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hidePivotFieldList="1" defaultThemeVersion="124226"/>
  <bookViews>
    <workbookView xWindow="120" yWindow="120" windowWidth="12390" windowHeight="9300" tabRatio="794"/>
  </bookViews>
  <sheets>
    <sheet name="readme" sheetId="4" r:id="rId1"/>
    <sheet name="Basin_Boundary" sheetId="30" r:id="rId2"/>
    <sheet name="compare_2009_2006" sheetId="37" r:id="rId3"/>
    <sheet name="by_cnty_allpol" sheetId="21" r:id="rId4"/>
    <sheet name="by_src_allpol" sheetId="11" r:id="rId5"/>
    <sheet name="VOC-basin-pie" sheetId="15" r:id="rId6"/>
    <sheet name="NOx-basin-pie" sheetId="16" r:id="rId7"/>
    <sheet name="VOC-bar-cnty" sheetId="26" r:id="rId8"/>
    <sheet name="NOx-bar-cnty" sheetId="20" r:id="rId9"/>
    <sheet name="VOC_cnty_tbl" sheetId="27" r:id="rId10"/>
    <sheet name="NOx_cnty_tbl" sheetId="23" r:id="rId11"/>
    <sheet name="VOC_bar_chart_data" sheetId="25" r:id="rId12"/>
    <sheet name="NOx_bar_chart_data" sheetId="17" r:id="rId13"/>
    <sheet name="all_src_inventory" sheetId="10" r:id="rId14"/>
    <sheet name="TitleV_Permitted_Sources" sheetId="36" r:id="rId15"/>
    <sheet name="WYDEQ_Permitted Sources" sheetId="8" r:id="rId16"/>
    <sheet name="survey_src_summary" sheetId="1" r:id="rId17"/>
    <sheet name="SCC_xref" sheetId="2" r:id="rId18"/>
    <sheet name="fips_xref" sheetId="3" r:id="rId19"/>
    <sheet name="SCC_FEB2004" sheetId="35" state="hidden" r:id="rId20"/>
  </sheets>
  <definedNames>
    <definedName name="_xlnm._FilterDatabase" localSheetId="13" hidden="1">all_src_inventory!$A$5:$K$481</definedName>
    <definedName name="_xlnm._FilterDatabase" localSheetId="4" hidden="1">by_src_allpol!$A$22:$A$51</definedName>
    <definedName name="_xlnm._FilterDatabase" localSheetId="12" hidden="1">NOx_bar_chart_data!$A$23:$R$52</definedName>
    <definedName name="_xlnm._FilterDatabase" localSheetId="19" hidden="1">SCC_FEB2004!$A$1:$L$9866</definedName>
    <definedName name="_xlnm._FilterDatabase" localSheetId="17" hidden="1">SCC_xref!$A$5:$L$36</definedName>
    <definedName name="_xlnm._FilterDatabase" localSheetId="16" hidden="1">survey_src_summary!$A$5:$D$77</definedName>
    <definedName name="_xlnm._FilterDatabase" localSheetId="14" hidden="1">TitleV_Permitted_Sources!$A$4:$N$122</definedName>
    <definedName name="_xlnm._FilterDatabase" localSheetId="11" hidden="1">VOC_bar_chart_data!$A$22:$W$52</definedName>
    <definedName name="_xlnm._FilterDatabase" localSheetId="15" hidden="1">'WYDEQ_Permitted Sources'!$A$5:$AB$225</definedName>
    <definedName name="SCC_list">#REF!</definedName>
  </definedNames>
  <calcPr calcId="145621"/>
  <pivotCaches>
    <pivotCache cacheId="5" r:id="rId21"/>
    <pivotCache cacheId="6" r:id="rId22"/>
  </pivotCaches>
</workbook>
</file>

<file path=xl/calcChain.xml><?xml version="1.0" encoding="utf-8"?>
<calcChain xmlns="http://schemas.openxmlformats.org/spreadsheetml/2006/main">
  <c r="A24" i="37" l="1"/>
  <c r="A19" i="37"/>
  <c r="A18" i="37"/>
  <c r="A17" i="37"/>
  <c r="A16" i="37"/>
  <c r="A15" i="37"/>
  <c r="A14" i="37"/>
  <c r="A13" i="37"/>
  <c r="A12" i="37"/>
  <c r="A11" i="37"/>
  <c r="A10" i="37"/>
  <c r="A9" i="37"/>
  <c r="A8" i="37"/>
  <c r="A7" i="37"/>
  <c r="A6" i="37"/>
  <c r="A4" i="37"/>
  <c r="A3" i="37"/>
  <c r="U5" i="37"/>
  <c r="T5" i="37"/>
  <c r="S5" i="37"/>
  <c r="R5" i="37"/>
  <c r="Q5" i="37"/>
  <c r="P5" i="37"/>
  <c r="O5" i="37"/>
  <c r="N5" i="37"/>
  <c r="M5" i="37"/>
  <c r="L5" i="37"/>
  <c r="K5" i="37"/>
  <c r="J5" i="37"/>
  <c r="I5" i="37"/>
  <c r="H5" i="37"/>
  <c r="G5" i="37"/>
  <c r="F5" i="37"/>
  <c r="E5" i="37"/>
  <c r="D5" i="37"/>
  <c r="C5" i="37"/>
  <c r="B5" i="37"/>
  <c r="AD12" i="27"/>
  <c r="AC12" i="27"/>
  <c r="AB12" i="27"/>
  <c r="AA12" i="27"/>
  <c r="Z12" i="27"/>
  <c r="Y12" i="27"/>
  <c r="X12" i="27"/>
  <c r="W12" i="27"/>
  <c r="V12" i="27"/>
  <c r="U12" i="27"/>
  <c r="T12" i="27"/>
  <c r="S12" i="27"/>
  <c r="R12" i="27"/>
  <c r="Q12" i="27"/>
  <c r="P12" i="27"/>
  <c r="O12" i="27"/>
  <c r="N12" i="27"/>
  <c r="M12" i="27"/>
  <c r="L12" i="27"/>
  <c r="K12" i="27"/>
  <c r="J12" i="27"/>
  <c r="I12" i="27"/>
  <c r="H12" i="27"/>
  <c r="G12" i="27"/>
  <c r="F12" i="27"/>
  <c r="E12" i="27"/>
  <c r="D12" i="27"/>
  <c r="C12" i="27"/>
  <c r="N6" i="27" s="1"/>
  <c r="B12" i="27"/>
  <c r="M7" i="27"/>
  <c r="L7" i="27"/>
  <c r="K7" i="27"/>
  <c r="J7" i="27"/>
  <c r="I7" i="27"/>
  <c r="H7" i="27"/>
  <c r="G7" i="27"/>
  <c r="F7" i="27"/>
  <c r="E7" i="27"/>
  <c r="D7" i="27"/>
  <c r="C7" i="27"/>
  <c r="B7" i="27"/>
  <c r="A7" i="27"/>
  <c r="M6" i="27"/>
  <c r="L6" i="27"/>
  <c r="K6" i="27"/>
  <c r="J6" i="27"/>
  <c r="I6" i="27"/>
  <c r="H6" i="27"/>
  <c r="G6" i="27"/>
  <c r="F6" i="27"/>
  <c r="E6" i="27"/>
  <c r="D6" i="27"/>
  <c r="C6" i="27"/>
  <c r="B6" i="27"/>
  <c r="A6" i="27"/>
  <c r="M5" i="27"/>
  <c r="M8" i="27" s="1"/>
  <c r="L5" i="27"/>
  <c r="L8" i="27" s="1"/>
  <c r="K5" i="27"/>
  <c r="K8" i="27" s="1"/>
  <c r="J5" i="27"/>
  <c r="J8" i="27" s="1"/>
  <c r="I5" i="27"/>
  <c r="I8" i="27" s="1"/>
  <c r="H5" i="27"/>
  <c r="H8" i="27" s="1"/>
  <c r="G5" i="27"/>
  <c r="G8" i="27" s="1"/>
  <c r="F5" i="27"/>
  <c r="F8" i="27" s="1"/>
  <c r="E5" i="27"/>
  <c r="E8" i="27" s="1"/>
  <c r="D5" i="27"/>
  <c r="D8" i="27" s="1"/>
  <c r="C5" i="27"/>
  <c r="C8" i="27" s="1"/>
  <c r="B5" i="27"/>
  <c r="B8" i="27" s="1"/>
  <c r="A5" i="27"/>
  <c r="A4" i="27"/>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6" i="10"/>
  <c r="N5" i="27" l="1"/>
  <c r="N8" i="27" s="1"/>
  <c r="N7" i="27"/>
  <c r="S60" i="37"/>
  <c r="O6" i="27"/>
  <c r="P6" i="27" s="1"/>
  <c r="O7" i="27"/>
  <c r="P7" i="27" s="1"/>
  <c r="O5" i="27"/>
  <c r="O60" i="37" l="1"/>
  <c r="G60" i="37"/>
  <c r="K60" i="37"/>
  <c r="C60" i="37"/>
  <c r="O8" i="27"/>
  <c r="P5" i="27"/>
  <c r="C443" i="10"/>
  <c r="C442" i="10"/>
  <c r="C441" i="10"/>
  <c r="C440" i="10"/>
  <c r="C439" i="10"/>
  <c r="C438" i="10"/>
  <c r="C437" i="10"/>
  <c r="C436" i="10"/>
  <c r="C435" i="10"/>
  <c r="C434" i="10"/>
  <c r="C433" i="10"/>
  <c r="C432" i="10"/>
  <c r="C431" i="10"/>
  <c r="C430" i="10"/>
  <c r="C429" i="10"/>
  <c r="C428" i="10"/>
  <c r="C427" i="10"/>
  <c r="C426" i="10"/>
  <c r="C425" i="10"/>
  <c r="C424" i="10"/>
  <c r="C423" i="10"/>
  <c r="C422" i="10"/>
  <c r="A370" i="10"/>
  <c r="A369" i="10"/>
  <c r="A368" i="10"/>
  <c r="A367" i="10"/>
  <c r="A366" i="10"/>
  <c r="A365" i="10"/>
  <c r="A364" i="10"/>
  <c r="A363" i="10"/>
  <c r="A362" i="10"/>
  <c r="A361" i="10"/>
  <c r="A360" i="10"/>
  <c r="A359" i="10"/>
  <c r="A358" i="10"/>
  <c r="A357" i="10"/>
  <c r="A356" i="10"/>
  <c r="A355" i="10"/>
  <c r="A354" i="10"/>
  <c r="A353" i="10"/>
  <c r="A352" i="10"/>
  <c r="A351" i="10"/>
  <c r="A350" i="10"/>
  <c r="A349" i="10"/>
  <c r="J370" i="10"/>
  <c r="J369" i="10"/>
  <c r="J368" i="10"/>
  <c r="J367" i="10"/>
  <c r="J366" i="10"/>
  <c r="J365" i="10"/>
  <c r="J364" i="10"/>
  <c r="J363" i="10"/>
  <c r="J362" i="10"/>
  <c r="J361" i="10"/>
  <c r="J360" i="10"/>
  <c r="J359" i="10"/>
  <c r="J358" i="10"/>
  <c r="J357" i="10"/>
  <c r="J356" i="10"/>
  <c r="J355" i="10"/>
  <c r="J354" i="10"/>
  <c r="J353" i="10"/>
  <c r="J352" i="10"/>
  <c r="J351" i="10"/>
  <c r="J350" i="10"/>
  <c r="J349" i="10"/>
  <c r="I370" i="10"/>
  <c r="I369" i="10"/>
  <c r="I368" i="10"/>
  <c r="I367" i="10"/>
  <c r="I366" i="10"/>
  <c r="I365" i="10"/>
  <c r="I364" i="10"/>
  <c r="I363" i="10"/>
  <c r="I362" i="10"/>
  <c r="I361" i="10"/>
  <c r="I360" i="10"/>
  <c r="I359" i="10"/>
  <c r="I358" i="10"/>
  <c r="I357" i="10"/>
  <c r="I356" i="10"/>
  <c r="I355" i="10"/>
  <c r="I354" i="10"/>
  <c r="I353" i="10"/>
  <c r="I352" i="10"/>
  <c r="I351" i="10"/>
  <c r="I350" i="10"/>
  <c r="I349" i="10"/>
  <c r="H370" i="10"/>
  <c r="H369" i="10"/>
  <c r="H368" i="10"/>
  <c r="H367" i="10"/>
  <c r="H366" i="10"/>
  <c r="H365" i="10"/>
  <c r="H364" i="10"/>
  <c r="H363" i="10"/>
  <c r="H362" i="10"/>
  <c r="H361" i="10"/>
  <c r="H360" i="10"/>
  <c r="H359" i="10"/>
  <c r="H358" i="10"/>
  <c r="H357" i="10"/>
  <c r="H356" i="10"/>
  <c r="H355" i="10"/>
  <c r="H354" i="10"/>
  <c r="H353" i="10"/>
  <c r="H352" i="10"/>
  <c r="H351" i="10"/>
  <c r="H350" i="10"/>
  <c r="H349" i="10"/>
  <c r="G370" i="10"/>
  <c r="G369" i="10"/>
  <c r="G368" i="10"/>
  <c r="G367" i="10"/>
  <c r="G366" i="10"/>
  <c r="G365" i="10"/>
  <c r="G364" i="10"/>
  <c r="G363" i="10"/>
  <c r="G362" i="10"/>
  <c r="G361" i="10"/>
  <c r="G360" i="10"/>
  <c r="G359" i="10"/>
  <c r="G358" i="10"/>
  <c r="G357" i="10"/>
  <c r="G356" i="10"/>
  <c r="G355" i="10"/>
  <c r="G354" i="10"/>
  <c r="G353" i="10"/>
  <c r="G352" i="10"/>
  <c r="G351" i="10"/>
  <c r="G350" i="10"/>
  <c r="G349" i="10"/>
  <c r="F350" i="10"/>
  <c r="F351" i="10"/>
  <c r="F352" i="10"/>
  <c r="F353" i="10"/>
  <c r="F354" i="10"/>
  <c r="F355" i="10"/>
  <c r="F356" i="10"/>
  <c r="F357" i="10"/>
  <c r="F358" i="10"/>
  <c r="F359" i="10"/>
  <c r="F360" i="10"/>
  <c r="F361" i="10"/>
  <c r="F362" i="10"/>
  <c r="F363" i="10"/>
  <c r="F364" i="10"/>
  <c r="F365" i="10"/>
  <c r="F366" i="10"/>
  <c r="F367" i="10"/>
  <c r="F368" i="10"/>
  <c r="F369" i="10"/>
  <c r="F370" i="10"/>
  <c r="F349" i="10"/>
  <c r="M150" i="36"/>
  <c r="J443" i="10" s="1"/>
  <c r="K150" i="36"/>
  <c r="H443" i="10" s="1"/>
  <c r="I150" i="36"/>
  <c r="F443" i="10" s="1"/>
  <c r="G150" i="36"/>
  <c r="D370" i="10"/>
  <c r="E150" i="36"/>
  <c r="C370" i="10"/>
  <c r="B370" i="10"/>
  <c r="A150" i="36"/>
  <c r="A443" i="10" s="1"/>
  <c r="L149" i="36"/>
  <c r="I442" i="10" s="1"/>
  <c r="G149" i="36"/>
  <c r="D369" i="10"/>
  <c r="E149" i="36"/>
  <c r="C369" i="10"/>
  <c r="B369" i="10"/>
  <c r="A149" i="36"/>
  <c r="A442" i="10" s="1"/>
  <c r="M148" i="36"/>
  <c r="J441" i="10" s="1"/>
  <c r="K148" i="36"/>
  <c r="H441" i="10" s="1"/>
  <c r="I148" i="36"/>
  <c r="F441" i="10" s="1"/>
  <c r="G148" i="36"/>
  <c r="D368" i="10"/>
  <c r="E148" i="36"/>
  <c r="C368" i="10"/>
  <c r="B368" i="10"/>
  <c r="A148" i="36"/>
  <c r="A441" i="10" s="1"/>
  <c r="L147" i="36"/>
  <c r="I440" i="10" s="1"/>
  <c r="G147" i="36"/>
  <c r="D367" i="10"/>
  <c r="E147" i="36"/>
  <c r="C367" i="10"/>
  <c r="B367" i="10"/>
  <c r="A147" i="36"/>
  <c r="A440" i="10" s="1"/>
  <c r="M146" i="36"/>
  <c r="J439" i="10" s="1"/>
  <c r="K146" i="36"/>
  <c r="H439" i="10" s="1"/>
  <c r="I146" i="36"/>
  <c r="F439" i="10" s="1"/>
  <c r="G146" i="36"/>
  <c r="D366" i="10"/>
  <c r="E146" i="36"/>
  <c r="C366" i="10"/>
  <c r="B366" i="10"/>
  <c r="A146" i="36"/>
  <c r="A439" i="10" s="1"/>
  <c r="L145" i="36"/>
  <c r="I438" i="10" s="1"/>
  <c r="G145" i="36"/>
  <c r="D365" i="10"/>
  <c r="E145" i="36"/>
  <c r="C365" i="10"/>
  <c r="B365" i="10"/>
  <c r="A145" i="36"/>
  <c r="A438" i="10" s="1"/>
  <c r="M144" i="36"/>
  <c r="J437" i="10" s="1"/>
  <c r="K144" i="36"/>
  <c r="H437" i="10" s="1"/>
  <c r="I144" i="36"/>
  <c r="F437" i="10" s="1"/>
  <c r="G144" i="36"/>
  <c r="D364" i="10"/>
  <c r="E144" i="36"/>
  <c r="C364" i="10"/>
  <c r="B364" i="10"/>
  <c r="A144" i="36"/>
  <c r="A437" i="10" s="1"/>
  <c r="L143" i="36"/>
  <c r="I436" i="10" s="1"/>
  <c r="G143" i="36"/>
  <c r="D363" i="10"/>
  <c r="E143" i="36"/>
  <c r="C363" i="10"/>
  <c r="B363" i="10"/>
  <c r="A143" i="36"/>
  <c r="A436" i="10" s="1"/>
  <c r="M142" i="36"/>
  <c r="J435" i="10" s="1"/>
  <c r="K142" i="36"/>
  <c r="H435" i="10" s="1"/>
  <c r="I142" i="36"/>
  <c r="F435" i="10" s="1"/>
  <c r="G142" i="36"/>
  <c r="D362" i="10"/>
  <c r="E142" i="36"/>
  <c r="C362" i="10"/>
  <c r="B362" i="10"/>
  <c r="A142" i="36"/>
  <c r="A435" i="10" s="1"/>
  <c r="L141" i="36"/>
  <c r="I434" i="10" s="1"/>
  <c r="G141" i="36"/>
  <c r="D361" i="10"/>
  <c r="E141" i="36"/>
  <c r="C361" i="10"/>
  <c r="B361" i="10"/>
  <c r="A141" i="36"/>
  <c r="A434" i="10" s="1"/>
  <c r="M140" i="36"/>
  <c r="J433" i="10" s="1"/>
  <c r="K140" i="36"/>
  <c r="H433" i="10" s="1"/>
  <c r="I140" i="36"/>
  <c r="F433" i="10" s="1"/>
  <c r="G140" i="36"/>
  <c r="D360" i="10"/>
  <c r="E140" i="36"/>
  <c r="C360" i="10"/>
  <c r="B360" i="10"/>
  <c r="A140" i="36"/>
  <c r="A433" i="10" s="1"/>
  <c r="L139" i="36"/>
  <c r="I432" i="10" s="1"/>
  <c r="G139" i="36"/>
  <c r="D359" i="10"/>
  <c r="E139" i="36"/>
  <c r="C359" i="10"/>
  <c r="B359" i="10"/>
  <c r="A139" i="36"/>
  <c r="A432" i="10" s="1"/>
  <c r="M138" i="36"/>
  <c r="J431" i="10" s="1"/>
  <c r="K138" i="36"/>
  <c r="H431" i="10" s="1"/>
  <c r="I138" i="36"/>
  <c r="F431" i="10" s="1"/>
  <c r="G138" i="36"/>
  <c r="D358" i="10"/>
  <c r="E138" i="36"/>
  <c r="C358" i="10"/>
  <c r="B358" i="10"/>
  <c r="A138" i="36"/>
  <c r="A431" i="10" s="1"/>
  <c r="L137" i="36"/>
  <c r="I430" i="10" s="1"/>
  <c r="G137" i="36"/>
  <c r="D357" i="10"/>
  <c r="E137" i="36"/>
  <c r="C357" i="10"/>
  <c r="B357" i="10"/>
  <c r="A137" i="36"/>
  <c r="A430" i="10" s="1"/>
  <c r="M136" i="36"/>
  <c r="J429" i="10" s="1"/>
  <c r="K136" i="36"/>
  <c r="H429" i="10" s="1"/>
  <c r="I136" i="36"/>
  <c r="F429" i="10" s="1"/>
  <c r="G136" i="36"/>
  <c r="D356" i="10"/>
  <c r="E136" i="36"/>
  <c r="C356" i="10"/>
  <c r="B356" i="10"/>
  <c r="A136" i="36"/>
  <c r="A429" i="10" s="1"/>
  <c r="L135" i="36"/>
  <c r="I428" i="10" s="1"/>
  <c r="J135" i="36"/>
  <c r="G428" i="10" s="1"/>
  <c r="G135" i="36"/>
  <c r="D355" i="10"/>
  <c r="E135" i="36"/>
  <c r="C355" i="10"/>
  <c r="B355" i="10"/>
  <c r="A135" i="36"/>
  <c r="A428" i="10" s="1"/>
  <c r="L134" i="36"/>
  <c r="I427" i="10" s="1"/>
  <c r="J134" i="36"/>
  <c r="G427" i="10" s="1"/>
  <c r="G134" i="36"/>
  <c r="D354" i="10"/>
  <c r="E134" i="36"/>
  <c r="C354" i="10"/>
  <c r="B354" i="10"/>
  <c r="A134" i="36"/>
  <c r="A427" i="10" s="1"/>
  <c r="L133" i="36"/>
  <c r="I426" i="10" s="1"/>
  <c r="J133" i="36"/>
  <c r="G426" i="10" s="1"/>
  <c r="G133" i="36"/>
  <c r="D353" i="10"/>
  <c r="E133" i="36"/>
  <c r="C353" i="10"/>
  <c r="B353" i="10"/>
  <c r="A133" i="36"/>
  <c r="A426" i="10" s="1"/>
  <c r="M132" i="36"/>
  <c r="J425" i="10" s="1"/>
  <c r="K132" i="36"/>
  <c r="H425" i="10" s="1"/>
  <c r="I132" i="36"/>
  <c r="F425" i="10" s="1"/>
  <c r="G132" i="36"/>
  <c r="D352" i="10"/>
  <c r="E132" i="36"/>
  <c r="C352" i="10"/>
  <c r="B352" i="10"/>
  <c r="A132" i="36"/>
  <c r="A425" i="10" s="1"/>
  <c r="L131" i="36"/>
  <c r="I424" i="10" s="1"/>
  <c r="J131" i="36"/>
  <c r="G424" i="10" s="1"/>
  <c r="G131" i="36"/>
  <c r="D351" i="10"/>
  <c r="E131" i="36"/>
  <c r="C351" i="10"/>
  <c r="B351" i="10"/>
  <c r="A131" i="36"/>
  <c r="A424" i="10" s="1"/>
  <c r="L130" i="36"/>
  <c r="I423" i="10" s="1"/>
  <c r="J130" i="36"/>
  <c r="G423" i="10" s="1"/>
  <c r="I130" i="36"/>
  <c r="F423" i="10" s="1"/>
  <c r="G130" i="36"/>
  <c r="D350" i="10"/>
  <c r="E130" i="36"/>
  <c r="C350" i="10"/>
  <c r="B350" i="10"/>
  <c r="A130" i="36"/>
  <c r="A423" i="10" s="1"/>
  <c r="L129" i="36"/>
  <c r="I422" i="10" s="1"/>
  <c r="J129" i="36"/>
  <c r="G422" i="10" s="1"/>
  <c r="G129" i="36"/>
  <c r="D349" i="10"/>
  <c r="E129" i="36"/>
  <c r="C349" i="10"/>
  <c r="B349" i="10"/>
  <c r="A129" i="36"/>
  <c r="A422" i="10" s="1"/>
  <c r="C421" i="10"/>
  <c r="C420" i="10"/>
  <c r="C419" i="10"/>
  <c r="C418" i="10"/>
  <c r="C417" i="10"/>
  <c r="C416" i="10"/>
  <c r="C348" i="10"/>
  <c r="B348" i="10"/>
  <c r="A348" i="10"/>
  <c r="C347" i="10"/>
  <c r="B347" i="10"/>
  <c r="A347" i="10"/>
  <c r="C346" i="10"/>
  <c r="B346" i="10"/>
  <c r="A346" i="10"/>
  <c r="C345" i="10"/>
  <c r="B345" i="10"/>
  <c r="A345" i="10"/>
  <c r="C344" i="10"/>
  <c r="B344" i="10"/>
  <c r="A344" i="10"/>
  <c r="C343" i="10"/>
  <c r="B343" i="10"/>
  <c r="A343" i="10"/>
  <c r="B128" i="36"/>
  <c r="B421" i="10" s="1"/>
  <c r="A128" i="36"/>
  <c r="A421" i="10" s="1"/>
  <c r="B127" i="36"/>
  <c r="B420" i="10" s="1"/>
  <c r="A127" i="36"/>
  <c r="A420" i="10" s="1"/>
  <c r="B126" i="36"/>
  <c r="B419" i="10" s="1"/>
  <c r="A126" i="36"/>
  <c r="A419" i="10" s="1"/>
  <c r="B125" i="36"/>
  <c r="B418" i="10" s="1"/>
  <c r="A125" i="36"/>
  <c r="A418" i="10" s="1"/>
  <c r="B124" i="36"/>
  <c r="B417" i="10" s="1"/>
  <c r="A124" i="36"/>
  <c r="A417" i="10" s="1"/>
  <c r="B123" i="36"/>
  <c r="B416" i="10" s="1"/>
  <c r="A123" i="36"/>
  <c r="A416" i="10" s="1"/>
  <c r="J348" i="10"/>
  <c r="I348" i="10"/>
  <c r="H348" i="10"/>
  <c r="G348" i="10"/>
  <c r="F348" i="10"/>
  <c r="G128" i="36"/>
  <c r="D348" i="10"/>
  <c r="E128" i="36"/>
  <c r="J347" i="10"/>
  <c r="L127" i="36"/>
  <c r="I420" i="10" s="1"/>
  <c r="H347" i="10"/>
  <c r="J127" i="36"/>
  <c r="G420" i="10" s="1"/>
  <c r="F347" i="10"/>
  <c r="G127" i="36"/>
  <c r="H54" i="36"/>
  <c r="E127" i="36"/>
  <c r="M126" i="36"/>
  <c r="J419" i="10" s="1"/>
  <c r="I346" i="10"/>
  <c r="K126" i="36"/>
  <c r="H419" i="10" s="1"/>
  <c r="G346" i="10"/>
  <c r="I126" i="36"/>
  <c r="F419" i="10" s="1"/>
  <c r="G126" i="36"/>
  <c r="H53" i="36"/>
  <c r="E126" i="36"/>
  <c r="J345" i="10"/>
  <c r="I345" i="10"/>
  <c r="H345" i="10"/>
  <c r="G345" i="10"/>
  <c r="F345" i="10"/>
  <c r="G125" i="36"/>
  <c r="D345" i="10"/>
  <c r="E125" i="36"/>
  <c r="J344" i="10"/>
  <c r="I344" i="10"/>
  <c r="H344" i="10"/>
  <c r="G344" i="10"/>
  <c r="F344" i="10"/>
  <c r="G124" i="36"/>
  <c r="D344" i="10"/>
  <c r="E124" i="36"/>
  <c r="J343" i="10"/>
  <c r="L123" i="36"/>
  <c r="I416" i="10" s="1"/>
  <c r="H343" i="10"/>
  <c r="J123" i="36"/>
  <c r="G416" i="10" s="1"/>
  <c r="F343" i="10"/>
  <c r="G123" i="36"/>
  <c r="H50" i="36"/>
  <c r="E123" i="36"/>
  <c r="F128" i="36"/>
  <c r="D421" i="10" s="1"/>
  <c r="F126" i="36"/>
  <c r="D419" i="10" s="1"/>
  <c r="M7" i="23"/>
  <c r="M6" i="23"/>
  <c r="M5" i="23"/>
  <c r="M8" i="23" s="1"/>
  <c r="L7" i="23"/>
  <c r="L6" i="23"/>
  <c r="L5" i="23"/>
  <c r="L8" i="23" s="1"/>
  <c r="F71" i="2"/>
  <c r="I9" i="8"/>
  <c r="F74" i="2"/>
  <c r="I12" i="8"/>
  <c r="I13" i="8"/>
  <c r="I14" i="8"/>
  <c r="I15" i="8"/>
  <c r="I16" i="8"/>
  <c r="I17" i="8"/>
  <c r="I18" i="8"/>
  <c r="I19" i="8"/>
  <c r="I129" i="8"/>
  <c r="I20" i="8"/>
  <c r="I21" i="8"/>
  <c r="I22" i="8"/>
  <c r="I132" i="8" s="1"/>
  <c r="E204" i="10" s="1"/>
  <c r="I23" i="8"/>
  <c r="I133" i="8" s="1"/>
  <c r="E205" i="10" s="1"/>
  <c r="I24" i="8"/>
  <c r="I25" i="8"/>
  <c r="I26" i="8"/>
  <c r="I27" i="8"/>
  <c r="I137" i="8" s="1"/>
  <c r="E209" i="10" s="1"/>
  <c r="I28" i="8"/>
  <c r="I138" i="8" s="1"/>
  <c r="E210" i="10" s="1"/>
  <c r="I29" i="8"/>
  <c r="I139" i="8" s="1"/>
  <c r="E211" i="10" s="1"/>
  <c r="I30" i="8"/>
  <c r="I31" i="8"/>
  <c r="E103" i="10" s="1"/>
  <c r="I32" i="8"/>
  <c r="E104" i="10"/>
  <c r="I33" i="8"/>
  <c r="E105" i="10" s="1"/>
  <c r="I34" i="8"/>
  <c r="I35" i="8"/>
  <c r="I36" i="8"/>
  <c r="I37" i="8"/>
  <c r="I38" i="8"/>
  <c r="E110" i="10" s="1"/>
  <c r="I39" i="8"/>
  <c r="E111" i="10" s="1"/>
  <c r="I40" i="8"/>
  <c r="I41" i="8"/>
  <c r="I42" i="8"/>
  <c r="E114" i="10" s="1"/>
  <c r="I43" i="8"/>
  <c r="I153" i="8" s="1"/>
  <c r="E225" i="10" s="1"/>
  <c r="I44" i="8"/>
  <c r="I154" i="8" s="1"/>
  <c r="E226" i="10" s="1"/>
  <c r="I45" i="8"/>
  <c r="I155" i="8" s="1"/>
  <c r="E227" i="10" s="1"/>
  <c r="I46" i="8"/>
  <c r="E118" i="10" s="1"/>
  <c r="I47" i="8"/>
  <c r="I48" i="8"/>
  <c r="I158" i="8" s="1"/>
  <c r="E230" i="10" s="1"/>
  <c r="I49" i="8"/>
  <c r="E121" i="10" s="1"/>
  <c r="I50" i="8"/>
  <c r="E122" i="10" s="1"/>
  <c r="I51" i="8"/>
  <c r="I52" i="8"/>
  <c r="E124" i="10" s="1"/>
  <c r="I53" i="8"/>
  <c r="I163" i="8" s="1"/>
  <c r="E235" i="10" s="1"/>
  <c r="I54" i="8"/>
  <c r="E126" i="10" s="1"/>
  <c r="I55" i="8"/>
  <c r="I165" i="8" s="1"/>
  <c r="E237" i="10" s="1"/>
  <c r="I56" i="8"/>
  <c r="E128" i="10" s="1"/>
  <c r="I57" i="8"/>
  <c r="I58" i="8"/>
  <c r="E130" i="10" s="1"/>
  <c r="I59" i="8"/>
  <c r="E131" i="10" s="1"/>
  <c r="I60" i="8"/>
  <c r="E132" i="10" s="1"/>
  <c r="I61" i="8"/>
  <c r="I62" i="8"/>
  <c r="I63" i="8"/>
  <c r="E135" i="10" s="1"/>
  <c r="I64" i="8"/>
  <c r="I174" i="8" s="1"/>
  <c r="E246" i="10" s="1"/>
  <c r="I65" i="8"/>
  <c r="I66" i="8"/>
  <c r="I176" i="8" s="1"/>
  <c r="E248" i="10" s="1"/>
  <c r="I67" i="8"/>
  <c r="I68" i="8"/>
  <c r="E140" i="10" s="1"/>
  <c r="I69" i="8"/>
  <c r="E141" i="10" s="1"/>
  <c r="I70" i="8"/>
  <c r="I180" i="8" s="1"/>
  <c r="E252" i="10" s="1"/>
  <c r="I71" i="8"/>
  <c r="E143" i="10" s="1"/>
  <c r="I72" i="8"/>
  <c r="I73" i="8"/>
  <c r="I183" i="8"/>
  <c r="E255" i="10" s="1"/>
  <c r="I74" i="8"/>
  <c r="E146" i="10"/>
  <c r="I75" i="8"/>
  <c r="I76" i="8"/>
  <c r="I186" i="8" s="1"/>
  <c r="E258" i="10" s="1"/>
  <c r="I77" i="8"/>
  <c r="E149" i="10" s="1"/>
  <c r="I78" i="8"/>
  <c r="I79" i="8"/>
  <c r="I189" i="8"/>
  <c r="E261" i="10" s="1"/>
  <c r="I80" i="8"/>
  <c r="I81" i="8"/>
  <c r="I191" i="8" s="1"/>
  <c r="I82" i="8"/>
  <c r="I192" i="8" s="1"/>
  <c r="E264" i="10" s="1"/>
  <c r="I83" i="8"/>
  <c r="E155" i="10" s="1"/>
  <c r="I84" i="8"/>
  <c r="I85" i="8"/>
  <c r="I86" i="8"/>
  <c r="E158" i="10" s="1"/>
  <c r="I87" i="8"/>
  <c r="I88" i="8"/>
  <c r="I89" i="8"/>
  <c r="E161" i="10" s="1"/>
  <c r="I90" i="8"/>
  <c r="E162" i="10"/>
  <c r="I91" i="8"/>
  <c r="I201" i="8" s="1"/>
  <c r="E273" i="10" s="1"/>
  <c r="I92" i="8"/>
  <c r="E164" i="10" s="1"/>
  <c r="I93" i="8"/>
  <c r="I203" i="8"/>
  <c r="E275" i="10" s="1"/>
  <c r="I94" i="8"/>
  <c r="E166" i="10"/>
  <c r="I95" i="8"/>
  <c r="E167" i="10" s="1"/>
  <c r="I96" i="8"/>
  <c r="E168" i="10" s="1"/>
  <c r="I97" i="8"/>
  <c r="E169" i="10" s="1"/>
  <c r="I98" i="8"/>
  <c r="E170" i="10" s="1"/>
  <c r="I99" i="8"/>
  <c r="I209" i="8" s="1"/>
  <c r="E281" i="10" s="1"/>
  <c r="I100" i="8"/>
  <c r="E172" i="10" s="1"/>
  <c r="I101" i="8"/>
  <c r="E173" i="10" s="1"/>
  <c r="I102" i="8"/>
  <c r="I103" i="8"/>
  <c r="E175" i="10" s="1"/>
  <c r="I104" i="8"/>
  <c r="E176" i="10" s="1"/>
  <c r="I105" i="8"/>
  <c r="I106" i="8"/>
  <c r="E178" i="10" s="1"/>
  <c r="I107" i="8"/>
  <c r="I108" i="8"/>
  <c r="I109" i="8"/>
  <c r="I110" i="8"/>
  <c r="I111" i="8"/>
  <c r="E183" i="10" s="1"/>
  <c r="I112" i="8"/>
  <c r="I222" i="8" s="1"/>
  <c r="E294" i="10" s="1"/>
  <c r="I113" i="8"/>
  <c r="I223" i="8" s="1"/>
  <c r="E295" i="10" s="1"/>
  <c r="I114" i="8"/>
  <c r="I224" i="8" s="1"/>
  <c r="E296" i="10" s="1"/>
  <c r="I115" i="8"/>
  <c r="I225" i="8" s="1"/>
  <c r="E297" i="10" s="1"/>
  <c r="I7" i="8"/>
  <c r="I117" i="8" s="1"/>
  <c r="E189" i="10" s="1"/>
  <c r="I8" i="8"/>
  <c r="E80" i="10" s="1"/>
  <c r="I10" i="8"/>
  <c r="I11" i="8"/>
  <c r="I121" i="8" s="1"/>
  <c r="E193" i="10" s="1"/>
  <c r="I6" i="8"/>
  <c r="I341" i="10"/>
  <c r="H43" i="36"/>
  <c r="E336" i="10" s="1"/>
  <c r="H35" i="36"/>
  <c r="E328" i="10" s="1"/>
  <c r="H13" i="36"/>
  <c r="H86" i="36" s="1"/>
  <c r="E379" i="10" s="1"/>
  <c r="H7" i="36"/>
  <c r="H80" i="36" s="1"/>
  <c r="E373" i="10" s="1"/>
  <c r="H12" i="36"/>
  <c r="H10" i="36"/>
  <c r="E303" i="10" s="1"/>
  <c r="H6" i="36"/>
  <c r="H79" i="36" s="1"/>
  <c r="E372" i="10" s="1"/>
  <c r="H42" i="36"/>
  <c r="H115" i="36" s="1"/>
  <c r="E408" i="10" s="1"/>
  <c r="H40" i="36"/>
  <c r="E333" i="10" s="1"/>
  <c r="H34" i="36"/>
  <c r="H107" i="36" s="1"/>
  <c r="E400" i="10" s="1"/>
  <c r="H28" i="36"/>
  <c r="E321" i="10" s="1"/>
  <c r="H26" i="36"/>
  <c r="H24" i="36"/>
  <c r="H97" i="36" s="1"/>
  <c r="E390" i="10" s="1"/>
  <c r="H22" i="36"/>
  <c r="E315" i="10" s="1"/>
  <c r="H20" i="36"/>
  <c r="H18" i="36"/>
  <c r="H91" i="36" s="1"/>
  <c r="E384" i="10" s="1"/>
  <c r="H5" i="36"/>
  <c r="H11" i="36"/>
  <c r="H84" i="36"/>
  <c r="E377" i="10" s="1"/>
  <c r="H9" i="36"/>
  <c r="H41" i="36"/>
  <c r="H114" i="36" s="1"/>
  <c r="E407" i="10" s="1"/>
  <c r="H39" i="36"/>
  <c r="H37" i="36"/>
  <c r="H110" i="36" s="1"/>
  <c r="E403" i="10" s="1"/>
  <c r="H31" i="36"/>
  <c r="H29" i="36"/>
  <c r="H102" i="36" s="1"/>
  <c r="E395" i="10" s="1"/>
  <c r="H27" i="36"/>
  <c r="H25" i="36"/>
  <c r="E318" i="10" s="1"/>
  <c r="H23" i="36"/>
  <c r="E316" i="10" s="1"/>
  <c r="H21" i="36"/>
  <c r="H94" i="36"/>
  <c r="E387" i="10" s="1"/>
  <c r="H19" i="36"/>
  <c r="H17" i="36"/>
  <c r="E310" i="10" s="1"/>
  <c r="H14" i="36"/>
  <c r="H87" i="36" s="1"/>
  <c r="E380" i="10" s="1"/>
  <c r="H44" i="36"/>
  <c r="H117" i="36" s="1"/>
  <c r="E410" i="10" s="1"/>
  <c r="H8" i="36"/>
  <c r="E301" i="10" s="1"/>
  <c r="H36" i="36"/>
  <c r="H109" i="36" s="1"/>
  <c r="E402" i="10" s="1"/>
  <c r="H38" i="36"/>
  <c r="E331" i="10" s="1"/>
  <c r="H30" i="36"/>
  <c r="H103" i="36" s="1"/>
  <c r="E396" i="10" s="1"/>
  <c r="H32" i="36"/>
  <c r="E325" i="10" s="1"/>
  <c r="H45" i="36"/>
  <c r="H118" i="36" s="1"/>
  <c r="E411" i="10" s="1"/>
  <c r="H15" i="36"/>
  <c r="E308" i="10" s="1"/>
  <c r="H33" i="36"/>
  <c r="H106" i="36" s="1"/>
  <c r="E399" i="10" s="1"/>
  <c r="H46" i="36"/>
  <c r="E339" i="10" s="1"/>
  <c r="H16" i="36"/>
  <c r="H89" i="36" s="1"/>
  <c r="E382" i="10" s="1"/>
  <c r="H47" i="36"/>
  <c r="H48" i="36"/>
  <c r="H121" i="36"/>
  <c r="E414" i="10" s="1"/>
  <c r="H49" i="36"/>
  <c r="G118" i="10"/>
  <c r="J117" i="10"/>
  <c r="H117" i="10"/>
  <c r="F117" i="10"/>
  <c r="I116" i="10"/>
  <c r="G116" i="10"/>
  <c r="F115" i="10"/>
  <c r="G114" i="10"/>
  <c r="J113" i="10"/>
  <c r="H113" i="10"/>
  <c r="F113" i="10"/>
  <c r="I112" i="10"/>
  <c r="G112" i="10"/>
  <c r="F111" i="10"/>
  <c r="G110" i="10"/>
  <c r="J109" i="10"/>
  <c r="H109" i="10"/>
  <c r="F109" i="10"/>
  <c r="I108" i="10"/>
  <c r="G108" i="10"/>
  <c r="F107" i="10"/>
  <c r="G106" i="10"/>
  <c r="J105" i="10"/>
  <c r="H105" i="10"/>
  <c r="F105" i="10"/>
  <c r="I104" i="10"/>
  <c r="G104" i="10"/>
  <c r="F103" i="10"/>
  <c r="G102" i="10"/>
  <c r="J101" i="10"/>
  <c r="H101" i="10"/>
  <c r="F101" i="10"/>
  <c r="I100" i="10"/>
  <c r="G100" i="10"/>
  <c r="F99" i="10"/>
  <c r="G98" i="10"/>
  <c r="J97" i="10"/>
  <c r="H97" i="10"/>
  <c r="F97" i="10"/>
  <c r="I96" i="10"/>
  <c r="G96" i="10"/>
  <c r="L133" i="8"/>
  <c r="H205" i="10"/>
  <c r="K133" i="8"/>
  <c r="H133" i="8"/>
  <c r="G133" i="8"/>
  <c r="F132" i="8"/>
  <c r="L132" i="8"/>
  <c r="H204" i="10"/>
  <c r="J132" i="8"/>
  <c r="H132" i="8"/>
  <c r="G132" i="8"/>
  <c r="F131" i="8"/>
  <c r="K131" i="8"/>
  <c r="G203" i="10"/>
  <c r="J131" i="8"/>
  <c r="H131" i="8"/>
  <c r="G131" i="8"/>
  <c r="L130" i="8"/>
  <c r="H202" i="10" s="1"/>
  <c r="K130" i="8"/>
  <c r="J130" i="8"/>
  <c r="H130" i="8"/>
  <c r="G130" i="8"/>
  <c r="L129" i="8"/>
  <c r="H201" i="10" s="1"/>
  <c r="K129" i="8"/>
  <c r="H129" i="8"/>
  <c r="G129" i="8"/>
  <c r="F128" i="8"/>
  <c r="L128" i="8"/>
  <c r="H200" i="10" s="1"/>
  <c r="J128" i="8"/>
  <c r="H128" i="8"/>
  <c r="G128" i="8"/>
  <c r="F127" i="8"/>
  <c r="K127" i="8"/>
  <c r="G199" i="10" s="1"/>
  <c r="J127" i="8"/>
  <c r="F199" i="10" s="1"/>
  <c r="H127" i="8"/>
  <c r="G127" i="8"/>
  <c r="L126" i="8"/>
  <c r="H198" i="10" s="1"/>
  <c r="K126" i="8"/>
  <c r="G198" i="10" s="1"/>
  <c r="J126" i="8"/>
  <c r="F198" i="10" s="1"/>
  <c r="H126" i="8"/>
  <c r="G126" i="8"/>
  <c r="F125" i="8"/>
  <c r="L125" i="8"/>
  <c r="H197" i="10"/>
  <c r="K125" i="8"/>
  <c r="H125" i="8"/>
  <c r="G125" i="8"/>
  <c r="F124" i="8"/>
  <c r="L124" i="8"/>
  <c r="J124" i="8"/>
  <c r="H124" i="8"/>
  <c r="G124" i="8"/>
  <c r="F123" i="8"/>
  <c r="L123" i="8"/>
  <c r="H195" i="10" s="1"/>
  <c r="K123" i="8"/>
  <c r="G195" i="10" s="1"/>
  <c r="H123" i="8"/>
  <c r="G123" i="8"/>
  <c r="F122" i="8"/>
  <c r="H122" i="8"/>
  <c r="G122" i="8"/>
  <c r="L121" i="8"/>
  <c r="H193" i="10"/>
  <c r="K121" i="8"/>
  <c r="G193" i="10"/>
  <c r="J121" i="8"/>
  <c r="F193" i="10"/>
  <c r="H121" i="8"/>
  <c r="G121" i="8"/>
  <c r="F120" i="8"/>
  <c r="L120" i="8"/>
  <c r="H192" i="10" s="1"/>
  <c r="K120" i="8"/>
  <c r="G192" i="10" s="1"/>
  <c r="J120" i="8"/>
  <c r="F192" i="10" s="1"/>
  <c r="H120" i="8"/>
  <c r="G120" i="8"/>
  <c r="K119" i="8"/>
  <c r="G191" i="10" s="1"/>
  <c r="H119" i="8"/>
  <c r="G119" i="8"/>
  <c r="F118" i="8"/>
  <c r="G118" i="8"/>
  <c r="F117" i="8"/>
  <c r="L117" i="8"/>
  <c r="H189" i="10"/>
  <c r="K117" i="8"/>
  <c r="G189" i="10"/>
  <c r="J117" i="8"/>
  <c r="F189" i="10"/>
  <c r="H117" i="8"/>
  <c r="G117" i="8"/>
  <c r="F116" i="8"/>
  <c r="L116" i="8"/>
  <c r="H188" i="10" s="1"/>
  <c r="K116" i="8"/>
  <c r="G188" i="10" s="1"/>
  <c r="J116" i="8"/>
  <c r="F188" i="10" s="1"/>
  <c r="H116" i="8"/>
  <c r="G116" i="8"/>
  <c r="D94" i="10"/>
  <c r="D93" i="10"/>
  <c r="D90" i="10"/>
  <c r="D89" i="10"/>
  <c r="D87" i="10"/>
  <c r="D86" i="10"/>
  <c r="D85" i="10"/>
  <c r="D84" i="10"/>
  <c r="C49" i="11"/>
  <c r="C50" i="11"/>
  <c r="C51" i="11"/>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D27" i="17"/>
  <c r="D29" i="17"/>
  <c r="D30" i="17"/>
  <c r="D32" i="17"/>
  <c r="D33" i="17"/>
  <c r="D34" i="17"/>
  <c r="D35" i="17"/>
  <c r="D36" i="17"/>
  <c r="D37" i="17"/>
  <c r="D38" i="17"/>
  <c r="D39" i="17"/>
  <c r="D40" i="17"/>
  <c r="D44" i="17"/>
  <c r="D46" i="17"/>
  <c r="D47" i="17"/>
  <c r="D48" i="17"/>
  <c r="D49" i="17"/>
  <c r="D50" i="17"/>
  <c r="D51" i="17"/>
  <c r="E27" i="17"/>
  <c r="E29" i="17"/>
  <c r="E30" i="17"/>
  <c r="E32" i="17"/>
  <c r="E33" i="17"/>
  <c r="E34" i="17"/>
  <c r="E35" i="17"/>
  <c r="E36" i="17"/>
  <c r="E37" i="17"/>
  <c r="E38" i="17"/>
  <c r="E39" i="17"/>
  <c r="E40" i="17"/>
  <c r="E44" i="17"/>
  <c r="E46" i="17"/>
  <c r="E47" i="17"/>
  <c r="E48" i="17"/>
  <c r="E49" i="17"/>
  <c r="E50" i="17"/>
  <c r="E51" i="17"/>
  <c r="B22" i="17"/>
  <c r="C23" i="17"/>
  <c r="C24" i="17"/>
  <c r="F24" i="17" s="1"/>
  <c r="C25" i="17"/>
  <c r="C26" i="17"/>
  <c r="C28" i="17"/>
  <c r="C31" i="17"/>
  <c r="F31" i="17" s="1"/>
  <c r="C41" i="17"/>
  <c r="C42" i="17"/>
  <c r="C43" i="17"/>
  <c r="C45" i="17"/>
  <c r="C27" i="17"/>
  <c r="F27" i="17" s="1"/>
  <c r="C29" i="17"/>
  <c r="F29" i="17" s="1"/>
  <c r="C30" i="17"/>
  <c r="F30" i="17" s="1"/>
  <c r="C32" i="17"/>
  <c r="F32" i="17" s="1"/>
  <c r="C33" i="17"/>
  <c r="F33" i="17" s="1"/>
  <c r="C34" i="17"/>
  <c r="F34" i="17" s="1"/>
  <c r="C35" i="17"/>
  <c r="F35" i="17" s="1"/>
  <c r="C36" i="17"/>
  <c r="F36" i="17" s="1"/>
  <c r="C37" i="17"/>
  <c r="F37" i="17" s="1"/>
  <c r="C38" i="17"/>
  <c r="F38" i="17" s="1"/>
  <c r="C39" i="17"/>
  <c r="F39" i="17" s="1"/>
  <c r="C40" i="17"/>
  <c r="F40" i="17" s="1"/>
  <c r="C44" i="17"/>
  <c r="F44" i="17" s="1"/>
  <c r="C46" i="17"/>
  <c r="F46" i="17" s="1"/>
  <c r="C47" i="17"/>
  <c r="F47" i="17" s="1"/>
  <c r="C48" i="17"/>
  <c r="F48" i="17" s="1"/>
  <c r="C49" i="17"/>
  <c r="F49" i="17" s="1"/>
  <c r="C50" i="17"/>
  <c r="F50" i="17" s="1"/>
  <c r="C51" i="17"/>
  <c r="F51" i="17" s="1"/>
  <c r="D23" i="17"/>
  <c r="D24" i="17"/>
  <c r="D25" i="17"/>
  <c r="D26" i="17"/>
  <c r="D28" i="17"/>
  <c r="D31" i="17"/>
  <c r="D41" i="17"/>
  <c r="D42" i="17"/>
  <c r="D43" i="17"/>
  <c r="D45" i="17"/>
  <c r="E23" i="17"/>
  <c r="E24" i="17"/>
  <c r="E25" i="17"/>
  <c r="E26" i="17"/>
  <c r="E28" i="17"/>
  <c r="E31" i="17"/>
  <c r="E41" i="17"/>
  <c r="E42" i="17"/>
  <c r="E43" i="17"/>
  <c r="E45" i="17"/>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D27" i="25"/>
  <c r="D29" i="25"/>
  <c r="D30" i="25"/>
  <c r="D32" i="25"/>
  <c r="D33" i="25"/>
  <c r="D34" i="25"/>
  <c r="D35" i="25"/>
  <c r="D36" i="25"/>
  <c r="D37" i="25"/>
  <c r="D38" i="25"/>
  <c r="D39" i="25"/>
  <c r="D40" i="25"/>
  <c r="D44" i="25"/>
  <c r="D46" i="25"/>
  <c r="D47" i="25"/>
  <c r="D48" i="25"/>
  <c r="D49" i="25"/>
  <c r="D50" i="25"/>
  <c r="D51" i="25"/>
  <c r="E27" i="25"/>
  <c r="E29" i="25"/>
  <c r="E30" i="25"/>
  <c r="E32" i="25"/>
  <c r="E33" i="25"/>
  <c r="E34" i="25"/>
  <c r="E35" i="25"/>
  <c r="E36" i="25"/>
  <c r="E37" i="25"/>
  <c r="E38" i="25"/>
  <c r="E39" i="25"/>
  <c r="E40" i="25"/>
  <c r="E44" i="25"/>
  <c r="E46" i="25"/>
  <c r="E47" i="25"/>
  <c r="E48" i="25"/>
  <c r="E49" i="25"/>
  <c r="E50" i="25"/>
  <c r="E51" i="25"/>
  <c r="B22" i="25"/>
  <c r="D23" i="25"/>
  <c r="E23" i="25"/>
  <c r="D24" i="25"/>
  <c r="E24" i="25"/>
  <c r="D25" i="25"/>
  <c r="E25" i="25"/>
  <c r="D26" i="25"/>
  <c r="E26" i="25"/>
  <c r="D28" i="25"/>
  <c r="E28" i="25"/>
  <c r="D31" i="25"/>
  <c r="E31" i="25"/>
  <c r="D41" i="25"/>
  <c r="E41" i="25"/>
  <c r="D42" i="25"/>
  <c r="E42" i="25"/>
  <c r="D43" i="25"/>
  <c r="E43" i="25"/>
  <c r="D45" i="25"/>
  <c r="E45" i="25"/>
  <c r="C24" i="25"/>
  <c r="F24" i="25" s="1"/>
  <c r="C25" i="25"/>
  <c r="C26" i="25"/>
  <c r="F26" i="25" s="1"/>
  <c r="C28" i="25"/>
  <c r="F28" i="25" s="1"/>
  <c r="C31" i="25"/>
  <c r="F31" i="25" s="1"/>
  <c r="C41" i="25"/>
  <c r="F41" i="25" s="1"/>
  <c r="C42" i="25"/>
  <c r="F42" i="25" s="1"/>
  <c r="C43" i="25"/>
  <c r="F43" i="25" s="1"/>
  <c r="C45" i="25"/>
  <c r="F45" i="25" s="1"/>
  <c r="C23" i="25"/>
  <c r="F23" i="25" s="1"/>
  <c r="C27" i="25"/>
  <c r="F27" i="25" s="1"/>
  <c r="C29" i="25"/>
  <c r="F29" i="25" s="1"/>
  <c r="C30" i="25"/>
  <c r="F30" i="25" s="1"/>
  <c r="C32" i="25"/>
  <c r="F32" i="25" s="1"/>
  <c r="C33" i="25"/>
  <c r="F33" i="25" s="1"/>
  <c r="C34" i="25"/>
  <c r="F34" i="25" s="1"/>
  <c r="C35" i="25"/>
  <c r="F35" i="25" s="1"/>
  <c r="C36" i="25"/>
  <c r="F36" i="25" s="1"/>
  <c r="C37" i="25"/>
  <c r="F37" i="25" s="1"/>
  <c r="C38" i="25"/>
  <c r="F38" i="25" s="1"/>
  <c r="C39" i="25"/>
  <c r="F39" i="25" s="1"/>
  <c r="C40" i="25"/>
  <c r="F40" i="25" s="1"/>
  <c r="C44" i="25"/>
  <c r="F44" i="25" s="1"/>
  <c r="C46" i="25"/>
  <c r="F46" i="25" s="1"/>
  <c r="C47" i="25"/>
  <c r="F47" i="25" s="1"/>
  <c r="C48" i="25"/>
  <c r="F48" i="25" s="1"/>
  <c r="C49" i="25"/>
  <c r="F49" i="25" s="1"/>
  <c r="C50" i="25"/>
  <c r="F50" i="25" s="1"/>
  <c r="C51" i="25"/>
  <c r="F51" i="25" s="1"/>
  <c r="F25" i="25"/>
  <c r="B5" i="23"/>
  <c r="C5" i="23"/>
  <c r="D5" i="23"/>
  <c r="D8" i="23" s="1"/>
  <c r="E5" i="23"/>
  <c r="E8" i="23" s="1"/>
  <c r="F5" i="23"/>
  <c r="G5" i="23"/>
  <c r="G8" i="23" s="1"/>
  <c r="H5" i="23"/>
  <c r="I5" i="23"/>
  <c r="I8" i="23" s="1"/>
  <c r="J5" i="23"/>
  <c r="K5" i="23"/>
  <c r="K8" i="23" s="1"/>
  <c r="B6" i="23"/>
  <c r="C6" i="23"/>
  <c r="D6" i="23"/>
  <c r="E6" i="23"/>
  <c r="F6" i="23"/>
  <c r="G6" i="23"/>
  <c r="H6" i="23"/>
  <c r="I6" i="23"/>
  <c r="J6" i="23"/>
  <c r="K6" i="23"/>
  <c r="B7" i="23"/>
  <c r="C7" i="23"/>
  <c r="D7" i="23"/>
  <c r="E7" i="23"/>
  <c r="F7" i="23"/>
  <c r="G7" i="23"/>
  <c r="H7" i="23"/>
  <c r="I7" i="23"/>
  <c r="J7" i="23"/>
  <c r="K7" i="23"/>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23" i="11"/>
  <c r="H27" i="11"/>
  <c r="H29" i="11"/>
  <c r="H30" i="11"/>
  <c r="H32" i="11"/>
  <c r="H33" i="11"/>
  <c r="H34" i="11"/>
  <c r="H35" i="11"/>
  <c r="H36" i="11"/>
  <c r="H37" i="11"/>
  <c r="H38" i="11"/>
  <c r="H39" i="11"/>
  <c r="H40" i="11"/>
  <c r="H41" i="11"/>
  <c r="H42" i="11"/>
  <c r="H43" i="11"/>
  <c r="H46" i="11"/>
  <c r="H48" i="11"/>
  <c r="H49" i="11"/>
  <c r="H51" i="11"/>
  <c r="H44" i="11"/>
  <c r="H47" i="11"/>
  <c r="H45" i="11"/>
  <c r="H50" i="11"/>
  <c r="G27" i="11"/>
  <c r="G29" i="11"/>
  <c r="G30" i="11"/>
  <c r="G32" i="11"/>
  <c r="G33" i="11"/>
  <c r="G34" i="11"/>
  <c r="G35" i="11"/>
  <c r="G36" i="11"/>
  <c r="G37" i="11"/>
  <c r="G38" i="11"/>
  <c r="G39" i="11"/>
  <c r="G40" i="11"/>
  <c r="G41" i="11"/>
  <c r="G42" i="11"/>
  <c r="G43" i="11"/>
  <c r="G46" i="11"/>
  <c r="G48" i="11"/>
  <c r="G49" i="11"/>
  <c r="G51" i="11"/>
  <c r="G44" i="11"/>
  <c r="G47" i="11"/>
  <c r="G45" i="11"/>
  <c r="G50" i="11"/>
  <c r="F27" i="11"/>
  <c r="F29" i="11"/>
  <c r="F30" i="11"/>
  <c r="F32" i="11"/>
  <c r="F33" i="11"/>
  <c r="F34" i="11"/>
  <c r="F35" i="11"/>
  <c r="F36" i="11"/>
  <c r="F37" i="11"/>
  <c r="F38" i="11"/>
  <c r="F39" i="11"/>
  <c r="F40" i="11"/>
  <c r="F41" i="11"/>
  <c r="F42" i="11"/>
  <c r="F43" i="11"/>
  <c r="F46" i="11"/>
  <c r="F48" i="11"/>
  <c r="F49" i="11"/>
  <c r="F51" i="11"/>
  <c r="F44" i="11"/>
  <c r="F47" i="11"/>
  <c r="F45" i="11"/>
  <c r="F50" i="11"/>
  <c r="E27" i="11"/>
  <c r="E29" i="11"/>
  <c r="E30" i="11"/>
  <c r="E32" i="11"/>
  <c r="E33" i="11"/>
  <c r="E34" i="11"/>
  <c r="E35" i="11"/>
  <c r="E36" i="11"/>
  <c r="E37" i="11"/>
  <c r="E38" i="11"/>
  <c r="E39" i="11"/>
  <c r="E40" i="11"/>
  <c r="E41" i="11"/>
  <c r="E42" i="11"/>
  <c r="E43" i="11"/>
  <c r="E46" i="11"/>
  <c r="E48" i="11"/>
  <c r="E49" i="11"/>
  <c r="E51" i="11"/>
  <c r="E44" i="11"/>
  <c r="E47" i="11"/>
  <c r="E45" i="11"/>
  <c r="E50" i="11"/>
  <c r="D27" i="11"/>
  <c r="D29" i="11"/>
  <c r="D30" i="11"/>
  <c r="D32" i="11"/>
  <c r="D33" i="11"/>
  <c r="D34" i="11"/>
  <c r="D35" i="11"/>
  <c r="D36" i="11"/>
  <c r="D37" i="11"/>
  <c r="D38" i="11"/>
  <c r="D39" i="11"/>
  <c r="D40" i="11"/>
  <c r="D41" i="11"/>
  <c r="D42" i="11"/>
  <c r="D43" i="11"/>
  <c r="D46" i="11"/>
  <c r="D48" i="11"/>
  <c r="D49" i="11"/>
  <c r="D51" i="11"/>
  <c r="D44" i="11"/>
  <c r="D47" i="11"/>
  <c r="D45" i="11"/>
  <c r="D50" i="11"/>
  <c r="H31" i="11"/>
  <c r="G31" i="11"/>
  <c r="F31" i="11"/>
  <c r="E31" i="11"/>
  <c r="D31" i="11"/>
  <c r="H28" i="11"/>
  <c r="G28" i="11"/>
  <c r="F28" i="11"/>
  <c r="E28" i="11"/>
  <c r="D28" i="11"/>
  <c r="H26" i="11"/>
  <c r="G26" i="11"/>
  <c r="F26" i="11"/>
  <c r="E26" i="11"/>
  <c r="D26" i="11"/>
  <c r="H25" i="11"/>
  <c r="G25" i="11"/>
  <c r="F25" i="11"/>
  <c r="E25" i="11"/>
  <c r="D25" i="11"/>
  <c r="H24" i="11"/>
  <c r="G24" i="11"/>
  <c r="F24" i="11"/>
  <c r="E24" i="11"/>
  <c r="D24" i="11"/>
  <c r="H23" i="11"/>
  <c r="G23" i="11"/>
  <c r="F23" i="11"/>
  <c r="E23" i="11"/>
  <c r="D23" i="11"/>
  <c r="L118" i="8"/>
  <c r="H190" i="10" s="1"/>
  <c r="K118" i="8"/>
  <c r="J118" i="8"/>
  <c r="H118" i="8"/>
  <c r="G135" i="10"/>
  <c r="G149" i="10"/>
  <c r="G164" i="10"/>
  <c r="G170" i="10"/>
  <c r="G175" i="10"/>
  <c r="J146" i="10"/>
  <c r="J155" i="10"/>
  <c r="J161" i="10"/>
  <c r="J178" i="10"/>
  <c r="J184" i="10"/>
  <c r="J99" i="10"/>
  <c r="J104" i="10"/>
  <c r="J106" i="10"/>
  <c r="J108" i="10"/>
  <c r="J110" i="10"/>
  <c r="J112" i="10"/>
  <c r="J114" i="10"/>
  <c r="J116" i="10"/>
  <c r="J118" i="10"/>
  <c r="I139" i="10"/>
  <c r="I146" i="10"/>
  <c r="I154" i="10"/>
  <c r="I155" i="10"/>
  <c r="I161" i="10"/>
  <c r="I178" i="10"/>
  <c r="I184" i="10"/>
  <c r="I97" i="10"/>
  <c r="I99" i="10"/>
  <c r="I101" i="10"/>
  <c r="I106" i="10"/>
  <c r="I110" i="10"/>
  <c r="I114" i="10"/>
  <c r="I118" i="10"/>
  <c r="H139" i="10"/>
  <c r="H154" i="10"/>
  <c r="H161" i="10"/>
  <c r="H178" i="10"/>
  <c r="H184" i="10"/>
  <c r="H99" i="10"/>
  <c r="H104" i="10"/>
  <c r="H106" i="10"/>
  <c r="H108" i="10"/>
  <c r="H110" i="10"/>
  <c r="H112" i="10"/>
  <c r="H114" i="10"/>
  <c r="H116" i="10"/>
  <c r="H118" i="10"/>
  <c r="J79" i="10"/>
  <c r="J80" i="10"/>
  <c r="J81" i="10"/>
  <c r="J82" i="10"/>
  <c r="J83" i="10"/>
  <c r="J84" i="10"/>
  <c r="J85" i="10"/>
  <c r="J86" i="10"/>
  <c r="J87" i="10"/>
  <c r="J88" i="10"/>
  <c r="J89" i="10"/>
  <c r="J90" i="10"/>
  <c r="J91" i="10"/>
  <c r="J92" i="10"/>
  <c r="J93" i="10"/>
  <c r="J94" i="10"/>
  <c r="J95" i="10"/>
  <c r="J96" i="10"/>
  <c r="J98" i="10"/>
  <c r="J100" i="10"/>
  <c r="J103" i="10"/>
  <c r="J107" i="10"/>
  <c r="J111" i="10"/>
  <c r="J115" i="10"/>
  <c r="J119" i="10"/>
  <c r="J120" i="10"/>
  <c r="J121" i="10"/>
  <c r="J122" i="10"/>
  <c r="J123" i="10"/>
  <c r="J124" i="10"/>
  <c r="J125" i="10"/>
  <c r="J126" i="10"/>
  <c r="J127" i="10"/>
  <c r="J128" i="10"/>
  <c r="J129" i="10"/>
  <c r="J130" i="10"/>
  <c r="J131" i="10"/>
  <c r="J132" i="10"/>
  <c r="J133" i="10"/>
  <c r="J134" i="10"/>
  <c r="J135" i="10"/>
  <c r="J136" i="10"/>
  <c r="J139" i="10"/>
  <c r="J140" i="10"/>
  <c r="J141" i="10"/>
  <c r="J142" i="10"/>
  <c r="J143" i="10"/>
  <c r="J144" i="10"/>
  <c r="J145" i="10"/>
  <c r="J154" i="10"/>
  <c r="J159" i="10"/>
  <c r="J160" i="10"/>
  <c r="J165" i="10"/>
  <c r="J167" i="10"/>
  <c r="J169" i="10"/>
  <c r="J171" i="10"/>
  <c r="J177" i="10"/>
  <c r="J185" i="10"/>
  <c r="J187" i="10"/>
  <c r="I79" i="10"/>
  <c r="I80" i="10"/>
  <c r="I81" i="10"/>
  <c r="I82" i="10"/>
  <c r="I83" i="10"/>
  <c r="I84" i="10"/>
  <c r="I85" i="10"/>
  <c r="I86" i="10"/>
  <c r="I87" i="10"/>
  <c r="I88" i="10"/>
  <c r="I89" i="10"/>
  <c r="I90" i="10"/>
  <c r="I91" i="10"/>
  <c r="I92" i="10"/>
  <c r="I93" i="10"/>
  <c r="I94" i="10"/>
  <c r="I95" i="10"/>
  <c r="I98" i="10"/>
  <c r="I103" i="10"/>
  <c r="I105" i="10"/>
  <c r="I107" i="10"/>
  <c r="I109" i="10"/>
  <c r="I111" i="10"/>
  <c r="I113" i="10"/>
  <c r="I115" i="10"/>
  <c r="I117" i="10"/>
  <c r="I119" i="10"/>
  <c r="I120" i="10"/>
  <c r="I121" i="10"/>
  <c r="I122" i="10"/>
  <c r="I123" i="10"/>
  <c r="I124" i="10"/>
  <c r="I125" i="10"/>
  <c r="I126" i="10"/>
  <c r="I127" i="10"/>
  <c r="I128" i="10"/>
  <c r="I129" i="10"/>
  <c r="I130" i="10"/>
  <c r="I131" i="10"/>
  <c r="I132" i="10"/>
  <c r="I134" i="10"/>
  <c r="I136" i="10"/>
  <c r="I141" i="10"/>
  <c r="I143" i="10"/>
  <c r="I145" i="10"/>
  <c r="I159" i="10"/>
  <c r="I160" i="10"/>
  <c r="I165" i="10"/>
  <c r="I166" i="10"/>
  <c r="I167" i="10"/>
  <c r="I168" i="10"/>
  <c r="I169" i="10"/>
  <c r="I170" i="10"/>
  <c r="I171" i="10"/>
  <c r="I177" i="10"/>
  <c r="I186" i="10"/>
  <c r="H79" i="10"/>
  <c r="H80" i="10"/>
  <c r="H81" i="10"/>
  <c r="H82" i="10"/>
  <c r="H83" i="10"/>
  <c r="H84" i="10"/>
  <c r="H85" i="10"/>
  <c r="H86" i="10"/>
  <c r="H87" i="10"/>
  <c r="H88" i="10"/>
  <c r="H90" i="10"/>
  <c r="H91" i="10"/>
  <c r="H92" i="10"/>
  <c r="H94" i="10"/>
  <c r="H95" i="10"/>
  <c r="H96" i="10"/>
  <c r="H98" i="10"/>
  <c r="H100" i="10"/>
  <c r="H102" i="10"/>
  <c r="H103" i="10"/>
  <c r="H107" i="10"/>
  <c r="H111" i="10"/>
  <c r="H115" i="10"/>
  <c r="H119" i="10"/>
  <c r="H120" i="10"/>
  <c r="H121" i="10"/>
  <c r="H122" i="10"/>
  <c r="H123" i="10"/>
  <c r="H124" i="10"/>
  <c r="H125" i="10"/>
  <c r="H126" i="10"/>
  <c r="H127" i="10"/>
  <c r="H128" i="10"/>
  <c r="H129" i="10"/>
  <c r="H130" i="10"/>
  <c r="H131" i="10"/>
  <c r="H132" i="10"/>
  <c r="H133" i="10"/>
  <c r="H134" i="10"/>
  <c r="H135" i="10"/>
  <c r="H136" i="10"/>
  <c r="H138" i="10"/>
  <c r="H140" i="10"/>
  <c r="H141" i="10"/>
  <c r="H142" i="10"/>
  <c r="H143" i="10"/>
  <c r="H144" i="10"/>
  <c r="H145" i="10"/>
  <c r="H147" i="10"/>
  <c r="H148" i="10"/>
  <c r="H149" i="10"/>
  <c r="H150" i="10"/>
  <c r="H151" i="10"/>
  <c r="H152" i="10"/>
  <c r="H153" i="10"/>
  <c r="H156" i="10"/>
  <c r="H158" i="10"/>
  <c r="H159" i="10"/>
  <c r="H160" i="10"/>
  <c r="H162" i="10"/>
  <c r="H163" i="10"/>
  <c r="H164" i="10"/>
  <c r="H165" i="10"/>
  <c r="H166" i="10"/>
  <c r="H168" i="10"/>
  <c r="H170" i="10"/>
  <c r="H171" i="10"/>
  <c r="H172" i="10"/>
  <c r="H174" i="10"/>
  <c r="H176" i="10"/>
  <c r="H177" i="10"/>
  <c r="H179" i="10"/>
  <c r="H180" i="10"/>
  <c r="H181" i="10"/>
  <c r="H182" i="10"/>
  <c r="H183" i="10"/>
  <c r="H185" i="10"/>
  <c r="H187" i="10"/>
  <c r="G79" i="10"/>
  <c r="G80" i="10"/>
  <c r="G81" i="10"/>
  <c r="G82" i="10"/>
  <c r="G83" i="10"/>
  <c r="G85" i="10"/>
  <c r="G87" i="10"/>
  <c r="G88" i="10"/>
  <c r="G89" i="10"/>
  <c r="G91" i="10"/>
  <c r="G92" i="10"/>
  <c r="G93" i="10"/>
  <c r="G95" i="10"/>
  <c r="G97" i="10"/>
  <c r="G99" i="10"/>
  <c r="G101" i="10"/>
  <c r="G103" i="10"/>
  <c r="G105" i="10"/>
  <c r="G107" i="10"/>
  <c r="G109" i="10"/>
  <c r="G111" i="10"/>
  <c r="G113" i="10"/>
  <c r="G115" i="10"/>
  <c r="G117" i="10"/>
  <c r="G119" i="10"/>
  <c r="G120" i="10"/>
  <c r="G121" i="10"/>
  <c r="G122" i="10"/>
  <c r="G123" i="10"/>
  <c r="G124" i="10"/>
  <c r="G125" i="10"/>
  <c r="G126" i="10"/>
  <c r="G127" i="10"/>
  <c r="G128" i="10"/>
  <c r="G129" i="10"/>
  <c r="G130" i="10"/>
  <c r="G131" i="10"/>
  <c r="G132" i="10"/>
  <c r="G133" i="10"/>
  <c r="G134" i="10"/>
  <c r="G136" i="10"/>
  <c r="G137" i="10"/>
  <c r="G138" i="10"/>
  <c r="G139" i="10"/>
  <c r="G140" i="10"/>
  <c r="G141" i="10"/>
  <c r="G142" i="10"/>
  <c r="G143" i="10"/>
  <c r="G144" i="10"/>
  <c r="G145" i="10"/>
  <c r="G146" i="10"/>
  <c r="G147" i="10"/>
  <c r="G148" i="10"/>
  <c r="G150" i="10"/>
  <c r="G152" i="10"/>
  <c r="G154" i="10"/>
  <c r="G156" i="10"/>
  <c r="G158" i="10"/>
  <c r="G159" i="10"/>
  <c r="G160" i="10"/>
  <c r="G161" i="10"/>
  <c r="G162" i="10"/>
  <c r="G163" i="10"/>
  <c r="G165" i="10"/>
  <c r="G166" i="10"/>
  <c r="G167" i="10"/>
  <c r="G168" i="10"/>
  <c r="G169" i="10"/>
  <c r="G171" i="10"/>
  <c r="G172" i="10"/>
  <c r="G173" i="10"/>
  <c r="G174" i="10"/>
  <c r="G176" i="10"/>
  <c r="G177" i="10"/>
  <c r="G178" i="10"/>
  <c r="G179" i="10"/>
  <c r="G180" i="10"/>
  <c r="G181" i="10"/>
  <c r="G182" i="10"/>
  <c r="G183" i="10"/>
  <c r="G184" i="10"/>
  <c r="G185" i="10"/>
  <c r="G186" i="10"/>
  <c r="F79" i="10"/>
  <c r="F80" i="10"/>
  <c r="F81" i="10"/>
  <c r="F82" i="10"/>
  <c r="F83" i="10"/>
  <c r="F84" i="10"/>
  <c r="F86" i="10"/>
  <c r="F88" i="10"/>
  <c r="F89" i="10"/>
  <c r="F90" i="10"/>
  <c r="F92" i="10"/>
  <c r="F93" i="10"/>
  <c r="F94" i="10"/>
  <c r="F96" i="10"/>
  <c r="F98" i="10"/>
  <c r="F100" i="10"/>
  <c r="F102" i="10"/>
  <c r="F104" i="10"/>
  <c r="F106" i="10"/>
  <c r="F108" i="10"/>
  <c r="F110" i="10"/>
  <c r="F112" i="10"/>
  <c r="F114" i="10"/>
  <c r="F116"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D97" i="10"/>
  <c r="D101" i="10"/>
  <c r="D109" i="10"/>
  <c r="D117" i="10"/>
  <c r="D121" i="10"/>
  <c r="D125" i="10"/>
  <c r="D129" i="10"/>
  <c r="D131" i="10"/>
  <c r="D133" i="10"/>
  <c r="D135" i="10"/>
  <c r="D136" i="10"/>
  <c r="D137" i="10"/>
  <c r="D138" i="10"/>
  <c r="D139" i="10"/>
  <c r="D140" i="10"/>
  <c r="D141" i="10"/>
  <c r="D143" i="10"/>
  <c r="D147" i="10"/>
  <c r="D149" i="10"/>
  <c r="D150" i="10"/>
  <c r="D152" i="10"/>
  <c r="D154" i="10"/>
  <c r="D156" i="10"/>
  <c r="D158" i="10"/>
  <c r="D161" i="10"/>
  <c r="D164" i="10"/>
  <c r="D166" i="10"/>
  <c r="D168" i="10"/>
  <c r="D170" i="10"/>
  <c r="D173" i="10"/>
  <c r="D175" i="10"/>
  <c r="D176" i="10"/>
  <c r="D177" i="10"/>
  <c r="D178" i="10"/>
  <c r="D179" i="10"/>
  <c r="D180" i="10"/>
  <c r="D181" i="10"/>
  <c r="D182" i="10"/>
  <c r="D183" i="10"/>
  <c r="D184" i="10"/>
  <c r="D185" i="10"/>
  <c r="D186" i="10"/>
  <c r="C7" i="8"/>
  <c r="C79" i="10" s="1"/>
  <c r="C8" i="8"/>
  <c r="C80" i="10" s="1"/>
  <c r="C9" i="8"/>
  <c r="C81" i="10" s="1"/>
  <c r="C10" i="8"/>
  <c r="C82" i="10" s="1"/>
  <c r="C11" i="8"/>
  <c r="C83" i="10" s="1"/>
  <c r="C12" i="8"/>
  <c r="C84" i="10" s="1"/>
  <c r="C13" i="8"/>
  <c r="C85" i="10" s="1"/>
  <c r="C14" i="8"/>
  <c r="C86" i="10" s="1"/>
  <c r="C15" i="8"/>
  <c r="C87" i="10" s="1"/>
  <c r="C16" i="8"/>
  <c r="C88" i="10" s="1"/>
  <c r="C17" i="8"/>
  <c r="C89" i="10" s="1"/>
  <c r="C18" i="8"/>
  <c r="C90" i="10" s="1"/>
  <c r="C19" i="8"/>
  <c r="C91" i="10" s="1"/>
  <c r="C20" i="8"/>
  <c r="C92" i="10" s="1"/>
  <c r="C21" i="8"/>
  <c r="C93" i="10" s="1"/>
  <c r="C22" i="8"/>
  <c r="C94" i="10" s="1"/>
  <c r="C23" i="8"/>
  <c r="C95" i="10" s="1"/>
  <c r="C24" i="8"/>
  <c r="C96" i="10" s="1"/>
  <c r="C25" i="8"/>
  <c r="C97" i="10" s="1"/>
  <c r="C26" i="8"/>
  <c r="C98" i="10" s="1"/>
  <c r="C27" i="8"/>
  <c r="C99" i="10" s="1"/>
  <c r="C28" i="8"/>
  <c r="C100" i="10" s="1"/>
  <c r="C29" i="8"/>
  <c r="C101" i="10" s="1"/>
  <c r="C30" i="8"/>
  <c r="C102" i="10" s="1"/>
  <c r="C31" i="8"/>
  <c r="C103" i="10" s="1"/>
  <c r="C32" i="8"/>
  <c r="C104" i="10" s="1"/>
  <c r="C33" i="8"/>
  <c r="C105" i="10" s="1"/>
  <c r="C34" i="8"/>
  <c r="C106" i="10" s="1"/>
  <c r="C35" i="8"/>
  <c r="C107" i="10" s="1"/>
  <c r="C36" i="8"/>
  <c r="C108" i="10" s="1"/>
  <c r="C37" i="8"/>
  <c r="C109" i="10" s="1"/>
  <c r="C38" i="8"/>
  <c r="C110" i="10" s="1"/>
  <c r="C39" i="8"/>
  <c r="C111" i="10" s="1"/>
  <c r="C40" i="8"/>
  <c r="C112" i="10" s="1"/>
  <c r="C41" i="8"/>
  <c r="C113" i="10" s="1"/>
  <c r="C42" i="8"/>
  <c r="C114" i="10" s="1"/>
  <c r="C43" i="8"/>
  <c r="C115" i="10" s="1"/>
  <c r="C44" i="8"/>
  <c r="C116" i="10" s="1"/>
  <c r="C45" i="8"/>
  <c r="C117" i="10" s="1"/>
  <c r="C46" i="8"/>
  <c r="C118" i="10" s="1"/>
  <c r="C47" i="8"/>
  <c r="C119" i="10" s="1"/>
  <c r="C48" i="8"/>
  <c r="C120" i="10" s="1"/>
  <c r="C49" i="8"/>
  <c r="C121" i="10" s="1"/>
  <c r="C50" i="8"/>
  <c r="C122" i="10" s="1"/>
  <c r="C51" i="8"/>
  <c r="C123" i="10" s="1"/>
  <c r="C52" i="8"/>
  <c r="C124" i="10" s="1"/>
  <c r="C53" i="8"/>
  <c r="C125" i="10" s="1"/>
  <c r="C54" i="8"/>
  <c r="C126" i="10" s="1"/>
  <c r="C55" i="8"/>
  <c r="C127" i="10" s="1"/>
  <c r="C56" i="8"/>
  <c r="C128" i="10" s="1"/>
  <c r="C57" i="8"/>
  <c r="C129" i="10" s="1"/>
  <c r="C58" i="8"/>
  <c r="C130" i="10" s="1"/>
  <c r="C59" i="8"/>
  <c r="C131" i="10" s="1"/>
  <c r="C60" i="8"/>
  <c r="C132" i="10" s="1"/>
  <c r="C61" i="8"/>
  <c r="C133" i="10" s="1"/>
  <c r="C62" i="8"/>
  <c r="C134" i="10" s="1"/>
  <c r="C63" i="8"/>
  <c r="C135" i="10" s="1"/>
  <c r="C64" i="8"/>
  <c r="C136" i="10" s="1"/>
  <c r="C65" i="8"/>
  <c r="C137" i="10" s="1"/>
  <c r="C66" i="8"/>
  <c r="C138" i="10" s="1"/>
  <c r="C67" i="8"/>
  <c r="C139" i="10" s="1"/>
  <c r="C68" i="8"/>
  <c r="C140" i="10" s="1"/>
  <c r="C69" i="8"/>
  <c r="C141" i="10" s="1"/>
  <c r="C70" i="8"/>
  <c r="C142" i="10" s="1"/>
  <c r="C71" i="8"/>
  <c r="C143" i="10" s="1"/>
  <c r="C72" i="8"/>
  <c r="C144" i="10" s="1"/>
  <c r="C73" i="8"/>
  <c r="C145" i="10" s="1"/>
  <c r="C74" i="8"/>
  <c r="C146" i="10" s="1"/>
  <c r="C75" i="8"/>
  <c r="C147" i="10" s="1"/>
  <c r="C76" i="8"/>
  <c r="C148" i="10" s="1"/>
  <c r="C77" i="8"/>
  <c r="C149" i="10" s="1"/>
  <c r="C78" i="8"/>
  <c r="C150" i="10" s="1"/>
  <c r="C79" i="8"/>
  <c r="C151" i="10" s="1"/>
  <c r="C80" i="8"/>
  <c r="C152" i="10" s="1"/>
  <c r="C81" i="8"/>
  <c r="C153" i="10" s="1"/>
  <c r="C82" i="8"/>
  <c r="C154" i="10" s="1"/>
  <c r="C83" i="8"/>
  <c r="C155" i="10" s="1"/>
  <c r="C84" i="8"/>
  <c r="C156" i="10" s="1"/>
  <c r="C85" i="8"/>
  <c r="C157" i="10" s="1"/>
  <c r="C86" i="8"/>
  <c r="C158" i="10" s="1"/>
  <c r="C87" i="8"/>
  <c r="C159" i="10" s="1"/>
  <c r="C88" i="8"/>
  <c r="C160" i="10" s="1"/>
  <c r="C89" i="8"/>
  <c r="C161" i="10" s="1"/>
  <c r="C90" i="8"/>
  <c r="C162" i="10" s="1"/>
  <c r="C91" i="8"/>
  <c r="C163" i="10" s="1"/>
  <c r="C92" i="8"/>
  <c r="C164" i="10" s="1"/>
  <c r="C93" i="8"/>
  <c r="C165" i="10" s="1"/>
  <c r="C94" i="8"/>
  <c r="C166" i="10" s="1"/>
  <c r="C95" i="8"/>
  <c r="C167" i="10" s="1"/>
  <c r="C96" i="8"/>
  <c r="C168" i="10" s="1"/>
  <c r="C97" i="8"/>
  <c r="C169" i="10" s="1"/>
  <c r="C98" i="8"/>
  <c r="C170" i="10" s="1"/>
  <c r="C99" i="8"/>
  <c r="C171" i="10" s="1"/>
  <c r="C100" i="8"/>
  <c r="C172" i="10" s="1"/>
  <c r="C101" i="8"/>
  <c r="C173" i="10" s="1"/>
  <c r="C102" i="8"/>
  <c r="C174" i="10" s="1"/>
  <c r="C103" i="8"/>
  <c r="C175" i="10" s="1"/>
  <c r="C104" i="8"/>
  <c r="C176" i="10" s="1"/>
  <c r="C105" i="8"/>
  <c r="C177" i="10" s="1"/>
  <c r="C106" i="8"/>
  <c r="C178" i="10" s="1"/>
  <c r="C107" i="8"/>
  <c r="C179" i="10" s="1"/>
  <c r="C108" i="8"/>
  <c r="C180" i="10" s="1"/>
  <c r="C109" i="8"/>
  <c r="C181" i="10" s="1"/>
  <c r="C110" i="8"/>
  <c r="C182" i="10" s="1"/>
  <c r="C111" i="8"/>
  <c r="C183" i="10" s="1"/>
  <c r="C112" i="8"/>
  <c r="C184" i="10" s="1"/>
  <c r="C113" i="8"/>
  <c r="C185" i="10" s="1"/>
  <c r="C114" i="8"/>
  <c r="C186" i="10" s="1"/>
  <c r="C115" i="8"/>
  <c r="C187" i="10" s="1"/>
  <c r="N117" i="8"/>
  <c r="J189" i="10" s="1"/>
  <c r="N118" i="8"/>
  <c r="J190" i="10" s="1"/>
  <c r="N119" i="8"/>
  <c r="J191" i="10" s="1"/>
  <c r="N120" i="8"/>
  <c r="J192" i="10" s="1"/>
  <c r="N121" i="8"/>
  <c r="J193" i="10" s="1"/>
  <c r="N122" i="8"/>
  <c r="J194" i="10" s="1"/>
  <c r="N123" i="8"/>
  <c r="J195" i="10" s="1"/>
  <c r="N124" i="8"/>
  <c r="J196" i="10" s="1"/>
  <c r="N125" i="8"/>
  <c r="J197" i="10" s="1"/>
  <c r="N126" i="8"/>
  <c r="J198" i="10" s="1"/>
  <c r="N127" i="8"/>
  <c r="J199" i="10" s="1"/>
  <c r="N128" i="8"/>
  <c r="J200" i="10" s="1"/>
  <c r="N129" i="8"/>
  <c r="J201" i="10" s="1"/>
  <c r="N130" i="8"/>
  <c r="J202" i="10" s="1"/>
  <c r="N131" i="8"/>
  <c r="J203" i="10" s="1"/>
  <c r="N132" i="8"/>
  <c r="J204" i="10" s="1"/>
  <c r="N133" i="8"/>
  <c r="J205" i="10" s="1"/>
  <c r="N134" i="8"/>
  <c r="J206" i="10" s="1"/>
  <c r="N135" i="8"/>
  <c r="J207" i="10" s="1"/>
  <c r="N136" i="8"/>
  <c r="J208" i="10" s="1"/>
  <c r="N137" i="8"/>
  <c r="J209" i="10" s="1"/>
  <c r="N138" i="8"/>
  <c r="J210" i="10" s="1"/>
  <c r="N139" i="8"/>
  <c r="J211" i="10" s="1"/>
  <c r="N141" i="8"/>
  <c r="J213" i="10" s="1"/>
  <c r="N142" i="8"/>
  <c r="J214" i="10" s="1"/>
  <c r="N143" i="8"/>
  <c r="J215" i="10" s="1"/>
  <c r="N144" i="8"/>
  <c r="J216" i="10" s="1"/>
  <c r="N145" i="8"/>
  <c r="J217" i="10" s="1"/>
  <c r="N146" i="8"/>
  <c r="J218" i="10" s="1"/>
  <c r="N147" i="8"/>
  <c r="J219" i="10" s="1"/>
  <c r="N148" i="8"/>
  <c r="J220" i="10" s="1"/>
  <c r="N149" i="8"/>
  <c r="J221" i="10" s="1"/>
  <c r="N150" i="8"/>
  <c r="J222" i="10" s="1"/>
  <c r="N151" i="8"/>
  <c r="J223" i="10" s="1"/>
  <c r="N152" i="8"/>
  <c r="J224" i="10" s="1"/>
  <c r="N153" i="8"/>
  <c r="J225" i="10" s="1"/>
  <c r="N154" i="8"/>
  <c r="J226" i="10" s="1"/>
  <c r="N155" i="8"/>
  <c r="J227" i="10" s="1"/>
  <c r="N156" i="8"/>
  <c r="J228" i="10" s="1"/>
  <c r="N157" i="8"/>
  <c r="J229" i="10" s="1"/>
  <c r="N158" i="8"/>
  <c r="J230" i="10" s="1"/>
  <c r="N159" i="8"/>
  <c r="J231" i="10" s="1"/>
  <c r="N160" i="8"/>
  <c r="J232" i="10" s="1"/>
  <c r="N161" i="8"/>
  <c r="J233" i="10" s="1"/>
  <c r="N162" i="8"/>
  <c r="J234" i="10" s="1"/>
  <c r="N163" i="8"/>
  <c r="J235" i="10" s="1"/>
  <c r="N164" i="8"/>
  <c r="J236" i="10" s="1"/>
  <c r="N165" i="8"/>
  <c r="J237" i="10" s="1"/>
  <c r="N166" i="8"/>
  <c r="J238" i="10" s="1"/>
  <c r="N167" i="8"/>
  <c r="J239" i="10" s="1"/>
  <c r="N168" i="8"/>
  <c r="J240" i="10" s="1"/>
  <c r="N169" i="8"/>
  <c r="J241" i="10" s="1"/>
  <c r="N170" i="8"/>
  <c r="J242" i="10" s="1"/>
  <c r="N171" i="8"/>
  <c r="J243" i="10" s="1"/>
  <c r="N172" i="8"/>
  <c r="J244" i="10" s="1"/>
  <c r="N173" i="8"/>
  <c r="J245" i="10" s="1"/>
  <c r="N174" i="8"/>
  <c r="J246" i="10" s="1"/>
  <c r="N177" i="8"/>
  <c r="J249" i="10" s="1"/>
  <c r="N178" i="8"/>
  <c r="J250" i="10" s="1"/>
  <c r="N179" i="8"/>
  <c r="J251" i="10" s="1"/>
  <c r="N180" i="8"/>
  <c r="J252" i="10" s="1"/>
  <c r="N181" i="8"/>
  <c r="J253" i="10" s="1"/>
  <c r="N182" i="8"/>
  <c r="J254" i="10" s="1"/>
  <c r="N183" i="8"/>
  <c r="J255" i="10" s="1"/>
  <c r="N184" i="8"/>
  <c r="J256" i="10" s="1"/>
  <c r="N192" i="8"/>
  <c r="J264" i="10" s="1"/>
  <c r="N193" i="8"/>
  <c r="J265" i="10" s="1"/>
  <c r="N197" i="8"/>
  <c r="J269" i="10" s="1"/>
  <c r="N198" i="8"/>
  <c r="J270" i="10" s="1"/>
  <c r="N199" i="8"/>
  <c r="J271" i="10" s="1"/>
  <c r="N203" i="8"/>
  <c r="J275" i="10" s="1"/>
  <c r="N205" i="8"/>
  <c r="J277" i="10" s="1"/>
  <c r="N207" i="8"/>
  <c r="J279" i="10" s="1"/>
  <c r="N209" i="8"/>
  <c r="J281" i="10" s="1"/>
  <c r="N215" i="8"/>
  <c r="J287" i="10" s="1"/>
  <c r="N216" i="8"/>
  <c r="J288" i="10" s="1"/>
  <c r="N222" i="8"/>
  <c r="J294" i="10" s="1"/>
  <c r="N223" i="8"/>
  <c r="J295" i="10" s="1"/>
  <c r="N225" i="8"/>
  <c r="J297" i="10" s="1"/>
  <c r="M117" i="8"/>
  <c r="I189" i="10" s="1"/>
  <c r="M118" i="8"/>
  <c r="I190" i="10" s="1"/>
  <c r="M119" i="8"/>
  <c r="I191" i="10" s="1"/>
  <c r="M120" i="8"/>
  <c r="I192" i="10" s="1"/>
  <c r="M121" i="8"/>
  <c r="I193" i="10" s="1"/>
  <c r="M122" i="8"/>
  <c r="I194" i="10" s="1"/>
  <c r="M123" i="8"/>
  <c r="I195" i="10" s="1"/>
  <c r="M124" i="8"/>
  <c r="I196" i="10" s="1"/>
  <c r="M125" i="8"/>
  <c r="I197" i="10" s="1"/>
  <c r="M126" i="8"/>
  <c r="I198" i="10" s="1"/>
  <c r="M127" i="8"/>
  <c r="I199" i="10" s="1"/>
  <c r="M128" i="8"/>
  <c r="I200" i="10" s="1"/>
  <c r="M129" i="8"/>
  <c r="I201" i="10" s="1"/>
  <c r="M130" i="8"/>
  <c r="I202" i="10" s="1"/>
  <c r="M131" i="8"/>
  <c r="I203" i="10" s="1"/>
  <c r="M132" i="8"/>
  <c r="I204" i="10" s="1"/>
  <c r="M133" i="8"/>
  <c r="I205" i="10" s="1"/>
  <c r="M134" i="8"/>
  <c r="I206" i="10" s="1"/>
  <c r="M135" i="8"/>
  <c r="I207" i="10" s="1"/>
  <c r="M136" i="8"/>
  <c r="I208" i="10" s="1"/>
  <c r="M137" i="8"/>
  <c r="I209" i="10" s="1"/>
  <c r="M138" i="8"/>
  <c r="I210" i="10" s="1"/>
  <c r="M139" i="8"/>
  <c r="I211" i="10" s="1"/>
  <c r="M141" i="8"/>
  <c r="I213" i="10" s="1"/>
  <c r="M142" i="8"/>
  <c r="I214" i="10" s="1"/>
  <c r="M143" i="8"/>
  <c r="I215" i="10" s="1"/>
  <c r="M144" i="8"/>
  <c r="I216" i="10" s="1"/>
  <c r="M145" i="8"/>
  <c r="I217" i="10" s="1"/>
  <c r="M146" i="8"/>
  <c r="I218" i="10" s="1"/>
  <c r="M147" i="8"/>
  <c r="I219" i="10" s="1"/>
  <c r="M148" i="8"/>
  <c r="I220" i="10" s="1"/>
  <c r="M149" i="8"/>
  <c r="I221" i="10" s="1"/>
  <c r="M150" i="8"/>
  <c r="I222" i="10" s="1"/>
  <c r="M151" i="8"/>
  <c r="I223" i="10" s="1"/>
  <c r="M152" i="8"/>
  <c r="I224" i="10" s="1"/>
  <c r="M153" i="8"/>
  <c r="I225" i="10" s="1"/>
  <c r="M154" i="8"/>
  <c r="I226" i="10" s="1"/>
  <c r="M155" i="8"/>
  <c r="I227" i="10" s="1"/>
  <c r="M156" i="8"/>
  <c r="I228" i="10" s="1"/>
  <c r="M157" i="8"/>
  <c r="I229" i="10" s="1"/>
  <c r="M158" i="8"/>
  <c r="I230" i="10" s="1"/>
  <c r="M159" i="8"/>
  <c r="I231" i="10" s="1"/>
  <c r="M160" i="8"/>
  <c r="I232" i="10" s="1"/>
  <c r="M161" i="8"/>
  <c r="I233" i="10" s="1"/>
  <c r="M162" i="8"/>
  <c r="I234" i="10" s="1"/>
  <c r="M163" i="8"/>
  <c r="I235" i="10" s="1"/>
  <c r="M164" i="8"/>
  <c r="I236" i="10" s="1"/>
  <c r="M165" i="8"/>
  <c r="I237" i="10" s="1"/>
  <c r="M166" i="8"/>
  <c r="I238" i="10" s="1"/>
  <c r="M167" i="8"/>
  <c r="I239" i="10" s="1"/>
  <c r="M168" i="8"/>
  <c r="I240" i="10" s="1"/>
  <c r="M169" i="8"/>
  <c r="I241" i="10" s="1"/>
  <c r="M170" i="8"/>
  <c r="I242" i="10" s="1"/>
  <c r="M172" i="8"/>
  <c r="I244" i="10" s="1"/>
  <c r="M174" i="8"/>
  <c r="I246" i="10" s="1"/>
  <c r="M177" i="8"/>
  <c r="I249" i="10" s="1"/>
  <c r="M179" i="8"/>
  <c r="I251" i="10" s="1"/>
  <c r="M181" i="8"/>
  <c r="I253" i="10" s="1"/>
  <c r="M183" i="8"/>
  <c r="I255" i="10" s="1"/>
  <c r="M184" i="8"/>
  <c r="I256" i="10" s="1"/>
  <c r="M192" i="8"/>
  <c r="I264" i="10" s="1"/>
  <c r="M193" i="8"/>
  <c r="I265" i="10" s="1"/>
  <c r="M197" i="8"/>
  <c r="I269" i="10" s="1"/>
  <c r="M198" i="8"/>
  <c r="I270" i="10" s="1"/>
  <c r="M199" i="8"/>
  <c r="I271" i="10" s="1"/>
  <c r="M203" i="8"/>
  <c r="I275" i="10" s="1"/>
  <c r="M204" i="8"/>
  <c r="I276" i="10" s="1"/>
  <c r="M205" i="8"/>
  <c r="I277" i="10" s="1"/>
  <c r="M206" i="8"/>
  <c r="I278" i="10" s="1"/>
  <c r="M207" i="8"/>
  <c r="I279" i="10" s="1"/>
  <c r="M208" i="8"/>
  <c r="I280" i="10" s="1"/>
  <c r="M209" i="8"/>
  <c r="I281" i="10" s="1"/>
  <c r="M215" i="8"/>
  <c r="I287" i="10" s="1"/>
  <c r="M216" i="8"/>
  <c r="I288" i="10" s="1"/>
  <c r="M222" i="8"/>
  <c r="I294" i="10" s="1"/>
  <c r="M224" i="8"/>
  <c r="I296" i="10" s="1"/>
  <c r="L119" i="8"/>
  <c r="H191" i="10" s="1"/>
  <c r="L122" i="8"/>
  <c r="H194" i="10" s="1"/>
  <c r="H196" i="10"/>
  <c r="L134" i="8"/>
  <c r="H206" i="10" s="1"/>
  <c r="L135" i="8"/>
  <c r="H207" i="10" s="1"/>
  <c r="L136" i="8"/>
  <c r="H208" i="10" s="1"/>
  <c r="L137" i="8"/>
  <c r="H209" i="10" s="1"/>
  <c r="L138" i="8"/>
  <c r="H210" i="10" s="1"/>
  <c r="L139" i="8"/>
  <c r="H211" i="10" s="1"/>
  <c r="L140" i="8"/>
  <c r="H212" i="10" s="1"/>
  <c r="L141" i="8"/>
  <c r="H213" i="10" s="1"/>
  <c r="L142" i="8"/>
  <c r="H214" i="10" s="1"/>
  <c r="L143" i="8"/>
  <c r="H215" i="10" s="1"/>
  <c r="L144" i="8"/>
  <c r="H216" i="10" s="1"/>
  <c r="L145" i="8"/>
  <c r="H217" i="10" s="1"/>
  <c r="L146" i="8"/>
  <c r="H218" i="10" s="1"/>
  <c r="L147" i="8"/>
  <c r="H219" i="10" s="1"/>
  <c r="L148" i="8"/>
  <c r="H220" i="10" s="1"/>
  <c r="L149" i="8"/>
  <c r="H221" i="10" s="1"/>
  <c r="L150" i="8"/>
  <c r="H222" i="10" s="1"/>
  <c r="L151" i="8"/>
  <c r="H223" i="10" s="1"/>
  <c r="L152" i="8"/>
  <c r="H224" i="10" s="1"/>
  <c r="L153" i="8"/>
  <c r="H225" i="10" s="1"/>
  <c r="L154" i="8"/>
  <c r="H226" i="10" s="1"/>
  <c r="L155" i="8"/>
  <c r="H227" i="10" s="1"/>
  <c r="L156" i="8"/>
  <c r="H228" i="10" s="1"/>
  <c r="L157" i="8"/>
  <c r="H229" i="10" s="1"/>
  <c r="L158" i="8"/>
  <c r="H230" i="10" s="1"/>
  <c r="L159" i="8"/>
  <c r="H231" i="10" s="1"/>
  <c r="L160" i="8"/>
  <c r="H232" i="10" s="1"/>
  <c r="L161" i="8"/>
  <c r="H233" i="10" s="1"/>
  <c r="L162" i="8"/>
  <c r="H234" i="10" s="1"/>
  <c r="L163" i="8"/>
  <c r="H235" i="10" s="1"/>
  <c r="L164" i="8"/>
  <c r="H236" i="10" s="1"/>
  <c r="L165" i="8"/>
  <c r="H237" i="10" s="1"/>
  <c r="L166" i="8"/>
  <c r="H238" i="10" s="1"/>
  <c r="L167" i="8"/>
  <c r="H239" i="10" s="1"/>
  <c r="L168" i="8"/>
  <c r="H240" i="10" s="1"/>
  <c r="L169" i="8"/>
  <c r="H241" i="10" s="1"/>
  <c r="L170" i="8"/>
  <c r="H242" i="10" s="1"/>
  <c r="L171" i="8"/>
  <c r="H243" i="10" s="1"/>
  <c r="L172" i="8"/>
  <c r="H244" i="10" s="1"/>
  <c r="L173" i="8"/>
  <c r="H245" i="10" s="1"/>
  <c r="L174" i="8"/>
  <c r="H246" i="10" s="1"/>
  <c r="L176" i="8"/>
  <c r="H248" i="10" s="1"/>
  <c r="L177" i="8"/>
  <c r="H249" i="10" s="1"/>
  <c r="L178" i="8"/>
  <c r="H250" i="10" s="1"/>
  <c r="L179" i="8"/>
  <c r="H251" i="10" s="1"/>
  <c r="L180" i="8"/>
  <c r="H252" i="10" s="1"/>
  <c r="L181" i="8"/>
  <c r="H253" i="10" s="1"/>
  <c r="L182" i="8"/>
  <c r="H254" i="10" s="1"/>
  <c r="L183" i="8"/>
  <c r="H255" i="10" s="1"/>
  <c r="L185" i="8"/>
  <c r="H257" i="10" s="1"/>
  <c r="L186" i="8"/>
  <c r="H258" i="10" s="1"/>
  <c r="L187" i="8"/>
  <c r="H259" i="10" s="1"/>
  <c r="L188" i="8"/>
  <c r="H260" i="10" s="1"/>
  <c r="L189" i="8"/>
  <c r="H261" i="10" s="1"/>
  <c r="L190" i="8"/>
  <c r="H262" i="10" s="1"/>
  <c r="L191" i="8"/>
  <c r="H263" i="10" s="1"/>
  <c r="L192" i="8"/>
  <c r="H264" i="10" s="1"/>
  <c r="L194" i="8"/>
  <c r="H266" i="10" s="1"/>
  <c r="L196" i="8"/>
  <c r="H268" i="10" s="1"/>
  <c r="L197" i="8"/>
  <c r="H269" i="10" s="1"/>
  <c r="L198" i="8"/>
  <c r="H270" i="10" s="1"/>
  <c r="L199" i="8"/>
  <c r="H271" i="10" s="1"/>
  <c r="L200" i="8"/>
  <c r="H272" i="10" s="1"/>
  <c r="L201" i="8"/>
  <c r="H273" i="10" s="1"/>
  <c r="L202" i="8"/>
  <c r="H274" i="10" s="1"/>
  <c r="L203" i="8"/>
  <c r="H275" i="10" s="1"/>
  <c r="L204" i="8"/>
  <c r="H276" i="10" s="1"/>
  <c r="L206" i="8"/>
  <c r="H278" i="10" s="1"/>
  <c r="L208" i="8"/>
  <c r="H280" i="10" s="1"/>
  <c r="L209" i="8"/>
  <c r="H281" i="10" s="1"/>
  <c r="L210" i="8"/>
  <c r="H282" i="10" s="1"/>
  <c r="L212" i="8"/>
  <c r="H284" i="10" s="1"/>
  <c r="L214" i="8"/>
  <c r="H286" i="10" s="1"/>
  <c r="L215" i="8"/>
  <c r="H287" i="10" s="1"/>
  <c r="L216" i="8"/>
  <c r="H288" i="10" s="1"/>
  <c r="L217" i="8"/>
  <c r="H289" i="10" s="1"/>
  <c r="L218" i="8"/>
  <c r="H290" i="10" s="1"/>
  <c r="L219" i="8"/>
  <c r="H291" i="10" s="1"/>
  <c r="L220" i="8"/>
  <c r="H292" i="10" s="1"/>
  <c r="L221" i="8"/>
  <c r="H293" i="10" s="1"/>
  <c r="L222" i="8"/>
  <c r="H294" i="10" s="1"/>
  <c r="L223" i="8"/>
  <c r="H295" i="10" s="1"/>
  <c r="L225" i="8"/>
  <c r="H297" i="10" s="1"/>
  <c r="G190" i="10"/>
  <c r="G197" i="10"/>
  <c r="G201" i="10"/>
  <c r="G202" i="10"/>
  <c r="G205" i="10"/>
  <c r="K134" i="8"/>
  <c r="G206" i="10"/>
  <c r="K135" i="8"/>
  <c r="G207" i="10"/>
  <c r="K136" i="8"/>
  <c r="G208" i="10"/>
  <c r="K137" i="8"/>
  <c r="G209" i="10"/>
  <c r="K138" i="8"/>
  <c r="G210" i="10"/>
  <c r="K139" i="8"/>
  <c r="G211" i="10"/>
  <c r="K140" i="8"/>
  <c r="G212" i="10"/>
  <c r="K141" i="8"/>
  <c r="G213" i="10"/>
  <c r="K142" i="8"/>
  <c r="G214" i="10"/>
  <c r="K143" i="8"/>
  <c r="G215" i="10"/>
  <c r="K144" i="8"/>
  <c r="G216" i="10"/>
  <c r="K145" i="8"/>
  <c r="G217" i="10"/>
  <c r="K146" i="8"/>
  <c r="G218" i="10"/>
  <c r="K147" i="8"/>
  <c r="G219" i="10"/>
  <c r="K148" i="8"/>
  <c r="G220" i="10"/>
  <c r="K149" i="8"/>
  <c r="G221" i="10"/>
  <c r="K150" i="8"/>
  <c r="G222" i="10"/>
  <c r="K151" i="8"/>
  <c r="G223" i="10"/>
  <c r="K152" i="8"/>
  <c r="G224" i="10"/>
  <c r="K153" i="8"/>
  <c r="G225" i="10"/>
  <c r="K154" i="8"/>
  <c r="G226" i="10"/>
  <c r="K155" i="8"/>
  <c r="G227" i="10"/>
  <c r="K156" i="8"/>
  <c r="G228" i="10"/>
  <c r="K157" i="8"/>
  <c r="G229" i="10"/>
  <c r="K158" i="8"/>
  <c r="G230" i="10"/>
  <c r="K159" i="8"/>
  <c r="G231" i="10"/>
  <c r="K160" i="8"/>
  <c r="G232" i="10"/>
  <c r="K161" i="8"/>
  <c r="G233" i="10"/>
  <c r="K162" i="8"/>
  <c r="G234" i="10"/>
  <c r="K163" i="8"/>
  <c r="G235" i="10"/>
  <c r="K164" i="8"/>
  <c r="G236" i="10"/>
  <c r="K165" i="8"/>
  <c r="G237" i="10"/>
  <c r="K166" i="8"/>
  <c r="G238" i="10"/>
  <c r="K167" i="8"/>
  <c r="G239" i="10"/>
  <c r="K168" i="8"/>
  <c r="G240" i="10"/>
  <c r="K169" i="8"/>
  <c r="G241" i="10"/>
  <c r="K170" i="8"/>
  <c r="G242" i="10"/>
  <c r="K171" i="8"/>
  <c r="G243" i="10"/>
  <c r="K172" i="8"/>
  <c r="G244" i="10"/>
  <c r="K173" i="8"/>
  <c r="G245" i="10"/>
  <c r="K174" i="8"/>
  <c r="G246" i="10"/>
  <c r="K175" i="8"/>
  <c r="G247" i="10"/>
  <c r="K176" i="8"/>
  <c r="G248" i="10"/>
  <c r="K177" i="8"/>
  <c r="G249" i="10"/>
  <c r="K178" i="8"/>
  <c r="G250" i="10"/>
  <c r="K179" i="8"/>
  <c r="G251" i="10"/>
  <c r="K180" i="8"/>
  <c r="G252" i="10"/>
  <c r="K181" i="8"/>
  <c r="G253" i="10"/>
  <c r="K182" i="8"/>
  <c r="G254" i="10"/>
  <c r="K183" i="8"/>
  <c r="G255" i="10"/>
  <c r="K184" i="8"/>
  <c r="G256" i="10"/>
  <c r="K185" i="8"/>
  <c r="G257" i="10"/>
  <c r="K186" i="8"/>
  <c r="G258" i="10"/>
  <c r="K187" i="8"/>
  <c r="G259" i="10"/>
  <c r="K188" i="8"/>
  <c r="G260" i="10"/>
  <c r="K190" i="8"/>
  <c r="G262" i="10"/>
  <c r="K192" i="8"/>
  <c r="G264" i="10"/>
  <c r="K194" i="8"/>
  <c r="G266" i="10"/>
  <c r="K196" i="8"/>
  <c r="G268" i="10"/>
  <c r="K197" i="8"/>
  <c r="G269" i="10"/>
  <c r="K198" i="8"/>
  <c r="G270" i="10"/>
  <c r="K199" i="8"/>
  <c r="G271" i="10"/>
  <c r="K200" i="8"/>
  <c r="G272" i="10"/>
  <c r="K201" i="8"/>
  <c r="G273" i="10"/>
  <c r="K202" i="8"/>
  <c r="G274" i="10"/>
  <c r="K203" i="8"/>
  <c r="G275" i="10"/>
  <c r="K204" i="8"/>
  <c r="G276" i="10"/>
  <c r="K205" i="8"/>
  <c r="G277" i="10"/>
  <c r="K206" i="8"/>
  <c r="G278" i="10"/>
  <c r="K207" i="8"/>
  <c r="G279" i="10"/>
  <c r="K208" i="8"/>
  <c r="G280" i="10"/>
  <c r="K209" i="8"/>
  <c r="G281" i="10"/>
  <c r="K210" i="8"/>
  <c r="G282" i="10"/>
  <c r="K211" i="8"/>
  <c r="G283" i="10"/>
  <c r="K212" i="8"/>
  <c r="G284" i="10"/>
  <c r="K213" i="8"/>
  <c r="G285" i="10"/>
  <c r="K214" i="8"/>
  <c r="G286" i="10"/>
  <c r="K215" i="8"/>
  <c r="G287" i="10"/>
  <c r="K216" i="8"/>
  <c r="G288" i="10"/>
  <c r="K217" i="8"/>
  <c r="G289" i="10"/>
  <c r="K218" i="8"/>
  <c r="G290" i="10"/>
  <c r="K219" i="8"/>
  <c r="G291" i="10"/>
  <c r="K220" i="8"/>
  <c r="G292" i="10"/>
  <c r="K221" i="8"/>
  <c r="G293" i="10"/>
  <c r="K222" i="8"/>
  <c r="G294" i="10"/>
  <c r="K223" i="8"/>
  <c r="G295" i="10"/>
  <c r="K224" i="8"/>
  <c r="G296" i="10"/>
  <c r="F190" i="10"/>
  <c r="J119" i="8"/>
  <c r="F191" i="10" s="1"/>
  <c r="J122" i="8"/>
  <c r="F194" i="10" s="1"/>
  <c r="F196" i="10"/>
  <c r="F200" i="10"/>
  <c r="F202" i="10"/>
  <c r="F203" i="10"/>
  <c r="F204" i="10"/>
  <c r="J134" i="8"/>
  <c r="F206" i="10"/>
  <c r="J135" i="8"/>
  <c r="F207" i="10"/>
  <c r="J136" i="8"/>
  <c r="F208" i="10"/>
  <c r="J137" i="8"/>
  <c r="F209" i="10"/>
  <c r="J138" i="8"/>
  <c r="F210" i="10"/>
  <c r="J139" i="8"/>
  <c r="F211" i="10"/>
  <c r="J140" i="8"/>
  <c r="F212" i="10"/>
  <c r="J141" i="8"/>
  <c r="F213" i="10"/>
  <c r="J142" i="8"/>
  <c r="F214" i="10"/>
  <c r="J143" i="8"/>
  <c r="F215" i="10"/>
  <c r="J144" i="8"/>
  <c r="F216" i="10"/>
  <c r="J145" i="8"/>
  <c r="F217" i="10"/>
  <c r="J146" i="8"/>
  <c r="F218" i="10"/>
  <c r="J147" i="8"/>
  <c r="F219" i="10"/>
  <c r="J148" i="8"/>
  <c r="F220" i="10"/>
  <c r="J149" i="8"/>
  <c r="F221" i="10"/>
  <c r="J150" i="8"/>
  <c r="F222" i="10"/>
  <c r="J151" i="8"/>
  <c r="F223" i="10"/>
  <c r="J152" i="8"/>
  <c r="F224" i="10"/>
  <c r="J153" i="8"/>
  <c r="F225" i="10"/>
  <c r="J154" i="8"/>
  <c r="F226" i="10"/>
  <c r="J155" i="8"/>
  <c r="F227" i="10"/>
  <c r="J156" i="8"/>
  <c r="F228" i="10"/>
  <c r="J157" i="8"/>
  <c r="F229" i="10"/>
  <c r="J158" i="8"/>
  <c r="F230" i="10"/>
  <c r="J159" i="8"/>
  <c r="F231" i="10"/>
  <c r="J160" i="8"/>
  <c r="F232" i="10"/>
  <c r="J161" i="8"/>
  <c r="F233" i="10"/>
  <c r="J162" i="8"/>
  <c r="F234" i="10"/>
  <c r="J163" i="8"/>
  <c r="F235" i="10"/>
  <c r="J164" i="8"/>
  <c r="F236" i="10"/>
  <c r="J165" i="8"/>
  <c r="F237" i="10"/>
  <c r="J166" i="8"/>
  <c r="F238" i="10"/>
  <c r="J167" i="8"/>
  <c r="F239" i="10"/>
  <c r="J168" i="8"/>
  <c r="F240" i="10"/>
  <c r="J169" i="8"/>
  <c r="F241" i="10"/>
  <c r="J170" i="8"/>
  <c r="F242" i="10"/>
  <c r="J171" i="8"/>
  <c r="F243" i="10"/>
  <c r="J172" i="8"/>
  <c r="F244" i="10"/>
  <c r="J173" i="8"/>
  <c r="F245" i="10"/>
  <c r="J174" i="8"/>
  <c r="F246" i="10"/>
  <c r="J175" i="8"/>
  <c r="F247" i="10"/>
  <c r="J176" i="8"/>
  <c r="F248" i="10"/>
  <c r="J177" i="8"/>
  <c r="F249" i="10"/>
  <c r="J178" i="8"/>
  <c r="F250" i="10"/>
  <c r="J179" i="8"/>
  <c r="F251" i="10"/>
  <c r="J180" i="8"/>
  <c r="F252" i="10"/>
  <c r="J181" i="8"/>
  <c r="F253" i="10"/>
  <c r="J182" i="8"/>
  <c r="F254" i="10"/>
  <c r="J183" i="8"/>
  <c r="F255" i="10"/>
  <c r="J184" i="8"/>
  <c r="F256" i="10"/>
  <c r="J185" i="8"/>
  <c r="F257" i="10"/>
  <c r="J186" i="8"/>
  <c r="F258" i="10"/>
  <c r="J187" i="8"/>
  <c r="F259" i="10"/>
  <c r="J188" i="8"/>
  <c r="F260" i="10"/>
  <c r="J189" i="8"/>
  <c r="F261" i="10"/>
  <c r="J190" i="8"/>
  <c r="F262" i="10"/>
  <c r="J191" i="8"/>
  <c r="F263" i="10"/>
  <c r="J192" i="8"/>
  <c r="F264" i="10"/>
  <c r="J193" i="8"/>
  <c r="F265" i="10"/>
  <c r="J194" i="8"/>
  <c r="F266" i="10"/>
  <c r="J195" i="8"/>
  <c r="F267" i="10"/>
  <c r="J196" i="8"/>
  <c r="F268" i="10"/>
  <c r="J197" i="8"/>
  <c r="F269" i="10"/>
  <c r="J198" i="8"/>
  <c r="F270" i="10"/>
  <c r="J199" i="8"/>
  <c r="F271" i="10"/>
  <c r="J200" i="8"/>
  <c r="F272" i="10"/>
  <c r="J201" i="8"/>
  <c r="F273" i="10"/>
  <c r="J202" i="8"/>
  <c r="F274" i="10"/>
  <c r="J203" i="8"/>
  <c r="F275" i="10"/>
  <c r="J204" i="8"/>
  <c r="F276" i="10"/>
  <c r="J205" i="8"/>
  <c r="F277" i="10"/>
  <c r="J206" i="8"/>
  <c r="F278" i="10"/>
  <c r="J207" i="8"/>
  <c r="F279" i="10"/>
  <c r="J208" i="8"/>
  <c r="F280" i="10"/>
  <c r="J209" i="8"/>
  <c r="F281" i="10"/>
  <c r="J210" i="8"/>
  <c r="F282" i="10"/>
  <c r="J211" i="8"/>
  <c r="F283" i="10"/>
  <c r="J212" i="8"/>
  <c r="F284" i="10"/>
  <c r="J213" i="8"/>
  <c r="F285" i="10"/>
  <c r="J214" i="8"/>
  <c r="F286" i="10"/>
  <c r="J215" i="8"/>
  <c r="F287" i="10"/>
  <c r="J216" i="8"/>
  <c r="F288" i="10"/>
  <c r="J217" i="8"/>
  <c r="F289" i="10"/>
  <c r="J218" i="8"/>
  <c r="F290" i="10"/>
  <c r="J219" i="8"/>
  <c r="F291" i="10"/>
  <c r="J220" i="8"/>
  <c r="F292" i="10"/>
  <c r="J221" i="8"/>
  <c r="F293" i="10"/>
  <c r="J222" i="8"/>
  <c r="F294" i="10"/>
  <c r="J223" i="8"/>
  <c r="F295" i="10"/>
  <c r="J224" i="8"/>
  <c r="F296" i="10"/>
  <c r="J225" i="8"/>
  <c r="F297" i="10"/>
  <c r="I148" i="8"/>
  <c r="E220" i="10"/>
  <c r="I152" i="8"/>
  <c r="E224" i="10"/>
  <c r="I168" i="8"/>
  <c r="E240" i="10"/>
  <c r="I187" i="8"/>
  <c r="E259" i="10"/>
  <c r="I196" i="8"/>
  <c r="E268" i="10"/>
  <c r="I211" i="8"/>
  <c r="E283" i="10"/>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B117" i="8"/>
  <c r="B189" i="10" s="1"/>
  <c r="B118" i="8"/>
  <c r="B190" i="10" s="1"/>
  <c r="B119" i="8"/>
  <c r="B191" i="10" s="1"/>
  <c r="B120" i="8"/>
  <c r="B192" i="10" s="1"/>
  <c r="B121" i="8"/>
  <c r="B193" i="10" s="1"/>
  <c r="B122" i="8"/>
  <c r="B194" i="10" s="1"/>
  <c r="B123" i="8"/>
  <c r="B195" i="10" s="1"/>
  <c r="B124" i="8"/>
  <c r="B196" i="10" s="1"/>
  <c r="B125" i="8"/>
  <c r="B197" i="10" s="1"/>
  <c r="B126" i="8"/>
  <c r="B198" i="10" s="1"/>
  <c r="B127" i="8"/>
  <c r="B199" i="10" s="1"/>
  <c r="B128" i="8"/>
  <c r="B200" i="10" s="1"/>
  <c r="B129" i="8"/>
  <c r="B201" i="10" s="1"/>
  <c r="B130" i="8"/>
  <c r="B202" i="10" s="1"/>
  <c r="B131" i="8"/>
  <c r="B203" i="10" s="1"/>
  <c r="B132" i="8"/>
  <c r="B204" i="10" s="1"/>
  <c r="B133" i="8"/>
  <c r="B205" i="10" s="1"/>
  <c r="B134" i="8"/>
  <c r="B206" i="10" s="1"/>
  <c r="B135" i="8"/>
  <c r="B207" i="10" s="1"/>
  <c r="B136" i="8"/>
  <c r="B208" i="10" s="1"/>
  <c r="B137" i="8"/>
  <c r="B209" i="10" s="1"/>
  <c r="B138" i="8"/>
  <c r="B210" i="10" s="1"/>
  <c r="B139" i="8"/>
  <c r="B211" i="10" s="1"/>
  <c r="B140" i="8"/>
  <c r="B212" i="10" s="1"/>
  <c r="B141" i="8"/>
  <c r="B213" i="10" s="1"/>
  <c r="B142" i="8"/>
  <c r="B214" i="10" s="1"/>
  <c r="B143" i="8"/>
  <c r="B215" i="10" s="1"/>
  <c r="B144" i="8"/>
  <c r="B216" i="10" s="1"/>
  <c r="B145" i="8"/>
  <c r="B217" i="10" s="1"/>
  <c r="B146" i="8"/>
  <c r="B218" i="10" s="1"/>
  <c r="B147" i="8"/>
  <c r="B219" i="10" s="1"/>
  <c r="B148" i="8"/>
  <c r="B220" i="10" s="1"/>
  <c r="B149" i="8"/>
  <c r="B221" i="10" s="1"/>
  <c r="B150" i="8"/>
  <c r="B222" i="10" s="1"/>
  <c r="B151" i="8"/>
  <c r="B223" i="10" s="1"/>
  <c r="B152" i="8"/>
  <c r="B224" i="10" s="1"/>
  <c r="B153" i="8"/>
  <c r="B225" i="10" s="1"/>
  <c r="B154" i="8"/>
  <c r="B226" i="10" s="1"/>
  <c r="B155" i="8"/>
  <c r="B227" i="10" s="1"/>
  <c r="B156" i="8"/>
  <c r="B228" i="10" s="1"/>
  <c r="B157" i="8"/>
  <c r="B229" i="10" s="1"/>
  <c r="B158" i="8"/>
  <c r="B230" i="10" s="1"/>
  <c r="B159" i="8"/>
  <c r="B231" i="10" s="1"/>
  <c r="B160" i="8"/>
  <c r="B232" i="10" s="1"/>
  <c r="B161" i="8"/>
  <c r="B233" i="10" s="1"/>
  <c r="B162" i="8"/>
  <c r="B234" i="10" s="1"/>
  <c r="B163" i="8"/>
  <c r="B235" i="10" s="1"/>
  <c r="B164" i="8"/>
  <c r="B236" i="10" s="1"/>
  <c r="B165" i="8"/>
  <c r="B237" i="10" s="1"/>
  <c r="B166" i="8"/>
  <c r="B238" i="10" s="1"/>
  <c r="B167" i="8"/>
  <c r="B239" i="10" s="1"/>
  <c r="B168" i="8"/>
  <c r="B240" i="10" s="1"/>
  <c r="B169" i="8"/>
  <c r="B241" i="10" s="1"/>
  <c r="B170" i="8"/>
  <c r="B242" i="10" s="1"/>
  <c r="B171" i="8"/>
  <c r="B243" i="10" s="1"/>
  <c r="B172" i="8"/>
  <c r="B244" i="10" s="1"/>
  <c r="B173" i="8"/>
  <c r="B245" i="10" s="1"/>
  <c r="B174" i="8"/>
  <c r="B246" i="10" s="1"/>
  <c r="B175" i="8"/>
  <c r="B247" i="10" s="1"/>
  <c r="B176" i="8"/>
  <c r="B248" i="10" s="1"/>
  <c r="B177" i="8"/>
  <c r="B249" i="10" s="1"/>
  <c r="B178" i="8"/>
  <c r="B250" i="10" s="1"/>
  <c r="B179" i="8"/>
  <c r="B251" i="10" s="1"/>
  <c r="B180" i="8"/>
  <c r="B252" i="10" s="1"/>
  <c r="B181" i="8"/>
  <c r="B253" i="10" s="1"/>
  <c r="B182" i="8"/>
  <c r="B254" i="10" s="1"/>
  <c r="B183" i="8"/>
  <c r="B255" i="10" s="1"/>
  <c r="B184" i="8"/>
  <c r="B256" i="10" s="1"/>
  <c r="B185" i="8"/>
  <c r="B257" i="10" s="1"/>
  <c r="B186" i="8"/>
  <c r="B258" i="10" s="1"/>
  <c r="B187" i="8"/>
  <c r="B259" i="10" s="1"/>
  <c r="B188" i="8"/>
  <c r="B260" i="10" s="1"/>
  <c r="B189" i="8"/>
  <c r="B261" i="10" s="1"/>
  <c r="B190" i="8"/>
  <c r="B262" i="10" s="1"/>
  <c r="B191" i="8"/>
  <c r="B263" i="10" s="1"/>
  <c r="B192" i="8"/>
  <c r="B264" i="10" s="1"/>
  <c r="B193" i="8"/>
  <c r="B265" i="10" s="1"/>
  <c r="B194" i="8"/>
  <c r="B266" i="10" s="1"/>
  <c r="B195" i="8"/>
  <c r="B267" i="10" s="1"/>
  <c r="B196" i="8"/>
  <c r="B268" i="10" s="1"/>
  <c r="B197" i="8"/>
  <c r="B269" i="10" s="1"/>
  <c r="B198" i="8"/>
  <c r="B270" i="10" s="1"/>
  <c r="B199" i="8"/>
  <c r="B271" i="10" s="1"/>
  <c r="B200" i="8"/>
  <c r="B272" i="10" s="1"/>
  <c r="B201" i="8"/>
  <c r="B273" i="10" s="1"/>
  <c r="B202" i="8"/>
  <c r="B274" i="10" s="1"/>
  <c r="B203" i="8"/>
  <c r="B275" i="10" s="1"/>
  <c r="B204" i="8"/>
  <c r="B276" i="10" s="1"/>
  <c r="B205" i="8"/>
  <c r="B277" i="10" s="1"/>
  <c r="B206" i="8"/>
  <c r="B278" i="10" s="1"/>
  <c r="B207" i="8"/>
  <c r="B279" i="10" s="1"/>
  <c r="B208" i="8"/>
  <c r="B280" i="10" s="1"/>
  <c r="B209" i="8"/>
  <c r="B281" i="10" s="1"/>
  <c r="B210" i="8"/>
  <c r="B282" i="10" s="1"/>
  <c r="B211" i="8"/>
  <c r="B283" i="10" s="1"/>
  <c r="B212" i="8"/>
  <c r="B284" i="10" s="1"/>
  <c r="B213" i="8"/>
  <c r="B285" i="10" s="1"/>
  <c r="B214" i="8"/>
  <c r="B286" i="10" s="1"/>
  <c r="B215" i="8"/>
  <c r="B287" i="10" s="1"/>
  <c r="B216" i="8"/>
  <c r="B288" i="10" s="1"/>
  <c r="B217" i="8"/>
  <c r="B289" i="10" s="1"/>
  <c r="B218" i="8"/>
  <c r="B290" i="10" s="1"/>
  <c r="B219" i="8"/>
  <c r="B291" i="10" s="1"/>
  <c r="B220" i="8"/>
  <c r="B292" i="10" s="1"/>
  <c r="B221" i="8"/>
  <c r="B293" i="10" s="1"/>
  <c r="B222" i="8"/>
  <c r="B294" i="10" s="1"/>
  <c r="B223" i="8"/>
  <c r="B295" i="10" s="1"/>
  <c r="B224" i="8"/>
  <c r="B296" i="10" s="1"/>
  <c r="B225" i="8"/>
  <c r="B297" i="10" s="1"/>
  <c r="A117" i="8"/>
  <c r="A189" i="10" s="1"/>
  <c r="A118" i="8"/>
  <c r="A190" i="10" s="1"/>
  <c r="A119" i="8"/>
  <c r="A191" i="10" s="1"/>
  <c r="A120" i="8"/>
  <c r="A192" i="10" s="1"/>
  <c r="A121" i="8"/>
  <c r="A193" i="10" s="1"/>
  <c r="A122" i="8"/>
  <c r="A194" i="10" s="1"/>
  <c r="A123" i="8"/>
  <c r="A195" i="10" s="1"/>
  <c r="A124" i="8"/>
  <c r="A196" i="10" s="1"/>
  <c r="A125" i="8"/>
  <c r="A197" i="10" s="1"/>
  <c r="A126" i="8"/>
  <c r="A198" i="10" s="1"/>
  <c r="A127" i="8"/>
  <c r="A199" i="10" s="1"/>
  <c r="A128" i="8"/>
  <c r="A200" i="10" s="1"/>
  <c r="A129" i="8"/>
  <c r="A201" i="10" s="1"/>
  <c r="A130" i="8"/>
  <c r="A202" i="10" s="1"/>
  <c r="A131" i="8"/>
  <c r="A203" i="10" s="1"/>
  <c r="A132" i="8"/>
  <c r="A204" i="10" s="1"/>
  <c r="A133" i="8"/>
  <c r="A205" i="10" s="1"/>
  <c r="A134" i="8"/>
  <c r="A206" i="10" s="1"/>
  <c r="A135" i="8"/>
  <c r="A207" i="10" s="1"/>
  <c r="A136" i="8"/>
  <c r="A208" i="10" s="1"/>
  <c r="A137" i="8"/>
  <c r="A209" i="10" s="1"/>
  <c r="A138" i="8"/>
  <c r="A210" i="10" s="1"/>
  <c r="A139" i="8"/>
  <c r="A211" i="10" s="1"/>
  <c r="A140" i="8"/>
  <c r="A212" i="10" s="1"/>
  <c r="A141" i="8"/>
  <c r="A213" i="10" s="1"/>
  <c r="A142" i="8"/>
  <c r="A214" i="10" s="1"/>
  <c r="A143" i="8"/>
  <c r="A215" i="10" s="1"/>
  <c r="A144" i="8"/>
  <c r="A216" i="10" s="1"/>
  <c r="A145" i="8"/>
  <c r="A217" i="10" s="1"/>
  <c r="A146" i="8"/>
  <c r="A218" i="10" s="1"/>
  <c r="A147" i="8"/>
  <c r="A219" i="10" s="1"/>
  <c r="A148" i="8"/>
  <c r="A220" i="10" s="1"/>
  <c r="A149" i="8"/>
  <c r="A221" i="10" s="1"/>
  <c r="A150" i="8"/>
  <c r="A222" i="10" s="1"/>
  <c r="A151" i="8"/>
  <c r="A223" i="10" s="1"/>
  <c r="A152" i="8"/>
  <c r="A224" i="10" s="1"/>
  <c r="A153" i="8"/>
  <c r="A225" i="10" s="1"/>
  <c r="A154" i="8"/>
  <c r="A226" i="10" s="1"/>
  <c r="A155" i="8"/>
  <c r="A227" i="10" s="1"/>
  <c r="A156" i="8"/>
  <c r="A228" i="10" s="1"/>
  <c r="A157" i="8"/>
  <c r="A229" i="10" s="1"/>
  <c r="A158" i="8"/>
  <c r="A230" i="10" s="1"/>
  <c r="A159" i="8"/>
  <c r="A231" i="10" s="1"/>
  <c r="A160" i="8"/>
  <c r="A232" i="10" s="1"/>
  <c r="A161" i="8"/>
  <c r="A233" i="10" s="1"/>
  <c r="A162" i="8"/>
  <c r="A234" i="10" s="1"/>
  <c r="A163" i="8"/>
  <c r="A235" i="10" s="1"/>
  <c r="A164" i="8"/>
  <c r="A236" i="10" s="1"/>
  <c r="A165" i="8"/>
  <c r="A237" i="10" s="1"/>
  <c r="A166" i="8"/>
  <c r="A238" i="10" s="1"/>
  <c r="A167" i="8"/>
  <c r="A239" i="10" s="1"/>
  <c r="A168" i="8"/>
  <c r="A240" i="10" s="1"/>
  <c r="A169" i="8"/>
  <c r="A241" i="10" s="1"/>
  <c r="A170" i="8"/>
  <c r="A242" i="10" s="1"/>
  <c r="A171" i="8"/>
  <c r="A243" i="10" s="1"/>
  <c r="A172" i="8"/>
  <c r="A244" i="10" s="1"/>
  <c r="A173" i="8"/>
  <c r="A245" i="10" s="1"/>
  <c r="A174" i="8"/>
  <c r="A246" i="10" s="1"/>
  <c r="A175" i="8"/>
  <c r="A247" i="10" s="1"/>
  <c r="A176" i="8"/>
  <c r="A248" i="10" s="1"/>
  <c r="A177" i="8"/>
  <c r="A249" i="10" s="1"/>
  <c r="A178" i="8"/>
  <c r="A250" i="10" s="1"/>
  <c r="A179" i="8"/>
  <c r="A251" i="10" s="1"/>
  <c r="A180" i="8"/>
  <c r="A252" i="10" s="1"/>
  <c r="A181" i="8"/>
  <c r="A253" i="10" s="1"/>
  <c r="A182" i="8"/>
  <c r="A254" i="10" s="1"/>
  <c r="A183" i="8"/>
  <c r="A255" i="10" s="1"/>
  <c r="A184" i="8"/>
  <c r="A256" i="10" s="1"/>
  <c r="A185" i="8"/>
  <c r="A257" i="10" s="1"/>
  <c r="A186" i="8"/>
  <c r="A258" i="10" s="1"/>
  <c r="A187" i="8"/>
  <c r="A259" i="10" s="1"/>
  <c r="A188" i="8"/>
  <c r="A260" i="10" s="1"/>
  <c r="A189" i="8"/>
  <c r="A261" i="10" s="1"/>
  <c r="A190" i="8"/>
  <c r="A262" i="10" s="1"/>
  <c r="A191" i="8"/>
  <c r="A263" i="10" s="1"/>
  <c r="A192" i="8"/>
  <c r="A264" i="10" s="1"/>
  <c r="A193" i="8"/>
  <c r="A265" i="10" s="1"/>
  <c r="A194" i="8"/>
  <c r="A266" i="10" s="1"/>
  <c r="A195" i="8"/>
  <c r="A267" i="10" s="1"/>
  <c r="A196" i="8"/>
  <c r="A268" i="10" s="1"/>
  <c r="A197" i="8"/>
  <c r="A269" i="10" s="1"/>
  <c r="A198" i="8"/>
  <c r="A270" i="10" s="1"/>
  <c r="A199" i="8"/>
  <c r="A271" i="10" s="1"/>
  <c r="A200" i="8"/>
  <c r="A272" i="10" s="1"/>
  <c r="A201" i="8"/>
  <c r="A273" i="10" s="1"/>
  <c r="A202" i="8"/>
  <c r="A274" i="10" s="1"/>
  <c r="A203" i="8"/>
  <c r="A275" i="10" s="1"/>
  <c r="A204" i="8"/>
  <c r="A276" i="10" s="1"/>
  <c r="A205" i="8"/>
  <c r="A277" i="10" s="1"/>
  <c r="A206" i="8"/>
  <c r="A278" i="10" s="1"/>
  <c r="A207" i="8"/>
  <c r="A279" i="10" s="1"/>
  <c r="A208" i="8"/>
  <c r="A280" i="10" s="1"/>
  <c r="A209" i="8"/>
  <c r="A281" i="10" s="1"/>
  <c r="A210" i="8"/>
  <c r="A282" i="10" s="1"/>
  <c r="A211" i="8"/>
  <c r="A283" i="10" s="1"/>
  <c r="A212" i="8"/>
  <c r="A284" i="10" s="1"/>
  <c r="A213" i="8"/>
  <c r="A285" i="10" s="1"/>
  <c r="A214" i="8"/>
  <c r="A286" i="10" s="1"/>
  <c r="A215" i="8"/>
  <c r="A287" i="10" s="1"/>
  <c r="A216" i="8"/>
  <c r="A288" i="10" s="1"/>
  <c r="A217" i="8"/>
  <c r="A289" i="10" s="1"/>
  <c r="A218" i="8"/>
  <c r="A290" i="10" s="1"/>
  <c r="A219" i="8"/>
  <c r="A291" i="10" s="1"/>
  <c r="A220" i="8"/>
  <c r="A292" i="10" s="1"/>
  <c r="A221" i="8"/>
  <c r="A293" i="10" s="1"/>
  <c r="A222" i="8"/>
  <c r="A294" i="10" s="1"/>
  <c r="A223" i="8"/>
  <c r="A295" i="10" s="1"/>
  <c r="A224" i="8"/>
  <c r="A296" i="10" s="1"/>
  <c r="A225" i="8"/>
  <c r="A297" i="10" s="1"/>
  <c r="A116" i="8"/>
  <c r="A188" i="10" s="1"/>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M100" i="36"/>
  <c r="J393" i="10" s="1"/>
  <c r="M101" i="36"/>
  <c r="J394" i="10" s="1"/>
  <c r="M102" i="36"/>
  <c r="J395" i="10" s="1"/>
  <c r="M103" i="36"/>
  <c r="J396" i="10" s="1"/>
  <c r="M104" i="36"/>
  <c r="J397" i="10" s="1"/>
  <c r="M105" i="36"/>
  <c r="J398" i="10" s="1"/>
  <c r="M106" i="36"/>
  <c r="J399" i="10" s="1"/>
  <c r="M107" i="36"/>
  <c r="J400" i="10" s="1"/>
  <c r="M108" i="36"/>
  <c r="J401" i="10" s="1"/>
  <c r="M109" i="36"/>
  <c r="J402" i="10" s="1"/>
  <c r="M110" i="36"/>
  <c r="J403" i="10" s="1"/>
  <c r="M111" i="36"/>
  <c r="J404" i="10" s="1"/>
  <c r="M112" i="36"/>
  <c r="J405" i="10" s="1"/>
  <c r="M113" i="36"/>
  <c r="J406" i="10" s="1"/>
  <c r="M114" i="36"/>
  <c r="J407" i="10" s="1"/>
  <c r="M115" i="36"/>
  <c r="J408" i="10" s="1"/>
  <c r="M116" i="36"/>
  <c r="J409" i="10" s="1"/>
  <c r="M117" i="36"/>
  <c r="J410" i="10" s="1"/>
  <c r="M118" i="36"/>
  <c r="J411" i="10" s="1"/>
  <c r="M119" i="36"/>
  <c r="J412" i="10" s="1"/>
  <c r="M120" i="36"/>
  <c r="J413" i="10" s="1"/>
  <c r="M121" i="36"/>
  <c r="J414" i="10" s="1"/>
  <c r="M122" i="36"/>
  <c r="J415" i="10" s="1"/>
  <c r="L100" i="36"/>
  <c r="I393" i="10" s="1"/>
  <c r="L101" i="36"/>
  <c r="I394" i="10" s="1"/>
  <c r="L102" i="36"/>
  <c r="I395" i="10" s="1"/>
  <c r="L103" i="36"/>
  <c r="I396" i="10" s="1"/>
  <c r="L104" i="36"/>
  <c r="I397" i="10" s="1"/>
  <c r="L105" i="36"/>
  <c r="I398" i="10" s="1"/>
  <c r="L106" i="36"/>
  <c r="I399" i="10" s="1"/>
  <c r="L107" i="36"/>
  <c r="I400" i="10" s="1"/>
  <c r="L108" i="36"/>
  <c r="I401" i="10" s="1"/>
  <c r="L109" i="36"/>
  <c r="I402" i="10" s="1"/>
  <c r="L110" i="36"/>
  <c r="I403" i="10" s="1"/>
  <c r="L111" i="36"/>
  <c r="I404" i="10" s="1"/>
  <c r="L112" i="36"/>
  <c r="I405" i="10" s="1"/>
  <c r="L113" i="36"/>
  <c r="I406" i="10" s="1"/>
  <c r="L114" i="36"/>
  <c r="I407" i="10" s="1"/>
  <c r="L115" i="36"/>
  <c r="I408" i="10" s="1"/>
  <c r="L116" i="36"/>
  <c r="I409" i="10" s="1"/>
  <c r="L117" i="36"/>
  <c r="I410" i="10" s="1"/>
  <c r="L118" i="36"/>
  <c r="I411" i="10" s="1"/>
  <c r="L119" i="36"/>
  <c r="I412" i="10" s="1"/>
  <c r="L120" i="36"/>
  <c r="I413" i="10" s="1"/>
  <c r="L121" i="36"/>
  <c r="I414" i="10" s="1"/>
  <c r="L122" i="36"/>
  <c r="I415" i="10" s="1"/>
  <c r="K100" i="36"/>
  <c r="H393" i="10" s="1"/>
  <c r="K101" i="36"/>
  <c r="H394" i="10" s="1"/>
  <c r="K102" i="36"/>
  <c r="H395" i="10" s="1"/>
  <c r="K103" i="36"/>
  <c r="H396" i="10" s="1"/>
  <c r="K104" i="36"/>
  <c r="H397" i="10" s="1"/>
  <c r="K105" i="36"/>
  <c r="H398" i="10" s="1"/>
  <c r="K106" i="36"/>
  <c r="H399" i="10" s="1"/>
  <c r="K107" i="36"/>
  <c r="H400" i="10" s="1"/>
  <c r="K108" i="36"/>
  <c r="H401" i="10" s="1"/>
  <c r="K109" i="36"/>
  <c r="H402" i="10" s="1"/>
  <c r="K110" i="36"/>
  <c r="H403" i="10" s="1"/>
  <c r="K111" i="36"/>
  <c r="H404" i="10" s="1"/>
  <c r="K112" i="36"/>
  <c r="H405" i="10" s="1"/>
  <c r="K113" i="36"/>
  <c r="H406" i="10" s="1"/>
  <c r="K114" i="36"/>
  <c r="H407" i="10" s="1"/>
  <c r="K115" i="36"/>
  <c r="H408" i="10" s="1"/>
  <c r="K116" i="36"/>
  <c r="H409" i="10" s="1"/>
  <c r="K117" i="36"/>
  <c r="H410" i="10" s="1"/>
  <c r="K118" i="36"/>
  <c r="H411" i="10" s="1"/>
  <c r="K119" i="36"/>
  <c r="H412" i="10" s="1"/>
  <c r="K120" i="36"/>
  <c r="H413" i="10" s="1"/>
  <c r="K121" i="36"/>
  <c r="H414" i="10" s="1"/>
  <c r="K122" i="36"/>
  <c r="H415" i="10" s="1"/>
  <c r="J100" i="36"/>
  <c r="G393" i="10" s="1"/>
  <c r="J101" i="36"/>
  <c r="G394" i="10" s="1"/>
  <c r="J102" i="36"/>
  <c r="G395" i="10" s="1"/>
  <c r="J103" i="36"/>
  <c r="G396" i="10" s="1"/>
  <c r="J104" i="36"/>
  <c r="G397" i="10" s="1"/>
  <c r="J105" i="36"/>
  <c r="G398" i="10" s="1"/>
  <c r="J106" i="36"/>
  <c r="G399" i="10" s="1"/>
  <c r="J107" i="36"/>
  <c r="G400" i="10" s="1"/>
  <c r="J108" i="36"/>
  <c r="G401" i="10" s="1"/>
  <c r="J109" i="36"/>
  <c r="G402" i="10" s="1"/>
  <c r="J110" i="36"/>
  <c r="G403" i="10" s="1"/>
  <c r="J111" i="36"/>
  <c r="G404" i="10" s="1"/>
  <c r="J112" i="36"/>
  <c r="G405" i="10" s="1"/>
  <c r="J113" i="36"/>
  <c r="G406" i="10" s="1"/>
  <c r="J114" i="36"/>
  <c r="G407" i="10" s="1"/>
  <c r="J115" i="36"/>
  <c r="G408" i="10" s="1"/>
  <c r="J116" i="36"/>
  <c r="G409" i="10" s="1"/>
  <c r="J117" i="36"/>
  <c r="G410" i="10" s="1"/>
  <c r="J118" i="36"/>
  <c r="G411" i="10" s="1"/>
  <c r="J119" i="36"/>
  <c r="G412" i="10" s="1"/>
  <c r="J120" i="36"/>
  <c r="G413" i="10" s="1"/>
  <c r="J121" i="36"/>
  <c r="G414" i="10" s="1"/>
  <c r="J122" i="36"/>
  <c r="G415" i="10" s="1"/>
  <c r="I100" i="36"/>
  <c r="F393" i="10" s="1"/>
  <c r="I101" i="36"/>
  <c r="F394" i="10" s="1"/>
  <c r="I102" i="36"/>
  <c r="F395" i="10" s="1"/>
  <c r="I103" i="36"/>
  <c r="F396" i="10" s="1"/>
  <c r="I104" i="36"/>
  <c r="F397" i="10" s="1"/>
  <c r="I105" i="36"/>
  <c r="F398" i="10" s="1"/>
  <c r="I106" i="36"/>
  <c r="F399" i="10" s="1"/>
  <c r="I107" i="36"/>
  <c r="F400" i="10" s="1"/>
  <c r="I108" i="36"/>
  <c r="F401" i="10" s="1"/>
  <c r="I109" i="36"/>
  <c r="F402" i="10" s="1"/>
  <c r="I110" i="36"/>
  <c r="F403" i="10" s="1"/>
  <c r="I111" i="36"/>
  <c r="F404" i="10" s="1"/>
  <c r="I112" i="36"/>
  <c r="F405" i="10" s="1"/>
  <c r="I113" i="36"/>
  <c r="F406" i="10" s="1"/>
  <c r="I114" i="36"/>
  <c r="F407" i="10" s="1"/>
  <c r="I115" i="36"/>
  <c r="F408" i="10" s="1"/>
  <c r="I116" i="36"/>
  <c r="F409" i="10" s="1"/>
  <c r="I117" i="36"/>
  <c r="F410" i="10" s="1"/>
  <c r="I118" i="36"/>
  <c r="F411" i="10" s="1"/>
  <c r="I119" i="36"/>
  <c r="F412" i="10" s="1"/>
  <c r="I120" i="36"/>
  <c r="F413" i="10" s="1"/>
  <c r="I121" i="36"/>
  <c r="F414" i="10" s="1"/>
  <c r="I122" i="36"/>
  <c r="F415" i="10" s="1"/>
  <c r="H101" i="36"/>
  <c r="E394" i="10" s="1"/>
  <c r="H104" i="36"/>
  <c r="E397" i="10" s="1"/>
  <c r="H105" i="36"/>
  <c r="E398" i="10" s="1"/>
  <c r="H111" i="36"/>
  <c r="E404" i="10" s="1"/>
  <c r="H112" i="36"/>
  <c r="E405" i="10" s="1"/>
  <c r="H113" i="36"/>
  <c r="E406" i="10" s="1"/>
  <c r="H119" i="36"/>
  <c r="E412" i="10" s="1"/>
  <c r="H120" i="36"/>
  <c r="E413" i="10" s="1"/>
  <c r="H122" i="36"/>
  <c r="E415" i="10" s="1"/>
  <c r="F100" i="36"/>
  <c r="F101" i="36"/>
  <c r="F102" i="36"/>
  <c r="F104" i="36"/>
  <c r="F105" i="36"/>
  <c r="F106" i="36"/>
  <c r="F108" i="36"/>
  <c r="F110" i="36"/>
  <c r="F111" i="36"/>
  <c r="F112" i="36"/>
  <c r="F113" i="36"/>
  <c r="F114" i="36"/>
  <c r="F116" i="36"/>
  <c r="F118" i="36"/>
  <c r="F119" i="36"/>
  <c r="F120" i="36"/>
  <c r="F122" i="36"/>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B100" i="36"/>
  <c r="B393" i="10" s="1"/>
  <c r="B101" i="36"/>
  <c r="B394" i="10" s="1"/>
  <c r="B102" i="36"/>
  <c r="B395" i="10" s="1"/>
  <c r="B103" i="36"/>
  <c r="B396" i="10" s="1"/>
  <c r="B104" i="36"/>
  <c r="B397" i="10" s="1"/>
  <c r="B105" i="36"/>
  <c r="B398" i="10" s="1"/>
  <c r="B106" i="36"/>
  <c r="B399" i="10" s="1"/>
  <c r="B107" i="36"/>
  <c r="B400" i="10" s="1"/>
  <c r="B108" i="36"/>
  <c r="B401" i="10" s="1"/>
  <c r="B109" i="36"/>
  <c r="B402" i="10" s="1"/>
  <c r="B110" i="36"/>
  <c r="B403" i="10" s="1"/>
  <c r="B111" i="36"/>
  <c r="B404" i="10" s="1"/>
  <c r="B112" i="36"/>
  <c r="B405" i="10" s="1"/>
  <c r="B113" i="36"/>
  <c r="B406" i="10" s="1"/>
  <c r="B114" i="36"/>
  <c r="B407" i="10" s="1"/>
  <c r="B115" i="36"/>
  <c r="B408" i="10" s="1"/>
  <c r="B116" i="36"/>
  <c r="B409" i="10" s="1"/>
  <c r="B117" i="36"/>
  <c r="B410" i="10" s="1"/>
  <c r="B118" i="36"/>
  <c r="B411" i="10" s="1"/>
  <c r="B119" i="36"/>
  <c r="B412" i="10" s="1"/>
  <c r="B120" i="36"/>
  <c r="B413" i="10" s="1"/>
  <c r="B121" i="36"/>
  <c r="B414" i="10" s="1"/>
  <c r="B122" i="36"/>
  <c r="B415" i="10" s="1"/>
  <c r="A122" i="36"/>
  <c r="A415" i="10" s="1"/>
  <c r="A109" i="36"/>
  <c r="A402" i="10" s="1"/>
  <c r="A110" i="36"/>
  <c r="A403" i="10" s="1"/>
  <c r="A111" i="36"/>
  <c r="A404" i="10" s="1"/>
  <c r="A112" i="36"/>
  <c r="A405" i="10" s="1"/>
  <c r="A113" i="36"/>
  <c r="A406" i="10" s="1"/>
  <c r="A114" i="36"/>
  <c r="A407" i="10" s="1"/>
  <c r="A115" i="36"/>
  <c r="A408" i="10" s="1"/>
  <c r="A116" i="36"/>
  <c r="A409" i="10" s="1"/>
  <c r="A117" i="36"/>
  <c r="A410" i="10" s="1"/>
  <c r="A118" i="36"/>
  <c r="A411" i="10" s="1"/>
  <c r="A119" i="36"/>
  <c r="A412" i="10" s="1"/>
  <c r="A120" i="36"/>
  <c r="A413" i="10" s="1"/>
  <c r="A121" i="36"/>
  <c r="A414" i="10" s="1"/>
  <c r="A100" i="36"/>
  <c r="A393" i="10" s="1"/>
  <c r="A101" i="36"/>
  <c r="A394" i="10" s="1"/>
  <c r="A102" i="36"/>
  <c r="A395" i="10" s="1"/>
  <c r="A103" i="36"/>
  <c r="A396" i="10" s="1"/>
  <c r="A104" i="36"/>
  <c r="A397" i="10" s="1"/>
  <c r="A105" i="36"/>
  <c r="A398" i="10" s="1"/>
  <c r="A106" i="36"/>
  <c r="A399" i="10" s="1"/>
  <c r="A107" i="36"/>
  <c r="A400" i="10" s="1"/>
  <c r="A108" i="36"/>
  <c r="A401" i="10" s="1"/>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J299" i="10"/>
  <c r="J300" i="10"/>
  <c r="J301" i="10"/>
  <c r="J302" i="10"/>
  <c r="J303" i="10"/>
  <c r="J304" i="10"/>
  <c r="J305" i="10"/>
  <c r="J306" i="10"/>
  <c r="J307" i="10"/>
  <c r="J308" i="10"/>
  <c r="J309" i="10"/>
  <c r="J310" i="10"/>
  <c r="J311" i="10"/>
  <c r="J312" i="10"/>
  <c r="J313" i="10"/>
  <c r="J314" i="10"/>
  <c r="J315" i="10"/>
  <c r="J316" i="10"/>
  <c r="J317" i="10"/>
  <c r="J318" i="10"/>
  <c r="J319" i="10"/>
  <c r="J320" i="10"/>
  <c r="J322" i="10"/>
  <c r="J323" i="10"/>
  <c r="J324" i="10"/>
  <c r="J325" i="10"/>
  <c r="J326" i="10"/>
  <c r="J327" i="10"/>
  <c r="J328" i="10"/>
  <c r="J329" i="10"/>
  <c r="J330" i="10"/>
  <c r="J331" i="10"/>
  <c r="J332" i="10"/>
  <c r="J333" i="10"/>
  <c r="J334" i="10"/>
  <c r="J335" i="10"/>
  <c r="J337" i="10"/>
  <c r="J339" i="10"/>
  <c r="J340" i="10"/>
  <c r="J341" i="10"/>
  <c r="J342" i="10"/>
  <c r="I299" i="10"/>
  <c r="I300" i="10"/>
  <c r="I301" i="10"/>
  <c r="I302" i="10"/>
  <c r="I303" i="10"/>
  <c r="I304" i="10"/>
  <c r="I305" i="10"/>
  <c r="I306" i="10"/>
  <c r="I307" i="10"/>
  <c r="I308" i="10"/>
  <c r="I309" i="10"/>
  <c r="I310" i="10"/>
  <c r="I311" i="10"/>
  <c r="I312" i="10"/>
  <c r="I313" i="10"/>
  <c r="I314" i="10"/>
  <c r="I315" i="10"/>
  <c r="I316" i="10"/>
  <c r="I317" i="10"/>
  <c r="I318" i="10"/>
  <c r="I319" i="10"/>
  <c r="I321" i="10"/>
  <c r="I322" i="10"/>
  <c r="I323" i="10"/>
  <c r="I324" i="10"/>
  <c r="I325" i="10"/>
  <c r="I326" i="10"/>
  <c r="I327" i="10"/>
  <c r="I328" i="10"/>
  <c r="I329" i="10"/>
  <c r="I330" i="10"/>
  <c r="I331" i="10"/>
  <c r="I332" i="10"/>
  <c r="I333" i="10"/>
  <c r="I334" i="10"/>
  <c r="I335" i="10"/>
  <c r="I336" i="10"/>
  <c r="I337" i="10"/>
  <c r="I338" i="10"/>
  <c r="I339" i="10"/>
  <c r="I342" i="10"/>
  <c r="H299" i="10"/>
  <c r="H300" i="10"/>
  <c r="H301" i="10"/>
  <c r="H302" i="10"/>
  <c r="H303" i="10"/>
  <c r="H304" i="10"/>
  <c r="H305" i="10"/>
  <c r="H306" i="10"/>
  <c r="H307" i="10"/>
  <c r="H308" i="10"/>
  <c r="H309" i="10"/>
  <c r="H310" i="10"/>
  <c r="H311" i="10"/>
  <c r="H312" i="10"/>
  <c r="H313" i="10"/>
  <c r="H314" i="10"/>
  <c r="H315" i="10"/>
  <c r="H316" i="10"/>
  <c r="H317" i="10"/>
  <c r="H318" i="10"/>
  <c r="H319" i="10"/>
  <c r="H320" i="10"/>
  <c r="H322" i="10"/>
  <c r="H323" i="10"/>
  <c r="H324" i="10"/>
  <c r="H325" i="10"/>
  <c r="H326" i="10"/>
  <c r="H327" i="10"/>
  <c r="H328" i="10"/>
  <c r="H329" i="10"/>
  <c r="H330" i="10"/>
  <c r="H331" i="10"/>
  <c r="H333" i="10"/>
  <c r="H334" i="10"/>
  <c r="H335" i="10"/>
  <c r="H337" i="10"/>
  <c r="H339" i="10"/>
  <c r="H340" i="10"/>
  <c r="H341" i="10"/>
  <c r="H342" i="10"/>
  <c r="G299" i="10"/>
  <c r="G300" i="10"/>
  <c r="G301" i="10"/>
  <c r="G302" i="10"/>
  <c r="G303" i="10"/>
  <c r="G304" i="10"/>
  <c r="G305" i="10"/>
  <c r="G306" i="10"/>
  <c r="G307" i="10"/>
  <c r="G308" i="10"/>
  <c r="G309" i="10"/>
  <c r="G310" i="10"/>
  <c r="G311" i="10"/>
  <c r="G312" i="10"/>
  <c r="G313" i="10"/>
  <c r="G314" i="10"/>
  <c r="G315" i="10"/>
  <c r="G316" i="10"/>
  <c r="G317" i="10"/>
  <c r="G318" i="10"/>
  <c r="G319" i="10"/>
  <c r="G321" i="10"/>
  <c r="G322" i="10"/>
  <c r="G323" i="10"/>
  <c r="G324" i="10"/>
  <c r="G325" i="10"/>
  <c r="G326" i="10"/>
  <c r="G327" i="10"/>
  <c r="G328" i="10"/>
  <c r="G330" i="10"/>
  <c r="G331" i="10"/>
  <c r="G332" i="10"/>
  <c r="G333" i="10"/>
  <c r="G334" i="10"/>
  <c r="G336" i="10"/>
  <c r="G338" i="10"/>
  <c r="G339" i="10"/>
  <c r="G341" i="10"/>
  <c r="G342"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3" i="10"/>
  <c r="F334" i="10"/>
  <c r="F335" i="10"/>
  <c r="F337" i="10"/>
  <c r="F339" i="10"/>
  <c r="F340" i="10"/>
  <c r="F341" i="10"/>
  <c r="F342" i="10"/>
  <c r="E299" i="10"/>
  <c r="E302" i="10"/>
  <c r="E304" i="10"/>
  <c r="E307" i="10"/>
  <c r="E309" i="10"/>
  <c r="E324" i="10"/>
  <c r="E330" i="10"/>
  <c r="E332" i="10"/>
  <c r="E334" i="10"/>
  <c r="E340" i="10"/>
  <c r="E342" i="10"/>
  <c r="D299" i="10"/>
  <c r="D300" i="10"/>
  <c r="D301" i="10"/>
  <c r="D302" i="10"/>
  <c r="D303" i="10"/>
  <c r="D305" i="10"/>
  <c r="D307" i="10"/>
  <c r="D308" i="10"/>
  <c r="D309" i="10"/>
  <c r="D311" i="10"/>
  <c r="D312" i="10"/>
  <c r="D313" i="10"/>
  <c r="D315" i="10"/>
  <c r="D316" i="10"/>
  <c r="D317" i="10"/>
  <c r="D319" i="10"/>
  <c r="D320" i="10"/>
  <c r="D321" i="10"/>
  <c r="D323" i="10"/>
  <c r="D324" i="10"/>
  <c r="D325" i="10"/>
  <c r="D327" i="10"/>
  <c r="D328" i="10"/>
  <c r="D329" i="10"/>
  <c r="D331" i="10"/>
  <c r="D332" i="10"/>
  <c r="D333" i="10"/>
  <c r="D335" i="10"/>
  <c r="D336" i="10"/>
  <c r="D337" i="10"/>
  <c r="D339" i="10"/>
  <c r="D340" i="10"/>
  <c r="D341" i="10"/>
  <c r="D342"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N116" i="8"/>
  <c r="J188" i="10" s="1"/>
  <c r="M116" i="8"/>
  <c r="I188" i="10" s="1"/>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16" i="8"/>
  <c r="B188" i="10" s="1"/>
  <c r="C188" i="10"/>
  <c r="C6" i="8"/>
  <c r="C78" i="10" s="1"/>
  <c r="B78" i="10"/>
  <c r="F78" i="10"/>
  <c r="G78" i="10"/>
  <c r="H78" i="10"/>
  <c r="I78" i="10"/>
  <c r="J78" i="10"/>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D5" i="21"/>
  <c r="D8" i="21"/>
  <c r="D6" i="21"/>
  <c r="D7" i="21"/>
  <c r="E5" i="21"/>
  <c r="E8" i="21"/>
  <c r="E6" i="21"/>
  <c r="E7" i="21"/>
  <c r="F5" i="21"/>
  <c r="F8" i="21"/>
  <c r="F6" i="21"/>
  <c r="F7" i="21"/>
  <c r="G5" i="21"/>
  <c r="G8" i="21"/>
  <c r="G6" i="21"/>
  <c r="G7" i="21"/>
  <c r="C5" i="21"/>
  <c r="C8" i="21"/>
  <c r="C6" i="21"/>
  <c r="C7" i="21"/>
  <c r="B5" i="21"/>
  <c r="B4" i="21"/>
  <c r="D4" i="21"/>
  <c r="E4" i="21"/>
  <c r="F4" i="21"/>
  <c r="G4" i="21"/>
  <c r="C4" i="21"/>
  <c r="M79" i="36"/>
  <c r="J372" i="10" s="1"/>
  <c r="M80" i="36"/>
  <c r="J373" i="10" s="1"/>
  <c r="M81" i="36"/>
  <c r="J374" i="10" s="1"/>
  <c r="M82" i="36"/>
  <c r="J375" i="10" s="1"/>
  <c r="M83" i="36"/>
  <c r="J376" i="10" s="1"/>
  <c r="M84" i="36"/>
  <c r="J377" i="10" s="1"/>
  <c r="M85" i="36"/>
  <c r="J378" i="10" s="1"/>
  <c r="L79" i="36"/>
  <c r="I372" i="10" s="1"/>
  <c r="L80" i="36"/>
  <c r="I373" i="10" s="1"/>
  <c r="L81" i="36"/>
  <c r="I374" i="10" s="1"/>
  <c r="L82" i="36"/>
  <c r="I375" i="10" s="1"/>
  <c r="L83" i="36"/>
  <c r="I376" i="10" s="1"/>
  <c r="L84" i="36"/>
  <c r="I377" i="10" s="1"/>
  <c r="L85" i="36"/>
  <c r="I378" i="10" s="1"/>
  <c r="K79" i="36"/>
  <c r="H372" i="10" s="1"/>
  <c r="K80" i="36"/>
  <c r="H373" i="10" s="1"/>
  <c r="K81" i="36"/>
  <c r="H374" i="10" s="1"/>
  <c r="K82" i="36"/>
  <c r="H375" i="10" s="1"/>
  <c r="K83" i="36"/>
  <c r="H376" i="10" s="1"/>
  <c r="K84" i="36"/>
  <c r="H377" i="10" s="1"/>
  <c r="K85" i="36"/>
  <c r="H378" i="10" s="1"/>
  <c r="K93" i="36"/>
  <c r="H386" i="10" s="1"/>
  <c r="K94" i="36"/>
  <c r="H387" i="10" s="1"/>
  <c r="K95" i="36"/>
  <c r="H388" i="10" s="1"/>
  <c r="K96" i="36"/>
  <c r="H389" i="10" s="1"/>
  <c r="K97" i="36"/>
  <c r="H390" i="10" s="1"/>
  <c r="K98" i="36"/>
  <c r="H391" i="10" s="1"/>
  <c r="K99" i="36"/>
  <c r="H392" i="10" s="1"/>
  <c r="J79" i="36"/>
  <c r="G372" i="10" s="1"/>
  <c r="J80" i="36"/>
  <c r="G373" i="10" s="1"/>
  <c r="J81" i="36"/>
  <c r="G374" i="10" s="1"/>
  <c r="J82" i="36"/>
  <c r="G375" i="10" s="1"/>
  <c r="J83" i="36"/>
  <c r="G376" i="10" s="1"/>
  <c r="J84" i="36"/>
  <c r="G377" i="10" s="1"/>
  <c r="J85" i="36"/>
  <c r="G378" i="10" s="1"/>
  <c r="J86" i="36"/>
  <c r="G379" i="10" s="1"/>
  <c r="J87" i="36"/>
  <c r="G380" i="10" s="1"/>
  <c r="J88" i="36"/>
  <c r="G381" i="10" s="1"/>
  <c r="J89" i="36"/>
  <c r="G382" i="10" s="1"/>
  <c r="J90" i="36"/>
  <c r="G383" i="10" s="1"/>
  <c r="J91" i="36"/>
  <c r="G384" i="10" s="1"/>
  <c r="J92" i="36"/>
  <c r="G385" i="10" s="1"/>
  <c r="J93" i="36"/>
  <c r="G386" i="10" s="1"/>
  <c r="J94" i="36"/>
  <c r="G387" i="10" s="1"/>
  <c r="J95" i="36"/>
  <c r="G388" i="10" s="1"/>
  <c r="J96" i="36"/>
  <c r="G389" i="10" s="1"/>
  <c r="J97" i="36"/>
  <c r="G390" i="10" s="1"/>
  <c r="J98" i="36"/>
  <c r="G391" i="10" s="1"/>
  <c r="J99" i="36"/>
  <c r="G392" i="10" s="1"/>
  <c r="I79" i="36"/>
  <c r="F372" i="10" s="1"/>
  <c r="I80" i="36"/>
  <c r="F373" i="10" s="1"/>
  <c r="I81" i="36"/>
  <c r="F374" i="10" s="1"/>
  <c r="I82" i="36"/>
  <c r="F375" i="10" s="1"/>
  <c r="I83" i="36"/>
  <c r="F376" i="10" s="1"/>
  <c r="I84" i="36"/>
  <c r="F377" i="10" s="1"/>
  <c r="I85" i="36"/>
  <c r="F378" i="10" s="1"/>
  <c r="I86" i="36"/>
  <c r="F379" i="10" s="1"/>
  <c r="I87" i="36"/>
  <c r="F380" i="10" s="1"/>
  <c r="I88" i="36"/>
  <c r="F381" i="10" s="1"/>
  <c r="I89" i="36"/>
  <c r="F382" i="10" s="1"/>
  <c r="I90" i="36"/>
  <c r="F383" i="10" s="1"/>
  <c r="I91" i="36"/>
  <c r="F384" i="10" s="1"/>
  <c r="I92" i="36"/>
  <c r="F385" i="10" s="1"/>
  <c r="I93" i="36"/>
  <c r="F386" i="10" s="1"/>
  <c r="I94" i="36"/>
  <c r="F387" i="10" s="1"/>
  <c r="I95" i="36"/>
  <c r="F388" i="10" s="1"/>
  <c r="I96" i="36"/>
  <c r="F389" i="10" s="1"/>
  <c r="I97" i="36"/>
  <c r="F390" i="10" s="1"/>
  <c r="I98" i="36"/>
  <c r="F391" i="10" s="1"/>
  <c r="I99" i="36"/>
  <c r="F392" i="10" s="1"/>
  <c r="H82" i="36"/>
  <c r="E375" i="10" s="1"/>
  <c r="F79" i="36"/>
  <c r="F80" i="36"/>
  <c r="F81" i="36"/>
  <c r="F82" i="36"/>
  <c r="F83" i="36"/>
  <c r="F84" i="36"/>
  <c r="F85" i="36"/>
  <c r="F86" i="36"/>
  <c r="F87" i="36"/>
  <c r="F88" i="36"/>
  <c r="F89" i="36"/>
  <c r="F91" i="36"/>
  <c r="F92" i="36"/>
  <c r="F93" i="36"/>
  <c r="F95" i="36"/>
  <c r="F96" i="36"/>
  <c r="F97" i="36"/>
  <c r="F99" i="36"/>
  <c r="C372" i="10"/>
  <c r="C373" i="10"/>
  <c r="C374" i="10"/>
  <c r="C375" i="10"/>
  <c r="C376" i="10"/>
  <c r="C377" i="10"/>
  <c r="C378" i="10"/>
  <c r="C379" i="10"/>
  <c r="C380" i="10"/>
  <c r="C381" i="10"/>
  <c r="C382" i="10"/>
  <c r="C383" i="10"/>
  <c r="C384" i="10"/>
  <c r="C385" i="10"/>
  <c r="C386" i="10"/>
  <c r="C387" i="10"/>
  <c r="C388" i="10"/>
  <c r="C389" i="10"/>
  <c r="C390" i="10"/>
  <c r="C391" i="10"/>
  <c r="C392" i="10"/>
  <c r="B79" i="36"/>
  <c r="B372" i="10" s="1"/>
  <c r="B80" i="36"/>
  <c r="B373" i="10" s="1"/>
  <c r="B81" i="36"/>
  <c r="B374" i="10" s="1"/>
  <c r="B82" i="36"/>
  <c r="B375" i="10" s="1"/>
  <c r="B83" i="36"/>
  <c r="B376" i="10" s="1"/>
  <c r="B84" i="36"/>
  <c r="B377" i="10" s="1"/>
  <c r="B85" i="36"/>
  <c r="B378" i="10" s="1"/>
  <c r="B86" i="36"/>
  <c r="B379" i="10" s="1"/>
  <c r="B87" i="36"/>
  <c r="B380" i="10" s="1"/>
  <c r="B88" i="36"/>
  <c r="B381" i="10" s="1"/>
  <c r="B89" i="36"/>
  <c r="B382" i="10" s="1"/>
  <c r="B90" i="36"/>
  <c r="B383" i="10" s="1"/>
  <c r="B91" i="36"/>
  <c r="B384" i="10" s="1"/>
  <c r="B92" i="36"/>
  <c r="B385" i="10" s="1"/>
  <c r="B93" i="36"/>
  <c r="B386" i="10" s="1"/>
  <c r="B94" i="36"/>
  <c r="B387" i="10" s="1"/>
  <c r="B95" i="36"/>
  <c r="B388" i="10" s="1"/>
  <c r="B96" i="36"/>
  <c r="B389" i="10" s="1"/>
  <c r="B97" i="36"/>
  <c r="B390" i="10" s="1"/>
  <c r="B98" i="36"/>
  <c r="B391" i="10" s="1"/>
  <c r="B99" i="36"/>
  <c r="B392" i="10" s="1"/>
  <c r="A79" i="36"/>
  <c r="A372" i="10" s="1"/>
  <c r="A80" i="36"/>
  <c r="A373" i="10" s="1"/>
  <c r="A81" i="36"/>
  <c r="A374" i="10" s="1"/>
  <c r="A82" i="36"/>
  <c r="A375" i="10" s="1"/>
  <c r="A83" i="36"/>
  <c r="A376" i="10" s="1"/>
  <c r="A84" i="36"/>
  <c r="A377" i="10" s="1"/>
  <c r="A85" i="36"/>
  <c r="A378" i="10" s="1"/>
  <c r="A86" i="36"/>
  <c r="A379" i="10" s="1"/>
  <c r="A87" i="36"/>
  <c r="A380" i="10" s="1"/>
  <c r="A88" i="36"/>
  <c r="A381" i="10" s="1"/>
  <c r="A89" i="36"/>
  <c r="A382" i="10" s="1"/>
  <c r="A90" i="36"/>
  <c r="A383" i="10" s="1"/>
  <c r="A91" i="36"/>
  <c r="A384" i="10" s="1"/>
  <c r="A92" i="36"/>
  <c r="A385" i="10" s="1"/>
  <c r="A93" i="36"/>
  <c r="A386" i="10" s="1"/>
  <c r="A94" i="36"/>
  <c r="A387" i="10" s="1"/>
  <c r="A95" i="36"/>
  <c r="A388" i="10" s="1"/>
  <c r="A96" i="36"/>
  <c r="A389" i="10" s="1"/>
  <c r="A97" i="36"/>
  <c r="A390" i="10" s="1"/>
  <c r="A98" i="36"/>
  <c r="A391" i="10" s="1"/>
  <c r="A99" i="36"/>
  <c r="A392" i="10" s="1"/>
  <c r="B299" i="10"/>
  <c r="B300" i="10"/>
  <c r="B301" i="10"/>
  <c r="B302" i="10"/>
  <c r="B303" i="10"/>
  <c r="B304" i="10"/>
  <c r="B305" i="10"/>
  <c r="B306" i="10"/>
  <c r="B307" i="10"/>
  <c r="B308" i="10"/>
  <c r="B309" i="10"/>
  <c r="B310" i="10"/>
  <c r="B311" i="10"/>
  <c r="B312" i="10"/>
  <c r="B313" i="10"/>
  <c r="B314" i="10"/>
  <c r="B315" i="10"/>
  <c r="B316" i="10"/>
  <c r="B317" i="10"/>
  <c r="B318" i="10"/>
  <c r="B319" i="10"/>
  <c r="A299" i="10"/>
  <c r="A300" i="10"/>
  <c r="A301" i="10"/>
  <c r="A302" i="10"/>
  <c r="A303" i="10"/>
  <c r="A304" i="10"/>
  <c r="A305" i="10"/>
  <c r="A306" i="10"/>
  <c r="A307" i="10"/>
  <c r="A308" i="10"/>
  <c r="A309" i="10"/>
  <c r="A310" i="10"/>
  <c r="A311" i="10"/>
  <c r="A312" i="10"/>
  <c r="A313" i="10"/>
  <c r="A314" i="10"/>
  <c r="A315" i="10"/>
  <c r="A316" i="10"/>
  <c r="A317" i="10"/>
  <c r="A318" i="10"/>
  <c r="A319" i="10"/>
  <c r="I78" i="36"/>
  <c r="F371" i="10" s="1"/>
  <c r="J78" i="36"/>
  <c r="G371" i="10" s="1"/>
  <c r="K78" i="36"/>
  <c r="H371" i="10" s="1"/>
  <c r="L78" i="36"/>
  <c r="I371" i="10" s="1"/>
  <c r="M78" i="36"/>
  <c r="J371" i="10" s="1"/>
  <c r="H78" i="36"/>
  <c r="E371" i="10" s="1"/>
  <c r="G298" i="10"/>
  <c r="H298" i="10"/>
  <c r="I298" i="10"/>
  <c r="J298" i="10"/>
  <c r="F298" i="10"/>
  <c r="E298" i="10"/>
  <c r="G79" i="36"/>
  <c r="G80" i="36"/>
  <c r="G81" i="36"/>
  <c r="G82" i="36"/>
  <c r="G83" i="36"/>
  <c r="G84" i="36"/>
  <c r="G85" i="36"/>
  <c r="G86" i="36"/>
  <c r="G87" i="36"/>
  <c r="G88" i="36"/>
  <c r="G89" i="36"/>
  <c r="G90" i="36"/>
  <c r="G91" i="36"/>
  <c r="G92" i="36"/>
  <c r="G93" i="36"/>
  <c r="G94" i="36"/>
  <c r="G95" i="36"/>
  <c r="G96" i="36"/>
  <c r="G97" i="36"/>
  <c r="G98" i="36"/>
  <c r="G99" i="36"/>
  <c r="E79" i="36"/>
  <c r="E80" i="36"/>
  <c r="E81" i="36"/>
  <c r="E82" i="36"/>
  <c r="E83" i="36"/>
  <c r="E84" i="36"/>
  <c r="E85" i="36"/>
  <c r="E86" i="36"/>
  <c r="E87" i="36"/>
  <c r="E88" i="36"/>
  <c r="E89" i="36"/>
  <c r="E90" i="36"/>
  <c r="E91" i="36"/>
  <c r="E92" i="36"/>
  <c r="E93" i="36"/>
  <c r="E94" i="36"/>
  <c r="E95" i="36"/>
  <c r="E96" i="36"/>
  <c r="E97" i="36"/>
  <c r="E98" i="36"/>
  <c r="E99" i="36"/>
  <c r="G78" i="36"/>
  <c r="E22" i="11"/>
  <c r="F22" i="11"/>
  <c r="G22" i="11"/>
  <c r="H22" i="11"/>
  <c r="F65" i="2"/>
  <c r="F78" i="36"/>
  <c r="D298" i="10"/>
  <c r="B298" i="10"/>
  <c r="C298" i="10"/>
  <c r="B78" i="36"/>
  <c r="B371" i="10" s="1"/>
  <c r="C371" i="10"/>
  <c r="A78" i="36"/>
  <c r="A371" i="10" s="1"/>
  <c r="A298" i="10"/>
  <c r="E78" i="36"/>
  <c r="F8" i="23"/>
  <c r="H8" i="23"/>
  <c r="J8" i="23"/>
  <c r="C8" i="23"/>
  <c r="B8" i="23"/>
  <c r="J77" i="10"/>
  <c r="I77" i="10"/>
  <c r="H77" i="10"/>
  <c r="G77" i="10"/>
  <c r="F77" i="10"/>
  <c r="F77" i="1"/>
  <c r="G77" i="1"/>
  <c r="E77" i="10" s="1"/>
  <c r="C77" i="10"/>
  <c r="C77" i="1"/>
  <c r="B77" i="10" s="1"/>
  <c r="J76" i="10"/>
  <c r="I76" i="10"/>
  <c r="H76" i="10"/>
  <c r="G76" i="10"/>
  <c r="F76" i="10"/>
  <c r="F76" i="1"/>
  <c r="G76" i="1" s="1"/>
  <c r="E76" i="10" s="1"/>
  <c r="C76" i="10"/>
  <c r="C76" i="1"/>
  <c r="B76" i="10" s="1"/>
  <c r="J75" i="10"/>
  <c r="I75" i="10"/>
  <c r="H75" i="10"/>
  <c r="G75" i="10"/>
  <c r="F75" i="10"/>
  <c r="F75" i="1"/>
  <c r="G75" i="1" s="1"/>
  <c r="E75" i="10" s="1"/>
  <c r="C75" i="10"/>
  <c r="C75" i="1"/>
  <c r="B75" i="10" s="1"/>
  <c r="B75" i="1"/>
  <c r="C7" i="1"/>
  <c r="B7" i="10" s="1"/>
  <c r="C8" i="1"/>
  <c r="B8" i="10" s="1"/>
  <c r="C9" i="1"/>
  <c r="B9" i="10" s="1"/>
  <c r="C10" i="1"/>
  <c r="B10" i="10" s="1"/>
  <c r="C11" i="1"/>
  <c r="B11" i="10" s="1"/>
  <c r="C12" i="1"/>
  <c r="B12" i="10" s="1"/>
  <c r="C13" i="1"/>
  <c r="B13" i="10" s="1"/>
  <c r="C14" i="1"/>
  <c r="B14" i="10" s="1"/>
  <c r="C15" i="1"/>
  <c r="B15" i="10" s="1"/>
  <c r="C16" i="1"/>
  <c r="B16" i="10" s="1"/>
  <c r="C17" i="1"/>
  <c r="B17" i="10" s="1"/>
  <c r="C18" i="1"/>
  <c r="B18" i="10" s="1"/>
  <c r="C19" i="1"/>
  <c r="B19" i="10" s="1"/>
  <c r="C20" i="1"/>
  <c r="B20" i="10" s="1"/>
  <c r="C21" i="1"/>
  <c r="B21" i="10" s="1"/>
  <c r="C22" i="1"/>
  <c r="B22" i="10" s="1"/>
  <c r="C23" i="1"/>
  <c r="B23" i="10" s="1"/>
  <c r="C24" i="1"/>
  <c r="B24" i="10" s="1"/>
  <c r="C25" i="1"/>
  <c r="B25" i="10" s="1"/>
  <c r="C26" i="1"/>
  <c r="B26" i="10" s="1"/>
  <c r="C27" i="1"/>
  <c r="B27" i="10" s="1"/>
  <c r="C28" i="1"/>
  <c r="B28" i="10" s="1"/>
  <c r="C29" i="1"/>
  <c r="B29" i="10" s="1"/>
  <c r="C30" i="1"/>
  <c r="B30" i="10" s="1"/>
  <c r="C31" i="1"/>
  <c r="B31" i="10" s="1"/>
  <c r="C32" i="1"/>
  <c r="B32" i="10" s="1"/>
  <c r="C33" i="1"/>
  <c r="B33" i="10" s="1"/>
  <c r="C34" i="1"/>
  <c r="B34" i="10" s="1"/>
  <c r="C35" i="1"/>
  <c r="B35" i="10" s="1"/>
  <c r="C36" i="1"/>
  <c r="B36" i="10" s="1"/>
  <c r="C37" i="1"/>
  <c r="B37" i="10" s="1"/>
  <c r="C38" i="1"/>
  <c r="B38" i="10" s="1"/>
  <c r="C39" i="1"/>
  <c r="B39" i="10" s="1"/>
  <c r="C40" i="1"/>
  <c r="B40" i="10" s="1"/>
  <c r="C41" i="1"/>
  <c r="B41" i="10" s="1"/>
  <c r="C42" i="1"/>
  <c r="B42" i="10" s="1"/>
  <c r="C43" i="1"/>
  <c r="B43" i="10" s="1"/>
  <c r="C44" i="1"/>
  <c r="B44" i="10" s="1"/>
  <c r="C45" i="1"/>
  <c r="B45" i="10" s="1"/>
  <c r="C46" i="1"/>
  <c r="B46" i="10" s="1"/>
  <c r="C47" i="1"/>
  <c r="B47" i="10" s="1"/>
  <c r="C48" i="1"/>
  <c r="B48" i="10" s="1"/>
  <c r="C49" i="1"/>
  <c r="B49" i="10" s="1"/>
  <c r="C50" i="1"/>
  <c r="B50" i="10" s="1"/>
  <c r="C51" i="1"/>
  <c r="B51" i="10" s="1"/>
  <c r="C52" i="1"/>
  <c r="B52" i="10" s="1"/>
  <c r="C53" i="1"/>
  <c r="B53" i="10" s="1"/>
  <c r="C54" i="1"/>
  <c r="B54" i="10" s="1"/>
  <c r="C55" i="1"/>
  <c r="B55" i="10" s="1"/>
  <c r="C56" i="1"/>
  <c r="B56" i="10" s="1"/>
  <c r="C57" i="1"/>
  <c r="B57" i="10" s="1"/>
  <c r="C58" i="1"/>
  <c r="B58" i="10" s="1"/>
  <c r="C59" i="1"/>
  <c r="B59" i="10" s="1"/>
  <c r="C60" i="1"/>
  <c r="B60" i="10" s="1"/>
  <c r="C61" i="1"/>
  <c r="B61" i="10" s="1"/>
  <c r="C62" i="1"/>
  <c r="B62" i="10" s="1"/>
  <c r="C63" i="1"/>
  <c r="B63" i="10" s="1"/>
  <c r="C64" i="1"/>
  <c r="B64" i="10" s="1"/>
  <c r="C65" i="1"/>
  <c r="B65" i="10" s="1"/>
  <c r="C66" i="1"/>
  <c r="B66" i="10" s="1"/>
  <c r="C67" i="1"/>
  <c r="B67" i="10" s="1"/>
  <c r="C68" i="1"/>
  <c r="B68" i="10" s="1"/>
  <c r="C69" i="1"/>
  <c r="B69" i="10" s="1"/>
  <c r="C70" i="1"/>
  <c r="B70" i="10" s="1"/>
  <c r="C71" i="1"/>
  <c r="B71" i="10" s="1"/>
  <c r="C72" i="1"/>
  <c r="B72" i="10" s="1"/>
  <c r="C73" i="1"/>
  <c r="B73" i="10" s="1"/>
  <c r="C74" i="1"/>
  <c r="B74" i="10" s="1"/>
  <c r="F74" i="1"/>
  <c r="G74" i="1" s="1"/>
  <c r="E74" i="10" s="1"/>
  <c r="F73" i="1"/>
  <c r="F72" i="1"/>
  <c r="G72" i="1" s="1"/>
  <c r="E72" i="10" s="1"/>
  <c r="G73" i="1"/>
  <c r="E73" i="10" s="1"/>
  <c r="B72" i="1"/>
  <c r="F50" i="1"/>
  <c r="F49" i="1"/>
  <c r="D49" i="10" s="1"/>
  <c r="F48" i="1"/>
  <c r="G48" i="1" s="1"/>
  <c r="E48" i="10" s="1"/>
  <c r="F15" i="10"/>
  <c r="G68" i="10"/>
  <c r="I68" i="10"/>
  <c r="H67" i="10"/>
  <c r="J67" i="10"/>
  <c r="D22" i="11"/>
  <c r="B25" i="37" s="1"/>
  <c r="B4" i="37" s="1"/>
  <c r="F31" i="2"/>
  <c r="F56" i="2"/>
  <c r="F23" i="2"/>
  <c r="E116" i="8"/>
  <c r="F7" i="2"/>
  <c r="F8" i="2"/>
  <c r="F9" i="2"/>
  <c r="F10" i="2"/>
  <c r="F11" i="2"/>
  <c r="F12" i="2"/>
  <c r="F13" i="2"/>
  <c r="F14" i="2"/>
  <c r="F15" i="2"/>
  <c r="F16" i="2"/>
  <c r="F17" i="2"/>
  <c r="F18" i="2"/>
  <c r="F19" i="2"/>
  <c r="F20" i="2"/>
  <c r="F21" i="2"/>
  <c r="F22" i="2"/>
  <c r="F24" i="2"/>
  <c r="F25" i="2"/>
  <c r="F26" i="2"/>
  <c r="F27" i="2"/>
  <c r="F28" i="2"/>
  <c r="F29" i="2"/>
  <c r="F30" i="2"/>
  <c r="F32" i="2"/>
  <c r="F33" i="2"/>
  <c r="F34" i="2"/>
  <c r="F35" i="2"/>
  <c r="F36" i="2"/>
  <c r="F37" i="2"/>
  <c r="F38" i="2"/>
  <c r="F39" i="2"/>
  <c r="F40" i="2"/>
  <c r="F41" i="2"/>
  <c r="F42" i="2"/>
  <c r="F43" i="2"/>
  <c r="F44" i="2"/>
  <c r="F45" i="2"/>
  <c r="F47" i="2"/>
  <c r="F48" i="2"/>
  <c r="F49" i="2"/>
  <c r="F50" i="2"/>
  <c r="F51" i="2"/>
  <c r="F52" i="2"/>
  <c r="F53" i="2"/>
  <c r="F54" i="2"/>
  <c r="F55" i="2"/>
  <c r="F57" i="2"/>
  <c r="F58" i="2"/>
  <c r="F59" i="2"/>
  <c r="F60" i="2"/>
  <c r="F61" i="2"/>
  <c r="F62" i="2"/>
  <c r="F63" i="2"/>
  <c r="F64" i="2"/>
  <c r="F6" i="2"/>
  <c r="C66" i="10"/>
  <c r="F26" i="1"/>
  <c r="D26" i="10" s="1"/>
  <c r="G26" i="1"/>
  <c r="E26" i="10" s="1"/>
  <c r="F26" i="10"/>
  <c r="H26" i="10"/>
  <c r="I26" i="10"/>
  <c r="J26" i="10"/>
  <c r="F27" i="1"/>
  <c r="D27" i="10" s="1"/>
  <c r="G27" i="1"/>
  <c r="E27" i="10" s="1"/>
  <c r="F27" i="10"/>
  <c r="H27" i="10"/>
  <c r="I27" i="10"/>
  <c r="J27" i="10"/>
  <c r="F28" i="1"/>
  <c r="D28" i="10" s="1"/>
  <c r="G28" i="1"/>
  <c r="E28" i="10" s="1"/>
  <c r="F28" i="10"/>
  <c r="H28" i="10"/>
  <c r="I28" i="10"/>
  <c r="J28" i="10"/>
  <c r="F29" i="1"/>
  <c r="D29" i="10" s="1"/>
  <c r="G29" i="1"/>
  <c r="E29" i="10" s="1"/>
  <c r="F29" i="10"/>
  <c r="H29" i="10"/>
  <c r="I29" i="10"/>
  <c r="J29" i="10"/>
  <c r="F30" i="1"/>
  <c r="D30" i="10" s="1"/>
  <c r="F30" i="10"/>
  <c r="G30" i="10"/>
  <c r="H30" i="10"/>
  <c r="I30" i="10"/>
  <c r="J30" i="10"/>
  <c r="F31" i="1"/>
  <c r="D31" i="10"/>
  <c r="F31" i="10"/>
  <c r="G31" i="10"/>
  <c r="H31" i="10"/>
  <c r="I31" i="10"/>
  <c r="J31" i="10"/>
  <c r="F32" i="1"/>
  <c r="D32" i="10" s="1"/>
  <c r="F32" i="10"/>
  <c r="G32" i="10"/>
  <c r="H32" i="10"/>
  <c r="I32" i="10"/>
  <c r="J32" i="10"/>
  <c r="F33" i="1"/>
  <c r="D33" i="10" s="1"/>
  <c r="F33" i="10"/>
  <c r="G33" i="10"/>
  <c r="H33" i="10"/>
  <c r="I33" i="10"/>
  <c r="J33" i="10"/>
  <c r="F34" i="1"/>
  <c r="D34" i="10" s="1"/>
  <c r="F34" i="10"/>
  <c r="G34" i="10"/>
  <c r="H34" i="10"/>
  <c r="I34" i="10"/>
  <c r="J34" i="10"/>
  <c r="F35" i="1"/>
  <c r="D35" i="10"/>
  <c r="F35" i="10"/>
  <c r="G35" i="10"/>
  <c r="H35" i="10"/>
  <c r="I35" i="10"/>
  <c r="J35" i="10"/>
  <c r="F36" i="1"/>
  <c r="D36" i="10" s="1"/>
  <c r="F36" i="10"/>
  <c r="G36" i="10"/>
  <c r="H36" i="10"/>
  <c r="I36" i="10"/>
  <c r="J36" i="10"/>
  <c r="F37" i="1"/>
  <c r="D37" i="10" s="1"/>
  <c r="F37" i="10"/>
  <c r="G37" i="10"/>
  <c r="H37" i="10"/>
  <c r="I37" i="10"/>
  <c r="J37" i="10"/>
  <c r="F38" i="1"/>
  <c r="D38" i="10" s="1"/>
  <c r="F38" i="10"/>
  <c r="G38" i="10"/>
  <c r="H38" i="10"/>
  <c r="I38" i="10"/>
  <c r="J38" i="10"/>
  <c r="F39" i="1"/>
  <c r="D39" i="10"/>
  <c r="F39" i="10"/>
  <c r="G39" i="10"/>
  <c r="H39" i="10"/>
  <c r="I39" i="10"/>
  <c r="J39" i="10"/>
  <c r="F40" i="1"/>
  <c r="D40" i="10" s="1"/>
  <c r="F40" i="10"/>
  <c r="G40" i="10"/>
  <c r="H40" i="10"/>
  <c r="I40" i="10"/>
  <c r="J40" i="10"/>
  <c r="F41" i="1"/>
  <c r="D41" i="10" s="1"/>
  <c r="F41" i="10"/>
  <c r="G41" i="10"/>
  <c r="H41" i="10"/>
  <c r="I41" i="10"/>
  <c r="J41" i="10"/>
  <c r="F42" i="1"/>
  <c r="D42" i="10" s="1"/>
  <c r="F42" i="10"/>
  <c r="G42" i="10"/>
  <c r="H42" i="10"/>
  <c r="I42" i="10"/>
  <c r="J42" i="10"/>
  <c r="F43" i="1"/>
  <c r="D43" i="10"/>
  <c r="F43" i="10"/>
  <c r="G43" i="10"/>
  <c r="H43" i="10"/>
  <c r="I43" i="10"/>
  <c r="J43" i="10"/>
  <c r="F44" i="1"/>
  <c r="D44" i="10" s="1"/>
  <c r="F44" i="10"/>
  <c r="G44" i="10"/>
  <c r="H44" i="10"/>
  <c r="I44" i="10"/>
  <c r="J44" i="10"/>
  <c r="F45" i="1"/>
  <c r="D45" i="10" s="1"/>
  <c r="F45" i="10"/>
  <c r="G45" i="10"/>
  <c r="H45" i="10"/>
  <c r="I45" i="10"/>
  <c r="J45" i="10"/>
  <c r="F46" i="1"/>
  <c r="D46" i="10" s="1"/>
  <c r="G46" i="1"/>
  <c r="E46" i="10" s="1"/>
  <c r="F46" i="10"/>
  <c r="G46" i="10"/>
  <c r="H46" i="10"/>
  <c r="I46" i="10"/>
  <c r="J46" i="10"/>
  <c r="F47" i="1"/>
  <c r="D47" i="10" s="1"/>
  <c r="F47" i="10"/>
  <c r="G47" i="10"/>
  <c r="H47" i="10"/>
  <c r="I47" i="10"/>
  <c r="J47" i="10"/>
  <c r="D48" i="10"/>
  <c r="G48" i="10"/>
  <c r="I48" i="10"/>
  <c r="J48" i="10"/>
  <c r="G49" i="10"/>
  <c r="I49" i="10"/>
  <c r="J49" i="10"/>
  <c r="D50" i="10"/>
  <c r="G50" i="1"/>
  <c r="E50" i="10" s="1"/>
  <c r="G50" i="10"/>
  <c r="I50" i="10"/>
  <c r="J50" i="10"/>
  <c r="F51" i="1"/>
  <c r="D51" i="10" s="1"/>
  <c r="G51" i="10"/>
  <c r="I51" i="10"/>
  <c r="J51" i="10"/>
  <c r="F52" i="1"/>
  <c r="D52" i="10" s="1"/>
  <c r="G52" i="10"/>
  <c r="I52" i="10"/>
  <c r="J52" i="10"/>
  <c r="F53" i="1"/>
  <c r="D53" i="10"/>
  <c r="G53" i="10"/>
  <c r="I53" i="10"/>
  <c r="J53" i="10"/>
  <c r="F54" i="1"/>
  <c r="D54" i="10" s="1"/>
  <c r="F54" i="10"/>
  <c r="G54" i="10"/>
  <c r="H54" i="10"/>
  <c r="I54" i="10"/>
  <c r="J54" i="10"/>
  <c r="F55" i="1"/>
  <c r="D55" i="10" s="1"/>
  <c r="F55" i="10"/>
  <c r="G55" i="10"/>
  <c r="H55" i="10"/>
  <c r="I55" i="10"/>
  <c r="J55" i="10"/>
  <c r="F56" i="1"/>
  <c r="D56" i="10" s="1"/>
  <c r="F56" i="10"/>
  <c r="G56" i="10"/>
  <c r="H56" i="10"/>
  <c r="I56" i="10"/>
  <c r="J56" i="10"/>
  <c r="F57" i="1"/>
  <c r="D57" i="10"/>
  <c r="F57" i="10"/>
  <c r="G57" i="10"/>
  <c r="H57" i="10"/>
  <c r="I57" i="10"/>
  <c r="J57" i="10"/>
  <c r="F58" i="1"/>
  <c r="D58" i="10" s="1"/>
  <c r="F58" i="10"/>
  <c r="G58" i="10"/>
  <c r="H58" i="10"/>
  <c r="I58" i="10"/>
  <c r="J58" i="10"/>
  <c r="F59" i="1"/>
  <c r="D59" i="10" s="1"/>
  <c r="F59" i="10"/>
  <c r="G59" i="10"/>
  <c r="H59" i="10"/>
  <c r="I59" i="10"/>
  <c r="J59" i="10"/>
  <c r="F60" i="1"/>
  <c r="D60" i="10" s="1"/>
  <c r="F60" i="10"/>
  <c r="G60" i="10"/>
  <c r="H60" i="10"/>
  <c r="I60" i="10"/>
  <c r="J60" i="10"/>
  <c r="F61" i="1"/>
  <c r="D61" i="10"/>
  <c r="F61" i="10"/>
  <c r="G61" i="10"/>
  <c r="H61" i="10"/>
  <c r="I61" i="10"/>
  <c r="J61" i="10"/>
  <c r="F62" i="1"/>
  <c r="D62" i="10" s="1"/>
  <c r="F62" i="10"/>
  <c r="G62" i="10"/>
  <c r="H62" i="10"/>
  <c r="I62" i="10"/>
  <c r="J62" i="10"/>
  <c r="F63" i="1"/>
  <c r="D63" i="10" s="1"/>
  <c r="F63" i="10"/>
  <c r="G63" i="10"/>
  <c r="H63" i="10"/>
  <c r="I63" i="10"/>
  <c r="J63" i="10"/>
  <c r="F64" i="1"/>
  <c r="D64" i="10" s="1"/>
  <c r="F64" i="10"/>
  <c r="G64" i="10"/>
  <c r="H64" i="10"/>
  <c r="I64" i="10"/>
  <c r="J64" i="10"/>
  <c r="F65" i="1"/>
  <c r="D65" i="10"/>
  <c r="F65" i="10"/>
  <c r="G65" i="10"/>
  <c r="H65" i="10"/>
  <c r="I65" i="10"/>
  <c r="J65" i="10"/>
  <c r="F66" i="1"/>
  <c r="D66" i="10" s="1"/>
  <c r="F66" i="10"/>
  <c r="G66" i="10"/>
  <c r="H66" i="10"/>
  <c r="I66" i="10"/>
  <c r="J66" i="10"/>
  <c r="F67" i="1"/>
  <c r="D67" i="10" s="1"/>
  <c r="F67" i="10"/>
  <c r="G67" i="10"/>
  <c r="I67" i="10"/>
  <c r="F68" i="1"/>
  <c r="D68" i="10" s="1"/>
  <c r="F68" i="10"/>
  <c r="H68" i="10"/>
  <c r="J68" i="10"/>
  <c r="F69" i="1"/>
  <c r="D69" i="10"/>
  <c r="F69" i="10"/>
  <c r="G69" i="10"/>
  <c r="H69" i="10"/>
  <c r="I69" i="10"/>
  <c r="J69" i="10"/>
  <c r="F70" i="1"/>
  <c r="D70" i="10" s="1"/>
  <c r="F70" i="10"/>
  <c r="G70" i="10"/>
  <c r="H70" i="10"/>
  <c r="I70" i="10"/>
  <c r="J70" i="10"/>
  <c r="F71" i="1"/>
  <c r="D71" i="10" s="1"/>
  <c r="F71" i="10"/>
  <c r="G71" i="10"/>
  <c r="H71" i="10"/>
  <c r="I71" i="10"/>
  <c r="J71" i="10"/>
  <c r="G72" i="10"/>
  <c r="I72" i="10"/>
  <c r="J72" i="10"/>
  <c r="D73" i="10"/>
  <c r="G73" i="10"/>
  <c r="I73" i="10"/>
  <c r="J73" i="10"/>
  <c r="G74" i="10"/>
  <c r="I74" i="10"/>
  <c r="J74" i="10"/>
  <c r="F7" i="1"/>
  <c r="D7" i="10" s="1"/>
  <c r="F7" i="10"/>
  <c r="H7" i="10"/>
  <c r="I7" i="10"/>
  <c r="J7" i="10"/>
  <c r="F8" i="1"/>
  <c r="D8" i="10" s="1"/>
  <c r="F8" i="10"/>
  <c r="H8" i="10"/>
  <c r="I8" i="10"/>
  <c r="J8" i="10"/>
  <c r="F9" i="1"/>
  <c r="D9" i="10" s="1"/>
  <c r="F9" i="10"/>
  <c r="H9" i="10"/>
  <c r="I9" i="10"/>
  <c r="J9" i="10"/>
  <c r="F10" i="1"/>
  <c r="D10" i="10" s="1"/>
  <c r="F10" i="10"/>
  <c r="H10" i="10"/>
  <c r="I10" i="10"/>
  <c r="J10" i="10"/>
  <c r="F11" i="1"/>
  <c r="D11" i="10" s="1"/>
  <c r="F11" i="10"/>
  <c r="H11" i="10"/>
  <c r="I11" i="10"/>
  <c r="J11" i="10"/>
  <c r="F12" i="1"/>
  <c r="D12" i="10" s="1"/>
  <c r="F12" i="10"/>
  <c r="H12" i="10"/>
  <c r="I12" i="10"/>
  <c r="J12" i="10"/>
  <c r="F13" i="1"/>
  <c r="D13" i="10" s="1"/>
  <c r="F13" i="10"/>
  <c r="H13" i="10"/>
  <c r="I13" i="10"/>
  <c r="J13" i="10"/>
  <c r="F14" i="1"/>
  <c r="D14" i="10" s="1"/>
  <c r="F14" i="10"/>
  <c r="H14" i="10"/>
  <c r="I14" i="10"/>
  <c r="J14" i="10"/>
  <c r="F15" i="1"/>
  <c r="D15" i="10" s="1"/>
  <c r="G15" i="10"/>
  <c r="H15" i="10"/>
  <c r="I15" i="10"/>
  <c r="J15" i="10"/>
  <c r="F16" i="1"/>
  <c r="D16" i="10" s="1"/>
  <c r="F16" i="10"/>
  <c r="G16" i="10"/>
  <c r="H16" i="10"/>
  <c r="I16" i="10"/>
  <c r="J16" i="10"/>
  <c r="F17" i="1"/>
  <c r="D17" i="10" s="1"/>
  <c r="F17" i="10"/>
  <c r="G17" i="10"/>
  <c r="H17" i="10"/>
  <c r="I17" i="10"/>
  <c r="J17" i="10"/>
  <c r="F18" i="1"/>
  <c r="D18" i="10"/>
  <c r="F18" i="10"/>
  <c r="H18" i="10"/>
  <c r="I18" i="10"/>
  <c r="J18" i="10"/>
  <c r="F19" i="1"/>
  <c r="D19" i="10"/>
  <c r="F19" i="10"/>
  <c r="H19" i="10"/>
  <c r="I19" i="10"/>
  <c r="J19" i="10"/>
  <c r="F20" i="1"/>
  <c r="D20" i="10"/>
  <c r="F20" i="10"/>
  <c r="H20" i="10"/>
  <c r="I20" i="10"/>
  <c r="J20" i="10"/>
  <c r="F21" i="1"/>
  <c r="D21" i="10"/>
  <c r="F21" i="10"/>
  <c r="G21" i="10"/>
  <c r="H21" i="10"/>
  <c r="I21" i="10"/>
  <c r="J21" i="10"/>
  <c r="F22" i="1"/>
  <c r="D22" i="10" s="1"/>
  <c r="F22" i="10"/>
  <c r="G22" i="10"/>
  <c r="H22" i="10"/>
  <c r="I22" i="10"/>
  <c r="J22" i="10"/>
  <c r="F23" i="1"/>
  <c r="D23" i="10" s="1"/>
  <c r="F23" i="10"/>
  <c r="G23" i="10"/>
  <c r="H23" i="10"/>
  <c r="I23" i="10"/>
  <c r="J23" i="10"/>
  <c r="F24" i="1"/>
  <c r="D24" i="10" s="1"/>
  <c r="F24" i="10"/>
  <c r="H24" i="10"/>
  <c r="I24" i="10"/>
  <c r="J24" i="10"/>
  <c r="F25" i="1"/>
  <c r="D25" i="10" s="1"/>
  <c r="F25" i="10"/>
  <c r="H25" i="10"/>
  <c r="I25" i="10"/>
  <c r="J25" i="10"/>
  <c r="F6" i="1"/>
  <c r="G6" i="1" s="1"/>
  <c r="E6" i="10" s="1"/>
  <c r="F6" i="10"/>
  <c r="H6" i="10"/>
  <c r="I6" i="10"/>
  <c r="J6"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7" i="10"/>
  <c r="C68" i="10"/>
  <c r="C69" i="10"/>
  <c r="C70" i="10"/>
  <c r="C71" i="10"/>
  <c r="C72" i="10"/>
  <c r="C73" i="10"/>
  <c r="C74" i="10"/>
  <c r="E2462" i="35"/>
  <c r="E2463" i="35"/>
  <c r="E2464" i="35"/>
  <c r="E2465" i="35"/>
  <c r="E2466" i="35"/>
  <c r="E2467" i="35"/>
  <c r="E2468" i="35"/>
  <c r="E2469" i="35"/>
  <c r="E2470" i="35"/>
  <c r="E2471" i="35"/>
  <c r="E2472" i="35"/>
  <c r="E2473" i="35"/>
  <c r="E2474" i="35"/>
  <c r="E2475" i="35"/>
  <c r="E2476" i="35"/>
  <c r="E2477"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C22" i="11"/>
  <c r="A25" i="37" s="1"/>
  <c r="B7" i="3"/>
  <c r="B77" i="1"/>
  <c r="B6" i="3"/>
  <c r="E22" i="25"/>
  <c r="E4" i="25" s="1"/>
  <c r="D22" i="25"/>
  <c r="D4" i="25" s="1"/>
  <c r="C22" i="25"/>
  <c r="C4" i="25" s="1"/>
  <c r="F4" i="25"/>
  <c r="B4" i="25"/>
  <c r="C5" i="3"/>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7" i="1"/>
  <c r="B8" i="1"/>
  <c r="C7" i="3"/>
  <c r="C6" i="3"/>
  <c r="A78" i="10"/>
  <c r="B4" i="17"/>
  <c r="C22" i="17"/>
  <c r="C4" i="17" s="1"/>
  <c r="D22" i="17"/>
  <c r="D4" i="17" s="1"/>
  <c r="E22" i="17"/>
  <c r="E4" i="17" s="1"/>
  <c r="F4" i="17"/>
  <c r="A4" i="23"/>
  <c r="A5" i="23"/>
  <c r="A6" i="23"/>
  <c r="A7" i="23"/>
  <c r="B6" i="21"/>
  <c r="B7" i="21"/>
  <c r="B6" i="1"/>
  <c r="C6" i="1"/>
  <c r="B6" i="10" s="1"/>
  <c r="G25" i="10"/>
  <c r="G24" i="10"/>
  <c r="G26" i="10"/>
  <c r="G20" i="10"/>
  <c r="G19" i="10"/>
  <c r="G18" i="10"/>
  <c r="B73" i="1"/>
  <c r="B74" i="1"/>
  <c r="B76" i="1"/>
  <c r="D75" i="10"/>
  <c r="D77" i="10"/>
  <c r="I183" i="10"/>
  <c r="M221" i="8"/>
  <c r="I293" i="10" s="1"/>
  <c r="I181" i="10"/>
  <c r="M219" i="8"/>
  <c r="I291" i="10" s="1"/>
  <c r="I179" i="10"/>
  <c r="M217" i="8"/>
  <c r="I289" i="10"/>
  <c r="I176" i="10"/>
  <c r="M214" i="8"/>
  <c r="I286" i="10" s="1"/>
  <c r="I174" i="10"/>
  <c r="M212" i="8"/>
  <c r="I284" i="10" s="1"/>
  <c r="I172" i="10"/>
  <c r="M210" i="8"/>
  <c r="I282" i="10" s="1"/>
  <c r="I163" i="10"/>
  <c r="M201" i="8"/>
  <c r="I273" i="10"/>
  <c r="I158" i="10"/>
  <c r="M196" i="8"/>
  <c r="I268" i="10" s="1"/>
  <c r="I156" i="10"/>
  <c r="M194" i="8"/>
  <c r="I266" i="10" s="1"/>
  <c r="I153" i="10"/>
  <c r="M191" i="8"/>
  <c r="I263" i="10" s="1"/>
  <c r="I151" i="10"/>
  <c r="M189" i="8"/>
  <c r="I261" i="10"/>
  <c r="I149" i="10"/>
  <c r="M187" i="8"/>
  <c r="I259" i="10" s="1"/>
  <c r="I147" i="10"/>
  <c r="M185" i="8"/>
  <c r="I257" i="10" s="1"/>
  <c r="I138" i="10"/>
  <c r="M176" i="8"/>
  <c r="I248" i="10" s="1"/>
  <c r="I102" i="10"/>
  <c r="M140" i="8"/>
  <c r="I212" i="10"/>
  <c r="J182" i="10"/>
  <c r="N220" i="8"/>
  <c r="J292" i="10" s="1"/>
  <c r="J180" i="10"/>
  <c r="N218" i="8"/>
  <c r="J290" i="10" s="1"/>
  <c r="J175" i="10"/>
  <c r="N213" i="8"/>
  <c r="J285" i="10" s="1"/>
  <c r="J173" i="10"/>
  <c r="N211" i="8"/>
  <c r="J283" i="10"/>
  <c r="J164" i="10"/>
  <c r="N202" i="8"/>
  <c r="J274" i="10" s="1"/>
  <c r="J162" i="10"/>
  <c r="N200" i="8"/>
  <c r="J272" i="10" s="1"/>
  <c r="J157" i="10"/>
  <c r="N195" i="8"/>
  <c r="J267" i="10" s="1"/>
  <c r="J152" i="10"/>
  <c r="N190" i="8"/>
  <c r="J262" i="10"/>
  <c r="J150" i="10"/>
  <c r="N188" i="8"/>
  <c r="J260" i="10" s="1"/>
  <c r="J148" i="10"/>
  <c r="N186" i="8"/>
  <c r="J258" i="10" s="1"/>
  <c r="J137" i="10"/>
  <c r="N175" i="8"/>
  <c r="J247" i="10" s="1"/>
  <c r="I182" i="10"/>
  <c r="M220" i="8"/>
  <c r="I292" i="10"/>
  <c r="I180" i="10"/>
  <c r="M218" i="8"/>
  <c r="I290" i="10" s="1"/>
  <c r="I175" i="10"/>
  <c r="M213" i="8"/>
  <c r="I285" i="10" s="1"/>
  <c r="I173" i="10"/>
  <c r="M211" i="8"/>
  <c r="I283" i="10" s="1"/>
  <c r="I164" i="10"/>
  <c r="M202" i="8"/>
  <c r="I274" i="10"/>
  <c r="I162" i="10"/>
  <c r="M200" i="8"/>
  <c r="I272" i="10" s="1"/>
  <c r="I157" i="10"/>
  <c r="M195" i="8"/>
  <c r="I267" i="10" s="1"/>
  <c r="I152" i="10"/>
  <c r="M190" i="8"/>
  <c r="I262" i="10" s="1"/>
  <c r="I150" i="10"/>
  <c r="M188" i="8"/>
  <c r="I260" i="10"/>
  <c r="I148" i="10"/>
  <c r="M186" i="8"/>
  <c r="I258" i="10" s="1"/>
  <c r="I137" i="10"/>
  <c r="M175" i="8"/>
  <c r="I247" i="10" s="1"/>
  <c r="J183" i="10"/>
  <c r="N221" i="8"/>
  <c r="J293" i="10" s="1"/>
  <c r="J181" i="10"/>
  <c r="N219" i="8"/>
  <c r="J291" i="10"/>
  <c r="J179" i="10"/>
  <c r="N217" i="8"/>
  <c r="J289" i="10" s="1"/>
  <c r="J176" i="10"/>
  <c r="N214" i="8"/>
  <c r="J286" i="10" s="1"/>
  <c r="J174" i="10"/>
  <c r="N212" i="8"/>
  <c r="J284" i="10" s="1"/>
  <c r="J172" i="10"/>
  <c r="N210" i="8"/>
  <c r="J282" i="10"/>
  <c r="J163" i="10"/>
  <c r="N201" i="8"/>
  <c r="J273" i="10" s="1"/>
  <c r="J158" i="10"/>
  <c r="N196" i="8"/>
  <c r="J268" i="10" s="1"/>
  <c r="J156" i="10"/>
  <c r="N194" i="8"/>
  <c r="J266" i="10" s="1"/>
  <c r="J153" i="10"/>
  <c r="N191" i="8"/>
  <c r="J263" i="10"/>
  <c r="J151" i="10"/>
  <c r="N189" i="8"/>
  <c r="J261" i="10" s="1"/>
  <c r="J149" i="10"/>
  <c r="N187" i="8"/>
  <c r="J259" i="10" s="1"/>
  <c r="J147" i="10"/>
  <c r="N185" i="8"/>
  <c r="J257" i="10" s="1"/>
  <c r="J138" i="10"/>
  <c r="N176" i="8"/>
  <c r="J248" i="10"/>
  <c r="J102" i="10"/>
  <c r="N140" i="8"/>
  <c r="J212" i="10" s="1"/>
  <c r="F43" i="17"/>
  <c r="F41" i="17"/>
  <c r="F25" i="17"/>
  <c r="F23" i="17"/>
  <c r="F45" i="17"/>
  <c r="D174" i="10"/>
  <c r="D172" i="10"/>
  <c r="D162" i="10"/>
  <c r="D160" i="10"/>
  <c r="D148" i="10"/>
  <c r="D146" i="10"/>
  <c r="D144" i="10"/>
  <c r="D134" i="10"/>
  <c r="D132" i="10"/>
  <c r="D130" i="10"/>
  <c r="D128" i="10"/>
  <c r="D126" i="10"/>
  <c r="D124" i="10"/>
  <c r="D122" i="10"/>
  <c r="D120" i="10"/>
  <c r="D118" i="10"/>
  <c r="D116" i="10"/>
  <c r="D114" i="10"/>
  <c r="D112" i="10"/>
  <c r="D110" i="10"/>
  <c r="D108" i="10"/>
  <c r="D106" i="10"/>
  <c r="D104" i="10"/>
  <c r="D102" i="10"/>
  <c r="D100" i="10"/>
  <c r="D98" i="10"/>
  <c r="D96" i="10"/>
  <c r="F28" i="17"/>
  <c r="D78" i="10"/>
  <c r="D79" i="10"/>
  <c r="D80" i="10"/>
  <c r="F42" i="17"/>
  <c r="G9" i="10"/>
  <c r="G11" i="10"/>
  <c r="G10" i="10"/>
  <c r="G13" i="10"/>
  <c r="G12" i="10"/>
  <c r="G14" i="10"/>
  <c r="K92" i="36"/>
  <c r="H385" i="10" s="1"/>
  <c r="K91" i="36"/>
  <c r="H384" i="10" s="1"/>
  <c r="K90" i="36"/>
  <c r="H383" i="10" s="1"/>
  <c r="K89" i="36"/>
  <c r="H382" i="10" s="1"/>
  <c r="K88" i="36"/>
  <c r="H381" i="10" s="1"/>
  <c r="K87" i="36"/>
  <c r="H380" i="10" s="1"/>
  <c r="K86" i="36"/>
  <c r="H379" i="10" s="1"/>
  <c r="L99" i="36"/>
  <c r="I392" i="10" s="1"/>
  <c r="L98" i="36"/>
  <c r="I391" i="10" s="1"/>
  <c r="L97" i="36"/>
  <c r="I390" i="10" s="1"/>
  <c r="L96" i="36"/>
  <c r="I389" i="10" s="1"/>
  <c r="L95" i="36"/>
  <c r="I388" i="10" s="1"/>
  <c r="L94" i="36"/>
  <c r="I387" i="10" s="1"/>
  <c r="L93" i="36"/>
  <c r="I386" i="10" s="1"/>
  <c r="L92" i="36"/>
  <c r="I385" i="10" s="1"/>
  <c r="L91" i="36"/>
  <c r="I384" i="10" s="1"/>
  <c r="L90" i="36"/>
  <c r="I383" i="10" s="1"/>
  <c r="L89" i="36"/>
  <c r="I382" i="10" s="1"/>
  <c r="L88" i="36"/>
  <c r="I381" i="10" s="1"/>
  <c r="L87" i="36"/>
  <c r="I380" i="10" s="1"/>
  <c r="L86" i="36"/>
  <c r="I379" i="10" s="1"/>
  <c r="M99" i="36"/>
  <c r="J392" i="10" s="1"/>
  <c r="M98" i="36"/>
  <c r="J391" i="10" s="1"/>
  <c r="M97" i="36"/>
  <c r="J390" i="10" s="1"/>
  <c r="M96" i="36"/>
  <c r="J389" i="10" s="1"/>
  <c r="M95" i="36"/>
  <c r="J388" i="10" s="1"/>
  <c r="M94" i="36"/>
  <c r="J387" i="10" s="1"/>
  <c r="M93" i="36"/>
  <c r="J386" i="10" s="1"/>
  <c r="M92" i="36"/>
  <c r="J385" i="10" s="1"/>
  <c r="M91" i="36"/>
  <c r="J384" i="10" s="1"/>
  <c r="M90" i="36"/>
  <c r="J383" i="10" s="1"/>
  <c r="M89" i="36"/>
  <c r="J382" i="10" s="1"/>
  <c r="M88" i="36"/>
  <c r="J381" i="10" s="1"/>
  <c r="M87" i="36"/>
  <c r="J380" i="10" s="1"/>
  <c r="M86" i="36"/>
  <c r="J379" i="10" s="1"/>
  <c r="F338" i="10"/>
  <c r="F336" i="10"/>
  <c r="F332" i="10"/>
  <c r="G340" i="10"/>
  <c r="G320" i="10"/>
  <c r="H338" i="10"/>
  <c r="H336" i="10"/>
  <c r="H332" i="10"/>
  <c r="J321" i="10"/>
  <c r="D82" i="10"/>
  <c r="H52" i="11"/>
  <c r="D388" i="10"/>
  <c r="D386" i="10"/>
  <c r="G67" i="1"/>
  <c r="E67" i="10" s="1"/>
  <c r="G38" i="1"/>
  <c r="E38" i="10" s="1"/>
  <c r="G25" i="1"/>
  <c r="E25" i="10" s="1"/>
  <c r="G24" i="1"/>
  <c r="E24" i="10" s="1"/>
  <c r="G59" i="1"/>
  <c r="E59" i="10" s="1"/>
  <c r="G42" i="1"/>
  <c r="E42" i="10" s="1"/>
  <c r="G34" i="1"/>
  <c r="E34" i="10" s="1"/>
  <c r="G30" i="1"/>
  <c r="E30" i="10" s="1"/>
  <c r="G71" i="1"/>
  <c r="E71" i="10" s="1"/>
  <c r="G63" i="1"/>
  <c r="E63" i="10" s="1"/>
  <c r="G55" i="1"/>
  <c r="E55" i="10" s="1"/>
  <c r="G52" i="1"/>
  <c r="E52" i="10" s="1"/>
  <c r="G51" i="1"/>
  <c r="E51" i="10" s="1"/>
  <c r="G44" i="1"/>
  <c r="E44" i="10" s="1"/>
  <c r="G22" i="1"/>
  <c r="E22" i="10" s="1"/>
  <c r="G17" i="1"/>
  <c r="E17" i="10" s="1"/>
  <c r="G8" i="1"/>
  <c r="E8" i="10" s="1"/>
  <c r="G69" i="1"/>
  <c r="E69" i="10" s="1"/>
  <c r="G65" i="1"/>
  <c r="E65" i="10" s="1"/>
  <c r="G61" i="1"/>
  <c r="E61" i="10" s="1"/>
  <c r="G57" i="1"/>
  <c r="E57" i="10" s="1"/>
  <c r="G40" i="1"/>
  <c r="E40" i="10" s="1"/>
  <c r="G36" i="1"/>
  <c r="E36" i="10" s="1"/>
  <c r="G32" i="1"/>
  <c r="E32" i="10" s="1"/>
  <c r="G23" i="1"/>
  <c r="E23" i="10" s="1"/>
  <c r="G21" i="1"/>
  <c r="E21" i="10" s="1"/>
  <c r="G20" i="1"/>
  <c r="E20" i="10" s="1"/>
  <c r="G19" i="1"/>
  <c r="E19" i="10" s="1"/>
  <c r="G18" i="1"/>
  <c r="E18" i="10" s="1"/>
  <c r="G16" i="1"/>
  <c r="E16" i="10" s="1"/>
  <c r="G15" i="1"/>
  <c r="E15" i="10" s="1"/>
  <c r="G14" i="1"/>
  <c r="E14" i="10" s="1"/>
  <c r="G13" i="1"/>
  <c r="E13" i="10" s="1"/>
  <c r="G12" i="1"/>
  <c r="E12" i="10" s="1"/>
  <c r="G11" i="1"/>
  <c r="E11" i="10" s="1"/>
  <c r="G10" i="1"/>
  <c r="E10" i="10" s="1"/>
  <c r="G9" i="1"/>
  <c r="E9" i="10" s="1"/>
  <c r="G7" i="1"/>
  <c r="E7" i="10" s="1"/>
  <c r="G70" i="1"/>
  <c r="E70" i="10" s="1"/>
  <c r="G68" i="1"/>
  <c r="E68" i="10" s="1"/>
  <c r="G66" i="1"/>
  <c r="E66" i="10" s="1"/>
  <c r="G64" i="1"/>
  <c r="E64" i="10" s="1"/>
  <c r="G62" i="1"/>
  <c r="E62" i="10" s="1"/>
  <c r="G60" i="1"/>
  <c r="E60" i="10" s="1"/>
  <c r="G58" i="1"/>
  <c r="E58" i="10" s="1"/>
  <c r="G56" i="1"/>
  <c r="E56" i="10" s="1"/>
  <c r="G54" i="1"/>
  <c r="E54" i="10" s="1"/>
  <c r="G53" i="1"/>
  <c r="E53" i="10" s="1"/>
  <c r="D384" i="10"/>
  <c r="D382" i="10"/>
  <c r="D380" i="10"/>
  <c r="D378" i="10"/>
  <c r="D376" i="10"/>
  <c r="D374" i="10"/>
  <c r="D372" i="10"/>
  <c r="D415" i="10"/>
  <c r="D413" i="10"/>
  <c r="D411" i="10"/>
  <c r="D409" i="10"/>
  <c r="D407" i="10"/>
  <c r="D405" i="10"/>
  <c r="D403" i="10"/>
  <c r="D401" i="10"/>
  <c r="D399" i="10"/>
  <c r="D397" i="10"/>
  <c r="D395" i="10"/>
  <c r="D393" i="10"/>
  <c r="D371" i="10"/>
  <c r="D385" i="10"/>
  <c r="D381" i="10"/>
  <c r="D379" i="10"/>
  <c r="D377" i="10"/>
  <c r="D375" i="10"/>
  <c r="D373" i="10"/>
  <c r="D412" i="10"/>
  <c r="D406" i="10"/>
  <c r="D404" i="10"/>
  <c r="D398" i="10"/>
  <c r="D394" i="10"/>
  <c r="D392" i="10"/>
  <c r="D390" i="10"/>
  <c r="D389" i="10"/>
  <c r="G47" i="1"/>
  <c r="E47" i="10" s="1"/>
  <c r="G45" i="1"/>
  <c r="E45" i="10" s="1"/>
  <c r="G43" i="1"/>
  <c r="E43" i="10" s="1"/>
  <c r="G41" i="1"/>
  <c r="E41" i="10" s="1"/>
  <c r="G39" i="1"/>
  <c r="E39" i="10" s="1"/>
  <c r="G37" i="1"/>
  <c r="E37" i="10" s="1"/>
  <c r="G35" i="1"/>
  <c r="E35" i="10" s="1"/>
  <c r="G33" i="1"/>
  <c r="E33" i="10" s="1"/>
  <c r="G31" i="1"/>
  <c r="E31" i="10" s="1"/>
  <c r="D297" i="10"/>
  <c r="D295" i="10"/>
  <c r="D293" i="10"/>
  <c r="D291" i="10"/>
  <c r="D289" i="10"/>
  <c r="D287" i="10"/>
  <c r="D285" i="10"/>
  <c r="D283" i="10"/>
  <c r="D281" i="10"/>
  <c r="D279" i="10"/>
  <c r="D277" i="10"/>
  <c r="D275" i="10"/>
  <c r="D273" i="10"/>
  <c r="D271" i="10"/>
  <c r="D269" i="10"/>
  <c r="D267" i="10"/>
  <c r="D265" i="10"/>
  <c r="D263" i="10"/>
  <c r="D261" i="10"/>
  <c r="D259" i="10"/>
  <c r="D257" i="10"/>
  <c r="D255" i="10"/>
  <c r="D253" i="10"/>
  <c r="D251" i="10"/>
  <c r="D249" i="10"/>
  <c r="D247" i="10"/>
  <c r="D245" i="10"/>
  <c r="D243" i="10"/>
  <c r="D241" i="10"/>
  <c r="D239" i="10"/>
  <c r="D237" i="10"/>
  <c r="D235" i="10"/>
  <c r="D233" i="10"/>
  <c r="D231" i="10"/>
  <c r="D229" i="10"/>
  <c r="D227" i="10"/>
  <c r="D225" i="10"/>
  <c r="D223" i="10"/>
  <c r="D221" i="10"/>
  <c r="D219" i="10"/>
  <c r="D217" i="10"/>
  <c r="D215" i="10"/>
  <c r="D213" i="10"/>
  <c r="D211" i="10"/>
  <c r="D209" i="10"/>
  <c r="D207" i="10"/>
  <c r="D190" i="10"/>
  <c r="D194" i="10"/>
  <c r="D196" i="10"/>
  <c r="D200" i="10"/>
  <c r="D203" i="10"/>
  <c r="D296" i="10"/>
  <c r="D294" i="10"/>
  <c r="D292" i="10"/>
  <c r="D290" i="10"/>
  <c r="D288" i="10"/>
  <c r="D286" i="10"/>
  <c r="D284" i="10"/>
  <c r="D282" i="10"/>
  <c r="D280" i="10"/>
  <c r="D278" i="10"/>
  <c r="D276" i="10"/>
  <c r="D274" i="10"/>
  <c r="D272" i="10"/>
  <c r="D270" i="10"/>
  <c r="D268" i="10"/>
  <c r="D266" i="10"/>
  <c r="D264" i="10"/>
  <c r="D262" i="10"/>
  <c r="D260" i="10"/>
  <c r="D258" i="10"/>
  <c r="D256" i="10"/>
  <c r="D254" i="10"/>
  <c r="D252" i="10"/>
  <c r="D250" i="10"/>
  <c r="D248" i="10"/>
  <c r="D246" i="10"/>
  <c r="D244" i="10"/>
  <c r="D242" i="10"/>
  <c r="D240" i="10"/>
  <c r="D238" i="10"/>
  <c r="D236" i="10"/>
  <c r="D234" i="10"/>
  <c r="D232" i="10"/>
  <c r="D230" i="10"/>
  <c r="D228" i="10"/>
  <c r="D226" i="10"/>
  <c r="D224" i="10"/>
  <c r="D222" i="10"/>
  <c r="D220" i="10"/>
  <c r="D218" i="10"/>
  <c r="D216" i="10"/>
  <c r="D214" i="10"/>
  <c r="D212" i="10"/>
  <c r="D210" i="10"/>
  <c r="D208" i="10"/>
  <c r="D206" i="10"/>
  <c r="D188" i="10"/>
  <c r="D189" i="10"/>
  <c r="D192" i="10"/>
  <c r="D195" i="10"/>
  <c r="D197" i="10"/>
  <c r="D199" i="10"/>
  <c r="D204" i="10"/>
  <c r="F26" i="17"/>
  <c r="D105" i="10"/>
  <c r="D113" i="10"/>
  <c r="D145" i="10"/>
  <c r="D151" i="10"/>
  <c r="D153" i="10"/>
  <c r="D155" i="10"/>
  <c r="D157" i="10"/>
  <c r="D165" i="10"/>
  <c r="D167" i="10"/>
  <c r="D169" i="10"/>
  <c r="D171" i="10"/>
  <c r="D142" i="10"/>
  <c r="D187" i="10"/>
  <c r="D159" i="10"/>
  <c r="D163" i="10"/>
  <c r="I142" i="8"/>
  <c r="E214" i="10" s="1"/>
  <c r="E108" i="10"/>
  <c r="I146" i="8"/>
  <c r="E218" i="10" s="1"/>
  <c r="I159" i="8"/>
  <c r="E231" i="10" s="1"/>
  <c r="E148" i="10"/>
  <c r="I143" i="8"/>
  <c r="E215" i="10" s="1"/>
  <c r="E109" i="10"/>
  <c r="I147" i="8"/>
  <c r="E219" i="10" s="1"/>
  <c r="E120" i="10"/>
  <c r="I162" i="8"/>
  <c r="E234" i="10"/>
  <c r="I177" i="8"/>
  <c r="E249" i="10"/>
  <c r="E139" i="10"/>
  <c r="G157" i="10"/>
  <c r="K195" i="8"/>
  <c r="G267" i="10"/>
  <c r="G155" i="10"/>
  <c r="K193" i="8"/>
  <c r="G265" i="10" s="1"/>
  <c r="G153" i="10"/>
  <c r="K191" i="8"/>
  <c r="G263" i="10" s="1"/>
  <c r="G151" i="10"/>
  <c r="K189" i="8"/>
  <c r="G261" i="10" s="1"/>
  <c r="H186" i="10"/>
  <c r="L224" i="8"/>
  <c r="H296" i="10"/>
  <c r="H175" i="10"/>
  <c r="L213" i="8"/>
  <c r="H285" i="10" s="1"/>
  <c r="H173" i="10"/>
  <c r="L211" i="8"/>
  <c r="H283" i="10" s="1"/>
  <c r="H169" i="10"/>
  <c r="L207" i="8"/>
  <c r="H279" i="10" s="1"/>
  <c r="H167" i="10"/>
  <c r="L205" i="8"/>
  <c r="H277" i="10"/>
  <c r="H157" i="10"/>
  <c r="L195" i="8"/>
  <c r="H267" i="10" s="1"/>
  <c r="H137" i="10"/>
  <c r="L175" i="8"/>
  <c r="H247" i="10" s="1"/>
  <c r="I187" i="10"/>
  <c r="M225" i="8"/>
  <c r="I297" i="10" s="1"/>
  <c r="I185" i="10"/>
  <c r="M223" i="8"/>
  <c r="I295" i="10"/>
  <c r="I144" i="10"/>
  <c r="M182" i="8"/>
  <c r="I254" i="10" s="1"/>
  <c r="I142" i="10"/>
  <c r="M180" i="8"/>
  <c r="I252" i="10" s="1"/>
  <c r="I140" i="10"/>
  <c r="M178" i="8"/>
  <c r="I250" i="10" s="1"/>
  <c r="I135" i="10"/>
  <c r="M173" i="8"/>
  <c r="I245" i="10"/>
  <c r="I133" i="10"/>
  <c r="M171" i="8"/>
  <c r="I243" i="10" s="1"/>
  <c r="J186" i="10"/>
  <c r="N224" i="8"/>
  <c r="J296" i="10" s="1"/>
  <c r="J170" i="10"/>
  <c r="N208" i="8"/>
  <c r="J280" i="10" s="1"/>
  <c r="J168" i="10"/>
  <c r="N206" i="8"/>
  <c r="J278" i="10"/>
  <c r="J166" i="10"/>
  <c r="N204" i="8"/>
  <c r="J276" i="10" s="1"/>
  <c r="H155" i="10"/>
  <c r="L193" i="8"/>
  <c r="H265" i="10" s="1"/>
  <c r="H146" i="10"/>
  <c r="L184" i="8"/>
  <c r="H256" i="10" s="1"/>
  <c r="G187" i="10"/>
  <c r="K225" i="8"/>
  <c r="G297" i="10"/>
  <c r="D111" i="10"/>
  <c r="D127" i="10"/>
  <c r="D103" i="10"/>
  <c r="D119" i="10"/>
  <c r="D99" i="10"/>
  <c r="D107" i="10"/>
  <c r="D115" i="10"/>
  <c r="D123" i="10"/>
  <c r="E313" i="10"/>
  <c r="H93" i="36"/>
  <c r="E386" i="10" s="1"/>
  <c r="H95" i="36"/>
  <c r="E388" i="10" s="1"/>
  <c r="E317" i="10"/>
  <c r="E314" i="10"/>
  <c r="H98" i="36"/>
  <c r="E391" i="10" s="1"/>
  <c r="H100" i="36"/>
  <c r="E393" i="10" s="1"/>
  <c r="E320" i="10"/>
  <c r="G337" i="10"/>
  <c r="G335" i="10"/>
  <c r="G329" i="10"/>
  <c r="H321" i="10"/>
  <c r="I340" i="10"/>
  <c r="I320" i="10"/>
  <c r="J338" i="10"/>
  <c r="J336" i="10"/>
  <c r="J123" i="8"/>
  <c r="F195" i="10"/>
  <c r="F85" i="10"/>
  <c r="L127" i="8"/>
  <c r="H199" i="10" s="1"/>
  <c r="H89" i="10"/>
  <c r="K128" i="8"/>
  <c r="G200" i="10" s="1"/>
  <c r="G90" i="10"/>
  <c r="J129" i="8"/>
  <c r="F201" i="10" s="1"/>
  <c r="F91" i="10"/>
  <c r="F130" i="8"/>
  <c r="D92" i="10"/>
  <c r="F133" i="8"/>
  <c r="D205" i="10"/>
  <c r="D95" i="10"/>
  <c r="F119" i="8"/>
  <c r="D191" i="10" s="1"/>
  <c r="D81" i="10"/>
  <c r="K122" i="8"/>
  <c r="G194" i="10" s="1"/>
  <c r="G84" i="10"/>
  <c r="K124" i="8"/>
  <c r="G196" i="10" s="1"/>
  <c r="G86" i="10"/>
  <c r="J125" i="8"/>
  <c r="F197" i="10"/>
  <c r="F87" i="10"/>
  <c r="F126" i="8"/>
  <c r="D88" i="10"/>
  <c r="F129" i="8"/>
  <c r="D201" i="10" s="1"/>
  <c r="D91" i="10"/>
  <c r="L131" i="8"/>
  <c r="H203" i="10" s="1"/>
  <c r="H93" i="10"/>
  <c r="K132" i="8"/>
  <c r="G204" i="10" s="1"/>
  <c r="G94" i="10"/>
  <c r="J133" i="8"/>
  <c r="F205" i="10"/>
  <c r="F95" i="10"/>
  <c r="D198" i="10"/>
  <c r="D202" i="10"/>
  <c r="E163" i="10"/>
  <c r="E142" i="10"/>
  <c r="I207" i="8"/>
  <c r="E279" i="10" s="1"/>
  <c r="I205" i="8"/>
  <c r="E277" i="10" s="1"/>
  <c r="E165" i="10"/>
  <c r="E157" i="10"/>
  <c r="I195" i="8"/>
  <c r="E267" i="10" s="1"/>
  <c r="E153" i="10"/>
  <c r="E263" i="10"/>
  <c r="E151" i="10"/>
  <c r="E113" i="10"/>
  <c r="I151" i="8"/>
  <c r="E223" i="10" s="1"/>
  <c r="E123" i="10"/>
  <c r="I161" i="8"/>
  <c r="E233" i="10"/>
  <c r="E115" i="10"/>
  <c r="E107" i="10"/>
  <c r="I145" i="8"/>
  <c r="E217" i="10"/>
  <c r="K229" i="8"/>
  <c r="E99" i="10"/>
  <c r="E119" i="10"/>
  <c r="I157" i="8"/>
  <c r="E229" i="10" s="1"/>
  <c r="I141" i="8"/>
  <c r="E213" i="10" s="1"/>
  <c r="E127" i="10"/>
  <c r="H6" i="11"/>
  <c r="D5" i="25"/>
  <c r="E52" i="25"/>
  <c r="E7" i="25"/>
  <c r="E7" i="17"/>
  <c r="C7" i="17"/>
  <c r="F7" i="17" s="1"/>
  <c r="I128" i="8"/>
  <c r="E200" i="10" s="1"/>
  <c r="E90" i="10"/>
  <c r="E91" i="10"/>
  <c r="E201" i="10"/>
  <c r="C16" i="17"/>
  <c r="F16" i="17" s="1"/>
  <c r="C14" i="17"/>
  <c r="F14" i="17" s="1"/>
  <c r="C12" i="17"/>
  <c r="F12" i="17" s="1"/>
  <c r="C10" i="17"/>
  <c r="F10" i="17" s="1"/>
  <c r="C8" i="17"/>
  <c r="F8" i="17" s="1"/>
  <c r="C6" i="17"/>
  <c r="F6" i="17" s="1"/>
  <c r="D15" i="17"/>
  <c r="D13" i="17"/>
  <c r="D11" i="17"/>
  <c r="D9" i="17"/>
  <c r="D7" i="17"/>
  <c r="E16" i="17"/>
  <c r="E14" i="17"/>
  <c r="E12" i="17"/>
  <c r="E10" i="17"/>
  <c r="E8" i="17"/>
  <c r="E6" i="17"/>
  <c r="C15" i="17"/>
  <c r="F15" i="17" s="1"/>
  <c r="C13" i="17"/>
  <c r="F13" i="17" s="1"/>
  <c r="C11" i="17"/>
  <c r="F11" i="17" s="1"/>
  <c r="C9" i="17"/>
  <c r="F9" i="17" s="1"/>
  <c r="D16" i="17"/>
  <c r="D14" i="17"/>
  <c r="D12" i="17"/>
  <c r="D10" i="17"/>
  <c r="D8" i="17"/>
  <c r="D6" i="17"/>
  <c r="E15" i="17"/>
  <c r="E13" i="17"/>
  <c r="E11" i="17"/>
  <c r="E9" i="17"/>
  <c r="C16" i="25"/>
  <c r="F16" i="25" s="1"/>
  <c r="C14" i="25"/>
  <c r="C12" i="25"/>
  <c r="F12" i="25" s="1"/>
  <c r="C10" i="25"/>
  <c r="F10" i="25" s="1"/>
  <c r="C8" i="25"/>
  <c r="F8" i="25" s="1"/>
  <c r="C6" i="25"/>
  <c r="F6" i="25" s="1"/>
  <c r="D15" i="25"/>
  <c r="D13" i="25"/>
  <c r="D11" i="25"/>
  <c r="D9" i="25"/>
  <c r="D7" i="25"/>
  <c r="E16" i="25"/>
  <c r="E14" i="25"/>
  <c r="E12" i="25"/>
  <c r="E10" i="25"/>
  <c r="E8" i="25"/>
  <c r="E6" i="25"/>
  <c r="E5" i="25"/>
  <c r="C15" i="25"/>
  <c r="F15" i="25" s="1"/>
  <c r="C13" i="25"/>
  <c r="F13" i="25" s="1"/>
  <c r="C11" i="25"/>
  <c r="C9" i="25"/>
  <c r="F9" i="25" s="1"/>
  <c r="C7" i="25"/>
  <c r="F7" i="25" s="1"/>
  <c r="D16" i="25"/>
  <c r="D14" i="25"/>
  <c r="D12" i="25"/>
  <c r="D10" i="25"/>
  <c r="D8" i="25"/>
  <c r="D6" i="25"/>
  <c r="E15" i="25"/>
  <c r="E13" i="25"/>
  <c r="E11" i="25"/>
  <c r="E9" i="25"/>
  <c r="E5" i="11"/>
  <c r="H11" i="11"/>
  <c r="E14" i="11"/>
  <c r="F10" i="11"/>
  <c r="H8" i="11"/>
  <c r="F11" i="25"/>
  <c r="E346" i="10"/>
  <c r="H126" i="36"/>
  <c r="E419" i="10" s="1"/>
  <c r="E343" i="10"/>
  <c r="H123" i="36"/>
  <c r="E416" i="10" s="1"/>
  <c r="D343" i="10"/>
  <c r="G343" i="10"/>
  <c r="I343" i="10"/>
  <c r="D346" i="10"/>
  <c r="F346" i="10"/>
  <c r="H346" i="10"/>
  <c r="J346" i="10"/>
  <c r="D347" i="10"/>
  <c r="G347" i="10"/>
  <c r="I347" i="10"/>
  <c r="F127" i="36"/>
  <c r="D420" i="10" s="1"/>
  <c r="F123" i="36"/>
  <c r="D416" i="10" s="1"/>
  <c r="I123" i="36"/>
  <c r="F416" i="10" s="1"/>
  <c r="K123" i="36"/>
  <c r="H416" i="10" s="1"/>
  <c r="M123" i="36"/>
  <c r="J416" i="10" s="1"/>
  <c r="J126" i="36"/>
  <c r="G419" i="10" s="1"/>
  <c r="L126" i="36"/>
  <c r="I419" i="10" s="1"/>
  <c r="I127" i="36"/>
  <c r="F420" i="10" s="1"/>
  <c r="K127" i="36"/>
  <c r="H420" i="10" s="1"/>
  <c r="M127" i="36"/>
  <c r="J420" i="10" s="1"/>
  <c r="C5" i="25"/>
  <c r="F5" i="25" s="1"/>
  <c r="F146" i="36"/>
  <c r="D439" i="10"/>
  <c r="F147" i="36"/>
  <c r="D440" i="10"/>
  <c r="F148" i="36"/>
  <c r="D441" i="10"/>
  <c r="F149" i="36"/>
  <c r="D442" i="10"/>
  <c r="F150" i="36"/>
  <c r="D443" i="10"/>
  <c r="F98" i="36"/>
  <c r="D391" i="10"/>
  <c r="F94" i="36"/>
  <c r="D387" i="10"/>
  <c r="F90" i="36"/>
  <c r="D383" i="10"/>
  <c r="D338" i="10"/>
  <c r="D334" i="10"/>
  <c r="D330" i="10"/>
  <c r="D326" i="10"/>
  <c r="D322" i="10"/>
  <c r="D318" i="10"/>
  <c r="D314" i="10"/>
  <c r="D310" i="10"/>
  <c r="D306" i="10"/>
  <c r="D304" i="10"/>
  <c r="E337" i="10"/>
  <c r="E311" i="10"/>
  <c r="F121" i="36"/>
  <c r="D414" i="10"/>
  <c r="F117" i="36"/>
  <c r="D410" i="10"/>
  <c r="F115" i="36"/>
  <c r="D408" i="10"/>
  <c r="F109" i="36"/>
  <c r="D402" i="10"/>
  <c r="F107" i="36"/>
  <c r="D400" i="10"/>
  <c r="F103" i="36"/>
  <c r="D396" i="10"/>
  <c r="I124" i="36"/>
  <c r="F417" i="10"/>
  <c r="J124" i="36"/>
  <c r="G417" i="10"/>
  <c r="K124" i="36"/>
  <c r="H417" i="10"/>
  <c r="L124" i="36"/>
  <c r="I417" i="10"/>
  <c r="M124" i="36"/>
  <c r="J417" i="10"/>
  <c r="I125" i="36"/>
  <c r="F418" i="10"/>
  <c r="J125" i="36"/>
  <c r="G418" i="10"/>
  <c r="K125" i="36"/>
  <c r="H418" i="10"/>
  <c r="L125" i="36"/>
  <c r="I418" i="10"/>
  <c r="M125" i="36"/>
  <c r="J418" i="10"/>
  <c r="I128" i="36"/>
  <c r="F421" i="10"/>
  <c r="J128" i="36"/>
  <c r="G421" i="10"/>
  <c r="K128" i="36"/>
  <c r="H421" i="10"/>
  <c r="L128" i="36"/>
  <c r="I421" i="10"/>
  <c r="M128" i="36"/>
  <c r="J421" i="10"/>
  <c r="F133" i="36"/>
  <c r="D426" i="10"/>
  <c r="F134" i="36"/>
  <c r="D427" i="10"/>
  <c r="F137" i="36"/>
  <c r="D430" i="10"/>
  <c r="F139" i="36"/>
  <c r="D432" i="10"/>
  <c r="F141" i="36"/>
  <c r="D434" i="10"/>
  <c r="F143" i="36"/>
  <c r="D436" i="10"/>
  <c r="F145" i="36"/>
  <c r="D438" i="10"/>
  <c r="F125" i="36"/>
  <c r="D418" i="10"/>
  <c r="E347" i="10"/>
  <c r="H127" i="36"/>
  <c r="E420" i="10" s="1"/>
  <c r="H55" i="36"/>
  <c r="H128" i="36" s="1"/>
  <c r="E421" i="10" s="1"/>
  <c r="E300" i="10"/>
  <c r="H108" i="36"/>
  <c r="E401" i="10"/>
  <c r="E306" i="10"/>
  <c r="H116" i="36"/>
  <c r="E409" i="10" s="1"/>
  <c r="H51" i="36"/>
  <c r="H124" i="36" s="1"/>
  <c r="E417" i="10" s="1"/>
  <c r="F124" i="36"/>
  <c r="D417" i="10" s="1"/>
  <c r="H52" i="36"/>
  <c r="H125" i="36" s="1"/>
  <c r="E418" i="10" s="1"/>
  <c r="J229" i="8"/>
  <c r="M228" i="8"/>
  <c r="M229" i="8"/>
  <c r="E171" i="10"/>
  <c r="E187" i="10"/>
  <c r="E145" i="10"/>
  <c r="E83" i="10"/>
  <c r="H90" i="36"/>
  <c r="E383" i="10" s="1"/>
  <c r="H83" i="36"/>
  <c r="E376" i="10" s="1"/>
  <c r="E335" i="10"/>
  <c r="E326" i="10"/>
  <c r="E322" i="10"/>
  <c r="I221" i="8"/>
  <c r="E293" i="10" s="1"/>
  <c r="I216" i="8"/>
  <c r="E288" i="10" s="1"/>
  <c r="I213" i="8"/>
  <c r="E285" i="10" s="1"/>
  <c r="I210" i="8"/>
  <c r="E282" i="10" s="1"/>
  <c r="I208" i="8"/>
  <c r="E280" i="10" s="1"/>
  <c r="I206" i="8"/>
  <c r="E278" i="10" s="1"/>
  <c r="I204" i="8"/>
  <c r="E276" i="10" s="1"/>
  <c r="I202" i="8"/>
  <c r="E274" i="10" s="1"/>
  <c r="I200" i="8"/>
  <c r="E272" i="10" s="1"/>
  <c r="I184" i="8"/>
  <c r="E256" i="10" s="1"/>
  <c r="I181" i="8"/>
  <c r="E253" i="10" s="1"/>
  <c r="I179" i="8"/>
  <c r="E251" i="10" s="1"/>
  <c r="I178" i="8"/>
  <c r="E250" i="10" s="1"/>
  <c r="I173" i="8"/>
  <c r="E245" i="10" s="1"/>
  <c r="I170" i="8"/>
  <c r="E242" i="10" s="1"/>
  <c r="I169" i="8"/>
  <c r="E241" i="10" s="1"/>
  <c r="I166" i="8"/>
  <c r="E238" i="10" s="1"/>
  <c r="I164" i="8"/>
  <c r="E236" i="10" s="1"/>
  <c r="I160" i="8"/>
  <c r="E232" i="10" s="1"/>
  <c r="I156" i="8"/>
  <c r="E228" i="10" s="1"/>
  <c r="E345" i="10"/>
  <c r="B129" i="36"/>
  <c r="B422" i="10"/>
  <c r="H57" i="36"/>
  <c r="H130" i="36"/>
  <c r="E423" i="10" s="1"/>
  <c r="B131" i="36"/>
  <c r="B424" i="10"/>
  <c r="B133" i="36"/>
  <c r="B426" i="10"/>
  <c r="H61" i="36"/>
  <c r="H134" i="36" s="1"/>
  <c r="E427" i="10" s="1"/>
  <c r="B135" i="36"/>
  <c r="B428" i="10" s="1"/>
  <c r="B137" i="36"/>
  <c r="B430" i="10" s="1"/>
  <c r="J137" i="36"/>
  <c r="G430" i="10" s="1"/>
  <c r="H65" i="36"/>
  <c r="H138" i="36" s="1"/>
  <c r="E431" i="10" s="1"/>
  <c r="B139" i="36"/>
  <c r="B432" i="10" s="1"/>
  <c r="J139" i="36"/>
  <c r="G432" i="10" s="1"/>
  <c r="B141" i="36"/>
  <c r="B434" i="10" s="1"/>
  <c r="J141" i="36"/>
  <c r="G434" i="10" s="1"/>
  <c r="H69" i="36"/>
  <c r="H142" i="36" s="1"/>
  <c r="E435" i="10" s="1"/>
  <c r="B143" i="36"/>
  <c r="B436" i="10"/>
  <c r="J143" i="36"/>
  <c r="G436" i="10"/>
  <c r="B145" i="36"/>
  <c r="B438" i="10"/>
  <c r="J145" i="36"/>
  <c r="G438" i="10"/>
  <c r="H73" i="36"/>
  <c r="H146" i="36"/>
  <c r="E439" i="10" s="1"/>
  <c r="B147" i="36"/>
  <c r="B440" i="10"/>
  <c r="J147" i="36"/>
  <c r="G440" i="10"/>
  <c r="B149" i="36"/>
  <c r="B442" i="10"/>
  <c r="J149" i="36"/>
  <c r="G442" i="10"/>
  <c r="H77" i="36"/>
  <c r="H150" i="36" s="1"/>
  <c r="E443" i="10" s="1"/>
  <c r="I129" i="36"/>
  <c r="F422" i="10" s="1"/>
  <c r="K129" i="36"/>
  <c r="H422" i="10" s="1"/>
  <c r="M129" i="36"/>
  <c r="J422" i="10" s="1"/>
  <c r="B130" i="36"/>
  <c r="B423" i="10" s="1"/>
  <c r="H58" i="36"/>
  <c r="H131" i="36" s="1"/>
  <c r="E424" i="10" s="1"/>
  <c r="I131" i="36"/>
  <c r="F424" i="10" s="1"/>
  <c r="K131" i="36"/>
  <c r="H424" i="10" s="1"/>
  <c r="M131" i="36"/>
  <c r="J424" i="10" s="1"/>
  <c r="B132" i="36"/>
  <c r="B425" i="10" s="1"/>
  <c r="H60" i="36"/>
  <c r="H133" i="36" s="1"/>
  <c r="E426" i="10" s="1"/>
  <c r="I133" i="36"/>
  <c r="F426" i="10" s="1"/>
  <c r="K133" i="36"/>
  <c r="H426" i="10" s="1"/>
  <c r="M133" i="36"/>
  <c r="J426" i="10" s="1"/>
  <c r="B134" i="36"/>
  <c r="B427" i="10" s="1"/>
  <c r="H62" i="36"/>
  <c r="E355" i="10" s="1"/>
  <c r="I135" i="36"/>
  <c r="F428" i="10" s="1"/>
  <c r="K135" i="36"/>
  <c r="H428" i="10" s="1"/>
  <c r="M135" i="36"/>
  <c r="J428" i="10" s="1"/>
  <c r="B136" i="36"/>
  <c r="B429" i="10" s="1"/>
  <c r="H64" i="36"/>
  <c r="H137" i="36" s="1"/>
  <c r="E430" i="10" s="1"/>
  <c r="I137" i="36"/>
  <c r="F430" i="10" s="1"/>
  <c r="K137" i="36"/>
  <c r="H430" i="10" s="1"/>
  <c r="M137" i="36"/>
  <c r="J430" i="10" s="1"/>
  <c r="B138" i="36"/>
  <c r="B431" i="10" s="1"/>
  <c r="H66" i="36"/>
  <c r="H139" i="36" s="1"/>
  <c r="E432" i="10" s="1"/>
  <c r="I139" i="36"/>
  <c r="F432" i="10" s="1"/>
  <c r="K139" i="36"/>
  <c r="H432" i="10" s="1"/>
  <c r="M139" i="36"/>
  <c r="J432" i="10" s="1"/>
  <c r="B140" i="36"/>
  <c r="B433" i="10" s="1"/>
  <c r="H68" i="36"/>
  <c r="E361" i="10" s="1"/>
  <c r="I141" i="36"/>
  <c r="F434" i="10" s="1"/>
  <c r="K141" i="36"/>
  <c r="H434" i="10" s="1"/>
  <c r="M141" i="36"/>
  <c r="J434" i="10" s="1"/>
  <c r="B142" i="36"/>
  <c r="B435" i="10" s="1"/>
  <c r="H70" i="36"/>
  <c r="E363" i="10" s="1"/>
  <c r="I143" i="36"/>
  <c r="F436" i="10" s="1"/>
  <c r="K143" i="36"/>
  <c r="H436" i="10" s="1"/>
  <c r="M143" i="36"/>
  <c r="J436" i="10" s="1"/>
  <c r="B144" i="36"/>
  <c r="B437" i="10" s="1"/>
  <c r="H72" i="36"/>
  <c r="H145" i="36" s="1"/>
  <c r="E438" i="10" s="1"/>
  <c r="I145" i="36"/>
  <c r="F438" i="10" s="1"/>
  <c r="K145" i="36"/>
  <c r="H438" i="10" s="1"/>
  <c r="M145" i="36"/>
  <c r="J438" i="10" s="1"/>
  <c r="B146" i="36"/>
  <c r="B439" i="10" s="1"/>
  <c r="H74" i="36"/>
  <c r="H147" i="36" s="1"/>
  <c r="E440" i="10" s="1"/>
  <c r="I147" i="36"/>
  <c r="F440" i="10"/>
  <c r="K147" i="36"/>
  <c r="H440" i="10"/>
  <c r="M147" i="36"/>
  <c r="J440" i="10"/>
  <c r="B148" i="36"/>
  <c r="B441" i="10"/>
  <c r="H76" i="36"/>
  <c r="H149" i="36"/>
  <c r="E442" i="10" s="1"/>
  <c r="I149" i="36"/>
  <c r="F442" i="10"/>
  <c r="K149" i="36"/>
  <c r="H442" i="10"/>
  <c r="M149" i="36"/>
  <c r="J442" i="10"/>
  <c r="B150" i="36"/>
  <c r="B443" i="10"/>
  <c r="E353" i="10"/>
  <c r="D83" i="10"/>
  <c r="F121" i="8"/>
  <c r="D193" i="10"/>
  <c r="H56" i="36"/>
  <c r="H129" i="36" s="1"/>
  <c r="E422" i="10" s="1"/>
  <c r="E370" i="10"/>
  <c r="H75" i="36"/>
  <c r="H71" i="36"/>
  <c r="E364" i="10" s="1"/>
  <c r="H67" i="36"/>
  <c r="H140" i="36"/>
  <c r="E433" i="10" s="1"/>
  <c r="H63" i="36"/>
  <c r="H136" i="36" s="1"/>
  <c r="E429" i="10" s="1"/>
  <c r="H59" i="36"/>
  <c r="H132" i="36" s="1"/>
  <c r="E425" i="10" s="1"/>
  <c r="F129" i="36"/>
  <c r="D422" i="10" s="1"/>
  <c r="F144" i="36"/>
  <c r="D437" i="10" s="1"/>
  <c r="F142" i="36"/>
  <c r="D435" i="10" s="1"/>
  <c r="F140" i="36"/>
  <c r="D433" i="10" s="1"/>
  <c r="F138" i="36"/>
  <c r="D431" i="10" s="1"/>
  <c r="F136" i="36"/>
  <c r="D429" i="10" s="1"/>
  <c r="F135" i="36"/>
  <c r="D428" i="10" s="1"/>
  <c r="F132" i="36"/>
  <c r="D425" i="10" s="1"/>
  <c r="F131" i="36"/>
  <c r="D424" i="10" s="1"/>
  <c r="F130" i="36"/>
  <c r="D423" i="10" s="1"/>
  <c r="K130" i="36"/>
  <c r="H423" i="10" s="1"/>
  <c r="M130" i="36"/>
  <c r="J423" i="10" s="1"/>
  <c r="J132" i="36"/>
  <c r="G425" i="10" s="1"/>
  <c r="L132" i="36"/>
  <c r="I425" i="10" s="1"/>
  <c r="I134" i="36"/>
  <c r="F427" i="10" s="1"/>
  <c r="K134" i="36"/>
  <c r="H427" i="10" s="1"/>
  <c r="M134" i="36"/>
  <c r="J427" i="10" s="1"/>
  <c r="J136" i="36"/>
  <c r="G429" i="10" s="1"/>
  <c r="L136" i="36"/>
  <c r="I429" i="10" s="1"/>
  <c r="J138" i="36"/>
  <c r="G431" i="10" s="1"/>
  <c r="L138" i="36"/>
  <c r="I431" i="10" s="1"/>
  <c r="J140" i="36"/>
  <c r="G433" i="10" s="1"/>
  <c r="L140" i="36"/>
  <c r="I433" i="10" s="1"/>
  <c r="J142" i="36"/>
  <c r="G435" i="10" s="1"/>
  <c r="L142" i="36"/>
  <c r="I435" i="10" s="1"/>
  <c r="J144" i="36"/>
  <c r="G437" i="10" s="1"/>
  <c r="L144" i="36"/>
  <c r="I437" i="10" s="1"/>
  <c r="J146" i="36"/>
  <c r="G439" i="10" s="1"/>
  <c r="L146" i="36"/>
  <c r="I439" i="10" s="1"/>
  <c r="J148" i="36"/>
  <c r="G441" i="10" s="1"/>
  <c r="L148" i="36"/>
  <c r="I441" i="10" s="1"/>
  <c r="J150" i="36"/>
  <c r="G443" i="10" s="1"/>
  <c r="L150" i="36"/>
  <c r="I443" i="10" s="1"/>
  <c r="H144" i="36"/>
  <c r="E437" i="10" s="1"/>
  <c r="H148" i="36"/>
  <c r="E441" i="10" s="1"/>
  <c r="E368" i="10"/>
  <c r="H10" i="11"/>
  <c r="G7" i="11"/>
  <c r="G11" i="11"/>
  <c r="F12" i="11"/>
  <c r="E8" i="11"/>
  <c r="E12" i="11"/>
  <c r="D12" i="11"/>
  <c r="G14" i="11"/>
  <c r="E7" i="11"/>
  <c r="E11" i="11"/>
  <c r="F52" i="11"/>
  <c r="H5" i="11"/>
  <c r="E356" i="10"/>
  <c r="E4" i="11"/>
  <c r="E5" i="17"/>
  <c r="H4" i="11"/>
  <c r="D52" i="11"/>
  <c r="D9" i="11"/>
  <c r="E9" i="11"/>
  <c r="F9" i="11"/>
  <c r="G12" i="11"/>
  <c r="D10" i="11"/>
  <c r="E6" i="11"/>
  <c r="F14" i="11"/>
  <c r="F6" i="11"/>
  <c r="G9" i="11"/>
  <c r="H12" i="11"/>
  <c r="F8" i="11"/>
  <c r="D8" i="11"/>
  <c r="H13" i="11"/>
  <c r="G6" i="11"/>
  <c r="G10" i="11"/>
  <c r="F7" i="11"/>
  <c r="F11" i="11"/>
  <c r="D7" i="11"/>
  <c r="D15" i="11"/>
  <c r="F14" i="25"/>
  <c r="C4" i="11"/>
  <c r="G6" i="10"/>
  <c r="G8" i="10"/>
  <c r="G7" i="10"/>
  <c r="F51" i="10"/>
  <c r="H51" i="10"/>
  <c r="F72" i="10"/>
  <c r="F48" i="10"/>
  <c r="F52" i="10"/>
  <c r="H52" i="10"/>
  <c r="F53" i="10"/>
  <c r="H53" i="10"/>
  <c r="H72" i="10"/>
  <c r="F73" i="10"/>
  <c r="H48" i="10"/>
  <c r="F50" i="10"/>
  <c r="F49" i="10"/>
  <c r="F74" i="10"/>
  <c r="H50" i="10"/>
  <c r="H74" i="10"/>
  <c r="H49" i="10"/>
  <c r="H73" i="10"/>
  <c r="E358" i="10"/>
  <c r="E366" i="10"/>
  <c r="E350" i="10"/>
  <c r="E359" i="10"/>
  <c r="G27" i="10"/>
  <c r="G28" i="10"/>
  <c r="G29" i="10"/>
  <c r="E312" i="10"/>
  <c r="H92" i="36"/>
  <c r="E385" i="10" s="1"/>
  <c r="I219" i="8"/>
  <c r="E291" i="10" s="1"/>
  <c r="E181" i="10"/>
  <c r="I214" i="8"/>
  <c r="E286" i="10" s="1"/>
  <c r="I198" i="8"/>
  <c r="E270" i="10" s="1"/>
  <c r="E160" i="10"/>
  <c r="I194" i="8"/>
  <c r="E266" i="10" s="1"/>
  <c r="E156" i="10"/>
  <c r="I185" i="8"/>
  <c r="E257" i="10" s="1"/>
  <c r="E147" i="10"/>
  <c r="I150" i="8"/>
  <c r="E222" i="10" s="1"/>
  <c r="E112" i="10"/>
  <c r="I144" i="8"/>
  <c r="E216" i="10"/>
  <c r="E106" i="10"/>
  <c r="E101" i="10"/>
  <c r="I135" i="8"/>
  <c r="E207" i="10"/>
  <c r="E97" i="10"/>
  <c r="I131" i="8"/>
  <c r="E203" i="10" s="1"/>
  <c r="E93" i="10"/>
  <c r="I127" i="8"/>
  <c r="E199" i="10" s="1"/>
  <c r="E89" i="10"/>
  <c r="E87" i="10"/>
  <c r="I125" i="8"/>
  <c r="E197" i="10" s="1"/>
  <c r="E85" i="10"/>
  <c r="I123" i="8"/>
  <c r="E195" i="10" s="1"/>
  <c r="E369" i="10"/>
  <c r="H99" i="36"/>
  <c r="E392" i="10" s="1"/>
  <c r="E319" i="10"/>
  <c r="E305" i="10"/>
  <c r="H85" i="36"/>
  <c r="E378" i="10" s="1"/>
  <c r="I116" i="8"/>
  <c r="E188" i="10"/>
  <c r="E78" i="10"/>
  <c r="N229" i="8"/>
  <c r="L228" i="8"/>
  <c r="E82" i="10"/>
  <c r="I120" i="8"/>
  <c r="E192" i="10"/>
  <c r="I220" i="8"/>
  <c r="E292" i="10"/>
  <c r="E182" i="10"/>
  <c r="I218" i="8"/>
  <c r="E290" i="10" s="1"/>
  <c r="E180" i="10"/>
  <c r="I215" i="8"/>
  <c r="E287" i="10" s="1"/>
  <c r="E177" i="10"/>
  <c r="I212" i="8"/>
  <c r="E284" i="10" s="1"/>
  <c r="E174" i="10"/>
  <c r="I197" i="8"/>
  <c r="E269" i="10" s="1"/>
  <c r="E159" i="10"/>
  <c r="I188" i="8"/>
  <c r="E260" i="10" s="1"/>
  <c r="E150" i="10"/>
  <c r="E144" i="10"/>
  <c r="I182" i="8"/>
  <c r="E254" i="10" s="1"/>
  <c r="I175" i="8"/>
  <c r="E247" i="10" s="1"/>
  <c r="E137" i="10"/>
  <c r="I171" i="8"/>
  <c r="E243" i="10" s="1"/>
  <c r="E133" i="10"/>
  <c r="I167" i="8"/>
  <c r="E239" i="10" s="1"/>
  <c r="E129" i="10"/>
  <c r="I140" i="8"/>
  <c r="E212" i="10"/>
  <c r="E102" i="10"/>
  <c r="I136" i="8"/>
  <c r="E208" i="10" s="1"/>
  <c r="E98" i="10"/>
  <c r="E96" i="10"/>
  <c r="I134" i="8"/>
  <c r="E206" i="10" s="1"/>
  <c r="I130" i="8"/>
  <c r="E202" i="10" s="1"/>
  <c r="E92" i="10"/>
  <c r="I126" i="8"/>
  <c r="E198" i="10" s="1"/>
  <c r="E88" i="10"/>
  <c r="I124" i="8"/>
  <c r="E196" i="10" s="1"/>
  <c r="E86" i="10"/>
  <c r="I122" i="8"/>
  <c r="E194" i="10" s="1"/>
  <c r="E84" i="10"/>
  <c r="I119" i="8"/>
  <c r="E191" i="10" s="1"/>
  <c r="E81" i="10"/>
  <c r="E360" i="10"/>
  <c r="E352" i="10"/>
  <c r="E365" i="10"/>
  <c r="E348" i="10"/>
  <c r="D52" i="25"/>
  <c r="E52" i="17"/>
  <c r="C52" i="17"/>
  <c r="C5" i="17"/>
  <c r="F4" i="11"/>
  <c r="H16" i="11"/>
  <c r="D6" i="11"/>
  <c r="H7" i="11"/>
  <c r="G8" i="11"/>
  <c r="F5" i="11"/>
  <c r="D5" i="11"/>
  <c r="D52" i="17"/>
  <c r="C52" i="25"/>
  <c r="E10" i="11"/>
  <c r="D11" i="11"/>
  <c r="F15" i="11"/>
  <c r="D16" i="11"/>
  <c r="F16" i="11"/>
  <c r="H14" i="11"/>
  <c r="G13" i="11"/>
  <c r="H15" i="11"/>
  <c r="F13" i="11"/>
  <c r="E13" i="11"/>
  <c r="D13" i="11"/>
  <c r="G4" i="11"/>
  <c r="E15" i="11"/>
  <c r="H9" i="11"/>
  <c r="E16" i="11"/>
  <c r="G15" i="11"/>
  <c r="G52" i="11"/>
  <c r="D14" i="11"/>
  <c r="G16" i="11"/>
  <c r="G5" i="11"/>
  <c r="F5" i="17"/>
  <c r="E52" i="11"/>
  <c r="I199" i="8"/>
  <c r="E271" i="10" s="1"/>
  <c r="E136" i="10"/>
  <c r="H143" i="36"/>
  <c r="E436" i="10" s="1"/>
  <c r="E357" i="10"/>
  <c r="E179" i="10"/>
  <c r="I217" i="8"/>
  <c r="E289" i="10" s="1"/>
  <c r="E152" i="10"/>
  <c r="I190" i="8"/>
  <c r="E262" i="10" s="1"/>
  <c r="E134" i="10"/>
  <c r="I172" i="8"/>
  <c r="E244" i="10" s="1"/>
  <c r="E117" i="10"/>
  <c r="AD12" i="23"/>
  <c r="A34" i="25"/>
  <c r="AC12" i="23"/>
  <c r="A50" i="17"/>
  <c r="W12" i="23"/>
  <c r="A44" i="25"/>
  <c r="N12" i="23"/>
  <c r="Z12" i="23"/>
  <c r="A43" i="25"/>
  <c r="O12" i="23"/>
  <c r="L12" i="23"/>
  <c r="A39" i="25"/>
  <c r="U12" i="23"/>
  <c r="A49" i="25"/>
  <c r="A45" i="17"/>
  <c r="H12" i="23"/>
  <c r="A27" i="25"/>
  <c r="A26" i="17"/>
  <c r="P12" i="23"/>
  <c r="C12" i="23"/>
  <c r="A30" i="25"/>
  <c r="A32" i="25"/>
  <c r="A24" i="25"/>
  <c r="S12" i="23"/>
  <c r="A46" i="25"/>
  <c r="A38" i="25"/>
  <c r="Y12" i="23"/>
  <c r="AA12" i="23"/>
  <c r="A33" i="25"/>
  <c r="A33" i="17"/>
  <c r="A41" i="25"/>
  <c r="V12" i="23"/>
  <c r="A46" i="17"/>
  <c r="AB12" i="23"/>
  <c r="A47" i="17"/>
  <c r="A38" i="17"/>
  <c r="A41" i="17"/>
  <c r="A47" i="25"/>
  <c r="J152" i="36"/>
  <c r="E354" i="10"/>
  <c r="E351" i="10"/>
  <c r="L152" i="36"/>
  <c r="E100" i="10"/>
  <c r="E125" i="10"/>
  <c r="E154" i="10"/>
  <c r="L229" i="8"/>
  <c r="E116" i="10"/>
  <c r="E184" i="10"/>
  <c r="K152" i="36"/>
  <c r="H141" i="36"/>
  <c r="E434" i="10" s="1"/>
  <c r="E349" i="10"/>
  <c r="I152" i="36"/>
  <c r="H135" i="36"/>
  <c r="E428" i="10" s="1"/>
  <c r="E344" i="10"/>
  <c r="E329" i="10"/>
  <c r="E338" i="10"/>
  <c r="J228" i="8"/>
  <c r="N228" i="8"/>
  <c r="E327" i="10"/>
  <c r="E95" i="10"/>
  <c r="I118" i="8"/>
  <c r="E190" i="10" s="1"/>
  <c r="E94" i="10"/>
  <c r="I149" i="8"/>
  <c r="E221" i="10" s="1"/>
  <c r="K228" i="8"/>
  <c r="I193" i="8"/>
  <c r="E265" i="10" s="1"/>
  <c r="H96" i="36"/>
  <c r="E389" i="10" s="1"/>
  <c r="E186" i="10"/>
  <c r="E185" i="10"/>
  <c r="E138" i="10"/>
  <c r="E79" i="10"/>
  <c r="H88" i="36"/>
  <c r="E381" i="10" s="1"/>
  <c r="H81" i="36"/>
  <c r="E374" i="10" s="1"/>
  <c r="E341" i="10"/>
  <c r="E323" i="10"/>
  <c r="Y22" i="11" l="1"/>
  <c r="N25" i="37"/>
  <c r="N4" i="37" s="1"/>
  <c r="W22" i="11"/>
  <c r="F25" i="37"/>
  <c r="F4" i="37" s="1"/>
  <c r="A48" i="11"/>
  <c r="A52" i="37"/>
  <c r="A46" i="11"/>
  <c r="A50" i="37"/>
  <c r="A44" i="11"/>
  <c r="A48" i="37"/>
  <c r="A42" i="11"/>
  <c r="A46" i="37"/>
  <c r="A40" i="11"/>
  <c r="A44" i="37"/>
  <c r="A38" i="11"/>
  <c r="A42" i="37"/>
  <c r="A36" i="11"/>
  <c r="A40" i="37"/>
  <c r="A34" i="11"/>
  <c r="A38" i="37"/>
  <c r="A32" i="11"/>
  <c r="A36" i="37"/>
  <c r="A30" i="11"/>
  <c r="A34" i="37"/>
  <c r="A28" i="11"/>
  <c r="A32" i="37"/>
  <c r="A26" i="11"/>
  <c r="A30" i="37"/>
  <c r="A24" i="11"/>
  <c r="A28" i="37"/>
  <c r="A51" i="11"/>
  <c r="A55" i="37"/>
  <c r="A49" i="11"/>
  <c r="A53" i="37"/>
  <c r="Z22" i="11"/>
  <c r="R25" i="37"/>
  <c r="R4" i="37" s="1"/>
  <c r="X22" i="11"/>
  <c r="J25" i="37"/>
  <c r="J4" i="37" s="1"/>
  <c r="A23" i="11"/>
  <c r="R59" i="37"/>
  <c r="R57" i="37"/>
  <c r="N58" i="37"/>
  <c r="N56" i="37"/>
  <c r="J59" i="37"/>
  <c r="J57" i="37"/>
  <c r="F58" i="37"/>
  <c r="F56" i="37"/>
  <c r="B59" i="37"/>
  <c r="B57" i="37"/>
  <c r="A27" i="37"/>
  <c r="R58" i="37"/>
  <c r="R56" i="37"/>
  <c r="N59" i="37"/>
  <c r="N57" i="37"/>
  <c r="J58" i="37"/>
  <c r="J56" i="37"/>
  <c r="F59" i="37"/>
  <c r="F57" i="37"/>
  <c r="B58" i="37"/>
  <c r="B56" i="37"/>
  <c r="A47" i="11"/>
  <c r="A51" i="37"/>
  <c r="A45" i="11"/>
  <c r="A49" i="37"/>
  <c r="A43" i="11"/>
  <c r="A47" i="37"/>
  <c r="A41" i="11"/>
  <c r="A45" i="37"/>
  <c r="A39" i="11"/>
  <c r="A43" i="37"/>
  <c r="A37" i="11"/>
  <c r="A41" i="37"/>
  <c r="A35" i="11"/>
  <c r="A39" i="37"/>
  <c r="A33" i="11"/>
  <c r="A37" i="37"/>
  <c r="A31" i="11"/>
  <c r="A35" i="37"/>
  <c r="A29" i="11"/>
  <c r="A33" i="37"/>
  <c r="A27" i="11"/>
  <c r="A31" i="37"/>
  <c r="A25" i="11"/>
  <c r="A29" i="37"/>
  <c r="A50" i="11"/>
  <c r="A54" i="37"/>
  <c r="C19" i="37"/>
  <c r="K19" i="37"/>
  <c r="G19" i="37"/>
  <c r="D5" i="17"/>
  <c r="D4" i="11"/>
  <c r="D72" i="10"/>
  <c r="G49" i="1"/>
  <c r="E49" i="10" s="1"/>
  <c r="F52" i="17"/>
  <c r="A23" i="17"/>
  <c r="B12" i="23"/>
  <c r="A23" i="25"/>
  <c r="A28" i="17"/>
  <c r="A42" i="25"/>
  <c r="X12" i="23"/>
  <c r="A45" i="25"/>
  <c r="I12" i="23"/>
  <c r="G12" i="23"/>
  <c r="A24" i="17"/>
  <c r="A51" i="17"/>
  <c r="A49" i="17"/>
  <c r="M12" i="23"/>
  <c r="A39" i="17"/>
  <c r="J12" i="23"/>
  <c r="Q12" i="23"/>
  <c r="A36" i="25"/>
  <c r="A42" i="17"/>
  <c r="A26" i="25"/>
  <c r="A32" i="17"/>
  <c r="A29" i="17"/>
  <c r="A25" i="17"/>
  <c r="E12" i="23"/>
  <c r="A43" i="17"/>
  <c r="A40" i="25"/>
  <c r="K12" i="23"/>
  <c r="A35" i="25"/>
  <c r="A29" i="25"/>
  <c r="R12" i="23"/>
  <c r="A35" i="17"/>
  <c r="T12" i="23"/>
  <c r="A37" i="17"/>
  <c r="A48" i="25"/>
  <c r="A40" i="17"/>
  <c r="A34" i="17"/>
  <c r="A44" i="17"/>
  <c r="A37" i="25"/>
  <c r="A28" i="25"/>
  <c r="A27" i="17"/>
  <c r="A31" i="25"/>
  <c r="D12" i="23"/>
  <c r="F12" i="23"/>
  <c r="A30" i="17"/>
  <c r="A48" i="17"/>
  <c r="A51" i="25"/>
  <c r="A25" i="25"/>
  <c r="A31" i="17"/>
  <c r="A50" i="25"/>
  <c r="A36" i="17"/>
  <c r="F52" i="25"/>
  <c r="V22" i="11"/>
  <c r="H17" i="11"/>
  <c r="D17" i="11"/>
  <c r="G17" i="11"/>
  <c r="F17" i="11"/>
  <c r="E367" i="10"/>
  <c r="E362" i="10"/>
  <c r="M152" i="36"/>
  <c r="D6" i="10"/>
  <c r="D74" i="10"/>
  <c r="D76" i="10"/>
  <c r="O19" i="37" l="1"/>
  <c r="R54" i="37"/>
  <c r="B54" i="37"/>
  <c r="N54" i="37"/>
  <c r="J54" i="37"/>
  <c r="F54" i="37"/>
  <c r="N29" i="37"/>
  <c r="R29" i="37"/>
  <c r="B29" i="37"/>
  <c r="J29" i="37"/>
  <c r="F29" i="37"/>
  <c r="N31" i="37"/>
  <c r="J31" i="37"/>
  <c r="F31" i="37"/>
  <c r="B31" i="37"/>
  <c r="R31" i="37"/>
  <c r="N33" i="37"/>
  <c r="R33" i="37"/>
  <c r="B33" i="37"/>
  <c r="J33" i="37"/>
  <c r="F33" i="37"/>
  <c r="N35" i="37"/>
  <c r="J35" i="37"/>
  <c r="F35" i="37"/>
  <c r="B35" i="37"/>
  <c r="R35" i="37"/>
  <c r="N37" i="37"/>
  <c r="R37" i="37"/>
  <c r="B37" i="37"/>
  <c r="J37" i="37"/>
  <c r="F37" i="37"/>
  <c r="N39" i="37"/>
  <c r="J39" i="37"/>
  <c r="F39" i="37"/>
  <c r="B39" i="37"/>
  <c r="R39" i="37"/>
  <c r="N41" i="37"/>
  <c r="R41" i="37"/>
  <c r="B41" i="37"/>
  <c r="J41" i="37"/>
  <c r="F41" i="37"/>
  <c r="N43" i="37"/>
  <c r="J43" i="37"/>
  <c r="F43" i="37"/>
  <c r="B43" i="37"/>
  <c r="R43" i="37"/>
  <c r="N45" i="37"/>
  <c r="R45" i="37"/>
  <c r="B45" i="37"/>
  <c r="J45" i="37"/>
  <c r="F45" i="37"/>
  <c r="N47" i="37"/>
  <c r="J47" i="37"/>
  <c r="F47" i="37"/>
  <c r="B47" i="37"/>
  <c r="R47" i="37"/>
  <c r="N49" i="37"/>
  <c r="R49" i="37"/>
  <c r="B49" i="37"/>
  <c r="J49" i="37"/>
  <c r="F49" i="37"/>
  <c r="N51" i="37"/>
  <c r="J51" i="37"/>
  <c r="F51" i="37"/>
  <c r="B51" i="37"/>
  <c r="R51" i="37"/>
  <c r="D56" i="37"/>
  <c r="E56" i="37"/>
  <c r="I57" i="37"/>
  <c r="H57" i="37"/>
  <c r="L56" i="37"/>
  <c r="M56" i="37"/>
  <c r="Q57" i="37"/>
  <c r="P57" i="37"/>
  <c r="U56" i="37"/>
  <c r="T56" i="37"/>
  <c r="N27" i="37"/>
  <c r="S15" i="37"/>
  <c r="C8" i="37"/>
  <c r="S13" i="37"/>
  <c r="G8" i="37"/>
  <c r="S7" i="37"/>
  <c r="S17" i="37"/>
  <c r="O6" i="37"/>
  <c r="N15" i="37"/>
  <c r="J27" i="37"/>
  <c r="F27" i="37"/>
  <c r="O8" i="37"/>
  <c r="S10" i="37"/>
  <c r="K10" i="37"/>
  <c r="C10" i="37"/>
  <c r="O12" i="37"/>
  <c r="G12" i="37"/>
  <c r="S11" i="37"/>
  <c r="S6" i="37"/>
  <c r="B27" i="37"/>
  <c r="R27" i="37"/>
  <c r="S8" i="37"/>
  <c r="K8" i="37"/>
  <c r="O10" i="37"/>
  <c r="G10" i="37"/>
  <c r="S12" i="37"/>
  <c r="K12" i="37"/>
  <c r="C12" i="37"/>
  <c r="S9" i="37"/>
  <c r="C14" i="37"/>
  <c r="K14" i="37"/>
  <c r="G16" i="37"/>
  <c r="O16" i="37"/>
  <c r="G14" i="37"/>
  <c r="C16" i="37"/>
  <c r="S16" i="37"/>
  <c r="C13" i="37"/>
  <c r="K13" i="37"/>
  <c r="C17" i="37"/>
  <c r="K17" i="37"/>
  <c r="O14" i="37"/>
  <c r="K16" i="37"/>
  <c r="G13" i="37"/>
  <c r="O13" i="37"/>
  <c r="G17" i="37"/>
  <c r="O17" i="37"/>
  <c r="S19" i="37"/>
  <c r="F17" i="37"/>
  <c r="G6" i="37"/>
  <c r="G15" i="37"/>
  <c r="G11" i="37"/>
  <c r="G9" i="37"/>
  <c r="N13" i="37"/>
  <c r="K7" i="37"/>
  <c r="N10" i="37"/>
  <c r="J17" i="37"/>
  <c r="B17" i="37"/>
  <c r="N17" i="37"/>
  <c r="O15" i="37"/>
  <c r="O11" i="37"/>
  <c r="O9" i="37"/>
  <c r="F13" i="37"/>
  <c r="S14" i="37"/>
  <c r="C7" i="37"/>
  <c r="F10" i="37"/>
  <c r="R17" i="37"/>
  <c r="K6" i="37"/>
  <c r="C6" i="37"/>
  <c r="C15" i="37"/>
  <c r="C11" i="37"/>
  <c r="C9" i="37"/>
  <c r="K11" i="37"/>
  <c r="B13" i="37"/>
  <c r="R13" i="37"/>
  <c r="O7" i="37"/>
  <c r="B10" i="37"/>
  <c r="R10" i="37"/>
  <c r="K15" i="37"/>
  <c r="K9" i="37"/>
  <c r="J13" i="37"/>
  <c r="G7" i="37"/>
  <c r="J10" i="37"/>
  <c r="E59" i="37"/>
  <c r="D59" i="37"/>
  <c r="I58" i="37"/>
  <c r="H58" i="37"/>
  <c r="M59" i="37"/>
  <c r="L59" i="37"/>
  <c r="Q58" i="37"/>
  <c r="P58" i="37"/>
  <c r="T59" i="37"/>
  <c r="U59" i="37"/>
  <c r="N53" i="37"/>
  <c r="R53" i="37"/>
  <c r="B53" i="37"/>
  <c r="J53" i="37"/>
  <c r="F53" i="37"/>
  <c r="N55" i="37"/>
  <c r="J55" i="37"/>
  <c r="F55" i="37"/>
  <c r="F12" i="37" s="1"/>
  <c r="B55" i="37"/>
  <c r="R55" i="37"/>
  <c r="R28" i="37"/>
  <c r="B28" i="37"/>
  <c r="B14" i="37" s="1"/>
  <c r="F28" i="37"/>
  <c r="N28" i="37"/>
  <c r="N14" i="37" s="1"/>
  <c r="J28" i="37"/>
  <c r="R30" i="37"/>
  <c r="B30" i="37"/>
  <c r="N30" i="37"/>
  <c r="J30" i="37"/>
  <c r="F30" i="37"/>
  <c r="F6" i="37" s="1"/>
  <c r="R32" i="37"/>
  <c r="B32" i="37"/>
  <c r="F32" i="37"/>
  <c r="N32" i="37"/>
  <c r="J32" i="37"/>
  <c r="R34" i="37"/>
  <c r="R7" i="37" s="1"/>
  <c r="B34" i="37"/>
  <c r="N34" i="37"/>
  <c r="J34" i="37"/>
  <c r="F34" i="37"/>
  <c r="R36" i="37"/>
  <c r="B36" i="37"/>
  <c r="F36" i="37"/>
  <c r="N36" i="37"/>
  <c r="J36" i="37"/>
  <c r="R38" i="37"/>
  <c r="R8" i="37" s="1"/>
  <c r="B38" i="37"/>
  <c r="N38" i="37"/>
  <c r="N8" i="37" s="1"/>
  <c r="J38" i="37"/>
  <c r="F38" i="37"/>
  <c r="R40" i="37"/>
  <c r="B40" i="37"/>
  <c r="F40" i="37"/>
  <c r="N40" i="37"/>
  <c r="J40" i="37"/>
  <c r="R42" i="37"/>
  <c r="B42" i="37"/>
  <c r="N42" i="37"/>
  <c r="J42" i="37"/>
  <c r="F42" i="37"/>
  <c r="R44" i="37"/>
  <c r="B44" i="37"/>
  <c r="F44" i="37"/>
  <c r="N44" i="37"/>
  <c r="J44" i="37"/>
  <c r="R46" i="37"/>
  <c r="B46" i="37"/>
  <c r="N46" i="37"/>
  <c r="N16" i="37" s="1"/>
  <c r="J46" i="37"/>
  <c r="F46" i="37"/>
  <c r="R48" i="37"/>
  <c r="B48" i="37"/>
  <c r="F48" i="37"/>
  <c r="N48" i="37"/>
  <c r="J48" i="37"/>
  <c r="R50" i="37"/>
  <c r="B50" i="37"/>
  <c r="N50" i="37"/>
  <c r="J50" i="37"/>
  <c r="F50" i="37"/>
  <c r="R52" i="37"/>
  <c r="B52" i="37"/>
  <c r="F52" i="37"/>
  <c r="N52" i="37"/>
  <c r="J52" i="37"/>
  <c r="E58" i="37"/>
  <c r="D58" i="37"/>
  <c r="I59" i="37"/>
  <c r="H59" i="37"/>
  <c r="M58" i="37"/>
  <c r="L58" i="37"/>
  <c r="Q59" i="37"/>
  <c r="P59" i="37"/>
  <c r="U58" i="37"/>
  <c r="T58" i="37"/>
  <c r="E57" i="37"/>
  <c r="D57" i="37"/>
  <c r="I56" i="37"/>
  <c r="H56" i="37"/>
  <c r="M57" i="37"/>
  <c r="L57" i="37"/>
  <c r="Q56" i="37"/>
  <c r="P56" i="37"/>
  <c r="U57" i="37"/>
  <c r="T57" i="37"/>
  <c r="G21" i="37"/>
  <c r="G18" i="37"/>
  <c r="K21" i="37"/>
  <c r="K18" i="37"/>
  <c r="C21" i="37"/>
  <c r="C18" i="37"/>
  <c r="O21" i="37"/>
  <c r="O18" i="37"/>
  <c r="C17" i="25"/>
  <c r="C18" i="25" s="1"/>
  <c r="F18" i="11"/>
  <c r="D18" i="11"/>
  <c r="E17" i="25"/>
  <c r="E18" i="25" s="1"/>
  <c r="D17" i="25"/>
  <c r="D18" i="25" s="1"/>
  <c r="N5" i="23"/>
  <c r="N6" i="23"/>
  <c r="O6" i="23" s="1"/>
  <c r="P6" i="23" s="1"/>
  <c r="N7" i="23"/>
  <c r="O7" i="23" s="1"/>
  <c r="P7" i="23" s="1"/>
  <c r="E17" i="11"/>
  <c r="G18" i="11"/>
  <c r="H18" i="11"/>
  <c r="E17" i="17"/>
  <c r="E18" i="17" s="1"/>
  <c r="D17" i="17"/>
  <c r="D18" i="17" s="1"/>
  <c r="C17" i="17"/>
  <c r="F18" i="25"/>
  <c r="Q16" i="37" l="1"/>
  <c r="P16" i="37"/>
  <c r="P8" i="37"/>
  <c r="Q8" i="37"/>
  <c r="U8" i="37"/>
  <c r="T8" i="37"/>
  <c r="U7" i="37"/>
  <c r="T7" i="37"/>
  <c r="H6" i="37"/>
  <c r="I6" i="37"/>
  <c r="P14" i="37"/>
  <c r="Q14" i="37"/>
  <c r="D14" i="37"/>
  <c r="E14" i="37"/>
  <c r="H12" i="37"/>
  <c r="I12" i="37"/>
  <c r="L52" i="37"/>
  <c r="M52" i="37"/>
  <c r="H52" i="37"/>
  <c r="I52" i="37"/>
  <c r="T52" i="37"/>
  <c r="U52" i="37"/>
  <c r="J11" i="37"/>
  <c r="L50" i="37"/>
  <c r="M50" i="37"/>
  <c r="B11" i="37"/>
  <c r="D50" i="37"/>
  <c r="E50" i="37"/>
  <c r="J9" i="37"/>
  <c r="L48" i="37"/>
  <c r="M48" i="37"/>
  <c r="F9" i="37"/>
  <c r="H48" i="37"/>
  <c r="I48" i="37"/>
  <c r="U48" i="37"/>
  <c r="T48" i="37"/>
  <c r="M46" i="37"/>
  <c r="L46" i="37"/>
  <c r="E46" i="37"/>
  <c r="D46" i="37"/>
  <c r="M44" i="37"/>
  <c r="L44" i="37"/>
  <c r="H44" i="37"/>
  <c r="I44" i="37"/>
  <c r="U44" i="37"/>
  <c r="T44" i="37"/>
  <c r="M42" i="37"/>
  <c r="L42" i="37"/>
  <c r="E42" i="37"/>
  <c r="D42" i="37"/>
  <c r="L40" i="37"/>
  <c r="M40" i="37"/>
  <c r="H40" i="37"/>
  <c r="I40" i="37"/>
  <c r="T40" i="37"/>
  <c r="U40" i="37"/>
  <c r="L38" i="37"/>
  <c r="M38" i="37"/>
  <c r="D38" i="37"/>
  <c r="E38" i="37"/>
  <c r="L36" i="37"/>
  <c r="M36" i="37"/>
  <c r="H36" i="37"/>
  <c r="I36" i="37"/>
  <c r="T36" i="37"/>
  <c r="U36" i="37"/>
  <c r="J7" i="37"/>
  <c r="L34" i="37"/>
  <c r="M34" i="37"/>
  <c r="B7" i="37"/>
  <c r="D34" i="37"/>
  <c r="E34" i="37"/>
  <c r="L32" i="37"/>
  <c r="M32" i="37"/>
  <c r="H32" i="37"/>
  <c r="I32" i="37"/>
  <c r="T32" i="37"/>
  <c r="U32" i="37"/>
  <c r="L30" i="37"/>
  <c r="M30" i="37"/>
  <c r="D30" i="37"/>
  <c r="E30" i="37"/>
  <c r="L28" i="37"/>
  <c r="M28" i="37"/>
  <c r="H28" i="37"/>
  <c r="I28" i="37"/>
  <c r="T28" i="37"/>
  <c r="U28" i="37"/>
  <c r="E55" i="37"/>
  <c r="D55" i="37"/>
  <c r="L55" i="37"/>
  <c r="M55" i="37"/>
  <c r="H53" i="37"/>
  <c r="I53" i="37"/>
  <c r="D53" i="37"/>
  <c r="E53" i="37"/>
  <c r="P53" i="37"/>
  <c r="Q53" i="37"/>
  <c r="M10" i="37"/>
  <c r="L10" i="37"/>
  <c r="B12" i="37"/>
  <c r="M13" i="37"/>
  <c r="L13" i="37"/>
  <c r="T10" i="37"/>
  <c r="U10" i="37"/>
  <c r="J12" i="37"/>
  <c r="E13" i="37"/>
  <c r="D13" i="37"/>
  <c r="D17" i="37"/>
  <c r="E17" i="37"/>
  <c r="P10" i="37"/>
  <c r="Q10" i="37"/>
  <c r="I17" i="37"/>
  <c r="H17" i="37"/>
  <c r="J16" i="37"/>
  <c r="B16" i="37"/>
  <c r="B8" i="37"/>
  <c r="J6" i="37"/>
  <c r="R9" i="37"/>
  <c r="T9" i="37" s="1"/>
  <c r="I27" i="37"/>
  <c r="F60" i="37"/>
  <c r="H27" i="37"/>
  <c r="P15" i="37"/>
  <c r="Q15" i="37"/>
  <c r="P27" i="37"/>
  <c r="Q27" i="37"/>
  <c r="N60" i="37"/>
  <c r="D51" i="37"/>
  <c r="E51" i="37"/>
  <c r="L51" i="37"/>
  <c r="M51" i="37"/>
  <c r="H49" i="37"/>
  <c r="I49" i="37"/>
  <c r="D49" i="37"/>
  <c r="E49" i="37"/>
  <c r="P49" i="37"/>
  <c r="Q49" i="37"/>
  <c r="D47" i="37"/>
  <c r="E47" i="37"/>
  <c r="L47" i="37"/>
  <c r="M47" i="37"/>
  <c r="H45" i="37"/>
  <c r="I45" i="37"/>
  <c r="D45" i="37"/>
  <c r="E45" i="37"/>
  <c r="P45" i="37"/>
  <c r="Q45" i="37"/>
  <c r="D43" i="37"/>
  <c r="E43" i="37"/>
  <c r="L43" i="37"/>
  <c r="M43" i="37"/>
  <c r="I41" i="37"/>
  <c r="H41" i="37"/>
  <c r="E41" i="37"/>
  <c r="D41" i="37"/>
  <c r="Q41" i="37"/>
  <c r="P41" i="37"/>
  <c r="D39" i="37"/>
  <c r="E39" i="37"/>
  <c r="M39" i="37"/>
  <c r="L39" i="37"/>
  <c r="I37" i="37"/>
  <c r="H37" i="37"/>
  <c r="E37" i="37"/>
  <c r="D37" i="37"/>
  <c r="Q37" i="37"/>
  <c r="P37" i="37"/>
  <c r="E35" i="37"/>
  <c r="D35" i="37"/>
  <c r="M35" i="37"/>
  <c r="L35" i="37"/>
  <c r="I33" i="37"/>
  <c r="H33" i="37"/>
  <c r="E33" i="37"/>
  <c r="D33" i="37"/>
  <c r="Q33" i="37"/>
  <c r="P33" i="37"/>
  <c r="B15" i="37"/>
  <c r="E31" i="37"/>
  <c r="D31" i="37"/>
  <c r="J15" i="37"/>
  <c r="M31" i="37"/>
  <c r="L31" i="37"/>
  <c r="I29" i="37"/>
  <c r="H29" i="37"/>
  <c r="E29" i="37"/>
  <c r="D29" i="37"/>
  <c r="Q29" i="37"/>
  <c r="P29" i="37"/>
  <c r="L54" i="37"/>
  <c r="M54" i="37"/>
  <c r="D54" i="37"/>
  <c r="E54" i="37"/>
  <c r="P52" i="37"/>
  <c r="Q52" i="37"/>
  <c r="D52" i="37"/>
  <c r="E52" i="37"/>
  <c r="F11" i="37"/>
  <c r="H50" i="37"/>
  <c r="I50" i="37"/>
  <c r="N11" i="37"/>
  <c r="P50" i="37"/>
  <c r="Q50" i="37"/>
  <c r="T50" i="37"/>
  <c r="U50" i="37"/>
  <c r="N9" i="37"/>
  <c r="P48" i="37"/>
  <c r="Q48" i="37"/>
  <c r="B9" i="37"/>
  <c r="D48" i="37"/>
  <c r="E48" i="37"/>
  <c r="H46" i="37"/>
  <c r="I46" i="37"/>
  <c r="P46" i="37"/>
  <c r="Q46" i="37"/>
  <c r="U46" i="37"/>
  <c r="T46" i="37"/>
  <c r="P44" i="37"/>
  <c r="Q44" i="37"/>
  <c r="E44" i="37"/>
  <c r="D44" i="37"/>
  <c r="H42" i="37"/>
  <c r="I42" i="37"/>
  <c r="P42" i="37"/>
  <c r="Q42" i="37"/>
  <c r="U42" i="37"/>
  <c r="T42" i="37"/>
  <c r="P40" i="37"/>
  <c r="Q40" i="37"/>
  <c r="D40" i="37"/>
  <c r="E40" i="37"/>
  <c r="H38" i="37"/>
  <c r="I38" i="37"/>
  <c r="P38" i="37"/>
  <c r="Q38" i="37"/>
  <c r="T38" i="37"/>
  <c r="U38" i="37"/>
  <c r="P36" i="37"/>
  <c r="Q36" i="37"/>
  <c r="D36" i="37"/>
  <c r="E36" i="37"/>
  <c r="F7" i="37"/>
  <c r="H34" i="37"/>
  <c r="I34" i="37"/>
  <c r="N7" i="37"/>
  <c r="P34" i="37"/>
  <c r="Q34" i="37"/>
  <c r="T34" i="37"/>
  <c r="U34" i="37"/>
  <c r="P32" i="37"/>
  <c r="Q32" i="37"/>
  <c r="D32" i="37"/>
  <c r="E32" i="37"/>
  <c r="H30" i="37"/>
  <c r="I30" i="37"/>
  <c r="P30" i="37"/>
  <c r="Q30" i="37"/>
  <c r="T30" i="37"/>
  <c r="U30" i="37"/>
  <c r="P28" i="37"/>
  <c r="Q28" i="37"/>
  <c r="D28" i="37"/>
  <c r="E28" i="37"/>
  <c r="U55" i="37"/>
  <c r="T55" i="37"/>
  <c r="H55" i="37"/>
  <c r="I55" i="37"/>
  <c r="Q55" i="37"/>
  <c r="P55" i="37"/>
  <c r="L53" i="37"/>
  <c r="M53" i="37"/>
  <c r="T53" i="37"/>
  <c r="U53" i="37"/>
  <c r="R6" i="37"/>
  <c r="F8" i="37"/>
  <c r="R12" i="37"/>
  <c r="J14" i="37"/>
  <c r="J8" i="37"/>
  <c r="D10" i="37"/>
  <c r="E10" i="37"/>
  <c r="R14" i="37"/>
  <c r="F16" i="37"/>
  <c r="U13" i="37"/>
  <c r="T13" i="37"/>
  <c r="U17" i="37"/>
  <c r="T17" i="37"/>
  <c r="H10" i="37"/>
  <c r="I10" i="37"/>
  <c r="H13" i="37"/>
  <c r="I13" i="37"/>
  <c r="P17" i="37"/>
  <c r="Q17" i="37"/>
  <c r="M17" i="37"/>
  <c r="L17" i="37"/>
  <c r="N12" i="37"/>
  <c r="P13" i="37"/>
  <c r="Q13" i="37"/>
  <c r="S21" i="37"/>
  <c r="S18" i="37"/>
  <c r="F14" i="37"/>
  <c r="R16" i="37"/>
  <c r="U9" i="37"/>
  <c r="B6" i="37"/>
  <c r="E6" i="37" s="1"/>
  <c r="R60" i="37"/>
  <c r="U27" i="37"/>
  <c r="T27" i="37"/>
  <c r="E27" i="37"/>
  <c r="D27" i="37"/>
  <c r="D60" i="37" s="1"/>
  <c r="B60" i="37"/>
  <c r="N6" i="37"/>
  <c r="M27" i="37"/>
  <c r="L27" i="37"/>
  <c r="J60" i="37"/>
  <c r="R11" i="37"/>
  <c r="T11" i="37" s="1"/>
  <c r="T51" i="37"/>
  <c r="U51" i="37"/>
  <c r="H51" i="37"/>
  <c r="I51" i="37"/>
  <c r="P51" i="37"/>
  <c r="Q51" i="37"/>
  <c r="L49" i="37"/>
  <c r="M49" i="37"/>
  <c r="T49" i="37"/>
  <c r="U49" i="37"/>
  <c r="T47" i="37"/>
  <c r="U47" i="37"/>
  <c r="H47" i="37"/>
  <c r="I47" i="37"/>
  <c r="P47" i="37"/>
  <c r="Q47" i="37"/>
  <c r="L45" i="37"/>
  <c r="M45" i="37"/>
  <c r="T45" i="37"/>
  <c r="U45" i="37"/>
  <c r="T43" i="37"/>
  <c r="U43" i="37"/>
  <c r="H43" i="37"/>
  <c r="I43" i="37"/>
  <c r="P43" i="37"/>
  <c r="Q43" i="37"/>
  <c r="M41" i="37"/>
  <c r="L41" i="37"/>
  <c r="T41" i="37"/>
  <c r="U41" i="37"/>
  <c r="T39" i="37"/>
  <c r="U39" i="37"/>
  <c r="I39" i="37"/>
  <c r="H39" i="37"/>
  <c r="P39" i="37"/>
  <c r="Q39" i="37"/>
  <c r="M37" i="37"/>
  <c r="L37" i="37"/>
  <c r="U37" i="37"/>
  <c r="T37" i="37"/>
  <c r="U35" i="37"/>
  <c r="T35" i="37"/>
  <c r="I35" i="37"/>
  <c r="H35" i="37"/>
  <c r="Q35" i="37"/>
  <c r="P35" i="37"/>
  <c r="M33" i="37"/>
  <c r="L33" i="37"/>
  <c r="U33" i="37"/>
  <c r="T33" i="37"/>
  <c r="R15" i="37"/>
  <c r="U31" i="37"/>
  <c r="T31" i="37"/>
  <c r="F15" i="37"/>
  <c r="I31" i="37"/>
  <c r="H31" i="37"/>
  <c r="Q31" i="37"/>
  <c r="P31" i="37"/>
  <c r="M29" i="37"/>
  <c r="L29" i="37"/>
  <c r="U29" i="37"/>
  <c r="T29" i="37"/>
  <c r="H54" i="37"/>
  <c r="I54" i="37"/>
  <c r="P54" i="37"/>
  <c r="Q54" i="37"/>
  <c r="T54" i="37"/>
  <c r="U54" i="37"/>
  <c r="F17" i="25"/>
  <c r="F17" i="17"/>
  <c r="C18" i="17"/>
  <c r="F18" i="17" s="1"/>
  <c r="E18" i="11"/>
  <c r="N8" i="23"/>
  <c r="O5" i="23"/>
  <c r="P5" i="23" s="1"/>
  <c r="U11" i="37" l="1"/>
  <c r="D6" i="37"/>
  <c r="H15" i="37"/>
  <c r="I15" i="37"/>
  <c r="L60" i="37"/>
  <c r="P6" i="37"/>
  <c r="Q6" i="37"/>
  <c r="B19" i="37"/>
  <c r="E60" i="37"/>
  <c r="T16" i="37"/>
  <c r="U16" i="37"/>
  <c r="P12" i="37"/>
  <c r="Q12" i="37"/>
  <c r="H16" i="37"/>
  <c r="I16" i="37"/>
  <c r="L8" i="37"/>
  <c r="M8" i="37"/>
  <c r="U12" i="37"/>
  <c r="T12" i="37"/>
  <c r="T6" i="37"/>
  <c r="U6" i="37"/>
  <c r="I7" i="37"/>
  <c r="H7" i="37"/>
  <c r="P9" i="37"/>
  <c r="Q9" i="37"/>
  <c r="H11" i="37"/>
  <c r="I11" i="37"/>
  <c r="D15" i="37"/>
  <c r="E15" i="37"/>
  <c r="H60" i="37"/>
  <c r="M6" i="37"/>
  <c r="L6" i="37"/>
  <c r="D16" i="37"/>
  <c r="E16" i="37"/>
  <c r="L12" i="37"/>
  <c r="M12" i="37"/>
  <c r="D7" i="37"/>
  <c r="E7" i="37"/>
  <c r="H9" i="37"/>
  <c r="I9" i="37"/>
  <c r="E11" i="37"/>
  <c r="D11" i="37"/>
  <c r="U15" i="37"/>
  <c r="T15" i="37"/>
  <c r="J19" i="37"/>
  <c r="M60" i="37"/>
  <c r="T60" i="37"/>
  <c r="R19" i="37"/>
  <c r="U60" i="37"/>
  <c r="I14" i="37"/>
  <c r="H14" i="37"/>
  <c r="T14" i="37"/>
  <c r="U14" i="37"/>
  <c r="M14" i="37"/>
  <c r="L14" i="37"/>
  <c r="I8" i="37"/>
  <c r="H8" i="37"/>
  <c r="P7" i="37"/>
  <c r="Q7" i="37"/>
  <c r="E9" i="37"/>
  <c r="D9" i="37"/>
  <c r="P11" i="37"/>
  <c r="Q11" i="37"/>
  <c r="L15" i="37"/>
  <c r="M15" i="37"/>
  <c r="Q60" i="37"/>
  <c r="N19" i="37"/>
  <c r="P60" i="37"/>
  <c r="I60" i="37"/>
  <c r="F19" i="37"/>
  <c r="E8" i="37"/>
  <c r="D8" i="37"/>
  <c r="L16" i="37"/>
  <c r="M16" i="37"/>
  <c r="E12" i="37"/>
  <c r="D12" i="37"/>
  <c r="L7" i="37"/>
  <c r="M7" i="37"/>
  <c r="M9" i="37"/>
  <c r="L9" i="37"/>
  <c r="M11" i="37"/>
  <c r="L11" i="37"/>
  <c r="O8" i="23"/>
  <c r="I19" i="37" l="1"/>
  <c r="I21" i="37" s="1"/>
  <c r="H19" i="37"/>
  <c r="H21" i="37" s="1"/>
  <c r="F18" i="37"/>
  <c r="F21" i="37"/>
  <c r="U19" i="37"/>
  <c r="U21" i="37" s="1"/>
  <c r="T19" i="37"/>
  <c r="T21" i="37" s="1"/>
  <c r="R18" i="37"/>
  <c r="R21" i="37"/>
  <c r="E19" i="37"/>
  <c r="E21" i="37" s="1"/>
  <c r="D19" i="37"/>
  <c r="D21" i="37" s="1"/>
  <c r="B18" i="37"/>
  <c r="B21" i="37"/>
  <c r="Q19" i="37"/>
  <c r="Q21" i="37" s="1"/>
  <c r="P19" i="37"/>
  <c r="P21" i="37" s="1"/>
  <c r="N18" i="37"/>
  <c r="N21" i="37"/>
  <c r="M19" i="37"/>
  <c r="M21" i="37" s="1"/>
  <c r="L19" i="37"/>
  <c r="L21" i="37" s="1"/>
  <c r="J18" i="37"/>
  <c r="J21" i="37"/>
  <c r="M18" i="37" l="1"/>
  <c r="L18" i="37"/>
  <c r="P18" i="37"/>
  <c r="Q18" i="37"/>
  <c r="D18" i="37"/>
  <c r="E18" i="37"/>
  <c r="U18" i="37"/>
  <c r="T18" i="37"/>
  <c r="I18" i="37"/>
  <c r="H18" i="37"/>
</calcChain>
</file>

<file path=xl/sharedStrings.xml><?xml version="1.0" encoding="utf-8"?>
<sst xmlns="http://schemas.openxmlformats.org/spreadsheetml/2006/main" count="62264" uniqueCount="17242">
  <si>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</si>
  <si>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</si>
  <si>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</si>
  <si>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</si>
  <si>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</si>
  <si>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</si>
  <si>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</si>
  <si>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</si>
  <si>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</si>
  <si>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</si>
  <si>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</si>
  <si>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</si>
  <si>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</si>
  <si>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</si>
  <si>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</si>
  <si>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</si>
  <si>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</si>
  <si>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</si>
  <si>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</si>
  <si>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</si>
  <si>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Compressor Engines</t>
  </si>
  <si>
    <t>Not Other?  ===&gt;</t>
  </si>
  <si>
    <t>Summary Table: By county and source category NOx emissions (tons/year)</t>
  </si>
  <si>
    <t>Emissions Summary - All Detailed Categories</t>
  </si>
  <si>
    <t>31000230</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</si>
  <si>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</si>
  <si>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</si>
  <si>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</si>
  <si>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</si>
  <si>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</si>
  <si>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</si>
  <si>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</si>
  <si>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</si>
  <si>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</si>
  <si>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</si>
  <si>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</si>
  <si>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</si>
  <si>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</si>
  <si>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</si>
  <si>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</si>
  <si>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</si>
  <si>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</si>
  <si>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</si>
  <si>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</si>
  <si>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</si>
  <si>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</si>
  <si>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</si>
  <si>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</si>
  <si>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</si>
  <si>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</si>
  <si>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</si>
  <si>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</si>
  <si>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</si>
  <si>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</si>
  <si>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</si>
  <si>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</si>
  <si>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</si>
  <si>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</si>
  <si>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</si>
  <si>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</si>
  <si>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</si>
  <si>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</si>
  <si>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</si>
  <si>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</si>
  <si>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</si>
  <si>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</si>
  <si>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</si>
  <si>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</si>
  <si>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</si>
  <si>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</si>
  <si>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</si>
  <si>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</si>
  <si>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</si>
  <si>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</si>
  <si>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</si>
  <si>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</si>
  <si>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</si>
  <si>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</si>
  <si>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</si>
  <si>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</si>
  <si>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</si>
  <si>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</si>
  <si>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</si>
  <si>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</si>
  <si>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</si>
  <si>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</si>
  <si>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</si>
  <si>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</si>
  <si>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</si>
  <si>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</si>
  <si>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</si>
  <si>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</si>
  <si>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</si>
  <si>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</si>
  <si>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</si>
  <si>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</si>
  <si>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</si>
  <si>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</si>
  <si>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</si>
  <si>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</si>
  <si>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</si>
  <si>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</si>
  <si>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</si>
  <si>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</si>
  <si>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</si>
  <si>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</si>
  <si>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</si>
  <si>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</si>
  <si>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</si>
  <si>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</si>
  <si>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</si>
  <si>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</si>
  <si>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</si>
  <si>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</si>
  <si>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</si>
  <si>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</si>
  <si>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</si>
  <si>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</si>
  <si>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</si>
  <si>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</si>
  <si>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</si>
  <si>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</si>
  <si>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</si>
  <si>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</si>
  <si>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</si>
  <si>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</si>
  <si>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</si>
  <si>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</si>
  <si>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</si>
  <si>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</si>
  <si>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</si>
  <si>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</si>
  <si>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</si>
  <si>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</si>
  <si>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</si>
  <si>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</si>
  <si>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</si>
  <si>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</si>
  <si>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</si>
  <si>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</si>
  <si>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</si>
  <si>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</si>
  <si>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</si>
  <si>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</si>
  <si>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</si>
  <si>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</si>
  <si>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</si>
  <si>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</si>
  <si>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</si>
  <si>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</si>
  <si>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</si>
  <si>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</si>
  <si>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</si>
  <si>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</si>
  <si>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</si>
  <si>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</si>
  <si>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</si>
  <si>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</si>
  <si>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</si>
  <si>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</si>
  <si>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</si>
  <si>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</si>
  <si>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</si>
  <si>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</si>
  <si>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</si>
  <si>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</si>
  <si>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</si>
  <si>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</si>
  <si>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</si>
  <si>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</si>
  <si>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</si>
  <si>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</si>
  <si>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</si>
  <si>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</si>
  <si>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</si>
  <si>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</si>
  <si>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</si>
  <si>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</si>
  <si>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</si>
  <si>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</si>
  <si>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</si>
  <si>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</si>
  <si>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</si>
  <si>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</si>
  <si>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</si>
  <si>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</si>
  <si>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</si>
  <si>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</si>
  <si>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</si>
  <si>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</si>
  <si>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</si>
  <si>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</si>
  <si>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</si>
  <si>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</si>
  <si>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</si>
  <si>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</si>
  <si>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</si>
  <si>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</si>
  <si>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</si>
  <si>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</si>
  <si>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</si>
  <si>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</si>
  <si>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</si>
  <si>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</si>
  <si>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</si>
  <si>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</si>
  <si>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</si>
  <si>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</si>
  <si>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</si>
  <si>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</si>
  <si>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</si>
  <si>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</si>
  <si>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</si>
  <si>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</si>
  <si>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</si>
  <si>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</si>
  <si>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</si>
  <si>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</si>
  <si>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</si>
  <si>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</si>
  <si>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</si>
  <si>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</si>
  <si>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</si>
  <si>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</si>
  <si>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</si>
  <si>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</si>
  <si>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</si>
  <si>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</si>
  <si>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</si>
  <si>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</si>
  <si>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</si>
  <si>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</si>
  <si>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</si>
  <si>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</si>
  <si>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</si>
  <si>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</si>
  <si>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</si>
  <si>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</si>
  <si>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</si>
  <si>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</si>
  <si>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</si>
  <si>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</si>
  <si>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</si>
  <si>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</si>
  <si>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</si>
  <si>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</si>
  <si>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</si>
  <si>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</si>
  <si>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</si>
  <si>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</si>
  <si>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</si>
  <si>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</si>
  <si>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</si>
  <si>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</si>
  <si>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</si>
  <si>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</si>
  <si>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</si>
  <si>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</si>
  <si>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</si>
  <si>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</si>
  <si>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</si>
  <si>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</si>
  <si>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</si>
  <si>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</si>
  <si>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</si>
  <si>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</si>
  <si>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</si>
  <si>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</si>
  <si>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</si>
  <si>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</si>
  <si>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</si>
  <si>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</si>
  <si>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</si>
  <si>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</si>
  <si>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</si>
  <si>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</si>
  <si>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</si>
  <si>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</si>
  <si>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</si>
  <si>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</si>
  <si>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</si>
  <si>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</si>
  <si>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</si>
  <si>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</si>
  <si>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</si>
  <si>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</si>
  <si>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</si>
  <si>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</si>
  <si>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</si>
  <si>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</si>
  <si>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</si>
  <si>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</si>
  <si>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</si>
  <si>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</si>
  <si>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</si>
  <si>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</si>
  <si>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</si>
  <si>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</si>
  <si>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</si>
  <si>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</si>
  <si>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</si>
  <si>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</si>
  <si>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</si>
  <si>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</si>
  <si>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</si>
  <si>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</si>
  <si>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</si>
  <si>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</si>
  <si>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</si>
  <si>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</si>
  <si>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</si>
  <si>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</si>
  <si>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</si>
  <si>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</si>
  <si>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</si>
  <si>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</si>
  <si>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</si>
  <si>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</si>
  <si>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</si>
  <si>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</si>
  <si>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</si>
  <si>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</si>
  <si>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</si>
  <si>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</si>
  <si>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</si>
  <si>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</si>
  <si>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</si>
  <si>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</si>
  <si>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</si>
  <si>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</si>
  <si>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</si>
  <si>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</si>
  <si>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</si>
  <si>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</si>
  <si>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</si>
  <si>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</si>
  <si>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</si>
  <si>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</si>
  <si>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</si>
  <si>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</si>
  <si>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</si>
  <si>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</si>
  <si>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</si>
  <si>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</si>
  <si>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</si>
  <si>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</si>
  <si>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</si>
  <si>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</si>
  <si>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</si>
  <si>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</si>
  <si>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</si>
  <si>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</si>
  <si>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</si>
  <si>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</si>
  <si>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</si>
  <si>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</si>
  <si>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</si>
  <si>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</si>
  <si>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</si>
  <si>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</si>
  <si>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</si>
  <si>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</si>
  <si>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</si>
  <si>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</si>
  <si>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</si>
  <si>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</si>
  <si>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</si>
  <si>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</si>
  <si>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</si>
  <si>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</si>
  <si>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</si>
  <si>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</si>
  <si>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</si>
  <si>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</si>
  <si>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</si>
  <si>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</si>
  <si>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</si>
  <si>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</si>
  <si>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</si>
  <si>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</si>
  <si>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</si>
  <si>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</si>
  <si>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</si>
  <si>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</si>
  <si>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</si>
  <si>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</si>
  <si>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</si>
  <si>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</si>
  <si>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</si>
  <si>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</si>
  <si>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</si>
  <si>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</si>
  <si>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</si>
  <si>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</si>
  <si>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</si>
  <si>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</si>
  <si>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</si>
  <si>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</si>
  <si>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</si>
  <si>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</si>
  <si>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</si>
  <si>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</si>
  <si>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</si>
  <si>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</si>
  <si>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</si>
  <si>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</si>
  <si>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</si>
  <si>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</si>
  <si>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</si>
  <si>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</si>
  <si>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</si>
  <si>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</si>
  <si>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</si>
  <si>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</si>
  <si>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</si>
  <si>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</si>
  <si>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</si>
  <si>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</si>
  <si>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</si>
  <si>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</si>
  <si>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</si>
  <si>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</si>
  <si>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</si>
  <si>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</si>
  <si>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</si>
  <si>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</si>
  <si>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</si>
  <si>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</si>
  <si>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</si>
  <si>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</si>
  <si>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</si>
  <si>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</si>
  <si>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</si>
  <si>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</si>
  <si>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</si>
  <si>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</si>
  <si>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</si>
  <si>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</si>
  <si>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</si>
  <si>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</si>
  <si>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</si>
  <si>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</si>
  <si>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</si>
  <si>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</si>
  <si>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</si>
  <si>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</si>
  <si>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</si>
  <si>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</si>
  <si>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</si>
  <si>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</si>
  <si>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</si>
  <si>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</si>
  <si>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</si>
  <si>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</si>
  <si>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</si>
  <si>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</si>
  <si>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</si>
  <si>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</si>
  <si>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</si>
  <si>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</si>
  <si>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</si>
  <si>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</si>
  <si>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</si>
  <si>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</si>
  <si>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</si>
  <si>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</si>
  <si>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</si>
  <si>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</si>
  <si>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</si>
  <si>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</si>
  <si>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</si>
  <si>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</si>
  <si>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</si>
  <si>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</si>
  <si>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</si>
  <si>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</si>
  <si>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</si>
  <si>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</si>
  <si>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</si>
  <si>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</si>
  <si>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</si>
  <si>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</si>
  <si>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</si>
  <si>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</si>
  <si>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</si>
  <si>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</si>
  <si>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</si>
  <si>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</si>
  <si>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</si>
  <si>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</si>
  <si>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</si>
  <si>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</si>
  <si>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</si>
  <si>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</si>
  <si>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30112531</t>
  </si>
  <si>
    <t>Trichloroethylene: Distillation Unit</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</si>
  <si>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</si>
  <si>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</si>
  <si>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</si>
  <si>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</si>
  <si>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</si>
  <si>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</si>
  <si>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</si>
  <si>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</si>
  <si>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</si>
  <si>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</si>
  <si>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</si>
  <si>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</si>
  <si>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</si>
  <si>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</si>
  <si>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</si>
  <si>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</si>
  <si>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</si>
  <si>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</si>
  <si>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</si>
  <si>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</si>
  <si>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</si>
  <si>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</si>
  <si>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</si>
  <si>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</si>
  <si>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</si>
  <si>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</si>
  <si>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</si>
  <si>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</si>
  <si>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</si>
  <si>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</si>
  <si>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</si>
  <si>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</si>
  <si>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</si>
  <si>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</si>
  <si>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</si>
  <si>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</si>
  <si>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</si>
  <si>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</si>
  <si>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</si>
  <si>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</si>
  <si>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</si>
  <si>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</si>
  <si>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</si>
  <si>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</si>
  <si>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</si>
  <si>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</si>
  <si>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</si>
  <si>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</si>
  <si>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</si>
  <si>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</si>
  <si>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</si>
  <si>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</si>
  <si>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</si>
  <si>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</si>
  <si>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</si>
  <si>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</si>
  <si>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</si>
  <si>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</si>
  <si>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</si>
  <si>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</si>
  <si>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</si>
  <si>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</si>
  <si>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</si>
  <si>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</si>
  <si>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</si>
  <si>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</si>
  <si>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</si>
  <si>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</si>
  <si>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</si>
  <si>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</si>
  <si>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</si>
  <si>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</si>
  <si>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</si>
  <si>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</si>
  <si>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</si>
  <si>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</si>
  <si>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</si>
  <si>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</si>
  <si>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</si>
  <si>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</si>
  <si>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</si>
  <si>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</si>
  <si>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</si>
  <si>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</si>
  <si>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</si>
  <si>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</si>
  <si>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</si>
  <si>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</si>
  <si>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</si>
  <si>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</si>
  <si>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</si>
  <si>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</si>
  <si>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</si>
  <si>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</si>
  <si>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</si>
  <si>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</si>
  <si>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</si>
  <si>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</si>
  <si>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</si>
  <si>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</si>
  <si>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</si>
  <si>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</si>
  <si>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</si>
  <si>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</si>
  <si>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</si>
  <si>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</si>
  <si>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</si>
  <si>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</si>
  <si>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</si>
  <si>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</si>
  <si>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</si>
  <si>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</si>
  <si>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</si>
  <si>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</si>
  <si>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</si>
  <si>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</si>
  <si>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</si>
  <si>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</si>
  <si>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</si>
  <si>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</si>
  <si>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</si>
  <si>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</si>
  <si>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</si>
  <si>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</si>
  <si>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</si>
  <si>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</si>
  <si>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</si>
  <si>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</si>
  <si>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</si>
  <si>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</si>
  <si>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</si>
  <si>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</si>
  <si>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</si>
  <si>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</si>
  <si>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</si>
  <si>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</si>
  <si>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</si>
  <si>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</si>
  <si>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</si>
  <si>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</si>
  <si>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</si>
  <si>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</si>
  <si>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</si>
  <si>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</si>
  <si>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</si>
  <si>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</si>
  <si>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</si>
  <si>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</si>
  <si>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</si>
  <si>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</si>
  <si>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</si>
  <si>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</si>
  <si>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</si>
  <si>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</si>
  <si>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</si>
  <si>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</si>
  <si>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</si>
  <si>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</si>
  <si>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</si>
  <si>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</si>
  <si>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</si>
  <si>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</si>
  <si>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</si>
  <si>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</si>
  <si>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</si>
  <si>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</si>
  <si>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</si>
  <si>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</si>
  <si>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</si>
  <si>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</si>
  <si>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</si>
  <si>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</si>
  <si>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</si>
  <si>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</si>
  <si>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</si>
  <si>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</si>
  <si>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</si>
  <si>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</si>
  <si>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</si>
  <si>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</si>
  <si>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</si>
  <si>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</si>
  <si>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</si>
  <si>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Fremont_Tribal</t>
  </si>
  <si>
    <t>Fremont_NonTribal</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</si>
  <si>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</si>
  <si>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</si>
  <si>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</si>
  <si>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</si>
  <si>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</si>
  <si>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</si>
  <si>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</si>
  <si>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</si>
  <si>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</si>
  <si>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</si>
  <si>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</si>
  <si>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</si>
  <si>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</si>
  <si>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</si>
  <si>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</si>
  <si>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</si>
  <si>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</si>
  <si>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</si>
  <si>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</si>
  <si>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</si>
  <si>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</si>
  <si>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</si>
  <si>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</si>
  <si>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</si>
  <si>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</si>
  <si>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</si>
  <si>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</si>
  <si>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</si>
  <si>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</si>
  <si>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</si>
  <si>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</si>
  <si>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</si>
  <si>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</si>
  <si>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</si>
  <si>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</si>
  <si>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</si>
  <si>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</si>
  <si>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</si>
  <si>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</si>
  <si>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</si>
  <si>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</si>
  <si>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</si>
  <si>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</si>
  <si>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</si>
  <si>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</si>
  <si>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</si>
  <si>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</si>
  <si>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</si>
  <si>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</si>
  <si>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</si>
  <si>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</si>
  <si>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</si>
  <si>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</si>
  <si>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</si>
  <si>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</si>
  <si>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</si>
  <si>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</si>
  <si>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</si>
  <si>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</si>
  <si>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</si>
  <si>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</si>
  <si>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</si>
  <si>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</si>
  <si>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</si>
  <si>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</si>
  <si>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</si>
  <si>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</si>
  <si>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</si>
  <si>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</si>
  <si>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</si>
  <si>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</si>
  <si>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</si>
  <si>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Shipping</t>
  </si>
  <si>
    <t>30200804</t>
  </si>
  <si>
    <t>Drying Spent Grains ** (use SCCs 3-02-009-30 &amp; -31)</t>
  </si>
  <si>
    <t>30200903</t>
  </si>
  <si>
    <t>Brew Kettle ** (use SCC 3-02-009-07)</t>
  </si>
  <si>
    <t>30200904</t>
  </si>
  <si>
    <t>Aging Tank: Secondary Fermentation</t>
  </si>
  <si>
    <t>30200905</t>
  </si>
  <si>
    <t>Malt Kiln</t>
  </si>
  <si>
    <t>30200906</t>
  </si>
  <si>
    <t>Grain Handling (see also 3-02-005-xx)</t>
  </si>
  <si>
    <t>30200902</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</si>
  <si>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</si>
  <si>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</si>
  <si>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</si>
  <si>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</si>
  <si>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</si>
  <si>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</si>
  <si>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</si>
  <si>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</si>
  <si>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</si>
  <si>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</si>
  <si>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</si>
  <si>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</si>
  <si>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</si>
  <si>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</si>
  <si>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Agricultural Stack Burning - straw stacks moved from field for burning</t>
  </si>
  <si>
    <t>2801502105</t>
  </si>
  <si>
    <t>Cooling Tower</t>
  </si>
  <si>
    <t>Nox</t>
  </si>
  <si>
    <t>SO2</t>
  </si>
  <si>
    <t>PM10</t>
  </si>
  <si>
    <t>N</t>
  </si>
  <si>
    <t>Y</t>
  </si>
  <si>
    <t>Other Categories</t>
  </si>
  <si>
    <t>2310000801</t>
  </si>
  <si>
    <t>Gas Well Truck Loading</t>
  </si>
  <si>
    <t>Oil Well Truck Loading</t>
  </si>
  <si>
    <t>2310000802</t>
  </si>
  <si>
    <t>SCC</t>
  </si>
  <si>
    <t>Description</t>
  </si>
  <si>
    <t>FIPS</t>
  </si>
  <si>
    <t>STFIPs</t>
  </si>
  <si>
    <t>Condensate tank flaring</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</si>
  <si>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</si>
  <si>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</si>
  <si>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</si>
  <si>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</si>
  <si>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</si>
  <si>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</si>
  <si>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</si>
  <si>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</si>
  <si>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</si>
  <si>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</si>
  <si>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</si>
  <si>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</si>
  <si>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</si>
  <si>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</si>
  <si>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</si>
  <si>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</si>
  <si>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</si>
  <si>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</si>
  <si>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</si>
  <si>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</si>
  <si>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</si>
  <si>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</si>
  <si>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</si>
  <si>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</si>
  <si>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</si>
  <si>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</si>
  <si>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</si>
  <si>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</si>
  <si>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</si>
  <si>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</si>
  <si>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</si>
  <si>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</si>
  <si>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</si>
  <si>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</si>
  <si>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</si>
  <si>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</si>
  <si>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</si>
  <si>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</si>
  <si>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</si>
  <si>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</si>
  <si>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</si>
  <si>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</si>
  <si>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</si>
  <si>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</si>
  <si>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</si>
  <si>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</si>
  <si>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</si>
  <si>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</si>
  <si>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</si>
  <si>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</si>
  <si>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</si>
  <si>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</si>
  <si>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</si>
  <si>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</si>
  <si>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</si>
  <si>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</si>
  <si>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</si>
  <si>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</si>
  <si>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</si>
  <si>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</si>
  <si>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</si>
  <si>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</si>
  <si>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</si>
  <si>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</si>
  <si>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</si>
  <si>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</si>
  <si>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</si>
  <si>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</si>
  <si>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</si>
  <si>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</si>
  <si>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</si>
  <si>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</si>
  <si>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</si>
  <si>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</si>
  <si>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</si>
  <si>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</si>
  <si>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</si>
  <si>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</si>
  <si>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</si>
  <si>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</si>
  <si>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</si>
  <si>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</si>
  <si>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</si>
  <si>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</si>
  <si>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</si>
  <si>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</si>
  <si>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</si>
  <si>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</si>
  <si>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</si>
  <si>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</si>
  <si>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</si>
  <si>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</si>
  <si>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</si>
  <si>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</si>
  <si>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</si>
  <si>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</si>
  <si>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</si>
  <si>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</si>
  <si>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</si>
  <si>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</si>
  <si>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</si>
  <si>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</si>
  <si>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Condensate Tank Flaring</t>
  </si>
  <si>
    <t>2310001631</t>
  </si>
  <si>
    <t>Blowdown Flaring</t>
  </si>
  <si>
    <t>Wind River Basin Counties:</t>
  </si>
  <si>
    <t xml:space="preserve">The basin boundaries are provided below, both as a list of counties and pictorially as bounded by the red line.  The area encompassed by the Wind River Basin as described is the area for which emissions were  estimated.  </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</si>
  <si>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</si>
  <si>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</si>
  <si>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</si>
  <si>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</si>
  <si>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</si>
  <si>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</si>
  <si>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</si>
  <si>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</si>
  <si>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</si>
  <si>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</si>
  <si>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</si>
  <si>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</si>
  <si>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</si>
  <si>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</si>
  <si>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</si>
  <si>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</si>
  <si>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</si>
  <si>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</si>
  <si>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</si>
  <si>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</si>
  <si>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</si>
  <si>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</si>
  <si>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</si>
  <si>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</si>
  <si>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2505040180</t>
  </si>
  <si>
    <t>2510000000</t>
  </si>
  <si>
    <t>Organic Chemical Storage</t>
  </si>
  <si>
    <t>2510000030</t>
  </si>
  <si>
    <t>Acetone</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</si>
  <si>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</si>
  <si>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</si>
  <si>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</si>
  <si>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</si>
  <si>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</si>
  <si>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</si>
  <si>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</si>
  <si>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</si>
  <si>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</si>
  <si>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</si>
  <si>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</si>
  <si>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</si>
  <si>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</si>
  <si>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</si>
  <si>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</si>
  <si>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</si>
  <si>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</si>
  <si>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</si>
  <si>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</si>
  <si>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</si>
  <si>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</si>
  <si>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</si>
  <si>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</si>
  <si>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</si>
  <si>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</si>
  <si>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</si>
  <si>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</si>
  <si>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</si>
  <si>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</si>
  <si>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</si>
  <si>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</si>
  <si>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</si>
  <si>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</si>
  <si>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</si>
  <si>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</si>
  <si>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</si>
  <si>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</si>
  <si>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</si>
  <si>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</si>
  <si>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</si>
  <si>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</si>
  <si>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</si>
  <si>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</si>
  <si>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</si>
  <si>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</si>
  <si>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</si>
  <si>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</si>
  <si>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</si>
  <si>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</si>
  <si>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</si>
  <si>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</si>
  <si>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</si>
  <si>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</si>
  <si>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</si>
  <si>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</si>
  <si>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</si>
  <si>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</si>
  <si>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</si>
  <si>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</si>
  <si>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</si>
  <si>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</si>
  <si>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</si>
  <si>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</si>
  <si>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</si>
  <si>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</si>
  <si>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</si>
  <si>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</si>
  <si>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</si>
  <si>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</si>
  <si>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</si>
  <si>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</si>
  <si>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</si>
  <si>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</si>
  <si>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</si>
  <si>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</si>
  <si>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</si>
  <si>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</si>
  <si>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</si>
  <si>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</si>
  <si>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</si>
  <si>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</si>
  <si>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</si>
  <si>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</si>
  <si>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</si>
  <si>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</si>
  <si>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</si>
  <si>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</si>
  <si>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</si>
  <si>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</si>
  <si>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</si>
  <si>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</si>
  <si>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</si>
  <si>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</si>
  <si>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</si>
  <si>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</si>
  <si>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</si>
  <si>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</si>
  <si>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</si>
  <si>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</si>
  <si>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</si>
  <si>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</si>
  <si>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</si>
  <si>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</si>
  <si>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</si>
  <si>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</si>
  <si>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</si>
  <si>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</si>
  <si>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</si>
  <si>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</si>
  <si>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</si>
  <si>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</si>
  <si>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</si>
  <si>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</si>
  <si>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</si>
  <si>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</si>
  <si>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</si>
  <si>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</si>
  <si>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</si>
  <si>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</si>
  <si>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</si>
  <si>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</si>
  <si>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</si>
  <si>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</si>
  <si>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</si>
  <si>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</si>
  <si>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</si>
  <si>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</si>
  <si>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</si>
  <si>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</si>
  <si>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</si>
  <si>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</si>
  <si>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</si>
  <si>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</si>
  <si>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</si>
  <si>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</si>
  <si>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</si>
  <si>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</si>
  <si>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</si>
  <si>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</si>
  <si>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</si>
  <si>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</si>
  <si>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</si>
  <si>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</si>
  <si>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</si>
  <si>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</si>
  <si>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</si>
  <si>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</si>
  <si>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</si>
  <si>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</si>
  <si>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</si>
  <si>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</si>
  <si>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</si>
  <si>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</si>
  <si>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</si>
  <si>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</si>
  <si>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</si>
  <si>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</si>
  <si>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</si>
  <si>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</si>
  <si>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</si>
  <si>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</si>
  <si>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</si>
  <si>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</si>
  <si>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</si>
  <si>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</si>
  <si>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</si>
  <si>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</si>
  <si>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</si>
  <si>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</si>
  <si>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</si>
  <si>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</si>
  <si>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</si>
  <si>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</si>
  <si>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</si>
  <si>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</si>
  <si>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</si>
  <si>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</si>
  <si>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</si>
  <si>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</si>
  <si>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</si>
  <si>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</si>
  <si>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</si>
  <si>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</si>
  <si>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</si>
  <si>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</si>
  <si>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</si>
  <si>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</si>
  <si>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</si>
  <si>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</si>
  <si>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</si>
  <si>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</si>
  <si>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</si>
  <si>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</si>
  <si>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</si>
  <si>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</si>
  <si>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</si>
  <si>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</si>
  <si>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</si>
  <si>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</si>
  <si>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</si>
  <si>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</si>
  <si>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</si>
  <si>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</si>
  <si>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</si>
  <si>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</si>
  <si>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</si>
  <si>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</si>
  <si>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</si>
  <si>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</si>
  <si>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</si>
  <si>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</si>
  <si>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</si>
  <si>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</si>
  <si>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</si>
  <si>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</si>
  <si>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</si>
  <si>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</si>
  <si>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</si>
  <si>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</si>
  <si>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</si>
  <si>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</si>
  <si>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</si>
  <si>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</si>
  <si>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</si>
  <si>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</si>
  <si>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</si>
  <si>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</si>
  <si>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</si>
  <si>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</si>
  <si>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</si>
  <si>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</si>
  <si>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</si>
  <si>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</si>
  <si>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</si>
  <si>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</si>
  <si>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</si>
  <si>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</si>
  <si>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</si>
  <si>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</si>
  <si>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</si>
  <si>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</si>
  <si>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</si>
  <si>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</si>
  <si>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</si>
  <si>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</si>
  <si>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</si>
  <si>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</si>
  <si>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</si>
  <si>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</si>
  <si>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</si>
  <si>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</si>
  <si>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</si>
  <si>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</si>
  <si>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</si>
  <si>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</si>
  <si>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</si>
  <si>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</si>
  <si>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</si>
  <si>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</si>
  <si>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</si>
  <si>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</si>
  <si>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</si>
  <si>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</si>
  <si>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</si>
  <si>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</si>
  <si>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</si>
  <si>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</si>
  <si>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</si>
  <si>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</si>
  <si>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</si>
  <si>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</si>
  <si>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</si>
  <si>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</si>
  <si>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</si>
  <si>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</si>
  <si>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</si>
  <si>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</si>
  <si>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</si>
  <si>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</si>
  <si>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</si>
  <si>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</si>
  <si>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</si>
  <si>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</si>
  <si>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</si>
  <si>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</si>
  <si>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</si>
  <si>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</si>
  <si>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</si>
  <si>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</si>
  <si>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</si>
  <si>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</si>
  <si>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</si>
  <si>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</si>
  <si>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</si>
  <si>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</si>
  <si>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</si>
  <si>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</si>
  <si>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</si>
  <si>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</si>
  <si>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</si>
  <si>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</si>
  <si>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</si>
  <si>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</si>
  <si>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</si>
  <si>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</si>
  <si>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</si>
  <si>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</si>
  <si>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</si>
  <si>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</si>
  <si>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</si>
  <si>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</si>
  <si>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</si>
  <si>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</si>
  <si>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</si>
  <si>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</si>
  <si>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</si>
  <si>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</si>
  <si>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</si>
  <si>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</si>
  <si>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</si>
  <si>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</si>
  <si>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</si>
  <si>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</si>
  <si>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</si>
  <si>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Industrial Processes, Oil and Gas Production, Natural Gas Production, Other Not Classified</t>
  </si>
  <si>
    <t>31000301</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</si>
  <si>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</si>
  <si>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</si>
  <si>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</si>
  <si>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</si>
  <si>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</si>
  <si>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</si>
  <si>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</si>
  <si>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</si>
  <si>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</si>
  <si>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</si>
  <si>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</si>
  <si>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</si>
  <si>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</si>
  <si>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</si>
  <si>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</si>
  <si>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</si>
  <si>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</si>
  <si>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</si>
  <si>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</si>
  <si>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</si>
  <si>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</si>
  <si>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</si>
  <si>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</si>
  <si>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</si>
  <si>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</si>
  <si>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</si>
  <si>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</si>
  <si>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</si>
  <si>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</si>
  <si>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</si>
  <si>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</si>
  <si>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</si>
  <si>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</si>
  <si>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</si>
  <si>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</si>
  <si>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</si>
  <si>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</si>
  <si>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</si>
  <si>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</si>
  <si>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</si>
  <si>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</si>
  <si>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</si>
  <si>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</si>
  <si>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</si>
  <si>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</si>
  <si>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</si>
  <si>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</si>
  <si>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</si>
  <si>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</si>
  <si>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</si>
  <si>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</si>
  <si>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</si>
  <si>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</si>
  <si>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</si>
  <si>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</si>
  <si>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</si>
  <si>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</si>
  <si>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</si>
  <si>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</si>
  <si>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</si>
  <si>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</si>
  <si>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</si>
  <si>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</si>
  <si>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</si>
  <si>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</si>
  <si>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</si>
  <si>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</si>
  <si>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</si>
  <si>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</si>
  <si>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</si>
  <si>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</si>
  <si>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</si>
  <si>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</si>
  <si>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</si>
  <si>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</si>
  <si>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</si>
  <si>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</si>
  <si>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</si>
  <si>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</si>
  <si>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</si>
  <si>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</si>
  <si>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</si>
  <si>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</si>
  <si>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</si>
  <si>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</si>
  <si>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</si>
  <si>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</si>
  <si>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</si>
  <si>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</si>
  <si>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</si>
  <si>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</si>
  <si>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</si>
  <si>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</si>
  <si>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</si>
  <si>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</si>
  <si>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</si>
  <si>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</si>
  <si>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</si>
  <si>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</si>
  <si>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</si>
  <si>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</si>
  <si>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</si>
  <si>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</si>
  <si>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</si>
  <si>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</si>
  <si>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</si>
  <si>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Potato</t>
  </si>
  <si>
    <t>2701220006</t>
  </si>
  <si>
    <t>Sorghum</t>
  </si>
  <si>
    <t>2701220007</t>
  </si>
  <si>
    <t>Soybeans</t>
  </si>
  <si>
    <t>2701220008</t>
  </si>
  <si>
    <t>Tobacco</t>
  </si>
  <si>
    <t>2701220009</t>
  </si>
  <si>
    <t>2701220999</t>
  </si>
  <si>
    <t>All Other Crops</t>
  </si>
  <si>
    <t>2701240000</t>
  </si>
  <si>
    <t>Vegetation/Grassland</t>
  </si>
  <si>
    <t>2701250000</t>
  </si>
  <si>
    <t>Total: Average Conditions - Fugitives</t>
  </si>
  <si>
    <t>2294000002</t>
  </si>
  <si>
    <t>Total: Sanding/Salting - Fugitives</t>
  </si>
  <si>
    <t>2294005000</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</si>
  <si>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</si>
  <si>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</si>
  <si>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</si>
  <si>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</si>
  <si>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</si>
  <si>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</si>
  <si>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</si>
  <si>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</si>
  <si>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</si>
  <si>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</si>
  <si>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</si>
  <si>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</si>
  <si>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</si>
  <si>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</si>
  <si>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</si>
  <si>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</si>
  <si>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</si>
  <si>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</si>
  <si>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</si>
  <si>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</si>
  <si>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</si>
  <si>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</si>
  <si>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</si>
  <si>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</si>
  <si>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</si>
  <si>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</si>
  <si>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</si>
  <si>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</si>
  <si>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</si>
  <si>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</si>
  <si>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</si>
  <si>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</si>
  <si>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</si>
  <si>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</si>
  <si>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</si>
  <si>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</si>
  <si>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</si>
  <si>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</si>
  <si>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</si>
  <si>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</si>
  <si>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</si>
  <si>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</si>
  <si>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</si>
  <si>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</si>
  <si>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</si>
  <si>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</si>
  <si>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</si>
  <si>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</si>
  <si>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</si>
  <si>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</si>
  <si>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</si>
  <si>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</si>
  <si>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</si>
  <si>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</si>
  <si>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</si>
  <si>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</si>
  <si>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</si>
  <si>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</si>
  <si>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</si>
  <si>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</si>
  <si>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</si>
  <si>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</si>
  <si>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</si>
  <si>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</si>
  <si>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</si>
  <si>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</si>
  <si>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</si>
  <si>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</si>
  <si>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</si>
  <si>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</si>
  <si>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</si>
  <si>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</si>
  <si>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</si>
  <si>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</si>
  <si>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</si>
  <si>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</si>
  <si>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</si>
  <si>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</si>
  <si>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</si>
  <si>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</si>
  <si>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</si>
  <si>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</si>
  <si>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</si>
  <si>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</si>
  <si>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</si>
  <si>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</si>
  <si>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</si>
  <si>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</si>
  <si>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</si>
  <si>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</si>
  <si>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</si>
  <si>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</si>
  <si>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</si>
  <si>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</si>
  <si>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</si>
  <si>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</si>
  <si>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</si>
  <si>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</si>
  <si>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</si>
  <si>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</si>
  <si>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</si>
  <si>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</si>
  <si>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</si>
  <si>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</si>
  <si>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</si>
  <si>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</si>
  <si>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</si>
  <si>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</si>
  <si>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</si>
  <si>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</si>
  <si>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</si>
  <si>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</si>
  <si>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</si>
  <si>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</si>
  <si>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</si>
  <si>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</si>
  <si>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</si>
  <si>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</si>
  <si>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</si>
  <si>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</si>
  <si>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</si>
  <si>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</si>
  <si>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</si>
  <si>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</si>
  <si>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</si>
  <si>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</si>
  <si>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</si>
  <si>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</si>
  <si>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</si>
  <si>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</si>
  <si>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</si>
  <si>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</si>
  <si>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</si>
  <si>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</si>
  <si>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</si>
  <si>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</si>
  <si>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</si>
  <si>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</si>
  <si>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</si>
  <si>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</si>
  <si>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Compressor Start Ups</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</si>
  <si>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</si>
  <si>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</si>
  <si>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</si>
  <si>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</si>
  <si>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</si>
  <si>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</si>
  <si>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</si>
  <si>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</si>
  <si>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</si>
  <si>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</si>
  <si>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</si>
  <si>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</si>
  <si>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</si>
  <si>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</si>
  <si>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</si>
  <si>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</si>
  <si>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</si>
  <si>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</si>
  <si>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</si>
  <si>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</si>
  <si>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</si>
  <si>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</si>
  <si>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</si>
  <si>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</si>
  <si>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</si>
  <si>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</si>
  <si>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</si>
  <si>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</si>
  <si>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</si>
  <si>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</si>
  <si>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</si>
  <si>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</si>
  <si>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</si>
  <si>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</si>
  <si>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</si>
  <si>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</si>
  <si>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</si>
  <si>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</si>
  <si>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</si>
  <si>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</si>
  <si>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</si>
  <si>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</si>
  <si>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</si>
  <si>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</si>
  <si>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</si>
  <si>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</si>
  <si>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</si>
  <si>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</si>
  <si>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</si>
  <si>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</si>
  <si>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</si>
  <si>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</si>
  <si>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</si>
  <si>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</si>
  <si>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</si>
  <si>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</si>
  <si>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</si>
  <si>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</si>
  <si>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</si>
  <si>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</si>
  <si>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</si>
  <si>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</si>
  <si>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</si>
  <si>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</si>
  <si>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</si>
  <si>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</si>
  <si>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</si>
  <si>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</si>
  <si>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</si>
  <si>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</si>
  <si>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</si>
  <si>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</si>
  <si>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</si>
  <si>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</si>
  <si>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</si>
  <si>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</si>
  <si>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</si>
  <si>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</si>
  <si>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</si>
  <si>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</si>
  <si>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</si>
  <si>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</si>
  <si>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</si>
  <si>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</si>
  <si>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</si>
  <si>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</si>
  <si>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</si>
  <si>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</si>
  <si>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</si>
  <si>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</si>
  <si>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</si>
  <si>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</si>
  <si>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</si>
  <si>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</si>
  <si>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</si>
  <si>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</si>
  <si>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</si>
  <si>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</si>
  <si>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</si>
  <si>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</si>
  <si>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</si>
  <si>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</si>
  <si>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</si>
  <si>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</si>
  <si>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</si>
  <si>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</si>
  <si>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</si>
  <si>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</si>
  <si>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</si>
  <si>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</si>
  <si>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</si>
  <si>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</si>
  <si>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</si>
  <si>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</si>
  <si>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</si>
  <si>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</si>
  <si>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</si>
  <si>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</si>
  <si>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</si>
  <si>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</si>
  <si>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</si>
  <si>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</si>
  <si>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</si>
  <si>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</si>
  <si>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</si>
  <si>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</si>
  <si>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</si>
  <si>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</si>
  <si>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</si>
  <si>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</si>
  <si>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</si>
  <si>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</si>
  <si>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</si>
  <si>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</si>
  <si>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</si>
  <si>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</si>
  <si>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</si>
  <si>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</si>
  <si>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</si>
  <si>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</si>
  <si>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</si>
  <si>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</si>
  <si>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</si>
  <si>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</si>
  <si>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</si>
  <si>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</si>
  <si>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</si>
  <si>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</si>
  <si>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</si>
  <si>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</si>
  <si>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</si>
  <si>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</si>
  <si>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</si>
  <si>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</si>
  <si>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</si>
  <si>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</si>
  <si>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</si>
  <si>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</si>
  <si>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</si>
  <si>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</si>
  <si>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</si>
  <si>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</si>
  <si>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</si>
  <si>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</si>
  <si>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</si>
  <si>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</si>
  <si>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</si>
  <si>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</si>
  <si>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</si>
  <si>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</si>
  <si>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</si>
  <si>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</si>
  <si>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</si>
  <si>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</si>
  <si>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</si>
  <si>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</si>
  <si>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</si>
  <si>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</si>
  <si>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</si>
  <si>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</si>
  <si>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</si>
  <si>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</si>
  <si>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</si>
  <si>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</si>
  <si>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</si>
  <si>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</si>
  <si>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</si>
  <si>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</si>
  <si>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</si>
  <si>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</si>
  <si>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</si>
  <si>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</si>
  <si>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</si>
  <si>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</si>
  <si>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</si>
  <si>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</si>
  <si>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</si>
  <si>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</si>
  <si>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</si>
  <si>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</si>
  <si>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</si>
  <si>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</si>
  <si>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</si>
  <si>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</si>
  <si>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</si>
  <si>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</si>
  <si>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</si>
  <si>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</si>
  <si>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</si>
  <si>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</si>
  <si>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</si>
  <si>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</si>
  <si>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</si>
  <si>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</si>
  <si>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</si>
  <si>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</si>
  <si>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</si>
  <si>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</si>
  <si>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</si>
  <si>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</si>
  <si>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</si>
  <si>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</si>
  <si>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</si>
  <si>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</si>
  <si>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</si>
  <si>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</si>
  <si>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</si>
  <si>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</si>
  <si>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</si>
  <si>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</si>
  <si>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</si>
  <si>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</si>
  <si>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</si>
  <si>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</si>
  <si>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</si>
  <si>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</si>
  <si>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</si>
  <si>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</si>
  <si>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</si>
  <si>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</si>
  <si>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</si>
  <si>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</si>
  <si>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</si>
  <si>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</si>
  <si>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</si>
  <si>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</si>
  <si>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</si>
  <si>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</si>
  <si>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</si>
  <si>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</si>
  <si>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</si>
  <si>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</si>
  <si>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</si>
  <si>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</si>
  <si>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</si>
  <si>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</si>
  <si>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</si>
  <si>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</si>
  <si>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</si>
  <si>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</si>
  <si>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</si>
  <si>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</si>
  <si>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</si>
  <si>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</si>
  <si>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</si>
  <si>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</si>
  <si>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</si>
  <si>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</si>
  <si>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</si>
  <si>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</si>
  <si>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</si>
  <si>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</si>
  <si>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</si>
  <si>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</si>
  <si>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</si>
  <si>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</si>
  <si>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</si>
  <si>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</si>
  <si>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</si>
  <si>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</si>
  <si>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</si>
  <si>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</si>
  <si>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</si>
  <si>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</si>
  <si>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</si>
  <si>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</si>
  <si>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</si>
  <si>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</si>
  <si>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</si>
  <si>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</si>
  <si>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</si>
  <si>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</si>
  <si>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</si>
  <si>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</si>
  <si>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</si>
  <si>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</si>
  <si>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</si>
  <si>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</si>
  <si>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</si>
  <si>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</si>
  <si>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</si>
  <si>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</si>
  <si>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</si>
  <si>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</si>
  <si>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</si>
  <si>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</si>
  <si>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</si>
  <si>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</si>
  <si>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</si>
  <si>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</si>
  <si>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</si>
  <si>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</si>
  <si>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</si>
  <si>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</si>
  <si>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</si>
  <si>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</si>
  <si>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</si>
  <si>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</si>
  <si>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</si>
  <si>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</si>
  <si>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</si>
  <si>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</si>
  <si>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</si>
  <si>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</si>
  <si>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</si>
  <si>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</si>
  <si>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</si>
  <si>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2515040405</t>
  </si>
  <si>
    <t>2520000000</t>
  </si>
  <si>
    <t>Inorganic Chemical Storage</t>
  </si>
  <si>
    <t>2520000010</t>
  </si>
  <si>
    <t>Ammonia</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</si>
  <si>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</si>
  <si>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</si>
  <si>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</si>
  <si>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</si>
  <si>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</si>
  <si>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</si>
  <si>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</si>
  <si>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</si>
  <si>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</si>
  <si>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</si>
  <si>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</si>
  <si>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</si>
  <si>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</si>
  <si>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</si>
  <si>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</si>
  <si>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</si>
  <si>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</si>
  <si>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</si>
  <si>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</si>
  <si>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</si>
  <si>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</si>
  <si>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</si>
  <si>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</si>
  <si>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</si>
  <si>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Summary Table: By county and source category  VOC emissions (tons/year)</t>
  </si>
  <si>
    <t>By county and source category VOC emissions (tons/year)</t>
  </si>
  <si>
    <t>2310002230</t>
  </si>
  <si>
    <t xml:space="preserve">Condensate tank </t>
  </si>
  <si>
    <t>2310002240</t>
  </si>
  <si>
    <t>Oil Tank</t>
  </si>
  <si>
    <t>Condensate Tanks</t>
  </si>
  <si>
    <t>Oil Tanks</t>
  </si>
  <si>
    <t>Total</t>
  </si>
  <si>
    <t>2310021411</t>
  </si>
  <si>
    <t>2310002231</t>
  </si>
  <si>
    <t>31000000</t>
  </si>
  <si>
    <t>Fugitives</t>
  </si>
  <si>
    <t>Pneumatic Devices</t>
  </si>
  <si>
    <t>Pneumatic Pumps</t>
  </si>
  <si>
    <t>State Fips</t>
  </si>
  <si>
    <t>County Fip</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</si>
  <si>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</si>
  <si>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</si>
  <si>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</si>
  <si>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</si>
  <si>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</si>
  <si>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</si>
  <si>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</si>
  <si>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</si>
  <si>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</si>
  <si>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</si>
  <si>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</si>
  <si>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</si>
  <si>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</si>
  <si>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</si>
  <si>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</si>
  <si>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</si>
  <si>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</si>
  <si>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</si>
  <si>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</si>
  <si>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</si>
  <si>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</si>
  <si>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</si>
  <si>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</si>
  <si>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</si>
  <si>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</si>
  <si>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</si>
  <si>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</si>
  <si>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</si>
  <si>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</si>
  <si>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</si>
  <si>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</si>
  <si>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</si>
  <si>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</si>
  <si>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</si>
  <si>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</si>
  <si>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</si>
  <si>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</si>
  <si>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</si>
  <si>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</si>
  <si>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</si>
  <si>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</si>
  <si>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</si>
  <si>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</si>
  <si>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</si>
  <si>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</si>
  <si>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</si>
  <si>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</si>
  <si>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</si>
  <si>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</si>
  <si>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</si>
  <si>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</si>
  <si>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</si>
  <si>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</si>
  <si>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</si>
  <si>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</si>
  <si>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</si>
  <si>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</si>
  <si>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</si>
  <si>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</si>
  <si>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</si>
  <si>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</si>
  <si>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</si>
  <si>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</si>
  <si>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</si>
  <si>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</si>
  <si>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</si>
  <si>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</si>
  <si>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</si>
  <si>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</si>
  <si>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</si>
  <si>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</si>
  <si>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</si>
  <si>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</si>
  <si>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</si>
  <si>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</si>
  <si>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</si>
  <si>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Ethylene Dichloride via Direct Chlorination</t>
  </si>
  <si>
    <t>30112504</t>
  </si>
  <si>
    <t>Ethylene Dichloride: Caustic Scrubber</t>
  </si>
  <si>
    <t>30112505</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</si>
  <si>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</si>
  <si>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</si>
  <si>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</si>
  <si>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</si>
  <si>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</si>
  <si>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</si>
  <si>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</si>
  <si>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</si>
  <si>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</si>
  <si>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</si>
  <si>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</si>
  <si>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</si>
  <si>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</si>
  <si>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</si>
  <si>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</si>
  <si>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</si>
  <si>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</si>
  <si>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</si>
  <si>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</si>
  <si>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</si>
  <si>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</si>
  <si>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</si>
  <si>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</si>
  <si>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</si>
  <si>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</si>
  <si>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</si>
  <si>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</si>
  <si>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</si>
  <si>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</si>
  <si>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</si>
  <si>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</si>
  <si>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</si>
  <si>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</si>
  <si>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</si>
  <si>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</si>
  <si>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</si>
  <si>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</si>
  <si>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</si>
  <si>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</si>
  <si>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</si>
  <si>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</si>
  <si>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</si>
  <si>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</si>
  <si>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</si>
  <si>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</si>
  <si>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</si>
  <si>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</si>
  <si>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</si>
  <si>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</si>
  <si>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</si>
  <si>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</si>
  <si>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</si>
  <si>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</si>
  <si>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</si>
  <si>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</si>
  <si>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</si>
  <si>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</si>
  <si>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</si>
  <si>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</si>
  <si>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</si>
  <si>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</si>
  <si>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</si>
  <si>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</si>
  <si>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</si>
  <si>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</si>
  <si>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</si>
  <si>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</si>
  <si>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</si>
  <si>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</si>
  <si>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</si>
  <si>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</si>
  <si>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</si>
  <si>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</si>
  <si>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</si>
  <si>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</si>
  <si>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</si>
  <si>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</si>
  <si>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</si>
  <si>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</si>
  <si>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</si>
  <si>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</si>
  <si>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</si>
  <si>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</si>
  <si>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</si>
  <si>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</si>
  <si>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</si>
  <si>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</si>
  <si>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</si>
  <si>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</si>
  <si>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</si>
  <si>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</si>
  <si>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</si>
  <si>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</si>
  <si>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</si>
  <si>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</si>
  <si>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</si>
  <si>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</si>
  <si>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</si>
  <si>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</si>
  <si>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</si>
  <si>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</si>
  <si>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</si>
  <si>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</si>
  <si>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</si>
  <si>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</si>
  <si>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</si>
  <si>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</si>
  <si>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</si>
  <si>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</si>
  <si>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</si>
  <si>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</si>
  <si>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</si>
  <si>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</si>
  <si>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</si>
  <si>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</si>
  <si>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</si>
  <si>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</si>
  <si>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</si>
  <si>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</si>
  <si>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</si>
  <si>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</si>
  <si>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</si>
  <si>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</si>
  <si>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</si>
  <si>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</si>
  <si>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</si>
  <si>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</si>
  <si>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</si>
  <si>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</si>
  <si>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</si>
  <si>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</si>
  <si>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</si>
  <si>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</si>
  <si>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</si>
  <si>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</si>
  <si>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</si>
  <si>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</si>
  <si>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</si>
  <si>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</si>
  <si>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</si>
  <si>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</si>
  <si>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</si>
  <si>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</si>
  <si>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</si>
  <si>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</si>
  <si>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</si>
  <si>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</si>
  <si>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</si>
  <si>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</si>
  <si>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</si>
  <si>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</si>
  <si>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</si>
  <si>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</si>
  <si>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</si>
  <si>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</si>
  <si>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</si>
  <si>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</si>
  <si>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</si>
  <si>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</si>
  <si>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</si>
  <si>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</si>
  <si>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</si>
  <si>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</si>
  <si>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</si>
  <si>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</si>
  <si>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</si>
  <si>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</si>
  <si>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</si>
  <si>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</si>
  <si>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</si>
  <si>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</si>
  <si>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</si>
  <si>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</si>
  <si>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</si>
  <si>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</si>
  <si>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</si>
  <si>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</si>
  <si>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</si>
  <si>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</si>
  <si>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</si>
  <si>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</si>
  <si>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</si>
  <si>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</si>
  <si>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</si>
  <si>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</si>
  <si>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</si>
  <si>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</si>
  <si>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</si>
  <si>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</si>
  <si>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</si>
  <si>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</si>
  <si>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</si>
  <si>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</si>
  <si>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</si>
  <si>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</si>
  <si>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</si>
  <si>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</si>
  <si>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</si>
  <si>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</si>
  <si>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</si>
  <si>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</si>
  <si>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</si>
  <si>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</si>
  <si>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</si>
  <si>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</si>
  <si>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</si>
  <si>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</si>
  <si>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</si>
  <si>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</si>
  <si>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</si>
  <si>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</si>
  <si>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</si>
  <si>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</si>
  <si>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</si>
  <si>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</si>
  <si>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</si>
  <si>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</si>
  <si>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</si>
  <si>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</si>
  <si>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</si>
  <si>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</si>
  <si>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</si>
  <si>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</si>
  <si>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</si>
  <si>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</si>
  <si>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</si>
  <si>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</si>
  <si>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</si>
  <si>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</si>
  <si>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</si>
  <si>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</si>
  <si>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</si>
  <si>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</si>
  <si>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</si>
  <si>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</si>
  <si>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</si>
  <si>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</si>
  <si>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</si>
  <si>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</si>
  <si>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</si>
  <si>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</si>
  <si>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</si>
  <si>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</si>
  <si>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</si>
  <si>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</si>
  <si>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</si>
  <si>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</si>
  <si>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</si>
  <si>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</si>
  <si>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</si>
  <si>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</si>
  <si>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</si>
  <si>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</si>
  <si>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</si>
  <si>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</si>
  <si>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</si>
  <si>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</si>
  <si>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</si>
  <si>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</si>
  <si>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</si>
  <si>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</si>
  <si>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</si>
  <si>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</si>
  <si>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</si>
  <si>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</si>
  <si>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</si>
  <si>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</si>
  <si>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</si>
  <si>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Off-highway Vehicle Diesel</t>
  </si>
  <si>
    <t>Compression Ignition Equipment except Rail and Marine</t>
  </si>
  <si>
    <t>2270001000</t>
  </si>
  <si>
    <t>2270001010</t>
  </si>
  <si>
    <t>2270001020</t>
  </si>
  <si>
    <t>2270001030</t>
  </si>
  <si>
    <t>2270001040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</si>
  <si>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</si>
  <si>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</si>
  <si>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</si>
  <si>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</si>
  <si>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</si>
  <si>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</si>
  <si>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</si>
  <si>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</si>
  <si>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</si>
  <si>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</si>
  <si>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</si>
  <si>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</si>
  <si>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</si>
  <si>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</si>
  <si>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</si>
  <si>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</si>
  <si>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</si>
  <si>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</si>
  <si>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</si>
  <si>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</si>
  <si>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</si>
  <si>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</si>
  <si>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</si>
  <si>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</si>
  <si>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</si>
  <si>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</si>
  <si>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</si>
  <si>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</si>
  <si>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</si>
  <si>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</si>
  <si>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</si>
  <si>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</si>
  <si>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</si>
  <si>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</si>
  <si>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</si>
  <si>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</si>
  <si>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</si>
  <si>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</si>
  <si>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</si>
  <si>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</si>
  <si>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</si>
  <si>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</si>
  <si>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</si>
  <si>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</si>
  <si>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</si>
  <si>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</si>
  <si>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</si>
  <si>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</si>
  <si>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</si>
  <si>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</si>
  <si>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</si>
  <si>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</si>
  <si>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</si>
  <si>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</si>
  <si>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</si>
  <si>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</si>
  <si>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</si>
  <si>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</si>
  <si>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</si>
  <si>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</si>
  <si>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</si>
  <si>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</si>
  <si>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</si>
  <si>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</si>
  <si>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</si>
  <si>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</si>
  <si>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</si>
  <si>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</si>
  <si>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</si>
  <si>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</si>
  <si>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</si>
  <si>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</si>
  <si>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</si>
  <si>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</si>
  <si>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</si>
  <si>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</si>
  <si>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</si>
  <si>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</si>
  <si>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</si>
  <si>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</si>
  <si>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</si>
  <si>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</si>
  <si>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</si>
  <si>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</si>
  <si>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</si>
  <si>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</si>
  <si>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</si>
  <si>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</si>
  <si>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</si>
  <si>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</si>
  <si>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</si>
  <si>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</si>
  <si>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</si>
  <si>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</si>
  <si>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</si>
  <si>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</si>
  <si>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</si>
  <si>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</si>
  <si>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</si>
  <si>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</si>
  <si>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</si>
  <si>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</si>
  <si>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</si>
  <si>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</si>
  <si>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</si>
  <si>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</si>
  <si>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</si>
  <si>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</si>
  <si>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</si>
  <si>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</si>
  <si>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</si>
  <si>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</si>
  <si>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</si>
  <si>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</si>
  <si>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</si>
  <si>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</si>
  <si>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</si>
  <si>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</si>
  <si>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</si>
  <si>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</si>
  <si>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</si>
  <si>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</si>
  <si>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</si>
  <si>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</si>
  <si>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</si>
  <si>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</si>
  <si>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</si>
  <si>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</si>
  <si>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</si>
  <si>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</si>
  <si>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</si>
  <si>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</si>
  <si>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</si>
  <si>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</si>
  <si>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</si>
  <si>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</si>
  <si>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</si>
  <si>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</si>
  <si>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</si>
  <si>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</si>
  <si>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</si>
  <si>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</si>
  <si>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</si>
  <si>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</si>
  <si>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</si>
  <si>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</si>
  <si>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</si>
  <si>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</si>
  <si>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</si>
  <si>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</si>
  <si>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</si>
  <si>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</si>
  <si>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</si>
  <si>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</si>
  <si>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</si>
  <si>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</si>
  <si>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</si>
  <si>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</si>
  <si>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</si>
  <si>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Blowdowns</t>
  </si>
  <si>
    <t>Venting - blowdowns</t>
  </si>
  <si>
    <t>Heaters</t>
  </si>
  <si>
    <t>Workover Rigs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</si>
  <si>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</si>
  <si>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</si>
  <si>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</si>
  <si>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</si>
  <si>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</si>
  <si>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</si>
  <si>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</si>
  <si>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</si>
  <si>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</si>
  <si>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</si>
  <si>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</si>
  <si>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</si>
  <si>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</si>
  <si>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</si>
  <si>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</si>
  <si>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</si>
  <si>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</si>
  <si>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</si>
  <si>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</si>
  <si>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</si>
  <si>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</si>
  <si>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</si>
  <si>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</si>
  <si>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</si>
  <si>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</si>
  <si>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</si>
  <si>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</si>
  <si>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</si>
  <si>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</si>
  <si>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</si>
  <si>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</si>
  <si>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</si>
  <si>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</si>
  <si>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</si>
  <si>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</si>
  <si>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</si>
  <si>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</si>
  <si>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</si>
  <si>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</si>
  <si>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</si>
  <si>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</si>
  <si>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</si>
  <si>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</si>
  <si>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</si>
  <si>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</si>
  <si>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</si>
  <si>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</si>
  <si>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</si>
  <si>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</si>
  <si>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</si>
  <si>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</si>
  <si>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</si>
  <si>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</si>
  <si>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</si>
  <si>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</si>
  <si>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</si>
  <si>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</si>
  <si>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</si>
  <si>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</si>
  <si>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</si>
  <si>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</si>
  <si>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</si>
  <si>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</si>
  <si>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</si>
  <si>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</si>
  <si>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</si>
  <si>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</si>
  <si>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</si>
  <si>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</si>
  <si>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</si>
  <si>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</si>
  <si>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</si>
  <si>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</si>
  <si>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</si>
  <si>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</si>
  <si>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</si>
  <si>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</si>
  <si>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</si>
  <si>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</si>
  <si>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</si>
  <si>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</si>
  <si>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</si>
  <si>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</si>
  <si>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</si>
  <si>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</si>
  <si>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</si>
  <si>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</si>
  <si>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</si>
  <si>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</si>
  <si>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</si>
  <si>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</si>
  <si>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</si>
  <si>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</si>
  <si>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</si>
  <si>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</si>
  <si>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</si>
  <si>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</si>
  <si>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</si>
  <si>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</si>
  <si>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</si>
  <si>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</si>
  <si>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</si>
  <si>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</si>
  <si>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</si>
  <si>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</si>
  <si>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</si>
  <si>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</si>
  <si>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</si>
  <si>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</si>
  <si>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</si>
  <si>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</si>
  <si>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</si>
  <si>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</si>
  <si>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</si>
  <si>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</si>
  <si>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</si>
  <si>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</si>
  <si>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</si>
  <si>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</si>
  <si>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</si>
  <si>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</si>
  <si>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</si>
  <si>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</si>
  <si>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</si>
  <si>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</si>
  <si>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</si>
  <si>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</si>
  <si>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</si>
  <si>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</si>
  <si>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</si>
  <si>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</si>
  <si>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</si>
  <si>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</si>
  <si>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</si>
  <si>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</si>
  <si>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</si>
  <si>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</si>
  <si>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</si>
  <si>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</si>
  <si>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</si>
  <si>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</si>
  <si>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</si>
  <si>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</si>
  <si>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</si>
  <si>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</si>
  <si>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</si>
  <si>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</si>
  <si>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</si>
  <si>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</si>
  <si>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</si>
  <si>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</si>
  <si>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</si>
  <si>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</si>
  <si>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</si>
  <si>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</si>
  <si>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</si>
  <si>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</si>
  <si>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</si>
  <si>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</si>
  <si>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</si>
  <si>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</si>
  <si>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</si>
  <si>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</si>
  <si>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</si>
  <si>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</si>
  <si>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</si>
  <si>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</si>
  <si>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</si>
  <si>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</si>
  <si>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</si>
  <si>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</si>
  <si>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</si>
  <si>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</si>
  <si>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</si>
  <si>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</si>
  <si>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Completions and Recompletions</t>
  </si>
  <si>
    <t>Explosives Manufacture - Pentaerythritol Tetranitrate (PETN)</t>
  </si>
  <si>
    <t>30140211</t>
  </si>
  <si>
    <t>Batch Process: Nitration Reactors and Washers</t>
  </si>
  <si>
    <t>30140214</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</si>
  <si>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</si>
  <si>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</si>
  <si>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</si>
  <si>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</si>
  <si>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</si>
  <si>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</si>
  <si>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</si>
  <si>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</si>
  <si>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</si>
  <si>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</si>
  <si>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</si>
  <si>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</si>
  <si>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</si>
  <si>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</si>
  <si>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</si>
  <si>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</si>
  <si>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</si>
  <si>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</si>
  <si>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</si>
  <si>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</si>
  <si>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</si>
  <si>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</si>
  <si>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</si>
  <si>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</si>
  <si>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</si>
  <si>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</si>
  <si>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</si>
  <si>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</si>
  <si>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</si>
  <si>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</si>
  <si>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</si>
  <si>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</si>
  <si>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</si>
  <si>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</si>
  <si>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</si>
  <si>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</si>
  <si>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</si>
  <si>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</si>
  <si>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</si>
  <si>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</si>
  <si>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</si>
  <si>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</si>
  <si>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</si>
  <si>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</si>
  <si>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</si>
  <si>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</si>
  <si>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</si>
  <si>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</si>
  <si>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</si>
  <si>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</si>
  <si>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</si>
  <si>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</si>
  <si>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</si>
  <si>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</si>
  <si>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</si>
  <si>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</si>
  <si>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</si>
  <si>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</si>
  <si>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</si>
  <si>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</si>
  <si>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</si>
  <si>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</si>
  <si>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</si>
  <si>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</si>
  <si>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</si>
  <si>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</si>
  <si>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</si>
  <si>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</si>
  <si>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</si>
  <si>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</si>
  <si>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</si>
  <si>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</si>
  <si>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</si>
  <si>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</si>
  <si>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</si>
  <si>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</si>
  <si>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</si>
  <si>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</si>
  <si>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</si>
  <si>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</si>
  <si>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</si>
  <si>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</si>
  <si>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</si>
  <si>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</si>
  <si>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</si>
  <si>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</si>
  <si>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</si>
  <si>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</si>
  <si>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</si>
  <si>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</si>
  <si>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</si>
  <si>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</si>
  <si>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</si>
  <si>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</si>
  <si>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</si>
  <si>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</si>
  <si>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Oil And Gas Extraction, Natural Gas Liquids, Natural Gas Liquids</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</si>
  <si>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</si>
  <si>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</si>
  <si>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</si>
  <si>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</si>
  <si>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</si>
  <si>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</si>
  <si>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</si>
  <si>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</si>
  <si>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</si>
  <si>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</si>
  <si>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</si>
  <si>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</si>
  <si>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</si>
  <si>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</si>
  <si>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</si>
  <si>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</si>
  <si>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</si>
  <si>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</si>
  <si>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</si>
  <si>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</si>
  <si>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</si>
  <si>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</si>
  <si>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</si>
  <si>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</si>
  <si>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</si>
  <si>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</si>
  <si>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</si>
  <si>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</si>
  <si>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</si>
  <si>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</si>
  <si>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</si>
  <si>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</si>
  <si>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</si>
  <si>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</si>
  <si>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</si>
  <si>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</si>
  <si>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</si>
  <si>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</si>
  <si>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</si>
  <si>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</si>
  <si>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</si>
  <si>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</si>
  <si>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</si>
  <si>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</si>
  <si>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</si>
  <si>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</si>
  <si>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</si>
  <si>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</si>
  <si>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</si>
  <si>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</si>
  <si>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</si>
  <si>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</si>
  <si>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</si>
  <si>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</si>
  <si>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</si>
  <si>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</si>
  <si>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</si>
  <si>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</si>
  <si>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</si>
  <si>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</si>
  <si>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</si>
  <si>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</si>
  <si>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</si>
  <si>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</si>
  <si>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</si>
  <si>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</si>
  <si>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</si>
  <si>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</si>
  <si>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</si>
  <si>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</si>
  <si>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</si>
  <si>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</si>
  <si>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</si>
  <si>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</si>
  <si>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</si>
  <si>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</si>
  <si>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</si>
  <si>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</si>
  <si>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</si>
  <si>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</si>
  <si>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</si>
  <si>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</si>
  <si>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</si>
  <si>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</si>
  <si>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</si>
  <si>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</si>
  <si>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</si>
  <si>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</si>
  <si>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</si>
  <si>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</si>
  <si>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</si>
  <si>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</si>
  <si>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</si>
  <si>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</si>
  <si>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</si>
  <si>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</si>
  <si>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</si>
  <si>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</si>
  <si>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</si>
  <si>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</si>
  <si>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</si>
  <si>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</si>
  <si>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</si>
  <si>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</si>
  <si>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</si>
  <si>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</si>
  <si>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</si>
  <si>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</si>
  <si>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</si>
  <si>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</si>
  <si>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</si>
  <si>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</si>
  <si>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</si>
  <si>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</si>
  <si>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</si>
  <si>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</si>
  <si>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</si>
  <si>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</si>
  <si>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</si>
  <si>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</si>
  <si>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</si>
  <si>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</si>
  <si>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</si>
  <si>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</si>
  <si>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</si>
  <si>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</si>
  <si>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</si>
  <si>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</si>
  <si>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</si>
  <si>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</si>
  <si>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</si>
  <si>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</si>
  <si>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</si>
  <si>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</si>
  <si>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</si>
  <si>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</si>
  <si>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</si>
  <si>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</si>
  <si>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</si>
  <si>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</si>
  <si>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</si>
  <si>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</si>
  <si>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</si>
  <si>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</si>
  <si>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</si>
  <si>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</si>
  <si>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</si>
  <si>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</si>
  <si>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</si>
  <si>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</si>
  <si>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</si>
  <si>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</si>
  <si>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</si>
  <si>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</si>
  <si>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</si>
  <si>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</si>
  <si>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</si>
  <si>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</si>
  <si>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</si>
  <si>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</si>
  <si>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</si>
  <si>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</si>
  <si>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</si>
  <si>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</si>
  <si>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</si>
  <si>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</si>
  <si>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</si>
  <si>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</si>
  <si>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</si>
  <si>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</si>
  <si>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</si>
  <si>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</si>
  <si>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</si>
  <si>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</si>
  <si>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</si>
  <si>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</si>
  <si>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</si>
  <si>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</si>
  <si>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</si>
  <si>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</si>
  <si>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</si>
  <si>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</si>
  <si>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</si>
  <si>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</si>
  <si>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</si>
  <si>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</si>
  <si>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</si>
  <si>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</si>
  <si>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</si>
  <si>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</si>
  <si>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</si>
  <si>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</si>
  <si>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</si>
  <si>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</si>
  <si>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</si>
  <si>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</si>
  <si>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</si>
  <si>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</si>
  <si>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</si>
  <si>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</si>
  <si>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</si>
  <si>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</si>
  <si>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</si>
  <si>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</si>
  <si>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</si>
  <si>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</si>
  <si>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</si>
  <si>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</si>
  <si>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</si>
  <si>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</si>
  <si>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</si>
  <si>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</si>
  <si>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</si>
  <si>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</si>
  <si>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</si>
  <si>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</si>
  <si>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</si>
  <si>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</si>
  <si>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</si>
  <si>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</si>
  <si>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</si>
  <si>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</si>
  <si>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</si>
  <si>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</si>
  <si>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</si>
  <si>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</si>
  <si>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</si>
  <si>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</si>
  <si>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</si>
  <si>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</si>
  <si>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</si>
  <si>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</si>
  <si>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</si>
  <si>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</si>
  <si>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</si>
  <si>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</si>
  <si>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</si>
  <si>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</si>
  <si>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</si>
  <si>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</si>
  <si>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</si>
  <si>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</si>
  <si>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</si>
  <si>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</si>
  <si>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</si>
  <si>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</si>
  <si>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</si>
  <si>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</si>
  <si>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</si>
  <si>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</si>
  <si>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</si>
  <si>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</si>
  <si>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</si>
  <si>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</si>
  <si>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</si>
  <si>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</si>
  <si>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</si>
  <si>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</si>
  <si>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</si>
  <si>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</si>
  <si>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</si>
  <si>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</si>
  <si>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</si>
  <si>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</si>
  <si>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</si>
  <si>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</si>
  <si>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</si>
  <si>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</si>
  <si>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</si>
  <si>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</si>
  <si>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</si>
  <si>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</si>
  <si>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</si>
  <si>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</si>
  <si>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</si>
  <si>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</si>
  <si>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</si>
  <si>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</si>
  <si>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</si>
  <si>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</si>
  <si>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</si>
  <si>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</si>
  <si>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</si>
  <si>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</si>
  <si>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</si>
  <si>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</si>
  <si>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</si>
  <si>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</si>
  <si>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</si>
  <si>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</si>
  <si>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</si>
  <si>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</si>
  <si>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</si>
  <si>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</si>
  <si>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</si>
  <si>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</si>
  <si>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</si>
  <si>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</si>
  <si>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</si>
  <si>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</si>
  <si>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</si>
  <si>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</si>
  <si>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</si>
  <si>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</si>
  <si>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</si>
  <si>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</si>
  <si>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</si>
  <si>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</si>
  <si>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</si>
  <si>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</si>
  <si>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</si>
  <si>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</si>
  <si>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</si>
  <si>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</si>
  <si>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</si>
  <si>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</si>
  <si>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</si>
  <si>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</si>
  <si>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</si>
  <si>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</si>
  <si>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</si>
  <si>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</si>
  <si>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</si>
  <si>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</si>
  <si>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</si>
  <si>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</si>
  <si>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</si>
  <si>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</si>
  <si>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</si>
  <si>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</si>
  <si>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</si>
  <si>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</si>
  <si>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</si>
  <si>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</si>
  <si>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</si>
  <si>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</si>
  <si>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</si>
  <si>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</si>
  <si>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</si>
  <si>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</si>
  <si>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</si>
  <si>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</si>
  <si>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</si>
  <si>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</si>
  <si>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</si>
  <si>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</si>
  <si>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</si>
  <si>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</si>
  <si>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</si>
  <si>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</si>
  <si>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</si>
  <si>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</si>
  <si>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</si>
  <si>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</si>
  <si>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</si>
  <si>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</si>
  <si>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</si>
  <si>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</si>
  <si>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</si>
  <si>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</si>
  <si>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</si>
  <si>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</si>
  <si>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</si>
  <si>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</si>
  <si>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</si>
  <si>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</si>
  <si>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</si>
  <si>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</si>
  <si>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</si>
  <si>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</si>
  <si>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</si>
  <si>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</si>
  <si>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</si>
  <si>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</si>
  <si>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</si>
  <si>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</si>
  <si>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</si>
  <si>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</si>
  <si>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</si>
  <si>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</si>
  <si>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</si>
  <si>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</si>
  <si>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</si>
  <si>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</si>
  <si>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</si>
  <si>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</si>
  <si>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</si>
  <si>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</si>
  <si>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</si>
  <si>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</si>
  <si>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</si>
  <si>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</si>
  <si>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</si>
  <si>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</si>
  <si>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</si>
  <si>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</si>
  <si>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</si>
  <si>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</si>
  <si>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</si>
  <si>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</si>
  <si>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</si>
  <si>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</si>
  <si>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</si>
  <si>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</si>
  <si>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</si>
  <si>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</si>
  <si>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</si>
  <si>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</si>
  <si>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</si>
  <si>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</si>
  <si>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</si>
  <si>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</si>
  <si>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</si>
  <si>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</si>
  <si>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</si>
  <si>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</si>
  <si>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</si>
  <si>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</si>
  <si>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</si>
  <si>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</si>
  <si>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</si>
  <si>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</si>
  <si>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</si>
  <si>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</si>
  <si>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</si>
  <si>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</si>
  <si>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</si>
  <si>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</si>
  <si>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</si>
  <si>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</si>
  <si>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</si>
  <si>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</si>
  <si>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</si>
  <si>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</si>
  <si>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</si>
  <si>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</si>
  <si>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</si>
  <si>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</si>
  <si>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</si>
  <si>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</si>
  <si>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</si>
  <si>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</si>
  <si>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</si>
  <si>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</si>
  <si>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</si>
  <si>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</si>
  <si>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</si>
  <si>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</si>
  <si>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</si>
  <si>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</si>
  <si>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</si>
  <si>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</si>
  <si>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</si>
  <si>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</si>
  <si>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</si>
  <si>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</si>
  <si>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</si>
  <si>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</si>
  <si>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</si>
  <si>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</si>
  <si>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</si>
  <si>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</si>
  <si>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</si>
  <si>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</si>
  <si>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</si>
  <si>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</si>
  <si>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</si>
  <si>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</si>
  <si>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</si>
  <si>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NOx</t>
  </si>
  <si>
    <t>VOC</t>
  </si>
  <si>
    <t>CO</t>
  </si>
  <si>
    <t>2310003500</t>
  </si>
  <si>
    <t>Flaring</t>
  </si>
  <si>
    <t>Miscellaneous engines</t>
  </si>
  <si>
    <t>Miscellaneous Engines</t>
  </si>
  <si>
    <t>Artificial Lift Engines</t>
  </si>
  <si>
    <t>Compressor Startup</t>
  </si>
  <si>
    <t>Compressor Shutdown</t>
  </si>
  <si>
    <t>Dehydrators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</si>
  <si>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</si>
  <si>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</si>
  <si>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</si>
  <si>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</si>
  <si>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</si>
  <si>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</si>
  <si>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</si>
  <si>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</si>
  <si>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</si>
  <si>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</si>
  <si>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</si>
  <si>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</si>
  <si>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</si>
  <si>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</si>
  <si>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</si>
  <si>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</si>
  <si>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</si>
  <si>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</si>
  <si>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</si>
  <si>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</si>
  <si>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</si>
  <si>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</si>
  <si>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</si>
  <si>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</si>
  <si>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</si>
  <si>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</si>
  <si>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</si>
  <si>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</si>
  <si>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</si>
  <si>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</si>
  <si>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</si>
  <si>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</si>
  <si>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</si>
  <si>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</si>
  <si>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</si>
  <si>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</si>
  <si>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</si>
  <si>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</si>
  <si>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</si>
  <si>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</si>
  <si>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</si>
  <si>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</si>
  <si>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</si>
  <si>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</si>
  <si>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</si>
  <si>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</si>
  <si>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</si>
  <si>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</si>
  <si>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</si>
  <si>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</si>
  <si>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</si>
  <si>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</si>
  <si>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</si>
  <si>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</si>
  <si>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</si>
  <si>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</si>
  <si>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</si>
  <si>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</si>
  <si>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</si>
  <si>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</si>
  <si>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</si>
  <si>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</si>
  <si>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</si>
  <si>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</si>
  <si>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</si>
  <si>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</si>
  <si>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</si>
  <si>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</si>
  <si>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</si>
  <si>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</si>
  <si>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</si>
  <si>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</si>
  <si>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</si>
  <si>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</si>
  <si>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</si>
  <si>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</si>
  <si>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</si>
  <si>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</si>
  <si>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</si>
  <si>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</si>
  <si>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</si>
  <si>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</si>
  <si>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</si>
  <si>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</si>
  <si>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</si>
  <si>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</si>
  <si>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</si>
  <si>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</si>
  <si>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</si>
  <si>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</si>
  <si>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</si>
  <si>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</si>
  <si>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</si>
  <si>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</si>
  <si>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</si>
  <si>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</si>
  <si>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</si>
  <si>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</si>
  <si>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</si>
  <si>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</si>
  <si>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</si>
  <si>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</si>
  <si>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</si>
  <si>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</si>
  <si>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</si>
  <si>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</si>
  <si>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</si>
  <si>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</si>
  <si>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</si>
  <si>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</si>
  <si>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</si>
  <si>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</si>
  <si>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</si>
  <si>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</si>
  <si>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</si>
  <si>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</si>
  <si>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</si>
  <si>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</si>
  <si>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</si>
  <si>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</si>
  <si>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</si>
  <si>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</si>
  <si>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</si>
  <si>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</si>
  <si>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</si>
  <si>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</si>
  <si>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</si>
  <si>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</si>
  <si>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</si>
  <si>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</si>
  <si>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</si>
  <si>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</si>
  <si>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</si>
  <si>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</si>
  <si>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</si>
  <si>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</si>
  <si>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</si>
  <si>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</si>
  <si>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</si>
  <si>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</si>
  <si>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</si>
  <si>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</si>
  <si>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</si>
  <si>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</si>
  <si>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</si>
  <si>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</si>
  <si>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</si>
  <si>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</si>
  <si>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</si>
  <si>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</si>
  <si>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</si>
  <si>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</si>
  <si>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</si>
  <si>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</si>
  <si>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</si>
  <si>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</si>
  <si>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</si>
  <si>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</si>
  <si>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</si>
  <si>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</si>
  <si>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</si>
  <si>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</si>
  <si>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</si>
  <si>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</si>
  <si>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</si>
  <si>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</si>
  <si>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</si>
  <si>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</si>
  <si>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</si>
  <si>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</si>
  <si>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</si>
  <si>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</si>
  <si>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</si>
  <si>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</si>
  <si>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</si>
  <si>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</si>
  <si>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</si>
  <si>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</si>
  <si>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</si>
  <si>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</si>
  <si>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</si>
  <si>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</si>
  <si>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</si>
  <si>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</si>
  <si>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</si>
  <si>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</si>
  <si>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</si>
  <si>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</si>
  <si>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</si>
  <si>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</si>
  <si>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</si>
  <si>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</si>
  <si>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</si>
  <si>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</si>
  <si>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</si>
  <si>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</si>
  <si>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</si>
  <si>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</si>
  <si>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</si>
  <si>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</si>
  <si>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</si>
  <si>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</si>
  <si>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</si>
  <si>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</si>
  <si>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</si>
  <si>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</si>
  <si>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</si>
  <si>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</si>
  <si>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</si>
  <si>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</si>
  <si>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</si>
  <si>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</si>
  <si>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</si>
  <si>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</si>
  <si>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</si>
  <si>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</si>
  <si>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</si>
  <si>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</si>
  <si>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</si>
  <si>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</si>
  <si>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</si>
  <si>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</si>
  <si>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</si>
  <si>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</si>
  <si>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</si>
  <si>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</si>
  <si>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</si>
  <si>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</si>
  <si>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</si>
  <si>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</si>
  <si>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</si>
  <si>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</si>
  <si>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</si>
  <si>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</si>
  <si>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</si>
  <si>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</si>
  <si>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</si>
  <si>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</si>
  <si>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</si>
  <si>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</si>
  <si>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</si>
  <si>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</si>
  <si>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</si>
  <si>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</si>
  <si>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</si>
  <si>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</si>
  <si>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</si>
  <si>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</si>
  <si>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</si>
  <si>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</si>
  <si>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</si>
  <si>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</si>
  <si>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</si>
  <si>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</si>
  <si>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</si>
  <si>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</si>
  <si>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</si>
  <si>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</si>
  <si>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</si>
  <si>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</si>
  <si>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</si>
  <si>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</si>
  <si>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</si>
  <si>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</si>
  <si>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</si>
  <si>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</si>
  <si>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</si>
  <si>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</si>
  <si>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</si>
  <si>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</si>
  <si>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</si>
  <si>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</si>
  <si>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</si>
  <si>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</si>
  <si>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</si>
  <si>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</si>
  <si>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</si>
  <si>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</si>
  <si>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</si>
  <si>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</si>
  <si>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</si>
  <si>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</si>
  <si>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</si>
  <si>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</si>
  <si>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</si>
  <si>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</si>
  <si>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</si>
  <si>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</si>
  <si>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</si>
  <si>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</si>
  <si>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</si>
  <si>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</si>
  <si>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</si>
  <si>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</si>
  <si>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</si>
  <si>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</si>
  <si>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</si>
  <si>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</si>
  <si>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</si>
  <si>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</si>
  <si>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</si>
  <si>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</si>
  <si>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</si>
  <si>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</si>
  <si>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</si>
  <si>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</si>
  <si>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</si>
  <si>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</si>
  <si>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</si>
  <si>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</si>
  <si>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</si>
  <si>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</si>
  <si>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</si>
  <si>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</si>
  <si>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</si>
  <si>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</si>
  <si>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</si>
  <si>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</si>
  <si>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</si>
  <si>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</si>
  <si>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</si>
  <si>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</si>
  <si>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</si>
  <si>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</si>
  <si>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</si>
  <si>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</si>
  <si>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</si>
  <si>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</si>
  <si>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</si>
  <si>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</si>
  <si>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</si>
  <si>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</si>
  <si>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</si>
  <si>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</si>
  <si>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</si>
  <si>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</si>
  <si>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</si>
  <si>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</si>
  <si>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</si>
  <si>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</si>
  <si>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</si>
  <si>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</si>
  <si>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</si>
  <si>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</si>
  <si>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</si>
  <si>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</si>
  <si>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</si>
  <si>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</si>
  <si>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</si>
  <si>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</si>
  <si>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</si>
  <si>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</si>
  <si>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</si>
  <si>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</si>
  <si>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</si>
  <si>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</si>
  <si>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</si>
  <si>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</si>
  <si>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</si>
  <si>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</si>
  <si>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</si>
  <si>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</si>
  <si>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</si>
  <si>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</si>
  <si>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</si>
  <si>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</si>
  <si>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</si>
  <si>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</si>
  <si>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</si>
  <si>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</si>
  <si>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</si>
  <si>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</si>
  <si>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</si>
  <si>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</si>
  <si>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</si>
  <si>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</si>
  <si>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</si>
  <si>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</si>
  <si>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</si>
  <si>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</si>
  <si>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</si>
  <si>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</si>
  <si>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</si>
  <si>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</si>
  <si>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</si>
  <si>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</si>
  <si>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</si>
  <si>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</si>
  <si>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</si>
  <si>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</si>
  <si>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</si>
  <si>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</si>
  <si>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</si>
  <si>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</si>
  <si>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</si>
  <si>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</si>
  <si>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</si>
  <si>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</si>
  <si>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</si>
  <si>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</si>
  <si>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</si>
  <si>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</si>
  <si>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</si>
  <si>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</si>
  <si>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</si>
  <si>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</si>
  <si>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</si>
  <si>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</si>
  <si>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</si>
  <si>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</si>
  <si>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</si>
  <si>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</si>
  <si>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</si>
  <si>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</si>
  <si>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</si>
  <si>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</si>
  <si>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</si>
  <si>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</si>
  <si>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</si>
  <si>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</si>
  <si>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</si>
  <si>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</si>
  <si>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</si>
  <si>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</si>
  <si>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</si>
  <si>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</si>
  <si>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</si>
  <si>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</si>
  <si>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</si>
  <si>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</si>
  <si>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</si>
  <si>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</si>
  <si>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</si>
  <si>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</si>
  <si>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</si>
  <si>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</si>
  <si>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</si>
  <si>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</si>
  <si>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</si>
  <si>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</si>
  <si>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</si>
  <si>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</si>
  <si>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</si>
  <si>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</si>
  <si>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</si>
  <si>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</si>
  <si>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</si>
  <si>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</si>
  <si>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</si>
  <si>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</si>
  <si>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</si>
  <si>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</si>
  <si>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</si>
  <si>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</si>
  <si>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</si>
  <si>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</si>
  <si>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</si>
  <si>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</si>
  <si>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</si>
  <si>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</si>
  <si>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</si>
  <si>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</si>
  <si>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</si>
  <si>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</si>
  <si>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</si>
  <si>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</si>
  <si>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</si>
  <si>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</si>
  <si>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</si>
  <si>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</si>
  <si>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</si>
  <si>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</si>
  <si>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</si>
  <si>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</si>
  <si>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</si>
  <si>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</si>
  <si>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</si>
  <si>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</si>
  <si>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</si>
  <si>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</si>
  <si>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</si>
  <si>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</si>
  <si>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</si>
  <si>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</si>
  <si>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</si>
  <si>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</si>
  <si>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</si>
  <si>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</si>
  <si>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</si>
  <si>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</si>
  <si>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</si>
  <si>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</si>
  <si>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</si>
  <si>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</si>
  <si>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</si>
  <si>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</si>
  <si>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</si>
  <si>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</si>
  <si>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</si>
  <si>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</si>
  <si>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</si>
  <si>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</si>
  <si>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</si>
  <si>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</si>
  <si>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</si>
  <si>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</si>
  <si>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</si>
  <si>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</si>
  <si>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</si>
  <si>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</si>
  <si>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</si>
  <si>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</si>
  <si>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</si>
  <si>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</si>
  <si>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</si>
  <si>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</si>
  <si>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</si>
  <si>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</si>
  <si>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</si>
  <si>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</si>
  <si>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</si>
  <si>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</si>
  <si>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</si>
  <si>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</si>
  <si>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</si>
  <si>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</si>
  <si>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</si>
  <si>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</si>
  <si>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</si>
  <si>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</si>
  <si>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</si>
  <si>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</si>
  <si>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</si>
  <si>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</si>
  <si>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</si>
  <si>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</si>
  <si>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</si>
  <si>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</si>
  <si>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</si>
  <si>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</si>
  <si>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</si>
  <si>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</si>
  <si>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</si>
  <si>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</si>
  <si>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</si>
  <si>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</si>
  <si>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</si>
  <si>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</si>
  <si>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</si>
  <si>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</si>
  <si>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</si>
  <si>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</si>
  <si>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</si>
  <si>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</si>
  <si>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</si>
  <si>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</si>
  <si>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</si>
  <si>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</si>
  <si>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</si>
  <si>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</si>
  <si>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</si>
  <si>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</si>
  <si>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</si>
  <si>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</si>
  <si>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</si>
  <si>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</si>
  <si>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</si>
  <si>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</si>
  <si>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</si>
  <si>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</si>
  <si>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</si>
  <si>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</si>
  <si>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</si>
  <si>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</si>
  <si>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</si>
  <si>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</si>
  <si>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</si>
  <si>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</si>
  <si>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</si>
  <si>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</si>
  <si>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</si>
  <si>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</si>
  <si>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</si>
  <si>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</si>
  <si>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</si>
  <si>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</si>
  <si>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</si>
  <si>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</si>
  <si>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</si>
  <si>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</si>
  <si>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</si>
  <si>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</si>
  <si>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</si>
  <si>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</si>
  <si>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</si>
  <si>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</si>
  <si>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</si>
  <si>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</si>
  <si>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</si>
  <si>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</si>
  <si>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</si>
  <si>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</si>
  <si>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</si>
  <si>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</si>
  <si>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</si>
  <si>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</si>
  <si>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</si>
  <si>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</si>
  <si>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</si>
  <si>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</si>
  <si>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</si>
  <si>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</si>
  <si>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</si>
  <si>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</si>
  <si>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</si>
  <si>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</si>
  <si>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</si>
  <si>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</si>
  <si>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</si>
  <si>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</si>
  <si>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</si>
  <si>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</si>
  <si>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</si>
  <si>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</si>
  <si>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</si>
  <si>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</si>
  <si>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</si>
  <si>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</si>
  <si>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</si>
  <si>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</si>
  <si>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</si>
  <si>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</si>
  <si>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</si>
  <si>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</si>
  <si>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</si>
  <si>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</si>
  <si>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</si>
  <si>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</si>
  <si>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</si>
  <si>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</si>
  <si>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</si>
  <si>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</si>
  <si>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</si>
  <si>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</si>
  <si>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</si>
  <si>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</si>
  <si>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</si>
  <si>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</si>
  <si>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</si>
  <si>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</si>
  <si>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</si>
  <si>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</si>
  <si>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</si>
  <si>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</si>
  <si>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</si>
  <si>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</si>
  <si>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</si>
  <si>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</si>
  <si>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</si>
  <si>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</si>
  <si>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</si>
  <si>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</si>
  <si>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</si>
  <si>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</si>
  <si>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</si>
  <si>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</si>
  <si>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</si>
  <si>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</si>
  <si>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</si>
  <si>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</si>
  <si>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</si>
  <si>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</si>
  <si>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</si>
  <si>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</si>
  <si>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</si>
  <si>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</si>
  <si>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</si>
  <si>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</si>
  <si>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</si>
  <si>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</si>
  <si>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</si>
  <si>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</si>
  <si>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</si>
  <si>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</si>
  <si>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</si>
  <si>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</si>
  <si>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</si>
  <si>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</si>
  <si>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</si>
  <si>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</si>
  <si>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</si>
  <si>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</si>
  <si>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</si>
  <si>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</si>
  <si>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</si>
  <si>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</si>
  <si>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</si>
  <si>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</si>
  <si>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</si>
  <si>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</si>
  <si>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</si>
  <si>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</si>
  <si>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</si>
  <si>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</si>
  <si>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</si>
  <si>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</si>
  <si>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</si>
  <si>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</si>
  <si>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</si>
  <si>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</si>
  <si>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</si>
  <si>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</si>
  <si>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</si>
  <si>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</si>
  <si>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</si>
  <si>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</si>
  <si>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</si>
  <si>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</si>
  <si>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</si>
  <si>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</si>
  <si>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</si>
  <si>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</si>
  <si>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</si>
  <si>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</si>
  <si>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</si>
  <si>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</si>
  <si>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</si>
  <si>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</si>
  <si>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</si>
  <si>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</si>
  <si>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</si>
  <si>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</si>
  <si>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</si>
  <si>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</si>
  <si>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</si>
  <si>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</si>
  <si>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</si>
  <si>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</si>
  <si>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</si>
  <si>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</si>
  <si>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</si>
  <si>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</si>
  <si>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</si>
  <si>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</si>
  <si>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</si>
  <si>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</si>
  <si>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</si>
  <si>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</si>
  <si>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</si>
  <si>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</si>
  <si>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</si>
  <si>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</si>
  <si>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</si>
  <si>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</si>
  <si>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</si>
  <si>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</si>
  <si>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</si>
  <si>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</si>
  <si>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</si>
  <si>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</si>
  <si>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</si>
  <si>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</si>
  <si>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</si>
  <si>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</si>
  <si>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</si>
  <si>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</si>
  <si>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</si>
  <si>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</si>
  <si>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</si>
  <si>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</si>
  <si>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</si>
  <si>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</si>
  <si>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</si>
  <si>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</si>
  <si>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</si>
  <si>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</si>
  <si>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</si>
  <si>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</si>
  <si>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</si>
  <si>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</si>
  <si>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</si>
  <si>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</si>
  <si>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</si>
  <si>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</si>
  <si>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</si>
  <si>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</si>
  <si>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</si>
  <si>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</si>
  <si>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</si>
  <si>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</si>
  <si>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</si>
  <si>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</si>
  <si>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</si>
  <si>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</si>
  <si>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</si>
  <si>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</si>
  <si>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</si>
  <si>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</si>
  <si>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</si>
  <si>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</si>
  <si>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</si>
  <si>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</si>
  <si>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</si>
  <si>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</si>
  <si>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</si>
  <si>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</si>
  <si>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</si>
  <si>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</si>
  <si>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</si>
  <si>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</si>
  <si>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</si>
  <si>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</si>
  <si>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</si>
  <si>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</si>
  <si>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</si>
  <si>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</si>
  <si>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</si>
  <si>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</si>
  <si>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</si>
  <si>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</si>
  <si>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</si>
  <si>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</si>
  <si>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</si>
  <si>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</si>
  <si>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</si>
  <si>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</si>
  <si>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</si>
  <si>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</si>
  <si>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</si>
  <si>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</si>
  <si>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</si>
  <si>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</si>
  <si>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</si>
  <si>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</si>
  <si>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</si>
  <si>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</si>
  <si>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</si>
  <si>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</si>
  <si>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</si>
  <si>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</si>
  <si>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</si>
  <si>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</si>
  <si>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</si>
  <si>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</si>
  <si>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</si>
  <si>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</si>
  <si>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</si>
  <si>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</si>
  <si>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</si>
  <si>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</si>
  <si>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</si>
  <si>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</si>
  <si>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</si>
  <si>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</si>
  <si>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</si>
  <si>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</si>
  <si>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</si>
  <si>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</si>
  <si>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</si>
  <si>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</si>
  <si>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</si>
  <si>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</si>
  <si>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</si>
  <si>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</si>
  <si>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</si>
  <si>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</si>
  <si>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</si>
  <si>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</si>
  <si>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</si>
  <si>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</si>
  <si>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</si>
  <si>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</si>
  <si>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</si>
  <si>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</si>
  <si>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</si>
  <si>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</si>
  <si>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</si>
  <si>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</si>
  <si>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</si>
  <si>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</si>
  <si>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</si>
  <si>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</si>
  <si>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</si>
  <si>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</si>
  <si>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</si>
  <si>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</si>
  <si>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</si>
  <si>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</si>
  <si>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</si>
  <si>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</si>
  <si>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</si>
  <si>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</si>
  <si>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</si>
  <si>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</si>
  <si>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</si>
  <si>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</si>
  <si>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</si>
  <si>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</si>
  <si>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</si>
  <si>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</si>
  <si>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Ore Transfer</t>
  </si>
  <si>
    <t>30102125</t>
  </si>
  <si>
    <t>Sesquicarbonate Process: Rotary Calciner</t>
  </si>
  <si>
    <t>30102126</t>
  </si>
  <si>
    <t>Sesquicarbonate Process: Fluid-bed Calciner</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</si>
  <si>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</si>
  <si>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</si>
  <si>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</si>
  <si>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</si>
  <si>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</si>
  <si>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</si>
  <si>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</si>
  <si>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</si>
  <si>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</si>
  <si>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</si>
  <si>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</si>
  <si>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</si>
  <si>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</si>
  <si>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</si>
  <si>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</si>
  <si>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</si>
  <si>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</si>
  <si>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</si>
  <si>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</si>
  <si>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</si>
  <si>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</si>
  <si>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</si>
  <si>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</si>
  <si>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</si>
  <si>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</si>
  <si>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</si>
  <si>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</si>
  <si>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</si>
  <si>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</si>
  <si>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</si>
  <si>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</si>
  <si>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</si>
  <si>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</si>
  <si>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</si>
  <si>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</si>
  <si>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</si>
  <si>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</si>
  <si>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</si>
  <si>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</si>
  <si>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</si>
  <si>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</si>
  <si>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</si>
  <si>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</si>
  <si>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</si>
  <si>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</si>
  <si>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</si>
  <si>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</si>
  <si>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</si>
  <si>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</si>
  <si>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</si>
  <si>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</si>
  <si>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</si>
  <si>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</si>
  <si>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</si>
  <si>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</si>
  <si>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</si>
  <si>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</si>
  <si>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</si>
  <si>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</si>
  <si>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</si>
  <si>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</si>
  <si>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</si>
  <si>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</si>
  <si>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</si>
  <si>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</si>
  <si>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</si>
  <si>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</si>
  <si>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</si>
  <si>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</si>
  <si>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</si>
  <si>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</si>
  <si>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</si>
  <si>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</si>
  <si>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</si>
  <si>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</si>
  <si>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</si>
  <si>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</si>
  <si>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</si>
  <si>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</si>
  <si>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</si>
  <si>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</si>
  <si>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</si>
  <si>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</si>
  <si>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</si>
  <si>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</si>
  <si>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</si>
  <si>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</si>
  <si>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</si>
  <si>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</si>
  <si>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</si>
  <si>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</si>
  <si>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</si>
  <si>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</si>
  <si>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</si>
  <si>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</si>
  <si>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</si>
  <si>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</si>
  <si>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</si>
  <si>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</si>
  <si>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</si>
  <si>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</si>
  <si>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</si>
  <si>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</si>
  <si>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</si>
  <si>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</si>
  <si>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</si>
  <si>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</si>
  <si>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</si>
  <si>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</si>
  <si>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</si>
  <si>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</si>
  <si>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</si>
  <si>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</si>
  <si>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</si>
  <si>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</si>
  <si>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</si>
  <si>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</si>
  <si>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</si>
  <si>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</si>
  <si>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</si>
  <si>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</si>
  <si>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</si>
  <si>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</si>
  <si>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</si>
  <si>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</si>
  <si>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</si>
  <si>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</si>
  <si>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</si>
  <si>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</si>
  <si>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</si>
  <si>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</si>
  <si>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</si>
  <si>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</si>
  <si>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</si>
  <si>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</si>
  <si>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</si>
  <si>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</si>
  <si>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</si>
  <si>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</si>
  <si>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</si>
  <si>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</si>
  <si>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</si>
  <si>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</si>
  <si>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</si>
  <si>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</si>
  <si>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</si>
  <si>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</si>
  <si>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</si>
  <si>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</si>
  <si>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</si>
  <si>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</si>
  <si>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</si>
  <si>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</si>
  <si>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</si>
  <si>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</si>
  <si>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</si>
  <si>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</si>
  <si>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</si>
  <si>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</si>
  <si>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</si>
  <si>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</si>
  <si>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</si>
  <si>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</si>
  <si>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</si>
  <si>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</si>
  <si>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</si>
  <si>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</si>
  <si>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</si>
  <si>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</si>
  <si>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</si>
  <si>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</si>
  <si>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</si>
  <si>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</si>
  <si>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</si>
  <si>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</si>
  <si>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</si>
  <si>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</si>
  <si>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</si>
  <si>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</si>
  <si>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</si>
  <si>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</si>
  <si>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</si>
  <si>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</si>
  <si>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</si>
  <si>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</si>
  <si>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</si>
  <si>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</si>
  <si>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</si>
  <si>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</si>
  <si>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</si>
  <si>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</si>
  <si>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</si>
  <si>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</si>
  <si>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</si>
  <si>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</si>
  <si>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</si>
  <si>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</si>
  <si>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</si>
  <si>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</si>
  <si>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</si>
  <si>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</si>
  <si>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</si>
  <si>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</si>
  <si>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</si>
  <si>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</si>
  <si>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</si>
  <si>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</si>
  <si>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</si>
  <si>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</si>
  <si>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</si>
  <si>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</si>
  <si>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</si>
  <si>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</si>
  <si>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</si>
  <si>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</si>
  <si>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</si>
  <si>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</si>
  <si>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</si>
  <si>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</si>
  <si>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</si>
  <si>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</si>
  <si>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</si>
  <si>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</si>
  <si>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</si>
  <si>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</si>
  <si>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</si>
  <si>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</si>
  <si>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2840000040</t>
  </si>
  <si>
    <t>Soldering Operations</t>
  </si>
  <si>
    <t>2840000050</t>
  </si>
  <si>
    <t>Grinding Operations</t>
  </si>
  <si>
    <t>2840010000</t>
  </si>
  <si>
    <t>Auto Top and Body Repair</t>
  </si>
  <si>
    <t>2840010010</t>
  </si>
  <si>
    <t>2840010020</t>
  </si>
  <si>
    <t>2840010030</t>
  </si>
  <si>
    <t>2840010040</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</si>
  <si>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</si>
  <si>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</si>
  <si>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</si>
  <si>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</si>
  <si>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</si>
  <si>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</si>
  <si>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</si>
  <si>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</si>
  <si>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</si>
  <si>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</si>
  <si>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</si>
  <si>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</si>
  <si>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</si>
  <si>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</si>
  <si>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</si>
  <si>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</si>
  <si>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</si>
  <si>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</si>
  <si>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</si>
  <si>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</si>
  <si>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</si>
  <si>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</si>
  <si>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</si>
  <si>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</si>
  <si>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</si>
  <si>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</si>
  <si>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</si>
  <si>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</si>
  <si>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</si>
  <si>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</si>
  <si>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</si>
  <si>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</si>
  <si>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</si>
  <si>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</si>
  <si>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</si>
  <si>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</si>
  <si>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</si>
  <si>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</si>
  <si>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</si>
  <si>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</si>
  <si>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</si>
  <si>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</si>
  <si>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</si>
  <si>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</si>
  <si>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</si>
  <si>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</si>
  <si>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</si>
  <si>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</si>
  <si>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</si>
  <si>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</si>
  <si>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</si>
  <si>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</si>
  <si>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</si>
  <si>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</si>
  <si>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</si>
  <si>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</si>
  <si>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</si>
  <si>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</si>
  <si>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</si>
  <si>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</si>
  <si>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</si>
  <si>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</si>
  <si>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</si>
  <si>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</si>
  <si>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</si>
  <si>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</si>
  <si>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</si>
  <si>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</si>
  <si>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</si>
  <si>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</si>
  <si>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</si>
  <si>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</si>
  <si>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</si>
  <si>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</si>
  <si>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</si>
  <si>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</si>
  <si>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</si>
  <si>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</si>
  <si>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</si>
  <si>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</si>
  <si>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</si>
  <si>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</si>
  <si>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</si>
  <si>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</si>
  <si>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</si>
  <si>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</si>
  <si>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</si>
  <si>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</si>
  <si>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</si>
  <si>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</si>
  <si>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</si>
  <si>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</si>
  <si>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</si>
  <si>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</si>
  <si>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</si>
  <si>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</si>
  <si>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</si>
  <si>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</si>
  <si>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</si>
  <si>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</si>
  <si>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</si>
  <si>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</si>
  <si>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</si>
  <si>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</si>
  <si>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</si>
  <si>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</si>
  <si>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</si>
  <si>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</si>
  <si>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</si>
  <si>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</si>
  <si>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</si>
  <si>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</si>
  <si>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</si>
  <si>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</si>
  <si>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</si>
  <si>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</si>
  <si>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</si>
  <si>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</si>
  <si>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</si>
  <si>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</si>
  <si>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</si>
  <si>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</si>
  <si>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</si>
  <si>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</si>
  <si>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</si>
  <si>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</si>
  <si>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</si>
  <si>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</si>
  <si>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</si>
  <si>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</si>
  <si>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</si>
  <si>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</si>
  <si>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</si>
  <si>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</si>
  <si>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</si>
  <si>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</si>
  <si>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</si>
  <si>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</si>
  <si>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</si>
  <si>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</si>
  <si>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</si>
  <si>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</si>
  <si>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</si>
  <si>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</si>
  <si>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</si>
  <si>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</si>
  <si>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</si>
  <si>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</si>
  <si>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</si>
  <si>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</si>
  <si>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</si>
  <si>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</si>
  <si>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</si>
  <si>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</si>
  <si>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</si>
  <si>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</si>
  <si>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</si>
  <si>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</si>
  <si>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</si>
  <si>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</si>
  <si>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</si>
  <si>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</si>
  <si>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</si>
  <si>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</si>
  <si>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</si>
  <si>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</si>
  <si>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</si>
  <si>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</si>
  <si>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</si>
  <si>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</si>
  <si>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</si>
  <si>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</si>
  <si>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</si>
  <si>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</si>
  <si>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</si>
  <si>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</si>
  <si>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</si>
  <si>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</si>
  <si>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</si>
  <si>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</si>
  <si>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</si>
  <si>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</si>
  <si>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</si>
  <si>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</si>
  <si>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</si>
  <si>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</si>
  <si>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</si>
  <si>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</si>
  <si>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</si>
  <si>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</si>
  <si>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</si>
  <si>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</si>
  <si>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</si>
  <si>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</si>
  <si>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</si>
  <si>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</si>
  <si>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</si>
  <si>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</si>
  <si>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</si>
  <si>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</si>
  <si>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</si>
  <si>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</si>
  <si>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</si>
  <si>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</si>
  <si>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</si>
  <si>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</si>
  <si>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</si>
  <si>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</si>
  <si>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</si>
  <si>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</si>
  <si>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</si>
  <si>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</si>
  <si>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</si>
  <si>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</si>
  <si>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</si>
  <si>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</si>
  <si>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</si>
  <si>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</si>
  <si>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</si>
  <si>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</si>
  <si>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</si>
  <si>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</si>
  <si>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</si>
  <si>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</si>
  <si>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</si>
  <si>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</si>
  <si>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</si>
  <si>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</si>
  <si>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</si>
  <si>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</si>
  <si>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</si>
  <si>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</si>
  <si>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</si>
  <si>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</si>
  <si>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</si>
  <si>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</si>
  <si>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</si>
  <si>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</si>
  <si>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</si>
  <si>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</si>
  <si>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</si>
  <si>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</si>
  <si>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</si>
  <si>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</si>
  <si>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</si>
  <si>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</si>
  <si>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</si>
  <si>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</si>
  <si>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</si>
  <si>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</si>
  <si>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</si>
  <si>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</si>
  <si>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</si>
  <si>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</si>
  <si>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</si>
  <si>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</si>
  <si>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</si>
  <si>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</si>
  <si>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</si>
  <si>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</si>
  <si>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</si>
  <si>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</si>
  <si>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</si>
  <si>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</si>
  <si>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</si>
  <si>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</si>
  <si>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</si>
  <si>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</si>
  <si>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</si>
  <si>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</si>
  <si>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</si>
  <si>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</si>
  <si>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</si>
  <si>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</si>
  <si>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</si>
  <si>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</si>
  <si>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</si>
  <si>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</si>
  <si>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</si>
  <si>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</si>
  <si>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</si>
  <si>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</si>
  <si>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</si>
  <si>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</si>
  <si>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</si>
  <si>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</si>
  <si>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</si>
  <si>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</si>
  <si>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</si>
  <si>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</si>
  <si>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</si>
  <si>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</si>
  <si>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</si>
  <si>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</si>
  <si>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</si>
  <si>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</si>
  <si>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</si>
  <si>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</si>
  <si>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</si>
  <si>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</si>
  <si>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</si>
  <si>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</si>
  <si>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</si>
  <si>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</si>
  <si>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</si>
  <si>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</si>
  <si>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</si>
  <si>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</si>
  <si>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</si>
  <si>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</si>
  <si>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</si>
  <si>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</si>
  <si>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</si>
  <si>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</si>
  <si>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</si>
  <si>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</si>
  <si>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</si>
  <si>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</si>
  <si>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</si>
  <si>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</si>
  <si>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</si>
  <si>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</si>
  <si>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</si>
  <si>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</si>
  <si>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</si>
  <si>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</si>
  <si>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</si>
  <si>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</si>
  <si>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</si>
  <si>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</si>
  <si>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</si>
  <si>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</si>
  <si>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</si>
  <si>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</si>
  <si>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</si>
  <si>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</si>
  <si>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</si>
  <si>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</si>
  <si>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</si>
  <si>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</si>
  <si>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</si>
  <si>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</si>
  <si>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</si>
  <si>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</si>
  <si>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</si>
  <si>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</si>
  <si>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</si>
  <si>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</si>
  <si>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</si>
  <si>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</si>
  <si>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</si>
  <si>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</si>
  <si>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</si>
  <si>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</si>
  <si>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</si>
  <si>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</si>
  <si>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</si>
  <si>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</si>
  <si>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</si>
  <si>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</si>
  <si>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</si>
  <si>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</si>
  <si>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</si>
  <si>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</si>
  <si>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</si>
  <si>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</si>
  <si>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</si>
  <si>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</si>
  <si>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</si>
  <si>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</si>
  <si>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</si>
  <si>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</si>
  <si>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</si>
  <si>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</si>
  <si>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</si>
  <si>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</si>
  <si>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</si>
  <si>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</si>
  <si>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</si>
  <si>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</si>
  <si>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</si>
  <si>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</si>
  <si>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</si>
  <si>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</si>
  <si>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</si>
  <si>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</si>
  <si>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</si>
  <si>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</si>
  <si>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</si>
  <si>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</si>
  <si>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</si>
  <si>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</si>
  <si>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</si>
  <si>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</si>
  <si>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</si>
  <si>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</si>
  <si>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</si>
  <si>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</si>
  <si>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</si>
  <si>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</si>
  <si>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</si>
  <si>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</si>
  <si>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</si>
  <si>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</si>
  <si>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</si>
  <si>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</si>
  <si>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</si>
  <si>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</si>
  <si>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</si>
  <si>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</si>
  <si>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</si>
  <si>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</si>
  <si>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</si>
  <si>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</si>
  <si>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</si>
  <si>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</si>
  <si>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</si>
  <si>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</si>
  <si>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</si>
  <si>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</si>
  <si>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</si>
  <si>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</si>
  <si>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</si>
  <si>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</si>
  <si>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</si>
  <si>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</si>
  <si>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</si>
  <si>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</si>
  <si>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</si>
  <si>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</si>
  <si>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</si>
  <si>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</si>
  <si>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</si>
  <si>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</si>
  <si>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</si>
  <si>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</si>
  <si>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</si>
  <si>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</si>
  <si>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</si>
  <si>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</si>
  <si>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</si>
  <si>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</si>
  <si>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</si>
  <si>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</si>
  <si>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</si>
  <si>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</si>
  <si>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30112532</t>
  </si>
  <si>
    <t>Trichloroethylene: Neutralizer</t>
  </si>
  <si>
    <t>30112533</t>
  </si>
  <si>
    <t>Trichloroethylene: Product Drying Column</t>
  </si>
  <si>
    <t>30112534</t>
  </si>
  <si>
    <t>Ethylene Dichloride via Oxychlorination</t>
  </si>
  <si>
    <t>30112502</t>
  </si>
  <si>
    <t>Electric Arc Furnace</t>
  </si>
  <si>
    <t>30400305</t>
  </si>
  <si>
    <t>Annealing Operation</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</si>
  <si>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</si>
  <si>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</si>
  <si>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</si>
  <si>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</si>
  <si>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</si>
  <si>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</si>
  <si>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</si>
  <si>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</si>
  <si>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</si>
  <si>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</si>
  <si>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</si>
  <si>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</si>
  <si>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</si>
  <si>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</si>
  <si>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</si>
  <si>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</si>
  <si>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</si>
  <si>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</si>
  <si>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</si>
  <si>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</si>
  <si>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</si>
  <si>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</si>
  <si>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</si>
  <si>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</si>
  <si>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</si>
  <si>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</si>
  <si>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</si>
  <si>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</si>
  <si>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</si>
  <si>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</si>
  <si>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</si>
  <si>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</si>
  <si>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</si>
  <si>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</si>
  <si>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</si>
  <si>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</si>
  <si>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</si>
  <si>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</si>
  <si>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</si>
  <si>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</si>
  <si>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</si>
  <si>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</si>
  <si>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</si>
  <si>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</si>
  <si>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</si>
  <si>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</si>
  <si>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</si>
  <si>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</si>
  <si>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</si>
  <si>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</si>
  <si>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</si>
  <si>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</si>
  <si>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</si>
  <si>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</si>
  <si>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</si>
  <si>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</si>
  <si>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</si>
  <si>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</si>
  <si>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</si>
  <si>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</si>
  <si>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</si>
  <si>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</si>
  <si>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</si>
  <si>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</si>
  <si>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</si>
  <si>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</si>
  <si>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</si>
  <si>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</si>
  <si>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</si>
  <si>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</si>
  <si>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</si>
  <si>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</si>
  <si>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</si>
  <si>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</si>
  <si>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</si>
  <si>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</si>
  <si>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</si>
  <si>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</si>
  <si>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</si>
  <si>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</si>
  <si>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</si>
  <si>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</si>
  <si>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</si>
  <si>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</si>
  <si>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</si>
  <si>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</si>
  <si>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</si>
  <si>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</si>
  <si>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</si>
  <si>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</si>
  <si>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</si>
  <si>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</si>
  <si>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</si>
  <si>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</si>
  <si>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</si>
  <si>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</si>
  <si>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</si>
  <si>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</si>
  <si>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</si>
  <si>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</si>
  <si>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</si>
  <si>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</si>
  <si>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</si>
  <si>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</si>
  <si>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</si>
  <si>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</si>
  <si>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</si>
  <si>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</si>
  <si>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</si>
  <si>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</si>
  <si>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</si>
  <si>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</si>
  <si>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</si>
  <si>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</si>
  <si>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</si>
  <si>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</si>
  <si>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</si>
  <si>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</si>
  <si>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</si>
  <si>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</si>
  <si>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</si>
  <si>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</si>
  <si>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</si>
  <si>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</si>
  <si>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</si>
  <si>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</si>
  <si>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</si>
  <si>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</si>
  <si>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</si>
  <si>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</si>
  <si>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</si>
  <si>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</si>
  <si>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</si>
  <si>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</si>
  <si>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</si>
  <si>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</si>
  <si>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</si>
  <si>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</si>
  <si>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</si>
  <si>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</si>
  <si>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</si>
  <si>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</si>
  <si>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</si>
  <si>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</si>
  <si>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</si>
  <si>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</si>
  <si>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</si>
  <si>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</si>
  <si>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</si>
  <si>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</si>
  <si>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</si>
  <si>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</si>
  <si>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</si>
  <si>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</si>
  <si>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</si>
  <si>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</si>
  <si>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</si>
  <si>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</si>
  <si>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</si>
  <si>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</si>
  <si>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</si>
  <si>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</si>
  <si>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</si>
  <si>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</si>
  <si>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</si>
  <si>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</si>
  <si>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</si>
  <si>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</si>
  <si>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</si>
  <si>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</si>
  <si>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</si>
  <si>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</si>
  <si>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</si>
  <si>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</si>
  <si>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</si>
  <si>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</si>
  <si>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</si>
  <si>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</si>
  <si>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</si>
  <si>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</si>
  <si>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</si>
  <si>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</si>
  <si>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</si>
  <si>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</si>
  <si>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</si>
  <si>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</si>
  <si>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</si>
  <si>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</si>
  <si>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</si>
  <si>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</si>
  <si>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</si>
  <si>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</si>
  <si>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</si>
  <si>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</si>
  <si>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</si>
  <si>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</si>
  <si>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</si>
  <si>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</si>
  <si>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</si>
  <si>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</si>
  <si>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</si>
  <si>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</si>
  <si>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</si>
  <si>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</si>
  <si>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</si>
  <si>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</si>
  <si>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</si>
  <si>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</si>
  <si>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</si>
  <si>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</si>
  <si>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</si>
  <si>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</si>
  <si>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</si>
  <si>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</si>
  <si>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</si>
  <si>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</si>
  <si>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</si>
  <si>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</si>
  <si>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</si>
  <si>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</si>
  <si>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</si>
  <si>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</si>
  <si>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</si>
  <si>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</si>
  <si>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</si>
  <si>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</si>
  <si>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</si>
  <si>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</si>
  <si>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</si>
  <si>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</si>
  <si>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</si>
  <si>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</si>
  <si>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</si>
  <si>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</si>
  <si>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</si>
  <si>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</si>
  <si>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</si>
  <si>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</si>
  <si>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</si>
  <si>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</si>
  <si>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</si>
  <si>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</si>
  <si>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</si>
  <si>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</si>
  <si>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</si>
  <si>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</si>
  <si>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</si>
  <si>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</si>
  <si>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</si>
  <si>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</si>
  <si>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</si>
  <si>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</si>
  <si>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</si>
  <si>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</si>
  <si>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</si>
  <si>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</si>
  <si>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</si>
  <si>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</si>
  <si>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</si>
  <si>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</si>
  <si>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</si>
  <si>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</si>
  <si>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</si>
  <si>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</si>
  <si>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</si>
  <si>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</si>
  <si>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</si>
  <si>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</si>
  <si>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</si>
  <si>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</si>
  <si>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</si>
  <si>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</si>
  <si>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</si>
  <si>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</si>
  <si>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</si>
  <si>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</si>
  <si>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</si>
  <si>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</si>
  <si>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</si>
  <si>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</si>
  <si>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</si>
  <si>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</si>
  <si>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</si>
  <si>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</si>
  <si>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</si>
  <si>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</si>
  <si>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</si>
  <si>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</si>
  <si>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</si>
  <si>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</si>
  <si>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</si>
  <si>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</si>
  <si>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</si>
  <si>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</si>
  <si>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</si>
  <si>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</si>
  <si>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</si>
  <si>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</si>
  <si>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</si>
  <si>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</si>
  <si>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</si>
  <si>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</si>
  <si>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</si>
  <si>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</si>
  <si>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</si>
  <si>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</si>
  <si>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</si>
  <si>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</si>
  <si>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</si>
  <si>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</si>
  <si>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</si>
  <si>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</si>
  <si>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</si>
  <si>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</si>
  <si>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</si>
  <si>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</si>
  <si>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</si>
  <si>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</si>
  <si>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</si>
  <si>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</si>
  <si>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</si>
  <si>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</si>
  <si>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</si>
  <si>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</si>
  <si>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</si>
  <si>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</si>
  <si>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</si>
  <si>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</si>
  <si>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</si>
  <si>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</si>
  <si>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</si>
  <si>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</si>
  <si>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</si>
  <si>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</si>
  <si>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</si>
  <si>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</si>
  <si>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</si>
  <si>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</si>
  <si>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</si>
  <si>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</si>
  <si>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</si>
  <si>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</si>
  <si>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</si>
  <si>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</si>
  <si>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</si>
  <si>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</si>
  <si>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</si>
  <si>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</si>
  <si>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</si>
  <si>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</si>
  <si>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</si>
  <si>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</si>
  <si>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</si>
  <si>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</si>
  <si>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</si>
  <si>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</si>
  <si>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</si>
  <si>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</si>
  <si>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</si>
  <si>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</si>
  <si>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</si>
  <si>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</si>
  <si>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</si>
  <si>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</si>
  <si>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</si>
  <si>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</si>
  <si>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</si>
  <si>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</si>
  <si>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</si>
  <si>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</si>
  <si>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</si>
  <si>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</si>
  <si>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</si>
  <si>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</si>
  <si>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</si>
  <si>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</si>
  <si>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</si>
  <si>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</si>
  <si>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</si>
  <si>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</si>
  <si>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</si>
  <si>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</si>
  <si>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</si>
  <si>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</si>
  <si>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</si>
  <si>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</si>
  <si>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</si>
  <si>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</si>
  <si>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</si>
  <si>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</si>
  <si>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</si>
  <si>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</si>
  <si>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</si>
  <si>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</si>
  <si>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</si>
  <si>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</si>
  <si>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</si>
  <si>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</si>
  <si>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</si>
  <si>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</si>
  <si>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</si>
  <si>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</si>
  <si>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</si>
  <si>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</si>
  <si>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</si>
  <si>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</si>
  <si>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</si>
  <si>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</si>
  <si>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</si>
  <si>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</si>
  <si>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</si>
  <si>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</si>
  <si>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</si>
  <si>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</si>
  <si>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</si>
  <si>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</si>
  <si>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</si>
  <si>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</si>
  <si>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</si>
  <si>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</si>
  <si>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</si>
  <si>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</si>
  <si>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</si>
  <si>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</si>
  <si>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</si>
  <si>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</si>
  <si>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</si>
  <si>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</si>
  <si>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</si>
  <si>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</si>
  <si>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</si>
  <si>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</si>
  <si>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</si>
  <si>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</si>
  <si>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</si>
  <si>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</si>
  <si>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</si>
  <si>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</si>
  <si>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</si>
  <si>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</si>
  <si>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</si>
  <si>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</si>
  <si>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</si>
  <si>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</si>
  <si>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</si>
  <si>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</si>
  <si>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</si>
  <si>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</si>
  <si>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</si>
  <si>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</si>
  <si>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</si>
  <si>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</si>
  <si>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</si>
  <si>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</si>
  <si>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</si>
  <si>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</si>
  <si>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</si>
  <si>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</si>
  <si>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</si>
  <si>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</si>
  <si>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</si>
  <si>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</si>
  <si>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</si>
  <si>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</si>
  <si>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</si>
  <si>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</si>
  <si>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</si>
  <si>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</si>
  <si>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</si>
  <si>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</si>
  <si>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</si>
  <si>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</si>
  <si>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</si>
  <si>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</si>
  <si>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</si>
  <si>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</si>
  <si>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</si>
  <si>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</si>
  <si>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</si>
  <si>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</si>
  <si>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</si>
  <si>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</si>
  <si>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</si>
  <si>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</si>
  <si>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</si>
  <si>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</si>
  <si>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</si>
  <si>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</si>
  <si>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</si>
  <si>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</si>
  <si>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</si>
  <si>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</si>
  <si>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</si>
  <si>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</si>
  <si>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</si>
  <si>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</si>
  <si>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</si>
  <si>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</si>
  <si>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</si>
  <si>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</si>
  <si>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</si>
  <si>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</si>
  <si>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</si>
  <si>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</si>
  <si>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</si>
  <si>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</si>
  <si>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</si>
  <si>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</si>
  <si>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</si>
  <si>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</si>
  <si>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</si>
  <si>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</si>
  <si>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</si>
  <si>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</si>
  <si>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</si>
  <si>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</si>
  <si>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</si>
  <si>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</si>
  <si>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</si>
  <si>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</si>
  <si>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</si>
  <si>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</si>
  <si>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</si>
  <si>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</si>
  <si>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</si>
  <si>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</si>
  <si>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</si>
  <si>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</si>
  <si>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</si>
  <si>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</si>
  <si>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</si>
  <si>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</si>
  <si>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</si>
  <si>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</si>
  <si>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</si>
  <si>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</si>
  <si>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</si>
  <si>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</si>
  <si>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</si>
  <si>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</si>
  <si>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</si>
  <si>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</si>
  <si>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</si>
  <si>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</si>
  <si>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</si>
  <si>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</si>
  <si>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</si>
  <si>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</si>
  <si>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</si>
  <si>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</si>
  <si>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</si>
  <si>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</si>
  <si>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</si>
  <si>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</si>
  <si>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</si>
  <si>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</si>
  <si>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</si>
  <si>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</si>
  <si>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</si>
  <si>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</si>
  <si>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</si>
  <si>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</si>
  <si>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</si>
  <si>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</si>
  <si>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</si>
  <si>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</si>
  <si>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</si>
  <si>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</si>
  <si>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</si>
  <si>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</si>
  <si>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</si>
  <si>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</si>
  <si>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</si>
  <si>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</si>
  <si>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</si>
  <si>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</si>
  <si>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</si>
  <si>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</si>
  <si>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</si>
  <si>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</si>
  <si>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</si>
  <si>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</si>
  <si>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</si>
  <si>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</si>
  <si>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</si>
  <si>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</si>
  <si>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</si>
  <si>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</si>
  <si>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</si>
  <si>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</si>
  <si>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</si>
  <si>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</si>
  <si>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</si>
  <si>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</si>
  <si>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</si>
  <si>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</si>
  <si>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</si>
  <si>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</si>
  <si>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</si>
  <si>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</si>
  <si>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</si>
  <si>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</si>
  <si>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</si>
  <si>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</si>
  <si>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</si>
  <si>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</si>
  <si>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</si>
  <si>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</si>
  <si>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</si>
  <si>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</si>
  <si>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</si>
  <si>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</si>
  <si>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</si>
  <si>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</si>
  <si>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</si>
  <si>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</si>
  <si>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</si>
  <si>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</si>
  <si>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</si>
  <si>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</si>
  <si>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</si>
  <si>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</si>
  <si>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</si>
  <si>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</si>
  <si>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</si>
  <si>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</si>
  <si>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</si>
  <si>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</si>
  <si>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</si>
  <si>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</si>
  <si>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</si>
  <si>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</si>
  <si>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</si>
  <si>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</si>
  <si>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</si>
  <si>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</si>
  <si>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</si>
  <si>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</si>
  <si>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</si>
  <si>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</si>
  <si>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</si>
  <si>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</si>
  <si>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</si>
  <si>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</si>
  <si>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</si>
  <si>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</si>
  <si>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</si>
  <si>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</si>
  <si>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</si>
  <si>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</si>
  <si>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</si>
  <si>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</si>
  <si>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</si>
  <si>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</si>
  <si>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</si>
  <si>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</si>
  <si>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</si>
  <si>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</si>
  <si>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</si>
  <si>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</si>
  <si>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</si>
  <si>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</si>
  <si>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</si>
  <si>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</si>
  <si>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</si>
  <si>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</si>
  <si>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</si>
  <si>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</si>
  <si>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</si>
  <si>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</si>
  <si>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</si>
  <si>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</si>
  <si>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</si>
  <si>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</si>
  <si>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</si>
  <si>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</si>
  <si>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</si>
  <si>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</si>
  <si>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</si>
  <si>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</si>
  <si>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</si>
  <si>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</si>
  <si>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</si>
  <si>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</si>
  <si>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</si>
  <si>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</si>
  <si>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</si>
  <si>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</si>
  <si>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</si>
  <si>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</si>
  <si>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</si>
  <si>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</si>
  <si>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</si>
  <si>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</si>
  <si>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</si>
  <si>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</si>
  <si>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</si>
  <si>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</si>
  <si>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</si>
  <si>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</si>
  <si>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</si>
  <si>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</si>
  <si>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</si>
  <si>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</si>
  <si>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</si>
  <si>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</si>
  <si>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</si>
  <si>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</si>
  <si>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</si>
  <si>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</si>
  <si>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</si>
  <si>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</si>
  <si>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</si>
  <si>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</si>
  <si>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</si>
  <si>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</si>
  <si>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</si>
  <si>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</si>
  <si>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</si>
  <si>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</si>
  <si>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</si>
  <si>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</si>
  <si>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</si>
  <si>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</si>
  <si>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</si>
  <si>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</si>
  <si>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</si>
  <si>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</si>
  <si>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</si>
  <si>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</si>
  <si>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</si>
  <si>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</si>
  <si>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</si>
  <si>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</si>
  <si>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</si>
  <si>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</si>
  <si>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</si>
  <si>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</si>
  <si>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</si>
  <si>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</si>
  <si>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</si>
  <si>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</si>
  <si>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</si>
  <si>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</si>
  <si>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</si>
  <si>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</si>
  <si>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</si>
  <si>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</si>
  <si>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</si>
  <si>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</si>
  <si>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</si>
  <si>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</si>
  <si>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</si>
  <si>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</si>
  <si>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</si>
  <si>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</si>
  <si>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</si>
  <si>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</si>
  <si>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</si>
  <si>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</si>
  <si>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</si>
  <si>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</si>
  <si>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</si>
  <si>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</si>
  <si>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</si>
  <si>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</si>
  <si>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</si>
  <si>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</si>
  <si>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</si>
  <si>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</si>
  <si>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</si>
  <si>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</si>
  <si>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</si>
  <si>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</si>
  <si>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</si>
  <si>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</si>
  <si>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</si>
  <si>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</si>
  <si>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</si>
  <si>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</si>
  <si>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</si>
  <si>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</si>
  <si>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</si>
  <si>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</si>
  <si>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</si>
  <si>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</si>
  <si>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</si>
  <si>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</si>
  <si>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</si>
  <si>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</si>
  <si>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</si>
  <si>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</si>
  <si>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</si>
  <si>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</si>
  <si>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</si>
  <si>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</si>
  <si>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</si>
  <si>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</si>
  <si>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</si>
  <si>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</si>
  <si>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Chemical Plant Wastewater System: Lift Station</t>
  </si>
  <si>
    <t>30182006</t>
  </si>
  <si>
    <t>Chemical Plant Wastewater System: Aerated Impoundment</t>
  </si>
  <si>
    <t>2805009300</t>
  </si>
  <si>
    <t>2805010100</t>
  </si>
  <si>
    <t>Poultry production - turkeys</t>
  </si>
  <si>
    <t>PM (tons/year)</t>
  </si>
  <si>
    <t>2310003400</t>
  </si>
  <si>
    <t>Water tank losses</t>
  </si>
  <si>
    <t>Category</t>
  </si>
  <si>
    <t>Source</t>
  </si>
  <si>
    <t>SCC_DESC</t>
  </si>
  <si>
    <t>20200201</t>
  </si>
  <si>
    <t>Internal Combustion Engines, Industrial, Natural Gas, Turbine</t>
  </si>
  <si>
    <t>20200202</t>
  </si>
  <si>
    <t>Internal Combustion Engines, Industrial, Natural Gas, Reciprocating</t>
  </si>
  <si>
    <t>20200203</t>
  </si>
  <si>
    <t>Venting - initial completions</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</si>
  <si>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</si>
  <si>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</si>
  <si>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</si>
  <si>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</si>
  <si>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</si>
  <si>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</si>
  <si>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</si>
  <si>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</si>
  <si>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</si>
  <si>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</si>
  <si>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</si>
  <si>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</si>
  <si>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</si>
  <si>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</si>
  <si>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</si>
  <si>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</si>
  <si>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</si>
  <si>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</si>
  <si>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</si>
  <si>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</si>
  <si>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</si>
  <si>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</si>
  <si>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</si>
  <si>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</si>
  <si>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</si>
  <si>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</si>
  <si>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</si>
  <si>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</si>
  <si>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</si>
  <si>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</si>
  <si>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</si>
  <si>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</si>
  <si>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</si>
  <si>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</si>
  <si>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</si>
  <si>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</si>
  <si>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</si>
  <si>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</si>
  <si>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</si>
  <si>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</si>
  <si>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</si>
  <si>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</si>
  <si>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</si>
  <si>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</si>
  <si>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</si>
  <si>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</si>
  <si>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</si>
  <si>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</si>
  <si>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</si>
  <si>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</si>
  <si>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</si>
  <si>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</si>
  <si>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</si>
  <si>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</si>
  <si>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</si>
  <si>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</si>
  <si>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</si>
  <si>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</si>
  <si>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</si>
  <si>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</si>
  <si>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</si>
  <si>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</si>
  <si>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</si>
  <si>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</si>
  <si>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</si>
  <si>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</si>
  <si>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</si>
  <si>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</si>
  <si>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</si>
  <si>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</si>
  <si>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</si>
  <si>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</si>
  <si>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</si>
  <si>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</si>
  <si>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</si>
  <si>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</si>
  <si>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</si>
  <si>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</si>
  <si>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</si>
  <si>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</si>
  <si>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</si>
  <si>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</si>
  <si>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</si>
  <si>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</si>
  <si>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</si>
  <si>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</si>
  <si>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</si>
  <si>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</si>
  <si>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</si>
  <si>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</si>
  <si>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</si>
  <si>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</si>
  <si>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</si>
  <si>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</si>
  <si>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</si>
  <si>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</si>
  <si>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</si>
  <si>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</si>
  <si>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</si>
  <si>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</si>
  <si>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</si>
  <si>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</si>
  <si>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</si>
  <si>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</si>
  <si>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</si>
  <si>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</si>
  <si>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</si>
  <si>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</si>
  <si>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</si>
  <si>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</si>
  <si>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</si>
  <si>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</si>
  <si>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</si>
  <si>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</si>
  <si>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</si>
  <si>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</si>
  <si>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</si>
  <si>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</si>
  <si>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</si>
  <si>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</si>
  <si>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</si>
  <si>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</si>
  <si>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</si>
  <si>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</si>
  <si>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</si>
  <si>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</si>
  <si>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</si>
  <si>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</si>
  <si>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</si>
  <si>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</si>
  <si>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</si>
  <si>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</si>
  <si>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</si>
  <si>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</si>
  <si>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</si>
  <si>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</si>
  <si>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</si>
  <si>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</si>
  <si>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</si>
  <si>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</si>
  <si>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</si>
  <si>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</si>
  <si>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</si>
  <si>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</si>
  <si>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</si>
  <si>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</si>
  <si>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</si>
  <si>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</si>
  <si>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</si>
  <si>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</si>
  <si>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</si>
  <si>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</si>
  <si>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</si>
  <si>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</si>
  <si>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</si>
  <si>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</si>
  <si>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</si>
  <si>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</si>
  <si>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</si>
  <si>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</si>
  <si>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</si>
  <si>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</si>
  <si>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</si>
  <si>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</si>
  <si>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</si>
  <si>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</si>
  <si>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</si>
  <si>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</si>
  <si>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</si>
  <si>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</si>
  <si>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</si>
  <si>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</si>
  <si>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</si>
  <si>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</si>
  <si>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</si>
  <si>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</si>
  <si>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</si>
  <si>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</si>
  <si>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</si>
  <si>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</si>
  <si>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</si>
  <si>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</si>
  <si>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</si>
  <si>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</si>
  <si>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</si>
  <si>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</si>
  <si>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</si>
  <si>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</si>
  <si>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</si>
  <si>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</si>
  <si>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</si>
  <si>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</si>
  <si>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</si>
  <si>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</si>
  <si>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</si>
  <si>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</si>
  <si>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</si>
  <si>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</si>
  <si>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</si>
  <si>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</si>
  <si>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</si>
  <si>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</si>
  <si>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</si>
  <si>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</si>
  <si>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</si>
  <si>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</si>
  <si>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</si>
  <si>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</si>
  <si>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</si>
  <si>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</si>
  <si>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</si>
  <si>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</si>
  <si>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</si>
  <si>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</si>
  <si>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</si>
  <si>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</si>
  <si>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</si>
  <si>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</si>
  <si>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</si>
  <si>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</si>
  <si>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</si>
  <si>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</si>
  <si>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</si>
  <si>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</si>
  <si>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</si>
  <si>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</si>
  <si>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</si>
  <si>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</si>
  <si>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</si>
  <si>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</si>
  <si>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</si>
  <si>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</si>
  <si>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</si>
  <si>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</si>
  <si>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</si>
  <si>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</si>
  <si>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</si>
  <si>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</si>
  <si>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</si>
  <si>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</si>
  <si>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</si>
  <si>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</si>
  <si>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</si>
  <si>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</si>
  <si>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</si>
  <si>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</si>
  <si>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</si>
  <si>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</si>
  <si>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</si>
  <si>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</si>
  <si>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</si>
  <si>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</si>
  <si>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</si>
  <si>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</si>
  <si>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</si>
  <si>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</si>
  <si>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</si>
  <si>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</si>
  <si>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</si>
  <si>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</si>
  <si>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</si>
  <si>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</si>
  <si>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</si>
  <si>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</si>
  <si>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</si>
  <si>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</si>
  <si>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</si>
  <si>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</si>
  <si>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</si>
  <si>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</si>
  <si>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</si>
  <si>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</si>
  <si>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</si>
  <si>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</si>
  <si>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</si>
  <si>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</si>
  <si>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</si>
  <si>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</si>
  <si>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</si>
  <si>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</si>
  <si>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</si>
  <si>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</si>
  <si>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</si>
  <si>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</si>
  <si>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</si>
  <si>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</si>
  <si>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</si>
  <si>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</si>
  <si>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</si>
  <si>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</si>
  <si>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</si>
  <si>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</si>
  <si>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</si>
  <si>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</si>
  <si>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</si>
  <si>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</si>
  <si>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</si>
  <si>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</si>
  <si>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</si>
  <si>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</si>
  <si>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</si>
  <si>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</si>
  <si>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</si>
  <si>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</si>
  <si>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</si>
  <si>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</si>
  <si>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</si>
  <si>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</si>
  <si>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</si>
  <si>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</si>
  <si>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</si>
  <si>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</si>
  <si>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</si>
  <si>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</si>
  <si>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</si>
  <si>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</si>
  <si>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</si>
  <si>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</si>
  <si>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</si>
  <si>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</si>
  <si>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</si>
  <si>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</si>
  <si>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</si>
  <si>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</si>
  <si>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</si>
  <si>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</si>
  <si>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</si>
  <si>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</si>
  <si>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</si>
  <si>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</si>
  <si>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</si>
  <si>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</si>
  <si>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</si>
  <si>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</si>
  <si>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</si>
  <si>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</si>
  <si>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</si>
  <si>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</si>
  <si>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</si>
  <si>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</si>
  <si>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</si>
  <si>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</si>
  <si>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</si>
  <si>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</si>
  <si>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</si>
  <si>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</si>
  <si>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</si>
  <si>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</si>
  <si>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</si>
  <si>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</si>
  <si>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</si>
  <si>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</si>
  <si>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</si>
  <si>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</si>
  <si>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</si>
  <si>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</si>
  <si>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</si>
  <si>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</si>
  <si>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</si>
  <si>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</si>
  <si>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</si>
  <si>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</si>
  <si>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</si>
  <si>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</si>
  <si>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</si>
  <si>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</si>
  <si>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</si>
  <si>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</si>
  <si>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</si>
  <si>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</si>
  <si>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</si>
  <si>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</si>
  <si>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</si>
  <si>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</si>
  <si>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</si>
  <si>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</si>
  <si>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</si>
  <si>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</si>
  <si>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</si>
  <si>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</si>
  <si>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</si>
  <si>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</si>
  <si>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</si>
  <si>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</si>
  <si>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</si>
  <si>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</si>
  <si>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</si>
  <si>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</si>
  <si>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</si>
  <si>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</si>
  <si>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</si>
  <si>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</si>
  <si>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</si>
  <si>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</si>
  <si>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</si>
  <si>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</si>
  <si>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</si>
  <si>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</si>
  <si>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</si>
  <si>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</si>
  <si>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</si>
  <si>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</si>
  <si>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</si>
  <si>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</si>
  <si>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</si>
  <si>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</si>
  <si>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</si>
  <si>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</si>
  <si>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</si>
  <si>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</si>
  <si>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</si>
  <si>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</si>
  <si>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</si>
  <si>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</si>
  <si>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</si>
  <si>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</si>
  <si>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</si>
  <si>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</si>
  <si>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</si>
  <si>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</si>
  <si>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</si>
  <si>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</si>
  <si>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</si>
  <si>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</si>
  <si>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</si>
  <si>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</si>
  <si>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</si>
  <si>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</si>
  <si>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</si>
  <si>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</si>
  <si>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</si>
  <si>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</si>
  <si>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</si>
  <si>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</si>
  <si>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</si>
  <si>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</si>
  <si>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</si>
  <si>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</si>
  <si>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</si>
  <si>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</si>
  <si>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</si>
  <si>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</si>
  <si>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</si>
  <si>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</si>
  <si>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</si>
  <si>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</si>
  <si>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</si>
  <si>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</si>
  <si>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</si>
  <si>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</si>
  <si>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</si>
  <si>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</si>
  <si>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</si>
  <si>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</si>
  <si>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</si>
  <si>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</si>
  <si>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</si>
  <si>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</si>
  <si>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</si>
  <si>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</si>
  <si>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</si>
  <si>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</si>
  <si>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</si>
  <si>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</si>
  <si>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</si>
  <si>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</si>
  <si>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</si>
  <si>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</si>
  <si>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</si>
  <si>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</si>
  <si>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</si>
  <si>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</si>
  <si>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</si>
  <si>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</si>
  <si>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</si>
  <si>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</si>
  <si>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</si>
  <si>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</si>
  <si>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</si>
  <si>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</si>
  <si>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</si>
  <si>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</si>
  <si>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</si>
  <si>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</si>
  <si>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</si>
  <si>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</si>
  <si>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</si>
  <si>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</si>
  <si>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</si>
  <si>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</si>
  <si>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</si>
  <si>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</si>
  <si>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</si>
  <si>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</si>
  <si>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</si>
  <si>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</si>
  <si>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</si>
  <si>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</si>
  <si>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</si>
  <si>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</si>
  <si>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</si>
  <si>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</si>
  <si>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</si>
  <si>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</si>
  <si>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</si>
  <si>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</si>
  <si>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</si>
  <si>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</si>
  <si>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</si>
  <si>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</si>
  <si>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</si>
  <si>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</si>
  <si>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</si>
  <si>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</si>
  <si>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</si>
  <si>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</si>
  <si>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</si>
  <si>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</si>
  <si>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</si>
  <si>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</si>
  <si>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</si>
  <si>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</si>
  <si>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</si>
  <si>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</si>
  <si>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</si>
  <si>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</si>
  <si>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</si>
  <si>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</si>
  <si>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</si>
  <si>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</si>
  <si>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</si>
  <si>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</si>
  <si>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</si>
  <si>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</si>
  <si>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</si>
  <si>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</si>
  <si>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</si>
  <si>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</si>
  <si>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</si>
  <si>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</si>
  <si>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</si>
  <si>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</si>
  <si>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</si>
  <si>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</si>
  <si>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</si>
  <si>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</si>
  <si>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</si>
  <si>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</si>
  <si>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</si>
  <si>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</si>
  <si>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</si>
  <si>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</si>
  <si>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</si>
  <si>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</si>
  <si>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</si>
  <si>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</si>
  <si>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</si>
  <si>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</si>
  <si>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</si>
  <si>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</si>
  <si>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</si>
  <si>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</si>
  <si>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</si>
  <si>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</si>
  <si>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</si>
  <si>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</si>
  <si>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</si>
  <si>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</si>
  <si>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</si>
  <si>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</si>
  <si>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</si>
  <si>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</si>
  <si>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</si>
  <si>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</si>
  <si>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</si>
  <si>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</si>
  <si>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</si>
  <si>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</si>
  <si>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</si>
  <si>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</si>
  <si>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</si>
  <si>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</si>
  <si>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</si>
  <si>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</si>
  <si>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</si>
  <si>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</si>
  <si>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</si>
  <si>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</si>
  <si>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</si>
  <si>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</si>
  <si>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</si>
  <si>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</si>
  <si>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</si>
  <si>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</si>
  <si>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</si>
  <si>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</si>
  <si>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</si>
  <si>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</si>
  <si>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</si>
  <si>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</si>
  <si>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</si>
  <si>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</si>
  <si>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</si>
  <si>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</si>
  <si>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</si>
  <si>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</si>
  <si>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</si>
  <si>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</si>
  <si>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</si>
  <si>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</si>
  <si>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</si>
  <si>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</si>
  <si>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</si>
  <si>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</si>
  <si>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</si>
  <si>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</si>
  <si>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</si>
  <si>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</si>
  <si>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</si>
  <si>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</si>
  <si>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</si>
  <si>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</si>
  <si>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</si>
  <si>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</si>
  <si>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</si>
  <si>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</si>
  <si>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</si>
  <si>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</si>
  <si>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</si>
  <si>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</si>
  <si>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</si>
  <si>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</si>
  <si>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</si>
  <si>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</si>
  <si>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</si>
  <si>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</si>
  <si>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</si>
  <si>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</si>
  <si>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</si>
  <si>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</si>
  <si>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</si>
  <si>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</si>
  <si>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</si>
  <si>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</si>
  <si>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</si>
  <si>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</si>
  <si>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</si>
  <si>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</si>
  <si>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</si>
  <si>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</si>
  <si>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</si>
  <si>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</si>
  <si>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</si>
  <si>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</si>
  <si>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</si>
  <si>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</si>
  <si>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</si>
  <si>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</si>
  <si>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</si>
  <si>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</si>
  <si>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</si>
  <si>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</si>
  <si>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</si>
  <si>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</si>
  <si>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</si>
  <si>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</si>
  <si>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</si>
  <si>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</si>
  <si>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</si>
  <si>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</si>
  <si>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</si>
  <si>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</si>
  <si>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</si>
  <si>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</si>
  <si>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</si>
  <si>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</si>
  <si>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</si>
  <si>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</si>
  <si>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</si>
  <si>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</si>
  <si>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</si>
  <si>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</si>
  <si>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</si>
  <si>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</si>
  <si>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</si>
  <si>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</si>
  <si>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</si>
  <si>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</si>
  <si>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</si>
  <si>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</si>
  <si>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</si>
  <si>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</si>
  <si>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</si>
  <si>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</si>
  <si>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</si>
  <si>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</si>
  <si>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</si>
  <si>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</si>
  <si>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</si>
  <si>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</si>
  <si>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</si>
  <si>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</si>
  <si>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</si>
  <si>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</si>
  <si>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</si>
  <si>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</si>
  <si>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</si>
  <si>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</si>
  <si>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</si>
  <si>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</si>
  <si>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</si>
  <si>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</si>
  <si>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</si>
  <si>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</si>
  <si>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</si>
  <si>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</si>
  <si>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</si>
  <si>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</si>
  <si>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</si>
  <si>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</si>
  <si>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</si>
  <si>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</si>
  <si>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</si>
  <si>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</si>
  <si>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</si>
  <si>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</si>
  <si>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</si>
  <si>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</si>
  <si>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</si>
  <si>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</si>
  <si>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</si>
  <si>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</si>
  <si>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</si>
  <si>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</si>
  <si>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</si>
  <si>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</si>
  <si>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</si>
  <si>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</si>
  <si>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</si>
  <si>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</si>
  <si>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</si>
  <si>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</si>
  <si>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</si>
  <si>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</si>
  <si>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</si>
  <si>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</si>
  <si>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</si>
  <si>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</si>
  <si>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</si>
  <si>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</si>
  <si>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</si>
  <si>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</si>
  <si>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</si>
  <si>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</si>
  <si>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</si>
  <si>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</si>
  <si>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</si>
  <si>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</si>
  <si>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</si>
  <si>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</si>
  <si>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</si>
  <si>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</si>
  <si>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</si>
  <si>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</si>
  <si>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</si>
  <si>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</si>
  <si>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</si>
  <si>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</si>
  <si>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</si>
  <si>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</si>
  <si>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</si>
  <si>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</si>
  <si>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</si>
  <si>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</si>
  <si>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</si>
  <si>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</si>
  <si>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</si>
  <si>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</si>
  <si>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</si>
  <si>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</si>
  <si>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</si>
  <si>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</si>
  <si>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</si>
  <si>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</si>
  <si>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</si>
  <si>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</si>
  <si>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</si>
  <si>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</si>
  <si>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</si>
  <si>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</si>
  <si>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</si>
  <si>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</si>
  <si>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</si>
  <si>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</si>
  <si>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</si>
  <si>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</si>
  <si>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</si>
  <si>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</si>
  <si>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</si>
  <si>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</si>
  <si>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</si>
  <si>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</si>
  <si>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</si>
  <si>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</si>
  <si>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</si>
  <si>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</si>
  <si>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</si>
  <si>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</si>
  <si>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</si>
  <si>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</si>
  <si>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</si>
  <si>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</si>
  <si>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</si>
  <si>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</si>
  <si>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</si>
  <si>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</si>
  <si>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</si>
  <si>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</si>
  <si>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</si>
  <si>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</si>
  <si>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</si>
  <si>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</si>
  <si>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</si>
  <si>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</si>
  <si>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</si>
  <si>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</si>
  <si>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</si>
  <si>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</si>
  <si>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</si>
  <si>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</si>
  <si>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</si>
  <si>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</si>
  <si>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</si>
  <si>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</si>
  <si>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</si>
  <si>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</si>
  <si>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</si>
  <si>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</si>
  <si>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</si>
  <si>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</si>
  <si>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</si>
  <si>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</si>
  <si>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</si>
  <si>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</si>
  <si>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</si>
  <si>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</si>
  <si>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</si>
  <si>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</si>
  <si>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</si>
  <si>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</si>
  <si>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</si>
  <si>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</si>
  <si>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</si>
  <si>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</si>
  <si>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</si>
  <si>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</si>
  <si>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</si>
  <si>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</si>
  <si>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</si>
  <si>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</si>
  <si>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</si>
  <si>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</si>
  <si>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</si>
  <si>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</si>
  <si>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</si>
  <si>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</si>
  <si>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</si>
  <si>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</si>
  <si>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</si>
  <si>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</si>
  <si>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</si>
  <si>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</si>
  <si>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</si>
  <si>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</si>
  <si>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</si>
  <si>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</si>
  <si>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</si>
  <si>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</si>
  <si>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</si>
  <si>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</si>
  <si>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</si>
  <si>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</si>
  <si>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</si>
  <si>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</si>
  <si>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</si>
  <si>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</si>
  <si>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</si>
  <si>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</si>
  <si>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</si>
  <si>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</si>
  <si>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</si>
  <si>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</si>
  <si>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</si>
  <si>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</si>
  <si>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</si>
  <si>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</si>
  <si>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</si>
  <si>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</si>
  <si>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</si>
  <si>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</si>
  <si>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</si>
  <si>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</si>
  <si>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</si>
  <si>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</si>
  <si>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</si>
  <si>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</si>
  <si>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</si>
  <si>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</si>
  <si>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</si>
  <si>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</si>
  <si>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</si>
  <si>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</si>
  <si>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</si>
  <si>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</si>
  <si>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</si>
  <si>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</si>
  <si>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</si>
  <si>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</si>
  <si>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</si>
  <si>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</si>
  <si>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</si>
  <si>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</si>
  <si>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</si>
  <si>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</si>
  <si>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</si>
  <si>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</si>
  <si>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</si>
  <si>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</si>
  <si>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</si>
  <si>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</si>
  <si>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</si>
  <si>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</si>
  <si>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</si>
  <si>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</si>
  <si>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</si>
  <si>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</si>
  <si>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</si>
  <si>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</si>
  <si>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</si>
  <si>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</si>
  <si>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</si>
  <si>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</si>
  <si>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</si>
  <si>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</si>
  <si>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</si>
  <si>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</si>
  <si>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</si>
  <si>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</si>
  <si>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</si>
  <si>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</si>
  <si>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</si>
  <si>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</si>
  <si>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</si>
  <si>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</si>
  <si>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</si>
  <si>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</si>
  <si>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</si>
  <si>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</si>
  <si>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</si>
  <si>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</si>
  <si>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</si>
  <si>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</si>
  <si>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</si>
  <si>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</si>
  <si>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</si>
  <si>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</si>
  <si>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</si>
  <si>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</si>
  <si>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</si>
  <si>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</si>
  <si>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</si>
  <si>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</si>
  <si>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</si>
  <si>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</si>
  <si>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</si>
  <si>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</si>
  <si>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</si>
  <si>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</si>
  <si>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</si>
  <si>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</si>
  <si>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</si>
  <si>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</si>
  <si>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</si>
  <si>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</si>
  <si>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</si>
  <si>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</si>
  <si>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</si>
  <si>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</si>
  <si>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</si>
  <si>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</si>
  <si>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</si>
  <si>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</si>
  <si>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</si>
  <si>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</si>
  <si>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</si>
  <si>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</si>
  <si>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</si>
  <si>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</si>
  <si>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</si>
  <si>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</si>
  <si>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</si>
  <si>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</si>
  <si>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</si>
  <si>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</si>
  <si>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</si>
  <si>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</si>
  <si>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</si>
  <si>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</si>
  <si>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</si>
  <si>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</si>
  <si>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</si>
  <si>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</si>
  <si>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</si>
  <si>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</si>
  <si>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</si>
  <si>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</si>
  <si>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</si>
  <si>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</si>
  <si>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</si>
  <si>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</si>
  <si>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</si>
  <si>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</si>
  <si>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</si>
  <si>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</si>
  <si>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</si>
  <si>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</si>
  <si>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</si>
  <si>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</si>
  <si>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</si>
  <si>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</si>
  <si>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</si>
  <si>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</si>
  <si>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</si>
  <si>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</si>
  <si>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</si>
  <si>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</si>
  <si>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</si>
  <si>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</si>
  <si>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</si>
  <si>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</si>
  <si>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</si>
  <si>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</si>
  <si>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</si>
  <si>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</si>
  <si>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</si>
  <si>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</si>
  <si>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</si>
  <si>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</si>
  <si>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</si>
  <si>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</si>
  <si>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</si>
  <si>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</si>
  <si>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</si>
  <si>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</si>
  <si>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</si>
  <si>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</si>
  <si>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</si>
  <si>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</si>
  <si>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</si>
  <si>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</si>
  <si>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</si>
  <si>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</si>
  <si>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</si>
  <si>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</si>
  <si>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</si>
  <si>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</si>
  <si>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</si>
  <si>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</si>
  <si>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</si>
  <si>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</si>
  <si>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</si>
  <si>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</si>
  <si>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</si>
  <si>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</si>
  <si>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</si>
  <si>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</si>
  <si>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</si>
  <si>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</si>
  <si>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</si>
  <si>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</si>
  <si>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</si>
  <si>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</si>
  <si>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</si>
  <si>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</si>
  <si>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</si>
  <si>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</si>
  <si>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</si>
  <si>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</si>
  <si>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</si>
  <si>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</si>
  <si>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</si>
  <si>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</si>
  <si>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</si>
  <si>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</si>
  <si>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</si>
  <si>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</si>
  <si>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</si>
  <si>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</si>
  <si>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</si>
  <si>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</si>
  <si>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</si>
  <si>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</si>
  <si>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</si>
  <si>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</si>
  <si>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</si>
  <si>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</si>
  <si>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</si>
  <si>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</si>
  <si>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</si>
  <si>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</si>
  <si>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</si>
  <si>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</si>
  <si>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</si>
  <si>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</si>
  <si>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</si>
  <si>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</si>
  <si>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</si>
  <si>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</si>
  <si>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</si>
  <si>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</si>
  <si>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</si>
  <si>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</si>
  <si>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</si>
  <si>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</si>
  <si>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</si>
  <si>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</si>
  <si>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</si>
  <si>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</si>
  <si>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</si>
  <si>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</si>
  <si>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</si>
  <si>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</si>
  <si>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</si>
  <si>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</si>
  <si>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</si>
  <si>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</si>
  <si>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</si>
  <si>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</si>
  <si>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</si>
  <si>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</si>
  <si>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</si>
  <si>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</si>
  <si>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</si>
  <si>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</si>
  <si>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</si>
  <si>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</si>
  <si>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</si>
  <si>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</si>
  <si>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</si>
  <si>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</si>
  <si>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</si>
  <si>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</si>
  <si>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</si>
  <si>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</si>
  <si>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</si>
  <si>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</si>
  <si>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</si>
  <si>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</si>
  <si>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</si>
  <si>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</si>
  <si>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</si>
  <si>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</si>
  <si>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</si>
  <si>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</si>
  <si>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</si>
  <si>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</si>
  <si>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</si>
  <si>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</si>
  <si>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</si>
  <si>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</si>
  <si>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</si>
  <si>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</si>
  <si>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</si>
  <si>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</si>
  <si>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</si>
  <si>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</si>
  <si>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</si>
  <si>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</si>
  <si>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</si>
  <si>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</si>
  <si>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</si>
  <si>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</si>
  <si>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</si>
  <si>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</si>
  <si>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</si>
  <si>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</si>
  <si>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</si>
  <si>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</si>
  <si>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</si>
  <si>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</si>
  <si>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</si>
  <si>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</si>
  <si>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</si>
  <si>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</si>
  <si>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</si>
  <si>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</si>
  <si>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</si>
  <si>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</si>
  <si>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</si>
  <si>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</si>
  <si>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</si>
  <si>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</si>
  <si>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</si>
  <si>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</si>
  <si>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</si>
  <si>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</si>
  <si>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</si>
  <si>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</si>
  <si>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</si>
  <si>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</si>
  <si>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</si>
  <si>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</si>
  <si>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</si>
  <si>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</si>
  <si>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</si>
  <si>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</si>
  <si>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</si>
  <si>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</si>
  <si>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</si>
  <si>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</si>
  <si>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</si>
  <si>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</si>
  <si>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</si>
  <si>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</si>
  <si>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</si>
  <si>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</si>
  <si>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</si>
  <si>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</si>
  <si>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</si>
  <si>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</si>
  <si>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</si>
  <si>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</si>
  <si>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</si>
  <si>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</si>
  <si>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</si>
  <si>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</si>
  <si>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</si>
  <si>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</si>
  <si>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</si>
  <si>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</si>
  <si>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</si>
  <si>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</si>
  <si>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</si>
  <si>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</si>
  <si>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</si>
  <si>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</si>
  <si>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</si>
  <si>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</si>
  <si>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</si>
  <si>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</si>
  <si>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</si>
  <si>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</si>
  <si>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</si>
  <si>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</si>
  <si>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</si>
  <si>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</si>
  <si>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</si>
  <si>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</si>
  <si>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</si>
  <si>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</si>
  <si>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</si>
  <si>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</si>
  <si>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</si>
  <si>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</si>
  <si>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</si>
  <si>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</si>
  <si>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</si>
  <si>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</si>
  <si>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</si>
  <si>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</si>
  <si>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</si>
  <si>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</si>
  <si>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</si>
  <si>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</si>
  <si>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</si>
  <si>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</si>
  <si>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</si>
  <si>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</si>
  <si>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</si>
  <si>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</si>
  <si>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</si>
  <si>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</si>
  <si>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</si>
  <si>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</si>
  <si>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</si>
  <si>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</si>
  <si>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</si>
  <si>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</si>
  <si>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</si>
  <si>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</si>
  <si>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</si>
  <si>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</si>
  <si>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</si>
  <si>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</si>
  <si>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</si>
  <si>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</si>
  <si>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</si>
  <si>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</si>
  <si>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</si>
  <si>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</si>
  <si>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</si>
  <si>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</si>
  <si>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</si>
  <si>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</si>
  <si>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</si>
  <si>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</si>
  <si>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</si>
  <si>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</si>
  <si>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</si>
  <si>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</si>
  <si>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</si>
  <si>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</si>
  <si>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</si>
  <si>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</si>
  <si>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</si>
  <si>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</si>
  <si>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</si>
  <si>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</si>
  <si>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</si>
  <si>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</si>
  <si>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</si>
  <si>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</si>
  <si>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</si>
  <si>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</si>
  <si>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</si>
  <si>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</si>
  <si>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</si>
  <si>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</si>
  <si>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</si>
  <si>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</si>
  <si>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</si>
  <si>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</si>
  <si>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</si>
  <si>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</si>
  <si>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</si>
  <si>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</si>
  <si>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</si>
  <si>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</si>
  <si>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</si>
  <si>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</si>
  <si>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</si>
  <si>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</si>
  <si>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</si>
  <si>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</si>
  <si>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</si>
  <si>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</si>
  <si>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</si>
  <si>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</si>
  <si>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</si>
  <si>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</si>
  <si>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</si>
  <si>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</si>
  <si>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</si>
  <si>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</si>
  <si>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</si>
  <si>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</si>
  <si>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</si>
  <si>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</si>
  <si>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</si>
  <si>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</si>
  <si>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</si>
  <si>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</si>
  <si>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</si>
  <si>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</si>
  <si>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</si>
  <si>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</si>
  <si>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</si>
  <si>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</si>
  <si>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</si>
  <si>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</si>
  <si>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</si>
  <si>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</si>
  <si>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</si>
  <si>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</si>
  <si>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</si>
  <si>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</si>
  <si>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</si>
  <si>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</si>
  <si>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</si>
  <si>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</si>
  <si>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</si>
  <si>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</si>
  <si>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</si>
  <si>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</si>
  <si>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</si>
  <si>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</si>
  <si>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</si>
  <si>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</si>
  <si>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</si>
  <si>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</si>
  <si>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</si>
  <si>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</si>
  <si>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</si>
  <si>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</si>
  <si>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</si>
  <si>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</si>
  <si>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</si>
  <si>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</si>
  <si>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</si>
  <si>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</si>
  <si>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</si>
  <si>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</si>
  <si>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</si>
  <si>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</si>
  <si>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</si>
  <si>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</si>
  <si>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</si>
  <si>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</si>
  <si>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</si>
  <si>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</si>
  <si>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</si>
  <si>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</si>
  <si>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</si>
  <si>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</si>
  <si>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</si>
  <si>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</si>
  <si>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</si>
  <si>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</si>
  <si>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</si>
  <si>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</si>
  <si>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</si>
  <si>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</si>
  <si>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</si>
  <si>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</si>
  <si>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</si>
  <si>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</si>
  <si>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</si>
  <si>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</si>
  <si>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</si>
  <si>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</si>
  <si>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</si>
  <si>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</si>
  <si>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</si>
  <si>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</si>
  <si>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</si>
  <si>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</si>
  <si>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</si>
  <si>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</si>
  <si>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</si>
  <si>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</si>
  <si>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</si>
  <si>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</si>
  <si>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</si>
  <si>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</si>
  <si>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</si>
  <si>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</si>
  <si>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</si>
  <si>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</si>
  <si>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</si>
  <si>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</si>
  <si>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</si>
  <si>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</si>
  <si>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</si>
  <si>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</si>
  <si>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</si>
  <si>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</si>
  <si>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</si>
  <si>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</si>
  <si>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</si>
  <si>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</si>
  <si>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</si>
  <si>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</si>
  <si>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</si>
  <si>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</si>
  <si>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</si>
  <si>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</si>
  <si>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</si>
  <si>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Turpentine Loading Facilities</t>
  </si>
  <si>
    <t>30700117</t>
  </si>
  <si>
    <t>Condensate Strippers</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</si>
  <si>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</si>
  <si>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</si>
  <si>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</si>
  <si>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</si>
  <si>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</si>
  <si>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</si>
  <si>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</si>
  <si>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</si>
  <si>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</si>
  <si>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</si>
  <si>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</si>
  <si>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</si>
  <si>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</si>
  <si>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</si>
  <si>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</si>
  <si>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</si>
  <si>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</si>
  <si>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</si>
  <si>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</si>
  <si>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</si>
  <si>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</si>
  <si>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</si>
  <si>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</si>
  <si>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</si>
  <si>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</si>
  <si>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</si>
  <si>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</si>
  <si>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</si>
  <si>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</si>
  <si>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</si>
  <si>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</si>
  <si>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</si>
  <si>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</si>
  <si>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</si>
  <si>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</si>
  <si>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</si>
  <si>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</si>
  <si>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</si>
  <si>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</si>
  <si>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</si>
  <si>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</si>
  <si>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</si>
  <si>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</si>
  <si>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</si>
  <si>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</si>
  <si>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</si>
  <si>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</si>
  <si>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</si>
  <si>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</si>
  <si>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</si>
  <si>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</si>
  <si>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</si>
  <si>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</si>
  <si>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</si>
  <si>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</si>
  <si>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</si>
  <si>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</si>
  <si>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</si>
  <si>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</si>
  <si>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</si>
  <si>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</si>
  <si>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</si>
  <si>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</si>
  <si>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</si>
  <si>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</si>
  <si>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</si>
  <si>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</si>
  <si>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</si>
  <si>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</si>
  <si>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</si>
  <si>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</si>
  <si>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</si>
  <si>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</si>
  <si>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</si>
  <si>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</si>
  <si>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</si>
  <si>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</si>
  <si>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</si>
  <si>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</si>
  <si>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</si>
  <si>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</si>
  <si>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</si>
  <si>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</si>
  <si>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</si>
  <si>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</si>
  <si>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</si>
  <si>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</si>
  <si>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</si>
  <si>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</si>
  <si>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</si>
  <si>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</si>
  <si>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</si>
  <si>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</si>
  <si>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</si>
  <si>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</si>
  <si>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</si>
  <si>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</si>
  <si>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</si>
  <si>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</si>
  <si>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</si>
  <si>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</si>
  <si>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</si>
  <si>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</si>
  <si>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</si>
  <si>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</si>
  <si>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</si>
  <si>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</si>
  <si>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</si>
  <si>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</si>
  <si>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</si>
  <si>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</si>
  <si>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</si>
  <si>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</si>
  <si>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</si>
  <si>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</si>
  <si>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</si>
  <si>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</si>
  <si>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</si>
  <si>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</si>
  <si>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</si>
  <si>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</si>
  <si>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</si>
  <si>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</si>
  <si>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</si>
  <si>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</si>
  <si>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</si>
  <si>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</si>
  <si>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</si>
  <si>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</si>
  <si>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</si>
  <si>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</si>
  <si>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</si>
  <si>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</si>
  <si>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</si>
  <si>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</si>
  <si>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</si>
  <si>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</si>
  <si>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</si>
  <si>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</si>
  <si>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</si>
  <si>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</si>
  <si>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</si>
  <si>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</si>
  <si>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</si>
  <si>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</si>
  <si>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</si>
  <si>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</si>
  <si>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</si>
  <si>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</si>
  <si>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</si>
  <si>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</si>
  <si>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</si>
  <si>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</si>
  <si>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</si>
  <si>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</si>
  <si>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</si>
  <si>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</si>
  <si>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</si>
  <si>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</si>
  <si>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</si>
  <si>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</si>
  <si>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</si>
  <si>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</si>
  <si>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</si>
  <si>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</si>
  <si>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</si>
  <si>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</si>
  <si>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</si>
  <si>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</si>
  <si>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</si>
  <si>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</si>
  <si>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</si>
  <si>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</si>
  <si>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</si>
  <si>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</si>
  <si>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</si>
  <si>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</si>
  <si>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</si>
  <si>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</si>
  <si>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</si>
  <si>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</si>
  <si>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</si>
  <si>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</si>
  <si>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</si>
  <si>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</si>
  <si>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</si>
  <si>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</si>
  <si>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</si>
  <si>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</si>
  <si>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</si>
  <si>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</si>
  <si>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</si>
  <si>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</si>
  <si>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</si>
  <si>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</si>
  <si>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</si>
  <si>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</si>
  <si>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</si>
  <si>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</si>
  <si>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</si>
  <si>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</si>
  <si>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</si>
  <si>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</si>
  <si>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</si>
  <si>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</si>
  <si>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</si>
  <si>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</si>
  <si>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</si>
  <si>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</si>
  <si>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</si>
  <si>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</si>
  <si>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</si>
  <si>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</si>
  <si>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</si>
  <si>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</si>
  <si>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</si>
  <si>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</si>
  <si>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</si>
  <si>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</si>
  <si>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</si>
  <si>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</si>
  <si>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</si>
  <si>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</si>
  <si>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</si>
  <si>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</si>
  <si>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</si>
  <si>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</si>
  <si>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</si>
  <si>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</si>
  <si>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</si>
  <si>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</si>
  <si>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</si>
  <si>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</si>
  <si>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</si>
  <si>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</si>
  <si>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</si>
  <si>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</si>
  <si>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</si>
  <si>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</si>
  <si>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</si>
  <si>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</si>
  <si>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</si>
  <si>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</si>
  <si>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</si>
  <si>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</si>
  <si>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</si>
  <si>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</si>
  <si>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</si>
  <si>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</si>
  <si>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</si>
  <si>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</si>
  <si>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</si>
  <si>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</si>
  <si>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</si>
  <si>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</si>
  <si>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</si>
  <si>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</si>
  <si>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</si>
  <si>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</si>
  <si>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</si>
  <si>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</si>
  <si>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</si>
  <si>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</si>
  <si>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</si>
  <si>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</si>
  <si>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</si>
  <si>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</si>
  <si>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</si>
  <si>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</si>
  <si>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</si>
  <si>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</si>
  <si>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</si>
  <si>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</si>
  <si>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</si>
  <si>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</si>
  <si>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</si>
  <si>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</si>
  <si>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</si>
  <si>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</si>
  <si>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</si>
  <si>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</si>
  <si>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</si>
  <si>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</si>
  <si>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</si>
  <si>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</si>
  <si>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</si>
  <si>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</si>
  <si>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</si>
  <si>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</si>
  <si>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</si>
  <si>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</si>
  <si>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</si>
  <si>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</si>
  <si>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</si>
  <si>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</si>
  <si>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</si>
  <si>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</si>
  <si>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</si>
  <si>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</si>
  <si>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</si>
  <si>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</si>
  <si>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</si>
  <si>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</si>
  <si>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</si>
  <si>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</si>
  <si>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</si>
  <si>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</si>
  <si>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</si>
  <si>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</si>
  <si>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</si>
  <si>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</si>
  <si>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</si>
  <si>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</si>
  <si>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</si>
  <si>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</si>
  <si>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</si>
  <si>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</si>
  <si>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</si>
  <si>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</si>
  <si>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</si>
  <si>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</si>
  <si>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</si>
  <si>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</si>
  <si>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</si>
  <si>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</si>
  <si>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</si>
  <si>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</si>
  <si>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</si>
  <si>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</si>
  <si>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</si>
  <si>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</si>
  <si>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</si>
  <si>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</si>
  <si>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</si>
  <si>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</si>
  <si>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</si>
  <si>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</si>
  <si>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</si>
  <si>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</si>
  <si>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</si>
  <si>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</si>
  <si>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</si>
  <si>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</si>
  <si>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</si>
  <si>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</si>
  <si>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</si>
  <si>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</si>
  <si>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</si>
  <si>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</si>
  <si>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</si>
  <si>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</si>
  <si>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</si>
  <si>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</si>
  <si>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</si>
  <si>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</si>
  <si>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</si>
  <si>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</si>
  <si>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</si>
  <si>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</si>
  <si>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</si>
  <si>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</si>
  <si>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</si>
  <si>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</si>
  <si>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</si>
  <si>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</si>
  <si>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</si>
  <si>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</si>
  <si>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</si>
  <si>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</si>
  <si>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</si>
  <si>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</si>
  <si>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</si>
  <si>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</si>
  <si>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</si>
  <si>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</si>
  <si>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</si>
  <si>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</si>
  <si>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</si>
  <si>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</si>
  <si>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</si>
  <si>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</si>
  <si>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</si>
  <si>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</si>
  <si>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</si>
  <si>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</si>
  <si>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</si>
  <si>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</si>
  <si>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</si>
  <si>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</si>
  <si>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</si>
  <si>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</si>
  <si>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</si>
  <si>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</si>
  <si>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</si>
  <si>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</si>
  <si>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</si>
  <si>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</si>
  <si>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</si>
  <si>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</si>
  <si>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</si>
  <si>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</si>
  <si>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</si>
  <si>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</si>
  <si>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</si>
  <si>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</si>
  <si>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</si>
  <si>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</si>
  <si>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</si>
  <si>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</si>
  <si>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</si>
  <si>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</si>
  <si>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</si>
  <si>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</si>
  <si>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</si>
  <si>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</si>
  <si>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</si>
  <si>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</si>
  <si>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</si>
  <si>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</si>
  <si>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</si>
  <si>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</si>
  <si>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</si>
  <si>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</si>
  <si>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</si>
  <si>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</si>
  <si>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</si>
  <si>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</si>
  <si>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</si>
  <si>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</si>
  <si>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</si>
  <si>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</si>
  <si>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</si>
  <si>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</si>
  <si>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</si>
  <si>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</si>
  <si>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</si>
  <si>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</si>
  <si>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</si>
  <si>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</si>
  <si>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Paddle Blender, UF Resin</t>
  </si>
  <si>
    <t>30700981</t>
  </si>
  <si>
    <t>Former Without Blowline Blend, UF Resin (includes blender emissions)</t>
  </si>
  <si>
    <t>30700982</t>
  </si>
  <si>
    <t>Former With Blowline Blend, UF Resin</t>
  </si>
  <si>
    <t>30700983</t>
  </si>
  <si>
    <t>Sander</t>
  </si>
  <si>
    <t>30700984</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</si>
  <si>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</si>
  <si>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</si>
  <si>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</si>
  <si>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</si>
  <si>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</si>
  <si>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</si>
  <si>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</si>
  <si>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</si>
  <si>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</si>
  <si>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</si>
  <si>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</si>
  <si>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</si>
  <si>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</si>
  <si>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</si>
  <si>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</si>
  <si>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</si>
  <si>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</si>
  <si>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</si>
  <si>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</si>
  <si>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</si>
  <si>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</si>
  <si>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</si>
  <si>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</si>
  <si>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</si>
  <si>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</si>
  <si>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</si>
  <si>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</si>
  <si>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</si>
  <si>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</si>
  <si>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</si>
  <si>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</si>
  <si>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</si>
  <si>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</si>
  <si>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</si>
  <si>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</si>
  <si>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</si>
  <si>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</si>
  <si>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</si>
  <si>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</si>
  <si>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</si>
  <si>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</si>
  <si>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</si>
  <si>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</si>
  <si>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</si>
  <si>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</si>
  <si>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</si>
  <si>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</si>
  <si>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</si>
  <si>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</si>
  <si>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</si>
  <si>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</si>
  <si>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</si>
  <si>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</si>
  <si>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</si>
  <si>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</si>
  <si>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</si>
  <si>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</si>
  <si>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</si>
  <si>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</si>
  <si>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</si>
  <si>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</si>
  <si>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</si>
  <si>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</si>
  <si>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</si>
  <si>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</si>
  <si>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</si>
  <si>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</si>
  <si>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</si>
  <si>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</si>
  <si>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</si>
  <si>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</si>
  <si>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</si>
  <si>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</si>
  <si>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</si>
  <si>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</si>
  <si>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</si>
  <si>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</si>
  <si>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</si>
  <si>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</si>
  <si>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</si>
  <si>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</si>
  <si>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</si>
  <si>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</si>
  <si>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</si>
  <si>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</si>
  <si>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</si>
  <si>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</si>
  <si>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</si>
  <si>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</si>
  <si>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</si>
  <si>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</si>
  <si>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</si>
  <si>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</si>
  <si>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</si>
  <si>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</si>
  <si>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</si>
  <si>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</si>
  <si>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</si>
  <si>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</si>
  <si>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</si>
  <si>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</si>
  <si>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</si>
  <si>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</si>
  <si>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</si>
  <si>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</si>
  <si>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</si>
  <si>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</si>
  <si>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</si>
  <si>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</si>
  <si>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</si>
  <si>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</si>
  <si>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</si>
  <si>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</si>
  <si>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</si>
  <si>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</si>
  <si>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</si>
  <si>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</si>
  <si>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</si>
  <si>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</si>
  <si>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</si>
  <si>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</si>
  <si>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</si>
  <si>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</si>
  <si>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</si>
  <si>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</si>
  <si>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</si>
  <si>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</si>
  <si>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2260002054</t>
  </si>
  <si>
    <t>Crushing/Processing Equipment</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</si>
  <si>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</si>
  <si>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</si>
  <si>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</si>
  <si>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</si>
  <si>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</si>
  <si>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</si>
  <si>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</si>
  <si>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</si>
  <si>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</si>
  <si>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</si>
  <si>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</si>
  <si>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</si>
  <si>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</si>
  <si>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</si>
  <si>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</si>
  <si>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</si>
  <si>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</si>
  <si>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</si>
  <si>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</si>
  <si>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</si>
  <si>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</si>
  <si>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</si>
  <si>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</si>
  <si>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</si>
  <si>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</si>
  <si>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</si>
  <si>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</si>
  <si>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</si>
  <si>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</si>
  <si>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</si>
  <si>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</si>
  <si>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</si>
  <si>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</si>
  <si>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</si>
  <si>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</si>
  <si>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</si>
  <si>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</si>
  <si>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</si>
  <si>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</si>
  <si>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</si>
  <si>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</si>
  <si>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</si>
  <si>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</si>
  <si>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</si>
  <si>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</si>
  <si>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</si>
  <si>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</si>
  <si>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</si>
  <si>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</si>
  <si>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</si>
  <si>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</si>
  <si>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</si>
  <si>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</si>
  <si>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</si>
  <si>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</si>
  <si>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</si>
  <si>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</si>
  <si>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</si>
  <si>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</si>
  <si>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</si>
  <si>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</si>
  <si>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</si>
  <si>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</si>
  <si>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</si>
  <si>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</si>
  <si>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</si>
  <si>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</si>
  <si>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</si>
  <si>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</si>
  <si>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</si>
  <si>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</si>
  <si>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</si>
  <si>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</si>
  <si>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</si>
  <si>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</si>
  <si>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</si>
  <si>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</si>
  <si>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</si>
  <si>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</si>
  <si>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</si>
  <si>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</si>
  <si>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</si>
  <si>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</si>
  <si>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</si>
  <si>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</si>
  <si>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</si>
  <si>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</si>
  <si>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</si>
  <si>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</si>
  <si>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</si>
  <si>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</si>
  <si>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</si>
  <si>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</si>
  <si>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</si>
  <si>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</si>
  <si>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</si>
  <si>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</si>
  <si>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</si>
  <si>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</si>
  <si>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</si>
  <si>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</si>
  <si>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</si>
  <si>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</si>
  <si>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</si>
  <si>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</si>
  <si>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</si>
  <si>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</si>
  <si>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</si>
  <si>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</si>
  <si>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</si>
  <si>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</si>
  <si>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</si>
  <si>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</si>
  <si>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</si>
  <si>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</si>
  <si>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</si>
  <si>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</si>
  <si>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</si>
  <si>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</si>
  <si>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</si>
  <si>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</si>
  <si>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</si>
  <si>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</si>
  <si>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</si>
  <si>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</si>
  <si>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</si>
  <si>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</si>
  <si>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</si>
  <si>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</si>
  <si>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</si>
  <si>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</si>
  <si>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</si>
  <si>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</si>
  <si>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</si>
  <si>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</si>
  <si>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</si>
  <si>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</si>
  <si>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</si>
  <si>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</si>
  <si>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</si>
  <si>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</si>
  <si>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</si>
  <si>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</si>
  <si>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</si>
  <si>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</si>
  <si>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</si>
  <si>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</si>
  <si>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</si>
  <si>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</si>
  <si>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</si>
  <si>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</si>
  <si>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</si>
  <si>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</si>
  <si>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</si>
  <si>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</si>
  <si>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</si>
  <si>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</si>
  <si>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</si>
  <si>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</si>
  <si>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</si>
  <si>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</si>
  <si>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</si>
  <si>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</si>
  <si>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</si>
  <si>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</si>
  <si>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</si>
  <si>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</si>
  <si>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</si>
  <si>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</si>
  <si>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</si>
  <si>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</si>
  <si>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</si>
  <si>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</si>
  <si>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</si>
  <si>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</si>
  <si>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</si>
  <si>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</si>
  <si>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</si>
  <si>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</si>
  <si>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</si>
  <si>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</si>
  <si>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</si>
  <si>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</si>
  <si>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</si>
  <si>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</si>
  <si>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</si>
  <si>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</si>
  <si>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</si>
  <si>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</si>
  <si>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</si>
  <si>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</si>
  <si>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</si>
  <si>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</si>
  <si>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</si>
  <si>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</si>
  <si>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</si>
  <si>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</si>
  <si>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</si>
  <si>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</si>
  <si>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</si>
  <si>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</si>
  <si>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</si>
  <si>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</si>
  <si>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</si>
  <si>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</si>
  <si>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</si>
  <si>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</si>
  <si>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</si>
  <si>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</si>
  <si>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</si>
  <si>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</si>
  <si>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</si>
  <si>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</si>
  <si>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</si>
  <si>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</si>
  <si>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</si>
  <si>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</si>
  <si>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</si>
  <si>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</si>
  <si>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</si>
  <si>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</si>
  <si>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</si>
  <si>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</si>
  <si>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</si>
  <si>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</si>
  <si>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</si>
  <si>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</si>
  <si>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</si>
  <si>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</si>
  <si>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</si>
  <si>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</si>
  <si>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</si>
  <si>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</si>
  <si>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</si>
  <si>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</si>
  <si>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</si>
  <si>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</si>
  <si>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</si>
  <si>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</si>
  <si>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</si>
  <si>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</si>
  <si>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</si>
  <si>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</si>
  <si>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</si>
  <si>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</si>
  <si>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</si>
  <si>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</si>
  <si>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</si>
  <si>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</si>
  <si>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</si>
  <si>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</si>
  <si>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</si>
  <si>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</si>
  <si>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</si>
  <si>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</si>
  <si>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</si>
  <si>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</si>
  <si>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</si>
  <si>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</si>
  <si>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</si>
  <si>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</si>
  <si>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</si>
  <si>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</si>
  <si>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</si>
  <si>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</si>
  <si>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</si>
  <si>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</si>
  <si>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</si>
  <si>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</si>
  <si>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</si>
  <si>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</si>
  <si>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</si>
  <si>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</si>
  <si>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</si>
  <si>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</si>
  <si>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</si>
  <si>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</si>
  <si>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</si>
  <si>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</si>
  <si>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</si>
  <si>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</si>
  <si>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</si>
  <si>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</si>
  <si>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</si>
  <si>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</si>
  <si>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</si>
  <si>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</si>
  <si>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</si>
  <si>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</si>
  <si>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</si>
  <si>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</si>
  <si>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</si>
  <si>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</si>
  <si>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</si>
  <si>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</si>
  <si>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</si>
  <si>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</si>
  <si>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</si>
  <si>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</si>
  <si>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</si>
  <si>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</si>
  <si>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</si>
  <si>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</si>
  <si>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</si>
  <si>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</si>
  <si>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</si>
  <si>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</si>
  <si>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</si>
  <si>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</si>
  <si>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</si>
  <si>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</si>
  <si>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</si>
  <si>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</si>
  <si>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</si>
  <si>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</si>
  <si>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</si>
  <si>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</si>
  <si>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</si>
  <si>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</si>
  <si>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</si>
  <si>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</si>
  <si>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</si>
  <si>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</si>
  <si>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</si>
  <si>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</si>
  <si>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</si>
  <si>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</si>
  <si>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</si>
  <si>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</si>
  <si>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</si>
  <si>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</si>
  <si>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</si>
  <si>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</si>
  <si>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</si>
  <si>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</si>
  <si>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</si>
  <si>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</si>
  <si>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</si>
  <si>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</si>
  <si>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</si>
  <si>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</si>
  <si>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</si>
  <si>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</si>
  <si>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</si>
  <si>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</si>
  <si>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</si>
  <si>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</si>
  <si>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</si>
  <si>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</si>
  <si>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</si>
  <si>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</si>
  <si>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</si>
  <si>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</si>
  <si>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</si>
  <si>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</si>
  <si>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</si>
  <si>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</si>
  <si>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</si>
  <si>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</si>
  <si>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</si>
  <si>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</si>
  <si>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</si>
  <si>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</si>
  <si>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</si>
  <si>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</si>
  <si>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</si>
  <si>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</si>
  <si>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</si>
  <si>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</si>
  <si>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</si>
  <si>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</si>
  <si>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</si>
  <si>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</si>
  <si>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</si>
  <si>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</si>
  <si>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</si>
  <si>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</si>
  <si>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</si>
  <si>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</si>
  <si>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</si>
  <si>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</si>
  <si>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</si>
  <si>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</si>
  <si>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</si>
  <si>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</si>
  <si>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</si>
  <si>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</si>
  <si>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</si>
  <si>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</si>
  <si>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</si>
  <si>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</si>
  <si>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</si>
  <si>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</si>
  <si>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</si>
  <si>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</si>
  <si>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</si>
  <si>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</si>
  <si>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</si>
  <si>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</si>
  <si>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</si>
  <si>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</si>
  <si>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</si>
  <si>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</si>
  <si>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</si>
  <si>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</si>
  <si>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</si>
  <si>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</si>
  <si>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</si>
  <si>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</si>
  <si>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</si>
  <si>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</si>
  <si>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</si>
  <si>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</si>
  <si>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</si>
  <si>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</si>
  <si>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</si>
  <si>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</si>
  <si>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</si>
  <si>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</si>
  <si>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</si>
  <si>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</si>
  <si>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</si>
  <si>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</si>
  <si>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</si>
  <si>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</si>
  <si>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</si>
  <si>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</si>
  <si>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</si>
  <si>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</si>
  <si>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</si>
  <si>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</si>
  <si>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</si>
  <si>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</si>
  <si>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</si>
  <si>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</si>
  <si>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</si>
  <si>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</si>
  <si>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</si>
  <si>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</si>
  <si>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</si>
  <si>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</si>
  <si>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</si>
  <si>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</si>
  <si>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</si>
  <si>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</si>
  <si>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</si>
  <si>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</si>
  <si>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</si>
  <si>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</si>
  <si>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</si>
  <si>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</si>
  <si>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</si>
  <si>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</si>
  <si>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</si>
  <si>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</si>
  <si>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</si>
  <si>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</si>
  <si>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</si>
  <si>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</si>
  <si>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</si>
  <si>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</si>
  <si>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</si>
  <si>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</si>
  <si>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</si>
  <si>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</si>
  <si>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</si>
  <si>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</si>
  <si>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</si>
  <si>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</si>
  <si>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</si>
  <si>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</si>
  <si>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</si>
  <si>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</si>
  <si>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</si>
  <si>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</si>
  <si>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</si>
  <si>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</si>
  <si>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</si>
  <si>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</si>
  <si>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</si>
  <si>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</si>
  <si>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</si>
  <si>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</si>
  <si>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</si>
  <si>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</si>
  <si>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</si>
  <si>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</si>
  <si>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</si>
  <si>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</si>
  <si>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</si>
  <si>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</si>
  <si>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</si>
  <si>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</si>
  <si>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</si>
  <si>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</si>
  <si>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</si>
  <si>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</si>
  <si>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</si>
  <si>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</si>
  <si>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</si>
  <si>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</si>
  <si>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</si>
  <si>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</si>
  <si>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</si>
  <si>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</si>
  <si>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</si>
  <si>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</si>
  <si>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</si>
  <si>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</si>
  <si>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</si>
  <si>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</si>
  <si>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</si>
  <si>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</si>
  <si>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</si>
  <si>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</si>
  <si>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</si>
  <si>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</si>
  <si>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</si>
  <si>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</si>
  <si>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</si>
  <si>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</si>
  <si>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</si>
  <si>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</si>
  <si>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</si>
  <si>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</si>
  <si>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</si>
  <si>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</si>
  <si>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</si>
  <si>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</si>
  <si>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</si>
  <si>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</si>
  <si>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</si>
  <si>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</si>
  <si>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</si>
  <si>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</si>
  <si>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</si>
  <si>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</si>
  <si>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</si>
  <si>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</si>
  <si>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</si>
  <si>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</si>
  <si>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</si>
  <si>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</si>
  <si>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</si>
  <si>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</si>
  <si>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</si>
  <si>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</si>
  <si>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</si>
  <si>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</si>
  <si>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</si>
  <si>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</si>
  <si>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</si>
  <si>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</si>
  <si>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</si>
  <si>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</si>
  <si>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</si>
  <si>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</si>
  <si>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</si>
  <si>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</si>
  <si>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</si>
  <si>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</si>
  <si>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</si>
  <si>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</si>
  <si>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</si>
  <si>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</si>
  <si>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</si>
  <si>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</si>
  <si>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</si>
  <si>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</si>
  <si>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</si>
  <si>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</si>
  <si>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</si>
  <si>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</si>
  <si>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</si>
  <si>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</si>
  <si>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</si>
  <si>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</si>
  <si>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</si>
  <si>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</si>
  <si>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</si>
  <si>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</si>
  <si>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</si>
  <si>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</si>
  <si>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</si>
  <si>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</si>
  <si>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</si>
  <si>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</si>
  <si>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</si>
  <si>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</si>
  <si>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</si>
  <si>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</si>
  <si>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</si>
  <si>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</si>
  <si>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</si>
  <si>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</si>
  <si>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</si>
  <si>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</si>
  <si>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</si>
  <si>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</si>
  <si>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</si>
  <si>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</si>
  <si>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</si>
  <si>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</si>
  <si>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</si>
  <si>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</si>
  <si>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</si>
  <si>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</si>
  <si>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</si>
  <si>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</si>
  <si>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</si>
  <si>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</si>
  <si>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</si>
  <si>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</si>
  <si>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</si>
  <si>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</si>
  <si>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</si>
  <si>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</si>
  <si>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</si>
  <si>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</si>
  <si>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</si>
  <si>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</si>
  <si>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</si>
  <si>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</si>
  <si>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</si>
  <si>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</si>
  <si>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</si>
  <si>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</si>
  <si>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</si>
  <si>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</si>
  <si>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</si>
  <si>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</si>
  <si>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</si>
  <si>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</si>
  <si>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</si>
  <si>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</si>
  <si>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</si>
  <si>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</si>
  <si>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</si>
  <si>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</si>
  <si>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</si>
  <si>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</si>
  <si>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</si>
  <si>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</si>
  <si>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</si>
  <si>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</si>
  <si>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</si>
  <si>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</si>
  <si>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</si>
  <si>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</si>
  <si>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</si>
  <si>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</si>
  <si>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</si>
  <si>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</si>
  <si>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</si>
  <si>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</si>
  <si>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</si>
  <si>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</si>
  <si>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</si>
  <si>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</si>
  <si>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</si>
  <si>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</si>
  <si>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</si>
  <si>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</si>
  <si>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</si>
  <si>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</si>
  <si>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</si>
  <si>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</si>
  <si>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</si>
  <si>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</si>
  <si>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</si>
  <si>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</si>
  <si>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</si>
  <si>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</si>
  <si>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</si>
  <si>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</si>
  <si>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</si>
  <si>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</si>
  <si>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</si>
  <si>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</si>
  <si>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</si>
  <si>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</si>
  <si>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</si>
  <si>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</si>
  <si>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</si>
  <si>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</si>
  <si>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</si>
  <si>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</si>
  <si>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</si>
  <si>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</si>
  <si>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</si>
  <si>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</si>
  <si>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</si>
  <si>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</si>
  <si>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</si>
  <si>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</si>
  <si>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</si>
  <si>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</si>
  <si>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</si>
  <si>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</si>
  <si>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</si>
  <si>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</si>
  <si>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</si>
  <si>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</si>
  <si>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</si>
  <si>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</si>
  <si>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</si>
  <si>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</si>
  <si>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</si>
  <si>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</si>
  <si>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</si>
  <si>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</si>
  <si>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</si>
  <si>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</si>
  <si>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</si>
  <si>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</si>
  <si>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</si>
  <si>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</si>
  <si>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</si>
  <si>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</si>
  <si>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</si>
  <si>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</si>
  <si>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</si>
  <si>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</si>
  <si>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</si>
  <si>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</si>
  <si>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</si>
  <si>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</si>
  <si>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</si>
  <si>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</si>
  <si>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</si>
  <si>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</si>
  <si>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</si>
  <si>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</si>
  <si>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</si>
  <si>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</si>
  <si>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</si>
  <si>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</si>
  <si>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</si>
  <si>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</si>
  <si>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</si>
  <si>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</si>
  <si>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</si>
  <si>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</si>
  <si>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</si>
  <si>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</si>
  <si>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</si>
  <si>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</si>
  <si>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</si>
  <si>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</si>
  <si>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</si>
  <si>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</si>
  <si>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</si>
  <si>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</si>
  <si>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</si>
  <si>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</si>
  <si>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</si>
  <si>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</si>
  <si>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</si>
  <si>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</si>
  <si>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</si>
  <si>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</si>
  <si>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</si>
  <si>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</si>
  <si>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</si>
  <si>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</si>
  <si>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</si>
  <si>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</si>
  <si>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</si>
  <si>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</si>
  <si>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</si>
  <si>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</si>
  <si>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</si>
  <si>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</si>
  <si>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</si>
  <si>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</si>
  <si>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</si>
  <si>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</si>
  <si>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</si>
  <si>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</si>
  <si>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</si>
  <si>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</si>
  <si>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</si>
  <si>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</si>
  <si>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</si>
  <si>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</si>
  <si>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</si>
  <si>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</si>
  <si>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</si>
  <si>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</si>
  <si>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</si>
  <si>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</si>
  <si>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</si>
  <si>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</si>
  <si>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</si>
  <si>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</si>
  <si>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</si>
  <si>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</si>
  <si>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</si>
  <si>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</si>
  <si>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</si>
  <si>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</si>
  <si>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</si>
  <si>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</si>
  <si>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</si>
  <si>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</si>
  <si>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</si>
  <si>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</si>
  <si>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</si>
  <si>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</si>
  <si>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</si>
  <si>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</si>
  <si>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</si>
  <si>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</si>
  <si>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</si>
  <si>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</si>
  <si>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</si>
  <si>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</si>
  <si>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</si>
  <si>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</si>
  <si>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</si>
  <si>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</si>
  <si>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</si>
  <si>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</si>
  <si>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</si>
  <si>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</si>
  <si>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</si>
  <si>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</si>
  <si>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</si>
  <si>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</si>
  <si>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</si>
  <si>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</si>
  <si>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</si>
  <si>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</si>
  <si>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</si>
  <si>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</si>
  <si>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</si>
  <si>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</si>
  <si>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</si>
  <si>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</si>
  <si>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</si>
  <si>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</si>
  <si>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</si>
  <si>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</si>
  <si>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</si>
  <si>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</si>
  <si>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</si>
  <si>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</si>
  <si>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</si>
  <si>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</si>
  <si>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</si>
  <si>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</si>
  <si>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</si>
  <si>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</si>
  <si>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</si>
  <si>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</si>
  <si>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</si>
  <si>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</si>
  <si>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</si>
  <si>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</si>
  <si>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</si>
  <si>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</si>
  <si>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</si>
  <si>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</si>
  <si>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</si>
  <si>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</si>
  <si>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</si>
  <si>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</si>
  <si>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</si>
  <si>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</si>
  <si>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</si>
  <si>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</si>
  <si>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</si>
  <si>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</si>
  <si>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</si>
  <si>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</si>
  <si>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</si>
  <si>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</si>
  <si>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</si>
  <si>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</si>
  <si>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</si>
  <si>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</si>
  <si>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</si>
  <si>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</si>
  <si>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</si>
  <si>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</si>
  <si>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</si>
  <si>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</si>
  <si>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</si>
  <si>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</si>
  <si>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</si>
  <si>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</si>
  <si>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</si>
  <si>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</si>
  <si>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</si>
  <si>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</si>
  <si>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</si>
  <si>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</si>
  <si>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</si>
  <si>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</si>
  <si>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</si>
  <si>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</si>
  <si>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</si>
  <si>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</si>
  <si>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</si>
  <si>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</si>
  <si>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</si>
  <si>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</si>
  <si>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</si>
  <si>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</si>
  <si>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</si>
  <si>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</si>
  <si>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</si>
  <si>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</si>
  <si>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</si>
  <si>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</si>
  <si>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</si>
  <si>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</si>
  <si>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</si>
  <si>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</si>
  <si>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</si>
  <si>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</si>
  <si>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</si>
  <si>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</si>
  <si>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</si>
  <si>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</si>
  <si>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</si>
  <si>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</si>
  <si>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</si>
  <si>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</si>
  <si>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</si>
  <si>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</si>
  <si>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</si>
  <si>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</si>
  <si>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</si>
  <si>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</si>
  <si>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</si>
  <si>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</si>
  <si>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</si>
  <si>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</si>
  <si>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</si>
  <si>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</si>
  <si>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</si>
  <si>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</si>
  <si>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</si>
  <si>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</si>
  <si>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</si>
  <si>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</si>
  <si>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</si>
  <si>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</si>
  <si>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</si>
  <si>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</si>
  <si>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</si>
  <si>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</si>
  <si>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</si>
  <si>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</si>
  <si>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</si>
  <si>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</si>
  <si>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</si>
  <si>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</si>
  <si>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</si>
  <si>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</si>
  <si>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</si>
  <si>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</si>
  <si>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</si>
  <si>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</si>
  <si>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</si>
  <si>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</si>
  <si>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</si>
  <si>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</si>
  <si>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</si>
  <si>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</si>
  <si>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</si>
  <si>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</si>
  <si>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</si>
  <si>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</si>
  <si>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</si>
  <si>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</si>
  <si>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</si>
  <si>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</si>
  <si>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</si>
  <si>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</si>
  <si>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</si>
  <si>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</si>
  <si>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</si>
  <si>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</si>
  <si>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</si>
  <si>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</si>
  <si>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</si>
  <si>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</si>
  <si>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</si>
  <si>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</si>
  <si>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</si>
  <si>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</si>
  <si>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</si>
  <si>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</si>
  <si>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</si>
  <si>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</si>
  <si>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</si>
  <si>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</si>
  <si>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</si>
  <si>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</si>
  <si>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</si>
  <si>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</si>
  <si>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</si>
  <si>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</si>
  <si>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</si>
  <si>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</si>
  <si>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</si>
  <si>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</si>
  <si>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</si>
  <si>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</si>
  <si>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</si>
  <si>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</si>
  <si>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</si>
  <si>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</si>
  <si>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</si>
  <si>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</si>
  <si>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</si>
  <si>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</si>
  <si>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</si>
  <si>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</si>
  <si>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</si>
  <si>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</si>
  <si>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</si>
  <si>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</si>
  <si>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</si>
  <si>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</si>
  <si>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</si>
  <si>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</si>
  <si>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</si>
  <si>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</si>
  <si>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</si>
  <si>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</si>
  <si>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</si>
  <si>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</si>
  <si>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</si>
  <si>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</si>
  <si>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</si>
  <si>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</si>
  <si>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</si>
  <si>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</si>
  <si>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</si>
  <si>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</si>
  <si>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</si>
  <si>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</si>
  <si>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</si>
  <si>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</si>
  <si>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</si>
  <si>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</si>
  <si>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</si>
  <si>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</si>
  <si>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</si>
  <si>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</si>
  <si>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</si>
  <si>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</si>
  <si>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</si>
  <si>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</si>
  <si>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</si>
  <si>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</si>
  <si>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</si>
  <si>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</si>
  <si>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</si>
  <si>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</si>
  <si>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</si>
  <si>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</si>
  <si>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</si>
  <si>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</si>
  <si>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</si>
  <si>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</si>
  <si>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</si>
  <si>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</si>
  <si>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</si>
  <si>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</si>
  <si>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</si>
  <si>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</si>
  <si>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</si>
  <si>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</si>
  <si>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</si>
  <si>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</si>
  <si>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</si>
  <si>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</si>
  <si>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</si>
  <si>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</si>
  <si>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</si>
  <si>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</si>
  <si>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</si>
  <si>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</si>
  <si>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</si>
  <si>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</si>
  <si>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</si>
  <si>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</si>
  <si>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</si>
  <si>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</si>
  <si>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</si>
  <si>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</si>
  <si>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</si>
  <si>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</si>
  <si>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</si>
  <si>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</si>
  <si>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</si>
  <si>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</si>
  <si>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</si>
  <si>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</si>
  <si>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</si>
  <si>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</si>
  <si>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</si>
  <si>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</si>
  <si>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</si>
  <si>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</si>
  <si>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</si>
  <si>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</si>
  <si>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</si>
  <si>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</si>
  <si>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</si>
  <si>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</si>
  <si>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</si>
  <si>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</si>
  <si>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223007225B</t>
  </si>
  <si>
    <t>223007225T</t>
  </si>
  <si>
    <t>223007225X</t>
  </si>
  <si>
    <t>223007227B</t>
  </si>
  <si>
    <t>223007227T</t>
  </si>
  <si>
    <t>223007227X</t>
  </si>
  <si>
    <t>223007229B</t>
  </si>
  <si>
    <t>223007229T</t>
  </si>
  <si>
    <t>223007229X</t>
  </si>
  <si>
    <t>223007231B</t>
  </si>
  <si>
    <t>223007231T</t>
  </si>
  <si>
    <t>223007231X</t>
  </si>
  <si>
    <t>223007233B</t>
  </si>
  <si>
    <t>223007233T</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</si>
  <si>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</si>
  <si>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</si>
  <si>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</si>
  <si>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</si>
  <si>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</si>
  <si>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</si>
  <si>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</si>
  <si>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</si>
  <si>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</si>
  <si>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</si>
  <si>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</si>
  <si>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</si>
  <si>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</si>
  <si>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</si>
  <si>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</si>
  <si>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</si>
  <si>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</si>
  <si>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</si>
  <si>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</si>
  <si>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</si>
  <si>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</si>
  <si>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</si>
  <si>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</si>
  <si>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</si>
  <si>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</si>
  <si>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</si>
  <si>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</si>
  <si>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</si>
  <si>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</si>
  <si>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</si>
  <si>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</si>
  <si>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</si>
  <si>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</si>
  <si>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</si>
  <si>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</si>
  <si>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</si>
  <si>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</si>
  <si>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</si>
  <si>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</si>
  <si>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</si>
  <si>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</si>
  <si>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</si>
  <si>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</si>
  <si>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</si>
  <si>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</si>
  <si>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</si>
  <si>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</si>
  <si>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</si>
  <si>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</si>
  <si>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</si>
  <si>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</si>
  <si>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</si>
  <si>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</si>
  <si>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</si>
  <si>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</si>
  <si>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</si>
  <si>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</si>
  <si>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</si>
  <si>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</si>
  <si>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</si>
  <si>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</si>
  <si>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</si>
  <si>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</si>
  <si>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</si>
  <si>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</si>
  <si>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</si>
  <si>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</si>
  <si>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</si>
  <si>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</si>
  <si>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</si>
  <si>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</si>
  <si>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</si>
  <si>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</si>
  <si>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</si>
  <si>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</si>
  <si>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</si>
  <si>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</si>
  <si>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</si>
  <si>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</si>
  <si>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</si>
  <si>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</si>
  <si>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</si>
  <si>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</si>
  <si>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</si>
  <si>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</si>
  <si>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</si>
  <si>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</si>
  <si>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</si>
  <si>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</si>
  <si>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</si>
  <si>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</si>
  <si>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</si>
  <si>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</si>
  <si>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</si>
  <si>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</si>
  <si>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</si>
  <si>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</si>
  <si>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</si>
  <si>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</si>
  <si>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</si>
  <si>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</si>
  <si>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</si>
  <si>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</si>
  <si>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</si>
  <si>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</si>
  <si>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</si>
  <si>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</si>
  <si>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</si>
  <si>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</si>
  <si>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</si>
  <si>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</si>
  <si>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</si>
  <si>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</si>
  <si>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</si>
  <si>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</si>
  <si>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</si>
  <si>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</si>
  <si>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</si>
  <si>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</si>
  <si>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</si>
  <si>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</si>
  <si>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</si>
  <si>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</si>
  <si>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</si>
  <si>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</si>
  <si>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</si>
  <si>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</si>
  <si>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</si>
  <si>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</si>
  <si>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</si>
  <si>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</si>
  <si>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</si>
  <si>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</si>
  <si>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</si>
  <si>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</si>
  <si>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</si>
  <si>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</si>
  <si>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</si>
  <si>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</si>
  <si>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</si>
  <si>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</si>
  <si>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</si>
  <si>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</si>
  <si>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</si>
  <si>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</si>
  <si>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</si>
  <si>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</si>
  <si>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</si>
  <si>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</si>
  <si>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</si>
  <si>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</si>
  <si>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</si>
  <si>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</si>
  <si>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</si>
  <si>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</si>
  <si>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</si>
  <si>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</si>
  <si>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</si>
  <si>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</si>
  <si>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</si>
  <si>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</si>
  <si>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</si>
  <si>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</si>
  <si>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</si>
  <si>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</si>
  <si>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</si>
  <si>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</si>
  <si>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</si>
  <si>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</si>
  <si>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</si>
  <si>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</si>
  <si>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</si>
  <si>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</si>
  <si>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</si>
  <si>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</si>
  <si>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</si>
  <si>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</si>
  <si>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</si>
  <si>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</si>
  <si>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</si>
  <si>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</si>
  <si>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</si>
  <si>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</si>
  <si>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Adhesive: Roll-on</t>
  </si>
  <si>
    <t>40200801</t>
  </si>
  <si>
    <t>Coating Oven - General</t>
  </si>
  <si>
    <t>40200802</t>
  </si>
  <si>
    <t>Dried &lt; 175F **</t>
  </si>
  <si>
    <t>40200803</t>
  </si>
  <si>
    <t>Baked &gt; 175F **</t>
  </si>
  <si>
    <t>40200810</t>
  </si>
  <si>
    <t>40200820</t>
  </si>
  <si>
    <t>Prime/Base Coat Oven</t>
  </si>
  <si>
    <t>40200830</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</si>
  <si>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</si>
  <si>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</si>
  <si>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</si>
  <si>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</si>
  <si>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</si>
  <si>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</si>
  <si>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</si>
  <si>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</si>
  <si>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</si>
  <si>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</si>
  <si>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</si>
  <si>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</si>
  <si>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</si>
  <si>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</si>
  <si>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</si>
  <si>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</si>
  <si>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</si>
  <si>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</si>
  <si>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</si>
  <si>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</si>
  <si>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</si>
  <si>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</si>
  <si>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</si>
  <si>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</si>
  <si>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</si>
  <si>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</si>
  <si>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</si>
  <si>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</si>
  <si>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</si>
  <si>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</si>
  <si>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</si>
  <si>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</si>
  <si>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</si>
  <si>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</si>
  <si>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</si>
  <si>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</si>
  <si>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</si>
  <si>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</si>
  <si>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</si>
  <si>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</si>
  <si>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</si>
  <si>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</si>
  <si>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</si>
  <si>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</si>
  <si>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</si>
  <si>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</si>
  <si>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</si>
  <si>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</si>
  <si>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</si>
  <si>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</si>
  <si>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</si>
  <si>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</si>
  <si>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</si>
  <si>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</si>
  <si>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</si>
  <si>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</si>
  <si>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</si>
  <si>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</si>
  <si>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</si>
  <si>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</si>
  <si>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</si>
  <si>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</si>
  <si>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</si>
  <si>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</si>
  <si>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</si>
  <si>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</si>
  <si>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</si>
  <si>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</si>
  <si>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</si>
  <si>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</si>
  <si>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</si>
  <si>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</si>
  <si>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</si>
  <si>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</si>
  <si>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</si>
  <si>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</si>
  <si>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</si>
  <si>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</si>
  <si>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</si>
  <si>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</si>
  <si>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</si>
  <si>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</si>
  <si>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</si>
  <si>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</si>
  <si>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</si>
  <si>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</si>
  <si>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</si>
  <si>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</si>
  <si>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</si>
  <si>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</si>
  <si>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</si>
  <si>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</si>
  <si>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</si>
  <si>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</si>
  <si>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</si>
  <si>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</si>
  <si>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</si>
  <si>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</si>
  <si>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</si>
  <si>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</si>
  <si>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</si>
  <si>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</si>
  <si>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</si>
  <si>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</si>
  <si>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</si>
  <si>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</si>
  <si>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</si>
  <si>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</si>
  <si>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</si>
  <si>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</si>
  <si>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</si>
  <si>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</si>
  <si>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</si>
  <si>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</si>
  <si>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</si>
  <si>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</si>
  <si>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</si>
  <si>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</si>
  <si>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</si>
  <si>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</si>
  <si>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</si>
  <si>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</si>
  <si>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</si>
  <si>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</si>
  <si>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</si>
  <si>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</si>
  <si>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</si>
  <si>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</si>
  <si>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</si>
  <si>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</si>
  <si>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</si>
  <si>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</si>
  <si>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</si>
  <si>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</si>
  <si>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</si>
  <si>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</si>
  <si>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</si>
  <si>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</si>
  <si>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</si>
  <si>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</si>
  <si>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</si>
  <si>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</si>
  <si>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</si>
  <si>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</si>
  <si>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</si>
  <si>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10201701</t>
  </si>
  <si>
    <t>10300101</t>
  </si>
  <si>
    <t>10300102</t>
  </si>
  <si>
    <t>10300103</t>
  </si>
  <si>
    <t>10300203</t>
  </si>
  <si>
    <t>10300205</t>
  </si>
  <si>
    <t>10300206</t>
  </si>
  <si>
    <t>10300207</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</si>
  <si>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</si>
  <si>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</si>
  <si>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</si>
  <si>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</si>
  <si>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</si>
  <si>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</si>
  <si>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</si>
  <si>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</si>
  <si>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</si>
  <si>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</si>
  <si>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</si>
  <si>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</si>
  <si>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</si>
  <si>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</si>
  <si>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</si>
  <si>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</si>
  <si>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</si>
  <si>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</si>
  <si>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</si>
  <si>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</si>
  <si>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</si>
  <si>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</si>
  <si>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</si>
  <si>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</si>
  <si>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</si>
  <si>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</si>
  <si>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</si>
  <si>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</si>
  <si>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</si>
  <si>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</si>
  <si>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</si>
  <si>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</si>
  <si>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</si>
  <si>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</si>
  <si>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</si>
  <si>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</si>
  <si>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</si>
  <si>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</si>
  <si>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</si>
  <si>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</si>
  <si>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</si>
  <si>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</si>
  <si>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</si>
  <si>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</si>
  <si>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</si>
  <si>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</si>
  <si>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</si>
  <si>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</si>
  <si>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</si>
  <si>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</si>
  <si>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</si>
  <si>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</si>
  <si>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</si>
  <si>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</si>
  <si>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</si>
  <si>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</si>
  <si>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</si>
  <si>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</si>
  <si>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</si>
  <si>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</si>
  <si>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</si>
  <si>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</si>
  <si>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</si>
  <si>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</si>
  <si>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</si>
  <si>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</si>
  <si>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</si>
  <si>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</si>
  <si>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</si>
  <si>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</si>
  <si>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</si>
  <si>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</si>
  <si>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</si>
  <si>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</si>
  <si>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</si>
  <si>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</si>
  <si>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</si>
  <si>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</si>
  <si>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</si>
  <si>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</si>
  <si>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</si>
  <si>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</si>
  <si>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</si>
  <si>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</si>
  <si>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</si>
  <si>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</si>
  <si>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</si>
  <si>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</si>
  <si>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</si>
  <si>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</si>
  <si>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</si>
  <si>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</si>
  <si>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</si>
  <si>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</si>
  <si>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</si>
  <si>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</si>
  <si>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</si>
  <si>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</si>
  <si>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</si>
  <si>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</si>
  <si>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</si>
  <si>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</si>
  <si>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</si>
  <si>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</si>
  <si>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</si>
  <si>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</si>
  <si>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</si>
  <si>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</si>
  <si>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</si>
  <si>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</si>
  <si>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</si>
  <si>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</si>
  <si>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</si>
  <si>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</si>
  <si>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</si>
  <si>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</si>
  <si>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</si>
  <si>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</si>
  <si>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</si>
  <si>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</si>
  <si>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</si>
  <si>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</si>
  <si>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</si>
  <si>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</si>
  <si>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</si>
  <si>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</si>
  <si>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</si>
  <si>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</si>
  <si>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</si>
  <si>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</si>
  <si>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</si>
  <si>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</si>
  <si>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</si>
  <si>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</si>
  <si>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</si>
  <si>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</si>
  <si>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</si>
  <si>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</si>
  <si>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</si>
  <si>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</si>
  <si>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</si>
  <si>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</si>
  <si>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</si>
  <si>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</si>
  <si>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</si>
  <si>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</si>
  <si>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</si>
  <si>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</si>
  <si>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</si>
  <si>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</si>
  <si>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</si>
  <si>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</si>
  <si>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</si>
  <si>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</si>
  <si>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</si>
  <si>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</si>
  <si>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</si>
  <si>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</si>
  <si>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</si>
  <si>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</si>
  <si>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</si>
  <si>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</si>
  <si>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</si>
  <si>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</si>
  <si>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</si>
  <si>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</si>
  <si>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</si>
  <si>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</si>
  <si>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</si>
  <si>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</si>
  <si>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</si>
  <si>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</si>
  <si>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</si>
  <si>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</si>
  <si>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</si>
  <si>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30200817</t>
  </si>
  <si>
    <t>Grain Milling: Hammermill</t>
  </si>
  <si>
    <t>30200818</t>
  </si>
  <si>
    <t>Grain Milling: Flaker</t>
  </si>
  <si>
    <t>30200819</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</si>
  <si>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</si>
  <si>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</si>
  <si>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</si>
  <si>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</si>
  <si>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</si>
  <si>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</si>
  <si>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</si>
  <si>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</si>
  <si>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</si>
  <si>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</si>
  <si>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</si>
  <si>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</si>
  <si>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</si>
  <si>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</si>
  <si>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</si>
  <si>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</si>
  <si>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</si>
  <si>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</si>
  <si>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</si>
  <si>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</si>
  <si>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</si>
  <si>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</si>
  <si>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</si>
  <si>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</si>
  <si>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</si>
  <si>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</si>
  <si>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</si>
  <si>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</si>
  <si>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</si>
  <si>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</si>
  <si>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</si>
  <si>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</si>
  <si>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</si>
  <si>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</si>
  <si>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</si>
  <si>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</si>
  <si>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</si>
  <si>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</si>
  <si>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</si>
  <si>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</si>
  <si>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</si>
  <si>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</si>
  <si>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</si>
  <si>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</si>
  <si>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</si>
  <si>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</si>
  <si>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</si>
  <si>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</si>
  <si>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</si>
  <si>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</si>
  <si>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</si>
  <si>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</si>
  <si>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</si>
  <si>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</si>
  <si>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</si>
  <si>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</si>
  <si>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</si>
  <si>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</si>
  <si>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</si>
  <si>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</si>
  <si>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</si>
  <si>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</si>
  <si>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</si>
  <si>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</si>
  <si>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</si>
  <si>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</si>
  <si>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</si>
  <si>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</si>
  <si>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</si>
  <si>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</si>
  <si>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</si>
  <si>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</si>
  <si>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</si>
  <si>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</si>
  <si>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</si>
  <si>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</si>
  <si>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</si>
  <si>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</si>
  <si>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</si>
  <si>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</si>
  <si>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</si>
  <si>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</si>
  <si>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</si>
  <si>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</si>
  <si>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</si>
  <si>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</si>
  <si>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</si>
  <si>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</si>
  <si>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</si>
  <si>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</si>
  <si>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</si>
  <si>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</si>
  <si>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</si>
  <si>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</si>
  <si>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</si>
  <si>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</si>
  <si>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</si>
  <si>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</si>
  <si>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</si>
  <si>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</si>
  <si>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</si>
  <si>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</si>
  <si>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</si>
  <si>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</si>
  <si>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</si>
  <si>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</si>
  <si>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</si>
  <si>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</si>
  <si>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</si>
  <si>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</si>
  <si>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</si>
  <si>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</si>
  <si>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</si>
  <si>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</si>
  <si>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</si>
  <si>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</si>
  <si>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</si>
  <si>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</si>
  <si>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</si>
  <si>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</si>
  <si>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</si>
  <si>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</si>
  <si>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</si>
  <si>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</si>
  <si>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</si>
  <si>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</si>
  <si>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</si>
  <si>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</si>
  <si>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</si>
  <si>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</si>
  <si>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</si>
  <si>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</si>
  <si>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</si>
  <si>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</si>
  <si>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</si>
  <si>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</si>
  <si>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</si>
  <si>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</si>
  <si>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</si>
  <si>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</si>
  <si>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</si>
  <si>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</si>
  <si>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</si>
  <si>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</si>
  <si>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</si>
  <si>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</si>
  <si>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</si>
  <si>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</si>
  <si>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</si>
  <si>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</si>
  <si>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</si>
  <si>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</si>
  <si>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</si>
  <si>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</si>
  <si>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</si>
  <si>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</si>
  <si>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</si>
  <si>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</si>
  <si>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</si>
  <si>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</si>
  <si>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</si>
  <si>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</si>
  <si>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</si>
  <si>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</si>
  <si>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</si>
  <si>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</si>
  <si>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</si>
  <si>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</si>
  <si>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</si>
  <si>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</si>
  <si>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</si>
  <si>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</si>
  <si>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</si>
  <si>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</si>
  <si>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</si>
  <si>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</si>
  <si>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</si>
  <si>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</si>
  <si>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</si>
  <si>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</si>
  <si>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</si>
  <si>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</si>
  <si>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</si>
  <si>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</si>
  <si>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</si>
  <si>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</si>
  <si>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</si>
  <si>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</si>
  <si>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</si>
  <si>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</si>
  <si>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</si>
  <si>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</si>
  <si>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</si>
  <si>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</si>
  <si>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</si>
  <si>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</si>
  <si>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</si>
  <si>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</si>
  <si>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</si>
  <si>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</si>
  <si>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</si>
  <si>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</si>
  <si>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</si>
  <si>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</si>
  <si>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</si>
  <si>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</si>
  <si>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</si>
  <si>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</si>
  <si>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</si>
  <si>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</si>
  <si>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</si>
  <si>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</si>
  <si>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</si>
  <si>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</si>
  <si>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</si>
  <si>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</si>
  <si>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</si>
  <si>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</si>
  <si>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</si>
  <si>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</si>
  <si>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</si>
  <si>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</si>
  <si>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</si>
  <si>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</si>
  <si>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</si>
  <si>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</si>
  <si>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</si>
  <si>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</si>
  <si>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</si>
  <si>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</si>
  <si>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</si>
  <si>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</si>
  <si>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</si>
  <si>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</si>
  <si>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</si>
  <si>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</si>
  <si>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</si>
  <si>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</si>
  <si>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</si>
  <si>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</si>
  <si>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</si>
  <si>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</si>
  <si>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</si>
  <si>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</si>
  <si>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</si>
  <si>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</si>
  <si>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</si>
  <si>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</si>
  <si>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</si>
  <si>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</si>
  <si>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</si>
  <si>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</si>
  <si>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</si>
  <si>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</si>
  <si>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</si>
  <si>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</si>
  <si>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</si>
  <si>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</si>
  <si>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</si>
  <si>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</si>
  <si>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</si>
  <si>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</si>
  <si>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</si>
  <si>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</si>
  <si>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</si>
  <si>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</si>
  <si>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</si>
  <si>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</si>
  <si>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</si>
  <si>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</si>
  <si>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</si>
  <si>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</si>
  <si>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</si>
  <si>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</si>
  <si>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</si>
  <si>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</si>
  <si>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</si>
  <si>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</si>
  <si>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</si>
  <si>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</si>
  <si>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</si>
  <si>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</si>
  <si>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</si>
  <si>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</si>
  <si>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</si>
  <si>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</si>
  <si>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</si>
  <si>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</si>
  <si>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</si>
  <si>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</si>
  <si>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</si>
  <si>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</si>
  <si>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</si>
  <si>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</si>
  <si>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</si>
  <si>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</si>
  <si>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</si>
  <si>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</si>
  <si>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</si>
  <si>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</si>
  <si>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</si>
  <si>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</si>
  <si>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</si>
  <si>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</si>
  <si>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</si>
  <si>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</si>
  <si>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</si>
  <si>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</si>
  <si>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</si>
  <si>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</si>
  <si>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</si>
  <si>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</si>
  <si>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</si>
  <si>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</si>
  <si>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</si>
  <si>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</si>
  <si>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</si>
  <si>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</si>
  <si>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</si>
  <si>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</si>
  <si>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</si>
  <si>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</si>
  <si>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</si>
  <si>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</si>
  <si>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</si>
  <si>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</si>
  <si>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</si>
  <si>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</si>
  <si>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</si>
  <si>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</si>
  <si>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</si>
  <si>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</si>
  <si>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</si>
  <si>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</si>
  <si>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</si>
  <si>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</si>
  <si>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</si>
  <si>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</si>
  <si>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</si>
  <si>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</si>
  <si>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</si>
  <si>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</si>
  <si>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</si>
  <si>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</si>
  <si>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</si>
  <si>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</si>
  <si>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</si>
  <si>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</si>
  <si>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</si>
  <si>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</si>
  <si>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</si>
  <si>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</si>
  <si>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</si>
  <si>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</si>
  <si>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</si>
  <si>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</si>
  <si>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</si>
  <si>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</si>
  <si>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</si>
  <si>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</si>
  <si>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</si>
  <si>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</si>
  <si>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</si>
  <si>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</si>
  <si>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</si>
  <si>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</si>
  <si>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</si>
  <si>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</si>
  <si>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</si>
  <si>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</si>
  <si>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</si>
  <si>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</si>
  <si>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</si>
  <si>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</si>
  <si>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</si>
  <si>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</si>
  <si>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</si>
  <si>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</si>
  <si>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</si>
  <si>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</si>
  <si>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</si>
  <si>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</si>
  <si>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</si>
  <si>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</si>
  <si>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</si>
  <si>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</si>
  <si>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</si>
  <si>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</si>
  <si>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</si>
  <si>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</si>
  <si>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</si>
  <si>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</si>
  <si>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</si>
  <si>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</si>
  <si>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</si>
  <si>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</si>
  <si>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</si>
  <si>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</si>
  <si>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</si>
  <si>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</si>
  <si>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</si>
  <si>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</si>
  <si>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</si>
  <si>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</si>
  <si>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</si>
  <si>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</si>
  <si>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</si>
  <si>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</si>
  <si>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</si>
  <si>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</si>
  <si>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</si>
  <si>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</si>
  <si>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</si>
  <si>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</si>
  <si>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</si>
  <si>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</si>
  <si>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</si>
  <si>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</si>
  <si>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</si>
  <si>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</si>
  <si>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</si>
  <si>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</si>
  <si>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</si>
  <si>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</si>
  <si>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</si>
  <si>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</si>
  <si>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</si>
  <si>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</si>
  <si>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</si>
  <si>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</si>
  <si>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</si>
  <si>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</si>
  <si>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</si>
  <si>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</si>
  <si>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</si>
  <si>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</si>
  <si>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</si>
  <si>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</si>
  <si>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</si>
  <si>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</si>
  <si>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</si>
  <si>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</si>
  <si>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</si>
  <si>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</si>
  <si>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</si>
  <si>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</si>
  <si>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</si>
  <si>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</si>
  <si>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</si>
  <si>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</si>
  <si>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</si>
  <si>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</si>
  <si>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</si>
  <si>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</si>
  <si>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</si>
  <si>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</si>
  <si>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</si>
  <si>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</si>
  <si>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</si>
  <si>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</si>
  <si>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</si>
  <si>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</si>
  <si>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</si>
  <si>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</si>
  <si>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</si>
  <si>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</si>
  <si>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</si>
  <si>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</si>
  <si>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</si>
  <si>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</si>
  <si>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</si>
  <si>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</si>
  <si>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</si>
  <si>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</si>
  <si>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</si>
  <si>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</si>
  <si>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</si>
  <si>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</si>
  <si>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</si>
  <si>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</si>
  <si>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</si>
  <si>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</si>
  <si>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</si>
  <si>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</si>
  <si>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</si>
  <si>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</si>
  <si>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</si>
  <si>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</si>
  <si>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</si>
  <si>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</si>
  <si>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</si>
  <si>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</si>
  <si>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</si>
  <si>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</si>
  <si>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</si>
  <si>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</si>
  <si>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</si>
  <si>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</si>
  <si>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</si>
  <si>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</si>
  <si>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</si>
  <si>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</si>
  <si>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</si>
  <si>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</si>
  <si>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</si>
  <si>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</si>
  <si>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</si>
  <si>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</si>
  <si>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</si>
  <si>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</si>
  <si>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</si>
  <si>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</si>
  <si>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</si>
  <si>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</si>
  <si>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</si>
  <si>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</si>
  <si>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</si>
  <si>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</si>
  <si>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</si>
  <si>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</si>
  <si>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</si>
  <si>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</si>
  <si>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</si>
  <si>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</si>
  <si>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</si>
  <si>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</si>
  <si>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</si>
  <si>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</si>
  <si>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</si>
  <si>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</si>
  <si>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</si>
  <si>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</si>
  <si>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</si>
  <si>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</si>
  <si>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</si>
  <si>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</si>
  <si>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</si>
  <si>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</si>
  <si>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</si>
  <si>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</si>
  <si>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</si>
  <si>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</si>
  <si>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</si>
  <si>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</si>
  <si>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</si>
  <si>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</si>
  <si>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</si>
  <si>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</si>
  <si>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</si>
  <si>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</si>
  <si>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</si>
  <si>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</si>
  <si>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</si>
  <si>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</si>
  <si>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</si>
  <si>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</si>
  <si>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</si>
  <si>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</si>
  <si>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</si>
  <si>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</si>
  <si>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</si>
  <si>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</si>
  <si>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</si>
  <si>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</si>
  <si>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</si>
  <si>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</si>
  <si>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</si>
  <si>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</si>
  <si>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</si>
  <si>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</si>
  <si>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</si>
  <si>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</si>
  <si>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</si>
  <si>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</si>
  <si>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</si>
  <si>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</si>
  <si>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</si>
  <si>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</si>
  <si>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</si>
  <si>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</si>
  <si>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</si>
  <si>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</si>
  <si>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</si>
  <si>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</si>
  <si>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</si>
  <si>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</si>
  <si>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</si>
  <si>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</si>
  <si>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</si>
  <si>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</si>
  <si>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</si>
  <si>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</si>
  <si>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</si>
  <si>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</si>
  <si>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</si>
  <si>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</si>
  <si>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</si>
  <si>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</si>
  <si>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</si>
  <si>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</si>
  <si>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</si>
  <si>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</si>
  <si>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</si>
  <si>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</si>
  <si>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</si>
  <si>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</si>
  <si>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</si>
  <si>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</si>
  <si>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</si>
  <si>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</si>
  <si>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</si>
  <si>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</si>
  <si>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</si>
  <si>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</si>
  <si>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</si>
  <si>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</si>
  <si>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</si>
  <si>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</si>
  <si>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</si>
  <si>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</si>
  <si>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</si>
  <si>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</si>
  <si>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</si>
  <si>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</si>
  <si>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</si>
  <si>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</si>
  <si>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</si>
  <si>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</si>
  <si>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</si>
  <si>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</si>
  <si>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</si>
  <si>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</si>
  <si>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</si>
  <si>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</si>
  <si>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</si>
  <si>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</si>
  <si>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</si>
  <si>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</si>
  <si>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</si>
  <si>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</si>
  <si>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</si>
  <si>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</si>
  <si>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</si>
  <si>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</si>
  <si>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</si>
  <si>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</si>
  <si>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</si>
  <si>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</si>
  <si>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</si>
  <si>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</si>
  <si>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</si>
  <si>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</si>
  <si>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</si>
  <si>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</si>
  <si>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</si>
  <si>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</si>
  <si>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</si>
  <si>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</si>
  <si>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</si>
  <si>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</si>
  <si>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</si>
  <si>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</si>
  <si>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</si>
  <si>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</si>
  <si>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</si>
  <si>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</si>
  <si>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</si>
  <si>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</si>
  <si>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</si>
  <si>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</si>
  <si>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</si>
  <si>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</si>
  <si>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</si>
  <si>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</si>
  <si>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</si>
  <si>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</si>
  <si>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</si>
  <si>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</si>
  <si>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</si>
  <si>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</si>
  <si>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</si>
  <si>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</si>
  <si>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</si>
  <si>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</si>
  <si>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</si>
  <si>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</si>
  <si>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</si>
  <si>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</si>
  <si>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</si>
  <si>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</si>
  <si>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</si>
  <si>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</si>
  <si>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</si>
  <si>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</si>
  <si>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</si>
  <si>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</si>
  <si>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</si>
  <si>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</si>
  <si>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</si>
  <si>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</si>
  <si>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</si>
  <si>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</si>
  <si>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</si>
  <si>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</si>
  <si>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</si>
  <si>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</si>
  <si>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</si>
  <si>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</si>
  <si>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</si>
  <si>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</si>
  <si>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</si>
  <si>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</si>
  <si>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</si>
  <si>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</si>
  <si>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</si>
  <si>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</si>
  <si>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</si>
  <si>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</si>
  <si>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</si>
  <si>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</si>
  <si>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</si>
  <si>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</si>
  <si>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</si>
  <si>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</si>
  <si>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</si>
  <si>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</si>
  <si>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</si>
  <si>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</si>
  <si>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</si>
  <si>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</si>
  <si>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</si>
  <si>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</si>
  <si>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</si>
  <si>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</si>
  <si>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</si>
  <si>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</si>
  <si>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</si>
  <si>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</si>
  <si>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</si>
  <si>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</si>
  <si>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</si>
  <si>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</si>
  <si>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</si>
  <si>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</si>
  <si>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</si>
  <si>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</si>
  <si>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</si>
  <si>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</si>
  <si>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</si>
  <si>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</si>
  <si>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</si>
  <si>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</si>
  <si>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</si>
  <si>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</si>
  <si>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</si>
  <si>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</si>
  <si>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</si>
  <si>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</si>
  <si>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</si>
  <si>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</si>
  <si>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</si>
  <si>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</si>
  <si>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</si>
  <si>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</si>
  <si>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</si>
  <si>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</si>
  <si>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</si>
  <si>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</si>
  <si>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</si>
  <si>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</si>
  <si>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</si>
  <si>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</si>
  <si>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</si>
  <si>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</si>
  <si>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</si>
  <si>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</si>
  <si>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</si>
  <si>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</si>
  <si>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</si>
  <si>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</si>
  <si>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</si>
  <si>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</si>
  <si>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</si>
  <si>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</si>
  <si>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</si>
  <si>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</si>
  <si>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</si>
  <si>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</si>
  <si>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</si>
  <si>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</si>
  <si>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</si>
  <si>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</si>
  <si>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</si>
  <si>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</si>
  <si>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</si>
  <si>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</si>
  <si>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</si>
  <si>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</si>
  <si>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</si>
  <si>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</si>
  <si>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</si>
  <si>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</si>
  <si>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</si>
  <si>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</si>
  <si>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</si>
  <si>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</si>
  <si>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</si>
  <si>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</si>
  <si>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</si>
  <si>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</si>
  <si>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</si>
  <si>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</si>
  <si>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</si>
  <si>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</si>
  <si>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</si>
  <si>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</si>
  <si>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</si>
  <si>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</si>
  <si>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</si>
  <si>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</si>
  <si>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</si>
  <si>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</si>
  <si>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</si>
  <si>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</si>
  <si>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</si>
  <si>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</si>
  <si>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</si>
  <si>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</si>
  <si>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</si>
  <si>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</si>
  <si>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</si>
  <si>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</si>
  <si>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</si>
  <si>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</si>
  <si>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</si>
  <si>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</si>
  <si>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</si>
  <si>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</si>
  <si>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</si>
  <si>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</si>
  <si>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</si>
  <si>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</si>
  <si>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</si>
  <si>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</si>
  <si>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</si>
  <si>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</si>
  <si>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</si>
  <si>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</si>
  <si>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</si>
  <si>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</si>
  <si>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</si>
  <si>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</si>
  <si>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</si>
  <si>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</si>
  <si>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</si>
  <si>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</si>
  <si>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</si>
  <si>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</si>
  <si>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</si>
  <si>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</si>
  <si>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</si>
  <si>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</si>
  <si>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</si>
  <si>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</si>
  <si>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</si>
  <si>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</si>
  <si>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</si>
  <si>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</si>
  <si>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</si>
  <si>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</si>
  <si>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</si>
  <si>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</si>
  <si>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</si>
  <si>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</si>
  <si>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</si>
  <si>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</si>
  <si>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</si>
  <si>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</si>
  <si>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</si>
  <si>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</si>
  <si>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</si>
  <si>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</si>
  <si>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</si>
  <si>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</si>
  <si>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</si>
  <si>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</si>
  <si>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</si>
  <si>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</si>
  <si>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</si>
  <si>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</si>
  <si>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</si>
  <si>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</si>
  <si>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</si>
  <si>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</si>
  <si>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</si>
  <si>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</si>
  <si>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</si>
  <si>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</si>
  <si>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</si>
  <si>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</si>
  <si>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</si>
  <si>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</si>
  <si>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</si>
  <si>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</si>
  <si>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</si>
  <si>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</si>
  <si>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</si>
  <si>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</si>
  <si>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</si>
  <si>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</si>
  <si>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</si>
  <si>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</si>
  <si>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</si>
  <si>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</si>
  <si>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</si>
  <si>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</si>
  <si>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</si>
  <si>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</si>
  <si>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</si>
  <si>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</si>
  <si>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</si>
  <si>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</si>
  <si>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</si>
  <si>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</si>
  <si>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</si>
  <si>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</si>
  <si>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</si>
  <si>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</si>
  <si>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</si>
  <si>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</si>
  <si>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</si>
  <si>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</si>
  <si>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</si>
  <si>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</si>
  <si>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</si>
  <si>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</si>
  <si>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</si>
  <si>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</si>
  <si>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</si>
  <si>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</si>
  <si>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</si>
  <si>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</si>
  <si>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</si>
  <si>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</si>
  <si>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</si>
  <si>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</si>
  <si>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</si>
  <si>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</si>
  <si>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</si>
  <si>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</si>
  <si>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</si>
  <si>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</si>
  <si>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</si>
  <si>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</si>
  <si>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</si>
  <si>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</si>
  <si>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</si>
  <si>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</si>
  <si>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</si>
  <si>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</si>
  <si>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</si>
  <si>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</si>
  <si>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</si>
  <si>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</si>
  <si>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</si>
  <si>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</si>
  <si>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</si>
  <si>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</si>
  <si>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</si>
  <si>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</si>
  <si>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</si>
  <si>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</si>
  <si>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</si>
  <si>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</si>
  <si>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</si>
  <si>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</si>
  <si>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</si>
  <si>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</si>
  <si>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</si>
  <si>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</si>
  <si>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</si>
  <si>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</si>
  <si>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</si>
  <si>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</si>
  <si>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</si>
  <si>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</si>
  <si>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</si>
  <si>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</si>
  <si>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</si>
  <si>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</si>
  <si>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</si>
  <si>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</si>
  <si>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</si>
  <si>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</si>
  <si>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</si>
  <si>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</si>
  <si>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</si>
  <si>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</si>
  <si>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</si>
  <si>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</si>
  <si>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</si>
  <si>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</si>
  <si>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</si>
  <si>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</si>
  <si>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</si>
  <si>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</si>
  <si>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</si>
  <si>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</si>
  <si>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</si>
  <si>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</si>
  <si>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</si>
  <si>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</si>
  <si>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</si>
  <si>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</si>
  <si>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</si>
  <si>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</si>
  <si>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</si>
  <si>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</si>
  <si>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</si>
  <si>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</si>
  <si>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</si>
  <si>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</si>
  <si>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</si>
  <si>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</si>
  <si>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</si>
  <si>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</si>
  <si>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</si>
  <si>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</si>
  <si>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</si>
  <si>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</si>
  <si>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</si>
  <si>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</si>
  <si>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</si>
  <si>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</si>
  <si>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</si>
  <si>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</si>
  <si>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</si>
  <si>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</si>
  <si>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</si>
  <si>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</si>
  <si>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</si>
  <si>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</si>
  <si>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</si>
  <si>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</si>
  <si>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</si>
  <si>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</si>
  <si>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</si>
  <si>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</si>
  <si>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</si>
  <si>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</si>
  <si>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</si>
  <si>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</si>
  <si>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</si>
  <si>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</si>
  <si>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</si>
  <si>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</si>
  <si>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</si>
  <si>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</si>
  <si>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</si>
  <si>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</si>
  <si>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</si>
  <si>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</si>
  <si>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</si>
  <si>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</si>
  <si>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</si>
  <si>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</si>
  <si>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</si>
  <si>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</si>
  <si>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</si>
  <si>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</si>
  <si>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</si>
  <si>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</si>
  <si>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</si>
  <si>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</si>
  <si>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</si>
  <si>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</si>
  <si>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</si>
  <si>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</si>
  <si>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</si>
  <si>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</si>
  <si>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</si>
  <si>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</si>
  <si>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</si>
  <si>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</si>
  <si>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</si>
  <si>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</si>
  <si>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</si>
  <si>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</si>
  <si>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</si>
  <si>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</si>
  <si>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</si>
  <si>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</si>
  <si>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</si>
  <si>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</si>
  <si>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</si>
  <si>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</si>
  <si>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</si>
  <si>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</si>
  <si>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</si>
  <si>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</si>
  <si>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</si>
  <si>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</si>
  <si>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</si>
  <si>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</si>
  <si>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</si>
  <si>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</si>
  <si>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</si>
  <si>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</si>
  <si>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</si>
  <si>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</si>
  <si>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</si>
  <si>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</si>
  <si>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</si>
  <si>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</si>
  <si>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</si>
  <si>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</si>
  <si>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</si>
  <si>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</si>
  <si>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</si>
  <si>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</si>
  <si>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</si>
  <si>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</si>
  <si>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</si>
  <si>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</si>
  <si>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</si>
  <si>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</si>
  <si>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</si>
  <si>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</si>
  <si>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</si>
  <si>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</si>
  <si>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</si>
  <si>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</si>
  <si>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</si>
  <si>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</si>
  <si>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</si>
  <si>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</si>
  <si>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</si>
  <si>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</si>
  <si>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</si>
  <si>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</si>
  <si>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</si>
  <si>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</si>
  <si>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</si>
  <si>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</si>
  <si>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</si>
  <si>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</si>
  <si>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</si>
  <si>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</si>
  <si>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</si>
  <si>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</si>
  <si>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</si>
  <si>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</si>
  <si>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</si>
  <si>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</si>
  <si>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</si>
  <si>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</si>
  <si>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</si>
  <si>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</si>
  <si>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</si>
  <si>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</si>
  <si>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</si>
  <si>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</si>
  <si>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</si>
  <si>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</si>
  <si>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</si>
  <si>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</si>
  <si>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</si>
  <si>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</si>
  <si>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</si>
  <si>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</si>
  <si>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</si>
  <si>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</si>
  <si>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</si>
  <si>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</si>
  <si>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</si>
  <si>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Reactors</t>
  </si>
  <si>
    <t>30106003</t>
  </si>
  <si>
    <t>Distillation Units</t>
  </si>
  <si>
    <t>30106004</t>
  </si>
  <si>
    <t>Filters</t>
  </si>
  <si>
    <t>30106005</t>
  </si>
  <si>
    <t>Extractors</t>
  </si>
  <si>
    <t>30106006</t>
  </si>
  <si>
    <t>Centrifuges</t>
  </si>
  <si>
    <t>30106007</t>
  </si>
  <si>
    <t>Crystallizers</t>
  </si>
  <si>
    <t>30106008</t>
  </si>
  <si>
    <t>Exhaust Systems</t>
  </si>
  <si>
    <t>30106009</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</si>
  <si>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</si>
  <si>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</si>
  <si>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</si>
  <si>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</si>
  <si>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</si>
  <si>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</si>
  <si>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</si>
  <si>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</si>
  <si>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</si>
  <si>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</si>
  <si>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</si>
  <si>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</si>
  <si>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</si>
  <si>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</si>
  <si>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</si>
  <si>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</si>
  <si>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</si>
  <si>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</si>
  <si>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</si>
  <si>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</si>
  <si>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</si>
  <si>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</si>
  <si>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</si>
  <si>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</si>
  <si>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</si>
  <si>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</si>
  <si>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</si>
  <si>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</si>
  <si>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</si>
  <si>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</si>
  <si>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</si>
  <si>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</si>
  <si>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</si>
  <si>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</si>
  <si>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</si>
  <si>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</si>
  <si>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</si>
  <si>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</si>
  <si>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</si>
  <si>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</si>
  <si>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</si>
  <si>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</si>
  <si>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</si>
  <si>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</si>
  <si>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</si>
  <si>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</si>
  <si>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</si>
  <si>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</si>
  <si>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</si>
  <si>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</si>
  <si>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</si>
  <si>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</si>
  <si>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</si>
  <si>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</si>
  <si>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</si>
  <si>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</si>
  <si>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</si>
  <si>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</si>
  <si>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</si>
  <si>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</si>
  <si>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</si>
  <si>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</si>
  <si>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</si>
  <si>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</si>
  <si>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</si>
  <si>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</si>
  <si>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</si>
  <si>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</si>
  <si>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</si>
  <si>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</si>
  <si>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</si>
  <si>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</si>
  <si>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</si>
  <si>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</si>
  <si>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</si>
  <si>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</si>
  <si>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</si>
  <si>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</si>
  <si>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</si>
  <si>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</si>
  <si>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</si>
  <si>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</si>
  <si>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</si>
  <si>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</si>
  <si>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</si>
  <si>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</si>
  <si>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</si>
  <si>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</si>
  <si>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</si>
  <si>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</si>
  <si>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</si>
  <si>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</si>
  <si>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</si>
  <si>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</si>
  <si>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</si>
  <si>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</si>
  <si>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</si>
  <si>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</si>
  <si>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</si>
  <si>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</si>
  <si>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</si>
  <si>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</si>
  <si>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</si>
  <si>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</si>
  <si>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</si>
  <si>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</si>
  <si>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</si>
  <si>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</si>
  <si>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</si>
  <si>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</si>
  <si>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</si>
  <si>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</si>
  <si>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</si>
  <si>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</si>
  <si>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</si>
  <si>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</si>
  <si>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</si>
  <si>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</si>
  <si>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</si>
  <si>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</si>
  <si>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</si>
  <si>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</si>
  <si>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</si>
  <si>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</si>
  <si>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</si>
  <si>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</si>
  <si>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</si>
  <si>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</si>
  <si>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</si>
  <si>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</si>
  <si>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</si>
  <si>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</si>
  <si>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</si>
  <si>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</si>
  <si>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</si>
  <si>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</si>
  <si>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</si>
  <si>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</si>
  <si>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</si>
  <si>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</si>
  <si>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</si>
  <si>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</si>
  <si>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</si>
  <si>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</si>
  <si>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</si>
  <si>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</si>
  <si>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</si>
  <si>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</si>
  <si>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</si>
  <si>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</si>
  <si>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</si>
  <si>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</si>
  <si>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</si>
  <si>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</si>
  <si>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</si>
  <si>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</si>
  <si>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</si>
  <si>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</si>
  <si>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</si>
  <si>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</si>
  <si>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</si>
  <si>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</si>
  <si>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</si>
  <si>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</si>
  <si>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</si>
  <si>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</si>
  <si>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</si>
  <si>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</si>
  <si>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</si>
  <si>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</si>
  <si>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</si>
  <si>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</si>
  <si>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</si>
  <si>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</si>
  <si>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</si>
  <si>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</si>
  <si>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</si>
  <si>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</si>
  <si>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</si>
  <si>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</si>
  <si>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</si>
  <si>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</si>
  <si>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</si>
  <si>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</si>
  <si>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</si>
  <si>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</si>
  <si>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</si>
  <si>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</si>
  <si>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</si>
  <si>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</si>
  <si>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</si>
  <si>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</si>
  <si>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</si>
  <si>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</si>
  <si>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</si>
  <si>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</si>
  <si>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</si>
  <si>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</si>
  <si>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</si>
  <si>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30400310</t>
  </si>
  <si>
    <t>Inoculation</t>
  </si>
  <si>
    <t>30400314</t>
  </si>
  <si>
    <t>Scrap Metal Preheating</t>
  </si>
  <si>
    <t>30400358</t>
  </si>
  <si>
    <t>Abrasive Cleaning of Metal Parts</t>
  </si>
  <si>
    <t>Brush Cleaning</t>
  </si>
  <si>
    <t>30400315</t>
  </si>
  <si>
    <t>Charge Handling</t>
  </si>
  <si>
    <t>30400316</t>
  </si>
  <si>
    <t>Chromium (all types) - Alkaline Cleaning</t>
  </si>
  <si>
    <t>30901015</t>
  </si>
  <si>
    <t>Chromium (all types) - Acid Dip</t>
  </si>
  <si>
    <t>30901016</t>
  </si>
  <si>
    <t>Hard Chromium - Chromic Acid Anodic Treatment</t>
  </si>
  <si>
    <t>30901018</t>
  </si>
  <si>
    <t>Hard Chromium - Electroplating Tank</t>
  </si>
  <si>
    <t>30901028</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</si>
  <si>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</si>
  <si>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</si>
  <si>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</si>
  <si>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</si>
  <si>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</si>
  <si>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</si>
  <si>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</si>
  <si>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</si>
  <si>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</si>
  <si>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</si>
  <si>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</si>
  <si>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</si>
  <si>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</si>
  <si>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</si>
  <si>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</si>
  <si>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</si>
  <si>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</si>
  <si>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</si>
  <si>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</si>
  <si>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</si>
  <si>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</si>
  <si>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</si>
  <si>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</si>
  <si>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</si>
  <si>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</si>
  <si>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</si>
  <si>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</si>
  <si>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</si>
  <si>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</si>
  <si>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</si>
  <si>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</si>
  <si>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</si>
  <si>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</si>
  <si>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</si>
  <si>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</si>
  <si>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</si>
  <si>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</si>
  <si>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</si>
  <si>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</si>
  <si>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</si>
  <si>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</si>
  <si>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</si>
  <si>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</si>
  <si>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</si>
  <si>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</si>
  <si>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</si>
  <si>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</si>
  <si>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</si>
  <si>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</si>
  <si>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</si>
  <si>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</si>
  <si>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</si>
  <si>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</si>
  <si>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</si>
  <si>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</si>
  <si>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</si>
  <si>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</si>
  <si>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</si>
  <si>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</si>
  <si>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</si>
  <si>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</si>
  <si>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</si>
  <si>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</si>
  <si>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</si>
  <si>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</si>
  <si>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</si>
  <si>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</si>
  <si>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</si>
  <si>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</si>
  <si>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</si>
  <si>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</si>
  <si>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</si>
  <si>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</si>
  <si>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</si>
  <si>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</si>
  <si>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</si>
  <si>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</si>
  <si>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</si>
  <si>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</si>
  <si>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</si>
  <si>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</si>
  <si>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</si>
  <si>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</si>
  <si>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</si>
  <si>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</si>
  <si>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</si>
  <si>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</si>
  <si>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</si>
  <si>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</si>
  <si>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</si>
  <si>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</si>
  <si>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</si>
  <si>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</si>
  <si>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</si>
  <si>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</si>
  <si>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</si>
  <si>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</si>
  <si>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</si>
  <si>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</si>
  <si>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</si>
  <si>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</si>
  <si>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</si>
  <si>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</si>
  <si>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</si>
  <si>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</si>
  <si>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</si>
  <si>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</si>
  <si>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</si>
  <si>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</si>
  <si>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</si>
  <si>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</si>
  <si>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</si>
  <si>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</si>
  <si>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</si>
  <si>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</si>
  <si>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</si>
  <si>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</si>
  <si>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</si>
  <si>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</si>
  <si>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</si>
  <si>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</si>
  <si>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</si>
  <si>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</si>
  <si>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</si>
  <si>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</si>
  <si>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</si>
  <si>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</si>
  <si>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</si>
  <si>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</si>
  <si>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</si>
  <si>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</si>
  <si>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</si>
  <si>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</si>
  <si>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</si>
  <si>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</si>
  <si>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</si>
  <si>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</si>
  <si>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</si>
  <si>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</si>
  <si>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</si>
  <si>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</si>
  <si>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</si>
  <si>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</si>
  <si>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</si>
  <si>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</si>
  <si>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</si>
  <si>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</si>
  <si>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</si>
  <si>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</si>
  <si>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</si>
  <si>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</si>
  <si>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</si>
  <si>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</si>
  <si>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</si>
  <si>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</si>
  <si>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</si>
  <si>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</si>
  <si>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</si>
  <si>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</si>
  <si>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</si>
  <si>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</si>
  <si>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</si>
  <si>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</si>
  <si>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</si>
  <si>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</si>
  <si>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</si>
  <si>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</si>
  <si>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</si>
  <si>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</si>
  <si>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</si>
  <si>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</si>
  <si>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</si>
  <si>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</si>
  <si>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</si>
  <si>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</si>
  <si>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</si>
  <si>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</si>
  <si>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</si>
  <si>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</si>
  <si>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</si>
  <si>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</si>
  <si>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</si>
  <si>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</si>
  <si>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</si>
  <si>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</si>
  <si>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</si>
  <si>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</si>
  <si>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</si>
  <si>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</si>
  <si>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</si>
  <si>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</si>
  <si>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</si>
  <si>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</si>
  <si>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</si>
  <si>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</si>
  <si>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</si>
  <si>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</si>
  <si>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</si>
  <si>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</si>
  <si>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</si>
  <si>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</si>
  <si>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</si>
  <si>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</si>
  <si>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</si>
  <si>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</si>
  <si>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</si>
  <si>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</si>
  <si>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</si>
  <si>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</si>
  <si>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</si>
  <si>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</si>
  <si>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</si>
  <si>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</si>
  <si>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</si>
  <si>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</si>
  <si>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</si>
  <si>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</si>
  <si>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</si>
  <si>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</si>
  <si>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</si>
  <si>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</si>
  <si>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</si>
  <si>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</si>
  <si>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</si>
  <si>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</si>
  <si>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</si>
  <si>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</si>
  <si>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</si>
  <si>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</si>
  <si>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</si>
  <si>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</si>
  <si>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</si>
  <si>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</si>
  <si>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</si>
  <si>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</si>
  <si>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</si>
  <si>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</si>
  <si>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</si>
  <si>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</si>
  <si>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</si>
  <si>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</si>
  <si>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</si>
  <si>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</si>
  <si>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</si>
  <si>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</si>
  <si>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</si>
  <si>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</si>
  <si>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</si>
  <si>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</si>
  <si>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</si>
  <si>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</si>
  <si>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</si>
  <si>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</si>
  <si>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</si>
  <si>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</si>
  <si>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</si>
  <si>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</si>
  <si>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</si>
  <si>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</si>
  <si>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</si>
  <si>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</si>
  <si>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</si>
  <si>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</si>
  <si>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</si>
  <si>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</si>
  <si>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</si>
  <si>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</si>
  <si>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</si>
  <si>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</si>
  <si>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</si>
  <si>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</si>
  <si>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</si>
  <si>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</si>
  <si>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</si>
  <si>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</si>
  <si>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</si>
  <si>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</si>
  <si>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</si>
  <si>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</si>
  <si>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</si>
  <si>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</si>
  <si>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</si>
  <si>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</si>
  <si>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</si>
  <si>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</si>
  <si>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</si>
  <si>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</si>
  <si>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</si>
  <si>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</si>
  <si>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</si>
  <si>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</si>
  <si>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</si>
  <si>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</si>
  <si>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</si>
  <si>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</si>
  <si>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</si>
  <si>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</si>
  <si>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31000224</t>
  </si>
  <si>
    <t>Flanges and Connections</t>
  </si>
  <si>
    <t>Glycol Dehydrator Reboiler Still Stack</t>
  </si>
  <si>
    <t>Glycol Dehydrator Reboiler Burner</t>
  </si>
  <si>
    <t>Hydrocarbon Skimmer</t>
  </si>
  <si>
    <t>31000231</t>
  </si>
  <si>
    <t>Natural Gas Processing Facilities</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</si>
  <si>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</si>
  <si>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</si>
  <si>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</si>
  <si>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</si>
  <si>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</si>
  <si>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</si>
  <si>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</si>
  <si>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</si>
  <si>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</si>
  <si>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</si>
  <si>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</si>
  <si>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</si>
  <si>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</si>
  <si>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</si>
  <si>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</si>
  <si>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</si>
  <si>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</si>
  <si>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</si>
  <si>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</si>
  <si>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</si>
  <si>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</si>
  <si>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</si>
  <si>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</si>
  <si>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</si>
  <si>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</si>
  <si>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</si>
  <si>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</si>
  <si>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</si>
  <si>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</si>
  <si>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</si>
  <si>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</si>
  <si>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</si>
  <si>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</si>
  <si>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</si>
  <si>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</si>
  <si>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</si>
  <si>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</si>
  <si>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</si>
  <si>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</si>
  <si>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</si>
  <si>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</si>
  <si>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</si>
  <si>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</si>
  <si>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</si>
  <si>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</si>
  <si>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</si>
  <si>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</si>
  <si>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</si>
  <si>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</si>
  <si>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</si>
  <si>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</si>
  <si>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</si>
  <si>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</si>
  <si>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</si>
  <si>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</si>
  <si>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</si>
  <si>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</si>
  <si>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</si>
  <si>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</si>
  <si>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</si>
  <si>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</si>
  <si>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</si>
  <si>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</si>
  <si>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</si>
  <si>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</si>
  <si>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</si>
  <si>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</si>
  <si>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</si>
  <si>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</si>
  <si>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</si>
  <si>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</si>
  <si>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</si>
  <si>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</si>
  <si>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</si>
  <si>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</si>
  <si>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</si>
  <si>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</si>
  <si>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</si>
  <si>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</si>
  <si>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</si>
  <si>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</si>
  <si>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</si>
  <si>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</si>
  <si>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</si>
  <si>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</si>
  <si>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</si>
  <si>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</si>
  <si>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</si>
  <si>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</si>
  <si>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</si>
  <si>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</si>
  <si>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</si>
  <si>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</si>
  <si>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</si>
  <si>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</si>
  <si>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</si>
  <si>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</si>
  <si>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</si>
  <si>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</si>
  <si>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</si>
  <si>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</si>
  <si>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</si>
  <si>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</si>
  <si>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</si>
  <si>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</si>
  <si>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</si>
  <si>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</si>
  <si>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</si>
  <si>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</si>
  <si>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</si>
  <si>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</si>
  <si>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</si>
  <si>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</si>
  <si>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</si>
  <si>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</si>
  <si>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</si>
  <si>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</si>
  <si>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</si>
  <si>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</si>
  <si>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</si>
  <si>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</si>
  <si>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</si>
  <si>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</si>
  <si>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</si>
  <si>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</si>
  <si>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</si>
  <si>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</si>
  <si>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</si>
  <si>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</si>
  <si>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</si>
  <si>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</si>
  <si>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</si>
  <si>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</si>
  <si>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</si>
  <si>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</si>
  <si>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</si>
  <si>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</si>
  <si>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</si>
  <si>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</si>
  <si>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</si>
  <si>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</si>
  <si>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</si>
  <si>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</si>
  <si>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</si>
  <si>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</si>
  <si>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</si>
  <si>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</si>
  <si>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</si>
  <si>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</si>
  <si>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</si>
  <si>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</si>
  <si>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</si>
  <si>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</si>
  <si>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</si>
  <si>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</si>
  <si>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</si>
  <si>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</si>
  <si>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</si>
  <si>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</si>
  <si>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</si>
  <si>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</si>
  <si>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</si>
  <si>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</si>
  <si>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</si>
  <si>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</si>
  <si>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</si>
  <si>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</si>
  <si>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</si>
  <si>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</si>
  <si>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</si>
  <si>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</si>
  <si>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</si>
  <si>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</si>
  <si>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</si>
  <si>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</si>
  <si>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</si>
  <si>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</si>
  <si>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</si>
  <si>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</si>
  <si>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</si>
  <si>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</si>
  <si>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</si>
  <si>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</si>
  <si>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</si>
  <si>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</si>
  <si>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</si>
  <si>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</si>
  <si>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</si>
  <si>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</si>
  <si>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</si>
  <si>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</si>
  <si>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</si>
  <si>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</si>
  <si>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</si>
  <si>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</si>
  <si>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</si>
  <si>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</si>
  <si>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</si>
  <si>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</si>
  <si>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</si>
  <si>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</si>
  <si>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</si>
  <si>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</si>
  <si>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</si>
  <si>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</si>
  <si>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</si>
  <si>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</si>
  <si>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</si>
  <si>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</si>
  <si>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</si>
  <si>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</si>
  <si>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</si>
  <si>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</si>
  <si>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</si>
  <si>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</si>
  <si>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</si>
  <si>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</si>
  <si>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</si>
  <si>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</si>
  <si>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</si>
  <si>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</si>
  <si>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</si>
  <si>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</si>
  <si>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</si>
  <si>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</si>
  <si>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</si>
  <si>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</si>
  <si>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</si>
  <si>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</si>
  <si>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</si>
  <si>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</si>
  <si>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</si>
  <si>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</si>
  <si>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</si>
  <si>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</si>
  <si>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</si>
  <si>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</si>
  <si>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</si>
  <si>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</si>
  <si>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</si>
  <si>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</si>
  <si>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</si>
  <si>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</si>
  <si>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</si>
  <si>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</si>
  <si>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</si>
  <si>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</si>
  <si>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</si>
  <si>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</si>
  <si>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</si>
  <si>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</si>
  <si>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</si>
  <si>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</si>
  <si>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</si>
  <si>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</si>
  <si>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</si>
  <si>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</si>
  <si>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</si>
  <si>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</si>
  <si>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</si>
  <si>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</si>
  <si>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</si>
  <si>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</si>
  <si>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</si>
  <si>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</si>
  <si>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</si>
  <si>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</si>
  <si>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</si>
  <si>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</si>
  <si>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</si>
  <si>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</si>
  <si>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</si>
  <si>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</si>
  <si>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</si>
  <si>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</si>
  <si>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</si>
  <si>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</si>
  <si>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</si>
  <si>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</si>
  <si>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</si>
  <si>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</si>
  <si>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</si>
  <si>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</si>
  <si>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</si>
  <si>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</si>
  <si>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</si>
  <si>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</si>
  <si>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</si>
  <si>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</si>
  <si>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</si>
  <si>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</si>
  <si>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</si>
  <si>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</si>
  <si>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</si>
  <si>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</si>
  <si>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</si>
  <si>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</si>
  <si>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</si>
  <si>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</si>
  <si>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</si>
  <si>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</si>
  <si>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</si>
  <si>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</si>
  <si>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</si>
  <si>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</si>
  <si>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</si>
  <si>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</si>
  <si>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</si>
  <si>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</si>
  <si>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</si>
  <si>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</si>
  <si>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</si>
  <si>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</si>
  <si>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</si>
  <si>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</si>
  <si>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</si>
  <si>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</si>
  <si>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</si>
  <si>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</si>
  <si>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</si>
  <si>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</si>
  <si>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</si>
  <si>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</si>
  <si>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</si>
  <si>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</si>
  <si>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</si>
  <si>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</si>
  <si>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</si>
  <si>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</si>
  <si>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</si>
  <si>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</si>
  <si>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</si>
  <si>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</si>
  <si>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</si>
  <si>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</si>
  <si>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</si>
  <si>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</si>
  <si>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</si>
  <si>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</si>
  <si>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</si>
  <si>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</si>
  <si>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</si>
  <si>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</si>
  <si>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</si>
  <si>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</si>
  <si>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</si>
  <si>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</si>
  <si>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</si>
  <si>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</si>
  <si>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</si>
  <si>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</si>
  <si>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</si>
  <si>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</si>
  <si>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</si>
  <si>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</si>
  <si>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</si>
  <si>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</si>
  <si>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</si>
  <si>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</si>
  <si>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</si>
  <si>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</si>
  <si>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</si>
  <si>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</si>
  <si>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</si>
  <si>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</si>
  <si>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</si>
  <si>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</si>
  <si>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</si>
  <si>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</si>
  <si>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</si>
  <si>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</si>
  <si>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</si>
  <si>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</si>
  <si>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</si>
  <si>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</si>
  <si>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</si>
  <si>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</si>
  <si>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</si>
  <si>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</si>
  <si>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</si>
  <si>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</si>
  <si>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</si>
  <si>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</si>
  <si>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</si>
  <si>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</si>
  <si>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</si>
  <si>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</si>
  <si>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</si>
  <si>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</si>
  <si>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</si>
  <si>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</si>
  <si>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</si>
  <si>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</si>
  <si>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</si>
  <si>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</si>
  <si>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</si>
  <si>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</si>
  <si>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</si>
  <si>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</si>
  <si>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</si>
  <si>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</si>
  <si>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</si>
  <si>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</si>
  <si>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</si>
  <si>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</si>
  <si>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</si>
  <si>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</si>
  <si>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</si>
  <si>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</si>
  <si>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</si>
  <si>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</si>
  <si>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</si>
  <si>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</si>
  <si>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</si>
  <si>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</si>
  <si>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</si>
  <si>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</si>
  <si>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</si>
  <si>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</si>
  <si>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</si>
  <si>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</si>
  <si>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</si>
  <si>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</si>
  <si>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</si>
  <si>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</si>
  <si>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</si>
  <si>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</si>
  <si>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</si>
  <si>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</si>
  <si>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</si>
  <si>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</si>
  <si>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</si>
  <si>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</si>
  <si>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</si>
  <si>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</si>
  <si>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</si>
  <si>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</si>
  <si>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</si>
  <si>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</si>
  <si>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</si>
  <si>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</si>
  <si>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</si>
  <si>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</si>
  <si>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</si>
  <si>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</si>
  <si>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</si>
  <si>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</si>
  <si>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</si>
  <si>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</si>
  <si>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</si>
  <si>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</si>
  <si>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</si>
  <si>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</si>
  <si>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</si>
  <si>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</si>
  <si>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</si>
  <si>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</si>
  <si>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</si>
  <si>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</si>
  <si>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</si>
  <si>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</si>
  <si>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</si>
  <si>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</si>
  <si>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</si>
  <si>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</si>
  <si>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</si>
  <si>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</si>
  <si>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</si>
  <si>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</si>
  <si>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</si>
  <si>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</si>
  <si>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</si>
  <si>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</si>
  <si>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</si>
  <si>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</si>
  <si>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</si>
  <si>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</si>
  <si>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</si>
  <si>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</si>
  <si>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</si>
  <si>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</si>
  <si>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</si>
  <si>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</si>
  <si>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</si>
  <si>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</si>
  <si>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</si>
  <si>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</si>
  <si>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</si>
  <si>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</si>
  <si>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</si>
  <si>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</si>
  <si>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</si>
  <si>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</si>
  <si>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</si>
  <si>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</si>
  <si>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</si>
  <si>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</si>
  <si>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</si>
  <si>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</si>
  <si>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</si>
  <si>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</si>
  <si>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</si>
  <si>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</si>
  <si>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</si>
  <si>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</si>
  <si>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</si>
  <si>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</si>
  <si>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</si>
  <si>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</si>
  <si>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</si>
  <si>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</si>
  <si>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</si>
  <si>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</si>
  <si>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</si>
  <si>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</si>
  <si>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</si>
  <si>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</si>
  <si>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</si>
  <si>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</si>
  <si>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</si>
  <si>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</si>
  <si>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</si>
  <si>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</si>
  <si>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</si>
  <si>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</si>
  <si>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</si>
  <si>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</si>
  <si>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</si>
  <si>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</si>
  <si>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</si>
  <si>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</si>
  <si>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</si>
  <si>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</si>
  <si>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</si>
  <si>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</si>
  <si>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</si>
  <si>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</si>
  <si>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</si>
  <si>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</si>
  <si>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</si>
  <si>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</si>
  <si>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</si>
  <si>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</si>
  <si>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</si>
  <si>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</si>
  <si>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</si>
  <si>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</si>
  <si>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</si>
  <si>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</si>
  <si>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</si>
  <si>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</si>
  <si>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</si>
  <si>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</si>
  <si>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</si>
  <si>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</si>
  <si>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</si>
  <si>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</si>
  <si>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</si>
  <si>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</si>
  <si>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</si>
  <si>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</si>
  <si>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</si>
  <si>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</si>
  <si>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</si>
  <si>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</si>
  <si>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</si>
  <si>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</si>
  <si>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</si>
  <si>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</si>
  <si>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</si>
  <si>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</si>
  <si>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</si>
  <si>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</si>
  <si>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</si>
  <si>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</si>
  <si>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</si>
  <si>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</si>
  <si>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</si>
  <si>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</si>
  <si>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</si>
  <si>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</si>
  <si>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</si>
  <si>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</si>
  <si>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</si>
  <si>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</si>
  <si>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</si>
  <si>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</si>
  <si>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</si>
  <si>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</si>
  <si>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</si>
  <si>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</si>
  <si>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</si>
  <si>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</si>
  <si>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</si>
  <si>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</si>
  <si>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</si>
  <si>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</si>
  <si>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</si>
  <si>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</si>
  <si>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</si>
  <si>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</si>
  <si>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</si>
  <si>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</si>
  <si>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</si>
  <si>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</si>
  <si>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</si>
  <si>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</si>
  <si>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</si>
  <si>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</si>
  <si>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</si>
  <si>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</si>
  <si>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</si>
  <si>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</si>
  <si>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</si>
  <si>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</si>
  <si>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</si>
  <si>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</si>
  <si>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</si>
  <si>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</si>
  <si>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</si>
  <si>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</si>
  <si>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</si>
  <si>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</si>
  <si>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</si>
  <si>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</si>
  <si>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</si>
  <si>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</si>
  <si>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</si>
  <si>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</si>
  <si>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</si>
  <si>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</si>
  <si>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</si>
  <si>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</si>
  <si>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</si>
  <si>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</si>
  <si>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</si>
  <si>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</si>
  <si>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</si>
  <si>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</si>
  <si>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</si>
  <si>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</si>
  <si>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</si>
  <si>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</si>
  <si>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</si>
  <si>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</si>
  <si>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</si>
  <si>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</si>
  <si>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</si>
  <si>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</si>
  <si>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</si>
  <si>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</si>
  <si>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</si>
  <si>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</si>
  <si>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</si>
  <si>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</si>
  <si>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</si>
  <si>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</si>
  <si>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</si>
  <si>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</si>
  <si>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</si>
  <si>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</si>
  <si>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</si>
  <si>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</si>
  <si>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</si>
  <si>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</si>
  <si>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</si>
  <si>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</si>
  <si>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</si>
  <si>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</si>
  <si>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</si>
  <si>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</si>
  <si>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</si>
  <si>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</si>
  <si>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</si>
  <si>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</si>
  <si>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</si>
  <si>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</si>
  <si>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</si>
  <si>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</si>
  <si>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</si>
  <si>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</si>
  <si>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</si>
  <si>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</si>
  <si>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</si>
  <si>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</si>
  <si>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</si>
  <si>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</si>
  <si>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</si>
  <si>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</si>
  <si>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</si>
  <si>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</si>
  <si>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</si>
  <si>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</si>
  <si>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</si>
  <si>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50100103</t>
  </si>
  <si>
    <t>50100104</t>
  </si>
  <si>
    <t>Mass Burn Refractory Wall Combustor</t>
  </si>
  <si>
    <t>50100105</t>
  </si>
  <si>
    <t>Mass Burn Waterwall Combustor</t>
  </si>
  <si>
    <t>50100106</t>
  </si>
  <si>
    <t>Mass Burn Rotary Waterwall Combustor</t>
  </si>
  <si>
    <t>50100107</t>
  </si>
  <si>
    <t>Modular Excess Air Combustor</t>
  </si>
  <si>
    <t>50100108</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</si>
  <si>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</si>
  <si>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</si>
  <si>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</si>
  <si>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</si>
  <si>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</si>
  <si>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</si>
  <si>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</si>
  <si>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</si>
  <si>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</si>
  <si>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</si>
  <si>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</si>
  <si>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</si>
  <si>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</si>
  <si>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</si>
  <si>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</si>
  <si>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</si>
  <si>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</si>
  <si>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</si>
  <si>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</si>
  <si>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</si>
  <si>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</si>
  <si>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</si>
  <si>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</si>
  <si>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</si>
  <si>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</si>
  <si>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</si>
  <si>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</si>
  <si>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</si>
  <si>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</si>
  <si>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</si>
  <si>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</si>
  <si>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</si>
  <si>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</si>
  <si>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</si>
  <si>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</si>
  <si>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</si>
  <si>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</si>
  <si>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</si>
  <si>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</si>
  <si>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</si>
  <si>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</si>
  <si>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</si>
  <si>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</si>
  <si>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</si>
  <si>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</si>
  <si>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</si>
  <si>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</si>
  <si>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</si>
  <si>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</si>
  <si>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</si>
  <si>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</si>
  <si>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</si>
  <si>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</si>
  <si>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</si>
  <si>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</si>
  <si>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</si>
  <si>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</si>
  <si>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</si>
  <si>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</si>
  <si>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</si>
  <si>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</si>
  <si>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</si>
  <si>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</si>
  <si>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</si>
  <si>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</si>
  <si>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</si>
  <si>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</si>
  <si>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</si>
  <si>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</si>
  <si>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</si>
  <si>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</si>
  <si>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</si>
  <si>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</si>
  <si>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</si>
  <si>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</si>
  <si>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</si>
  <si>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</si>
  <si>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</si>
  <si>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</si>
  <si>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</si>
  <si>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</si>
  <si>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</si>
  <si>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</si>
  <si>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</si>
  <si>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</si>
  <si>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</si>
  <si>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</si>
  <si>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</si>
  <si>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</si>
  <si>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</si>
  <si>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</si>
  <si>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</si>
  <si>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</si>
  <si>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</si>
  <si>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</si>
  <si>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</si>
  <si>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</si>
  <si>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</si>
  <si>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</si>
  <si>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</si>
  <si>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</si>
  <si>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</si>
  <si>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</si>
  <si>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</si>
  <si>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</si>
  <si>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</si>
  <si>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</si>
  <si>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</si>
  <si>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</si>
  <si>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</si>
  <si>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</si>
  <si>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</si>
  <si>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</si>
  <si>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</si>
  <si>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</si>
  <si>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</si>
  <si>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</si>
  <si>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</si>
  <si>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</si>
  <si>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</si>
  <si>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</si>
  <si>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</si>
  <si>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</si>
  <si>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</si>
  <si>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</si>
  <si>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</si>
  <si>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</si>
  <si>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</si>
  <si>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</si>
  <si>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</si>
  <si>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</si>
  <si>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</si>
  <si>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</si>
  <si>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</si>
  <si>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</si>
  <si>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</si>
  <si>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</si>
  <si>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</si>
  <si>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</si>
  <si>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</si>
  <si>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</si>
  <si>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</si>
  <si>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</si>
  <si>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</si>
  <si>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</si>
  <si>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</si>
  <si>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</si>
  <si>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</si>
  <si>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</si>
  <si>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</si>
  <si>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</si>
  <si>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</si>
  <si>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</si>
  <si>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</si>
  <si>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</si>
  <si>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</si>
  <si>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</si>
  <si>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</si>
  <si>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</si>
  <si>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</si>
  <si>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</si>
  <si>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</si>
  <si>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</si>
  <si>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</si>
  <si>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</si>
  <si>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</si>
  <si>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</si>
  <si>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</si>
  <si>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</si>
  <si>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</si>
  <si>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</si>
  <si>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</si>
  <si>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</si>
  <si>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</si>
  <si>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</si>
  <si>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</si>
  <si>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</si>
  <si>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</si>
  <si>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</si>
  <si>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</si>
  <si>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</si>
  <si>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</si>
  <si>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</si>
  <si>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</si>
  <si>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</si>
  <si>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</si>
  <si>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</si>
  <si>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</si>
  <si>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</si>
  <si>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</si>
  <si>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</si>
  <si>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</si>
  <si>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</si>
  <si>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</si>
  <si>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</si>
  <si>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</si>
  <si>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</si>
  <si>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</si>
  <si>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</si>
  <si>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</si>
  <si>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</si>
  <si>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</si>
  <si>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</si>
  <si>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</si>
  <si>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</si>
  <si>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</si>
  <si>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</si>
  <si>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</si>
  <si>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</si>
  <si>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</si>
  <si>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</si>
  <si>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</si>
  <si>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</si>
  <si>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</si>
  <si>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</si>
  <si>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</si>
  <si>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</si>
  <si>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</si>
  <si>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</si>
  <si>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</si>
  <si>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</si>
  <si>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</si>
  <si>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</si>
  <si>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</si>
  <si>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</si>
  <si>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</si>
  <si>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</si>
  <si>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</si>
  <si>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</si>
  <si>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</si>
  <si>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</si>
  <si>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</si>
  <si>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</si>
  <si>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</si>
  <si>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</si>
  <si>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</si>
  <si>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</si>
  <si>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</si>
  <si>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</si>
  <si>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</si>
  <si>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</si>
  <si>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</si>
  <si>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</si>
  <si>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</si>
  <si>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</si>
  <si>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</si>
  <si>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</si>
  <si>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</si>
  <si>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</si>
  <si>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</si>
  <si>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</si>
  <si>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</si>
  <si>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</si>
  <si>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</si>
  <si>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</si>
  <si>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</si>
  <si>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</si>
  <si>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</si>
  <si>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</si>
  <si>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</si>
  <si>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</si>
  <si>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</si>
  <si>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</si>
  <si>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</si>
  <si>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</si>
  <si>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</si>
  <si>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</si>
  <si>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</si>
  <si>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</si>
  <si>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</si>
  <si>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</si>
  <si>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</si>
  <si>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</si>
  <si>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</si>
  <si>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</si>
  <si>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</si>
  <si>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</si>
  <si>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</si>
  <si>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</si>
  <si>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</si>
  <si>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</si>
  <si>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</si>
  <si>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</si>
  <si>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</si>
  <si>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</si>
  <si>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</si>
  <si>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</si>
  <si>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</si>
  <si>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</si>
  <si>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</si>
  <si>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</si>
  <si>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</si>
  <si>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</si>
  <si>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</si>
  <si>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</si>
  <si>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</si>
  <si>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</si>
  <si>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</si>
  <si>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</si>
  <si>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</si>
  <si>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</si>
  <si>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</si>
  <si>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</si>
  <si>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</si>
  <si>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</si>
  <si>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</si>
  <si>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</si>
  <si>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</si>
  <si>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</si>
  <si>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</si>
  <si>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</si>
  <si>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</si>
  <si>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</si>
  <si>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</si>
  <si>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</si>
  <si>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</si>
  <si>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</si>
  <si>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</si>
  <si>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</si>
  <si>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</si>
  <si>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</si>
  <si>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</si>
  <si>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</si>
  <si>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</si>
  <si>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</si>
  <si>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</si>
  <si>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</si>
  <si>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</si>
  <si>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</si>
  <si>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</si>
  <si>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</si>
  <si>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</si>
  <si>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</si>
  <si>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</si>
  <si>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</si>
  <si>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</si>
  <si>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</si>
  <si>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</si>
  <si>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</si>
  <si>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</si>
  <si>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</si>
  <si>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</si>
  <si>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</si>
  <si>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</si>
  <si>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</si>
  <si>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</si>
  <si>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</si>
  <si>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</si>
  <si>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</si>
  <si>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</si>
  <si>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</si>
  <si>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</si>
  <si>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</si>
  <si>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</si>
  <si>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</si>
  <si>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</si>
  <si>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</si>
  <si>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</si>
  <si>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</si>
  <si>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</si>
  <si>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</si>
  <si>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</si>
  <si>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</si>
  <si>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</si>
  <si>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</si>
  <si>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</si>
  <si>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</si>
  <si>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</si>
  <si>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</si>
  <si>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</si>
  <si>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</si>
  <si>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</si>
  <si>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</si>
  <si>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</si>
  <si>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</si>
  <si>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</si>
  <si>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</si>
  <si>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</si>
  <si>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30503701</t>
  </si>
  <si>
    <t>Coated Abrasives Manufacturing</t>
  </si>
  <si>
    <t>30503602</t>
  </si>
  <si>
    <t>30503703</t>
  </si>
  <si>
    <t>Grain Application</t>
  </si>
  <si>
    <t>Business: Low Solids Solvent-borne Coating</t>
  </si>
  <si>
    <t>40202208</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</si>
  <si>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</si>
  <si>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</si>
  <si>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</si>
  <si>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</si>
  <si>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</si>
  <si>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</si>
  <si>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</si>
  <si>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</si>
  <si>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</si>
  <si>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</si>
  <si>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</si>
  <si>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</si>
  <si>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</si>
  <si>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</si>
  <si>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</si>
  <si>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</si>
  <si>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</si>
  <si>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</si>
  <si>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</si>
  <si>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</si>
  <si>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</si>
  <si>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</si>
  <si>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</si>
  <si>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</si>
  <si>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</si>
  <si>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</si>
  <si>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</si>
  <si>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</si>
  <si>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</si>
  <si>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</si>
  <si>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</si>
  <si>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</si>
  <si>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</si>
  <si>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</si>
  <si>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</si>
  <si>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</si>
  <si>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</si>
  <si>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</si>
  <si>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</si>
  <si>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</si>
  <si>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</si>
  <si>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</si>
  <si>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</si>
  <si>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</si>
  <si>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</si>
  <si>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</si>
  <si>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</si>
  <si>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</si>
  <si>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</si>
  <si>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</si>
  <si>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</si>
  <si>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</si>
  <si>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</si>
  <si>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</si>
  <si>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</si>
  <si>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</si>
  <si>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</si>
  <si>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</si>
  <si>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</si>
  <si>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</si>
  <si>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</si>
  <si>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</si>
  <si>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</si>
  <si>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</si>
  <si>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</si>
  <si>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</si>
  <si>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</si>
  <si>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</si>
  <si>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</si>
  <si>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</si>
  <si>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</si>
  <si>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</si>
  <si>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</si>
  <si>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</si>
  <si>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</si>
  <si>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</si>
  <si>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</si>
  <si>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</si>
  <si>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</si>
  <si>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</si>
  <si>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</si>
  <si>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</si>
  <si>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</si>
  <si>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</si>
  <si>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</si>
  <si>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</si>
  <si>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</si>
  <si>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</si>
  <si>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</si>
  <si>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</si>
  <si>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</si>
  <si>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</si>
  <si>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</si>
  <si>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</si>
  <si>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</si>
  <si>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</si>
  <si>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</si>
  <si>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</si>
  <si>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</si>
  <si>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</si>
  <si>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</si>
  <si>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</si>
  <si>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</si>
  <si>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</si>
  <si>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</si>
  <si>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</si>
  <si>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</si>
  <si>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</si>
  <si>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</si>
  <si>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</si>
  <si>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</si>
  <si>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</si>
  <si>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</si>
  <si>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</si>
  <si>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</si>
  <si>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</si>
  <si>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</si>
  <si>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</si>
  <si>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</si>
  <si>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</si>
  <si>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</si>
  <si>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</si>
  <si>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</si>
  <si>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</si>
  <si>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</si>
  <si>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</si>
  <si>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</si>
  <si>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</si>
  <si>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</si>
  <si>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</si>
  <si>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</si>
  <si>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</si>
  <si>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</si>
  <si>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</si>
  <si>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</si>
  <si>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</si>
  <si>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</si>
  <si>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</si>
  <si>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</si>
  <si>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</si>
  <si>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</si>
  <si>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</si>
  <si>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</si>
  <si>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</si>
  <si>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</si>
  <si>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</si>
  <si>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</si>
  <si>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</si>
  <si>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</si>
  <si>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</si>
  <si>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</si>
  <si>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</si>
  <si>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</si>
  <si>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</si>
  <si>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</si>
  <si>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</si>
  <si>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</si>
  <si>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</si>
  <si>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</si>
  <si>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</si>
  <si>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</si>
  <si>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</si>
  <si>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</si>
  <si>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</si>
  <si>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</si>
  <si>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</si>
  <si>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</si>
  <si>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</si>
  <si>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</si>
  <si>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</si>
  <si>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</si>
  <si>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</si>
  <si>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</si>
  <si>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</si>
  <si>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</si>
  <si>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</si>
  <si>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</si>
  <si>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</si>
  <si>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</si>
  <si>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</si>
  <si>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</si>
  <si>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</si>
  <si>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</si>
  <si>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</si>
  <si>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</si>
  <si>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</si>
  <si>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</si>
  <si>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</si>
  <si>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</si>
  <si>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</si>
  <si>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</si>
  <si>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</si>
  <si>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</si>
  <si>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</si>
  <si>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</si>
  <si>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</si>
  <si>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</si>
  <si>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</si>
  <si>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</si>
  <si>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</si>
  <si>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</si>
  <si>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</si>
  <si>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</si>
  <si>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</si>
  <si>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</si>
  <si>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</si>
  <si>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</si>
  <si>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</si>
  <si>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</si>
  <si>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</si>
  <si>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</si>
  <si>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</si>
  <si>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</si>
  <si>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</si>
  <si>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</si>
  <si>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</si>
  <si>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</si>
  <si>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</si>
  <si>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</si>
  <si>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</si>
  <si>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</si>
  <si>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</si>
  <si>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</si>
  <si>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</si>
  <si>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</si>
  <si>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</si>
  <si>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</si>
  <si>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</si>
  <si>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</si>
  <si>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</si>
  <si>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</si>
  <si>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</si>
  <si>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</si>
  <si>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</si>
  <si>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</si>
  <si>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</si>
  <si>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</si>
  <si>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</si>
  <si>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</si>
  <si>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</si>
  <si>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</si>
  <si>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</si>
  <si>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</si>
  <si>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</si>
  <si>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</si>
  <si>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</si>
  <si>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</si>
  <si>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</si>
  <si>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</si>
  <si>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</si>
  <si>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</si>
  <si>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</si>
  <si>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</si>
  <si>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</si>
  <si>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</si>
  <si>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</si>
  <si>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</si>
  <si>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</si>
  <si>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</si>
  <si>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</si>
  <si>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</si>
  <si>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</si>
  <si>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</si>
  <si>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</si>
  <si>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</si>
  <si>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</si>
  <si>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</si>
  <si>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</si>
  <si>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</si>
  <si>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</si>
  <si>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</si>
  <si>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</si>
  <si>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</si>
  <si>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</si>
  <si>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</si>
  <si>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</si>
  <si>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</si>
  <si>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</si>
  <si>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</si>
  <si>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</si>
  <si>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</si>
  <si>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</si>
  <si>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</si>
  <si>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</si>
  <si>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</si>
  <si>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</si>
  <si>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</si>
  <si>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</si>
  <si>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</si>
  <si>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</si>
  <si>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</si>
  <si>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</si>
  <si>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</si>
  <si>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</si>
  <si>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</si>
  <si>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</si>
  <si>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</si>
  <si>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</si>
  <si>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</si>
  <si>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</si>
  <si>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</si>
  <si>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</si>
  <si>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</si>
  <si>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</si>
  <si>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</si>
  <si>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</si>
  <si>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</si>
  <si>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</si>
  <si>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</si>
  <si>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</si>
  <si>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</si>
  <si>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</si>
  <si>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</si>
  <si>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</si>
  <si>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</si>
  <si>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</si>
  <si>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</si>
  <si>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</si>
  <si>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</si>
  <si>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</si>
  <si>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</si>
  <si>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</si>
  <si>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</si>
  <si>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</si>
  <si>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</si>
  <si>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</si>
  <si>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</si>
  <si>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</si>
  <si>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</si>
  <si>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</si>
  <si>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</si>
  <si>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</si>
  <si>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</si>
  <si>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</si>
  <si>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</si>
  <si>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</si>
  <si>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</si>
  <si>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</si>
  <si>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</si>
  <si>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</si>
  <si>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</si>
  <si>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</si>
  <si>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</si>
  <si>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</si>
  <si>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</si>
  <si>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</si>
  <si>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</si>
  <si>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</si>
  <si>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</si>
  <si>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</si>
  <si>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</si>
  <si>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</si>
  <si>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</si>
  <si>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</si>
  <si>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</si>
  <si>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</si>
  <si>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</si>
  <si>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</si>
  <si>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</si>
  <si>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</si>
  <si>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</si>
  <si>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</si>
  <si>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</si>
  <si>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</si>
  <si>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</si>
  <si>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</si>
  <si>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</si>
  <si>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</si>
  <si>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</si>
  <si>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</si>
  <si>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</si>
  <si>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</si>
  <si>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</si>
  <si>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</si>
  <si>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</si>
  <si>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</si>
  <si>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</si>
  <si>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</si>
  <si>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</si>
  <si>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</si>
  <si>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</si>
  <si>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</si>
  <si>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</si>
  <si>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</si>
  <si>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</si>
  <si>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</si>
  <si>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</si>
  <si>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</si>
  <si>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</si>
  <si>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</si>
  <si>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</si>
  <si>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</si>
  <si>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</si>
  <si>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</si>
  <si>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</si>
  <si>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</si>
  <si>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</si>
  <si>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</si>
  <si>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</si>
  <si>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</si>
  <si>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</si>
  <si>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</si>
  <si>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</si>
  <si>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</si>
  <si>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</si>
  <si>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</si>
  <si>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</si>
  <si>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</si>
  <si>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</si>
  <si>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</si>
  <si>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</si>
  <si>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</si>
  <si>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</si>
  <si>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</si>
  <si>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</si>
  <si>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</si>
  <si>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</si>
  <si>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</si>
  <si>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</si>
  <si>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</si>
  <si>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</si>
  <si>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</si>
  <si>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</si>
  <si>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</si>
  <si>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</si>
  <si>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</si>
  <si>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</si>
  <si>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</si>
  <si>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</si>
  <si>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</si>
  <si>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</si>
  <si>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</si>
  <si>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</si>
  <si>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</si>
  <si>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</si>
  <si>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</si>
  <si>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</si>
  <si>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</si>
  <si>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</si>
  <si>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</si>
  <si>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</si>
  <si>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</si>
  <si>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</si>
  <si>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</si>
  <si>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</si>
  <si>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</si>
  <si>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</si>
  <si>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</si>
  <si>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</si>
  <si>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</si>
  <si>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</si>
  <si>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</si>
  <si>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</si>
  <si>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</si>
  <si>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</si>
  <si>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</si>
  <si>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</si>
  <si>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</si>
  <si>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</si>
  <si>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</si>
  <si>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</si>
  <si>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</si>
  <si>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</si>
  <si>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</si>
  <si>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</si>
  <si>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</si>
  <si>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</si>
  <si>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</si>
  <si>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</si>
  <si>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</si>
  <si>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</si>
  <si>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</si>
  <si>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</si>
  <si>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</si>
  <si>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</si>
  <si>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</si>
  <si>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</si>
  <si>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</si>
  <si>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</si>
  <si>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</si>
  <si>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</si>
  <si>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</si>
  <si>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</si>
  <si>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</si>
  <si>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</si>
  <si>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</si>
  <si>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</si>
  <si>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</si>
  <si>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</si>
  <si>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</si>
  <si>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</si>
  <si>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</si>
  <si>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</si>
  <si>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</si>
  <si>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</si>
  <si>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</si>
  <si>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</si>
  <si>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</si>
  <si>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</si>
  <si>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</si>
  <si>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</si>
  <si>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</si>
  <si>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</si>
  <si>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</si>
  <si>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</si>
  <si>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</si>
  <si>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</si>
  <si>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</si>
  <si>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</si>
  <si>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</si>
  <si>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</si>
  <si>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</si>
  <si>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</si>
  <si>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</si>
  <si>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</si>
  <si>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</si>
  <si>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</si>
  <si>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</si>
  <si>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</si>
  <si>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</si>
  <si>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</si>
  <si>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</si>
  <si>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</si>
  <si>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</si>
  <si>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</si>
  <si>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</si>
  <si>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</si>
  <si>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</si>
  <si>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</si>
  <si>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</si>
  <si>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</si>
  <si>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</si>
  <si>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</si>
  <si>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</si>
  <si>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</si>
  <si>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</si>
  <si>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</si>
  <si>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</si>
  <si>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</si>
  <si>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</si>
  <si>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</si>
  <si>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</si>
  <si>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</si>
  <si>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</si>
  <si>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</si>
  <si>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</si>
  <si>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</si>
  <si>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</si>
  <si>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</si>
  <si>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</si>
  <si>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</si>
  <si>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</si>
  <si>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</si>
  <si>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</si>
  <si>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</si>
  <si>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</si>
  <si>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</si>
  <si>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</si>
  <si>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</si>
  <si>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</si>
  <si>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</si>
  <si>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</si>
  <si>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</si>
  <si>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</si>
  <si>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</si>
  <si>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</si>
  <si>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</si>
  <si>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</si>
  <si>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</si>
  <si>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</si>
  <si>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</si>
  <si>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</si>
  <si>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</si>
  <si>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</si>
  <si>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</si>
  <si>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</si>
  <si>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</si>
  <si>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</si>
  <si>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</si>
  <si>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</si>
  <si>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</si>
  <si>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</si>
  <si>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</si>
  <si>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</si>
  <si>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</si>
  <si>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</si>
  <si>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</si>
  <si>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</si>
  <si>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</si>
  <si>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</si>
  <si>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</si>
  <si>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</si>
  <si>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</si>
  <si>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</si>
  <si>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</si>
  <si>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</si>
  <si>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</si>
  <si>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</si>
  <si>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</si>
  <si>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</si>
  <si>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</si>
  <si>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</si>
  <si>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</si>
  <si>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</si>
  <si>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</si>
  <si>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</si>
  <si>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</si>
  <si>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</si>
  <si>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</si>
  <si>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</si>
  <si>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</si>
  <si>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</si>
  <si>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</si>
  <si>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</si>
  <si>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</si>
  <si>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</si>
  <si>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</si>
  <si>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</si>
  <si>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</si>
  <si>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</si>
  <si>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</si>
  <si>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</si>
  <si>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</si>
  <si>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</si>
  <si>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</si>
  <si>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</si>
  <si>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</si>
  <si>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</si>
  <si>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</si>
  <si>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</si>
  <si>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</si>
  <si>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</si>
  <si>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</si>
  <si>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</si>
  <si>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</si>
  <si>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</si>
  <si>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</si>
  <si>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</si>
  <si>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</si>
  <si>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</si>
  <si>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</si>
  <si>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</si>
  <si>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</si>
  <si>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</si>
  <si>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</si>
  <si>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</si>
  <si>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</si>
  <si>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</si>
  <si>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</si>
  <si>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</si>
  <si>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</si>
  <si>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</si>
  <si>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</si>
  <si>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</si>
  <si>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</si>
  <si>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</si>
  <si>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</si>
  <si>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</si>
  <si>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</si>
  <si>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</si>
  <si>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</si>
  <si>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</si>
  <si>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</si>
  <si>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</si>
  <si>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</si>
  <si>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</si>
  <si>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</si>
  <si>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</si>
  <si>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</si>
  <si>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</si>
  <si>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</si>
  <si>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</si>
  <si>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</si>
  <si>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</si>
  <si>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</si>
  <si>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</si>
  <si>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</si>
  <si>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</si>
  <si>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</si>
  <si>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</si>
  <si>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</si>
  <si>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</si>
  <si>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</si>
  <si>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</si>
  <si>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</si>
  <si>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</si>
  <si>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</si>
  <si>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</si>
  <si>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</si>
  <si>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</si>
  <si>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</si>
  <si>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</si>
  <si>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</si>
  <si>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</si>
  <si>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</si>
  <si>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</si>
  <si>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</si>
  <si>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</si>
  <si>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</si>
  <si>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</si>
  <si>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</si>
  <si>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</si>
  <si>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</si>
  <si>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</si>
  <si>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</si>
  <si>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</si>
  <si>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</si>
  <si>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</si>
  <si>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</si>
  <si>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</si>
  <si>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</si>
  <si>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</si>
  <si>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</si>
  <si>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</si>
  <si>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</si>
  <si>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</si>
  <si>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</si>
  <si>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</si>
  <si>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</si>
  <si>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</si>
  <si>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</si>
  <si>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</si>
  <si>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</si>
  <si>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</si>
  <si>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</si>
  <si>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</si>
  <si>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</si>
  <si>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</si>
  <si>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</si>
  <si>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</si>
  <si>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</si>
  <si>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</si>
  <si>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</si>
  <si>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</si>
  <si>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</si>
  <si>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</si>
  <si>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</si>
  <si>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</si>
  <si>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</si>
  <si>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</si>
  <si>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</si>
  <si>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</si>
  <si>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</si>
  <si>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</si>
  <si>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</si>
  <si>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</si>
  <si>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</si>
  <si>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</si>
  <si>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</si>
  <si>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</si>
  <si>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</si>
  <si>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</si>
  <si>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</si>
  <si>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</si>
  <si>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</si>
  <si>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</si>
  <si>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</si>
  <si>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</si>
  <si>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</si>
  <si>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</si>
  <si>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</si>
  <si>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</si>
  <si>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</si>
  <si>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</si>
  <si>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</si>
  <si>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</si>
  <si>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</si>
  <si>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</si>
  <si>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</si>
  <si>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</si>
  <si>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</si>
  <si>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</si>
  <si>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</si>
  <si>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</si>
  <si>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</si>
  <si>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</si>
  <si>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</si>
  <si>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</si>
  <si>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</si>
  <si>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</si>
  <si>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</si>
  <si>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</si>
  <si>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</si>
  <si>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</si>
  <si>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</si>
  <si>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</si>
  <si>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</si>
  <si>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</si>
  <si>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</si>
  <si>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</si>
  <si>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</si>
  <si>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</si>
  <si>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</si>
  <si>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</si>
  <si>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</si>
  <si>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</si>
  <si>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</si>
  <si>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</si>
  <si>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</si>
  <si>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</si>
  <si>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</si>
  <si>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</si>
  <si>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</si>
  <si>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</si>
  <si>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</si>
  <si>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</si>
  <si>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</si>
  <si>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</si>
  <si>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</si>
  <si>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</si>
  <si>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</si>
  <si>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</si>
  <si>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</si>
  <si>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</si>
  <si>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</si>
  <si>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</si>
  <si>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</si>
  <si>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</si>
  <si>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</si>
  <si>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</si>
  <si>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</si>
  <si>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</si>
  <si>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</si>
  <si>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</si>
  <si>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</si>
  <si>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</si>
  <si>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</si>
  <si>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</si>
  <si>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</si>
  <si>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</si>
  <si>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</si>
  <si>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</si>
  <si>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</si>
  <si>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</si>
  <si>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</si>
  <si>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</si>
  <si>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</si>
  <si>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</si>
  <si>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</si>
  <si>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</si>
  <si>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</si>
  <si>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</si>
  <si>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</si>
  <si>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</si>
  <si>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</si>
  <si>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</si>
  <si>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</si>
  <si>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</si>
  <si>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</si>
  <si>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</si>
  <si>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</si>
  <si>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</si>
  <si>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</si>
  <si>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</si>
  <si>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</si>
  <si>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</si>
  <si>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</si>
  <si>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</si>
  <si>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</si>
  <si>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</si>
  <si>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</si>
  <si>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</si>
  <si>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</si>
  <si>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</si>
  <si>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</si>
  <si>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</si>
  <si>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</si>
  <si>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</si>
  <si>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</si>
  <si>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</si>
  <si>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</si>
  <si>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</si>
  <si>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</si>
  <si>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</si>
  <si>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</si>
  <si>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</si>
  <si>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</si>
  <si>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</si>
  <si>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</si>
  <si>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</si>
  <si>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</si>
  <si>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</si>
  <si>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</si>
  <si>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</si>
  <si>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</si>
  <si>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</si>
  <si>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</si>
  <si>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</si>
  <si>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</si>
  <si>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</si>
  <si>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</si>
  <si>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</si>
  <si>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</si>
  <si>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</si>
  <si>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</si>
  <si>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</si>
  <si>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</si>
  <si>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</si>
  <si>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</si>
  <si>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</si>
  <si>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</si>
  <si>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</si>
  <si>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</si>
  <si>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</si>
  <si>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</si>
  <si>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</si>
  <si>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</si>
  <si>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</si>
  <si>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</si>
  <si>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</si>
  <si>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</si>
  <si>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</si>
  <si>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</si>
  <si>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</si>
  <si>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</si>
  <si>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</si>
  <si>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</si>
  <si>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</si>
  <si>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</si>
  <si>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</si>
  <si>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</si>
  <si>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</si>
  <si>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</si>
  <si>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</si>
  <si>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</si>
  <si>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</si>
  <si>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</si>
  <si>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</si>
  <si>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</si>
  <si>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</si>
  <si>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</si>
  <si>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</si>
  <si>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</si>
  <si>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</si>
  <si>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</si>
  <si>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</si>
  <si>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</si>
  <si>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</si>
  <si>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</si>
  <si>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</si>
  <si>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</si>
  <si>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</si>
  <si>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</si>
  <si>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</si>
  <si>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</si>
  <si>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</si>
  <si>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</si>
  <si>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</si>
  <si>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</si>
  <si>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</si>
  <si>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</si>
  <si>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</si>
  <si>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</si>
  <si>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</si>
  <si>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</si>
  <si>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</si>
  <si>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</si>
  <si>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</si>
  <si>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</si>
  <si>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</si>
  <si>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</si>
  <si>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</si>
  <si>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</si>
  <si>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</si>
  <si>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</si>
  <si>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</si>
  <si>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</si>
  <si>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</si>
  <si>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Polymerization Reaction: Kettle</t>
  </si>
  <si>
    <t>64520020</t>
  </si>
  <si>
    <t>64520021</t>
  </si>
  <si>
    <t>Product Finishing: Thinning Vessels</t>
  </si>
  <si>
    <t>64520022</t>
  </si>
  <si>
    <t>Product Finishing: Filter</t>
  </si>
  <si>
    <t>64520023</t>
  </si>
  <si>
    <t>Product Finishing: Intermediate Storage</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</si>
  <si>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</si>
  <si>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</si>
  <si>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</si>
  <si>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</si>
  <si>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</si>
  <si>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</si>
  <si>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</si>
  <si>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</si>
  <si>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</si>
  <si>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</si>
  <si>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</si>
  <si>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</si>
  <si>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</si>
  <si>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</si>
  <si>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</si>
  <si>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</si>
  <si>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</si>
  <si>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</si>
  <si>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</si>
  <si>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</si>
  <si>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</si>
  <si>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</si>
  <si>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</si>
  <si>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</si>
  <si>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</si>
  <si>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</si>
  <si>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</si>
  <si>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</si>
  <si>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</si>
  <si>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</si>
  <si>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</si>
  <si>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</si>
  <si>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</si>
  <si>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</si>
  <si>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</si>
  <si>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</si>
  <si>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</si>
  <si>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</si>
  <si>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</si>
  <si>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</si>
  <si>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</si>
  <si>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</si>
  <si>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</si>
  <si>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</si>
  <si>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</si>
  <si>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</si>
  <si>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</si>
  <si>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</si>
  <si>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</si>
  <si>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</si>
  <si>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</si>
  <si>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</si>
  <si>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</si>
  <si>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</si>
  <si>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</si>
  <si>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</si>
  <si>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</si>
  <si>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</si>
  <si>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</si>
  <si>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</si>
  <si>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</si>
  <si>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</si>
  <si>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</si>
  <si>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</si>
  <si>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</si>
  <si>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</si>
  <si>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</si>
  <si>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</si>
  <si>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</si>
  <si>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</si>
  <si>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</si>
  <si>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</si>
  <si>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</si>
  <si>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</si>
  <si>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</si>
  <si>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</si>
  <si>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</si>
  <si>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</si>
  <si>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</si>
  <si>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</si>
  <si>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</si>
  <si>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</si>
  <si>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</si>
  <si>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</si>
  <si>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</si>
  <si>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</si>
  <si>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</si>
  <si>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</si>
  <si>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</si>
  <si>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</si>
  <si>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</si>
  <si>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</si>
  <si>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</si>
  <si>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</si>
  <si>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</si>
  <si>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</si>
  <si>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</si>
  <si>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</si>
  <si>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</si>
  <si>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</si>
  <si>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</si>
  <si>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</si>
  <si>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</si>
  <si>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</si>
  <si>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</si>
  <si>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</si>
  <si>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</si>
  <si>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</si>
  <si>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</si>
  <si>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</si>
  <si>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</si>
  <si>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</si>
  <si>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</si>
  <si>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</si>
  <si>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</si>
  <si>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</si>
  <si>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</si>
  <si>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</si>
  <si>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</si>
  <si>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</si>
  <si>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</si>
  <si>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</si>
  <si>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</si>
  <si>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</si>
  <si>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</si>
  <si>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</si>
  <si>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</si>
  <si>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</si>
  <si>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</si>
  <si>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</si>
  <si>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</si>
  <si>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</si>
  <si>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</si>
  <si>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</si>
  <si>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</si>
  <si>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</si>
  <si>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</si>
  <si>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</si>
  <si>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</si>
  <si>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</si>
  <si>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</si>
  <si>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</si>
  <si>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</si>
  <si>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</si>
  <si>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</si>
  <si>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</si>
  <si>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</si>
  <si>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</si>
  <si>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</si>
  <si>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</si>
  <si>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</si>
  <si>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</si>
  <si>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</si>
  <si>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</si>
  <si>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</si>
  <si>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</si>
  <si>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</si>
  <si>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</si>
  <si>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</si>
  <si>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</si>
  <si>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</si>
  <si>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</si>
  <si>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</si>
  <si>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</si>
  <si>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</si>
  <si>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</si>
  <si>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</si>
  <si>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</si>
  <si>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</si>
  <si>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</si>
  <si>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</si>
  <si>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</si>
  <si>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</si>
  <si>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</si>
  <si>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</si>
  <si>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</si>
  <si>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</si>
  <si>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</si>
  <si>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</si>
  <si>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</si>
  <si>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</si>
  <si>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</si>
  <si>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</si>
  <si>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</si>
  <si>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</si>
  <si>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</si>
  <si>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Sinter Plant, Wind Box: Fugitive Emissions</t>
  </si>
  <si>
    <t>30303026</t>
  </si>
  <si>
    <t>Sinter Plant, Discharge Screens: Fugitive Emissions</t>
  </si>
  <si>
    <t>30303027</t>
  </si>
  <si>
    <t>Retort Building: Fugitive Emissions</t>
  </si>
  <si>
    <t>30303028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</si>
  <si>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</si>
  <si>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</si>
  <si>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</si>
  <si>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</si>
  <si>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</si>
  <si>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</si>
  <si>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</si>
  <si>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</si>
  <si>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</si>
  <si>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</si>
  <si>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</si>
  <si>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</si>
  <si>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</si>
  <si>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</si>
  <si>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</si>
  <si>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</si>
  <si>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</si>
  <si>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</si>
  <si>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</si>
  <si>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</si>
  <si>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</si>
  <si>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</si>
  <si>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</si>
  <si>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</si>
  <si>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</si>
  <si>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</si>
  <si>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</si>
  <si>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</si>
  <si>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</si>
  <si>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</si>
  <si>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</si>
  <si>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</si>
  <si>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</si>
  <si>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</si>
  <si>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</si>
  <si>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</si>
  <si>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</si>
  <si>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</si>
  <si>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</si>
  <si>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</si>
  <si>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</si>
  <si>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</si>
  <si>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</si>
  <si>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</si>
  <si>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</si>
  <si>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</si>
  <si>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</si>
  <si>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</si>
  <si>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</si>
  <si>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</si>
  <si>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</si>
  <si>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</si>
  <si>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</si>
  <si>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</si>
  <si>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</si>
  <si>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</si>
  <si>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</si>
  <si>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</si>
  <si>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</si>
  <si>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</si>
  <si>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</si>
  <si>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</si>
  <si>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</si>
  <si>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</si>
  <si>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</si>
  <si>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</si>
  <si>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</si>
  <si>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</si>
  <si>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</si>
  <si>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</si>
  <si>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</si>
  <si>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</si>
  <si>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</si>
  <si>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</si>
  <si>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</si>
  <si>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</si>
  <si>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</si>
  <si>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</si>
  <si>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</si>
  <si>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</si>
  <si>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</si>
  <si>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</si>
  <si>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</si>
  <si>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</si>
  <si>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</si>
  <si>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</si>
  <si>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</si>
  <si>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</si>
  <si>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</si>
  <si>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</si>
  <si>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</si>
  <si>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</si>
  <si>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</si>
  <si>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</si>
  <si>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</si>
  <si>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</si>
  <si>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</si>
  <si>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</si>
  <si>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</si>
  <si>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</si>
  <si>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</si>
  <si>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</si>
  <si>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</si>
  <si>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</si>
  <si>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</si>
  <si>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</si>
  <si>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</si>
  <si>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</si>
  <si>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</si>
  <si>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</si>
  <si>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</si>
  <si>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</si>
  <si>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</si>
  <si>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</si>
  <si>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</si>
  <si>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</si>
  <si>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</si>
  <si>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</si>
  <si>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</si>
  <si>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</si>
  <si>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</si>
  <si>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</si>
  <si>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</si>
  <si>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</si>
  <si>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</si>
  <si>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</si>
  <si>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</si>
  <si>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</si>
  <si>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</si>
  <si>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</si>
  <si>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</si>
  <si>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</si>
  <si>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</si>
  <si>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</si>
  <si>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</si>
  <si>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</si>
  <si>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</si>
  <si>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</si>
  <si>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</si>
  <si>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</si>
  <si>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</si>
  <si>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</si>
  <si>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</si>
  <si>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</si>
  <si>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</si>
  <si>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</si>
  <si>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</si>
  <si>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</si>
  <si>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</si>
  <si>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</si>
  <si>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</si>
  <si>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</si>
  <si>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</si>
  <si>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</si>
  <si>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</si>
  <si>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</si>
  <si>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</si>
  <si>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</si>
  <si>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</si>
  <si>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</si>
  <si>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</si>
  <si>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</si>
  <si>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</si>
  <si>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</si>
  <si>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</si>
  <si>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</si>
  <si>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</si>
  <si>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</si>
  <si>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Hexamine: Breathing Loss</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</si>
  <si>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</si>
  <si>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</si>
  <si>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</si>
  <si>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</si>
  <si>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</si>
  <si>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</si>
  <si>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</si>
  <si>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</si>
  <si>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</si>
  <si>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</si>
  <si>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</si>
  <si>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</si>
  <si>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</si>
  <si>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</si>
  <si>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</si>
  <si>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</si>
  <si>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</si>
  <si>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</si>
  <si>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</si>
  <si>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</si>
  <si>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</si>
  <si>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</si>
  <si>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</si>
  <si>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</si>
  <si>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</si>
  <si>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</si>
  <si>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</si>
  <si>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</si>
  <si>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</si>
  <si>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</si>
  <si>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</si>
  <si>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</si>
  <si>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</si>
  <si>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</si>
  <si>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</si>
  <si>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</si>
  <si>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</si>
  <si>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</si>
  <si>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</si>
  <si>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</si>
  <si>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</si>
  <si>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</si>
  <si>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</si>
  <si>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</si>
  <si>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</si>
  <si>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</si>
  <si>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</si>
  <si>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</si>
  <si>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</si>
  <si>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</si>
  <si>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</si>
  <si>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</si>
  <si>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</si>
  <si>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</si>
  <si>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</si>
  <si>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</si>
  <si>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</si>
  <si>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</si>
  <si>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</si>
  <si>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</si>
  <si>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</si>
  <si>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</si>
  <si>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</si>
  <si>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</si>
  <si>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</si>
  <si>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</si>
  <si>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</si>
  <si>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</si>
  <si>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</si>
  <si>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</si>
  <si>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</si>
  <si>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</si>
  <si>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</si>
  <si>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</si>
  <si>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</si>
  <si>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</si>
  <si>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</si>
  <si>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</si>
  <si>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</si>
  <si>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</si>
  <si>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</si>
  <si>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</si>
  <si>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</si>
  <si>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</si>
  <si>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</si>
  <si>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</si>
  <si>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</si>
  <si>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</si>
  <si>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</si>
  <si>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</si>
  <si>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</si>
  <si>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</si>
  <si>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</si>
  <si>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</si>
  <si>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</si>
  <si>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</si>
  <si>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</si>
  <si>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</si>
  <si>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</si>
  <si>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</si>
  <si>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</si>
  <si>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</si>
  <si>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</si>
  <si>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</si>
  <si>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</si>
  <si>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</si>
  <si>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</si>
  <si>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</si>
  <si>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</si>
  <si>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</si>
  <si>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</si>
  <si>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</si>
  <si>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</si>
  <si>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</si>
  <si>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</si>
  <si>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</si>
  <si>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</si>
  <si>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</si>
  <si>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</si>
  <si>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</si>
  <si>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</si>
  <si>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</si>
  <si>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</si>
  <si>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</si>
  <si>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</si>
  <si>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</si>
  <si>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</si>
  <si>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</si>
  <si>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</si>
  <si>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</si>
  <si>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</si>
  <si>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</si>
  <si>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</si>
  <si>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</si>
  <si>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</si>
  <si>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</si>
  <si>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</si>
  <si>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</si>
  <si>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</si>
  <si>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</si>
  <si>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</si>
  <si>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</si>
  <si>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</si>
  <si>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</si>
  <si>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</si>
  <si>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</si>
  <si>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</si>
  <si>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</si>
  <si>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</si>
  <si>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</si>
  <si>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</si>
  <si>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</si>
  <si>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</si>
  <si>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</si>
  <si>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</si>
  <si>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</si>
  <si>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</si>
  <si>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</si>
  <si>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</si>
  <si>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</si>
  <si>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WYDEQ Permitted Sources</t>
  </si>
  <si>
    <t>county_fips</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</si>
  <si>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</si>
  <si>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</si>
  <si>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</si>
  <si>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</si>
  <si>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</si>
  <si>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</si>
  <si>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</si>
  <si>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</si>
  <si>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</si>
  <si>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</si>
  <si>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</si>
  <si>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</si>
  <si>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</si>
  <si>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</si>
  <si>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</si>
  <si>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</si>
  <si>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</si>
  <si>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</si>
  <si>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</si>
  <si>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</si>
  <si>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</si>
  <si>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</si>
  <si>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</si>
  <si>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</si>
  <si>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</si>
  <si>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</si>
  <si>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</si>
  <si>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</si>
  <si>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</si>
  <si>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</si>
  <si>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</si>
  <si>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</si>
  <si>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</si>
  <si>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</si>
  <si>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</si>
  <si>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</si>
  <si>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</si>
  <si>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</si>
  <si>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</si>
  <si>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</si>
  <si>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</si>
  <si>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</si>
  <si>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</si>
  <si>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</si>
  <si>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</si>
  <si>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</si>
  <si>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</si>
  <si>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</si>
  <si>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</si>
  <si>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</si>
  <si>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</si>
  <si>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</si>
  <si>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</si>
  <si>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</si>
  <si>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</si>
  <si>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</si>
  <si>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</si>
  <si>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</si>
  <si>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</si>
  <si>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</si>
  <si>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</si>
  <si>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</si>
  <si>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</si>
  <si>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</si>
  <si>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</si>
  <si>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</si>
  <si>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</si>
  <si>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</si>
  <si>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</si>
  <si>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</si>
  <si>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</si>
  <si>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</si>
  <si>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</si>
  <si>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</si>
  <si>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</si>
  <si>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</si>
  <si>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</si>
  <si>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</si>
  <si>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</si>
  <si>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</si>
  <si>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</si>
  <si>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</si>
  <si>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</si>
  <si>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</si>
  <si>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</si>
  <si>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</si>
  <si>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</si>
  <si>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</si>
  <si>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</si>
  <si>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</si>
  <si>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</si>
  <si>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</si>
  <si>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</si>
  <si>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</si>
  <si>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</si>
  <si>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</si>
  <si>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</si>
  <si>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</si>
  <si>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</si>
  <si>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</si>
  <si>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</si>
  <si>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</si>
  <si>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</si>
  <si>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</si>
  <si>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</si>
  <si>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</si>
  <si>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</si>
  <si>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</si>
  <si>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</si>
  <si>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</si>
  <si>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</si>
  <si>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</si>
  <si>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</si>
  <si>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</si>
  <si>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</si>
  <si>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</si>
  <si>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</si>
  <si>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</si>
  <si>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</si>
  <si>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</si>
  <si>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</si>
  <si>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</si>
  <si>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</si>
  <si>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</si>
  <si>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</si>
  <si>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</si>
  <si>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</si>
  <si>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</si>
  <si>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</si>
  <si>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</si>
  <si>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</si>
  <si>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</si>
  <si>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</si>
  <si>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</si>
  <si>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</si>
  <si>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</si>
  <si>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</si>
  <si>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</si>
  <si>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</si>
  <si>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</si>
  <si>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</si>
  <si>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</si>
  <si>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</si>
  <si>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</si>
  <si>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</si>
  <si>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</si>
  <si>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</si>
  <si>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</si>
  <si>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</si>
  <si>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</si>
  <si>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</si>
  <si>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</si>
  <si>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</si>
  <si>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</si>
  <si>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</si>
  <si>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</si>
  <si>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</si>
  <si>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</si>
  <si>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</si>
  <si>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</si>
  <si>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</si>
  <si>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</si>
  <si>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</si>
  <si>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</si>
  <si>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</si>
  <si>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</si>
  <si>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</si>
  <si>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</si>
  <si>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</si>
  <si>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</si>
  <si>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</si>
  <si>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</si>
  <si>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</si>
  <si>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</si>
  <si>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</si>
  <si>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</si>
  <si>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</si>
  <si>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</si>
  <si>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</si>
  <si>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</si>
  <si>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</si>
  <si>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</si>
  <si>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</si>
  <si>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</si>
  <si>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</si>
  <si>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</si>
  <si>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</si>
  <si>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</si>
  <si>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</si>
  <si>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</si>
  <si>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</si>
  <si>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</si>
  <si>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</si>
  <si>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</si>
  <si>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</si>
  <si>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</si>
  <si>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</si>
  <si>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</si>
  <si>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</si>
  <si>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</si>
  <si>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</si>
  <si>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</si>
  <si>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</si>
  <si>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</si>
  <si>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</si>
  <si>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</si>
  <si>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</si>
  <si>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</si>
  <si>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</si>
  <si>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</si>
  <si>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</si>
  <si>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</si>
  <si>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</si>
  <si>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</si>
  <si>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</si>
  <si>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</si>
  <si>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</si>
  <si>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</si>
  <si>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</si>
  <si>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</si>
  <si>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</si>
  <si>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</si>
  <si>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</si>
  <si>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</si>
  <si>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</si>
  <si>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</si>
  <si>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</si>
  <si>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</si>
  <si>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</si>
  <si>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</si>
  <si>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</si>
  <si>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</si>
  <si>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</si>
  <si>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</si>
  <si>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</si>
  <si>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</si>
  <si>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</si>
  <si>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</si>
  <si>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</si>
  <si>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</si>
  <si>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</si>
  <si>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</si>
  <si>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</si>
  <si>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</si>
  <si>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</si>
  <si>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</si>
  <si>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</si>
  <si>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</si>
  <si>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</si>
  <si>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</si>
  <si>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</si>
  <si>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</si>
  <si>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</si>
  <si>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</si>
  <si>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</si>
  <si>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</si>
  <si>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</si>
  <si>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</si>
  <si>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</si>
  <si>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</si>
  <si>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</si>
  <si>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</si>
  <si>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</si>
  <si>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</si>
  <si>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</si>
  <si>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</si>
  <si>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</si>
  <si>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</si>
  <si>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</si>
  <si>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</si>
  <si>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</si>
  <si>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</si>
  <si>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</si>
  <si>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</si>
  <si>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</si>
  <si>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</si>
  <si>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</si>
  <si>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</si>
  <si>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</si>
  <si>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</si>
  <si>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</si>
  <si>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</si>
  <si>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</si>
  <si>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</si>
  <si>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</si>
  <si>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</si>
  <si>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</si>
  <si>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</si>
  <si>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</si>
  <si>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</si>
  <si>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</si>
  <si>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</si>
  <si>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</si>
  <si>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</si>
  <si>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</si>
  <si>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</si>
  <si>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</si>
  <si>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</si>
  <si>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</si>
  <si>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</si>
  <si>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</si>
  <si>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</si>
  <si>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</si>
  <si>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</si>
  <si>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</si>
  <si>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</si>
  <si>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</si>
  <si>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</si>
  <si>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</si>
  <si>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</si>
  <si>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</si>
  <si>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</si>
  <si>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</si>
  <si>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</si>
  <si>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</si>
  <si>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</si>
  <si>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</si>
  <si>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</si>
  <si>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</si>
  <si>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</si>
  <si>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</si>
  <si>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</si>
  <si>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</si>
  <si>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</si>
  <si>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</si>
  <si>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</si>
  <si>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</si>
  <si>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</si>
  <si>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</si>
  <si>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</si>
  <si>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</si>
  <si>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</si>
  <si>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</si>
  <si>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</si>
  <si>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</si>
  <si>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</si>
  <si>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</si>
  <si>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</si>
  <si>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</si>
  <si>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</si>
  <si>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</si>
  <si>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</si>
  <si>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</si>
  <si>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</si>
  <si>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</si>
  <si>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</si>
  <si>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</si>
  <si>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</si>
  <si>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</si>
  <si>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</si>
  <si>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</si>
  <si>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</si>
  <si>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</si>
  <si>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</si>
  <si>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</si>
  <si>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</si>
  <si>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</si>
  <si>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</si>
  <si>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</si>
  <si>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</si>
  <si>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</si>
  <si>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</si>
  <si>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</si>
  <si>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</si>
  <si>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</si>
  <si>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</si>
  <si>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</si>
  <si>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Fremont</t>
  </si>
  <si>
    <t>56013</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</si>
  <si>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</si>
  <si>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</si>
  <si>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</si>
  <si>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</si>
  <si>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</si>
  <si>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</si>
  <si>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</si>
  <si>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</si>
  <si>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</si>
  <si>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</si>
  <si>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</si>
  <si>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</si>
  <si>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</si>
  <si>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</si>
  <si>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</si>
  <si>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</si>
  <si>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</si>
  <si>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</si>
  <si>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</si>
  <si>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</si>
  <si>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</si>
  <si>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</si>
  <si>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</si>
  <si>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</si>
  <si>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</si>
  <si>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</si>
  <si>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</si>
  <si>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</si>
  <si>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</si>
  <si>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</si>
  <si>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</si>
  <si>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</si>
  <si>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</si>
  <si>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</si>
  <si>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</si>
  <si>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</si>
  <si>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</si>
  <si>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</si>
  <si>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</si>
  <si>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</si>
  <si>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</si>
  <si>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</si>
  <si>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</si>
  <si>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</si>
  <si>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</si>
  <si>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</si>
  <si>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</si>
  <si>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</si>
  <si>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</si>
  <si>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</si>
  <si>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</si>
  <si>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</si>
  <si>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</si>
  <si>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</si>
  <si>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</si>
  <si>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</si>
  <si>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</si>
  <si>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</si>
  <si>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</si>
  <si>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</si>
  <si>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</si>
  <si>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</si>
  <si>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</si>
  <si>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</si>
  <si>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</si>
  <si>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</si>
  <si>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</si>
  <si>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</si>
  <si>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</si>
  <si>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</si>
  <si>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</si>
  <si>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</si>
  <si>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</si>
  <si>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</si>
  <si>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</si>
  <si>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</si>
  <si>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</si>
  <si>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</si>
  <si>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</si>
  <si>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</si>
  <si>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</si>
  <si>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</si>
  <si>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</si>
  <si>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</si>
  <si>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</si>
  <si>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</si>
  <si>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</si>
  <si>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</si>
  <si>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</si>
  <si>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</si>
  <si>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</si>
  <si>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</si>
  <si>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</si>
  <si>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</si>
  <si>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</si>
  <si>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</si>
  <si>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</si>
  <si>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</si>
  <si>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</si>
  <si>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</si>
  <si>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</si>
  <si>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</si>
  <si>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</si>
  <si>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</si>
  <si>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</si>
  <si>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</si>
  <si>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</si>
  <si>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</si>
  <si>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</si>
  <si>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</si>
  <si>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</si>
  <si>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</si>
  <si>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</si>
  <si>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</si>
  <si>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</si>
  <si>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</si>
  <si>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</si>
  <si>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</si>
  <si>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</si>
  <si>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</si>
  <si>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</si>
  <si>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</si>
  <si>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</si>
  <si>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</si>
  <si>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</si>
  <si>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</si>
  <si>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</si>
  <si>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</si>
  <si>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</si>
  <si>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</si>
  <si>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</si>
  <si>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</si>
  <si>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</si>
  <si>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</si>
  <si>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</si>
  <si>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</si>
  <si>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</si>
  <si>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</si>
  <si>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</si>
  <si>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</si>
  <si>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</si>
  <si>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</si>
  <si>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</si>
  <si>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</si>
  <si>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</si>
  <si>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</si>
  <si>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</si>
  <si>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</si>
  <si>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</si>
  <si>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</si>
  <si>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</si>
  <si>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</si>
  <si>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</si>
  <si>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</si>
  <si>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</si>
  <si>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</si>
  <si>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</si>
  <si>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</si>
  <si>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</si>
  <si>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</si>
  <si>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</si>
  <si>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</si>
  <si>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</si>
  <si>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</si>
  <si>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</si>
  <si>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</si>
  <si>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</si>
  <si>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</si>
  <si>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</si>
  <si>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</si>
  <si>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</si>
  <si>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</si>
  <si>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</si>
  <si>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</si>
  <si>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</si>
  <si>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</si>
  <si>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</si>
  <si>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</si>
  <si>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</si>
  <si>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</si>
  <si>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</si>
  <si>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</si>
  <si>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</si>
  <si>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</si>
  <si>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</si>
  <si>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</si>
  <si>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</si>
  <si>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</si>
  <si>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</si>
  <si>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</si>
  <si>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</si>
  <si>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</si>
  <si>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</si>
  <si>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</si>
  <si>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</si>
  <si>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</si>
  <si>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</si>
  <si>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</si>
  <si>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</si>
  <si>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</si>
  <si>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</si>
  <si>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</si>
  <si>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</si>
  <si>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</si>
  <si>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</si>
  <si>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</si>
  <si>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</si>
  <si>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</si>
  <si>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</si>
  <si>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</si>
  <si>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</si>
  <si>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</si>
  <si>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</si>
  <si>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</si>
  <si>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</si>
  <si>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</si>
  <si>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</si>
  <si>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</si>
  <si>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</si>
  <si>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</si>
  <si>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</si>
  <si>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</si>
  <si>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</si>
  <si>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</si>
  <si>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</si>
  <si>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</si>
  <si>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</si>
  <si>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</si>
  <si>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</si>
  <si>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</si>
  <si>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</si>
  <si>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</si>
  <si>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</si>
  <si>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</si>
  <si>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</si>
  <si>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</si>
  <si>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</si>
  <si>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</si>
  <si>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</si>
  <si>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</si>
  <si>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</si>
  <si>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</si>
  <si>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</si>
  <si>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</si>
  <si>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</si>
  <si>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</si>
  <si>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</si>
  <si>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</si>
  <si>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</si>
  <si>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</si>
  <si>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</si>
  <si>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</si>
  <si>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</si>
  <si>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</si>
  <si>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</si>
  <si>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</si>
  <si>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</si>
  <si>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</si>
  <si>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</si>
  <si>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</si>
  <si>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</si>
  <si>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</si>
  <si>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</si>
  <si>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</si>
  <si>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</si>
  <si>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</si>
  <si>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</si>
  <si>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</si>
  <si>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</si>
  <si>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</si>
  <si>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</si>
  <si>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</si>
  <si>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</si>
  <si>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</si>
  <si>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</si>
  <si>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</si>
  <si>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</si>
  <si>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</si>
  <si>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</si>
  <si>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</si>
  <si>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</si>
  <si>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</si>
  <si>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</si>
  <si>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</si>
  <si>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</si>
  <si>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</si>
  <si>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</si>
  <si>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</si>
  <si>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</si>
  <si>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</si>
  <si>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</si>
  <si>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</si>
  <si>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</si>
  <si>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</si>
  <si>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</si>
  <si>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</si>
  <si>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</si>
  <si>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</si>
  <si>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</si>
  <si>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</si>
  <si>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</si>
  <si>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</si>
  <si>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</si>
  <si>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</si>
  <si>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</si>
  <si>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</si>
  <si>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</si>
  <si>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</si>
  <si>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</si>
  <si>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</si>
  <si>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</si>
  <si>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</si>
  <si>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</si>
  <si>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</si>
  <si>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</si>
  <si>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</si>
  <si>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</si>
  <si>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</si>
  <si>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</si>
  <si>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</si>
  <si>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</si>
  <si>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</si>
  <si>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</si>
  <si>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</si>
  <si>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</si>
  <si>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</si>
  <si>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</si>
  <si>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</si>
  <si>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</si>
  <si>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</si>
  <si>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</si>
  <si>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</si>
  <si>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</si>
  <si>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</si>
  <si>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</si>
  <si>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</si>
  <si>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</si>
  <si>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</si>
  <si>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</si>
  <si>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</si>
  <si>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</si>
  <si>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</si>
  <si>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</si>
  <si>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</si>
  <si>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</si>
  <si>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</si>
  <si>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</si>
  <si>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</si>
  <si>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</si>
  <si>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</si>
  <si>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</si>
  <si>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</si>
  <si>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</si>
  <si>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</si>
  <si>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</si>
  <si>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</si>
  <si>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</si>
  <si>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</si>
  <si>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</si>
  <si>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</si>
  <si>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</si>
  <si>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</si>
  <si>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</si>
  <si>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</si>
  <si>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</si>
  <si>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</si>
  <si>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</si>
  <si>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</si>
  <si>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</si>
  <si>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</si>
  <si>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</si>
  <si>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</si>
  <si>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</si>
  <si>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</si>
  <si>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</si>
  <si>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</si>
  <si>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</si>
  <si>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</si>
  <si>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</si>
  <si>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</si>
  <si>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</si>
  <si>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</si>
  <si>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</si>
  <si>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</si>
  <si>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</si>
  <si>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</si>
  <si>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</si>
  <si>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</si>
  <si>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</si>
  <si>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</si>
  <si>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</si>
  <si>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</si>
  <si>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</si>
  <si>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</si>
  <si>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</si>
  <si>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</si>
  <si>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</si>
  <si>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</si>
  <si>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</si>
  <si>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</si>
  <si>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</si>
  <si>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</si>
  <si>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</si>
  <si>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</si>
  <si>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</si>
  <si>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</si>
  <si>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</si>
  <si>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</si>
  <si>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</si>
  <si>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</si>
  <si>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</si>
  <si>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</si>
  <si>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</si>
  <si>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</si>
  <si>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</si>
  <si>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</si>
  <si>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</si>
  <si>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</si>
  <si>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</si>
  <si>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</si>
  <si>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</si>
  <si>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</si>
  <si>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</si>
  <si>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</si>
  <si>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</si>
  <si>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</si>
  <si>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</si>
  <si>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</si>
  <si>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</si>
  <si>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</si>
  <si>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</si>
  <si>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</si>
  <si>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</si>
  <si>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</si>
  <si>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</si>
  <si>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</si>
  <si>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</si>
  <si>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</si>
  <si>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</si>
  <si>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</si>
  <si>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</si>
  <si>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</si>
  <si>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Compressor Blowdown</t>
  </si>
  <si>
    <t>Gasoline: Tanker Ship - Ballasting</t>
  </si>
  <si>
    <t>40600242</t>
  </si>
  <si>
    <t>Gasoline: Transit Loss</t>
  </si>
  <si>
    <t>40600243</t>
  </si>
  <si>
    <t>Crude Oil: Loading Tankers</t>
  </si>
  <si>
    <t>40600244</t>
  </si>
  <si>
    <t>Jet Fuel: Loading Tankers</t>
  </si>
  <si>
    <t>40600245</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</si>
  <si>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</si>
  <si>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</si>
  <si>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</si>
  <si>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</si>
  <si>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</si>
  <si>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</si>
  <si>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</si>
  <si>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</si>
  <si>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</si>
  <si>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</si>
  <si>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</si>
  <si>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</si>
  <si>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</si>
  <si>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</si>
  <si>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</si>
  <si>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</si>
  <si>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</si>
  <si>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</si>
  <si>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</si>
  <si>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</si>
  <si>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</si>
  <si>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</si>
  <si>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</si>
  <si>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</si>
  <si>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</si>
  <si>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</si>
  <si>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</si>
  <si>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</si>
  <si>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</si>
  <si>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</si>
  <si>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</si>
  <si>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</si>
  <si>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</si>
  <si>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</si>
  <si>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</si>
  <si>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</si>
  <si>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</si>
  <si>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</si>
  <si>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</si>
  <si>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</si>
  <si>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</si>
  <si>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</si>
  <si>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</si>
  <si>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</si>
  <si>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</si>
  <si>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</si>
  <si>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</si>
  <si>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</si>
  <si>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</si>
  <si>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</si>
  <si>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</si>
  <si>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</si>
  <si>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</si>
  <si>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</si>
  <si>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</si>
  <si>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</si>
  <si>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</si>
  <si>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</si>
  <si>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</si>
  <si>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</si>
  <si>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</si>
  <si>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</si>
  <si>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</si>
  <si>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</si>
  <si>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</si>
  <si>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</si>
  <si>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</si>
  <si>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</si>
  <si>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</si>
  <si>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</si>
  <si>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</si>
  <si>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</si>
  <si>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</si>
  <si>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</si>
  <si>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</si>
  <si>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</si>
  <si>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</si>
  <si>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</si>
  <si>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</si>
  <si>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</si>
  <si>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</si>
  <si>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</si>
  <si>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</si>
  <si>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</si>
  <si>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</si>
  <si>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</si>
  <si>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</si>
  <si>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</si>
  <si>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</si>
  <si>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</si>
  <si>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</si>
  <si>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</si>
  <si>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</si>
  <si>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</si>
  <si>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</si>
  <si>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</si>
  <si>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</si>
  <si>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</si>
  <si>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</si>
  <si>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</si>
  <si>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</si>
  <si>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</si>
  <si>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</si>
  <si>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</si>
  <si>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</si>
  <si>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</si>
  <si>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</si>
  <si>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</si>
  <si>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</si>
  <si>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</si>
  <si>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</si>
  <si>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</si>
  <si>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</si>
  <si>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</si>
  <si>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</si>
  <si>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</si>
  <si>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</si>
  <si>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</si>
  <si>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</si>
  <si>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</si>
  <si>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</si>
  <si>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</si>
  <si>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</si>
  <si>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</si>
  <si>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</si>
  <si>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</si>
  <si>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</si>
  <si>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</si>
  <si>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</si>
  <si>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</si>
  <si>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</si>
  <si>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</si>
  <si>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</si>
  <si>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</si>
  <si>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</si>
  <si>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</si>
  <si>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</si>
  <si>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</si>
  <si>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</si>
  <si>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</si>
  <si>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</si>
  <si>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</si>
  <si>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</si>
  <si>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</si>
  <si>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</si>
  <si>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</si>
  <si>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</si>
  <si>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</si>
  <si>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</si>
  <si>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</si>
  <si>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</si>
  <si>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</si>
  <si>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</si>
  <si>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</si>
  <si>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</si>
  <si>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</si>
  <si>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</si>
  <si>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</si>
  <si>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</si>
  <si>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</si>
  <si>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</si>
  <si>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</si>
  <si>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</si>
  <si>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</si>
  <si>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</si>
  <si>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</si>
  <si>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</si>
  <si>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</si>
  <si>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</si>
  <si>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</si>
  <si>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</si>
  <si>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</si>
  <si>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</si>
  <si>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</si>
  <si>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</si>
  <si>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</si>
  <si>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</si>
  <si>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</si>
  <si>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</si>
  <si>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</si>
  <si>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</si>
  <si>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</si>
  <si>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</si>
  <si>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</si>
  <si>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</si>
  <si>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</si>
  <si>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</si>
  <si>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</si>
  <si>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</si>
  <si>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</si>
  <si>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</si>
  <si>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</si>
  <si>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</si>
  <si>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</si>
  <si>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</si>
  <si>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</si>
  <si>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</si>
  <si>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</si>
  <si>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</si>
  <si>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</si>
  <si>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</si>
  <si>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</si>
  <si>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</si>
  <si>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</si>
  <si>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</si>
  <si>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</si>
  <si>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</si>
  <si>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</si>
  <si>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</si>
  <si>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Truck Loading: Front End Loader</t>
  </si>
  <si>
    <t>30502099</t>
  </si>
  <si>
    <t>30502101</t>
  </si>
  <si>
    <t>Salt Mining</t>
  </si>
  <si>
    <t>30502102</t>
  </si>
  <si>
    <t>Granulation: Stack Dryer</t>
  </si>
  <si>
    <t>30502103</t>
  </si>
  <si>
    <t>Filtration: Vacuum Filter</t>
  </si>
  <si>
    <t>30502104</t>
  </si>
  <si>
    <t>30502105</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</si>
  <si>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</si>
  <si>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</si>
  <si>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</si>
  <si>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</si>
  <si>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</si>
  <si>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</si>
  <si>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</si>
  <si>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</si>
  <si>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</si>
  <si>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</si>
  <si>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</si>
  <si>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</si>
  <si>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</si>
  <si>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</si>
  <si>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</si>
  <si>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</si>
  <si>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</si>
  <si>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</si>
  <si>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</si>
  <si>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</si>
  <si>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</si>
  <si>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</si>
  <si>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</si>
  <si>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</si>
  <si>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</si>
  <si>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</si>
  <si>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</si>
  <si>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</si>
  <si>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</si>
  <si>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</si>
  <si>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</si>
  <si>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</si>
  <si>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</si>
  <si>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</si>
  <si>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</si>
  <si>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</si>
  <si>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</si>
  <si>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</si>
  <si>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</si>
  <si>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</si>
  <si>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</si>
  <si>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</si>
  <si>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</si>
  <si>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</si>
  <si>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</si>
  <si>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</si>
  <si>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</si>
  <si>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</si>
  <si>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</si>
  <si>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</si>
  <si>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</si>
  <si>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</si>
  <si>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</si>
  <si>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</si>
  <si>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</si>
  <si>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</si>
  <si>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</si>
  <si>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</si>
  <si>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</si>
  <si>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</si>
  <si>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</si>
  <si>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</si>
  <si>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</si>
  <si>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</si>
  <si>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</si>
  <si>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</si>
  <si>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</si>
  <si>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</si>
  <si>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</si>
  <si>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</si>
  <si>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</si>
  <si>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</si>
  <si>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</si>
  <si>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</si>
  <si>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</si>
  <si>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</si>
  <si>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</si>
  <si>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</si>
  <si>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</si>
  <si>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</si>
  <si>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</si>
  <si>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</si>
  <si>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</si>
  <si>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</si>
  <si>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</si>
  <si>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</si>
  <si>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</si>
  <si>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</si>
  <si>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</si>
  <si>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</si>
  <si>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</si>
  <si>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</si>
  <si>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</si>
  <si>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</si>
  <si>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</si>
  <si>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</si>
  <si>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</si>
  <si>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</si>
  <si>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</si>
  <si>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</si>
  <si>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</si>
  <si>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</si>
  <si>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</si>
  <si>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</si>
  <si>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</si>
  <si>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</si>
  <si>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</si>
  <si>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</si>
  <si>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</si>
  <si>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</si>
  <si>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</si>
  <si>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</si>
  <si>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</si>
  <si>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</si>
  <si>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</si>
  <si>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</si>
  <si>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</si>
  <si>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</si>
  <si>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</si>
  <si>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</si>
  <si>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</si>
  <si>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</si>
  <si>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</si>
  <si>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</si>
  <si>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</si>
  <si>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</si>
  <si>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</si>
  <si>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</si>
  <si>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</si>
  <si>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</si>
  <si>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</si>
  <si>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</si>
  <si>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</si>
  <si>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</si>
  <si>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</si>
  <si>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</si>
  <si>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</si>
  <si>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</si>
  <si>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</si>
  <si>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</si>
  <si>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</si>
  <si>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</si>
  <si>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</si>
  <si>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</si>
  <si>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</si>
  <si>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</si>
  <si>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</si>
  <si>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</si>
  <si>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</si>
  <si>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</si>
  <si>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</si>
  <si>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</si>
  <si>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</si>
  <si>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</si>
  <si>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</si>
  <si>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</si>
  <si>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</si>
  <si>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</si>
  <si>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</si>
  <si>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</si>
  <si>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</si>
  <si>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</si>
  <si>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</si>
  <si>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</si>
  <si>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</si>
  <si>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</si>
  <si>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</si>
  <si>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</si>
  <si>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</si>
  <si>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</si>
  <si>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</si>
  <si>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</si>
  <si>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</si>
  <si>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</si>
  <si>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</si>
  <si>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</si>
  <si>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</si>
  <si>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</si>
  <si>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</si>
  <si>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</si>
  <si>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</si>
  <si>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</si>
  <si>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Printing of Backing</t>
  </si>
  <si>
    <t>30503702</t>
  </si>
  <si>
    <t>Make Coat Application</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</si>
  <si>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</si>
  <si>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</si>
  <si>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</si>
  <si>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</si>
  <si>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</si>
  <si>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</si>
  <si>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</si>
  <si>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</si>
  <si>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</si>
  <si>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</si>
  <si>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</si>
  <si>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</si>
  <si>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</si>
  <si>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</si>
  <si>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</si>
  <si>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</si>
  <si>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</si>
  <si>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</si>
  <si>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</si>
  <si>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</si>
  <si>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</si>
  <si>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</si>
  <si>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</si>
  <si>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</si>
  <si>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</si>
  <si>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</si>
  <si>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</si>
  <si>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</si>
  <si>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</si>
  <si>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</si>
  <si>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</si>
  <si>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</si>
  <si>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</si>
  <si>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</si>
  <si>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</si>
  <si>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</si>
  <si>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</si>
  <si>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</si>
  <si>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</si>
  <si>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</si>
  <si>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</si>
  <si>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</si>
  <si>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</si>
  <si>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</si>
  <si>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</si>
  <si>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</si>
  <si>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</si>
  <si>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</si>
  <si>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</si>
  <si>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</si>
  <si>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</si>
  <si>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</si>
  <si>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</si>
  <si>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</si>
  <si>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</si>
  <si>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</si>
  <si>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</si>
  <si>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</si>
  <si>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</si>
  <si>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</si>
  <si>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</si>
  <si>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</si>
  <si>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</si>
  <si>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</si>
  <si>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</si>
  <si>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</si>
  <si>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</si>
  <si>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</si>
  <si>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</si>
  <si>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</si>
  <si>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</si>
  <si>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</si>
  <si>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</si>
  <si>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</si>
  <si>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</si>
  <si>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</si>
  <si>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</si>
  <si>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</si>
  <si>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</si>
  <si>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</si>
  <si>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</si>
  <si>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</si>
  <si>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</si>
  <si>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</si>
  <si>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</si>
  <si>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</si>
  <si>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</si>
  <si>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</si>
  <si>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</si>
  <si>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</si>
  <si>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</si>
  <si>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</si>
  <si>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</si>
  <si>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</si>
  <si>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</si>
  <si>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</si>
  <si>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</si>
  <si>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</si>
  <si>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</si>
  <si>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</si>
  <si>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</si>
  <si>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</si>
  <si>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</si>
  <si>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</si>
  <si>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</si>
  <si>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</si>
  <si>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</si>
  <si>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</si>
  <si>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</si>
  <si>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</si>
  <si>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</si>
  <si>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</si>
  <si>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</si>
  <si>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</si>
  <si>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</si>
  <si>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</si>
  <si>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</si>
  <si>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</si>
  <si>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</si>
  <si>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</si>
  <si>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</si>
  <si>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</si>
  <si>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</si>
  <si>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</si>
  <si>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</si>
  <si>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</si>
  <si>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</si>
  <si>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</si>
  <si>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</si>
  <si>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</si>
  <si>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</si>
  <si>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</si>
  <si>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</si>
  <si>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</si>
  <si>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</si>
  <si>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</si>
  <si>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</si>
  <si>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</si>
  <si>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</si>
  <si>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</si>
  <si>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</si>
  <si>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</si>
  <si>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</si>
  <si>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</si>
  <si>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</si>
  <si>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</si>
  <si>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</si>
  <si>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</si>
  <si>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</si>
  <si>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</si>
  <si>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</si>
  <si>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</si>
  <si>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</si>
  <si>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</si>
  <si>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</si>
  <si>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</si>
  <si>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</si>
  <si>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</si>
  <si>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</si>
  <si>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</si>
  <si>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</si>
  <si>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</si>
  <si>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</si>
  <si>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</si>
  <si>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</si>
  <si>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</si>
  <si>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</si>
  <si>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</si>
  <si>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</si>
  <si>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</si>
  <si>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</si>
  <si>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</si>
  <si>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</si>
  <si>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</si>
  <si>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</si>
  <si>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</si>
  <si>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</si>
  <si>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</si>
  <si>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</si>
  <si>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</si>
  <si>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</si>
  <si>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</si>
  <si>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</si>
  <si>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</si>
  <si>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</si>
  <si>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</si>
  <si>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</si>
  <si>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</si>
  <si>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</si>
  <si>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</si>
  <si>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</si>
  <si>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</si>
  <si>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</si>
  <si>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</si>
  <si>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</si>
  <si>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</si>
  <si>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</si>
  <si>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</si>
  <si>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</si>
  <si>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</si>
  <si>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</si>
  <si>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</si>
  <si>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</si>
  <si>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</si>
  <si>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</si>
  <si>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</si>
  <si>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</si>
  <si>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</si>
  <si>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</si>
  <si>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</si>
  <si>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</si>
  <si>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</si>
  <si>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</si>
  <si>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</si>
  <si>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</si>
  <si>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</si>
  <si>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</si>
  <si>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</si>
  <si>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</si>
  <si>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</si>
  <si>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</si>
  <si>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</si>
  <si>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</si>
  <si>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</si>
  <si>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</si>
  <si>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</si>
  <si>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</si>
  <si>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</si>
  <si>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</si>
  <si>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</si>
  <si>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</si>
  <si>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</si>
  <si>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</si>
  <si>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</si>
  <si>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</si>
  <si>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</si>
  <si>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</si>
  <si>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</si>
  <si>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</si>
  <si>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</si>
  <si>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</si>
  <si>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</si>
  <si>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</si>
  <si>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</si>
  <si>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</si>
  <si>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</si>
  <si>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</si>
  <si>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</si>
  <si>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</si>
  <si>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</si>
  <si>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</si>
  <si>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</si>
  <si>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</si>
  <si>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</si>
  <si>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</si>
  <si>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</si>
  <si>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</si>
  <si>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</si>
  <si>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</si>
  <si>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</si>
  <si>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</si>
  <si>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</si>
  <si>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</si>
  <si>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</si>
  <si>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</si>
  <si>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</si>
  <si>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</si>
  <si>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</si>
  <si>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</si>
  <si>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</si>
  <si>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</si>
  <si>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</si>
  <si>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</si>
  <si>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</si>
  <si>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</si>
  <si>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</si>
  <si>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</si>
  <si>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</si>
  <si>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</si>
  <si>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</si>
  <si>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</si>
  <si>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</si>
  <si>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</si>
  <si>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</si>
  <si>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</si>
  <si>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</si>
  <si>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</si>
  <si>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</si>
  <si>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</si>
  <si>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</si>
  <si>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</si>
  <si>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</si>
  <si>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</si>
  <si>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</si>
  <si>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</si>
  <si>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</si>
  <si>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</si>
  <si>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</si>
  <si>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</si>
  <si>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</si>
  <si>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</si>
  <si>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</si>
  <si>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</si>
  <si>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</si>
  <si>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</si>
  <si>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</si>
  <si>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</si>
  <si>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</si>
  <si>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</si>
  <si>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</si>
  <si>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</si>
  <si>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</si>
  <si>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</si>
  <si>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</si>
  <si>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</si>
  <si>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</si>
  <si>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</si>
  <si>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</si>
  <si>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</si>
  <si>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</si>
  <si>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</si>
  <si>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</si>
  <si>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</si>
  <si>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</si>
  <si>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</si>
  <si>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</si>
  <si>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</si>
  <si>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</si>
  <si>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</si>
  <si>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</si>
  <si>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</si>
  <si>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</si>
  <si>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</si>
  <si>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</si>
  <si>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</si>
  <si>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</si>
  <si>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</si>
  <si>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</si>
  <si>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</si>
  <si>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</si>
  <si>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</si>
  <si>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</si>
  <si>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</si>
  <si>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</si>
  <si>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</si>
  <si>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</si>
  <si>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</si>
  <si>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</si>
  <si>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</si>
  <si>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</si>
  <si>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</si>
  <si>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</si>
  <si>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</si>
  <si>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</si>
  <si>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</si>
  <si>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</si>
  <si>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</si>
  <si>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</si>
  <si>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</si>
  <si>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</si>
  <si>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</si>
  <si>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</si>
  <si>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</si>
  <si>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</si>
  <si>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</si>
  <si>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</si>
  <si>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</si>
  <si>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</si>
  <si>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</si>
  <si>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</si>
  <si>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</si>
  <si>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</si>
  <si>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</si>
  <si>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</si>
  <si>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</si>
  <si>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</si>
  <si>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</si>
  <si>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</si>
  <si>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</si>
  <si>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</si>
  <si>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</si>
  <si>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</si>
  <si>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</si>
  <si>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</si>
  <si>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</si>
  <si>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</si>
  <si>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</si>
  <si>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</si>
  <si>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</si>
  <si>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</si>
  <si>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</si>
  <si>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</si>
  <si>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</si>
  <si>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</si>
  <si>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</si>
  <si>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</si>
  <si>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</si>
  <si>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</si>
  <si>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</si>
  <si>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</si>
  <si>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</si>
  <si>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</si>
  <si>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</si>
  <si>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</si>
  <si>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</si>
  <si>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</si>
  <si>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</si>
  <si>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</si>
  <si>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</si>
  <si>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</si>
  <si>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</si>
  <si>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</si>
  <si>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</si>
  <si>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</si>
  <si>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</si>
  <si>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</si>
  <si>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</si>
  <si>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</si>
  <si>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</si>
  <si>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</si>
  <si>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</si>
  <si>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</si>
  <si>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</si>
  <si>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</si>
  <si>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</si>
  <si>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</si>
  <si>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</si>
  <si>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</si>
  <si>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</si>
  <si>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</si>
  <si>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</si>
  <si>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</si>
  <si>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</si>
  <si>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</si>
  <si>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</si>
  <si>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</si>
  <si>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</si>
  <si>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</si>
  <si>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</si>
  <si>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</si>
  <si>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</si>
  <si>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</si>
  <si>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</si>
  <si>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</si>
  <si>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</si>
  <si>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</si>
  <si>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</si>
  <si>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</si>
  <si>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</si>
  <si>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</si>
  <si>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</si>
  <si>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</si>
  <si>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</si>
  <si>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</si>
  <si>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</si>
  <si>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</si>
  <si>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</si>
  <si>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</si>
  <si>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</si>
  <si>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</si>
  <si>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</si>
  <si>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</si>
  <si>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</si>
  <si>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</si>
  <si>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</si>
  <si>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</si>
  <si>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</si>
  <si>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</si>
  <si>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</si>
  <si>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</si>
  <si>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</si>
  <si>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</si>
  <si>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</si>
  <si>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</si>
  <si>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</si>
  <si>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</si>
  <si>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</si>
  <si>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</si>
  <si>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</si>
  <si>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</si>
  <si>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</si>
  <si>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</si>
  <si>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</si>
  <si>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</si>
  <si>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</si>
  <si>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</si>
  <si>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</si>
  <si>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</si>
  <si>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</si>
  <si>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</si>
  <si>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</si>
  <si>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</si>
  <si>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</si>
  <si>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</si>
  <si>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</si>
  <si>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</si>
  <si>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</si>
  <si>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</si>
  <si>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</si>
  <si>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</si>
  <si>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</si>
  <si>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</si>
  <si>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</si>
  <si>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</si>
  <si>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</si>
  <si>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</si>
  <si>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</si>
  <si>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</si>
  <si>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</si>
  <si>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</si>
  <si>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</si>
  <si>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</si>
  <si>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</si>
  <si>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</si>
  <si>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</si>
  <si>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</si>
  <si>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</si>
  <si>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</si>
  <si>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</si>
  <si>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</si>
  <si>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</si>
  <si>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</si>
  <si>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</si>
  <si>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</si>
  <si>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</si>
  <si>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</si>
  <si>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</si>
  <si>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</si>
  <si>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</si>
  <si>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</si>
  <si>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</si>
  <si>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</si>
  <si>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</si>
  <si>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</si>
  <si>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</si>
  <si>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</si>
  <si>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</si>
  <si>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</si>
  <si>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</si>
  <si>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</si>
  <si>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</si>
  <si>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</si>
  <si>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</si>
  <si>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</si>
  <si>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</si>
  <si>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</si>
  <si>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</si>
  <si>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</si>
  <si>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</si>
  <si>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</si>
  <si>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</si>
  <si>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</si>
  <si>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</si>
  <si>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</si>
  <si>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</si>
  <si>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</si>
  <si>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</si>
  <si>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</si>
  <si>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</si>
  <si>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</si>
  <si>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</si>
  <si>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</si>
  <si>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</si>
  <si>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</si>
  <si>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</si>
  <si>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</si>
  <si>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</si>
  <si>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</si>
  <si>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</si>
  <si>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</si>
  <si>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</si>
  <si>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</si>
  <si>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</si>
  <si>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</si>
  <si>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</si>
  <si>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</si>
  <si>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</si>
  <si>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</si>
  <si>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</si>
  <si>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</si>
  <si>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</si>
  <si>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</si>
  <si>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</si>
  <si>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</si>
  <si>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</si>
  <si>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</si>
  <si>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</si>
  <si>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</si>
  <si>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</si>
  <si>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</si>
  <si>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</si>
  <si>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</si>
  <si>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</si>
  <si>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</si>
  <si>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</si>
  <si>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</si>
  <si>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</si>
  <si>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</si>
  <si>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</si>
  <si>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</si>
  <si>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</si>
  <si>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</si>
  <si>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</si>
  <si>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</si>
  <si>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</si>
  <si>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</si>
  <si>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</si>
  <si>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</si>
  <si>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</si>
  <si>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</si>
  <si>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</si>
  <si>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</si>
  <si>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</si>
  <si>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</si>
  <si>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</si>
  <si>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</si>
  <si>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</si>
  <si>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</si>
  <si>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</si>
  <si>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</si>
  <si>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</si>
  <si>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</si>
  <si>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</si>
  <si>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</si>
  <si>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</si>
  <si>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</si>
  <si>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</si>
  <si>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</si>
  <si>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</si>
  <si>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</si>
  <si>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</si>
  <si>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</si>
  <si>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</si>
  <si>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</si>
  <si>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</si>
  <si>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</si>
  <si>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</si>
  <si>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</si>
  <si>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</si>
  <si>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</si>
  <si>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</si>
  <si>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</si>
  <si>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</si>
  <si>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</si>
  <si>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</si>
  <si>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</si>
  <si>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</si>
  <si>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</si>
  <si>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</si>
  <si>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</si>
  <si>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</si>
  <si>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</si>
  <si>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</si>
  <si>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</si>
  <si>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</si>
  <si>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</si>
  <si>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</si>
  <si>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</si>
  <si>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</si>
  <si>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</si>
  <si>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</si>
  <si>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</si>
  <si>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</si>
  <si>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</si>
  <si>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</si>
  <si>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</si>
  <si>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</si>
  <si>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</si>
  <si>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</si>
  <si>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</si>
  <si>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</si>
  <si>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</si>
  <si>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</si>
  <si>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</si>
  <si>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</si>
  <si>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</si>
  <si>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</si>
  <si>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</si>
  <si>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</si>
  <si>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</si>
  <si>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</si>
  <si>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</si>
  <si>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</si>
  <si>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</si>
  <si>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</si>
  <si>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</si>
  <si>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</si>
  <si>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</si>
  <si>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</si>
  <si>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</si>
  <si>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</si>
  <si>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</si>
  <si>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</si>
  <si>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</si>
  <si>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</si>
  <si>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</si>
  <si>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</si>
  <si>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</si>
  <si>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</si>
  <si>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</si>
  <si>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</si>
  <si>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</si>
  <si>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</si>
  <si>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</si>
  <si>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</si>
  <si>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</si>
  <si>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</si>
  <si>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</si>
  <si>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</si>
  <si>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</si>
  <si>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</si>
  <si>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</si>
  <si>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</si>
  <si>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</si>
  <si>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</si>
  <si>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</si>
  <si>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</si>
  <si>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</si>
  <si>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</si>
  <si>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</si>
  <si>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</si>
  <si>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</si>
  <si>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</si>
  <si>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</si>
  <si>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</si>
  <si>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</si>
  <si>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</si>
  <si>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</si>
  <si>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</si>
  <si>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</si>
  <si>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</si>
  <si>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</si>
  <si>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</si>
  <si>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</si>
  <si>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</si>
  <si>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</si>
  <si>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</si>
  <si>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</si>
  <si>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</si>
  <si>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</si>
  <si>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</si>
  <si>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</si>
  <si>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</si>
  <si>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</si>
  <si>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</si>
  <si>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</si>
  <si>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</si>
  <si>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</si>
  <si>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</si>
  <si>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</si>
  <si>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</si>
  <si>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</si>
  <si>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</si>
  <si>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</si>
  <si>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</si>
  <si>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</si>
  <si>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</si>
  <si>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</si>
  <si>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</si>
  <si>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</si>
  <si>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</si>
  <si>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</si>
  <si>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</si>
  <si>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</si>
  <si>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</si>
  <si>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</si>
  <si>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</si>
  <si>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</si>
  <si>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</si>
  <si>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</si>
  <si>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</si>
  <si>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</si>
  <si>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</si>
  <si>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</si>
  <si>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</si>
  <si>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</si>
  <si>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</si>
  <si>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</si>
  <si>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</si>
  <si>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</si>
  <si>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</si>
  <si>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</si>
  <si>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</si>
  <si>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</si>
  <si>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</si>
  <si>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</si>
  <si>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</si>
  <si>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</si>
  <si>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</si>
  <si>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</si>
  <si>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</si>
  <si>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</si>
  <si>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</si>
  <si>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</si>
  <si>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</si>
  <si>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</si>
  <si>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</si>
  <si>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</si>
  <si>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</si>
  <si>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</si>
  <si>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</si>
  <si>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</si>
  <si>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</si>
  <si>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</si>
  <si>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</si>
  <si>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</si>
  <si>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</si>
  <si>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</si>
  <si>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</si>
  <si>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</si>
  <si>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</si>
  <si>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</si>
  <si>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</si>
  <si>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</si>
  <si>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</si>
  <si>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</si>
  <si>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</si>
  <si>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</si>
  <si>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</si>
  <si>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</si>
  <si>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</si>
  <si>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</si>
  <si>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</si>
  <si>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</si>
  <si>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</si>
  <si>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</si>
  <si>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</si>
  <si>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</si>
  <si>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</si>
  <si>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</si>
  <si>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</si>
  <si>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</si>
  <si>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</si>
  <si>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</si>
  <si>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</si>
  <si>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</si>
  <si>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</si>
  <si>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</si>
  <si>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</si>
  <si>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</si>
  <si>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</si>
  <si>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</si>
  <si>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</si>
  <si>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</si>
  <si>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</si>
  <si>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</si>
  <si>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</si>
  <si>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</si>
  <si>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</si>
  <si>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</si>
  <si>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</si>
  <si>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</si>
  <si>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</si>
  <si>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</si>
  <si>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</si>
  <si>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</si>
  <si>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</si>
  <si>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</si>
  <si>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</si>
  <si>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</si>
  <si>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</si>
  <si>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</si>
  <si>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</si>
  <si>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</si>
  <si>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</si>
  <si>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</si>
  <si>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</si>
  <si>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</si>
  <si>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</si>
  <si>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</si>
  <si>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</si>
  <si>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</si>
  <si>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</si>
  <si>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</si>
  <si>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</si>
  <si>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</si>
  <si>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</si>
  <si>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</si>
  <si>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</si>
  <si>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</si>
  <si>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</si>
  <si>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</si>
  <si>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</si>
  <si>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</si>
  <si>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</si>
  <si>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</si>
  <si>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</si>
  <si>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</si>
  <si>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Prime Coating: Electro-deposition - Automobiles</t>
  </si>
  <si>
    <t>40201623</t>
  </si>
  <si>
    <t>Guide Coating: Solvent-borne - Automobiles</t>
  </si>
  <si>
    <t>40201624</t>
  </si>
  <si>
    <t>Guide Coating: Water-borne - Automobiles</t>
  </si>
  <si>
    <t>Fiber Finishing: Desulfur</t>
  </si>
  <si>
    <t>64920033</t>
  </si>
  <si>
    <t>Fiber Finishing: Bleach</t>
  </si>
  <si>
    <t>64920034</t>
  </si>
  <si>
    <t>Fiber Finishing: Wash</t>
  </si>
  <si>
    <t>64930001</t>
  </si>
  <si>
    <t>Spandex Fiber Production, Dry Spun Process</t>
  </si>
  <si>
    <t>Spandex: Dry Spun</t>
  </si>
  <si>
    <t>64930010</t>
  </si>
  <si>
    <t>40703602</t>
  </si>
  <si>
    <t>Benzene: Working Loss</t>
  </si>
  <si>
    <t>40703603</t>
  </si>
  <si>
    <t>Cresol: Breathing Loss</t>
  </si>
  <si>
    <t>40703604</t>
  </si>
  <si>
    <t>Cresol: Working Loss</t>
  </si>
  <si>
    <t>40703605</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</si>
  <si>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</si>
  <si>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</si>
  <si>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</si>
  <si>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</si>
  <si>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</si>
  <si>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</si>
  <si>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</si>
  <si>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</si>
  <si>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</si>
  <si>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</si>
  <si>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</si>
  <si>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</si>
  <si>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</si>
  <si>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</si>
  <si>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</si>
  <si>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</si>
  <si>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</si>
  <si>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</si>
  <si>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</si>
  <si>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</si>
  <si>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</si>
  <si>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</si>
  <si>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</si>
  <si>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</si>
  <si>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</si>
  <si>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</si>
  <si>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</si>
  <si>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</si>
  <si>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</si>
  <si>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</si>
  <si>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</si>
  <si>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</si>
  <si>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</si>
  <si>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</si>
  <si>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</si>
  <si>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</si>
  <si>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</si>
  <si>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</si>
  <si>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</si>
  <si>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</si>
  <si>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</si>
  <si>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</si>
  <si>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</si>
  <si>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</si>
  <si>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</si>
  <si>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</si>
  <si>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</si>
  <si>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</si>
  <si>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</si>
  <si>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</si>
  <si>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</si>
  <si>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</si>
  <si>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</si>
  <si>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</si>
  <si>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</si>
  <si>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</si>
  <si>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</si>
  <si>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</si>
  <si>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</si>
  <si>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</si>
  <si>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</si>
  <si>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</si>
  <si>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</si>
  <si>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</si>
  <si>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</si>
  <si>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</si>
  <si>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</si>
  <si>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</si>
  <si>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</si>
  <si>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</si>
  <si>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</si>
  <si>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</si>
  <si>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</si>
  <si>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</si>
  <si>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</si>
  <si>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</si>
  <si>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</si>
  <si>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</si>
  <si>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</si>
  <si>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</si>
  <si>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</si>
  <si>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</si>
  <si>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</si>
  <si>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</si>
  <si>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</si>
  <si>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</si>
  <si>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</si>
  <si>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</si>
  <si>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</si>
  <si>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</si>
  <si>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</si>
  <si>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</si>
  <si>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</si>
  <si>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</si>
  <si>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</si>
  <si>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</si>
  <si>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</si>
  <si>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</si>
  <si>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</si>
  <si>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</si>
  <si>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</si>
  <si>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</si>
  <si>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</si>
  <si>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</si>
  <si>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</si>
  <si>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</si>
  <si>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</si>
  <si>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</si>
  <si>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</si>
  <si>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</si>
  <si>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</si>
  <si>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</si>
  <si>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</si>
  <si>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</si>
  <si>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</si>
  <si>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</si>
  <si>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</si>
  <si>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</si>
  <si>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</si>
  <si>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</si>
  <si>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</si>
  <si>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</si>
  <si>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</si>
  <si>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</si>
  <si>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</si>
  <si>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</si>
  <si>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</si>
  <si>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</si>
  <si>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</si>
  <si>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</si>
  <si>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</si>
  <si>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</si>
  <si>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</si>
  <si>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</si>
  <si>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</si>
  <si>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</si>
  <si>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</si>
  <si>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</si>
  <si>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</si>
  <si>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</si>
  <si>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</si>
  <si>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</si>
  <si>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</si>
  <si>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</si>
  <si>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</si>
  <si>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</si>
  <si>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</si>
  <si>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</si>
  <si>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</si>
  <si>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</si>
  <si>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</si>
  <si>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</si>
  <si>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</si>
  <si>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</si>
  <si>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</si>
  <si>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</si>
  <si>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</si>
  <si>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</si>
  <si>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</si>
  <si>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</si>
  <si>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</si>
  <si>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</si>
  <si>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</si>
  <si>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</si>
  <si>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</si>
  <si>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</si>
  <si>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</si>
  <si>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</si>
  <si>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</si>
  <si>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</si>
  <si>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</si>
  <si>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</si>
  <si>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Nonreactive</t>
  </si>
  <si>
    <t>50410122</t>
  </si>
  <si>
    <t>Inorganic</t>
  </si>
  <si>
    <t>Business: Water-borne EMI/RFI Shielding Coating</t>
  </si>
  <si>
    <t>40202215</t>
  </si>
  <si>
    <t>Business: Zinc Arc Spray</t>
  </si>
  <si>
    <t>40202220</t>
  </si>
  <si>
    <t>40202229</t>
  </si>
  <si>
    <t>40202230</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</si>
  <si>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</si>
  <si>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</si>
  <si>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</si>
  <si>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</si>
  <si>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</si>
  <si>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</si>
  <si>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</si>
  <si>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</si>
  <si>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</si>
  <si>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</si>
  <si>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</si>
  <si>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</si>
  <si>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</si>
  <si>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</si>
  <si>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</si>
  <si>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</si>
  <si>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</si>
  <si>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</si>
  <si>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</si>
  <si>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</si>
  <si>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</si>
  <si>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</si>
  <si>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</si>
  <si>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</si>
  <si>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</si>
  <si>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</si>
  <si>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</si>
  <si>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</si>
  <si>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</si>
  <si>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</si>
  <si>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</si>
  <si>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</si>
  <si>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</si>
  <si>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</si>
  <si>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</si>
  <si>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</si>
  <si>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</si>
  <si>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</si>
  <si>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</si>
  <si>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</si>
  <si>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</si>
  <si>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</si>
  <si>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</si>
  <si>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</si>
  <si>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</si>
  <si>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</si>
  <si>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</si>
  <si>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</si>
  <si>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</si>
  <si>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</si>
  <si>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</si>
  <si>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</si>
  <si>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</si>
  <si>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</si>
  <si>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</si>
  <si>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</si>
  <si>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</si>
  <si>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</si>
  <si>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</si>
  <si>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</si>
  <si>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</si>
  <si>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30799901</t>
  </si>
  <si>
    <t>Battery Separators</t>
  </si>
  <si>
    <t>30799998</t>
  </si>
  <si>
    <t>30799999</t>
  </si>
  <si>
    <t>30800101</t>
  </si>
  <si>
    <t>Rubber and Miscellaneous Plastics Products</t>
  </si>
  <si>
    <t>40704898</t>
  </si>
  <si>
    <t>Specify Ether: Working Loss</t>
  </si>
  <si>
    <t>40705201</t>
  </si>
  <si>
    <t>64610311</t>
  </si>
  <si>
    <t>64610312</t>
  </si>
  <si>
    <t>64610320</t>
  </si>
  <si>
    <t>64610321</t>
  </si>
  <si>
    <t>64610322</t>
  </si>
  <si>
    <t>64610330</t>
  </si>
  <si>
    <t>64610331</t>
  </si>
  <si>
    <t>64610332</t>
  </si>
  <si>
    <t>64610340</t>
  </si>
  <si>
    <t>64610350</t>
  </si>
  <si>
    <t>64615001</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</si>
  <si>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</si>
  <si>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</si>
  <si>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</si>
  <si>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</si>
  <si>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</si>
  <si>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</si>
  <si>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</si>
  <si>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</si>
  <si>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</si>
  <si>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</si>
  <si>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</si>
  <si>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</si>
  <si>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</si>
  <si>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</si>
  <si>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</si>
  <si>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</si>
  <si>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</si>
  <si>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</si>
  <si>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</si>
  <si>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</si>
  <si>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</si>
  <si>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</si>
  <si>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</si>
  <si>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</si>
  <si>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</si>
  <si>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</si>
  <si>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</si>
  <si>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</si>
  <si>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</si>
  <si>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</si>
  <si>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</si>
  <si>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</si>
  <si>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</si>
  <si>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</si>
  <si>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</si>
  <si>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</si>
  <si>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</si>
  <si>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</si>
  <si>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</si>
  <si>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</si>
  <si>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</si>
  <si>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</si>
  <si>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</si>
  <si>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</si>
  <si>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</si>
  <si>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</si>
  <si>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</si>
  <si>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</si>
  <si>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</si>
  <si>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</si>
  <si>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</si>
  <si>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</si>
  <si>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</si>
  <si>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</si>
  <si>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</si>
  <si>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</si>
  <si>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</si>
  <si>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</si>
  <si>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</si>
  <si>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</si>
  <si>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</si>
  <si>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</si>
  <si>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</si>
  <si>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</si>
  <si>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</si>
  <si>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</si>
  <si>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</si>
  <si>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</si>
  <si>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</si>
  <si>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</si>
  <si>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</si>
  <si>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</si>
  <si>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</si>
  <si>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</si>
  <si>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</si>
  <si>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</si>
  <si>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</si>
  <si>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</si>
  <si>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</si>
  <si>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</si>
  <si>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</si>
  <si>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</si>
  <si>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</si>
  <si>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</si>
  <si>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</si>
  <si>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</si>
  <si>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</si>
  <si>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</si>
  <si>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</si>
  <si>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</si>
  <si>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</si>
  <si>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</si>
  <si>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</si>
  <si>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</si>
  <si>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</si>
  <si>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</si>
  <si>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</si>
  <si>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</si>
  <si>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</si>
  <si>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</si>
  <si>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</si>
  <si>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</si>
  <si>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</si>
  <si>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</si>
  <si>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</si>
  <si>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</si>
  <si>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</si>
  <si>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</si>
  <si>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</si>
  <si>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</si>
  <si>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</si>
  <si>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</si>
  <si>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</si>
  <si>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</si>
  <si>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</si>
  <si>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</si>
  <si>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</si>
  <si>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</si>
  <si>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</si>
  <si>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</si>
  <si>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</si>
  <si>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</si>
  <si>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</si>
  <si>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</si>
  <si>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</si>
  <si>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</si>
  <si>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</si>
  <si>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</si>
  <si>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</si>
  <si>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</si>
  <si>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</si>
  <si>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</si>
  <si>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</si>
  <si>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</si>
  <si>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</si>
  <si>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</si>
  <si>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</si>
  <si>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</si>
  <si>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</si>
  <si>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</si>
  <si>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</si>
  <si>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</si>
  <si>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</si>
  <si>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Unit Description</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</si>
  <si>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</si>
  <si>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</si>
  <si>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</si>
  <si>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</si>
  <si>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</si>
  <si>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</si>
  <si>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</si>
  <si>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</si>
  <si>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</si>
  <si>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</si>
  <si>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</si>
  <si>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</si>
  <si>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</si>
  <si>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</si>
  <si>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</si>
  <si>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</si>
  <si>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</si>
  <si>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</si>
  <si>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</si>
  <si>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</si>
  <si>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</si>
  <si>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</si>
  <si>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</si>
  <si>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</si>
  <si>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</si>
  <si>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</si>
  <si>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</si>
  <si>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</si>
  <si>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</si>
  <si>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</si>
  <si>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</si>
  <si>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</si>
  <si>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</si>
  <si>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</si>
  <si>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</si>
  <si>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</si>
  <si>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</si>
  <si>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</si>
  <si>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</si>
  <si>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</si>
  <si>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</si>
  <si>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</si>
  <si>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</si>
  <si>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</si>
  <si>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</si>
  <si>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</si>
  <si>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</si>
  <si>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</si>
  <si>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</si>
  <si>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</si>
  <si>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</si>
  <si>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</si>
  <si>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</si>
  <si>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</si>
  <si>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</si>
  <si>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</si>
  <si>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</si>
  <si>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</si>
  <si>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</si>
  <si>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</si>
  <si>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</si>
  <si>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</si>
  <si>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</si>
  <si>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</si>
  <si>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</si>
  <si>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</si>
  <si>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</si>
  <si>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</si>
  <si>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</si>
  <si>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</si>
  <si>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</si>
  <si>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</si>
  <si>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</si>
  <si>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</si>
  <si>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</si>
  <si>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</si>
  <si>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</si>
  <si>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</si>
  <si>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</si>
  <si>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</si>
  <si>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</si>
  <si>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</si>
  <si>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</si>
  <si>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</si>
  <si>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</si>
  <si>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</si>
  <si>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</si>
  <si>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</si>
  <si>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</si>
  <si>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</si>
  <si>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</si>
  <si>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</si>
  <si>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</si>
  <si>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</si>
  <si>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</si>
  <si>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</si>
  <si>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</si>
  <si>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</si>
  <si>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</si>
  <si>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</si>
  <si>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</si>
  <si>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</si>
  <si>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</si>
  <si>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</si>
  <si>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</si>
  <si>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</si>
  <si>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</si>
  <si>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</si>
  <si>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</si>
  <si>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</si>
  <si>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</si>
  <si>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</si>
  <si>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</si>
  <si>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</si>
  <si>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</si>
  <si>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</si>
  <si>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</si>
  <si>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</si>
  <si>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</si>
  <si>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</si>
  <si>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</si>
  <si>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</si>
  <si>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</si>
  <si>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</si>
  <si>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</si>
  <si>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</si>
  <si>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</si>
  <si>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</si>
  <si>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</si>
  <si>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</si>
  <si>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</si>
  <si>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</si>
  <si>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</si>
  <si>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</si>
  <si>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</si>
  <si>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</si>
  <si>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</si>
  <si>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</si>
  <si>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</si>
  <si>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</si>
  <si>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</si>
  <si>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</si>
  <si>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</si>
  <si>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</si>
  <si>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</si>
  <si>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</si>
  <si>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</si>
  <si>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</si>
  <si>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</si>
  <si>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</si>
  <si>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</si>
  <si>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</si>
  <si>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</si>
  <si>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</si>
  <si>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</si>
  <si>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</si>
  <si>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</si>
  <si>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</si>
  <si>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</si>
  <si>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</si>
  <si>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</si>
  <si>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</si>
  <si>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</si>
  <si>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</si>
  <si>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</si>
  <si>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</si>
  <si>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</si>
  <si>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</si>
  <si>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</si>
  <si>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</si>
  <si>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</si>
  <si>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</si>
  <si>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</si>
  <si>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</si>
  <si>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</si>
  <si>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</si>
  <si>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</si>
  <si>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</si>
  <si>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</si>
  <si>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</si>
  <si>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</si>
  <si>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</si>
  <si>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</si>
  <si>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</si>
  <si>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</si>
  <si>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</si>
  <si>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</si>
  <si>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</si>
  <si>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</si>
  <si>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</si>
  <si>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</si>
  <si>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</si>
  <si>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</si>
  <si>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</si>
  <si>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</si>
  <si>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</si>
  <si>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</si>
  <si>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</si>
  <si>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</si>
  <si>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</si>
  <si>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</si>
  <si>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</si>
  <si>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</si>
  <si>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</si>
  <si>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</si>
  <si>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</si>
  <si>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</si>
  <si>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</si>
  <si>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</si>
  <si>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</si>
  <si>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</si>
  <si>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</si>
  <si>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</si>
  <si>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</si>
  <si>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</si>
  <si>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</si>
  <si>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</si>
  <si>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</si>
  <si>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</si>
  <si>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</si>
  <si>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</si>
  <si>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</si>
  <si>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</si>
  <si>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</si>
  <si>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</si>
  <si>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</si>
  <si>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</si>
  <si>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</si>
  <si>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</si>
  <si>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</si>
  <si>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</si>
  <si>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</si>
  <si>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</si>
  <si>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</si>
  <si>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</si>
  <si>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</si>
  <si>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</si>
  <si>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</si>
  <si>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</si>
  <si>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</si>
  <si>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</si>
  <si>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</si>
  <si>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</si>
  <si>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</si>
  <si>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</si>
  <si>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</si>
  <si>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</si>
  <si>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</si>
  <si>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</si>
  <si>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</si>
  <si>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</si>
  <si>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</si>
  <si>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</si>
  <si>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</si>
  <si>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</si>
  <si>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</si>
  <si>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</si>
  <si>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</si>
  <si>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</si>
  <si>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</si>
  <si>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</si>
  <si>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</si>
  <si>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Emission Units</t>
  </si>
  <si>
    <t>Actual (tpy)</t>
  </si>
  <si>
    <t>EPA Permitted Sources</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</si>
  <si>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</si>
  <si>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</si>
  <si>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</si>
  <si>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</si>
  <si>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</si>
  <si>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</si>
  <si>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</si>
  <si>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</si>
  <si>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</si>
  <si>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</si>
  <si>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</si>
  <si>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</si>
  <si>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</si>
  <si>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</si>
  <si>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</si>
  <si>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</si>
  <si>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</si>
  <si>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</si>
  <si>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</si>
  <si>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</si>
  <si>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</si>
  <si>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</si>
  <si>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</si>
  <si>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</si>
  <si>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</si>
  <si>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</si>
  <si>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</si>
  <si>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</si>
  <si>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</si>
  <si>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</si>
  <si>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</si>
  <si>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</si>
  <si>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</si>
  <si>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</si>
  <si>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</si>
  <si>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</si>
  <si>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</si>
  <si>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</si>
  <si>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</si>
  <si>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</si>
  <si>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</si>
  <si>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</si>
  <si>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</si>
  <si>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</si>
  <si>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</si>
  <si>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</si>
  <si>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</si>
  <si>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</si>
  <si>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</si>
  <si>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</si>
  <si>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</si>
  <si>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</si>
  <si>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</si>
  <si>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</si>
  <si>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</si>
  <si>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</si>
  <si>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</si>
  <si>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</si>
  <si>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</si>
  <si>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</si>
  <si>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</si>
  <si>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</si>
  <si>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</si>
  <si>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</si>
  <si>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</si>
  <si>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</si>
  <si>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</si>
  <si>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</si>
  <si>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</si>
  <si>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</si>
  <si>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</si>
  <si>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</si>
  <si>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</si>
  <si>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</si>
  <si>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</si>
  <si>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</si>
  <si>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</si>
  <si>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</si>
  <si>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</si>
  <si>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</si>
  <si>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</si>
  <si>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</si>
  <si>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</si>
  <si>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</si>
  <si>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</si>
  <si>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</si>
  <si>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</si>
  <si>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</si>
  <si>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</si>
  <si>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</si>
  <si>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</si>
  <si>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</si>
  <si>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</si>
  <si>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</si>
  <si>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</si>
  <si>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</si>
  <si>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</si>
  <si>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</si>
  <si>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</si>
  <si>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</si>
  <si>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</si>
  <si>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</si>
  <si>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</si>
  <si>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</si>
  <si>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</si>
  <si>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</si>
  <si>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</si>
  <si>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</si>
  <si>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</si>
  <si>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</si>
  <si>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</si>
  <si>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</si>
  <si>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</si>
  <si>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</si>
  <si>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</si>
  <si>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</si>
  <si>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</si>
  <si>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</si>
  <si>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</si>
  <si>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</si>
  <si>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</si>
  <si>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</si>
  <si>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</si>
  <si>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</si>
  <si>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</si>
  <si>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</si>
  <si>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</si>
  <si>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</si>
  <si>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</si>
  <si>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</si>
  <si>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</si>
  <si>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</si>
  <si>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</si>
  <si>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</si>
  <si>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</si>
  <si>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</si>
  <si>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</si>
  <si>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</si>
  <si>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</si>
  <si>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</si>
  <si>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</si>
  <si>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</si>
  <si>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</si>
  <si>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</si>
  <si>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</si>
  <si>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</si>
  <si>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</si>
  <si>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</si>
  <si>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</si>
  <si>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</si>
  <si>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</si>
  <si>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</si>
  <si>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</si>
  <si>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</si>
  <si>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</si>
  <si>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</si>
  <si>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</si>
  <si>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</si>
  <si>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</si>
  <si>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</si>
  <si>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</si>
  <si>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</si>
  <si>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</si>
  <si>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</si>
  <si>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</si>
  <si>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</si>
  <si>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</si>
  <si>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</si>
  <si>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</si>
  <si>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</si>
  <si>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</si>
  <si>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</si>
  <si>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</si>
  <si>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</si>
  <si>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</si>
  <si>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</si>
  <si>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</si>
  <si>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</si>
  <si>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</si>
  <si>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</si>
  <si>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</si>
  <si>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</si>
  <si>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</si>
  <si>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</si>
  <si>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</si>
  <si>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</si>
  <si>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</si>
  <si>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</si>
  <si>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</si>
  <si>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</si>
  <si>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</si>
  <si>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</si>
  <si>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</si>
  <si>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</si>
  <si>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</si>
  <si>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</si>
  <si>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</si>
  <si>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</si>
  <si>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</si>
  <si>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</si>
  <si>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</si>
  <si>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</si>
  <si>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</si>
  <si>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</si>
  <si>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</si>
  <si>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</si>
  <si>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</si>
  <si>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</si>
  <si>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</si>
  <si>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</si>
  <si>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</si>
  <si>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</si>
  <si>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</si>
  <si>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</si>
  <si>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</si>
  <si>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</si>
  <si>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</si>
  <si>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</si>
  <si>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</si>
  <si>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</si>
  <si>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</si>
  <si>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</si>
  <si>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</si>
  <si>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5601301</t>
  </si>
  <si>
    <t>5601302</t>
  </si>
  <si>
    <t xml:space="preserve"> </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</si>
  <si>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</si>
  <si>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</si>
  <si>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</si>
  <si>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</si>
  <si>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</si>
  <si>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</si>
  <si>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</si>
  <si>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</si>
  <si>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</si>
  <si>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</si>
  <si>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</si>
  <si>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</si>
  <si>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</si>
  <si>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</si>
  <si>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</si>
  <si>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</si>
  <si>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</si>
  <si>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</si>
  <si>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</si>
  <si>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</si>
  <si>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</si>
  <si>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</si>
  <si>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</si>
  <si>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</si>
  <si>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</si>
  <si>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</si>
  <si>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</si>
  <si>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</si>
  <si>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</si>
  <si>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</si>
  <si>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</si>
  <si>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</si>
  <si>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</si>
  <si>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</si>
  <si>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</si>
  <si>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</si>
  <si>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</si>
  <si>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</si>
  <si>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</si>
  <si>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</si>
  <si>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</si>
  <si>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</si>
  <si>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</si>
  <si>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</si>
  <si>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</si>
  <si>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</si>
  <si>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</si>
  <si>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</si>
  <si>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</si>
  <si>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</si>
  <si>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</si>
  <si>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</si>
  <si>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</si>
  <si>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</si>
  <si>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</si>
  <si>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</si>
  <si>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</si>
  <si>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</si>
  <si>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</si>
  <si>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</si>
  <si>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</si>
  <si>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</si>
  <si>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</si>
  <si>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</si>
  <si>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</si>
  <si>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</si>
  <si>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</si>
  <si>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</si>
  <si>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</si>
  <si>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</si>
  <si>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</si>
  <si>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</si>
  <si>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</si>
  <si>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</si>
  <si>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</si>
  <si>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</si>
  <si>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</si>
  <si>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</si>
  <si>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</si>
  <si>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</si>
  <si>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</si>
  <si>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</si>
  <si>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</si>
  <si>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</si>
  <si>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</si>
  <si>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</si>
  <si>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</si>
  <si>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</si>
  <si>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</si>
  <si>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</si>
  <si>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</si>
  <si>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</si>
  <si>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</si>
  <si>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</si>
  <si>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</si>
  <si>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</si>
  <si>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</si>
  <si>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</si>
  <si>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</si>
  <si>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</si>
  <si>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</si>
  <si>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</si>
  <si>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</si>
  <si>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</si>
  <si>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</si>
  <si>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</si>
  <si>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</si>
  <si>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</si>
  <si>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</si>
  <si>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</si>
  <si>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</si>
  <si>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</si>
  <si>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</si>
  <si>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</si>
  <si>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</si>
  <si>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</si>
  <si>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</si>
  <si>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</si>
  <si>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</si>
  <si>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</si>
  <si>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</si>
  <si>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</si>
  <si>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</si>
  <si>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</si>
  <si>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</si>
  <si>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</si>
  <si>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</si>
  <si>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</si>
  <si>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</si>
  <si>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</si>
  <si>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</si>
  <si>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</si>
  <si>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</si>
  <si>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</si>
  <si>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</si>
  <si>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</si>
  <si>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</si>
  <si>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</si>
  <si>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</si>
  <si>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</si>
  <si>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</si>
  <si>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</si>
  <si>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</si>
  <si>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</si>
  <si>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</si>
  <si>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</si>
  <si>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</si>
  <si>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</si>
  <si>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</si>
  <si>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</si>
  <si>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</si>
  <si>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</si>
  <si>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</si>
  <si>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</si>
  <si>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</si>
  <si>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</si>
  <si>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</si>
  <si>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</si>
  <si>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</si>
  <si>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</si>
  <si>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</si>
  <si>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</si>
  <si>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</si>
  <si>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</si>
  <si>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</si>
  <si>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</si>
  <si>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</si>
  <si>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</si>
  <si>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</si>
  <si>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</si>
  <si>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</si>
  <si>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</si>
  <si>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</si>
  <si>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</si>
  <si>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</si>
  <si>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</si>
  <si>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</si>
  <si>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</si>
  <si>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</si>
  <si>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</si>
  <si>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</si>
  <si>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</si>
  <si>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</si>
  <si>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</si>
  <si>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</si>
  <si>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</si>
  <si>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</si>
  <si>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</si>
  <si>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</si>
  <si>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</si>
  <si>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</si>
  <si>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</si>
  <si>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</si>
  <si>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</si>
  <si>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</si>
  <si>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</si>
  <si>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</si>
  <si>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</si>
  <si>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</si>
  <si>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</si>
  <si>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</si>
  <si>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</si>
  <si>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</si>
  <si>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</si>
  <si>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</si>
  <si>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</si>
  <si>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</si>
  <si>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</si>
  <si>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</si>
  <si>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</si>
  <si>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</si>
  <si>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</si>
  <si>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</si>
  <si>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</si>
  <si>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</si>
  <si>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</si>
  <si>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</si>
  <si>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</si>
  <si>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</si>
  <si>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</si>
  <si>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</si>
  <si>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</si>
  <si>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</si>
  <si>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</si>
  <si>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</si>
  <si>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</si>
  <si>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</si>
  <si>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</si>
  <si>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</si>
  <si>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</si>
  <si>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</si>
  <si>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</si>
  <si>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</si>
  <si>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</si>
  <si>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</si>
  <si>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</si>
  <si>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</si>
  <si>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</si>
  <si>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</si>
  <si>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</si>
  <si>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</si>
  <si>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</si>
  <si>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</si>
  <si>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</si>
  <si>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</si>
  <si>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</si>
  <si>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</si>
  <si>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</si>
  <si>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</si>
  <si>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</si>
  <si>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</si>
  <si>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</si>
  <si>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</si>
  <si>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</si>
  <si>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</si>
  <si>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</si>
  <si>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</si>
  <si>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</si>
  <si>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</si>
  <si>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</si>
  <si>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</si>
  <si>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</si>
  <si>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</si>
  <si>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</si>
  <si>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</si>
  <si>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</si>
  <si>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</si>
  <si>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</si>
  <si>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</si>
  <si>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</si>
  <si>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</si>
  <si>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</si>
  <si>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</si>
  <si>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</si>
  <si>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</si>
  <si>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</si>
  <si>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</si>
  <si>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</si>
  <si>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</si>
  <si>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</si>
  <si>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</si>
  <si>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</si>
  <si>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</si>
  <si>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</si>
  <si>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</si>
  <si>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</si>
  <si>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</si>
  <si>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</si>
  <si>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</si>
  <si>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</si>
  <si>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</si>
  <si>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</si>
  <si>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</si>
  <si>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</si>
  <si>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</si>
  <si>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</si>
  <si>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</si>
  <si>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</si>
  <si>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</si>
  <si>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</si>
  <si>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</si>
  <si>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</si>
  <si>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</si>
  <si>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</si>
  <si>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</si>
  <si>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</si>
  <si>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</si>
  <si>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</si>
  <si>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</si>
  <si>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</si>
  <si>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</si>
  <si>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</si>
  <si>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</si>
  <si>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</si>
  <si>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</si>
  <si>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</si>
  <si>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</si>
  <si>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</si>
  <si>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</si>
  <si>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</si>
  <si>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</si>
  <si>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</si>
  <si>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40201621</t>
  </si>
  <si>
    <t>Prime Coating: Solvent-borne - Automobiles</t>
  </si>
  <si>
    <t>40201622</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</si>
  <si>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</si>
  <si>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</si>
  <si>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</si>
  <si>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</si>
  <si>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</si>
  <si>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</si>
  <si>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</si>
  <si>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</si>
  <si>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</si>
  <si>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</si>
  <si>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</si>
  <si>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</si>
  <si>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</si>
  <si>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</si>
  <si>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</si>
  <si>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</si>
  <si>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</si>
  <si>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</si>
  <si>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</si>
  <si>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</si>
  <si>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</si>
  <si>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</si>
  <si>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</si>
  <si>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</si>
  <si>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</si>
  <si>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</si>
  <si>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</si>
  <si>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</si>
  <si>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</si>
  <si>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</si>
  <si>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</si>
  <si>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</si>
  <si>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</si>
  <si>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</si>
  <si>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</si>
  <si>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</si>
  <si>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</si>
  <si>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</si>
  <si>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</si>
  <si>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</si>
  <si>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</si>
  <si>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</si>
  <si>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</si>
  <si>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</si>
  <si>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</si>
  <si>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</si>
  <si>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</si>
  <si>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</si>
  <si>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</si>
  <si>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</si>
  <si>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</si>
  <si>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</si>
  <si>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</si>
  <si>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</si>
  <si>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</si>
  <si>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</si>
  <si>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</si>
  <si>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</si>
  <si>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</si>
  <si>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</si>
  <si>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</si>
  <si>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</si>
  <si>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</si>
  <si>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</si>
  <si>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</si>
  <si>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</si>
  <si>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</si>
  <si>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</si>
  <si>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</si>
  <si>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</si>
  <si>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</si>
  <si>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</si>
  <si>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</si>
  <si>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</si>
  <si>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</si>
  <si>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</si>
  <si>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</si>
  <si>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</si>
  <si>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</si>
  <si>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</si>
  <si>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</si>
  <si>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External Combustion Boilers, Electric Generation, Natural Gas, Tangentially Fired Units</t>
  </si>
  <si>
    <t>External Combustion Boilers, Industrial, Natural Gas, &lt; 10 Million Btu/hr</t>
  </si>
  <si>
    <t>External Combustion Boilers, Industrial, Natural Gas, 10-100 Million Btu/hr</t>
  </si>
  <si>
    <t>Internal Combustion Engines, Industrial, Distillate Oil (Diesel), Reciprocating</t>
  </si>
  <si>
    <t>2009 Wind River Basin Oil and Gas Emissions</t>
  </si>
  <si>
    <t>By county and source category 2009 CAP emissions (tons/year)</t>
  </si>
  <si>
    <t>2009 Basinwide, by source category emissions  (tons/year)</t>
  </si>
  <si>
    <t>TitleV Permitted</t>
  </si>
  <si>
    <t>Title V Permitted Source Emissions</t>
  </si>
  <si>
    <t>Percent Difference</t>
  </si>
  <si>
    <t>Absolute Difference</t>
  </si>
  <si>
    <t>Comparison of 2009 to 2006 basinwide, by source category emissions (tons/year)</t>
  </si>
  <si>
    <t>* percent difference not able to be estimated due to lack of emissions in 2006</t>
  </si>
  <si>
    <t>Lost Cabin</t>
  </si>
  <si>
    <t>04/HB-1/Cleaver-Brooks Boiler</t>
  </si>
  <si>
    <t/>
  </si>
  <si>
    <t>01/CG-1/Superior 8G-825</t>
  </si>
  <si>
    <t>02/CG-2/Superior 8G-825</t>
  </si>
  <si>
    <t>03/CG-3/Superior 8G-825</t>
  </si>
  <si>
    <t>06/Fugitive VOC Emissions</t>
  </si>
  <si>
    <t>Pavillion Compressor Station</t>
  </si>
  <si>
    <t>07/E8/Waukesha 7042-GSIU (#181)</t>
  </si>
  <si>
    <t>17/H5/Burnham Boiler</t>
  </si>
  <si>
    <t>01/E1/Ajax DPC-600LE (#171)</t>
  </si>
  <si>
    <t>03/E3/Ajax DPC-600LE (#173)</t>
  </si>
  <si>
    <t>04/E4/Ingersoll Rand 12TVS (#170)</t>
  </si>
  <si>
    <t>05/E5/Ajax DPC-230 (#169)</t>
  </si>
  <si>
    <t>06/E6/Ajax DPC-720LE (#180)</t>
  </si>
  <si>
    <t>14/Thermal Oxidation Unit</t>
  </si>
  <si>
    <t>13/H3/TEG #3 Dehydrator Heater</t>
  </si>
  <si>
    <t>16/H4/EG Dehydration System Reboiler</t>
  </si>
  <si>
    <t>31/Fugitive VOC Emissions</t>
  </si>
  <si>
    <t>Sand Draw Compressor Station</t>
  </si>
  <si>
    <t>05/Fugitive VOC Emissions</t>
  </si>
  <si>
    <t>6/Condensate Storage Tank</t>
  </si>
  <si>
    <t>Lost Cabin Gas Plant</t>
  </si>
  <si>
    <t>07/B4301/Cleaver-Brooks WT-700-BR2 Boiler</t>
  </si>
  <si>
    <t>08/B-4301-3/Auxiliary Boiler</t>
  </si>
  <si>
    <t>(15) New Temporary Boiler</t>
  </si>
  <si>
    <t>10A/Detroit Diesel Emergency Generator</t>
  </si>
  <si>
    <t>10B/Detroit Diesel Emergency Generator</t>
  </si>
  <si>
    <t>12/G-4801-3/Centaur 40-T47008 Emergency Generator</t>
  </si>
  <si>
    <t>09/H5201/Trains 1 and 2 Flare</t>
  </si>
  <si>
    <t>09A/H-5201-3/Train 3 Flare</t>
  </si>
  <si>
    <t>01/ H3302-1/Tail Gas Incinerator #1</t>
  </si>
  <si>
    <t>02/H3302-2/Tail Gas Incinerator #2</t>
  </si>
  <si>
    <t>03/H-3302-3/Tail Gas Incinerator #3</t>
  </si>
  <si>
    <t>10/S3109/Trains 1 and 2 Sulfur Pits</t>
  </si>
  <si>
    <t>11D/T3401-3/Sulfur Tanks</t>
  </si>
  <si>
    <t>13/S-3109-3/Sulfur Pit -Train 3</t>
  </si>
  <si>
    <t>Beaver Creek Gas Plant</t>
  </si>
  <si>
    <t>02/PB#2/#2 Wickes Boiler</t>
  </si>
  <si>
    <t>12B/SB#1/Supplemental Boiler #1</t>
  </si>
  <si>
    <t>12A/ST#1/Solar Centaur T-4500 Turbine #1</t>
  </si>
  <si>
    <t>17A/ST-2/Solar Centaur T-4500 Turbine #2 Gen.</t>
  </si>
  <si>
    <t>17B/SB#2/Supplemental Boiler #2</t>
  </si>
  <si>
    <t>03/C-1/Cooper-Bessemer GMXF-6</t>
  </si>
  <si>
    <t>05/C-3/Cooper-Bessemer GMXE-4</t>
  </si>
  <si>
    <t>07/C-8/Clark HBA6</t>
  </si>
  <si>
    <t>08/C-9/Waukesha L-7042-GSI w/Catalyst</t>
  </si>
  <si>
    <t>09r/C-10/Waukesha L-7042-GSI</t>
  </si>
  <si>
    <t>15/PEG/Plant Emergency Generator</t>
  </si>
  <si>
    <t>21/C-6/Waukesha L-7042-GSI w/Catalyst</t>
  </si>
  <si>
    <t>23/C-7A/Waukesha L-7042-GSI w/Catalyst</t>
  </si>
  <si>
    <t>24/C-13A/Waukesha L-7042-GSI w/Catalyst</t>
  </si>
  <si>
    <t>14/F-1/Plant Flare</t>
  </si>
  <si>
    <t>19/EG Gas Dehydration Reboiler</t>
  </si>
  <si>
    <t>25/LO#2/Lean Oil Heater</t>
  </si>
  <si>
    <t>18/MISC./Fugitive VOC Emissions</t>
  </si>
  <si>
    <t>22/LO-1/Truck Loadout Station</t>
  </si>
  <si>
    <t>Big Sand Draw Compressor Station</t>
  </si>
  <si>
    <t>01R/Waukesha L-7042-GSIU Engine w/Catalyst</t>
  </si>
  <si>
    <t>02B/TEG Dehydrator Vent</t>
  </si>
  <si>
    <t>03R/Waukesha F3521GSI w/Catalyst</t>
  </si>
  <si>
    <t>1A/S1/Caterpillar G3512LE Compressor</t>
  </si>
  <si>
    <t>3A/S2/Waukesha H24GL Compressor Engine</t>
  </si>
  <si>
    <t>5/100 bbl Tank</t>
  </si>
  <si>
    <t>Bridger Creek Compressor</t>
  </si>
  <si>
    <t>01/CG-1/Caterpillar G399NA Engine w/Catalyst</t>
  </si>
  <si>
    <t>02/CG-2/Ajax 2803LE Compressor Engine</t>
  </si>
  <si>
    <t>Hendry Compressor Station/Hendry 2-8</t>
  </si>
  <si>
    <t>Caterpillar 3306TA</t>
  </si>
  <si>
    <t>Caterpillar G3512LE</t>
  </si>
  <si>
    <t>Caterpillar G3516LE</t>
  </si>
  <si>
    <t>Dehy Combustion Unit</t>
  </si>
  <si>
    <t>Line Heater</t>
  </si>
  <si>
    <t>Ingersoll Rand 4SVG12</t>
  </si>
  <si>
    <t>Tank Combustion Unit</t>
  </si>
  <si>
    <t>Dehy Reboiler</t>
  </si>
  <si>
    <t>Frenchie Draw/Graham Unit Compressor Station</t>
  </si>
  <si>
    <t>01r/Waukesha 7042-GSI w/Catalyst</t>
  </si>
  <si>
    <t>02r/Caterpillar G3306TA Generator Engine</t>
  </si>
  <si>
    <t>05/TEG Dehydration Reboiler Firebox</t>
  </si>
  <si>
    <t>06/TEG Dehydration Reboiler Still Vent</t>
  </si>
  <si>
    <t>02/E2/Waukesha 7042GSI w/ Catalyst</t>
  </si>
  <si>
    <t>04/E4/Caterpillar G3306TA Generator Engine</t>
  </si>
  <si>
    <t>01/E1/Waukesha 7042-GSI w/Catalyst</t>
  </si>
  <si>
    <t>Waukesha L7042 GL w/Catalyst</t>
  </si>
  <si>
    <t>08/TEG Dehydration Reboiler Still Vent</t>
  </si>
  <si>
    <t>07/TEG Dehydration Reboiler Firebox</t>
  </si>
  <si>
    <t>10/Amine Unit w/ Reboiler</t>
  </si>
  <si>
    <t>11/E5/Caterpillar G3306NA Generator Engine</t>
  </si>
  <si>
    <t>03/E3/Waukesha L7042GSI w/Catalyst</t>
  </si>
  <si>
    <t>West Pavillion Compressor Station</t>
  </si>
  <si>
    <t>01/194/Waukesha 7044 GSI Compressor Engine</t>
  </si>
  <si>
    <t>02/195/Waukesha 7044 GSI Compressor Engine</t>
  </si>
  <si>
    <t>03/Condensate Tanks</t>
  </si>
  <si>
    <t>04/Dehydrator Reboiler Vent</t>
  </si>
  <si>
    <t>Hidden Valley Compressor Station</t>
  </si>
  <si>
    <t>01/Caterpillar 3608 LE Compressor Engine</t>
  </si>
  <si>
    <t>02/Storage Tank</t>
  </si>
  <si>
    <t>MBE Compressor</t>
  </si>
  <si>
    <t>Emission Unit for WAUK1</t>
  </si>
  <si>
    <t>Emission Unit for WAUK2</t>
  </si>
  <si>
    <t>Emission Unit for FLARE</t>
  </si>
  <si>
    <t>Emission Unit for WHITE</t>
  </si>
  <si>
    <t>Emission Unit for REBOIL</t>
  </si>
  <si>
    <t>South Pavillion Booster Station</t>
  </si>
  <si>
    <t>01/1/Waukesha 7042 GSI</t>
  </si>
  <si>
    <t>Fuller Compressor Station</t>
  </si>
  <si>
    <t>02/E3/Waukesha 7042GL Engine</t>
  </si>
  <si>
    <t>01/E1/Waukesha 7044GSI Engine</t>
  </si>
  <si>
    <t>03/D1a/D2a/TEG Dehydrator Reboilers</t>
  </si>
  <si>
    <t>04/D1b/Dehy Reboiler Burner</t>
  </si>
  <si>
    <t>05/D2b/Dehy Reboiler Burner</t>
  </si>
  <si>
    <t>06/Superior 6G510 Compressor Engine</t>
  </si>
  <si>
    <t>07/Caterpillar G3512LE Compressor Engine</t>
  </si>
  <si>
    <t>Frenchie Draw/Graham No. 5 Compressor Station</t>
  </si>
  <si>
    <t>Waukesha L7044GSI NSCR-AFRC</t>
  </si>
  <si>
    <t>Waukesha L7044GSI</t>
  </si>
  <si>
    <t>Caterpillar G3608LE</t>
  </si>
  <si>
    <t>Ford GasJack MP</t>
  </si>
  <si>
    <t>Flare 1</t>
  </si>
  <si>
    <t>Flare2</t>
  </si>
  <si>
    <t>Fugitive</t>
  </si>
  <si>
    <t>Heat trace heater</t>
  </si>
  <si>
    <t>Horizontal treater heater</t>
  </si>
  <si>
    <t>Reboiler</t>
  </si>
  <si>
    <t>Separator burner</t>
  </si>
  <si>
    <t>Truck loading</t>
  </si>
  <si>
    <t>Owl Creek Federal 1-18</t>
  </si>
  <si>
    <t>TEG Dehy with Reboiler</t>
  </si>
  <si>
    <t>Poison Creek Compressor Station</t>
  </si>
  <si>
    <t>01/E2/Caterpillar G3516LE Engine</t>
  </si>
  <si>
    <t>02/D1/TEG Dehydrator</t>
  </si>
  <si>
    <t>03/T1-T3/Storage Tanks (3)</t>
  </si>
  <si>
    <t>04/Tank Heaters (4)</t>
  </si>
  <si>
    <t>05/E1/Ajax DPC-2804LE</t>
  </si>
  <si>
    <t>Midway Compressor Station</t>
  </si>
  <si>
    <t>Waukesha 7044GSI</t>
  </si>
  <si>
    <t>Caterpillar 3516TALE</t>
  </si>
  <si>
    <t>Moneta Compressor Station</t>
  </si>
  <si>
    <t>West Frenchie Draw Amine Plant</t>
  </si>
  <si>
    <t>GEN01/GE01: Wauk P48GSI</t>
  </si>
  <si>
    <t>GEN02/GE02: Wauk P48GSI</t>
  </si>
  <si>
    <t>FLR01/DU01 TEG Dehydration Unit</t>
  </si>
  <si>
    <t>HOH01/HT01: Hot Oil Heater</t>
  </si>
  <si>
    <t>RTO01/AM01: Amine Unit</t>
  </si>
  <si>
    <t>Frenchie Draw Satellite/Graham West Station</t>
  </si>
  <si>
    <t>Waukesha 7042GSI</t>
  </si>
  <si>
    <t>Caterpillar G3516TALE</t>
  </si>
  <si>
    <t>Castle Gardens Federal 13-31X</t>
  </si>
  <si>
    <t>AJAX DPC-280LE</t>
  </si>
  <si>
    <t>DEHY AND REBOILER</t>
  </si>
  <si>
    <t>LINE HEATER</t>
  </si>
  <si>
    <t>Curly 10-22</t>
  </si>
  <si>
    <t>01/Caterpillar G3408TA Engine</t>
  </si>
  <si>
    <t>02/Waukesha H24SID Engine</t>
  </si>
  <si>
    <t>Frenchie Draw Graham Unit Central Tank Battery</t>
  </si>
  <si>
    <t>FUGITIVES</t>
  </si>
  <si>
    <t>TANKS (4)</t>
  </si>
  <si>
    <t>HEATER TREATER</t>
  </si>
  <si>
    <t>Graham Unit 61</t>
  </si>
  <si>
    <t>COMPRESSCO ENGINE</t>
  </si>
  <si>
    <t>Gun Barrel Unit 28-11</t>
  </si>
  <si>
    <t>Montecristo "7" 25-31</t>
  </si>
  <si>
    <t>Montecristo</t>
  </si>
  <si>
    <t>GBU Monita #1 Central Facility</t>
  </si>
  <si>
    <t>Waukesha H24GSI</t>
  </si>
  <si>
    <t>Caterpillar G3612TALE</t>
  </si>
  <si>
    <t>Waukesha 7042GL</t>
  </si>
  <si>
    <t>Hendry Compressor Station</t>
  </si>
  <si>
    <t>Cummins GTA14-GS2</t>
  </si>
  <si>
    <t>Flare</t>
  </si>
  <si>
    <t>Logan's Wash Treatment Facility</t>
  </si>
  <si>
    <t>Cat. 3512LE - limited operation</t>
  </si>
  <si>
    <t>Cat. 3516LE</t>
  </si>
  <si>
    <t>Cat. 3512LE</t>
  </si>
  <si>
    <t>Riverton Dome Facility</t>
  </si>
  <si>
    <t>330 hp Climax V-125 Compressor Engine.  Natural gas fired, 4-stroke rich burn:</t>
  </si>
  <si>
    <t>397 hp Waukesha L-3711 Compressor Engine.  Natural gas fired, 4-stroke rich burn:</t>
  </si>
  <si>
    <t>611 hp Waukesha L5790GU Compressor Engine.  Natural gas fired, 4-stroke rich burn:</t>
  </si>
  <si>
    <t>520 hp Superior 6-G-825 Compressor Engine.  Natural gas fired, 4-stroke rich burn:</t>
  </si>
  <si>
    <t>534 hp Ajax DPC600 Compressor Engine.  Natural gas fired, 2-stroke rich burn:</t>
  </si>
  <si>
    <t>385 hp Caterpillar G-398 Generator Engine.  Natural gas fired, 4-stroke rich burn:</t>
  </si>
  <si>
    <t>577 hp Waukesha L-5100 Generator Engine.  Natural gas fired, 4-stroke rich burn:</t>
  </si>
  <si>
    <t>400 bbl Petroleum Storage Tank:</t>
  </si>
  <si>
    <t>500 bbl Petroleum Storage Tank (currently used as waste/slop oil storage):</t>
  </si>
  <si>
    <t>750 bbl Power Water Tank – Storage Tank:</t>
  </si>
  <si>
    <t>TEG Regenerator Still Column Vent.  4 MMscf/d gas throughput; 3.77 GPM glycol recirculation rate:</t>
  </si>
  <si>
    <t xml:space="preserve">Sour (H2S ) and sweet gas mitigation during periods of maintenance, upset, or emergency conditions involving C-1 or down stream facilities receiving the gas.  8.76 MMscf/yr fuel usage; 1 MMBtu/hr heater duty:  </t>
  </si>
  <si>
    <t>TEG Regenerator – Reboiler; 0.38 MMBtu/hr</t>
  </si>
  <si>
    <t>12’ x 30’ CE Natco Vertical Heater-Treater – Process Burner; 2.5 MMBtu/hr</t>
  </si>
  <si>
    <t>10’ x 20’ BS&amp;B Vertical Heater –Treater – Process Burner; 1.95 MMBtu/hr</t>
  </si>
  <si>
    <t>6’ x 20’ CE Natco Vertical Heater-Treater – Process Burner; 1.55 MMBtu/hr</t>
  </si>
  <si>
    <t>6’ x 15’ Natco Horizontal Heater-Treater – Process Burner; 0.5 MMBtu/hr</t>
  </si>
  <si>
    <t>Continental Boiler – Industrial Boiler; producing steam for facility heat trace and building heat; 2.34 MMBtu/hr</t>
  </si>
  <si>
    <t>Cleaver Brooks Boiler – Industrial Boiler; producing steam for facility heat trace and building heat; 2.34 MMBtu/hr</t>
  </si>
  <si>
    <t>STRSCC</t>
  </si>
  <si>
    <t>STRFACILITYNAME</t>
  </si>
  <si>
    <t>STREMISSIONUNITDESCRIPTION</t>
  </si>
  <si>
    <t>Combined Categories</t>
  </si>
  <si>
    <t>Permit Sources Emissions from Wyoming DEQ</t>
  </si>
  <si>
    <t>Survey-Based Source Emissions</t>
  </si>
  <si>
    <t>Survey-Based Source Name</t>
  </si>
  <si>
    <t xml:space="preserve">Permitted and Survey-Based Sources </t>
  </si>
  <si>
    <t>Survey-Based Source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</si>
</sst>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00"/>
    <numFmt numFmtId="166" formatCode="0.0%"/>
    <numFmt numFmtId="167" formatCode="0.0"/>
    <numFmt numFmtId="168" formatCode="0.000"/>
    <numFmt numFmtId="169" formatCode="#,##0.0000000000"/>
    <numFmt numFmtId="170" formatCode="#,##0.000000000000000"/>
    <numFmt numFmtId="171" formatCode="0.000000"/>
    <numFmt numFmtId="172" formatCode="#,##0.00000"/>
  </numFmts>
  <fonts count="32"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sz val="10"/>
      <color indexed="12"/>
      <name val="Arial"/>
      <family val="2"/>
    </font>
    <font>
      <sz val="10"/>
      <color indexed="17"/>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sz val="10"/>
      <color indexed="55"/>
      <name val="Arial"/>
      <family val="2"/>
    </font>
    <font>
      <sz val="10"/>
      <color theme="0" tint="-0.14999847407452621"/>
      <name val="Arial"/>
      <family val="2"/>
    </font>
    <font>
      <sz val="10"/>
      <color rgb="FF00B050"/>
      <name val="Arial"/>
      <family val="2"/>
    </font>
    <font>
      <b/>
      <sz val="10"/>
      <color rgb="FFFF0000"/>
      <name val="Arial"/>
      <family val="2"/>
    </font>
  </fonts>
  <fills count="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thin">
        <color indexed="64"/>
      </left>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0" fontId="8" fillId="0" borderId="0" applyNumberFormat="0" applyFill="0" applyBorder="0" applyAlignment="0" applyProtection="0">
      <alignment vertical="top"/>
      <protection locked="0"/>
    </xf>
    <xf numFmtId="0" fontId="26" fillId="0" borderId="0"/>
    <xf numFmtId="9" fontId="1" fillId="0" borderId="0" applyFont="0" applyFill="0" applyBorder="0" applyAlignment="0" applyProtection="0"/>
  </cellStyleXfs>
  <cellXfs count="339">
    <xf numFmtId="0" fontId="0" fillId="0" borderId="0" xfId="0"/>
    <xf numFmtId="0" fontId="0" fillId="0" borderId="0" xfId="0" quotePrefix="1"/>
    <xf numFmtId="0" fontId="2" fillId="0" borderId="1" xfId="0" quotePrefix="1" applyFont="1" applyBorder="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0" fillId="0" borderId="0" xfId="0" applyFill="1"/>
    <xf numFmtId="0" fontId="8" fillId="0" borderId="0" xfId="1" applyFill="1" applyAlignment="1" applyProtection="1"/>
    <xf numFmtId="0" fontId="0" fillId="0" borderId="1" xfId="0" quotePrefix="1" applyBorder="1"/>
    <xf numFmtId="0" fontId="0" fillId="0" borderId="0" xfId="0" applyFill="1" applyBorder="1"/>
    <xf numFmtId="0" fontId="2" fillId="0" borderId="0" xfId="0" applyFont="1"/>
    <xf numFmtId="0" fontId="0" fillId="0" borderId="2" xfId="0" quotePrefix="1" applyNumberFormat="1" applyBorder="1"/>
    <xf numFmtId="0" fontId="0" fillId="0" borderId="3" xfId="0" quotePrefix="1" applyNumberFormat="1" applyBorder="1"/>
    <xf numFmtId="0" fontId="0" fillId="0" borderId="0" xfId="0" applyAlignment="1">
      <alignment wrapText="1"/>
    </xf>
    <xf numFmtId="0" fontId="6" fillId="0" borderId="4" xfId="0" quotePrefix="1" applyNumberFormat="1" applyFont="1" applyBorder="1" applyAlignment="1">
      <alignment horizontal="left"/>
    </xf>
    <xf numFmtId="0" fontId="6" fillId="0" borderId="5" xfId="0" quotePrefix="1" applyNumberFormat="1" applyFont="1" applyBorder="1"/>
    <xf numFmtId="0" fontId="0" fillId="0" borderId="6" xfId="0" quotePrefix="1" applyNumberFormat="1" applyBorder="1"/>
    <xf numFmtId="0" fontId="0" fillId="0" borderId="7" xfId="0" quotePrefix="1" applyNumberFormat="1" applyBorder="1"/>
    <xf numFmtId="0" fontId="7" fillId="0" borderId="0" xfId="0" applyFont="1"/>
    <xf numFmtId="0" fontId="0" fillId="0" borderId="8" xfId="0" pivotButton="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9" fontId="0" fillId="0" borderId="0" xfId="3" applyFont="1"/>
    <xf numFmtId="166" fontId="1" fillId="0" borderId="0" xfId="3" applyNumberFormat="1"/>
    <xf numFmtId="167" fontId="0" fillId="0" borderId="0" xfId="0" applyNumberFormat="1"/>
    <xf numFmtId="0" fontId="3" fillId="0" borderId="0" xfId="0" applyFont="1" applyAlignment="1">
      <alignment wrapText="1"/>
    </xf>
    <xf numFmtId="0" fontId="0" fillId="0" borderId="8" xfId="0" pivotButton="1" applyBorder="1" applyAlignment="1">
      <alignment wrapText="1"/>
    </xf>
    <xf numFmtId="0" fontId="0" fillId="0" borderId="14" xfId="0" applyBorder="1" applyAlignment="1">
      <alignment wrapText="1"/>
    </xf>
    <xf numFmtId="166" fontId="0" fillId="0" borderId="0" xfId="3" applyNumberFormat="1" applyFont="1" applyFill="1"/>
    <xf numFmtId="166" fontId="3" fillId="0" borderId="0" xfId="3" applyNumberFormat="1" applyFont="1" applyFill="1"/>
    <xf numFmtId="0" fontId="0" fillId="0" borderId="0" xfId="0" applyAlignment="1">
      <alignment horizontal="left"/>
    </xf>
    <xf numFmtId="0" fontId="3" fillId="0" borderId="0" xfId="0" applyFont="1" applyAlignment="1">
      <alignment horizontal="left"/>
    </xf>
    <xf numFmtId="0" fontId="11" fillId="0" borderId="0" xfId="0" applyFont="1"/>
    <xf numFmtId="0" fontId="11" fillId="0" borderId="0" xfId="0" applyFont="1" applyAlignment="1">
      <alignment horizontal="left"/>
    </xf>
    <xf numFmtId="0" fontId="12" fillId="0" borderId="0" xfId="0" applyFont="1"/>
    <xf numFmtId="0" fontId="12" fillId="0" borderId="0" xfId="0" applyFont="1" applyAlignment="1">
      <alignment horizontal="left"/>
    </xf>
    <xf numFmtId="2" fontId="12" fillId="0" borderId="0" xfId="0" applyNumberFormat="1" applyFont="1"/>
    <xf numFmtId="0" fontId="1" fillId="0" borderId="0" xfId="0" applyFont="1" applyFill="1"/>
    <xf numFmtId="0" fontId="1" fillId="0" borderId="0" xfId="0" applyFont="1"/>
    <xf numFmtId="0" fontId="1" fillId="0" borderId="0" xfId="0" quotePrefix="1" applyFont="1"/>
    <xf numFmtId="0" fontId="1" fillId="0" borderId="0" xfId="0" applyFont="1" applyAlignment="1">
      <alignment horizontal="left"/>
    </xf>
    <xf numFmtId="3" fontId="1" fillId="0" borderId="0" xfId="0" applyNumberFormat="1" applyFont="1"/>
    <xf numFmtId="0" fontId="13" fillId="0" borderId="0" xfId="0" applyFont="1"/>
    <xf numFmtId="0" fontId="10" fillId="0" borderId="0" xfId="0" applyFont="1" applyFill="1"/>
    <xf numFmtId="2" fontId="0" fillId="0" borderId="8"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2" fontId="0" fillId="0" borderId="0" xfId="0" applyNumberFormat="1"/>
    <xf numFmtId="2" fontId="0" fillId="0" borderId="16" xfId="0" applyNumberFormat="1" applyBorder="1"/>
    <xf numFmtId="0" fontId="0" fillId="0" borderId="8" xfId="0" applyBorder="1" applyAlignment="1">
      <alignment horizontal="left"/>
    </xf>
    <xf numFmtId="0" fontId="0" fillId="0" borderId="15" xfId="0" applyBorder="1" applyAlignment="1">
      <alignment horizontal="left"/>
    </xf>
    <xf numFmtId="0" fontId="3" fillId="0" borderId="0" xfId="0" applyFont="1" applyFill="1"/>
    <xf numFmtId="0" fontId="0" fillId="0" borderId="0" xfId="0" applyFill="1" applyAlignment="1">
      <alignment horizontal="left"/>
    </xf>
    <xf numFmtId="0" fontId="13" fillId="0" borderId="0" xfId="0" applyFont="1" applyFill="1"/>
    <xf numFmtId="2" fontId="0" fillId="0" borderId="12" xfId="0" applyNumberFormat="1" applyBorder="1"/>
    <xf numFmtId="2" fontId="0" fillId="0" borderId="17" xfId="0" applyNumberFormat="1" applyBorder="1"/>
    <xf numFmtId="2" fontId="0" fillId="0" borderId="10" xfId="0" applyNumberFormat="1" applyBorder="1"/>
    <xf numFmtId="2" fontId="0" fillId="0" borderId="18" xfId="0" applyNumberFormat="1" applyBorder="1"/>
    <xf numFmtId="9" fontId="1" fillId="0" borderId="0" xfId="3" applyFont="1"/>
    <xf numFmtId="0" fontId="2" fillId="0" borderId="1" xfId="0" quotePrefix="1" applyFont="1" applyFill="1" applyBorder="1"/>
    <xf numFmtId="2" fontId="0" fillId="0" borderId="19" xfId="0" applyNumberFormat="1" applyBorder="1"/>
    <xf numFmtId="0" fontId="17" fillId="2" borderId="0" xfId="0" applyFont="1" applyFill="1"/>
    <xf numFmtId="0" fontId="18" fillId="2" borderId="0" xfId="0" applyFont="1" applyFill="1"/>
    <xf numFmtId="0" fontId="16" fillId="2" borderId="0" xfId="0" applyFont="1" applyFill="1"/>
    <xf numFmtId="0" fontId="3" fillId="2" borderId="0" xfId="0" applyFont="1" applyFill="1"/>
    <xf numFmtId="0" fontId="2" fillId="2" borderId="0" xfId="0" applyFont="1" applyFill="1" applyAlignment="1">
      <alignment vertical="top" wrapText="1"/>
    </xf>
    <xf numFmtId="0" fontId="0" fillId="2" borderId="0" xfId="0" applyFill="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quotePrefix="1" applyFont="1" applyFill="1"/>
    <xf numFmtId="0" fontId="1" fillId="0" borderId="0" xfId="0" applyFont="1" applyFill="1" applyAlignment="1">
      <alignment horizontal="left"/>
    </xf>
    <xf numFmtId="3" fontId="1" fillId="0" borderId="0" xfId="0" applyNumberFormat="1" applyFont="1" applyFill="1"/>
    <xf numFmtId="1" fontId="0" fillId="0" borderId="0" xfId="0" applyNumberFormat="1"/>
    <xf numFmtId="1" fontId="3" fillId="0" borderId="0" xfId="0" applyNumberFormat="1" applyFont="1"/>
    <xf numFmtId="167" fontId="2" fillId="0" borderId="0" xfId="0" applyNumberFormat="1" applyFont="1"/>
    <xf numFmtId="0" fontId="2" fillId="0" borderId="0" xfId="0" applyFont="1" applyAlignment="1">
      <alignment wrapText="1"/>
    </xf>
    <xf numFmtId="0" fontId="0" fillId="0" borderId="0" xfId="0" applyAlignment="1"/>
    <xf numFmtId="0" fontId="2" fillId="0" borderId="0" xfId="0" applyFont="1" applyAlignment="1"/>
    <xf numFmtId="0" fontId="11" fillId="0" borderId="0" xfId="0" applyFont="1" applyAlignment="1"/>
    <xf numFmtId="0" fontId="3" fillId="0" borderId="0" xfId="0" applyFont="1" applyFill="1" applyAlignment="1">
      <alignment wrapText="1"/>
    </xf>
    <xf numFmtId="167" fontId="2" fillId="0" borderId="0" xfId="0" applyNumberFormat="1" applyFont="1" applyFill="1"/>
    <xf numFmtId="167" fontId="3" fillId="0" borderId="0" xfId="0" applyNumberFormat="1" applyFont="1" applyFill="1"/>
    <xf numFmtId="0" fontId="0" fillId="0" borderId="15" xfId="0" applyFill="1" applyBorder="1"/>
    <xf numFmtId="167" fontId="21" fillId="0" borderId="0" xfId="0" applyNumberFormat="1" applyFont="1" applyFill="1"/>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3" applyFont="1" applyFill="1"/>
    <xf numFmtId="3" fontId="0" fillId="0" borderId="0" xfId="0" applyNumberFormat="1" applyFill="1"/>
    <xf numFmtId="9" fontId="1" fillId="0" borderId="0" xfId="3" applyFill="1"/>
    <xf numFmtId="9" fontId="3" fillId="0" borderId="0" xfId="3" applyFont="1" applyFill="1"/>
    <xf numFmtId="164" fontId="13" fillId="0" borderId="0" xfId="0" applyNumberFormat="1" applyFont="1" applyFill="1"/>
    <xf numFmtId="0" fontId="20" fillId="0" borderId="0" xfId="0" applyFont="1" applyFill="1"/>
    <xf numFmtId="167" fontId="20" fillId="0" borderId="0" xfId="0" applyNumberFormat="1" applyFont="1" applyFill="1"/>
    <xf numFmtId="167" fontId="19" fillId="0" borderId="0" xfId="0" applyNumberFormat="1" applyFont="1" applyFill="1"/>
    <xf numFmtId="0" fontId="0" fillId="0" borderId="8" xfId="0" applyFill="1" applyBorder="1"/>
    <xf numFmtId="0" fontId="0" fillId="0" borderId="10" xfId="0" applyFill="1" applyBorder="1"/>
    <xf numFmtId="167" fontId="0" fillId="0" borderId="0" xfId="0" applyNumberFormat="1" applyFill="1"/>
    <xf numFmtId="0" fontId="0" fillId="0" borderId="9" xfId="0" applyFill="1" applyBorder="1"/>
    <xf numFmtId="0" fontId="0" fillId="0" borderId="11" xfId="0" applyFill="1" applyBorder="1"/>
    <xf numFmtId="0" fontId="0" fillId="0" borderId="13" xfId="0" applyFill="1" applyBorder="1"/>
    <xf numFmtId="0" fontId="0" fillId="0" borderId="14" xfId="0" applyFill="1" applyBorder="1"/>
    <xf numFmtId="2" fontId="0" fillId="0" borderId="0" xfId="0" applyNumberFormat="1" applyFill="1"/>
    <xf numFmtId="0" fontId="0" fillId="0" borderId="10" xfId="0" applyNumberFormat="1" applyFill="1" applyBorder="1"/>
    <xf numFmtId="0" fontId="0" fillId="0" borderId="18" xfId="0" applyNumberFormat="1" applyFill="1" applyBorder="1"/>
    <xf numFmtId="9" fontId="0" fillId="0" borderId="0" xfId="3" applyFont="1" applyFill="1"/>
    <xf numFmtId="3" fontId="3" fillId="0" borderId="0" xfId="0" applyNumberFormat="1" applyFont="1" applyFill="1"/>
    <xf numFmtId="9" fontId="13" fillId="0" borderId="0" xfId="0" applyNumberFormat="1" applyFont="1" applyFill="1"/>
    <xf numFmtId="0" fontId="0" fillId="0" borderId="20" xfId="0" applyFill="1" applyBorder="1"/>
    <xf numFmtId="0" fontId="0" fillId="0" borderId="8" xfId="0" applyNumberFormat="1" applyFill="1" applyBorder="1"/>
    <xf numFmtId="0" fontId="0" fillId="0" borderId="15" xfId="0" applyNumberFormat="1" applyFill="1" applyBorder="1"/>
    <xf numFmtId="0" fontId="0" fillId="0" borderId="21" xfId="0" applyFill="1" applyBorder="1"/>
    <xf numFmtId="0" fontId="0" fillId="0" borderId="21" xfId="0" applyNumberFormat="1" applyFill="1" applyBorder="1"/>
    <xf numFmtId="0" fontId="0" fillId="0" borderId="1" xfId="0" quotePrefix="1" applyFill="1" applyBorder="1"/>
    <xf numFmtId="0" fontId="12" fillId="0" borderId="0" xfId="0" quotePrefix="1" applyFont="1"/>
    <xf numFmtId="0" fontId="11" fillId="0" borderId="0" xfId="0" quotePrefix="1" applyFont="1"/>
    <xf numFmtId="3" fontId="0" fillId="0" borderId="0" xfId="0" applyNumberFormat="1"/>
    <xf numFmtId="0" fontId="2" fillId="0" borderId="0" xfId="0" quotePrefix="1" applyFont="1" applyBorder="1"/>
    <xf numFmtId="0" fontId="0" fillId="0" borderId="0" xfId="0" applyBorder="1"/>
    <xf numFmtId="0" fontId="2" fillId="0" borderId="0" xfId="0" applyFont="1" applyBorder="1"/>
    <xf numFmtId="0" fontId="0" fillId="0" borderId="0" xfId="0" quotePrefix="1" applyBorder="1"/>
    <xf numFmtId="0" fontId="2" fillId="0" borderId="0" xfId="0" quotePrefix="1" applyFont="1" applyFill="1" applyBorder="1"/>
    <xf numFmtId="0" fontId="0" fillId="0" borderId="0" xfId="0" quotePrefix="1" applyNumberFormat="1" applyBorder="1"/>
    <xf numFmtId="3" fontId="3" fillId="0" borderId="0" xfId="0" applyNumberFormat="1" applyFont="1" applyAlignment="1"/>
    <xf numFmtId="3" fontId="3" fillId="0" borderId="0" xfId="0" applyNumberFormat="1" applyFont="1"/>
    <xf numFmtId="3" fontId="11" fillId="0" borderId="0" xfId="0" applyNumberFormat="1" applyFont="1"/>
    <xf numFmtId="3" fontId="12" fillId="0" borderId="0" xfId="0" applyNumberFormat="1" applyFont="1"/>
    <xf numFmtId="0" fontId="11" fillId="0" borderId="0" xfId="0" applyFont="1" applyFill="1"/>
    <xf numFmtId="0" fontId="11" fillId="0" borderId="0" xfId="0" quotePrefix="1" applyFont="1" applyFill="1"/>
    <xf numFmtId="3" fontId="11" fillId="0" borderId="0" xfId="0" applyNumberFormat="1" applyFont="1" applyFill="1"/>
    <xf numFmtId="0" fontId="12" fillId="0" borderId="0" xfId="0" applyFont="1" applyFill="1"/>
    <xf numFmtId="3" fontId="12" fillId="0" borderId="0" xfId="0" applyNumberFormat="1" applyFont="1" applyFill="1"/>
    <xf numFmtId="0" fontId="12" fillId="0" borderId="0" xfId="0" quotePrefix="1" applyFont="1" applyFill="1"/>
    <xf numFmtId="0" fontId="5" fillId="0" borderId="0" xfId="0" applyFont="1" applyAlignment="1">
      <alignment horizontal="left"/>
    </xf>
    <xf numFmtId="0" fontId="0" fillId="0" borderId="0" xfId="0" quotePrefix="1" applyAlignment="1">
      <alignment horizontal="left"/>
    </xf>
    <xf numFmtId="1" fontId="2" fillId="0" borderId="0" xfId="0" applyNumberFormat="1" applyFont="1" applyAlignment="1"/>
    <xf numFmtId="0" fontId="0" fillId="0" borderId="15" xfId="0" applyBorder="1"/>
    <xf numFmtId="0" fontId="3" fillId="0" borderId="22" xfId="0" applyFont="1" applyFill="1" applyBorder="1"/>
    <xf numFmtId="0" fontId="2" fillId="0" borderId="22" xfId="0" applyFont="1" applyFill="1" applyBorder="1"/>
    <xf numFmtId="0" fontId="2" fillId="0" borderId="22" xfId="0" applyFont="1" applyBorder="1"/>
    <xf numFmtId="0" fontId="3" fillId="0" borderId="0" xfId="0" applyFont="1" applyFill="1" applyBorder="1"/>
    <xf numFmtId="0" fontId="26" fillId="0" borderId="0" xfId="2" quotePrefix="1" applyNumberFormat="1"/>
    <xf numFmtId="0" fontId="26" fillId="0" borderId="0" xfId="2"/>
    <xf numFmtId="14" fontId="26" fillId="0" borderId="0" xfId="2" applyNumberFormat="1"/>
    <xf numFmtId="0" fontId="26" fillId="0" borderId="0" xfId="2" applyNumberFormat="1"/>
    <xf numFmtId="0" fontId="0" fillId="0" borderId="0" xfId="0" quotePrefix="1" applyFill="1" applyBorder="1"/>
    <xf numFmtId="169" fontId="20" fillId="0" borderId="0" xfId="0" applyNumberFormat="1" applyFont="1" applyFill="1"/>
    <xf numFmtId="0" fontId="0" fillId="0" borderId="21" xfId="0" applyBorder="1" applyAlignment="1">
      <alignment horizontal="left"/>
    </xf>
    <xf numFmtId="2" fontId="0" fillId="0" borderId="21" xfId="0" applyNumberFormat="1" applyBorder="1"/>
    <xf numFmtId="2" fontId="0" fillId="0" borderId="23" xfId="0" applyNumberFormat="1" applyBorder="1"/>
    <xf numFmtId="2" fontId="0" fillId="0" borderId="24" xfId="0" applyNumberFormat="1" applyBorder="1"/>
    <xf numFmtId="0" fontId="25" fillId="0" borderId="0" xfId="0" applyFont="1" applyFill="1"/>
    <xf numFmtId="0" fontId="14" fillId="0" borderId="0" xfId="0" applyFont="1" applyFill="1" applyAlignment="1">
      <alignment horizontal="left"/>
    </xf>
    <xf numFmtId="10" fontId="21" fillId="0" borderId="0" xfId="0" applyNumberFormat="1" applyFont="1" applyFill="1"/>
    <xf numFmtId="0" fontId="15" fillId="0" borderId="0" xfId="0" applyFont="1" applyFill="1"/>
    <xf numFmtId="3" fontId="13" fillId="0" borderId="0" xfId="0" applyNumberFormat="1" applyFont="1" applyFill="1"/>
    <xf numFmtId="0" fontId="21" fillId="0" borderId="0" xfId="0" applyFont="1" applyFill="1"/>
    <xf numFmtId="3" fontId="21" fillId="0" borderId="0" xfId="0" applyNumberFormat="1" applyFont="1" applyFill="1"/>
    <xf numFmtId="166" fontId="27" fillId="0" borderId="0" xfId="3" applyNumberFormat="1" applyFont="1" applyFill="1"/>
    <xf numFmtId="166" fontId="21" fillId="0" borderId="0" xfId="3" applyNumberFormat="1" applyFont="1" applyFill="1"/>
    <xf numFmtId="10" fontId="13" fillId="0" borderId="0" xfId="0" applyNumberFormat="1" applyFont="1" applyFill="1"/>
    <xf numFmtId="9" fontId="13" fillId="0" borderId="0" xfId="3" applyFont="1" applyFill="1"/>
    <xf numFmtId="0" fontId="0" fillId="0" borderId="0" xfId="0" quotePrefix="1" applyFill="1"/>
    <xf numFmtId="0" fontId="11" fillId="0" borderId="0" xfId="0" quotePrefix="1" applyFont="1" applyAlignment="1">
      <alignment horizontal="left"/>
    </xf>
    <xf numFmtId="0" fontId="12" fillId="0" borderId="0" xfId="0" quotePrefix="1" applyFont="1" applyAlignment="1">
      <alignment horizontal="left"/>
    </xf>
    <xf numFmtId="1" fontId="1" fillId="0" borderId="0" xfId="0" applyNumberFormat="1" applyFont="1" applyFill="1" applyAlignment="1">
      <alignment horizontal="left"/>
    </xf>
    <xf numFmtId="1" fontId="0" fillId="0" borderId="0" xfId="0" applyNumberFormat="1" applyFill="1"/>
    <xf numFmtId="0" fontId="0" fillId="0" borderId="14" xfId="0" applyNumberFormat="1" applyFill="1" applyBorder="1"/>
    <xf numFmtId="0" fontId="0" fillId="0" borderId="16" xfId="0" applyNumberFormat="1" applyFill="1" applyBorder="1"/>
    <xf numFmtId="0" fontId="0" fillId="0" borderId="25" xfId="0" applyNumberFormat="1" applyFill="1" applyBorder="1"/>
    <xf numFmtId="9" fontId="0" fillId="0" borderId="0" xfId="0" applyNumberFormat="1" applyFill="1"/>
    <xf numFmtId="2" fontId="21" fillId="0" borderId="0" xfId="0" applyNumberFormat="1" applyFont="1" applyFill="1"/>
    <xf numFmtId="0" fontId="11" fillId="0" borderId="0" xfId="0" quotePrefix="1" applyFont="1" applyFill="1" applyAlignment="1">
      <alignment horizontal="left"/>
    </xf>
    <xf numFmtId="0" fontId="12" fillId="0" borderId="0" xfId="0" quotePrefix="1" applyFont="1" applyFill="1" applyAlignment="1">
      <alignment horizontal="left"/>
    </xf>
    <xf numFmtId="0" fontId="22" fillId="0" borderId="0" xfId="0" applyFont="1" applyFill="1"/>
    <xf numFmtId="0" fontId="2" fillId="0" borderId="0" xfId="0" applyFont="1" applyFill="1" applyBorder="1"/>
    <xf numFmtId="0" fontId="22" fillId="0" borderId="0" xfId="0" applyFont="1" applyFill="1" applyBorder="1"/>
    <xf numFmtId="0" fontId="22" fillId="0" borderId="0" xfId="0" quotePrefix="1" applyFont="1" applyFill="1"/>
    <xf numFmtId="0" fontId="23" fillId="0" borderId="0" xfId="0" applyFont="1" applyFill="1" applyBorder="1"/>
    <xf numFmtId="0" fontId="23" fillId="0" borderId="0" xfId="0" applyFont="1" applyFill="1"/>
    <xf numFmtId="0" fontId="23" fillId="0" borderId="0" xfId="0" quotePrefix="1" applyFont="1" applyFill="1"/>
    <xf numFmtId="1" fontId="1" fillId="0" borderId="0" xfId="3" applyNumberFormat="1" applyFont="1"/>
    <xf numFmtId="9" fontId="21" fillId="0" borderId="0" xfId="3" applyFont="1" applyFill="1"/>
    <xf numFmtId="0" fontId="21" fillId="0" borderId="0" xfId="0" applyFont="1"/>
    <xf numFmtId="0" fontId="3" fillId="3" borderId="26" xfId="0" applyFont="1" applyFill="1" applyBorder="1" applyAlignment="1">
      <alignment vertical="center"/>
    </xf>
    <xf numFmtId="0" fontId="16" fillId="3" borderId="27" xfId="0" applyFont="1" applyFill="1" applyBorder="1" applyAlignment="1">
      <alignment vertical="center"/>
    </xf>
    <xf numFmtId="0" fontId="2" fillId="3" borderId="28" xfId="0" applyFont="1" applyFill="1" applyBorder="1" applyAlignment="1">
      <alignment horizontal="left" vertical="center" wrapText="1"/>
    </xf>
    <xf numFmtId="0" fontId="16" fillId="3" borderId="29" xfId="0" applyFont="1" applyFill="1" applyBorder="1" applyAlignment="1">
      <alignment vertical="center"/>
    </xf>
    <xf numFmtId="0" fontId="8" fillId="0" borderId="0" xfId="1" applyFill="1" applyBorder="1" applyAlignment="1" applyProtection="1"/>
    <xf numFmtId="1" fontId="11" fillId="0" borderId="0" xfId="0" applyNumberFormat="1" applyFont="1"/>
    <xf numFmtId="1" fontId="12" fillId="0" borderId="0" xfId="0" applyNumberFormat="1" applyFont="1"/>
    <xf numFmtId="0" fontId="12" fillId="0" borderId="0" xfId="0" applyFont="1" applyFill="1" applyAlignment="1">
      <alignment horizontal="left"/>
    </xf>
    <xf numFmtId="1" fontId="12" fillId="0" borderId="0" xfId="0" applyNumberFormat="1" applyFont="1" applyFill="1"/>
    <xf numFmtId="0" fontId="1" fillId="0" borderId="1" xfId="0" quotePrefix="1" applyFont="1" applyFill="1" applyBorder="1"/>
    <xf numFmtId="0" fontId="1" fillId="0" borderId="32" xfId="0" applyFont="1" applyFill="1" applyBorder="1"/>
    <xf numFmtId="169" fontId="0" fillId="0" borderId="0" xfId="0" applyNumberFormat="1" applyFill="1"/>
    <xf numFmtId="0" fontId="3" fillId="0" borderId="0" xfId="0" applyFont="1" applyBorder="1" applyAlignment="1">
      <alignment horizontal="center"/>
    </xf>
    <xf numFmtId="0" fontId="2" fillId="0" borderId="1" xfId="0" applyFont="1" applyBorder="1"/>
    <xf numFmtId="0" fontId="3" fillId="0" borderId="0" xfId="0" applyFont="1" applyFill="1" applyAlignment="1">
      <alignment horizontal="center" wrapText="1"/>
    </xf>
    <xf numFmtId="0" fontId="11" fillId="0" borderId="0" xfId="0" applyFont="1" applyFill="1" applyAlignment="1">
      <alignment horizontal="left"/>
    </xf>
    <xf numFmtId="0" fontId="3" fillId="0" borderId="0" xfId="0" applyFont="1" applyAlignment="1">
      <alignment horizontal="left" wrapText="1"/>
    </xf>
    <xf numFmtId="0" fontId="2" fillId="0" borderId="0" xfId="0" applyFont="1" applyAlignment="1">
      <alignment horizontal="left" wrapText="1"/>
    </xf>
    <xf numFmtId="0" fontId="2" fillId="0" borderId="0" xfId="0" applyFont="1" applyAlignment="1">
      <alignment horizontal="left"/>
    </xf>
    <xf numFmtId="0" fontId="0" fillId="0" borderId="0" xfId="0" applyFill="1" applyAlignment="1">
      <alignment horizontal="center"/>
    </xf>
    <xf numFmtId="0" fontId="0" fillId="0" borderId="0" xfId="0" applyAlignment="1">
      <alignment horizontal="center"/>
    </xf>
    <xf numFmtId="0" fontId="0" fillId="0" borderId="0" xfId="0" quotePrefix="1" applyAlignment="1">
      <alignment horizontal="center"/>
    </xf>
    <xf numFmtId="0" fontId="3" fillId="0" borderId="0" xfId="0" applyFont="1" applyAlignment="1">
      <alignment horizontal="center" wrapText="1"/>
    </xf>
    <xf numFmtId="0" fontId="2" fillId="0" borderId="0" xfId="0" applyFont="1" applyAlignment="1">
      <alignment horizontal="center" wrapText="1"/>
    </xf>
    <xf numFmtId="0" fontId="2" fillId="0" borderId="0" xfId="0" applyFont="1" applyAlignment="1">
      <alignment horizontal="center"/>
    </xf>
    <xf numFmtId="0" fontId="0" fillId="0" borderId="0" xfId="0" applyFill="1" applyAlignment="1"/>
    <xf numFmtId="0" fontId="0" fillId="0" borderId="0" xfId="0" quotePrefix="1" applyFill="1" applyAlignment="1">
      <alignment horizontal="left"/>
    </xf>
    <xf numFmtId="0" fontId="2" fillId="0" borderId="0" xfId="0" applyFont="1" applyFill="1" applyAlignment="1"/>
    <xf numFmtId="0" fontId="2" fillId="0" borderId="0" xfId="0" applyFont="1" applyFill="1" applyAlignment="1">
      <alignment wrapText="1"/>
    </xf>
    <xf numFmtId="0" fontId="2" fillId="0" borderId="0" xfId="0" applyFont="1" applyFill="1" applyAlignment="1">
      <alignment horizontal="left" wrapText="1"/>
    </xf>
    <xf numFmtId="0" fontId="3" fillId="0" borderId="0" xfId="0" applyFont="1" applyFill="1" applyAlignment="1"/>
    <xf numFmtId="0" fontId="11" fillId="0" borderId="0" xfId="0" applyFont="1" applyFill="1" applyAlignment="1"/>
    <xf numFmtId="0" fontId="12" fillId="0" borderId="0" xfId="0" applyFont="1" applyFill="1" applyAlignment="1"/>
    <xf numFmtId="0" fontId="12" fillId="0" borderId="0" xfId="0" applyFont="1" applyFill="1" applyAlignment="1">
      <alignment horizontal="center"/>
    </xf>
    <xf numFmtId="170" fontId="20" fillId="0" borderId="0" xfId="0" applyNumberFormat="1" applyFont="1" applyFill="1"/>
    <xf numFmtId="0" fontId="28" fillId="0" borderId="0" xfId="0" applyFont="1"/>
    <xf numFmtId="9" fontId="28" fillId="0" borderId="0" xfId="3" applyFont="1"/>
    <xf numFmtId="2" fontId="0" fillId="0" borderId="0" xfId="0" applyNumberFormat="1" applyFill="1" applyBorder="1"/>
    <xf numFmtId="0" fontId="2" fillId="0" borderId="0" xfId="0" quotePrefix="1" applyFont="1" applyFill="1" applyAlignment="1">
      <alignment horizontal="left"/>
    </xf>
    <xf numFmtId="0" fontId="26" fillId="0" borderId="0" xfId="2" quotePrefix="1" applyNumberFormat="1" applyFont="1"/>
    <xf numFmtId="1" fontId="1" fillId="0" borderId="0" xfId="0" applyNumberFormat="1" applyFont="1"/>
    <xf numFmtId="168" fontId="0" fillId="0" borderId="0" xfId="0" applyNumberFormat="1" applyFill="1"/>
    <xf numFmtId="0" fontId="2" fillId="0" borderId="0" xfId="0" applyFont="1" applyFill="1"/>
    <xf numFmtId="0" fontId="2" fillId="0" borderId="0" xfId="0" applyFont="1" applyFill="1" applyAlignment="1">
      <alignment horizontal="center" wrapText="1"/>
    </xf>
    <xf numFmtId="1" fontId="2" fillId="0" borderId="0" xfId="0" applyNumberFormat="1" applyFont="1" applyFill="1" applyAlignment="1"/>
    <xf numFmtId="165" fontId="0" fillId="0" borderId="0" xfId="0" applyNumberFormat="1"/>
    <xf numFmtId="165" fontId="11" fillId="0" borderId="0" xfId="0" applyNumberFormat="1" applyFont="1"/>
    <xf numFmtId="165" fontId="12" fillId="0" borderId="0" xfId="0" applyNumberFormat="1" applyFont="1"/>
    <xf numFmtId="0" fontId="0" fillId="0" borderId="0" xfId="0" applyFill="1" applyBorder="1" applyAlignment="1">
      <alignment wrapText="1"/>
    </xf>
    <xf numFmtId="0" fontId="6" fillId="0" borderId="33" xfId="0" applyNumberFormat="1" applyFont="1" applyBorder="1"/>
    <xf numFmtId="0" fontId="6" fillId="0" borderId="34" xfId="0" quotePrefix="1" applyNumberFormat="1" applyFont="1" applyBorder="1" applyAlignment="1">
      <alignment wrapText="1"/>
    </xf>
    <xf numFmtId="0" fontId="0" fillId="0" borderId="1" xfId="0" quotePrefix="1" applyNumberFormat="1" applyBorder="1"/>
    <xf numFmtId="0" fontId="0" fillId="0" borderId="1" xfId="0" quotePrefix="1" applyNumberFormat="1" applyBorder="1" applyAlignment="1">
      <alignment wrapText="1"/>
    </xf>
    <xf numFmtId="0" fontId="0" fillId="0" borderId="1" xfId="0" applyNumberFormat="1" applyBorder="1" applyAlignment="1">
      <alignment wrapText="1"/>
    </xf>
    <xf numFmtId="0" fontId="2" fillId="0" borderId="1" xfId="0" applyFont="1" applyBorder="1" applyAlignment="1">
      <alignment wrapText="1"/>
    </xf>
    <xf numFmtId="0" fontId="0" fillId="0" borderId="1" xfId="0" quotePrefix="1" applyNumberFormat="1" applyBorder="1" applyAlignment="1">
      <alignment horizontal="right"/>
    </xf>
    <xf numFmtId="0" fontId="0" fillId="0" borderId="1" xfId="0" applyNumberFormat="1" applyFill="1" applyBorder="1" applyAlignment="1">
      <alignment wrapText="1"/>
    </xf>
    <xf numFmtId="0" fontId="0" fillId="0" borderId="1" xfId="0" applyFill="1" applyBorder="1" applyAlignment="1">
      <alignment wrapText="1"/>
    </xf>
    <xf numFmtId="0" fontId="0" fillId="0" borderId="1" xfId="0" quotePrefix="1" applyNumberFormat="1" applyFill="1" applyBorder="1" applyAlignment="1">
      <alignment wrapText="1"/>
    </xf>
    <xf numFmtId="0" fontId="26" fillId="0" borderId="1" xfId="2" quotePrefix="1" applyNumberFormat="1" applyBorder="1" applyAlignment="1">
      <alignment horizontal="right"/>
    </xf>
    <xf numFmtId="0" fontId="26" fillId="0" borderId="1" xfId="2" quotePrefix="1" applyNumberFormat="1" applyFont="1" applyBorder="1"/>
    <xf numFmtId="0" fontId="2" fillId="0" borderId="1" xfId="0" applyFont="1" applyFill="1" applyBorder="1" applyAlignment="1">
      <alignment wrapText="1"/>
    </xf>
    <xf numFmtId="0" fontId="26" fillId="0" borderId="1" xfId="2" quotePrefix="1" applyNumberFormat="1" applyFont="1" applyBorder="1" applyAlignment="1">
      <alignment horizontal="right"/>
    </xf>
    <xf numFmtId="1" fontId="29" fillId="0" borderId="0" xfId="0" applyNumberFormat="1" applyFont="1"/>
    <xf numFmtId="0" fontId="29" fillId="0" borderId="0" xfId="0" applyFont="1"/>
    <xf numFmtId="171" fontId="1" fillId="0" borderId="0" xfId="0" applyNumberFormat="1" applyFont="1"/>
    <xf numFmtId="0" fontId="30" fillId="0" borderId="0" xfId="0" applyFont="1" applyFill="1"/>
    <xf numFmtId="0" fontId="30" fillId="0" borderId="0" xfId="0" applyFont="1" applyFill="1" applyAlignment="1"/>
    <xf numFmtId="0" fontId="30" fillId="0" borderId="0" xfId="0" applyFont="1" applyAlignment="1">
      <alignment horizontal="left" wrapText="1"/>
    </xf>
    <xf numFmtId="0" fontId="30" fillId="0" borderId="0" xfId="0" quotePrefix="1" applyFont="1" applyFill="1" applyAlignment="1">
      <alignment horizontal="left"/>
    </xf>
    <xf numFmtId="0" fontId="29" fillId="0" borderId="0" xfId="0" applyFont="1" applyFill="1"/>
    <xf numFmtId="3" fontId="29" fillId="0" borderId="0" xfId="0" applyNumberFormat="1" applyFont="1" applyFill="1"/>
    <xf numFmtId="9" fontId="0" fillId="0" borderId="0" xfId="3" applyFont="1" applyFill="1" applyAlignment="1">
      <alignment horizontal="right"/>
    </xf>
    <xf numFmtId="3" fontId="3" fillId="0" borderId="0" xfId="0" applyNumberFormat="1" applyFont="1" applyFill="1" applyAlignment="1">
      <alignment horizontal="center"/>
    </xf>
    <xf numFmtId="3" fontId="3" fillId="0" borderId="0" xfId="0" applyNumberFormat="1" applyFont="1" applyFill="1" applyAlignment="1">
      <alignment horizontal="center" wrapText="1"/>
    </xf>
    <xf numFmtId="9" fontId="3" fillId="0" borderId="0" xfId="3" applyFont="1" applyFill="1" applyAlignment="1">
      <alignment horizontal="right"/>
    </xf>
    <xf numFmtId="0" fontId="9" fillId="0" borderId="0" xfId="0" applyFont="1" applyFill="1"/>
    <xf numFmtId="0" fontId="31" fillId="0" borderId="0" xfId="0" applyFont="1" applyFill="1"/>
    <xf numFmtId="3" fontId="29" fillId="0" borderId="0" xfId="0" applyNumberFormat="1" applyFont="1"/>
    <xf numFmtId="172" fontId="29" fillId="0" borderId="0" xfId="0" applyNumberFormat="1" applyFont="1"/>
    <xf numFmtId="1" fontId="0" fillId="0" borderId="30" xfId="0" applyNumberFormat="1" applyBorder="1"/>
    <xf numFmtId="1" fontId="0" fillId="0" borderId="0" xfId="0" applyNumberFormat="1" applyBorder="1"/>
    <xf numFmtId="9" fontId="0" fillId="0" borderId="35" xfId="3" applyFont="1" applyFill="1" applyBorder="1" applyAlignment="1">
      <alignment horizontal="right"/>
    </xf>
    <xf numFmtId="1" fontId="3" fillId="0" borderId="28" xfId="0" applyNumberFormat="1" applyFont="1" applyBorder="1"/>
    <xf numFmtId="1" fontId="3" fillId="0" borderId="36" xfId="0" applyNumberFormat="1" applyFont="1" applyBorder="1"/>
    <xf numFmtId="3" fontId="3" fillId="0" borderId="36" xfId="0" applyNumberFormat="1" applyFont="1" applyFill="1" applyBorder="1"/>
    <xf numFmtId="9" fontId="3" fillId="0" borderId="29" xfId="3" applyFont="1" applyFill="1" applyBorder="1" applyAlignment="1">
      <alignment horizontal="right"/>
    </xf>
    <xf numFmtId="0" fontId="0" fillId="0" borderId="37" xfId="0" applyFill="1" applyBorder="1"/>
    <xf numFmtId="0" fontId="3" fillId="0" borderId="38" xfId="0" applyFont="1" applyFill="1" applyBorder="1"/>
    <xf numFmtId="0" fontId="3" fillId="4" borderId="36" xfId="0" applyFont="1" applyFill="1" applyBorder="1" applyAlignment="1">
      <alignment horizontal="center" wrapText="1"/>
    </xf>
    <xf numFmtId="0" fontId="3" fillId="4" borderId="29" xfId="0" applyFont="1" applyFill="1" applyBorder="1" applyAlignment="1">
      <alignment horizontal="center" wrapText="1"/>
    </xf>
    <xf numFmtId="0" fontId="3" fillId="4" borderId="28" xfId="0" applyFont="1" applyFill="1" applyBorder="1" applyAlignment="1">
      <alignment horizontal="center" wrapText="1"/>
    </xf>
    <xf numFmtId="3" fontId="3" fillId="0" borderId="28" xfId="0" applyNumberFormat="1" applyFont="1" applyBorder="1"/>
    <xf numFmtId="3" fontId="3" fillId="0" borderId="36" xfId="0" applyNumberFormat="1" applyFont="1" applyBorder="1"/>
    <xf numFmtId="1" fontId="3" fillId="4" borderId="36" xfId="0" applyNumberFormat="1" applyFont="1" applyFill="1" applyBorder="1" applyAlignment="1">
      <alignment horizontal="center" wrapText="1"/>
    </xf>
    <xf numFmtId="3" fontId="3" fillId="4" borderId="29" xfId="0" applyNumberFormat="1" applyFont="1" applyFill="1" applyBorder="1" applyAlignment="1">
      <alignment horizontal="center" wrapText="1"/>
    </xf>
    <xf numFmtId="9" fontId="0" fillId="0" borderId="27" xfId="3" applyFont="1" applyFill="1" applyBorder="1" applyAlignment="1">
      <alignment horizontal="right"/>
    </xf>
    <xf numFmtId="166" fontId="3" fillId="0" borderId="29" xfId="3" applyNumberFormat="1" applyFont="1" applyFill="1" applyBorder="1" applyAlignment="1">
      <alignment horizontal="right"/>
    </xf>
    <xf numFmtId="0" fontId="9" fillId="0" borderId="0" xfId="0" applyFont="1" applyFill="1" applyBorder="1"/>
    <xf numFmtId="0" fontId="2" fillId="0" borderId="0" xfId="0" applyFont="1" applyFill="1" applyBorder="1" applyAlignment="1">
      <alignment vertical="center" wrapText="1"/>
    </xf>
    <xf numFmtId="0" fontId="0" fillId="0" borderId="0" xfId="0" applyFill="1" applyBorder="1" applyAlignment="1">
      <alignment vertical="center" wrapText="1"/>
    </xf>
    <xf numFmtId="0" fontId="7" fillId="0" borderId="0" xfId="0" applyFont="1" applyFill="1" applyBorder="1"/>
    <xf numFmtId="0" fontId="5" fillId="0" borderId="0" xfId="0" applyFont="1" applyFill="1" applyBorder="1"/>
    <xf numFmtId="0" fontId="14" fillId="0" borderId="0" xfId="0" applyFont="1" applyFill="1" applyBorder="1"/>
    <xf numFmtId="0" fontId="1" fillId="0" borderId="0" xfId="0" applyFont="1" applyFill="1" applyBorder="1" applyAlignment="1">
      <alignment horizontal="left"/>
    </xf>
    <xf numFmtId="0" fontId="11" fillId="0" borderId="0" xfId="0" applyFont="1" applyFill="1" applyBorder="1" applyAlignment="1">
      <alignment horizontal="left"/>
    </xf>
    <xf numFmtId="0" fontId="12" fillId="0" borderId="0" xfId="0" applyFont="1" applyFill="1" applyBorder="1" applyAlignment="1">
      <alignment horizontal="left"/>
    </xf>
    <xf numFmtId="0" fontId="2" fillId="0" borderId="0"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vertical="center" wrapText="1"/>
    </xf>
    <xf numFmtId="0" fontId="0" fillId="0" borderId="0" xfId="0" applyFill="1" applyBorder="1" applyAlignment="1">
      <alignment horizontal="left"/>
    </xf>
    <xf numFmtId="0" fontId="0" fillId="0" borderId="0" xfId="0" applyFill="1" applyBorder="1" applyAlignment="1">
      <alignment horizontal="left" wrapText="1"/>
    </xf>
    <xf numFmtId="0" fontId="24" fillId="0" borderId="0" xfId="0" applyFont="1" applyFill="1"/>
    <xf numFmtId="0" fontId="0" fillId="0" borderId="13" xfId="0" applyNumberFormat="1" applyFill="1" applyBorder="1"/>
    <xf numFmtId="0" fontId="0" fillId="0" borderId="0" xfId="0" applyNumberFormat="1" applyFill="1"/>
    <xf numFmtId="3" fontId="1" fillId="0" borderId="0" xfId="0" applyNumberFormat="1" applyFont="1" applyFill="1" applyBorder="1"/>
    <xf numFmtId="9" fontId="1" fillId="0" borderId="37" xfId="3" applyFont="1" applyFill="1" applyBorder="1"/>
    <xf numFmtId="3" fontId="1" fillId="0" borderId="30" xfId="0" applyNumberFormat="1" applyFont="1" applyBorder="1"/>
    <xf numFmtId="3" fontId="0" fillId="0" borderId="0" xfId="3" applyNumberFormat="1" applyFont="1" applyFill="1" applyBorder="1" applyAlignment="1">
      <alignment horizontal="right"/>
    </xf>
    <xf numFmtId="3" fontId="0" fillId="0" borderId="31" xfId="3" applyNumberFormat="1" applyFont="1" applyFill="1" applyBorder="1" applyAlignment="1">
      <alignment horizontal="right"/>
    </xf>
    <xf numFmtId="3" fontId="1" fillId="0" borderId="31" xfId="0" applyNumberFormat="1" applyFont="1" applyFill="1" applyBorder="1"/>
    <xf numFmtId="9" fontId="0" fillId="0" borderId="37" xfId="0" applyNumberFormat="1" applyFill="1" applyBorder="1"/>
    <xf numFmtId="9" fontId="3" fillId="0" borderId="38" xfId="0" applyNumberFormat="1" applyFont="1" applyFill="1" applyBorder="1"/>
    <xf numFmtId="0" fontId="0" fillId="0" borderId="14" xfId="0" applyNumberFormat="1" applyFont="1" applyFill="1" applyBorder="1"/>
    <xf numFmtId="0" fontId="0" fillId="0" borderId="16" xfId="0" applyNumberFormat="1" applyFont="1" applyFill="1" applyBorder="1"/>
    <xf numFmtId="0" fontId="0" fillId="0" borderId="19" xfId="0" applyNumberFormat="1" applyFont="1" applyFill="1" applyBorder="1"/>
    <xf numFmtId="0" fontId="0" fillId="0" borderId="8" xfId="0" applyFont="1" applyFill="1" applyBorder="1"/>
    <xf numFmtId="0" fontId="0" fillId="0" borderId="9" xfId="0" applyFont="1" applyFill="1" applyBorder="1"/>
    <xf numFmtId="0" fontId="0" fillId="0" borderId="11" xfId="0" applyFont="1" applyFill="1" applyBorder="1"/>
    <xf numFmtId="0" fontId="0" fillId="0" borderId="13" xfId="0" applyFont="1" applyFill="1" applyBorder="1"/>
    <xf numFmtId="0" fontId="0" fillId="0" borderId="14" xfId="0" applyFont="1" applyFill="1" applyBorder="1"/>
    <xf numFmtId="0" fontId="0" fillId="0" borderId="8" xfId="0" applyNumberFormat="1" applyFont="1" applyFill="1" applyBorder="1"/>
    <xf numFmtId="0" fontId="0" fillId="0" borderId="13" xfId="0" applyNumberFormat="1" applyFont="1" applyFill="1" applyBorder="1"/>
    <xf numFmtId="0" fontId="0" fillId="0" borderId="15" xfId="0" applyNumberFormat="1" applyFont="1" applyFill="1" applyBorder="1"/>
    <xf numFmtId="0" fontId="0" fillId="0" borderId="0" xfId="0" applyNumberFormat="1" applyFont="1" applyFill="1"/>
    <xf numFmtId="0" fontId="0" fillId="0" borderId="10" xfId="0" applyNumberFormat="1" applyFont="1" applyFill="1" applyBorder="1"/>
    <xf numFmtId="0" fontId="0" fillId="0" borderId="18" xfId="0" applyNumberFormat="1" applyFont="1" applyFill="1" applyBorder="1"/>
    <xf numFmtId="0" fontId="2" fillId="3" borderId="30" xfId="0" applyFont="1" applyFill="1" applyBorder="1" applyAlignment="1">
      <alignment horizontal="left" vertical="top" wrapText="1"/>
    </xf>
    <xf numFmtId="0" fontId="2" fillId="3" borderId="0" xfId="0" applyFont="1" applyFill="1" applyBorder="1" applyAlignment="1">
      <alignment horizontal="left" vertical="top" wrapText="1"/>
    </xf>
    <xf numFmtId="0" fontId="3" fillId="3" borderId="30" xfId="0" applyFont="1" applyFill="1" applyBorder="1" applyAlignment="1">
      <alignment wrapText="1"/>
    </xf>
    <xf numFmtId="0" fontId="3" fillId="3" borderId="0" xfId="0" applyFont="1" applyFill="1" applyBorder="1" applyAlignment="1">
      <alignment wrapText="1"/>
    </xf>
    <xf numFmtId="3" fontId="3" fillId="4" borderId="26" xfId="0" applyNumberFormat="1" applyFont="1" applyFill="1" applyBorder="1" applyAlignment="1">
      <alignment horizontal="center"/>
    </xf>
    <xf numFmtId="3" fontId="3" fillId="4" borderId="31" xfId="0" applyNumberFormat="1" applyFont="1" applyFill="1" applyBorder="1" applyAlignment="1">
      <alignment horizontal="center"/>
    </xf>
    <xf numFmtId="3" fontId="3" fillId="4" borderId="27" xfId="0" applyNumberFormat="1" applyFont="1" applyFill="1" applyBorder="1" applyAlignment="1">
      <alignment horizontal="center"/>
    </xf>
    <xf numFmtId="0" fontId="3" fillId="4" borderId="39" xfId="0" applyFont="1" applyFill="1" applyBorder="1" applyAlignment="1">
      <alignment horizontal="left"/>
    </xf>
    <xf numFmtId="0" fontId="3" fillId="4" borderId="38" xfId="0" applyFont="1" applyFill="1" applyBorder="1" applyAlignment="1">
      <alignment horizontal="left"/>
    </xf>
    <xf numFmtId="0" fontId="3" fillId="0" borderId="0" xfId="0" applyFont="1" applyAlignment="1">
      <alignment horizontal="center" vertical="center" wrapText="1"/>
    </xf>
  </cellXfs>
  <cellStyles count="4">
    <cellStyle name="Hyperlink" xfId="1" builtinId="8"/>
    <cellStyle name="Normal" xfId="0" builtinId="0"/>
    <cellStyle name="Normal_scc_feb2004" xfId="2"/>
    <cellStyle name="Percent" xfId="3" builtinId="5"/>
  </cellStyles>
  <dxfs count="21">
    <dxf>
      <fill>
        <patternFill patternType="none"/>
      </fill>
    </dxf>
    <dxf>
      <font>
        <color auto="1"/>
      </font>
    </dxf>
    <dxf>
      <font>
        <color auto="1"/>
      </font>
    </dxf>
    <dxf>
      <font>
        <color auto="1"/>
      </font>
    </dxf>
    <dxf>
      <font>
        <color auto="1"/>
      </font>
    </dxf>
    <dxf>
      <font>
        <color auto="1"/>
      </font>
    </dxf>
    <dxf>
      <fill>
        <patternFill patternType="none"/>
      </fill>
    </dxf>
    <dxf>
      <font>
        <color auto="1"/>
      </font>
    </dxf>
    <dxf>
      <numFmt numFmtId="2" formatCode="0.00"/>
    </dxf>
    <dxf>
      <alignment horizontal="left" readingOrder="0"/>
    </dxf>
    <dxf>
      <alignment wrapText="1" readingOrder="0"/>
    </dxf>
    <dxf>
      <alignment wrapText="1" readingOrder="0"/>
    </dxf>
    <dxf>
      <numFmt numFmtId="2" formatCode="0.00"/>
    </dxf>
    <dxf>
      <alignment horizontal="left" readingOrder="0"/>
    </dxf>
    <dxf>
      <alignment wrapText="1" readingOrder="0"/>
    </dxf>
    <dxf>
      <alignment wrapText="1" readingOrder="0"/>
    </dxf>
    <dxf>
      <fill>
        <patternFill patternType="none"/>
      </fill>
    </dxf>
    <dxf>
      <fill>
        <patternFill>
          <bgColor indexed="41"/>
        </patternFill>
      </fill>
    </dxf>
    <dxf>
      <fill>
        <patternFill>
          <bgColor indexed="47"/>
        </patternFill>
      </fill>
    </dxf>
    <dxf>
      <numFmt numFmtId="2" formatCode="0.00"/>
    </dxf>
    <dxf>
      <alignment horizontal="left"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chartsheet" Target="chartsheets/sheet2.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7.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theme" Target="theme/theme1.xml"/><Relationship Id="rId10" Type="http://schemas.openxmlformats.org/officeDocument/2006/relationships/worksheet" Target="worksheets/sheet6.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10.xml"/><Relationship Id="rId22" Type="http://schemas.openxmlformats.org/officeDocument/2006/relationships/pivotCacheDefinition" Target="pivotCache/pivotCacheDefinition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c:v>
                </c:pt>
              </c:strCache>
            </c:strRef>
          </c:tx>
          <c:dLbls>
            <c:dLbl>
              <c:idx val="1"/>
              <c:delete val="1"/>
            </c:dLbl>
            <c:dLbl>
              <c:idx val="2"/>
              <c:delete val="1"/>
            </c:dLbl>
            <c:dLbl>
              <c:idx val="3"/>
              <c:layout>
                <c:manualLayout>
                  <c:x val="0.13594705212347913"/>
                  <c:y val="8.8348426267271241E-2"/>
                </c:manualLayout>
              </c:layout>
              <c:dLblPos val="bestFit"/>
              <c:showLegendKey val="0"/>
              <c:showVal val="0"/>
              <c:showCatName val="1"/>
              <c:showSerName val="0"/>
              <c:showPercent val="1"/>
              <c:showBubbleSize val="0"/>
            </c:dLbl>
            <c:dLbl>
              <c:idx val="5"/>
              <c:layout>
                <c:manualLayout>
                  <c:x val="-6.3281393377437142E-2"/>
                  <c:y val="5.8163414728134535E-2"/>
                </c:manualLayout>
              </c:layout>
              <c:dLblPos val="bestFit"/>
              <c:showLegendKey val="0"/>
              <c:showVal val="0"/>
              <c:showCatName val="1"/>
              <c:showSerName val="0"/>
              <c:showPercent val="1"/>
              <c:showBubbleSize val="0"/>
            </c:dLbl>
            <c:dLbl>
              <c:idx val="6"/>
              <c:delete val="1"/>
            </c:dLbl>
            <c:dLbl>
              <c:idx val="7"/>
              <c:layout>
                <c:manualLayout>
                  <c:x val="-0.15379021850903496"/>
                  <c:y val="3.2354626144815095E-2"/>
                </c:manualLayout>
              </c:layout>
              <c:dLblPos val="bestFit"/>
              <c:showLegendKey val="0"/>
              <c:showVal val="0"/>
              <c:showCatName val="1"/>
              <c:showSerName val="0"/>
              <c:showPercent val="1"/>
              <c:showBubbleSize val="0"/>
            </c:dLbl>
            <c:dLbl>
              <c:idx val="10"/>
              <c:layout>
                <c:manualLayout>
                  <c:x val="-0.20511592543717833"/>
                  <c:y val="-2.1214542309454396E-2"/>
                </c:manualLayout>
              </c:layout>
              <c:dLblPos val="bestFit"/>
              <c:showLegendKey val="0"/>
              <c:showVal val="0"/>
              <c:showCatName val="1"/>
              <c:showSerName val="0"/>
              <c:showPercent val="1"/>
              <c:showBubbleSize val="0"/>
            </c:dLbl>
            <c:dLbl>
              <c:idx val="11"/>
              <c:layout>
                <c:manualLayout>
                  <c:x val="-8.2649666017053119E-2"/>
                  <c:y val="1.4309557145487326E-2"/>
                </c:manualLayout>
              </c:layout>
              <c:dLblPos val="bestFit"/>
              <c:showLegendKey val="0"/>
              <c:showVal val="0"/>
              <c:showCatName val="1"/>
              <c:showSerName val="0"/>
              <c:showPercent val="1"/>
              <c:showBubbleSize val="0"/>
            </c:dLbl>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Pneumatic devices</c:v>
                </c:pt>
                <c:pt idx="4">
                  <c:v>Pneumatic pumps</c:v>
                </c:pt>
                <c:pt idx="5">
                  <c:v>Venting - blowdowns</c:v>
                </c:pt>
                <c:pt idx="6">
                  <c:v>Workover rigs</c:v>
                </c:pt>
                <c:pt idx="7">
                  <c:v>Fugitives</c:v>
                </c:pt>
                <c:pt idx="8">
                  <c:v>Artificial Lift</c:v>
                </c:pt>
                <c:pt idx="9">
                  <c:v>Condensate tank </c:v>
                </c:pt>
                <c:pt idx="10">
                  <c:v>Oil Tank</c:v>
                </c:pt>
                <c:pt idx="11">
                  <c:v>Dehydrator</c:v>
                </c:pt>
                <c:pt idx="12">
                  <c:v>Other Categories</c:v>
                </c:pt>
              </c:strCache>
            </c:strRef>
          </c:cat>
          <c:val>
            <c:numRef>
              <c:f>by_src_allpol!$E$5:$E$17</c:f>
              <c:numCache>
                <c:formatCode>#,##0</c:formatCode>
                <c:ptCount val="13"/>
                <c:pt idx="0">
                  <c:v>324.37935114027954</c:v>
                </c:pt>
                <c:pt idx="1">
                  <c:v>5.678843121372708</c:v>
                </c:pt>
                <c:pt idx="2">
                  <c:v>6.2239762977595241</c:v>
                </c:pt>
                <c:pt idx="3">
                  <c:v>5507.4253229734486</c:v>
                </c:pt>
                <c:pt idx="4">
                  <c:v>332.59689529056993</c:v>
                </c:pt>
                <c:pt idx="5">
                  <c:v>2336.781488020732</c:v>
                </c:pt>
                <c:pt idx="6">
                  <c:v>10.395167701864951</c:v>
                </c:pt>
                <c:pt idx="7">
                  <c:v>351.66933302082282</c:v>
                </c:pt>
                <c:pt idx="8">
                  <c:v>74.098171623395203</c:v>
                </c:pt>
                <c:pt idx="9">
                  <c:v>677.15484000000004</c:v>
                </c:pt>
                <c:pt idx="10">
                  <c:v>457.52839999999998</c:v>
                </c:pt>
                <c:pt idx="11">
                  <c:v>995.81678360375952</c:v>
                </c:pt>
                <c:pt idx="12">
                  <c:v>209.53462737557223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dLbls>
            <c:dLbl>
              <c:idx val="0"/>
              <c:layout>
                <c:manualLayout>
                  <c:x val="0.12331122316702643"/>
                  <c:y val="-0.12385728292935651"/>
                </c:manualLayout>
              </c:layout>
              <c:dLblPos val="bestFit"/>
              <c:showLegendKey val="0"/>
              <c:showVal val="0"/>
              <c:showCatName val="1"/>
              <c:showSerName val="0"/>
              <c:showPercent val="1"/>
              <c:showBubbleSize val="0"/>
            </c:dLbl>
            <c:dLbl>
              <c:idx val="1"/>
              <c:layout>
                <c:manualLayout>
                  <c:x val="-4.6225278998837688E-2"/>
                  <c:y val="-4.765342341995181E-3"/>
                </c:manualLayout>
              </c:layout>
              <c:dLblPos val="bestFit"/>
              <c:showLegendKey val="0"/>
              <c:showVal val="0"/>
              <c:showCatName val="1"/>
              <c:showSerName val="0"/>
              <c:showPercent val="1"/>
              <c:showBubbleSize val="0"/>
            </c:dLbl>
            <c:dLbl>
              <c:idx val="2"/>
              <c:layout>
                <c:manualLayout>
                  <c:x val="-7.6323070603965842E-2"/>
                  <c:y val="-6.0567836850736301E-2"/>
                </c:manualLayout>
              </c:layout>
              <c:dLblPos val="bestFit"/>
              <c:showLegendKey val="0"/>
              <c:showVal val="0"/>
              <c:showCatName val="1"/>
              <c:showSerName val="0"/>
              <c:showPercent val="1"/>
              <c:showBubbleSize val="0"/>
            </c:dLbl>
            <c:dLbl>
              <c:idx val="3"/>
              <c:delete val="1"/>
            </c:dLbl>
            <c:dLbl>
              <c:idx val="4"/>
              <c:delete val="1"/>
            </c:dLbl>
            <c:dLbl>
              <c:idx val="5"/>
              <c:delete val="1"/>
            </c:dLbl>
            <c:dLbl>
              <c:idx val="7"/>
              <c:delete val="1"/>
            </c:dLbl>
            <c:dLbl>
              <c:idx val="9"/>
              <c:delete val="1"/>
            </c:dLbl>
            <c:dLbl>
              <c:idx val="10"/>
              <c:delete val="1"/>
            </c:dLbl>
            <c:dLbl>
              <c:idx val="11"/>
              <c:layout>
                <c:manualLayout>
                  <c:x val="-5.6854853774950698E-2"/>
                  <c:y val="-6.8334054774566791E-2"/>
                </c:manualLayout>
              </c:layout>
              <c:dLblPos val="bestFit"/>
              <c:showLegendKey val="0"/>
              <c:showVal val="0"/>
              <c:showCatName val="1"/>
              <c:showSerName val="0"/>
              <c:showPercent val="1"/>
              <c:showBubbleSize val="0"/>
            </c:dLbl>
            <c:dLbl>
              <c:idx val="12"/>
              <c:layout>
                <c:manualLayout>
                  <c:x val="9.9809194216982644E-3"/>
                  <c:y val="-2.338227297444264E-2"/>
                </c:manualLayout>
              </c:layout>
              <c:dLblPos val="bestFit"/>
              <c:showLegendKey val="0"/>
              <c:showVal val="0"/>
              <c:showCatName val="1"/>
              <c:showSerName val="0"/>
              <c:showPercent val="1"/>
              <c:showBubbleSize val="0"/>
            </c:dLbl>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Pneumatic devices</c:v>
                </c:pt>
                <c:pt idx="4">
                  <c:v>Pneumatic pumps</c:v>
                </c:pt>
                <c:pt idx="5">
                  <c:v>Venting - blowdowns</c:v>
                </c:pt>
                <c:pt idx="6">
                  <c:v>Workover rigs</c:v>
                </c:pt>
                <c:pt idx="7">
                  <c:v>Fugitives</c:v>
                </c:pt>
                <c:pt idx="8">
                  <c:v>Artificial Lift</c:v>
                </c:pt>
                <c:pt idx="9">
                  <c:v>Condensate tank </c:v>
                </c:pt>
                <c:pt idx="10">
                  <c:v>Oil Tank</c:v>
                </c:pt>
                <c:pt idx="11">
                  <c:v>Dehydrator</c:v>
                </c:pt>
                <c:pt idx="12">
                  <c:v>Other Categories</c:v>
                </c:pt>
              </c:strCache>
            </c:strRef>
          </c:cat>
          <c:val>
            <c:numRef>
              <c:f>by_src_allpol!$D$5:$D$17</c:f>
              <c:numCache>
                <c:formatCode>#,##0</c:formatCode>
                <c:ptCount val="13"/>
                <c:pt idx="0">
                  <c:v>1407.8375628476231</c:v>
                </c:pt>
                <c:pt idx="1">
                  <c:v>53.757309492571807</c:v>
                </c:pt>
                <c:pt idx="2">
                  <c:v>125.88460845825151</c:v>
                </c:pt>
                <c:pt idx="3">
                  <c:v>0</c:v>
                </c:pt>
                <c:pt idx="4">
                  <c:v>0</c:v>
                </c:pt>
                <c:pt idx="5">
                  <c:v>0</c:v>
                </c:pt>
                <c:pt idx="6">
                  <c:v>62.375752718914484</c:v>
                </c:pt>
                <c:pt idx="7">
                  <c:v>0</c:v>
                </c:pt>
                <c:pt idx="8">
                  <c:v>44.030270052402223</c:v>
                </c:pt>
                <c:pt idx="9">
                  <c:v>3.919</c:v>
                </c:pt>
                <c:pt idx="10">
                  <c:v>0</c:v>
                </c:pt>
                <c:pt idx="11">
                  <c:v>8.41969223865242</c:v>
                </c:pt>
                <c:pt idx="12">
                  <c:v>179.93977282985242</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3"/>
          <c:y val="3.4257748776508987E-2"/>
          <c:w val="0.64039955604883514"/>
          <c:h val="0.83197389885807538"/>
        </c:manualLayout>
      </c:layout>
      <c:barChart>
        <c:barDir val="col"/>
        <c:grouping val="stacked"/>
        <c:varyColors val="0"/>
        <c:ser>
          <c:idx val="0"/>
          <c:order val="0"/>
          <c:tx>
            <c:strRef>
              <c:f>VOC_bar_chart_data!$B$5</c:f>
              <c:strCache>
                <c:ptCount val="1"/>
                <c:pt idx="0">
                  <c:v>Compressor engines</c:v>
                </c:pt>
              </c:strCache>
            </c:strRef>
          </c:tx>
          <c:spPr>
            <a:solidFill>
              <a:srgbClr val="9999FF"/>
            </a:solidFill>
            <a:ln w="12700">
              <a:solidFill>
                <a:srgbClr val="000000"/>
              </a:solidFill>
              <a:prstDash val="solid"/>
            </a:ln>
          </c:spPr>
          <c:invertIfNegative val="0"/>
          <c:cat>
            <c:strRef>
              <c:f>VOC_bar_chart_data!$C$4:$E$4</c:f>
              <c:strCache>
                <c:ptCount val="3"/>
                <c:pt idx="0">
                  <c:v>Fremont</c:v>
                </c:pt>
                <c:pt idx="1">
                  <c:v>Fremont_Tribal</c:v>
                </c:pt>
                <c:pt idx="2">
                  <c:v>Fremont_Nontribal</c:v>
                </c:pt>
              </c:strCache>
            </c:strRef>
          </c:cat>
          <c:val>
            <c:numRef>
              <c:f>VOC_bar_chart_data!$C$5:$E$5</c:f>
              <c:numCache>
                <c:formatCode>#,##0</c:formatCode>
                <c:ptCount val="3"/>
                <c:pt idx="0">
                  <c:v>324.37935114027948</c:v>
                </c:pt>
                <c:pt idx="1">
                  <c:v>13.940430668114612</c:v>
                </c:pt>
                <c:pt idx="2">
                  <c:v>310.43892047216491</c:v>
                </c:pt>
              </c:numCache>
            </c:numRef>
          </c:val>
        </c:ser>
        <c:ser>
          <c:idx val="1"/>
          <c:order val="1"/>
          <c:tx>
            <c:strRef>
              <c:f>VOC_bar_chart_data!$B$6</c:f>
              <c:strCache>
                <c:ptCount val="1"/>
                <c:pt idx="0">
                  <c:v>Drill rigs</c:v>
                </c:pt>
              </c:strCache>
            </c:strRef>
          </c:tx>
          <c:invertIfNegative val="0"/>
          <c:cat>
            <c:strRef>
              <c:f>VOC_bar_chart_data!$C$4:$E$4</c:f>
              <c:strCache>
                <c:ptCount val="3"/>
                <c:pt idx="0">
                  <c:v>Fremont</c:v>
                </c:pt>
                <c:pt idx="1">
                  <c:v>Fremont_Tribal</c:v>
                </c:pt>
                <c:pt idx="2">
                  <c:v>Fremont_Nontribal</c:v>
                </c:pt>
              </c:strCache>
            </c:strRef>
          </c:cat>
          <c:val>
            <c:numRef>
              <c:f>VOC_bar_chart_data!$C$6:$E$6</c:f>
              <c:numCache>
                <c:formatCode>#,##0</c:formatCode>
                <c:ptCount val="3"/>
                <c:pt idx="0">
                  <c:v>5.678843121372708</c:v>
                </c:pt>
                <c:pt idx="1">
                  <c:v>0</c:v>
                </c:pt>
                <c:pt idx="2">
                  <c:v>5.678843121372708</c:v>
                </c:pt>
              </c:numCache>
            </c:numRef>
          </c:val>
        </c:ser>
        <c:ser>
          <c:idx val="2"/>
          <c:order val="2"/>
          <c:tx>
            <c:strRef>
              <c:f>VOC_bar_chart_data!$B$7</c:f>
              <c:strCache>
                <c:ptCount val="1"/>
                <c:pt idx="0">
                  <c:v>Heaters</c:v>
                </c:pt>
              </c:strCache>
            </c:strRef>
          </c:tx>
          <c:invertIfNegative val="0"/>
          <c:cat>
            <c:strRef>
              <c:f>VOC_bar_chart_data!$C$4:$E$4</c:f>
              <c:strCache>
                <c:ptCount val="3"/>
                <c:pt idx="0">
                  <c:v>Fremont</c:v>
                </c:pt>
                <c:pt idx="1">
                  <c:v>Fremont_Tribal</c:v>
                </c:pt>
                <c:pt idx="2">
                  <c:v>Fremont_Nontribal</c:v>
                </c:pt>
              </c:strCache>
            </c:strRef>
          </c:cat>
          <c:val>
            <c:numRef>
              <c:f>VOC_bar_chart_data!$C$7:$E$7</c:f>
              <c:numCache>
                <c:formatCode>#,##0</c:formatCode>
                <c:ptCount val="3"/>
                <c:pt idx="0">
                  <c:v>6.2239762977595241</c:v>
                </c:pt>
                <c:pt idx="1">
                  <c:v>1.3933104470660067</c:v>
                </c:pt>
                <c:pt idx="2">
                  <c:v>4.8306658506935172</c:v>
                </c:pt>
              </c:numCache>
            </c:numRef>
          </c:val>
        </c:ser>
        <c:ser>
          <c:idx val="3"/>
          <c:order val="3"/>
          <c:tx>
            <c:strRef>
              <c:f>VOC_bar_chart_data!$B$8</c:f>
              <c:strCache>
                <c:ptCount val="1"/>
                <c:pt idx="0">
                  <c:v>Pneumatic devices</c:v>
                </c:pt>
              </c:strCache>
            </c:strRef>
          </c:tx>
          <c:invertIfNegative val="0"/>
          <c:cat>
            <c:strRef>
              <c:f>VOC_bar_chart_data!$C$4:$E$4</c:f>
              <c:strCache>
                <c:ptCount val="3"/>
                <c:pt idx="0">
                  <c:v>Fremont</c:v>
                </c:pt>
                <c:pt idx="1">
                  <c:v>Fremont_Tribal</c:v>
                </c:pt>
                <c:pt idx="2">
                  <c:v>Fremont_Nontribal</c:v>
                </c:pt>
              </c:strCache>
            </c:strRef>
          </c:cat>
          <c:val>
            <c:numRef>
              <c:f>VOC_bar_chart_data!$C$8:$E$8</c:f>
              <c:numCache>
                <c:formatCode>#,##0</c:formatCode>
                <c:ptCount val="3"/>
                <c:pt idx="0">
                  <c:v>5507.4253229734486</c:v>
                </c:pt>
                <c:pt idx="1">
                  <c:v>1637.5569894802263</c:v>
                </c:pt>
                <c:pt idx="2">
                  <c:v>3869.8683334932225</c:v>
                </c:pt>
              </c:numCache>
            </c:numRef>
          </c:val>
        </c:ser>
        <c:ser>
          <c:idx val="4"/>
          <c:order val="4"/>
          <c:tx>
            <c:strRef>
              <c:f>VOC_bar_chart_data!$B$9</c:f>
              <c:strCache>
                <c:ptCount val="1"/>
                <c:pt idx="0">
                  <c:v>Pneumatic pumps</c:v>
                </c:pt>
              </c:strCache>
            </c:strRef>
          </c:tx>
          <c:invertIfNegative val="0"/>
          <c:cat>
            <c:strRef>
              <c:f>VOC_bar_chart_data!$C$4:$E$4</c:f>
              <c:strCache>
                <c:ptCount val="3"/>
                <c:pt idx="0">
                  <c:v>Fremont</c:v>
                </c:pt>
                <c:pt idx="1">
                  <c:v>Fremont_Tribal</c:v>
                </c:pt>
                <c:pt idx="2">
                  <c:v>Fremont_Nontribal</c:v>
                </c:pt>
              </c:strCache>
            </c:strRef>
          </c:cat>
          <c:val>
            <c:numRef>
              <c:f>VOC_bar_chart_data!$C$9:$E$9</c:f>
              <c:numCache>
                <c:formatCode>#,##0</c:formatCode>
                <c:ptCount val="3"/>
                <c:pt idx="0">
                  <c:v>332.59689529056993</c:v>
                </c:pt>
                <c:pt idx="1">
                  <c:v>98.893101335497036</c:v>
                </c:pt>
                <c:pt idx="2">
                  <c:v>233.70379395507288</c:v>
                </c:pt>
              </c:numCache>
            </c:numRef>
          </c:val>
        </c:ser>
        <c:ser>
          <c:idx val="5"/>
          <c:order val="5"/>
          <c:tx>
            <c:strRef>
              <c:f>VOC_bar_chart_data!$B$10</c:f>
              <c:strCache>
                <c:ptCount val="1"/>
                <c:pt idx="0">
                  <c:v>Venting - blowdowns</c:v>
                </c:pt>
              </c:strCache>
            </c:strRef>
          </c:tx>
          <c:invertIfNegative val="0"/>
          <c:cat>
            <c:strRef>
              <c:f>VOC_bar_chart_data!$C$4:$E$4</c:f>
              <c:strCache>
                <c:ptCount val="3"/>
                <c:pt idx="0">
                  <c:v>Fremont</c:v>
                </c:pt>
                <c:pt idx="1">
                  <c:v>Fremont_Tribal</c:v>
                </c:pt>
                <c:pt idx="2">
                  <c:v>Fremont_Nontribal</c:v>
                </c:pt>
              </c:strCache>
            </c:strRef>
          </c:cat>
          <c:val>
            <c:numRef>
              <c:f>VOC_bar_chart_data!$C$10:$E$10</c:f>
              <c:numCache>
                <c:formatCode>#,##0</c:formatCode>
                <c:ptCount val="3"/>
                <c:pt idx="0">
                  <c:v>2336.781488020732</c:v>
                </c:pt>
                <c:pt idx="1">
                  <c:v>85.654399986942138</c:v>
                </c:pt>
                <c:pt idx="2">
                  <c:v>2251.1270880337897</c:v>
                </c:pt>
              </c:numCache>
            </c:numRef>
          </c:val>
        </c:ser>
        <c:ser>
          <c:idx val="6"/>
          <c:order val="6"/>
          <c:tx>
            <c:strRef>
              <c:f>VOC_bar_chart_data!$B$11</c:f>
              <c:strCache>
                <c:ptCount val="1"/>
                <c:pt idx="0">
                  <c:v>Workover rigs</c:v>
                </c:pt>
              </c:strCache>
            </c:strRef>
          </c:tx>
          <c:invertIfNegative val="0"/>
          <c:cat>
            <c:strRef>
              <c:f>VOC_bar_chart_data!$C$4:$E$4</c:f>
              <c:strCache>
                <c:ptCount val="3"/>
                <c:pt idx="0">
                  <c:v>Fremont</c:v>
                </c:pt>
                <c:pt idx="1">
                  <c:v>Fremont_Tribal</c:v>
                </c:pt>
                <c:pt idx="2">
                  <c:v>Fremont_Nontribal</c:v>
                </c:pt>
              </c:strCache>
            </c:strRef>
          </c:cat>
          <c:val>
            <c:numRef>
              <c:f>VOC_bar_chart_data!$C$11:$E$11</c:f>
              <c:numCache>
                <c:formatCode>#,##0</c:formatCode>
                <c:ptCount val="3"/>
                <c:pt idx="0">
                  <c:v>10.395167701864951</c:v>
                </c:pt>
                <c:pt idx="1">
                  <c:v>3.0908597990426383</c:v>
                </c:pt>
                <c:pt idx="2">
                  <c:v>7.3043079028223126</c:v>
                </c:pt>
              </c:numCache>
            </c:numRef>
          </c:val>
        </c:ser>
        <c:ser>
          <c:idx val="7"/>
          <c:order val="7"/>
          <c:tx>
            <c:strRef>
              <c:f>VOC_bar_chart_data!$B$12</c:f>
              <c:strCache>
                <c:ptCount val="1"/>
                <c:pt idx="0">
                  <c:v>Fugitives</c:v>
                </c:pt>
              </c:strCache>
            </c:strRef>
          </c:tx>
          <c:invertIfNegative val="0"/>
          <c:cat>
            <c:strRef>
              <c:f>VOC_bar_chart_data!$C$4:$E$4</c:f>
              <c:strCache>
                <c:ptCount val="3"/>
                <c:pt idx="0">
                  <c:v>Fremont</c:v>
                </c:pt>
                <c:pt idx="1">
                  <c:v>Fremont_Tribal</c:v>
                </c:pt>
                <c:pt idx="2">
                  <c:v>Fremont_Nontribal</c:v>
                </c:pt>
              </c:strCache>
            </c:strRef>
          </c:cat>
          <c:val>
            <c:numRef>
              <c:f>VOC_bar_chart_data!$C$12:$E$12</c:f>
              <c:numCache>
                <c:formatCode>#,##0</c:formatCode>
                <c:ptCount val="3"/>
                <c:pt idx="0">
                  <c:v>351.66933302082282</c:v>
                </c:pt>
                <c:pt idx="1">
                  <c:v>122.26980303496444</c:v>
                </c:pt>
                <c:pt idx="2">
                  <c:v>229.39952998585841</c:v>
                </c:pt>
              </c:numCache>
            </c:numRef>
          </c:val>
        </c:ser>
        <c:ser>
          <c:idx val="8"/>
          <c:order val="8"/>
          <c:tx>
            <c:strRef>
              <c:f>VOC_bar_chart_data!$B$13</c:f>
              <c:strCache>
                <c:ptCount val="1"/>
                <c:pt idx="0">
                  <c:v>Artificial Lift</c:v>
                </c:pt>
              </c:strCache>
            </c:strRef>
          </c:tx>
          <c:invertIfNegative val="0"/>
          <c:cat>
            <c:strRef>
              <c:f>VOC_bar_chart_data!$C$4:$E$4</c:f>
              <c:strCache>
                <c:ptCount val="3"/>
                <c:pt idx="0">
                  <c:v>Fremont</c:v>
                </c:pt>
                <c:pt idx="1">
                  <c:v>Fremont_Tribal</c:v>
                </c:pt>
                <c:pt idx="2">
                  <c:v>Fremont_Nontribal</c:v>
                </c:pt>
              </c:strCache>
            </c:strRef>
          </c:cat>
          <c:val>
            <c:numRef>
              <c:f>VOC_bar_chart_data!$C$13:$E$13</c:f>
              <c:numCache>
                <c:formatCode>#,##0</c:formatCode>
                <c:ptCount val="3"/>
                <c:pt idx="0">
                  <c:v>74.098171623395203</c:v>
                </c:pt>
                <c:pt idx="1">
                  <c:v>47.900708924435762</c:v>
                </c:pt>
                <c:pt idx="2">
                  <c:v>26.197462698959445</c:v>
                </c:pt>
              </c:numCache>
            </c:numRef>
          </c:val>
        </c:ser>
        <c:ser>
          <c:idx val="9"/>
          <c:order val="9"/>
          <c:tx>
            <c:strRef>
              <c:f>VOC_bar_chart_data!$B$14</c:f>
              <c:strCache>
                <c:ptCount val="1"/>
                <c:pt idx="0">
                  <c:v>Condensate tank </c:v>
                </c:pt>
              </c:strCache>
            </c:strRef>
          </c:tx>
          <c:invertIfNegative val="0"/>
          <c:cat>
            <c:strRef>
              <c:f>VOC_bar_chart_data!$C$4:$E$4</c:f>
              <c:strCache>
                <c:ptCount val="3"/>
                <c:pt idx="0">
                  <c:v>Fremont</c:v>
                </c:pt>
                <c:pt idx="1">
                  <c:v>Fremont_Tribal</c:v>
                </c:pt>
                <c:pt idx="2">
                  <c:v>Fremont_Nontribal</c:v>
                </c:pt>
              </c:strCache>
            </c:strRef>
          </c:cat>
          <c:val>
            <c:numRef>
              <c:f>VOC_bar_chart_data!$C$14:$E$14</c:f>
              <c:numCache>
                <c:formatCode>#,##0</c:formatCode>
                <c:ptCount val="3"/>
                <c:pt idx="0">
                  <c:v>677.15484000000004</c:v>
                </c:pt>
                <c:pt idx="1">
                  <c:v>15.223279999999999</c:v>
                </c:pt>
                <c:pt idx="2">
                  <c:v>661.93155999999999</c:v>
                </c:pt>
              </c:numCache>
            </c:numRef>
          </c:val>
        </c:ser>
        <c:ser>
          <c:idx val="10"/>
          <c:order val="10"/>
          <c:tx>
            <c:strRef>
              <c:f>VOC_bar_chart_data!$B$15</c:f>
              <c:strCache>
                <c:ptCount val="1"/>
                <c:pt idx="0">
                  <c:v>Oil Tank</c:v>
                </c:pt>
              </c:strCache>
            </c:strRef>
          </c:tx>
          <c:invertIfNegative val="0"/>
          <c:cat>
            <c:strRef>
              <c:f>VOC_bar_chart_data!$C$4:$E$4</c:f>
              <c:strCache>
                <c:ptCount val="3"/>
                <c:pt idx="0">
                  <c:v>Fremont</c:v>
                </c:pt>
                <c:pt idx="1">
                  <c:v>Fremont_Tribal</c:v>
                </c:pt>
                <c:pt idx="2">
                  <c:v>Fremont_Nontribal</c:v>
                </c:pt>
              </c:strCache>
            </c:strRef>
          </c:cat>
          <c:val>
            <c:numRef>
              <c:f>VOC_bar_chart_data!$C$15:$E$15</c:f>
              <c:numCache>
                <c:formatCode>#,##0</c:formatCode>
                <c:ptCount val="3"/>
                <c:pt idx="0">
                  <c:v>457.52839999999998</c:v>
                </c:pt>
                <c:pt idx="1">
                  <c:v>295.76890000000003</c:v>
                </c:pt>
                <c:pt idx="2">
                  <c:v>161.7595</c:v>
                </c:pt>
              </c:numCache>
            </c:numRef>
          </c:val>
        </c:ser>
        <c:ser>
          <c:idx val="11"/>
          <c:order val="11"/>
          <c:tx>
            <c:strRef>
              <c:f>VOC_bar_chart_data!$B$16</c:f>
              <c:strCache>
                <c:ptCount val="1"/>
                <c:pt idx="0">
                  <c:v>Dehydrator</c:v>
                </c:pt>
              </c:strCache>
            </c:strRef>
          </c:tx>
          <c:invertIfNegative val="0"/>
          <c:cat>
            <c:strRef>
              <c:f>VOC_bar_chart_data!$C$4:$E$4</c:f>
              <c:strCache>
                <c:ptCount val="3"/>
                <c:pt idx="0">
                  <c:v>Fremont</c:v>
                </c:pt>
                <c:pt idx="1">
                  <c:v>Fremont_Tribal</c:v>
                </c:pt>
                <c:pt idx="2">
                  <c:v>Fremont_Nontribal</c:v>
                </c:pt>
              </c:strCache>
            </c:strRef>
          </c:cat>
          <c:val>
            <c:numRef>
              <c:f>VOC_bar_chart_data!$C$16:$E$16</c:f>
              <c:numCache>
                <c:formatCode>#,##0</c:formatCode>
                <c:ptCount val="3"/>
                <c:pt idx="0">
                  <c:v>995.81678360375952</c:v>
                </c:pt>
                <c:pt idx="1">
                  <c:v>36.422403844717465</c:v>
                </c:pt>
                <c:pt idx="2">
                  <c:v>959.39437975904195</c:v>
                </c:pt>
              </c:numCache>
            </c:numRef>
          </c:val>
        </c:ser>
        <c:ser>
          <c:idx val="12"/>
          <c:order val="12"/>
          <c:tx>
            <c:strRef>
              <c:f>VOC_bar_chart_data!$B$17</c:f>
              <c:strCache>
                <c:ptCount val="1"/>
                <c:pt idx="0">
                  <c:v>Other Categories</c:v>
                </c:pt>
              </c:strCache>
            </c:strRef>
          </c:tx>
          <c:invertIfNegative val="0"/>
          <c:cat>
            <c:strRef>
              <c:f>VOC_bar_chart_data!$C$4:$E$4</c:f>
              <c:strCache>
                <c:ptCount val="3"/>
                <c:pt idx="0">
                  <c:v>Fremont</c:v>
                </c:pt>
                <c:pt idx="1">
                  <c:v>Fremont_Tribal</c:v>
                </c:pt>
                <c:pt idx="2">
                  <c:v>Fremont_Nontribal</c:v>
                </c:pt>
              </c:strCache>
            </c:strRef>
          </c:cat>
          <c:val>
            <c:numRef>
              <c:f>VOC_bar_chart_data!$C$17:$E$17</c:f>
              <c:numCache>
                <c:formatCode>#,##0</c:formatCode>
                <c:ptCount val="3"/>
                <c:pt idx="0">
                  <c:v>209.53462737557223</c:v>
                </c:pt>
                <c:pt idx="1">
                  <c:v>88.626397972260094</c:v>
                </c:pt>
                <c:pt idx="2">
                  <c:v>120.90822940331209</c:v>
                </c:pt>
              </c:numCache>
            </c:numRef>
          </c:val>
        </c:ser>
        <c:dLbls>
          <c:showLegendKey val="0"/>
          <c:showVal val="0"/>
          <c:showCatName val="0"/>
          <c:showSerName val="0"/>
          <c:showPercent val="0"/>
          <c:showBubbleSize val="0"/>
        </c:dLbls>
        <c:gapWidth val="250"/>
        <c:overlap val="100"/>
        <c:axId val="158543872"/>
        <c:axId val="158545792"/>
      </c:barChart>
      <c:catAx>
        <c:axId val="15854387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8956716264559471"/>
              <c:y val="0.924959290101826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8545792"/>
        <c:crosses val="autoZero"/>
        <c:auto val="1"/>
        <c:lblAlgn val="ctr"/>
        <c:lblOffset val="100"/>
        <c:tickLblSkip val="1"/>
        <c:tickMarkSkip val="1"/>
        <c:noMultiLvlLbl val="0"/>
      </c:catAx>
      <c:valAx>
        <c:axId val="158545792"/>
        <c:scaling>
          <c:orientation val="minMax"/>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2.2197625652665316E-3"/>
              <c:y val="0.243066949746465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8543872"/>
        <c:crosses val="autoZero"/>
        <c:crossBetween val="between"/>
      </c:valAx>
      <c:spPr>
        <a:noFill/>
        <a:ln w="12700">
          <a:solidFill>
            <a:srgbClr val="808080"/>
          </a:solidFill>
          <a:prstDash val="solid"/>
        </a:ln>
      </c:spPr>
    </c:plotArea>
    <c:legend>
      <c:legendPos val="r"/>
      <c:layout>
        <c:manualLayout>
          <c:xMode val="edge"/>
          <c:yMode val="edge"/>
          <c:x val="0.79565055901505022"/>
          <c:y val="3.6649214659685882E-2"/>
          <c:w val="0.15476382284484688"/>
          <c:h val="0.7902575561178786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31742508324086"/>
          <c:y val="3.4257748776508987E-2"/>
          <c:w val="0.65038845726970074"/>
          <c:h val="0.83360522022838546"/>
        </c:manualLayout>
      </c:layout>
      <c:barChart>
        <c:barDir val="col"/>
        <c:grouping val="stacked"/>
        <c:varyColors val="0"/>
        <c:ser>
          <c:idx val="0"/>
          <c:order val="0"/>
          <c:tx>
            <c:strRef>
              <c:f>NOx_bar_chart_data!$B$5</c:f>
              <c:strCache>
                <c:ptCount val="1"/>
                <c:pt idx="0">
                  <c:v>Compressor engines</c:v>
                </c:pt>
              </c:strCache>
            </c:strRef>
          </c:tx>
          <c:spPr>
            <a:solidFill>
              <a:srgbClr val="9999FF"/>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NOx_bar_chart_data!$C$5:$E$5</c:f>
              <c:numCache>
                <c:formatCode>#,##0</c:formatCode>
                <c:ptCount val="3"/>
                <c:pt idx="0">
                  <c:v>1407.8375628476228</c:v>
                </c:pt>
                <c:pt idx="1">
                  <c:v>329.58765056148798</c:v>
                </c:pt>
                <c:pt idx="2">
                  <c:v>1078.249912286135</c:v>
                </c:pt>
              </c:numCache>
            </c:numRef>
          </c:val>
        </c:ser>
        <c:ser>
          <c:idx val="1"/>
          <c:order val="1"/>
          <c:tx>
            <c:strRef>
              <c:f>NOx_bar_chart_data!$B$6</c:f>
              <c:strCache>
                <c:ptCount val="1"/>
                <c:pt idx="0">
                  <c:v>Drill rigs</c:v>
                </c:pt>
              </c:strCache>
            </c:strRef>
          </c:tx>
          <c:spPr>
            <a:solidFill>
              <a:srgbClr val="993366"/>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NOx_bar_chart_data!$C$6:$E$6</c:f>
              <c:numCache>
                <c:formatCode>#,##0</c:formatCode>
                <c:ptCount val="3"/>
                <c:pt idx="0">
                  <c:v>53.757309492571807</c:v>
                </c:pt>
                <c:pt idx="1">
                  <c:v>0</c:v>
                </c:pt>
                <c:pt idx="2">
                  <c:v>53.757309492571807</c:v>
                </c:pt>
              </c:numCache>
            </c:numRef>
          </c:val>
        </c:ser>
        <c:ser>
          <c:idx val="2"/>
          <c:order val="2"/>
          <c:tx>
            <c:strRef>
              <c:f>NOx_bar_chart_data!$B$7</c:f>
              <c:strCache>
                <c:ptCount val="1"/>
                <c:pt idx="0">
                  <c:v>Heaters</c:v>
                </c:pt>
              </c:strCache>
            </c:strRef>
          </c:tx>
          <c:spPr>
            <a:solidFill>
              <a:srgbClr val="FFFFCC"/>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NOx_bar_chart_data!$C$7:$E$7</c:f>
              <c:numCache>
                <c:formatCode>#,##0</c:formatCode>
                <c:ptCount val="3"/>
                <c:pt idx="0">
                  <c:v>125.88460845825151</c:v>
                </c:pt>
                <c:pt idx="1">
                  <c:v>29.965956627460322</c:v>
                </c:pt>
                <c:pt idx="2">
                  <c:v>95.918651830791205</c:v>
                </c:pt>
              </c:numCache>
            </c:numRef>
          </c:val>
        </c:ser>
        <c:ser>
          <c:idx val="3"/>
          <c:order val="3"/>
          <c:tx>
            <c:strRef>
              <c:f>NOx_bar_chart_data!$B$8</c:f>
              <c:strCache>
                <c:ptCount val="1"/>
                <c:pt idx="0">
                  <c:v>Pneumatic devices</c:v>
                </c:pt>
              </c:strCache>
            </c:strRef>
          </c:tx>
          <c:spPr>
            <a:solidFill>
              <a:srgbClr val="CCFFFF"/>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NOx_bar_chart_data!$C$8:$E$8</c:f>
              <c:numCache>
                <c:formatCode>#,##0</c:formatCode>
                <c:ptCount val="3"/>
                <c:pt idx="0">
                  <c:v>0</c:v>
                </c:pt>
                <c:pt idx="1">
                  <c:v>0</c:v>
                </c:pt>
                <c:pt idx="2">
                  <c:v>0</c:v>
                </c:pt>
              </c:numCache>
            </c:numRef>
          </c:val>
        </c:ser>
        <c:ser>
          <c:idx val="4"/>
          <c:order val="4"/>
          <c:tx>
            <c:strRef>
              <c:f>NOx_bar_chart_data!$B$9</c:f>
              <c:strCache>
                <c:ptCount val="1"/>
                <c:pt idx="0">
                  <c:v>Pneumatic pumps</c:v>
                </c:pt>
              </c:strCache>
            </c:strRef>
          </c:tx>
          <c:spPr>
            <a:solidFill>
              <a:srgbClr val="660066"/>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NOx_bar_chart_data!$C$9:$E$9</c:f>
              <c:numCache>
                <c:formatCode>#,##0</c:formatCode>
                <c:ptCount val="3"/>
                <c:pt idx="0">
                  <c:v>0</c:v>
                </c:pt>
                <c:pt idx="1">
                  <c:v>0</c:v>
                </c:pt>
                <c:pt idx="2">
                  <c:v>0</c:v>
                </c:pt>
              </c:numCache>
            </c:numRef>
          </c:val>
        </c:ser>
        <c:ser>
          <c:idx val="5"/>
          <c:order val="5"/>
          <c:tx>
            <c:strRef>
              <c:f>NOx_bar_chart_data!$B$10</c:f>
              <c:strCache>
                <c:ptCount val="1"/>
                <c:pt idx="0">
                  <c:v>Venting - blowdowns</c:v>
                </c:pt>
              </c:strCache>
            </c:strRef>
          </c:tx>
          <c:spPr>
            <a:solidFill>
              <a:srgbClr val="FF8080"/>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NOx_bar_chart_data!$C$10:$E$10</c:f>
              <c:numCache>
                <c:formatCode>#,##0</c:formatCode>
                <c:ptCount val="3"/>
                <c:pt idx="0">
                  <c:v>0</c:v>
                </c:pt>
                <c:pt idx="1">
                  <c:v>0</c:v>
                </c:pt>
                <c:pt idx="2">
                  <c:v>0</c:v>
                </c:pt>
              </c:numCache>
            </c:numRef>
          </c:val>
        </c:ser>
        <c:ser>
          <c:idx val="6"/>
          <c:order val="6"/>
          <c:tx>
            <c:strRef>
              <c:f>NOx_bar_chart_data!$B$11</c:f>
              <c:strCache>
                <c:ptCount val="1"/>
                <c:pt idx="0">
                  <c:v>Workover rigs</c:v>
                </c:pt>
              </c:strCache>
            </c:strRef>
          </c:tx>
          <c:spPr>
            <a:solidFill>
              <a:srgbClr val="0066CC"/>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NOx_bar_chart_data!$C$11:$E$11</c:f>
              <c:numCache>
                <c:formatCode>#,##0</c:formatCode>
                <c:ptCount val="3"/>
                <c:pt idx="0">
                  <c:v>62.375752718914484</c:v>
                </c:pt>
                <c:pt idx="1">
                  <c:v>18.546570102888179</c:v>
                </c:pt>
                <c:pt idx="2">
                  <c:v>43.829182616026301</c:v>
                </c:pt>
              </c:numCache>
            </c:numRef>
          </c:val>
        </c:ser>
        <c:ser>
          <c:idx val="7"/>
          <c:order val="7"/>
          <c:tx>
            <c:strRef>
              <c:f>NOx_bar_chart_data!$B$12</c:f>
              <c:strCache>
                <c:ptCount val="1"/>
                <c:pt idx="0">
                  <c:v>Fugitives</c:v>
                </c:pt>
              </c:strCache>
            </c:strRef>
          </c:tx>
          <c:spPr>
            <a:solidFill>
              <a:srgbClr val="CCCCFF"/>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NOx_bar_chart_data!$C$12:$E$12</c:f>
              <c:numCache>
                <c:formatCode>#,##0</c:formatCode>
                <c:ptCount val="3"/>
                <c:pt idx="0">
                  <c:v>0</c:v>
                </c:pt>
                <c:pt idx="1">
                  <c:v>0</c:v>
                </c:pt>
                <c:pt idx="2">
                  <c:v>0</c:v>
                </c:pt>
              </c:numCache>
            </c:numRef>
          </c:val>
        </c:ser>
        <c:ser>
          <c:idx val="8"/>
          <c:order val="8"/>
          <c:tx>
            <c:strRef>
              <c:f>NOx_bar_chart_data!$B$13</c:f>
              <c:strCache>
                <c:ptCount val="1"/>
                <c:pt idx="0">
                  <c:v>Artificial Lift</c:v>
                </c:pt>
              </c:strCache>
            </c:strRef>
          </c:tx>
          <c:spPr>
            <a:solidFill>
              <a:srgbClr val="000080"/>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NOx_bar_chart_data!$C$13:$E$13</c:f>
              <c:numCache>
                <c:formatCode>#,##0</c:formatCode>
                <c:ptCount val="3"/>
                <c:pt idx="0">
                  <c:v>44.030270052402223</c:v>
                </c:pt>
                <c:pt idx="1">
                  <c:v>28.46333591554524</c:v>
                </c:pt>
                <c:pt idx="2">
                  <c:v>15.566934136856986</c:v>
                </c:pt>
              </c:numCache>
            </c:numRef>
          </c:val>
        </c:ser>
        <c:ser>
          <c:idx val="9"/>
          <c:order val="9"/>
          <c:tx>
            <c:strRef>
              <c:f>NOx_bar_chart_data!$B$14</c:f>
              <c:strCache>
                <c:ptCount val="1"/>
                <c:pt idx="0">
                  <c:v>Condensate tank </c:v>
                </c:pt>
              </c:strCache>
            </c:strRef>
          </c:tx>
          <c:spPr>
            <a:solidFill>
              <a:srgbClr val="FF00FF"/>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NOx_bar_chart_data!$C$14:$E$14</c:f>
              <c:numCache>
                <c:formatCode>#,##0</c:formatCode>
                <c:ptCount val="3"/>
                <c:pt idx="0">
                  <c:v>3.919</c:v>
                </c:pt>
                <c:pt idx="1">
                  <c:v>0</c:v>
                </c:pt>
                <c:pt idx="2">
                  <c:v>3.919</c:v>
                </c:pt>
              </c:numCache>
            </c:numRef>
          </c:val>
        </c:ser>
        <c:ser>
          <c:idx val="14"/>
          <c:order val="10"/>
          <c:tx>
            <c:strRef>
              <c:f>NOx_bar_chart_data!$B$15</c:f>
              <c:strCache>
                <c:ptCount val="1"/>
                <c:pt idx="0">
                  <c:v>Oil Tank</c:v>
                </c:pt>
              </c:strCache>
            </c:strRef>
          </c:tx>
          <c:spPr>
            <a:solidFill>
              <a:srgbClr val="008080"/>
            </a:solidFill>
            <a:ln w="12700">
              <a:solidFill>
                <a:srgbClr val="000000"/>
              </a:solidFill>
              <a:prstDash val="solid"/>
            </a:ln>
          </c:spPr>
          <c:invertIfNegative val="0"/>
          <c:cat>
            <c:strRef>
              <c:f>NOx_bar_chart_data!$C$4:$E$4</c:f>
              <c:strCache>
                <c:ptCount val="3"/>
                <c:pt idx="0">
                  <c:v>Fremont</c:v>
                </c:pt>
                <c:pt idx="1">
                  <c:v>Fremont_Tribal</c:v>
                </c:pt>
                <c:pt idx="2">
                  <c:v>Fremont_Nontribal</c:v>
                </c:pt>
              </c:strCache>
            </c:strRef>
          </c:cat>
          <c:val>
            <c:numRef>
              <c:f>NOx_bar_chart_data!$C$15:$E$15</c:f>
              <c:numCache>
                <c:formatCode>#,##0</c:formatCode>
                <c:ptCount val="3"/>
                <c:pt idx="0">
                  <c:v>0</c:v>
                </c:pt>
                <c:pt idx="1">
                  <c:v>0</c:v>
                </c:pt>
                <c:pt idx="2">
                  <c:v>0</c:v>
                </c:pt>
              </c:numCache>
            </c:numRef>
          </c:val>
        </c:ser>
        <c:ser>
          <c:idx val="10"/>
          <c:order val="11"/>
          <c:tx>
            <c:strRef>
              <c:f>NOx_bar_chart_data!$B$16</c:f>
              <c:strCache>
                <c:ptCount val="1"/>
                <c:pt idx="0">
                  <c:v>Dehydrator</c:v>
                </c:pt>
              </c:strCache>
            </c:strRef>
          </c:tx>
          <c:invertIfNegative val="0"/>
          <c:cat>
            <c:strRef>
              <c:f>NOx_bar_chart_data!$C$4:$E$4</c:f>
              <c:strCache>
                <c:ptCount val="3"/>
                <c:pt idx="0">
                  <c:v>Fremont</c:v>
                </c:pt>
                <c:pt idx="1">
                  <c:v>Fremont_Tribal</c:v>
                </c:pt>
                <c:pt idx="2">
                  <c:v>Fremont_Nontribal</c:v>
                </c:pt>
              </c:strCache>
            </c:strRef>
          </c:cat>
          <c:val>
            <c:numRef>
              <c:f>NOx_bar_chart_data!$C$16:$E$16</c:f>
              <c:numCache>
                <c:formatCode>#,##0</c:formatCode>
                <c:ptCount val="3"/>
                <c:pt idx="0">
                  <c:v>8.4196922386524182</c:v>
                </c:pt>
                <c:pt idx="1">
                  <c:v>1.0561145636775731</c:v>
                </c:pt>
                <c:pt idx="2">
                  <c:v>7.3635776749748461</c:v>
                </c:pt>
              </c:numCache>
            </c:numRef>
          </c:val>
        </c:ser>
        <c:ser>
          <c:idx val="11"/>
          <c:order val="12"/>
          <c:tx>
            <c:strRef>
              <c:f>NOx_bar_chart_data!$B$17</c:f>
              <c:strCache>
                <c:ptCount val="1"/>
                <c:pt idx="0">
                  <c:v>Other Categories</c:v>
                </c:pt>
              </c:strCache>
            </c:strRef>
          </c:tx>
          <c:invertIfNegative val="0"/>
          <c:cat>
            <c:strRef>
              <c:f>NOx_bar_chart_data!$C$4:$E$4</c:f>
              <c:strCache>
                <c:ptCount val="3"/>
                <c:pt idx="0">
                  <c:v>Fremont</c:v>
                </c:pt>
                <c:pt idx="1">
                  <c:v>Fremont_Tribal</c:v>
                </c:pt>
                <c:pt idx="2">
                  <c:v>Fremont_Nontribal</c:v>
                </c:pt>
              </c:strCache>
            </c:strRef>
          </c:cat>
          <c:val>
            <c:numRef>
              <c:f>NOx_bar_chart_data!$C$17:$E$17</c:f>
              <c:numCache>
                <c:formatCode>#,##0</c:formatCode>
                <c:ptCount val="3"/>
                <c:pt idx="0">
                  <c:v>179.93977282985242</c:v>
                </c:pt>
                <c:pt idx="1">
                  <c:v>3.0756248441143814</c:v>
                </c:pt>
                <c:pt idx="2">
                  <c:v>176.86414798573804</c:v>
                </c:pt>
              </c:numCache>
            </c:numRef>
          </c:val>
        </c:ser>
        <c:dLbls>
          <c:showLegendKey val="0"/>
          <c:showVal val="0"/>
          <c:showCatName val="0"/>
          <c:showSerName val="0"/>
          <c:showPercent val="0"/>
          <c:showBubbleSize val="0"/>
        </c:dLbls>
        <c:gapWidth val="250"/>
        <c:overlap val="100"/>
        <c:axId val="158984832"/>
        <c:axId val="158663424"/>
      </c:barChart>
      <c:catAx>
        <c:axId val="15898483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9955609418929422"/>
              <c:y val="0.926590606148053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8663424"/>
        <c:crosses val="autoZero"/>
        <c:auto val="1"/>
        <c:lblAlgn val="ctr"/>
        <c:lblOffset val="100"/>
        <c:tickLblSkip val="1"/>
        <c:tickMarkSkip val="1"/>
        <c:noMultiLvlLbl val="0"/>
      </c:catAx>
      <c:valAx>
        <c:axId val="158663424"/>
        <c:scaling>
          <c:orientation val="minMax"/>
          <c:max val="21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1.6648219239498985E-2"/>
              <c:y val="0.24632958183891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8984832"/>
        <c:crosses val="autoZero"/>
        <c:crossBetween val="between"/>
        <c:majorUnit val="300"/>
      </c:valAx>
      <c:spPr>
        <a:noFill/>
        <a:ln w="12700">
          <a:solidFill>
            <a:srgbClr val="808080"/>
          </a:solidFill>
          <a:prstDash val="solid"/>
        </a:ln>
      </c:spPr>
    </c:plotArea>
    <c:legend>
      <c:legendPos val="r"/>
      <c:layout>
        <c:manualLayout>
          <c:xMode val="edge"/>
          <c:yMode val="edge"/>
          <c:x val="0.79214044911052783"/>
          <c:y val="7.3298429319371763E-2"/>
          <c:w val="0.1589626130067075"/>
          <c:h val="0.92670155178573854"/>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codeName="Chart7"/>
  <sheetViews>
    <sheetView zoomScale="55"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55"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1"/>
  <sheetViews>
    <sheetView zoomScale="70"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0"/>
  <sheetViews>
    <sheetView zoomScale="55" workbookViewId="0"/>
  </sheetViews>
  <pageMargins left="0.75" right="0.75" top="1" bottom="1" header="0.5" footer="0.5"/>
  <pageSetup orientation="landscape" r:id="rId1"/>
  <headerFooter alignWithMargins="0"/>
  <drawing r:id="rId2"/>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161365</xdr:colOff>
      <xdr:row>0</xdr:row>
      <xdr:rowOff>89647</xdr:rowOff>
    </xdr:from>
    <xdr:to>
      <xdr:col>1</xdr:col>
      <xdr:colOff>3710491</xdr:colOff>
      <xdr:row>22</xdr:row>
      <xdr:rowOff>33617</xdr:rowOff>
    </xdr:to>
    <xdr:sp macro="" textlink="">
      <xdr:nvSpPr>
        <xdr:cNvPr id="2" name="Text Box 5"/>
        <xdr:cNvSpPr txBox="1">
          <a:spLocks noChangeArrowheads="1"/>
        </xdr:cNvSpPr>
      </xdr:nvSpPr>
      <xdr:spPr bwMode="auto">
        <a:xfrm>
          <a:off x="161365" y="89647"/>
          <a:ext cx="5386891" cy="3395382"/>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1">
            <a:defRPr sz="1000"/>
          </a:pPr>
          <a:r>
            <a:rPr lang="en-US" sz="1000" b="1" i="0" strike="noStrike">
              <a:solidFill>
                <a:srgbClr val="000000"/>
              </a:solidFill>
              <a:latin typeface="Arial"/>
              <a:cs typeface="Arial"/>
            </a:rPr>
            <a:t>Project:</a:t>
          </a:r>
          <a:r>
            <a:rPr lang="en-US" sz="1000" b="0" i="0" strike="noStrike">
              <a:solidFill>
                <a:srgbClr val="000000"/>
              </a:solidFill>
              <a:latin typeface="Arial"/>
              <a:cs typeface="Arial"/>
            </a:rPr>
            <a:t>  Western Regional Air Partnership, Oil and Gas Emissions Inventory, Phase IV</a:t>
          </a:r>
        </a:p>
        <a:p>
          <a:pPr algn="l" rtl="1">
            <a:defRPr sz="1000"/>
          </a:pPr>
          <a:r>
            <a:rPr lang="en-US" sz="1000" b="1" i="0" strike="noStrike">
              <a:solidFill>
                <a:srgbClr val="000000"/>
              </a:solidFill>
              <a:latin typeface="Arial"/>
              <a:cs typeface="Arial"/>
            </a:rPr>
            <a:t>Area:  </a:t>
          </a:r>
          <a:r>
            <a:rPr lang="en-US" sz="1000" b="0" i="0" strike="noStrike">
              <a:solidFill>
                <a:srgbClr val="000000"/>
              </a:solidFill>
              <a:latin typeface="Arial"/>
              <a:cs typeface="Arial"/>
            </a:rPr>
            <a:t>Wind River Basin, Wyoming</a:t>
          </a:r>
        </a:p>
        <a:p>
          <a:pPr algn="l" rtl="1">
            <a:defRPr sz="1000"/>
          </a:pPr>
          <a:r>
            <a:rPr lang="en-US" sz="1000" b="1" i="0" strike="noStrike">
              <a:solidFill>
                <a:srgbClr val="000000"/>
              </a:solidFill>
              <a:latin typeface="Arial"/>
              <a:cs typeface="Arial"/>
            </a:rPr>
            <a:t>Time Period:</a:t>
          </a:r>
          <a:r>
            <a:rPr lang="en-US" sz="1000" b="0" i="0" strike="noStrike">
              <a:solidFill>
                <a:srgbClr val="000000"/>
              </a:solidFill>
              <a:latin typeface="Arial"/>
              <a:cs typeface="Arial"/>
            </a:rPr>
            <a:t>  2009 annual, base year update</a:t>
          </a:r>
        </a:p>
        <a:p>
          <a:pPr algn="l" rtl="1">
            <a:defRPr sz="1000"/>
          </a:pPr>
          <a:r>
            <a:rPr lang="en-US" sz="1000" b="1" i="0" strike="noStrike">
              <a:solidFill>
                <a:srgbClr val="000000"/>
              </a:solidFill>
              <a:latin typeface="Arial"/>
              <a:cs typeface="Arial"/>
            </a:rPr>
            <a:t>Pollutants:</a:t>
          </a:r>
          <a:r>
            <a:rPr lang="en-US" sz="1000" b="0" i="0" strike="noStrike">
              <a:solidFill>
                <a:srgbClr val="000000"/>
              </a:solidFill>
              <a:latin typeface="Arial"/>
              <a:cs typeface="Arial"/>
            </a:rPr>
            <a:t>  NOx, VOC, CO, SO2, PM10</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This spreadsheet contains the oil and gas sources emission inventory for the area and temporal period as listed above.  Emission estimates were derived based upon survey data received from participating companies</a:t>
          </a:r>
          <a:r>
            <a:rPr lang="en-US" sz="1000" b="0" i="0" strike="noStrike" baseline="0">
              <a:solidFill>
                <a:srgbClr val="000000"/>
              </a:solidFill>
              <a:latin typeface="Arial"/>
              <a:cs typeface="Arial"/>
            </a:rPr>
            <a:t> and </a:t>
          </a:r>
          <a:r>
            <a:rPr lang="en-US" sz="1000" b="0" i="0" strike="noStrike">
              <a:solidFill>
                <a:srgbClr val="000000"/>
              </a:solidFill>
              <a:latin typeface="Arial"/>
              <a:cs typeface="Arial"/>
            </a:rPr>
            <a:t>emissions obtained from the Wyoming Department of Environmental Quality (WYDEQ) and the United States Environmental Protection Agency (EPA).</a:t>
          </a:r>
        </a:p>
        <a:p>
          <a:pPr algn="l" rtl="1">
            <a:defRPr sz="1000"/>
          </a:pPr>
          <a:endParaRPr lang="en-US" sz="1000" b="0" i="0" strike="noStrike">
            <a:solidFill>
              <a:srgbClr val="000000"/>
            </a:solidFill>
            <a:latin typeface="Arial"/>
            <a:cs typeface="Arial"/>
          </a:endParaRPr>
        </a:p>
        <a:p>
          <a:pPr algn="l" rtl="1">
            <a:defRPr sz="1000"/>
          </a:pPr>
          <a:r>
            <a:rPr lang="en-US" sz="1000" b="1" i="0" u="sng" strike="noStrike">
              <a:solidFill>
                <a:srgbClr val="000000"/>
              </a:solidFill>
              <a:latin typeface="Arial"/>
              <a:cs typeface="Arial"/>
            </a:rPr>
            <a:t>Spreadsheet Organization</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Geographical Description of the Basin:</a:t>
          </a:r>
          <a:r>
            <a:rPr lang="en-US" sz="1000" b="0" i="0" strike="noStrike">
              <a:solidFill>
                <a:srgbClr val="000000"/>
              </a:solidFill>
              <a:latin typeface="Arial"/>
              <a:cs typeface="Arial"/>
            </a:rPr>
            <a:t>  Basin_Boundary</a:t>
          </a:r>
        </a:p>
        <a:p>
          <a:pPr algn="l" rtl="1">
            <a:defRPr sz="1000"/>
          </a:pPr>
          <a:r>
            <a:rPr lang="en-US" sz="1000" b="1" i="0" strike="noStrike">
              <a:solidFill>
                <a:srgbClr val="000000"/>
              </a:solidFill>
              <a:latin typeface="Arial"/>
              <a:cs typeface="Arial"/>
            </a:rPr>
            <a:t>Comparison to 2006:</a:t>
          </a:r>
          <a:r>
            <a:rPr lang="en-US" sz="1000" b="0" i="0" strike="noStrike">
              <a:solidFill>
                <a:srgbClr val="000000"/>
              </a:solidFill>
              <a:latin typeface="Arial"/>
              <a:cs typeface="Arial"/>
            </a:rPr>
            <a:t>  compare_2009_2006</a:t>
          </a:r>
        </a:p>
        <a:p>
          <a:pPr algn="l" rtl="1">
            <a:defRPr sz="1000"/>
          </a:pPr>
          <a:r>
            <a:rPr lang="en-US" sz="1000" b="1" i="0" strike="noStrike">
              <a:solidFill>
                <a:srgbClr val="000000"/>
              </a:solidFill>
              <a:latin typeface="Arial"/>
              <a:cs typeface="Arial"/>
            </a:rPr>
            <a:t>Table Summaries:</a:t>
          </a:r>
          <a:r>
            <a:rPr lang="en-US" sz="1000" b="0" i="0" strike="noStrike">
              <a:solidFill>
                <a:srgbClr val="000000"/>
              </a:solidFill>
              <a:latin typeface="Arial"/>
              <a:cs typeface="Arial"/>
            </a:rPr>
            <a:t>  by_cnty_allpol, by_src_allpol, VOC_cnty_tbl, NOx_cnty_tbl, VOC_bar_chart_data, NOx_bar_chart_data</a:t>
          </a:r>
        </a:p>
        <a:p>
          <a:pPr algn="l" rtl="1">
            <a:defRPr sz="1000"/>
          </a:pPr>
          <a:r>
            <a:rPr lang="en-US" sz="1000" b="1" i="0" strike="noStrike">
              <a:solidFill>
                <a:srgbClr val="000000"/>
              </a:solidFill>
              <a:latin typeface="Arial"/>
              <a:cs typeface="Arial"/>
            </a:rPr>
            <a:t>Charts: </a:t>
          </a:r>
          <a:r>
            <a:rPr lang="en-US" sz="1000" b="0" i="0" strike="noStrike">
              <a:solidFill>
                <a:srgbClr val="000000"/>
              </a:solidFill>
              <a:latin typeface="Arial"/>
              <a:cs typeface="Arial"/>
            </a:rPr>
            <a:t> VOC-basin-pie, NOx-basin-pie, VOC-bar-cnty, NOx-bar-cnty</a:t>
          </a:r>
        </a:p>
        <a:p>
          <a:pPr algn="l" rtl="1">
            <a:defRPr sz="1000"/>
          </a:pPr>
          <a:r>
            <a:rPr lang="en-US" sz="1000" b="1" i="0" strike="noStrike">
              <a:solidFill>
                <a:srgbClr val="000000"/>
              </a:solidFill>
              <a:latin typeface="Arial"/>
              <a:cs typeface="Arial"/>
            </a:rPr>
            <a:t>By SCC and County Emissions:</a:t>
          </a:r>
          <a:r>
            <a:rPr lang="en-US" sz="1000" b="0" i="0" strike="noStrike">
              <a:solidFill>
                <a:srgbClr val="000000"/>
              </a:solidFill>
              <a:latin typeface="Arial"/>
              <a:cs typeface="Arial"/>
            </a:rPr>
            <a:t>  all_src_inventory</a:t>
          </a:r>
        </a:p>
        <a:p>
          <a:pPr algn="l" rtl="1">
            <a:defRPr sz="1000"/>
          </a:pPr>
          <a:r>
            <a:rPr lang="en-US" sz="1000" b="1" i="0" strike="noStrike">
              <a:solidFill>
                <a:srgbClr val="000000"/>
              </a:solidFill>
              <a:latin typeface="Arial"/>
              <a:cs typeface="Arial"/>
            </a:rPr>
            <a:t>Detailed By Category Emissions: </a:t>
          </a:r>
          <a:r>
            <a:rPr lang="en-US" sz="1000" b="0" i="0" strike="noStrike">
              <a:solidFill>
                <a:srgbClr val="000000"/>
              </a:solidFill>
              <a:latin typeface="Arial"/>
              <a:cs typeface="Arial"/>
            </a:rPr>
            <a:t> WYDEQ_Permitted_Source, Title</a:t>
          </a:r>
          <a:r>
            <a:rPr lang="en-US" sz="1000" b="0" i="0" strike="noStrike" baseline="0">
              <a:solidFill>
                <a:srgbClr val="000000"/>
              </a:solidFill>
              <a:latin typeface="Arial"/>
              <a:cs typeface="Arial"/>
            </a:rPr>
            <a:t> V</a:t>
          </a:r>
          <a:r>
            <a:rPr lang="en-US" sz="1000" b="0" i="0" strike="noStrike">
              <a:solidFill>
                <a:srgbClr val="000000"/>
              </a:solidFill>
              <a:latin typeface="Arial"/>
              <a:cs typeface="Arial"/>
            </a:rPr>
            <a:t>_Permitted Source, survey_src_summary</a:t>
          </a:r>
        </a:p>
        <a:p>
          <a:pPr algn="l" rtl="1">
            <a:defRPr sz="1000"/>
          </a:pPr>
          <a:r>
            <a:rPr lang="en-US" sz="1000" b="1" i="0" strike="noStrike">
              <a:solidFill>
                <a:srgbClr val="000000"/>
              </a:solidFill>
              <a:latin typeface="Arial"/>
              <a:cs typeface="Arial"/>
            </a:rPr>
            <a:t>Cross-reference Tables:</a:t>
          </a:r>
          <a:r>
            <a:rPr lang="en-US" sz="1000" b="0" i="0" strike="noStrike">
              <a:solidFill>
                <a:srgbClr val="000000"/>
              </a:solidFill>
              <a:latin typeface="Arial"/>
              <a:cs typeface="Arial"/>
            </a:rPr>
            <a:t>  SCC_xref, fips_xref</a:t>
          </a:r>
        </a:p>
        <a:p>
          <a:pPr algn="l" rtl="1">
            <a:defRPr sz="1000"/>
          </a:pPr>
          <a:endParaRPr lang="en-U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6</xdr:col>
      <xdr:colOff>388620</xdr:colOff>
      <xdr:row>45</xdr:row>
      <xdr:rowOff>53340</xdr:rowOff>
    </xdr:to>
    <xdr:pic>
      <xdr:nvPicPr>
        <xdr:cNvPr id="13399" name="Picture 7" descr="Wind_River_Basin_Low_Reso"/>
        <xdr:cNvPicPr>
          <a:picLocks noChangeAspect="1" noChangeArrowheads="1"/>
        </xdr:cNvPicPr>
      </xdr:nvPicPr>
      <xdr:blipFill>
        <a:blip xmlns:r="http://schemas.openxmlformats.org/officeDocument/2006/relationships" r:embed="rId1" cstate="print"/>
        <a:srcRect/>
        <a:stretch>
          <a:fillRect/>
        </a:stretch>
      </xdr:blipFill>
      <xdr:spPr bwMode="auto">
        <a:xfrm>
          <a:off x="0" y="1325880"/>
          <a:ext cx="5074920" cy="6858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1131.727164583332" createdVersion="4" refreshedVersion="4" minRefreshableVersion="3" recordCount="438">
  <cacheSource type="worksheet">
    <worksheetSource ref="A5:K443" sheet="all_src_inventory"/>
  </cacheSource>
  <cacheFields count="11">
    <cacheField name="Source" numFmtId="0">
      <sharedItems/>
    </cacheField>
    <cacheField name="STFIPs" numFmtId="0">
      <sharedItems containsMixedTypes="1" containsNumber="1" containsInteger="1" minValue="56" maxValue="56"/>
    </cacheField>
    <cacheField name="FIPS" numFmtId="0">
      <sharedItems count="3">
        <s v="56013"/>
        <s v="5601301"/>
        <s v="5601302"/>
      </sharedItems>
    </cacheField>
    <cacheField name="SCC" numFmtId="0">
      <sharedItems containsMixedTypes="1" containsNumber="1" containsInteger="1" minValue="20200202" maxValue="40400312"/>
    </cacheField>
    <cacheField name="Description" numFmtId="0">
      <sharedItems/>
    </cacheField>
    <cacheField name="NOx (tons/year)" numFmtId="1">
      <sharedItems containsMixedTypes="1" containsNumber="1" minValue="0" maxValue="396.4390402662321"/>
    </cacheField>
    <cacheField name="VOC (tons/year)" numFmtId="1">
      <sharedItems containsMixedTypes="1" containsNumber="1" minValue="0" maxValue="5507.4253229734486"/>
    </cacheField>
    <cacheField name="CO (tons/year)" numFmtId="1">
      <sharedItems containsMixedTypes="1" containsNumber="1" minValue="0" maxValue="1445.4"/>
    </cacheField>
    <cacheField name="SOx (tons/year)" numFmtId="1">
      <sharedItems containsMixedTypes="1" containsNumber="1" minValue="0" maxValue="1340.3"/>
    </cacheField>
    <cacheField name="PM (tons/year)" numFmtId="1">
      <sharedItems containsMixedTypes="1" containsNumber="1" minValue="0" maxValue="6.4751672478131601"/>
    </cacheField>
    <cacheField name="Combined Categories" numFmtId="0">
      <sharedItems count="30">
        <s v="Venting - blowdowns"/>
        <s v="Venting - initial completions"/>
        <s v="Venting - recompletions"/>
        <s v="Drill rigs"/>
        <s v="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Natural Gas Production, Flares"/>
        <s v="Natural Gas Processing Facilities, Gas Sweeting: Amine Process"/>
        <s v="Natural Gas Production, Flares Combusting Gases &gt;1000 BTU/scf"/>
        <s v="Natural Gas Production, Other Not Classified"/>
        <s v="Natural Gas Production, Incinerators Burning Waste Gas or Augmented Waste Gas"/>
        <s v="Natural Gas Production, All Equipt Leak Fugitives"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131.754222337964" createdVersion="3" refreshedVersion="4" recordCount="438">
  <cacheSource type="worksheet">
    <worksheetSource ref="A5:J443" sheet="all_src_inventory"/>
  </cacheSource>
  <cacheFields count="10">
    <cacheField name="Source" numFmtId="0">
      <sharedItems/>
    </cacheField>
    <cacheField name="STFIPs" numFmtId="0">
      <sharedItems containsMixedTypes="1" containsNumber="1" containsInteger="1" minValue="56" maxValue="56"/>
    </cacheField>
    <cacheField name="FIPS" numFmtId="0">
      <sharedItems containsMixedTypes="1" containsNumber="1" containsInteger="1" minValue="5601302" maxValue="5601302" count="4">
        <s v="56013"/>
        <s v="5601301"/>
        <s v="5601302"/>
        <n v="5601302" u="1"/>
      </sharedItems>
    </cacheField>
    <cacheField name="SCC" numFmtId="0">
      <sharedItems containsMixedTypes="1" containsNumber="1" containsInteger="1" minValue="20200202" maxValue="40400312"/>
    </cacheField>
    <cacheField name="Description" numFmtId="0">
      <sharedItems/>
    </cacheField>
    <cacheField name="NOx (tons/year)" numFmtId="1">
      <sharedItems containsMixedTypes="1" containsNumber="1" minValue="0" maxValue="396.4390402662321"/>
    </cacheField>
    <cacheField name="VOC (tons/year)" numFmtId="1">
      <sharedItems containsMixedTypes="1" containsNumber="1" minValue="0" maxValue="5507.4253229734486"/>
    </cacheField>
    <cacheField name="CO (tons/year)" numFmtId="1">
      <sharedItems containsMixedTypes="1" containsNumber="1" minValue="0" maxValue="1445.4"/>
    </cacheField>
    <cacheField name="SOx (tons/year)" numFmtId="1">
      <sharedItems containsMixedTypes="1" containsNumber="1" minValue="0" maxValue="1340.3"/>
    </cacheField>
    <cacheField name="PM (tons/year)" numFmtId="1">
      <sharedItems containsMixedTypes="1" containsNumber="1" minValue="0" maxValue="6.47516724781316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8">
  <r>
    <s v="Survey-Based Source"/>
    <s v="56"/>
    <x v="0"/>
    <s v="2310001630"/>
    <s v="Venting - blowdowns"/>
    <n v="0"/>
    <n v="2336.781488020732"/>
    <n v="0"/>
    <n v="0"/>
    <n v="0"/>
    <x v="0"/>
  </r>
  <r>
    <s v="Survey-Based Source"/>
    <s v="56"/>
    <x v="1"/>
    <s v="2310001630"/>
    <s v="Venting - blowdowns"/>
    <n v="0"/>
    <n v="85.654399986942138"/>
    <n v="0"/>
    <n v="0"/>
    <n v="0"/>
    <x v="0"/>
  </r>
  <r>
    <s v="Survey-Based Source"/>
    <s v="56"/>
    <x v="2"/>
    <s v="2310001630"/>
    <s v="Venting - blowdowns"/>
    <n v="0"/>
    <n v="2251.1270880337897"/>
    <n v="0"/>
    <n v="0"/>
    <n v="0"/>
    <x v="0"/>
  </r>
  <r>
    <s v="Survey-Based Source"/>
    <s v="56"/>
    <x v="0"/>
    <s v="2310001610"/>
    <s v="Venting - initial completions"/>
    <n v="0"/>
    <n v="3.0004269958993426"/>
    <n v="0"/>
    <n v="0"/>
    <n v="0"/>
    <x v="1"/>
  </r>
  <r>
    <s v="Survey-Based Source"/>
    <s v="56"/>
    <x v="1"/>
    <s v="2310001610"/>
    <s v="Venting - initial completions"/>
    <n v="0"/>
    <n v="0"/>
    <n v="0"/>
    <n v="0"/>
    <n v="0"/>
    <x v="1"/>
  </r>
  <r>
    <s v="Survey-Based Source"/>
    <s v="56"/>
    <x v="2"/>
    <s v="2310001610"/>
    <s v="Venting - initial completions"/>
    <n v="0"/>
    <n v="3.0004269958993426"/>
    <n v="0"/>
    <n v="0"/>
    <n v="0"/>
    <x v="1"/>
  </r>
  <r>
    <s v="Survey-Based Source"/>
    <s v="56"/>
    <x v="0"/>
    <s v="2310001620"/>
    <s v="Venting - recompletions"/>
    <n v="0"/>
    <n v="0.10253604259433804"/>
    <n v="0"/>
    <n v="0"/>
    <n v="0"/>
    <x v="2"/>
  </r>
  <r>
    <s v="Survey-Based Source"/>
    <s v="56"/>
    <x v="1"/>
    <s v="2310001620"/>
    <s v="Venting - recompletions"/>
    <n v="0"/>
    <n v="0"/>
    <n v="0"/>
    <n v="0"/>
    <n v="0"/>
    <x v="2"/>
  </r>
  <r>
    <s v="Survey-Based Source"/>
    <s v="56"/>
    <x v="2"/>
    <s v="2310001620"/>
    <s v="Venting - recompletions"/>
    <n v="0"/>
    <n v="0.10253604259433804"/>
    <n v="0"/>
    <n v="0"/>
    <n v="0"/>
    <x v="2"/>
  </r>
  <r>
    <s v="Survey-Based Source"/>
    <s v="56"/>
    <x v="0"/>
    <s v="2310000220"/>
    <s v="Drill rigs"/>
    <n v="53.757309492571807"/>
    <n v="5.678843121372708"/>
    <n v="119.19828703937178"/>
    <n v="0.17581217240695121"/>
    <n v="3.8418578486181425"/>
    <x v="3"/>
  </r>
  <r>
    <s v="Survey-Based Source"/>
    <s v="56"/>
    <x v="1"/>
    <s v="2310000220"/>
    <s v="Drill rigs"/>
    <n v="0"/>
    <n v="0"/>
    <n v="0"/>
    <n v="0"/>
    <n v="0"/>
    <x v="3"/>
  </r>
  <r>
    <s v="Survey-Based Source"/>
    <s v="56"/>
    <x v="2"/>
    <s v="2310000220"/>
    <s v="Drill rigs"/>
    <n v="53.757309492571807"/>
    <n v="5.678843121372708"/>
    <n v="119.19828703937178"/>
    <n v="0.17581217240695121"/>
    <n v="3.8418578486181425"/>
    <x v="3"/>
  </r>
  <r>
    <s v="Survey-Based Source"/>
    <s v="56"/>
    <x v="0"/>
    <s v="2310000700"/>
    <s v="Unpermitted Fugitives"/>
    <n v="0"/>
    <n v="289.75383929339893"/>
    <n v="0"/>
    <n v="0"/>
    <n v="0"/>
    <x v="4"/>
  </r>
  <r>
    <s v="Survey-Based Source"/>
    <s v="56"/>
    <x v="1"/>
    <s v="2310000700"/>
    <s v="Unpermitted Fugitives"/>
    <n v="0"/>
    <n v="86.154309307540501"/>
    <n v="0"/>
    <n v="0"/>
    <n v="0"/>
    <x v="4"/>
  </r>
  <r>
    <s v="Survey-Based Source"/>
    <s v="56"/>
    <x v="2"/>
    <s v="2310000700"/>
    <s v="Unpermitted Fugitives"/>
    <n v="0"/>
    <n v="203.59952998585842"/>
    <n v="0"/>
    <n v="0"/>
    <n v="0"/>
    <x v="4"/>
  </r>
  <r>
    <s v="Survey-Based Source"/>
    <s v="56"/>
    <x v="0"/>
    <s v="2310000100"/>
    <s v="Heaters"/>
    <n v="85.199569050173153"/>
    <n v="4.6859762977595238"/>
    <n v="71.567638002145458"/>
    <n v="0.51119741430103893"/>
    <n v="6.4751672478131601"/>
    <x v="5"/>
  </r>
  <r>
    <s v="Survey-Based Source"/>
    <s v="56"/>
    <x v="1"/>
    <s v="2310000100"/>
    <s v="Heaters"/>
    <n v="25.33291721938194"/>
    <n v="1.3933104470660067"/>
    <n v="21.279650464280831"/>
    <n v="0.15199750331629164"/>
    <n v="1.9253017086730275"/>
    <x v="5"/>
  </r>
  <r>
    <s v="Survey-Based Source"/>
    <s v="56"/>
    <x v="2"/>
    <s v="2310000100"/>
    <s v="Heaters"/>
    <n v="59.866651830791213"/>
    <n v="3.2926658506935169"/>
    <n v="50.287987537864623"/>
    <n v="0.35919991098474729"/>
    <n v="4.549865539140133"/>
    <x v="5"/>
  </r>
  <r>
    <s v="Survey-Based Source"/>
    <s v="56"/>
    <x v="0"/>
    <s v="2310000300"/>
    <s v="Pneumatic devices"/>
    <n v="0"/>
    <n v="5507.4253229734486"/>
    <n v="0"/>
    <n v="0"/>
    <n v="0"/>
    <x v="6"/>
  </r>
  <r>
    <s v="Survey-Based Source"/>
    <s v="56"/>
    <x v="1"/>
    <s v="2310000300"/>
    <s v="Pneumatic devices"/>
    <n v="0"/>
    <n v="1637.5569894802263"/>
    <n v="0"/>
    <n v="0"/>
    <n v="0"/>
    <x v="6"/>
  </r>
  <r>
    <s v="Survey-Based Source"/>
    <s v="56"/>
    <x v="2"/>
    <s v="2310000300"/>
    <s v="Pneumatic devices"/>
    <n v="0"/>
    <n v="3869.8683334932225"/>
    <n v="0"/>
    <n v="0"/>
    <n v="0"/>
    <x v="6"/>
  </r>
  <r>
    <s v="Survey-Based Source"/>
    <s v="56"/>
    <x v="0"/>
    <s v="2310003200"/>
    <s v="Pneumatic pumps"/>
    <n v="0"/>
    <n v="332.59689529056993"/>
    <n v="0"/>
    <n v="0"/>
    <n v="0"/>
    <x v="7"/>
  </r>
  <r>
    <s v="Survey-Based Source"/>
    <s v="56"/>
    <x v="1"/>
    <s v="2310003200"/>
    <s v="Pneumatic pumps"/>
    <n v="0"/>
    <n v="98.893101335497036"/>
    <n v="0"/>
    <n v="0"/>
    <n v="0"/>
    <x v="7"/>
  </r>
  <r>
    <s v="Survey-Based Source"/>
    <s v="56"/>
    <x v="2"/>
    <s v="2310003200"/>
    <s v="Pneumatic pumps"/>
    <n v="0"/>
    <n v="233.70379395507288"/>
    <n v="0"/>
    <n v="0"/>
    <n v="0"/>
    <x v="7"/>
  </r>
  <r>
    <s v="Survey-Based Source"/>
    <s v="56"/>
    <x v="0"/>
    <s v="2310000230"/>
    <s v="Workover rigs"/>
    <n v="62.375752718914484"/>
    <n v="10.395167701864951"/>
    <n v="35.277277526707074"/>
    <n v="1.6549538141180327"/>
    <n v="4.8846141064850714"/>
    <x v="8"/>
  </r>
  <r>
    <s v="Survey-Based Source"/>
    <s v="56"/>
    <x v="1"/>
    <s v="2310000230"/>
    <s v="Workover rigs"/>
    <n v="18.546570102888179"/>
    <n v="3.0908597990426383"/>
    <n v="10.489212108372946"/>
    <n v="0.49207769995014222"/>
    <n v="1.4523726608915295"/>
    <x v="8"/>
  </r>
  <r>
    <s v="Survey-Based Source"/>
    <s v="56"/>
    <x v="2"/>
    <s v="2310000230"/>
    <s v="Workover rigs"/>
    <n v="43.829182616026301"/>
    <n v="7.3043079028223126"/>
    <n v="24.788065418334128"/>
    <n v="1.1628761141678905"/>
    <n v="3.4322414455935419"/>
    <x v="8"/>
  </r>
  <r>
    <s v="Survey-Based Source"/>
    <s v="56"/>
    <x v="0"/>
    <s v="2310000801"/>
    <s v="Gas Well Truck Loading"/>
    <n v="0"/>
    <n v="17.321782486144091"/>
    <n v="0"/>
    <n v="0"/>
    <n v="0"/>
    <x v="9"/>
  </r>
  <r>
    <s v="Survey-Based Source"/>
    <s v="56"/>
    <x v="1"/>
    <s v="2310000801"/>
    <s v="Gas Well Truck Loading"/>
    <n v="0"/>
    <n v="0.41628159906468604"/>
    <n v="0"/>
    <n v="0"/>
    <n v="0"/>
    <x v="9"/>
  </r>
  <r>
    <s v="Survey-Based Source"/>
    <s v="56"/>
    <x v="2"/>
    <s v="2310000801"/>
    <s v="Gas Well Truck Loading"/>
    <n v="0"/>
    <n v="16.905500887079405"/>
    <n v="0"/>
    <n v="0"/>
    <n v="0"/>
    <x v="9"/>
  </r>
  <r>
    <s v="Survey-Based Source"/>
    <s v="56"/>
    <x v="0"/>
    <s v="2310000802"/>
    <s v="Oil Well Truck Loading"/>
    <n v="0"/>
    <n v="136.33874107585092"/>
    <n v="0"/>
    <n v="0"/>
    <n v="0"/>
    <x v="10"/>
  </r>
  <r>
    <s v="Survey-Based Source"/>
    <s v="56"/>
    <x v="1"/>
    <s v="2310000802"/>
    <s v="Oil Well Truck Loading"/>
    <n v="0"/>
    <n v="88.13607958629288"/>
    <n v="0"/>
    <n v="0"/>
    <n v="0"/>
    <x v="10"/>
  </r>
  <r>
    <s v="Survey-Based Source"/>
    <s v="56"/>
    <x v="2"/>
    <s v="2310000802"/>
    <s v="Oil Well Truck Loading"/>
    <n v="0"/>
    <n v="48.202661489558039"/>
    <n v="0"/>
    <n v="0"/>
    <n v="0"/>
    <x v="10"/>
  </r>
  <r>
    <s v="Survey-Based Source"/>
    <s v="56"/>
    <x v="0"/>
    <s v="2310000820"/>
    <s v="Gas Plant Truck Loading"/>
    <n v="0"/>
    <n v="0"/>
    <n v="0"/>
    <n v="0"/>
    <n v="0"/>
    <x v="11"/>
  </r>
  <r>
    <s v="Survey-Based Source"/>
    <s v="56"/>
    <x v="1"/>
    <s v="2310000820"/>
    <s v="Gas Plant Truck Loading"/>
    <n v="0"/>
    <n v="0"/>
    <n v="0"/>
    <n v="0"/>
    <n v="0"/>
    <x v="11"/>
  </r>
  <r>
    <s v="Survey-Based Source"/>
    <s v="56"/>
    <x v="2"/>
    <s v="2310000820"/>
    <s v="Gas Plant Truck Loading"/>
    <n v="0"/>
    <n v="0"/>
    <n v="0"/>
    <n v="0"/>
    <n v="0"/>
    <x v="11"/>
  </r>
  <r>
    <s v="Survey-Based Source"/>
    <s v="56"/>
    <x v="0"/>
    <s v="2310002230"/>
    <s v="Condensate tank "/>
    <n v="0"/>
    <n v="633.45183999999995"/>
    <n v="0"/>
    <n v="0"/>
    <n v="0"/>
    <x v="12"/>
  </r>
  <r>
    <s v="Survey-Based Source"/>
    <s v="56"/>
    <x v="1"/>
    <s v="2310002230"/>
    <s v="Condensate tank "/>
    <n v="0"/>
    <n v="15.223279999999999"/>
    <n v="0"/>
    <n v="0"/>
    <n v="0"/>
    <x v="12"/>
  </r>
  <r>
    <s v="Survey-Based Source"/>
    <s v="56"/>
    <x v="2"/>
    <s v="2310002230"/>
    <s v="Condensate tank "/>
    <n v="0"/>
    <n v="618.2285599999999"/>
    <n v="0"/>
    <n v="0"/>
    <n v="0"/>
    <x v="12"/>
  </r>
  <r>
    <s v="Survey-Based Source"/>
    <s v="56"/>
    <x v="0"/>
    <s v="2310002240"/>
    <s v="Oil Tank"/>
    <n v="0"/>
    <n v="457.52839999999998"/>
    <n v="0"/>
    <n v="0"/>
    <n v="0"/>
    <x v="13"/>
  </r>
  <r>
    <s v="Survey-Based Source"/>
    <s v="56"/>
    <x v="1"/>
    <s v="2310002240"/>
    <s v="Oil Tank"/>
    <n v="0"/>
    <n v="295.76890000000003"/>
    <n v="0"/>
    <n v="0"/>
    <n v="0"/>
    <x v="13"/>
  </r>
  <r>
    <s v="Survey-Based Source"/>
    <s v="56"/>
    <x v="2"/>
    <s v="2310002240"/>
    <s v="Oil Tank"/>
    <n v="0"/>
    <n v="161.7595"/>
    <n v="0"/>
    <n v="0"/>
    <n v="0"/>
    <x v="13"/>
  </r>
  <r>
    <s v="Survey-Based Source"/>
    <s v="56"/>
    <x v="0"/>
    <s v="2310002231"/>
    <s v="Condensate tank flaring"/>
    <n v="0.25463801895383309"/>
    <n v="0"/>
    <n v="1.3855303972487973"/>
    <n v="0"/>
    <n v="0"/>
    <x v="14"/>
  </r>
  <r>
    <s v="Survey-Based Source"/>
    <s v="56"/>
    <x v="1"/>
    <s v="2310002231"/>
    <s v="Condensate tank flaring"/>
    <n v="6.1195273521969856E-3"/>
    <n v="0"/>
    <n v="3.3297428239895351E-2"/>
    <n v="0"/>
    <n v="0"/>
    <x v="14"/>
  </r>
  <r>
    <s v="Survey-Based Source"/>
    <s v="56"/>
    <x v="2"/>
    <s v="2310002231"/>
    <s v="Condensate tank flaring"/>
    <n v="0.24851849160163611"/>
    <n v="0"/>
    <n v="1.3522329690089019"/>
    <n v="0"/>
    <n v="0"/>
    <x v="14"/>
  </r>
  <r>
    <s v="Survey-Based Source"/>
    <s v="56"/>
    <x v="0"/>
    <s v="2310001611"/>
    <s v="Initial completion Flaring"/>
    <n v="1.4695269281450407"/>
    <n v="0"/>
    <n v="7.9959553443186016"/>
    <n v="0"/>
    <n v="0"/>
    <x v="15"/>
  </r>
  <r>
    <s v="Survey-Based Source"/>
    <s v="56"/>
    <x v="1"/>
    <s v="2310001611"/>
    <s v="Initial completion Flaring"/>
    <n v="0"/>
    <n v="0"/>
    <n v="0"/>
    <n v="0"/>
    <n v="0"/>
    <x v="15"/>
  </r>
  <r>
    <s v="Survey-Based Source"/>
    <s v="56"/>
    <x v="2"/>
    <s v="2310001611"/>
    <s v="Initial completion Flaring"/>
    <n v="1.4695269281450407"/>
    <n v="0"/>
    <n v="7.9959553443186016"/>
    <n v="0"/>
    <n v="0"/>
    <x v="15"/>
  </r>
  <r>
    <s v="Survey-Based Source"/>
    <s v="56"/>
    <x v="0"/>
    <s v="2310003100"/>
    <s v="Miscellaneous engines"/>
    <n v="2.9267635822992702E-2"/>
    <n v="1.1346618542918085E-2"/>
    <n v="2.3685333853444155E-2"/>
    <n v="3.5981084343325786E-3"/>
    <n v="2.4638840400327861E-3"/>
    <x v="16"/>
  </r>
  <r>
    <s v="Survey-Based Source"/>
    <s v="56"/>
    <x v="1"/>
    <s v="2310003100"/>
    <s v="Miscellaneous engines"/>
    <n v="8.7023280020849438E-3"/>
    <n v="3.3737605890749958E-3"/>
    <n v="7.0425074740622295E-3"/>
    <n v="1.0698479361982397E-3"/>
    <n v="7.3260194998815025E-4"/>
    <x v="16"/>
  </r>
  <r>
    <s v="Survey-Based Source"/>
    <s v="56"/>
    <x v="2"/>
    <s v="2310003100"/>
    <s v="Miscellaneous engines"/>
    <n v="2.056530782090776E-2"/>
    <n v="7.9728579538430894E-3"/>
    <n v="1.6642826379381925E-2"/>
    <n v="2.528260498134339E-3"/>
    <n v="1.7312820900446358E-3"/>
    <x v="16"/>
  </r>
  <r>
    <s v="Survey-Based Source"/>
    <s v="56"/>
    <x v="0"/>
    <s v="2310000330"/>
    <s v="Artificial Lift"/>
    <n v="44.030270052402223"/>
    <n v="74.098171623395203"/>
    <n v="47.330508785771933"/>
    <n v="0"/>
    <n v="2.2428823329571386"/>
    <x v="17"/>
  </r>
  <r>
    <s v="Survey-Based Source"/>
    <s v="56"/>
    <x v="1"/>
    <s v="2310000330"/>
    <s v="Artificial Lift"/>
    <n v="28.46333591554524"/>
    <n v="47.900708924435762"/>
    <n v="30.596772834228656"/>
    <n v="0"/>
    <n v="1.4499096459327261"/>
    <x v="17"/>
  </r>
  <r>
    <s v="Survey-Based Source"/>
    <s v="56"/>
    <x v="2"/>
    <s v="2310000330"/>
    <s v="Artificial Lift"/>
    <n v="15.566934136856986"/>
    <n v="26.197462698959445"/>
    <n v="16.733735951543281"/>
    <n v="0"/>
    <n v="0.79297268702441259"/>
    <x v="17"/>
  </r>
  <r>
    <s v="Survey-Based Source"/>
    <s v="56"/>
    <x v="0"/>
    <s v="2310001640"/>
    <s v="Venting - Compressor Startup "/>
    <n v="0"/>
    <n v="1.1510093262384975"/>
    <n v="0"/>
    <n v="0"/>
    <n v="0"/>
    <x v="18"/>
  </r>
  <r>
    <s v="Survey-Based Source"/>
    <s v="56"/>
    <x v="1"/>
    <s v="2310001640"/>
    <s v="Venting - Compressor Startup "/>
    <n v="0"/>
    <n v="4.2190086545849236E-2"/>
    <n v="0"/>
    <n v="0"/>
    <n v="0"/>
    <x v="18"/>
  </r>
  <r>
    <s v="Survey-Based Source"/>
    <s v="56"/>
    <x v="2"/>
    <s v="2310001640"/>
    <s v="Venting - Compressor Startup "/>
    <n v="0"/>
    <n v="1.1088192396926482"/>
    <n v="0"/>
    <n v="0"/>
    <n v="0"/>
    <x v="18"/>
  </r>
  <r>
    <s v="Survey-Based Source"/>
    <s v="56"/>
    <x v="0"/>
    <s v="2310001650"/>
    <s v="Venting - Compressor Shutdown"/>
    <n v="0"/>
    <n v="0.77678483030208534"/>
    <n v="0"/>
    <n v="0"/>
    <n v="0"/>
    <x v="19"/>
  </r>
  <r>
    <s v="Survey-Based Source"/>
    <s v="56"/>
    <x v="1"/>
    <s v="2310001650"/>
    <s v="Venting - Compressor Shutdown"/>
    <n v="0"/>
    <n v="2.8472939767611463E-2"/>
    <n v="0"/>
    <n v="0"/>
    <n v="0"/>
    <x v="19"/>
  </r>
  <r>
    <s v="Survey-Based Source"/>
    <s v="56"/>
    <x v="2"/>
    <s v="2310001650"/>
    <s v="Venting - Compressor Shutdown"/>
    <n v="0"/>
    <n v="0.74831189053447389"/>
    <n v="0"/>
    <n v="0"/>
    <n v="0"/>
    <x v="19"/>
  </r>
  <r>
    <s v="Survey-Based Source"/>
    <s v="56"/>
    <x v="0"/>
    <s v="2310021410"/>
    <s v="Dehydrator"/>
    <n v="4.7008880725557427"/>
    <n v="922.71745973362374"/>
    <n v="3.9487459809468239"/>
    <n v="0"/>
    <n v="0.35726749351423648"/>
    <x v="20"/>
  </r>
  <r>
    <s v="Survey-Based Source"/>
    <s v="56"/>
    <x v="1"/>
    <s v="2310021410"/>
    <s v="Dehydrator"/>
    <n v="0.17231039758089814"/>
    <n v="33.822079974581598"/>
    <n v="0.14474073396795442"/>
    <n v="0"/>
    <n v="1.309559021614826E-2"/>
    <x v="20"/>
  </r>
  <r>
    <s v="Survey-Based Source"/>
    <s v="56"/>
    <x v="2"/>
    <s v="2310021410"/>
    <s v="Dehydrator"/>
    <n v="4.5285776749748443"/>
    <n v="888.89537975904204"/>
    <n v="3.8040052469788694"/>
    <n v="0"/>
    <n v="0.34417190329808822"/>
    <x v="20"/>
  </r>
  <r>
    <s v="Survey-Based Source"/>
    <s v="56"/>
    <x v="0"/>
    <s v="2310020600"/>
    <s v="Compressor engines"/>
    <n v="396.4390402662321"/>
    <n v="47.489447113159365"/>
    <n v="238.86684040781992"/>
    <n v="0"/>
    <n v="2.0025258148431879"/>
    <x v="21"/>
  </r>
  <r>
    <s v="Survey-Based Source"/>
    <s v="56"/>
    <x v="1"/>
    <s v="2310020600"/>
    <s v="Compressor engines"/>
    <n v="14.531417806705099"/>
    <n v="1.7407190698153965"/>
    <n v="8.7556307668451367"/>
    <n v="0"/>
    <n v="7.3402304840252092E-2"/>
    <x v="21"/>
  </r>
  <r>
    <s v="Survey-Based Source"/>
    <s v="56"/>
    <x v="2"/>
    <s v="2310020600"/>
    <s v="Compressor engines"/>
    <n v="381.90762245952698"/>
    <n v="45.748728043343974"/>
    <n v="230.11120964097478"/>
    <n v="0"/>
    <n v="1.9291235100029358"/>
    <x v="21"/>
  </r>
  <r>
    <s v="Survey-Based Source"/>
    <s v="56"/>
    <x v="0"/>
    <s v="2310001631"/>
    <s v="Blowdown Flaring"/>
    <n v="66.353340632984853"/>
    <n v="0"/>
    <n v="361.04023579712339"/>
    <n v="0"/>
    <n v="0"/>
    <x v="22"/>
  </r>
  <r>
    <s v="Survey-Based Source"/>
    <s v="56"/>
    <x v="1"/>
    <s v="2310001631"/>
    <s v="Blowdown Flaring"/>
    <n v="2.4321724595060132"/>
    <n v="0"/>
    <n v="13.233879559076835"/>
    <n v="0"/>
    <n v="0"/>
    <x v="22"/>
  </r>
  <r>
    <s v="Survey-Based Source"/>
    <s v="56"/>
    <x v="2"/>
    <s v="2310001631"/>
    <s v="Blowdown Flaring"/>
    <n v="63.92116817347884"/>
    <n v="0"/>
    <n v="347.80635623804653"/>
    <n v="0"/>
    <n v="0"/>
    <x v="22"/>
  </r>
  <r>
    <s v="Survey-Based Source"/>
    <s v="56"/>
    <x v="0"/>
    <s v="2310022000"/>
    <s v="Amine Units"/>
    <n v="0"/>
    <n v="0"/>
    <n v="0"/>
    <n v="0"/>
    <n v="0"/>
    <x v="23"/>
  </r>
  <r>
    <s v="Survey-Based Source"/>
    <s v="56"/>
    <x v="1"/>
    <s v="2310022000"/>
    <s v="Amine Units"/>
    <n v="0"/>
    <n v="0"/>
    <n v="0"/>
    <n v="0"/>
    <n v="0"/>
    <x v="23"/>
  </r>
  <r>
    <s v="Survey-Based Source"/>
    <s v="56"/>
    <x v="2"/>
    <s v="2310022000"/>
    <s v="Amine Units"/>
    <n v="0"/>
    <n v="0"/>
    <n v="0"/>
    <n v="0"/>
    <n v="0"/>
    <x v="23"/>
  </r>
  <r>
    <s v="WYDEQ Permitted Sources"/>
    <n v="56"/>
    <x v="0"/>
    <n v="20200253"/>
    <s v="Compressor engines"/>
    <n v="21.462"/>
    <n v="0"/>
    <n v="42.485999999999997"/>
    <s v=""/>
    <s v=""/>
    <x v="21"/>
  </r>
  <r>
    <s v="WYDEQ Permitted Sources"/>
    <n v="56"/>
    <x v="0"/>
    <n v="31000304"/>
    <s v="Dehydrator"/>
    <n v="0"/>
    <n v="11.388"/>
    <n v="0"/>
    <s v=""/>
    <s v=""/>
    <x v="20"/>
  </r>
  <r>
    <s v="WYDEQ Permitted Sources"/>
    <n v="56"/>
    <x v="0"/>
    <n v="20200253"/>
    <s v="Compressor engines"/>
    <n v="5.694"/>
    <n v="0"/>
    <n v="5.694"/>
    <s v=""/>
    <s v=""/>
    <x v="21"/>
  </r>
  <r>
    <s v="WYDEQ Permitted Sources"/>
    <n v="56"/>
    <x v="0"/>
    <n v="20200254"/>
    <s v="Compressor engines"/>
    <n v="8.76"/>
    <n v="0"/>
    <n v="3.0659999999999998"/>
    <s v=""/>
    <s v=""/>
    <x v="21"/>
  </r>
  <r>
    <s v="WYDEQ Permitted Sources"/>
    <n v="56"/>
    <x v="0"/>
    <n v="20200254"/>
    <s v="Compressor engines"/>
    <n v="5.2560000000000002"/>
    <n v="0"/>
    <n v="7.4459999999999997"/>
    <s v=""/>
    <s v=""/>
    <x v="21"/>
  </r>
  <r>
    <s v="WYDEQ Permitted Sources"/>
    <n v="56"/>
    <x v="0"/>
    <n v="40400311"/>
    <s v="Permitted Tank Losses"/>
    <n v="0"/>
    <n v="0.438"/>
    <n v="0"/>
    <s v=""/>
    <s v=""/>
    <x v="12"/>
  </r>
  <r>
    <s v="WYDEQ Permitted Sources"/>
    <n v="56"/>
    <x v="0"/>
    <n v="20200253"/>
    <s v="Compressor engines"/>
    <n v="7.8840000000000003"/>
    <n v="0"/>
    <n v="0.876"/>
    <s v=""/>
    <s v=""/>
    <x v="21"/>
  </r>
  <r>
    <s v="WYDEQ Permitted Sources"/>
    <n v="56"/>
    <x v="0"/>
    <n v="20200252"/>
    <s v="Compressor engines"/>
    <n v="10.512"/>
    <n v="2.5920839999999998"/>
    <n v="3.0659999999999998"/>
    <s v=""/>
    <s v=""/>
    <x v="21"/>
  </r>
  <r>
    <s v="WYDEQ Permitted Sources"/>
    <n v="56"/>
    <x v="0"/>
    <n v="20200253"/>
    <s v="Compressor engines"/>
    <n v="2"/>
    <n v="2"/>
    <n v="3.9"/>
    <s v=""/>
    <s v=""/>
    <x v="21"/>
  </r>
  <r>
    <s v="WYDEQ Permitted Sources"/>
    <n v="56"/>
    <x v="0"/>
    <n v="20200254"/>
    <s v="Compressor engines"/>
    <n v="11.7"/>
    <n v="7.8"/>
    <n v="3.9"/>
    <s v=""/>
    <s v=""/>
    <x v="21"/>
  </r>
  <r>
    <s v="WYDEQ Permitted Sources"/>
    <n v="56"/>
    <x v="0"/>
    <n v="20200254"/>
    <s v="Compressor engines"/>
    <n v="16.7"/>
    <n v="11.1"/>
    <n v="5.6"/>
    <s v=""/>
    <s v=""/>
    <x v="21"/>
  </r>
  <r>
    <s v="WYDEQ Permitted Sources"/>
    <n v="56"/>
    <x v="0"/>
    <n v="31000205"/>
    <s v="Natural Gas Production, Flares"/>
    <n v="0.4"/>
    <n v="2.5"/>
    <n v="0.1"/>
    <s v=""/>
    <s v=""/>
    <x v="24"/>
  </r>
  <r>
    <s v="WYDEQ Permitted Sources"/>
    <n v="56"/>
    <x v="0"/>
    <n v="31000404"/>
    <s v="Process Heaters"/>
    <n v="0.1"/>
    <n v="0"/>
    <n v="0.1"/>
    <s v=""/>
    <s v=""/>
    <x v="5"/>
  </r>
  <r>
    <s v="WYDEQ Permitted Sources"/>
    <n v="56"/>
    <x v="0"/>
    <n v="20200253"/>
    <s v="Compressor engines"/>
    <n v="3.2"/>
    <n v="0.8"/>
    <n v="3.2"/>
    <s v=""/>
    <s v=""/>
    <x v="21"/>
  </r>
  <r>
    <s v="WYDEQ Permitted Sources"/>
    <n v="56"/>
    <x v="0"/>
    <n v="20200253"/>
    <s v="Compressor engines"/>
    <n v="3.2"/>
    <n v="0.8"/>
    <n v="3.2"/>
    <s v=""/>
    <s v=""/>
    <x v="21"/>
  </r>
  <r>
    <s v="WYDEQ Permitted Sources"/>
    <n v="56"/>
    <x v="0"/>
    <n v="31000205"/>
    <s v="Natural Gas Production, Flares"/>
    <n v="0.4"/>
    <n v="3.7"/>
    <n v="0.1"/>
    <s v=""/>
    <s v=""/>
    <x v="24"/>
  </r>
  <r>
    <s v="WYDEQ Permitted Sources"/>
    <n v="56"/>
    <x v="0"/>
    <n v="31000404"/>
    <s v="Process Heaters"/>
    <n v="0.2"/>
    <n v="0"/>
    <n v="0.2"/>
    <s v=""/>
    <s v=""/>
    <x v="5"/>
  </r>
  <r>
    <s v="WYDEQ Permitted Sources"/>
    <n v="56"/>
    <x v="0"/>
    <n v="31000220"/>
    <s v="Natural Gas Production, All Equipt Leak Fugitives"/>
    <n v="0"/>
    <n v="2.7"/>
    <n v="0"/>
    <s v=""/>
    <s v=""/>
    <x v="4"/>
  </r>
  <r>
    <s v="WYDEQ Permitted Sources"/>
    <n v="56"/>
    <x v="0"/>
    <n v="20200253"/>
    <s v="Compressor engines"/>
    <n v="9.2936914741756063"/>
    <n v="1.3940537211263413"/>
    <n v="13.940537211263411"/>
    <n v="0"/>
    <n v="0.37174765896702433"/>
    <x v="21"/>
  </r>
  <r>
    <s v="WYDEQ Permitted Sources"/>
    <n v="56"/>
    <x v="0"/>
    <n v="20200253"/>
    <s v="Compressor engines"/>
    <n v="0"/>
    <n v="0"/>
    <n v="0"/>
    <n v="0"/>
    <n v="0"/>
    <x v="21"/>
  </r>
  <r>
    <s v="WYDEQ Permitted Sources"/>
    <n v="56"/>
    <x v="0"/>
    <n v="31000205"/>
    <s v="Natural Gas Production, Flares"/>
    <n v="0.219"/>
    <n v="0"/>
    <n v="4.3799999999999999E-2"/>
    <s v=""/>
    <s v=""/>
    <x v="24"/>
  </r>
  <r>
    <s v="WYDEQ Permitted Sources"/>
    <n v="56"/>
    <x v="0"/>
    <n v="31000304"/>
    <s v="Dehydrator"/>
    <n v="0"/>
    <n v="13.577999999999999"/>
    <n v="0"/>
    <s v=""/>
    <s v=""/>
    <x v="20"/>
  </r>
  <r>
    <s v="WYDEQ Permitted Sources"/>
    <n v="56"/>
    <x v="0"/>
    <n v="20200253"/>
    <s v="Compressor engines"/>
    <n v="9.6959164889190195"/>
    <n v="1.4543874733378528"/>
    <n v="14.543874733378527"/>
    <n v="0"/>
    <n v="0.38783665955676072"/>
    <x v="21"/>
  </r>
  <r>
    <s v="WYDEQ Permitted Sources"/>
    <n v="56"/>
    <x v="0"/>
    <n v="20200253"/>
    <s v="Compressor engines"/>
    <n v="0"/>
    <n v="0"/>
    <n v="0"/>
    <n v="0"/>
    <n v="0"/>
    <x v="21"/>
  </r>
  <r>
    <s v="WYDEQ Permitted Sources"/>
    <n v="56"/>
    <x v="0"/>
    <n v="20200253"/>
    <s v="Compressor engines"/>
    <n v="9.4836714672310478"/>
    <n v="1.4225507200846572"/>
    <n v="14.22550720084657"/>
    <n v="0"/>
    <n v="0.37934685868924195"/>
    <x v="21"/>
  </r>
  <r>
    <s v="WYDEQ Permitted Sources"/>
    <n v="56"/>
    <x v="0"/>
    <n v="20200254"/>
    <s v="Compressor engines"/>
    <n v="0"/>
    <n v="0"/>
    <n v="0"/>
    <n v="0"/>
    <n v="0"/>
    <x v="21"/>
  </r>
  <r>
    <s v="WYDEQ Permitted Sources"/>
    <n v="56"/>
    <x v="0"/>
    <n v="31000304"/>
    <s v="Dehydrator"/>
    <n v="0"/>
    <n v="5.694"/>
    <n v="0"/>
    <s v=""/>
    <s v=""/>
    <x v="20"/>
  </r>
  <r>
    <s v="WYDEQ Permitted Sources"/>
    <n v="56"/>
    <x v="0"/>
    <n v="31000205"/>
    <s v="Natural Gas Production, Flares"/>
    <n v="0.219"/>
    <n v="0"/>
    <n v="4.3799999999999999E-2"/>
    <s v=""/>
    <s v=""/>
    <x v="24"/>
  </r>
  <r>
    <s v="WYDEQ Permitted Sources"/>
    <n v="56"/>
    <x v="0"/>
    <n v="31000305"/>
    <s v="Natural Gas Processing Facilities, Gas Sweeting: Amine Process"/>
    <n v="2.19"/>
    <n v="6.1319999999999997"/>
    <n v="0.438"/>
    <s v=""/>
    <s v=""/>
    <x v="25"/>
  </r>
  <r>
    <s v="WYDEQ Permitted Sources"/>
    <n v="56"/>
    <x v="0"/>
    <n v="20200253"/>
    <s v="Compressor engines"/>
    <n v="0"/>
    <n v="0"/>
    <n v="0"/>
    <n v="0"/>
    <n v="0"/>
    <x v="21"/>
  </r>
  <r>
    <s v="WYDEQ Permitted Sources"/>
    <n v="56"/>
    <x v="0"/>
    <n v="20200253"/>
    <s v="Compressor engines"/>
    <n v="0"/>
    <n v="0"/>
    <n v="0"/>
    <n v="0"/>
    <n v="0"/>
    <x v="21"/>
  </r>
  <r>
    <s v="WYDEQ Permitted Sources"/>
    <n v="56"/>
    <x v="0"/>
    <n v="20200253"/>
    <s v="Compressor engines"/>
    <n v="6.0998230790853025"/>
    <n v="6.0998230790853025"/>
    <n v="15.249557697713255"/>
    <n v="0"/>
    <n v="0.24399292316341206"/>
    <x v="21"/>
  </r>
  <r>
    <s v="WYDEQ Permitted Sources"/>
    <n v="56"/>
    <x v="0"/>
    <n v="20200253"/>
    <s v="Compressor engines"/>
    <n v="5.2546239190462805"/>
    <n v="5.2546239190462805"/>
    <n v="13.136559797615702"/>
    <n v="0"/>
    <n v="0.2101849567618512"/>
    <x v="21"/>
  </r>
  <r>
    <s v="WYDEQ Permitted Sources"/>
    <n v="56"/>
    <x v="0"/>
    <n v="40400311"/>
    <s v="Permitted Tank Losses"/>
    <n v="0"/>
    <n v="2.6280000000000001"/>
    <n v="0"/>
    <s v=""/>
    <s v=""/>
    <x v="12"/>
  </r>
  <r>
    <s v="WYDEQ Permitted Sources"/>
    <n v="56"/>
    <x v="0"/>
    <n v="31000304"/>
    <s v="Dehydrator"/>
    <n v="0"/>
    <n v="12.702"/>
    <n v="0"/>
    <s v=""/>
    <s v=""/>
    <x v="20"/>
  </r>
  <r>
    <s v="WYDEQ Permitted Sources"/>
    <n v="56"/>
    <x v="0"/>
    <n v="20200254"/>
    <s v="Compressor engines"/>
    <n v="8.7252448453182083"/>
    <n v="16.204026141305246"/>
    <n v="32.408052282610491"/>
    <n v="0"/>
    <n v="0.49858541973246912"/>
    <x v="21"/>
  </r>
  <r>
    <s v="WYDEQ Permitted Sources"/>
    <n v="56"/>
    <x v="0"/>
    <n v="40400311"/>
    <s v="Permitted Tank Losses"/>
    <n v="0"/>
    <n v="2.6280000000000001"/>
    <n v="0"/>
    <s v=""/>
    <s v=""/>
    <x v="12"/>
  </r>
  <r>
    <s v="WYDEQ Permitted Sources"/>
    <n v="56"/>
    <x v="0"/>
    <n v="31000203"/>
    <s v="Compressor engines"/>
    <n v="10"/>
    <n v="0"/>
    <n v="28.6"/>
    <s v=""/>
    <s v=""/>
    <x v="21"/>
  </r>
  <r>
    <s v="WYDEQ Permitted Sources"/>
    <n v="56"/>
    <x v="0"/>
    <n v="31000203"/>
    <s v="Compressor engines"/>
    <n v="10"/>
    <n v="0"/>
    <n v="28.6"/>
    <s v=""/>
    <s v=""/>
    <x v="21"/>
  </r>
  <r>
    <s v="WYDEQ Permitted Sources"/>
    <n v="56"/>
    <x v="0"/>
    <n v="31000205"/>
    <s v="Natural Gas Production, Flares"/>
    <n v="0.20036908469161399"/>
    <n v="0"/>
    <n v="0"/>
    <s v=""/>
    <s v=""/>
    <x v="24"/>
  </r>
  <r>
    <s v="WYDEQ Permitted Sources"/>
    <n v="56"/>
    <x v="0"/>
    <n v="31000203"/>
    <s v="Compressor engines"/>
    <n v="6.4006790943154499"/>
    <n v="0"/>
    <n v="3.2"/>
    <s v=""/>
    <s v=""/>
    <x v="21"/>
  </r>
  <r>
    <s v="WYDEQ Permitted Sources"/>
    <n v="56"/>
    <x v="0"/>
    <n v="31000228"/>
    <s v="Dehydrator"/>
    <n v="0.44"/>
    <n v="0"/>
    <n v="0.4"/>
    <s v=""/>
    <s v=""/>
    <x v="20"/>
  </r>
  <r>
    <s v="WYDEQ Permitted Sources"/>
    <n v="56"/>
    <x v="0"/>
    <n v="20200253"/>
    <s v="Compressor engines"/>
    <n v="8.9645000744059917"/>
    <n v="8.9645000744059917"/>
    <n v="17.929000148811983"/>
    <n v="0"/>
    <n v="0.35858000297623965"/>
    <x v="21"/>
  </r>
  <r>
    <s v="WYDEQ Permitted Sources"/>
    <n v="56"/>
    <x v="0"/>
    <n v="20200254"/>
    <s v="Compressor engines"/>
    <n v="14.454000000000001"/>
    <n v="7.008"/>
    <n v="4.38"/>
    <s v=""/>
    <s v=""/>
    <x v="21"/>
  </r>
  <r>
    <s v="WYDEQ Permitted Sources"/>
    <n v="56"/>
    <x v="0"/>
    <n v="20200253"/>
    <s v="Compressor engines"/>
    <n v="16.206"/>
    <n v="8.3219999999999992"/>
    <n v="16.206"/>
    <s v=""/>
    <s v=""/>
    <x v="21"/>
  </r>
  <r>
    <s v="WYDEQ Permitted Sources"/>
    <n v="56"/>
    <x v="0"/>
    <n v="31000304"/>
    <s v="Dehydrator"/>
    <n v="0.876"/>
    <n v="2.6280000000000001"/>
    <n v="5.694"/>
    <s v=""/>
    <s v=""/>
    <x v="20"/>
  </r>
  <r>
    <s v="WYDEQ Permitted Sources"/>
    <n v="56"/>
    <x v="0"/>
    <n v="31000205"/>
    <s v="Natural Gas Production, Flares"/>
    <n v="0.438"/>
    <n v="0"/>
    <n v="0.438"/>
    <s v=""/>
    <s v=""/>
    <x v="24"/>
  </r>
  <r>
    <s v="WYDEQ Permitted Sources"/>
    <n v="56"/>
    <x v="0"/>
    <n v="31000205"/>
    <s v="Natural Gas Production, Flares"/>
    <n v="0.438"/>
    <n v="0"/>
    <n v="0.438"/>
    <s v=""/>
    <s v=""/>
    <x v="24"/>
  </r>
  <r>
    <s v="WYDEQ Permitted Sources"/>
    <n v="56"/>
    <x v="0"/>
    <n v="20200253"/>
    <s v="Compressor engines"/>
    <n v="2.6280000000000001"/>
    <n v="0.438"/>
    <n v="2.6280000000000001"/>
    <s v=""/>
    <s v=""/>
    <x v="21"/>
  </r>
  <r>
    <s v="WYDEQ Permitted Sources"/>
    <n v="56"/>
    <x v="0"/>
    <n v="20200254"/>
    <s v="Compressor engines"/>
    <n v="14.454000000000001"/>
    <n v="7.8840000000000003"/>
    <n v="4.8179999999999996"/>
    <s v=""/>
    <s v=""/>
    <x v="21"/>
  </r>
  <r>
    <s v="WYDEQ Permitted Sources"/>
    <n v="56"/>
    <x v="0"/>
    <n v="20200253"/>
    <s v="Compressor engines"/>
    <n v="11.166480927264008"/>
    <n v="5.5832404636320039"/>
    <n v="11.166480927264008"/>
    <n v="0"/>
    <n v="0.44665923709056027"/>
    <x v="21"/>
  </r>
  <r>
    <s v="WYDEQ Permitted Sources"/>
    <n v="56"/>
    <x v="0"/>
    <n v="20200253"/>
    <s v="Compressor engines"/>
    <n v="10.887772615287949"/>
    <n v="5.4438863076439743"/>
    <n v="10.887772615287949"/>
    <n v="0"/>
    <n v="0.43551090461151798"/>
    <x v="21"/>
  </r>
  <r>
    <s v="WYDEQ Permitted Sources"/>
    <n v="56"/>
    <x v="0"/>
    <n v="20200253"/>
    <s v="Compressor engines"/>
    <n v="3.6841349890044479"/>
    <n v="1.842067494502224"/>
    <n v="3.6841349890044479"/>
    <n v="0"/>
    <n v="0.14736539956017791"/>
    <x v="21"/>
  </r>
  <r>
    <s v="WYDEQ Permitted Sources"/>
    <n v="56"/>
    <x v="0"/>
    <n v="20200253"/>
    <s v="Compressor engines"/>
    <n v="0"/>
    <n v="0"/>
    <n v="0"/>
    <n v="0"/>
    <n v="0"/>
    <x v="21"/>
  </r>
  <r>
    <s v="WYDEQ Permitted Sources"/>
    <n v="56"/>
    <x v="0"/>
    <n v="20200254"/>
    <s v="Compressor engines"/>
    <n v="0"/>
    <n v="0"/>
    <n v="0"/>
    <n v="0"/>
    <n v="0"/>
    <x v="21"/>
  </r>
  <r>
    <s v="WYDEQ Permitted Sources"/>
    <n v="56"/>
    <x v="0"/>
    <n v="20200254"/>
    <s v="Compressor engines"/>
    <n v="0"/>
    <n v="0"/>
    <n v="0"/>
    <n v="0"/>
    <n v="0"/>
    <x v="21"/>
  </r>
  <r>
    <s v="WYDEQ Permitted Sources"/>
    <n v="56"/>
    <x v="0"/>
    <n v="20200253"/>
    <s v="Compressor engines"/>
    <n v="0"/>
    <n v="0"/>
    <n v="0"/>
    <n v="0"/>
    <n v="0"/>
    <x v="21"/>
  </r>
  <r>
    <s v="WYDEQ Permitted Sources"/>
    <n v="56"/>
    <x v="0"/>
    <n v="31000215"/>
    <s v="Natural Gas Production, Flares Combusting Gases &gt;1000 BTU/scf"/>
    <n v="0.4"/>
    <n v="2.2999999999999998"/>
    <n v="1.8"/>
    <s v=""/>
    <s v=""/>
    <x v="26"/>
  </r>
  <r>
    <s v="WYDEQ Permitted Sources"/>
    <n v="56"/>
    <x v="0"/>
    <n v="31000215"/>
    <s v="Natural Gas Production, Flares Combusting Gases &gt;1000 BTU/scf"/>
    <n v="0.4"/>
    <n v="5.0999999999999996"/>
    <n v="2.1"/>
    <s v=""/>
    <s v=""/>
    <x v="26"/>
  </r>
  <r>
    <s v="WYDEQ Permitted Sources"/>
    <n v="56"/>
    <x v="0"/>
    <n v="31000220"/>
    <s v="Natural Gas Production, All Equipt Leak Fugitives"/>
    <n v="0"/>
    <n v="14.2"/>
    <n v="0"/>
    <s v=""/>
    <s v=""/>
    <x v="4"/>
  </r>
  <r>
    <s v="WYDEQ Permitted Sources"/>
    <n v="56"/>
    <x v="0"/>
    <n v="31000404"/>
    <s v="Process Heaters"/>
    <n v="1.7"/>
    <n v="0"/>
    <n v="1.4"/>
    <s v=""/>
    <s v=""/>
    <x v="5"/>
  </r>
  <r>
    <s v="WYDEQ Permitted Sources"/>
    <n v="56"/>
    <x v="0"/>
    <n v="31000404"/>
    <s v="Process Heaters"/>
    <n v="0.3"/>
    <n v="0"/>
    <n v="0.3"/>
    <s v=""/>
    <s v=""/>
    <x v="5"/>
  </r>
  <r>
    <s v="WYDEQ Permitted Sources"/>
    <n v="56"/>
    <x v="0"/>
    <n v="31000227"/>
    <s v="Dehydrator"/>
    <n v="0.2"/>
    <n v="0"/>
    <n v="0"/>
    <s v=""/>
    <s v=""/>
    <x v="20"/>
  </r>
  <r>
    <s v="WYDEQ Permitted Sources"/>
    <n v="56"/>
    <x v="0"/>
    <n v="31000227"/>
    <s v="Dehydrator"/>
    <n v="0.2"/>
    <n v="0"/>
    <n v="0.2"/>
    <s v=""/>
    <s v=""/>
    <x v="20"/>
  </r>
  <r>
    <s v="WYDEQ Permitted Sources"/>
    <n v="56"/>
    <x v="0"/>
    <n v="31000227"/>
    <s v="Dehydrator"/>
    <n v="0.2"/>
    <n v="0"/>
    <n v="0.2"/>
    <s v=""/>
    <s v=""/>
    <x v="20"/>
  </r>
  <r>
    <s v="WYDEQ Permitted Sources"/>
    <n v="56"/>
    <x v="0"/>
    <n v="31000404"/>
    <s v="Process Heaters"/>
    <n v="0.1"/>
    <n v="0"/>
    <n v="0.1"/>
    <s v=""/>
    <s v=""/>
    <x v="5"/>
  </r>
  <r>
    <s v="WYDEQ Permitted Sources"/>
    <n v="56"/>
    <x v="0"/>
    <n v="31000299"/>
    <s v="Natural Gas Production, Other Not Classified"/>
    <n v="0"/>
    <n v="12"/>
    <n v="0"/>
    <s v=""/>
    <s v=""/>
    <x v="27"/>
  </r>
  <r>
    <s v="WYDEQ Permitted Sources"/>
    <n v="56"/>
    <x v="0"/>
    <n v="31000302"/>
    <s v="Dehydrator"/>
    <n v="0"/>
    <n v="14.3"/>
    <n v="0"/>
    <s v=""/>
    <s v=""/>
    <x v="20"/>
  </r>
  <r>
    <s v="WYDEQ Permitted Sources"/>
    <n v="56"/>
    <x v="0"/>
    <n v="20200254"/>
    <s v="Compressor Engines"/>
    <n v="19.271999999999998"/>
    <n v="12.702"/>
    <n v="6.57"/>
    <s v=""/>
    <s v=""/>
    <x v="21"/>
  </r>
  <r>
    <s v="WYDEQ Permitted Sources"/>
    <n v="56"/>
    <x v="0"/>
    <n v="31000304"/>
    <s v="Dehydrator"/>
    <n v="0.219"/>
    <n v="2.4089999999999998"/>
    <n v="0.219"/>
    <s v=""/>
    <s v=""/>
    <x v="20"/>
  </r>
  <r>
    <s v="WYDEQ Permitted Sources"/>
    <n v="56"/>
    <x v="0"/>
    <n v="40400311"/>
    <s v="Permitted Tank Losses"/>
    <n v="0.219"/>
    <n v="2.4089999999999998"/>
    <n v="0.219"/>
    <s v=""/>
    <s v=""/>
    <x v="12"/>
  </r>
  <r>
    <s v="WYDEQ Permitted Sources"/>
    <n v="56"/>
    <x v="0"/>
    <n v="31000404"/>
    <s v="Process Heaters"/>
    <n v="1.752"/>
    <n v="0.438"/>
    <n v="0.438"/>
    <s v=""/>
    <s v=""/>
    <x v="5"/>
  </r>
  <r>
    <s v="WYDEQ Permitted Sources"/>
    <n v="56"/>
    <x v="0"/>
    <n v="20200252"/>
    <s v="Compressor Engines"/>
    <n v="6.57"/>
    <n v="0"/>
    <n v="3.504"/>
    <s v=""/>
    <s v=""/>
    <x v="21"/>
  </r>
  <r>
    <s v="WYDEQ Permitted Sources"/>
    <n v="56"/>
    <x v="0"/>
    <n v="20200253"/>
    <s v="Compressor Engines"/>
    <n v="11.255278691777312"/>
    <n v="2.2510557383554621"/>
    <n v="16.882918037665963"/>
    <n v="0"/>
    <n v="0.45021114767109244"/>
    <x v="21"/>
  </r>
  <r>
    <s v="WYDEQ Permitted Sources"/>
    <n v="56"/>
    <x v="0"/>
    <n v="20200254"/>
    <s v="Compressor Engines"/>
    <n v="0"/>
    <n v="0"/>
    <n v="0"/>
    <n v="0"/>
    <n v="0"/>
    <x v="21"/>
  </r>
  <r>
    <s v="WYDEQ Permitted Sources"/>
    <n v="56"/>
    <x v="0"/>
    <n v="20200254"/>
    <s v="Compressor Engines"/>
    <n v="19.413287671679399"/>
    <n v="9.1"/>
    <n v="12.9"/>
    <s v=""/>
    <s v=""/>
    <x v="21"/>
  </r>
  <r>
    <s v="WYDEQ Permitted Sources"/>
    <n v="56"/>
    <x v="0"/>
    <n v="20200254"/>
    <s v="Compressor Engines"/>
    <n v="19.413287671679399"/>
    <n v="9.1"/>
    <n v="12.9"/>
    <s v=""/>
    <s v=""/>
    <x v="21"/>
  </r>
  <r>
    <s v="WYDEQ Permitted Sources"/>
    <n v="56"/>
    <x v="0"/>
    <n v="31000203"/>
    <s v="Compressor Engines"/>
    <n v="7.2"/>
    <n v="5.0999999999999996"/>
    <n v="10.3"/>
    <s v=""/>
    <s v=""/>
    <x v="21"/>
  </r>
  <r>
    <s v="WYDEQ Permitted Sources"/>
    <n v="56"/>
    <x v="0"/>
    <n v="31000203"/>
    <s v="Compressor Engines"/>
    <n v="7.2"/>
    <n v="5.0999999999999996"/>
    <n v="10.3"/>
    <s v=""/>
    <s v=""/>
    <x v="21"/>
  </r>
  <r>
    <s v="WYDEQ Permitted Sources"/>
    <n v="56"/>
    <x v="0"/>
    <n v="31000301"/>
    <s v="Dehydrator"/>
    <n v="0.4"/>
    <n v="3.3"/>
    <n v="2.4"/>
    <s v=""/>
    <s v=""/>
    <x v="20"/>
  </r>
  <r>
    <s v="WYDEQ Permitted Sources"/>
    <n v="56"/>
    <x v="0"/>
    <n v="31000404"/>
    <s v="Process Heaters"/>
    <n v="7"/>
    <n v="0.7"/>
    <n v="6"/>
    <s v=""/>
    <s v=""/>
    <x v="5"/>
  </r>
  <r>
    <s v="WYDEQ Permitted Sources"/>
    <n v="56"/>
    <x v="0"/>
    <n v="31000305"/>
    <s v="Natural Gas Processing Facilities, Gas Sweeting: Amine Process"/>
    <n v="0.3"/>
    <n v="1.6"/>
    <n v="1.5"/>
    <s v=""/>
    <s v=""/>
    <x v="25"/>
  </r>
  <r>
    <s v="WYDEQ Permitted Sources"/>
    <n v="56"/>
    <x v="0"/>
    <n v="20200253"/>
    <s v="Compressor Engines"/>
    <n v="14.253356040939828"/>
    <n v="4.7511186803132768"/>
    <n v="1.9004474721253104"/>
    <n v="0"/>
    <n v="0.38008949442506207"/>
    <x v="21"/>
  </r>
  <r>
    <s v="WYDEQ Permitted Sources"/>
    <n v="56"/>
    <x v="0"/>
    <n v="20200253"/>
    <s v="Compressor Engines"/>
    <n v="14.336323847947218"/>
    <n v="4.7787746159824067"/>
    <n v="1.911509846392963"/>
    <n v="0"/>
    <n v="0.38230196927859256"/>
    <x v="21"/>
  </r>
  <r>
    <s v="WYDEQ Permitted Sources"/>
    <n v="56"/>
    <x v="0"/>
    <n v="20200254"/>
    <s v="Compressor Engines"/>
    <n v="0"/>
    <n v="0"/>
    <n v="0"/>
    <n v="0"/>
    <n v="0"/>
    <x v="21"/>
  </r>
  <r>
    <s v="WYDEQ Permitted Sources"/>
    <n v="56"/>
    <x v="0"/>
    <n v="20200254"/>
    <s v="Compressor Engines"/>
    <n v="0"/>
    <n v="0"/>
    <n v="0"/>
    <n v="0"/>
    <n v="0"/>
    <x v="21"/>
  </r>
  <r>
    <s v="WYDEQ Permitted Sources"/>
    <n v="56"/>
    <x v="0"/>
    <n v="20200254"/>
    <s v="Compressor Engines"/>
    <n v="4.0999999999999996"/>
    <n v="4.5"/>
    <n v="7.7"/>
    <n v="0"/>
    <n v="0"/>
    <x v="21"/>
  </r>
  <r>
    <s v="WYDEQ Permitted Sources"/>
    <n v="56"/>
    <x v="0"/>
    <n v="31000228"/>
    <s v="Dehydrator"/>
    <n v="0.3"/>
    <n v="4.5"/>
    <n v="0.1"/>
    <n v="0"/>
    <n v="0"/>
    <x v="20"/>
  </r>
  <r>
    <s v="WYDEQ Permitted Sources"/>
    <n v="56"/>
    <x v="0"/>
    <n v="31000404"/>
    <s v="Process Heaters"/>
    <n v="0.2"/>
    <n v="0"/>
    <n v="0"/>
    <n v="0"/>
    <n v="0"/>
    <x v="5"/>
  </r>
  <r>
    <s v="WYDEQ Permitted Sources"/>
    <n v="56"/>
    <x v="0"/>
    <n v="20200253"/>
    <s v="Compressor Engines"/>
    <n v="3.504"/>
    <n v="0"/>
    <n v="5.2560000000000002"/>
    <n v="0"/>
    <n v="0"/>
    <x v="21"/>
  </r>
  <r>
    <s v="WYDEQ Permitted Sources"/>
    <n v="56"/>
    <x v="0"/>
    <n v="20200253"/>
    <s v="Compressor Engines"/>
    <n v="5.694"/>
    <n v="0"/>
    <n v="5.694"/>
    <n v="0"/>
    <n v="0"/>
    <x v="21"/>
  </r>
  <r>
    <s v="WYDEQ Permitted Sources"/>
    <n v="56"/>
    <x v="0"/>
    <n v="31000299"/>
    <s v="Natural Gas Production, Other Not Classified"/>
    <n v="0"/>
    <n v="0.2"/>
    <n v="0"/>
    <n v="0"/>
    <n v="0"/>
    <x v="27"/>
  </r>
  <r>
    <s v="WYDEQ Permitted Sources"/>
    <n v="56"/>
    <x v="0"/>
    <n v="40400312"/>
    <s v="Permitted Tank Losses"/>
    <n v="3.7"/>
    <n v="31.4"/>
    <n v="0.9"/>
    <n v="0"/>
    <n v="0"/>
    <x v="12"/>
  </r>
  <r>
    <s v="WYDEQ Permitted Sources"/>
    <n v="56"/>
    <x v="0"/>
    <n v="31000299"/>
    <s v="Natural Gas Production, Other Not Classified"/>
    <n v="0.3"/>
    <n v="0"/>
    <n v="0.1"/>
    <n v="0"/>
    <n v="0"/>
    <x v="27"/>
  </r>
  <r>
    <s v="WYDEQ Permitted Sources"/>
    <n v="56"/>
    <x v="0"/>
    <n v="20200253"/>
    <s v="Compressor Engines"/>
    <n v="0.8"/>
    <n v="0.4"/>
    <n v="0.8"/>
    <n v="0"/>
    <n v="0"/>
    <x v="21"/>
  </r>
  <r>
    <s v="WYDEQ Permitted Sources"/>
    <n v="56"/>
    <x v="0"/>
    <n v="20200253"/>
    <s v="Compressor Engines"/>
    <n v="0.8"/>
    <n v="0.4"/>
    <n v="0.8"/>
    <n v="0"/>
    <n v="0"/>
    <x v="21"/>
  </r>
  <r>
    <s v="WYDEQ Permitted Sources"/>
    <n v="56"/>
    <x v="0"/>
    <n v="20200253"/>
    <s v="Compressor Engines"/>
    <n v="0.8"/>
    <n v="0.4"/>
    <n v="0.8"/>
    <n v="0"/>
    <n v="0"/>
    <x v="21"/>
  </r>
  <r>
    <s v="WYDEQ Permitted Sources"/>
    <n v="56"/>
    <x v="0"/>
    <n v="20200253"/>
    <s v="Compressor Engines"/>
    <n v="0.8"/>
    <n v="0.4"/>
    <n v="0.8"/>
    <n v="0"/>
    <n v="0"/>
    <x v="21"/>
  </r>
  <r>
    <s v="WYDEQ Permitted Sources"/>
    <n v="56"/>
    <x v="0"/>
    <n v="20200253"/>
    <s v="Compressor Engines"/>
    <n v="4.7032191793917528"/>
    <n v="2.4"/>
    <n v="4.7"/>
    <n v="0"/>
    <n v="0"/>
    <x v="21"/>
  </r>
  <r>
    <s v="WYDEQ Permitted Sources"/>
    <n v="56"/>
    <x v="0"/>
    <n v="20200254"/>
    <s v="Compressor Engines"/>
    <n v="24.016438355820231"/>
    <n v="24"/>
    <n v="6.2"/>
    <n v="0"/>
    <n v="0"/>
    <x v="21"/>
  </r>
  <r>
    <s v="WYDEQ Permitted Sources"/>
    <n v="56"/>
    <x v="0"/>
    <n v="20200254"/>
    <s v="Compressor Engines"/>
    <n v="24.016438355820231"/>
    <n v="24"/>
    <n v="6.2"/>
    <n v="0"/>
    <n v="0"/>
    <x v="21"/>
  </r>
  <r>
    <s v="WYDEQ Permitted Sources"/>
    <n v="56"/>
    <x v="0"/>
    <n v="20200254"/>
    <s v="Compressor Engines"/>
    <n v="14.309794521719843"/>
    <n v="2.9"/>
    <n v="7.1"/>
    <n v="0"/>
    <n v="0"/>
    <x v="21"/>
  </r>
  <r>
    <s v="WYDEQ Permitted Sources"/>
    <n v="56"/>
    <x v="0"/>
    <n v="20200253"/>
    <s v="Compressor Engines"/>
    <n v="16.211095889743827"/>
    <n v="3.2"/>
    <n v="24.3"/>
    <n v="0"/>
    <n v="0"/>
    <x v="21"/>
  </r>
  <r>
    <s v="WYDEQ Permitted Sources"/>
    <n v="56"/>
    <x v="0"/>
    <n v="20200254"/>
    <s v="Compressor Engines"/>
    <n v="19.399999999999999"/>
    <n v="7.8"/>
    <n v="6.5"/>
    <n v="0"/>
    <n v="0"/>
    <x v="21"/>
  </r>
  <r>
    <s v="WYDEQ Permitted Sources"/>
    <n v="56"/>
    <x v="0"/>
    <n v="20200253"/>
    <s v="Compressor Engines"/>
    <n v="16.2"/>
    <n v="8.1"/>
    <n v="16.2"/>
    <n v="0"/>
    <n v="0"/>
    <x v="21"/>
  </r>
  <r>
    <s v="WYDEQ Permitted Sources"/>
    <n v="56"/>
    <x v="0"/>
    <n v="20200253"/>
    <s v="Compressor Engines"/>
    <n v="4.2"/>
    <n v="2.9"/>
    <n v="2"/>
    <n v="0"/>
    <n v="0"/>
    <x v="21"/>
  </r>
  <r>
    <s v="WYDEQ Permitted Sources"/>
    <n v="56"/>
    <x v="0"/>
    <n v="31000215"/>
    <s v="Natural Gas Production, Flares Combusting Gases &gt;1000 BTU/scf"/>
    <n v="0"/>
    <n v="9.8000000000000007"/>
    <n v="0"/>
    <n v="0"/>
    <n v="0"/>
    <x v="26"/>
  </r>
  <r>
    <s v="WYDEQ Permitted Sources"/>
    <n v="56"/>
    <x v="0"/>
    <n v="20200254"/>
    <s v="Compressor Engines"/>
    <n v="1.4505886860486652"/>
    <n v="0.7"/>
    <n v="0.3"/>
    <n v="0"/>
    <n v="0"/>
    <x v="21"/>
  </r>
  <r>
    <s v="WYDEQ Permitted Sources"/>
    <n v="56"/>
    <x v="0"/>
    <n v="20200254"/>
    <s v="Compressor Engines"/>
    <n v="19.421190969327814"/>
    <n v="9.1"/>
    <n v="2.6"/>
    <n v="0"/>
    <n v="0"/>
    <x v="21"/>
  </r>
  <r>
    <s v="WYDEQ Permitted Sources"/>
    <n v="56"/>
    <x v="0"/>
    <n v="20200254"/>
    <s v="Compressor Engines"/>
    <n v="14.495450970658965"/>
    <n v="6.8"/>
    <n v="2.9"/>
    <n v="0"/>
    <n v="0"/>
    <x v="21"/>
  </r>
  <r>
    <s v="WYDEQ Permitted Sources"/>
    <n v="56"/>
    <x v="2"/>
    <n v="20200253"/>
    <s v="Compressor Engines"/>
    <n v="21.462"/>
    <n v="0"/>
    <n v="42.485999999999997"/>
    <s v=""/>
    <s v=""/>
    <x v="21"/>
  </r>
  <r>
    <s v="WYDEQ Permitted Sources"/>
    <n v="56"/>
    <x v="2"/>
    <n v="31000304"/>
    <s v="Dehydrator"/>
    <n v="0"/>
    <n v="11.388"/>
    <n v="0"/>
    <s v=""/>
    <s v=""/>
    <x v="20"/>
  </r>
  <r>
    <s v="WYDEQ Permitted Sources"/>
    <n v="56"/>
    <x v="2"/>
    <n v="20200253"/>
    <s v="Compressor Engines"/>
    <n v="5.694"/>
    <n v="0"/>
    <n v="5.694"/>
    <s v=""/>
    <s v=""/>
    <x v="21"/>
  </r>
  <r>
    <s v="WYDEQ Permitted Sources"/>
    <n v="56"/>
    <x v="2"/>
    <n v="20200254"/>
    <s v="Compressor Engines"/>
    <n v="8.76"/>
    <n v="0"/>
    <n v="3.0659999999999998"/>
    <s v=""/>
    <s v=""/>
    <x v="21"/>
  </r>
  <r>
    <s v="WYDEQ Permitted Sources"/>
    <n v="56"/>
    <x v="2"/>
    <n v="20200254"/>
    <s v="Compressor Engines"/>
    <n v="5.2560000000000002"/>
    <n v="0"/>
    <n v="7.4459999999999997"/>
    <s v=""/>
    <s v=""/>
    <x v="21"/>
  </r>
  <r>
    <s v="WYDEQ Permitted Sources"/>
    <n v="56"/>
    <x v="2"/>
    <n v="40400311"/>
    <s v="Permitted Tank Losses"/>
    <n v="0"/>
    <n v="0.438"/>
    <n v="0"/>
    <s v=""/>
    <s v=""/>
    <x v="12"/>
  </r>
  <r>
    <s v="WYDEQ Permitted Sources"/>
    <n v="56"/>
    <x v="2"/>
    <n v="20200253"/>
    <s v="Compressor Engines"/>
    <n v="7.8840000000000003"/>
    <n v="0"/>
    <n v="0.876"/>
    <s v=""/>
    <s v=""/>
    <x v="21"/>
  </r>
  <r>
    <s v="WYDEQ Permitted Sources"/>
    <n v="56"/>
    <x v="2"/>
    <n v="20200252"/>
    <s v="Compressor Engines"/>
    <n v="10.512"/>
    <n v="2.5920839999999998"/>
    <n v="3.0659999999999998"/>
    <s v=""/>
    <s v=""/>
    <x v="21"/>
  </r>
  <r>
    <s v="WYDEQ Permitted Sources"/>
    <n v="56"/>
    <x v="2"/>
    <n v="20200253"/>
    <s v="Compressor Engines"/>
    <n v="2"/>
    <n v="2"/>
    <n v="3.9"/>
    <s v=""/>
    <s v=""/>
    <x v="21"/>
  </r>
  <r>
    <s v="WYDEQ Permitted Sources"/>
    <n v="56"/>
    <x v="2"/>
    <n v="20200254"/>
    <s v="Compressor Engines"/>
    <n v="11.7"/>
    <n v="7.8"/>
    <n v="3.9"/>
    <s v=""/>
    <s v=""/>
    <x v="21"/>
  </r>
  <r>
    <s v="WYDEQ Permitted Sources"/>
    <n v="56"/>
    <x v="2"/>
    <n v="20200254"/>
    <s v="Compressor Engines"/>
    <n v="16.7"/>
    <n v="11.1"/>
    <n v="5.6"/>
    <s v=""/>
    <s v=""/>
    <x v="21"/>
  </r>
  <r>
    <s v="WYDEQ Permitted Sources"/>
    <n v="56"/>
    <x v="2"/>
    <n v="31000205"/>
    <s v="Natural Gas Production, Flares"/>
    <n v="0.4"/>
    <n v="2.5"/>
    <n v="0.1"/>
    <s v=""/>
    <s v=""/>
    <x v="24"/>
  </r>
  <r>
    <s v="WYDEQ Permitted Sources"/>
    <n v="56"/>
    <x v="2"/>
    <n v="31000404"/>
    <s v="Process Heaters"/>
    <n v="0.1"/>
    <n v="0"/>
    <n v="0.1"/>
    <s v=""/>
    <s v=""/>
    <x v="5"/>
  </r>
  <r>
    <s v="WYDEQ Permitted Sources"/>
    <n v="56"/>
    <x v="2"/>
    <n v="20200253"/>
    <s v="Compressor Engines"/>
    <n v="3.2"/>
    <n v="0.8"/>
    <n v="3.2"/>
    <s v=""/>
    <s v=""/>
    <x v="21"/>
  </r>
  <r>
    <s v="WYDEQ Permitted Sources"/>
    <n v="56"/>
    <x v="2"/>
    <n v="20200253"/>
    <s v="Compressor Engines"/>
    <n v="3.2"/>
    <n v="0.8"/>
    <n v="3.2"/>
    <s v=""/>
    <s v=""/>
    <x v="21"/>
  </r>
  <r>
    <s v="WYDEQ Permitted Sources"/>
    <n v="56"/>
    <x v="2"/>
    <n v="31000205"/>
    <s v="Natural Gas Production, Flares"/>
    <n v="0.4"/>
    <n v="3.7"/>
    <n v="0.1"/>
    <s v=""/>
    <s v=""/>
    <x v="24"/>
  </r>
  <r>
    <s v="WYDEQ Permitted Sources"/>
    <n v="56"/>
    <x v="2"/>
    <n v="31000404"/>
    <s v="Process Heaters"/>
    <n v="0.2"/>
    <n v="0"/>
    <n v="0.2"/>
    <s v=""/>
    <s v=""/>
    <x v="5"/>
  </r>
  <r>
    <s v="WYDEQ Permitted Sources"/>
    <n v="56"/>
    <x v="2"/>
    <n v="31000220"/>
    <s v="Natural Gas Production, All Equipt Leak Fugitives"/>
    <n v="0"/>
    <n v="2.7"/>
    <n v="0"/>
    <s v=""/>
    <s v=""/>
    <x v="4"/>
  </r>
  <r>
    <s v="WYDEQ Permitted Sources"/>
    <n v="56"/>
    <x v="2"/>
    <n v="20200253"/>
    <s v="Compressor Engines"/>
    <n v="9.2936914741756063"/>
    <n v="1.3940537211263413"/>
    <n v="13.940537211263411"/>
    <n v="0"/>
    <n v="0.37174765896702433"/>
    <x v="21"/>
  </r>
  <r>
    <s v="WYDEQ Permitted Sources"/>
    <n v="56"/>
    <x v="2"/>
    <n v="20200253"/>
    <s v="Compressor Engines"/>
    <n v="0"/>
    <n v="0"/>
    <n v="0"/>
    <n v="0"/>
    <n v="0"/>
    <x v="21"/>
  </r>
  <r>
    <s v="WYDEQ Permitted Sources"/>
    <n v="56"/>
    <x v="2"/>
    <n v="31000205"/>
    <s v="Natural Gas Production, Flares"/>
    <n v="0.219"/>
    <n v="0"/>
    <n v="4.3799999999999999E-2"/>
    <s v=""/>
    <s v=""/>
    <x v="24"/>
  </r>
  <r>
    <s v="WYDEQ Permitted Sources"/>
    <n v="56"/>
    <x v="2"/>
    <n v="31000304"/>
    <s v="Dehydrator"/>
    <n v="0"/>
    <n v="13.577999999999999"/>
    <n v="0"/>
    <s v=""/>
    <s v=""/>
    <x v="20"/>
  </r>
  <r>
    <s v="WYDEQ Permitted Sources"/>
    <n v="56"/>
    <x v="2"/>
    <n v="20200253"/>
    <s v="Compressor Engines"/>
    <n v="9.6959164889190195"/>
    <n v="1.4543874733378528"/>
    <n v="14.543874733378527"/>
    <n v="0"/>
    <n v="0.38783665955676072"/>
    <x v="21"/>
  </r>
  <r>
    <s v="WYDEQ Permitted Sources"/>
    <n v="56"/>
    <x v="2"/>
    <n v="20200253"/>
    <s v="Compressor Engines"/>
    <n v="0"/>
    <n v="0"/>
    <n v="0"/>
    <n v="0"/>
    <n v="0"/>
    <x v="21"/>
  </r>
  <r>
    <s v="WYDEQ Permitted Sources"/>
    <n v="56"/>
    <x v="2"/>
    <n v="20200253"/>
    <s v="Compressor Engines"/>
    <n v="9.4836714672310478"/>
    <n v="1.4225507200846572"/>
    <n v="14.22550720084657"/>
    <n v="0"/>
    <n v="0.37934685868924195"/>
    <x v="21"/>
  </r>
  <r>
    <s v="WYDEQ Permitted Sources"/>
    <n v="56"/>
    <x v="2"/>
    <n v="20200254"/>
    <s v="Compressor Engines"/>
    <n v="0"/>
    <n v="0"/>
    <n v="0"/>
    <n v="0"/>
    <n v="0"/>
    <x v="21"/>
  </r>
  <r>
    <s v="WYDEQ Permitted Sources"/>
    <n v="56"/>
    <x v="2"/>
    <n v="31000304"/>
    <s v="Dehydrator"/>
    <n v="0"/>
    <n v="5.694"/>
    <n v="0"/>
    <s v=""/>
    <s v=""/>
    <x v="20"/>
  </r>
  <r>
    <s v="WYDEQ Permitted Sources"/>
    <n v="56"/>
    <x v="2"/>
    <n v="31000205"/>
    <s v="Natural Gas Production, Flares"/>
    <n v="0.219"/>
    <n v="0"/>
    <n v="4.3799999999999999E-2"/>
    <s v=""/>
    <s v=""/>
    <x v="24"/>
  </r>
  <r>
    <s v="WYDEQ Permitted Sources"/>
    <n v="56"/>
    <x v="2"/>
    <n v="31000305"/>
    <s v="Natural Gas Processing Facilities, Gas Sweeting: Amine Process"/>
    <n v="2.19"/>
    <n v="6.1319999999999997"/>
    <n v="0.438"/>
    <s v=""/>
    <s v=""/>
    <x v="25"/>
  </r>
  <r>
    <s v="WYDEQ Permitted Sources"/>
    <n v="56"/>
    <x v="2"/>
    <n v="20200253"/>
    <s v="Compressor Engines"/>
    <n v="0"/>
    <n v="0"/>
    <n v="0"/>
    <n v="0"/>
    <n v="0"/>
    <x v="21"/>
  </r>
  <r>
    <s v="WYDEQ Permitted Sources"/>
    <n v="56"/>
    <x v="2"/>
    <n v="20200253"/>
    <s v="Compressor Engines"/>
    <n v="0"/>
    <n v="0"/>
    <n v="0"/>
    <n v="0"/>
    <n v="0"/>
    <x v="21"/>
  </r>
  <r>
    <s v="WYDEQ Permitted Sources"/>
    <n v="56"/>
    <x v="2"/>
    <n v="20200253"/>
    <s v="Compressor Engines"/>
    <n v="6.0998230790853025"/>
    <n v="6.0998230790853025"/>
    <n v="15.249557697713255"/>
    <n v="0"/>
    <n v="0.24399292316341206"/>
    <x v="21"/>
  </r>
  <r>
    <s v="WYDEQ Permitted Sources"/>
    <n v="56"/>
    <x v="2"/>
    <n v="20200253"/>
    <s v="Compressor Engines"/>
    <n v="5.2546239190462805"/>
    <n v="5.2546239190462805"/>
    <n v="13.136559797615702"/>
    <n v="0"/>
    <n v="0.2101849567618512"/>
    <x v="21"/>
  </r>
  <r>
    <s v="WYDEQ Permitted Sources"/>
    <n v="56"/>
    <x v="2"/>
    <n v="40400311"/>
    <s v="Permitted Tank Losses"/>
    <n v="0"/>
    <n v="2.6280000000000001"/>
    <n v="0"/>
    <s v=""/>
    <s v=""/>
    <x v="12"/>
  </r>
  <r>
    <s v="WYDEQ Permitted Sources"/>
    <n v="56"/>
    <x v="2"/>
    <n v="31000304"/>
    <s v="Dehydrator"/>
    <n v="0"/>
    <n v="12.702"/>
    <n v="0"/>
    <s v=""/>
    <s v=""/>
    <x v="20"/>
  </r>
  <r>
    <s v="WYDEQ Permitted Sources"/>
    <n v="56"/>
    <x v="2"/>
    <n v="20200254"/>
    <s v="Compressor Engines"/>
    <n v="8.7252448453182083"/>
    <n v="16.204026141305246"/>
    <n v="32.408052282610491"/>
    <n v="0"/>
    <n v="0.49858541973246912"/>
    <x v="21"/>
  </r>
  <r>
    <s v="WYDEQ Permitted Sources"/>
    <n v="56"/>
    <x v="2"/>
    <n v="40400311"/>
    <s v="Permitted Tank Losses"/>
    <n v="0"/>
    <n v="2.6280000000000001"/>
    <n v="0"/>
    <s v=""/>
    <s v=""/>
    <x v="12"/>
  </r>
  <r>
    <s v="WYDEQ Permitted Sources"/>
    <n v="56"/>
    <x v="2"/>
    <n v="31000203"/>
    <s v="Compressor Engines"/>
    <n v="10"/>
    <n v="0"/>
    <n v="28.6"/>
    <s v=""/>
    <s v=""/>
    <x v="21"/>
  </r>
  <r>
    <s v="WYDEQ Permitted Sources"/>
    <n v="56"/>
    <x v="2"/>
    <n v="31000203"/>
    <s v="Compressor Engines"/>
    <n v="10"/>
    <n v="0"/>
    <n v="28.6"/>
    <s v=""/>
    <s v=""/>
    <x v="21"/>
  </r>
  <r>
    <s v="WYDEQ Permitted Sources"/>
    <n v="56"/>
    <x v="2"/>
    <n v="31000205"/>
    <s v="Natural Gas Production, Flares"/>
    <n v="0.20036908469161399"/>
    <n v="0"/>
    <n v="0"/>
    <s v=""/>
    <s v=""/>
    <x v="24"/>
  </r>
  <r>
    <s v="WYDEQ Permitted Sources"/>
    <n v="56"/>
    <x v="2"/>
    <n v="31000203"/>
    <s v="Compressor Engines"/>
    <n v="6.4006790943154499"/>
    <n v="0"/>
    <n v="3.2"/>
    <s v=""/>
    <s v=""/>
    <x v="21"/>
  </r>
  <r>
    <s v="WYDEQ Permitted Sources"/>
    <n v="56"/>
    <x v="2"/>
    <n v="31000228"/>
    <s v="Dehydrator"/>
    <n v="0.44"/>
    <n v="0"/>
    <n v="0.4"/>
    <s v=""/>
    <s v=""/>
    <x v="20"/>
  </r>
  <r>
    <s v="WYDEQ Permitted Sources"/>
    <n v="56"/>
    <x v="2"/>
    <n v="20200253"/>
    <s v="Compressor Engines"/>
    <n v="8.9645000744059917"/>
    <n v="8.9645000744059917"/>
    <n v="17.929000148811983"/>
    <n v="0"/>
    <n v="0.35858000297623965"/>
    <x v="21"/>
  </r>
  <r>
    <s v="WYDEQ Permitted Sources"/>
    <n v="56"/>
    <x v="2"/>
    <n v="20200254"/>
    <s v="Compressor Engines"/>
    <n v="14.454000000000001"/>
    <n v="7.008"/>
    <n v="4.38"/>
    <s v=""/>
    <s v=""/>
    <x v="21"/>
  </r>
  <r>
    <s v="WYDEQ Permitted Sources"/>
    <n v="56"/>
    <x v="2"/>
    <n v="20200253"/>
    <s v="Compressor Engines"/>
    <n v="16.206"/>
    <n v="8.3219999999999992"/>
    <n v="16.206"/>
    <s v=""/>
    <s v=""/>
    <x v="21"/>
  </r>
  <r>
    <s v="WYDEQ Permitted Sources"/>
    <n v="56"/>
    <x v="2"/>
    <n v="31000304"/>
    <s v="Dehydrator"/>
    <n v="0.876"/>
    <n v="2.6280000000000001"/>
    <n v="5.694"/>
    <s v=""/>
    <s v=""/>
    <x v="20"/>
  </r>
  <r>
    <s v="WYDEQ Permitted Sources"/>
    <n v="56"/>
    <x v="2"/>
    <n v="31000205"/>
    <s v="Natural Gas Production, Flares"/>
    <n v="0.438"/>
    <n v="0"/>
    <n v="0.438"/>
    <s v=""/>
    <s v=""/>
    <x v="24"/>
  </r>
  <r>
    <s v="WYDEQ Permitted Sources"/>
    <n v="56"/>
    <x v="2"/>
    <n v="31000205"/>
    <s v="Natural Gas Production, Flares"/>
    <n v="0.438"/>
    <n v="0"/>
    <n v="0.438"/>
    <s v=""/>
    <s v=""/>
    <x v="24"/>
  </r>
  <r>
    <s v="WYDEQ Permitted Sources"/>
    <n v="56"/>
    <x v="2"/>
    <n v="20200253"/>
    <s v="Compressor Engines"/>
    <n v="2.6280000000000001"/>
    <n v="0.438"/>
    <n v="2.6280000000000001"/>
    <s v=""/>
    <s v=""/>
    <x v="21"/>
  </r>
  <r>
    <s v="WYDEQ Permitted Sources"/>
    <n v="56"/>
    <x v="2"/>
    <n v="20200254"/>
    <s v="Compressor Engines"/>
    <n v="14.454000000000001"/>
    <n v="7.8840000000000003"/>
    <n v="4.8179999999999996"/>
    <s v=""/>
    <s v=""/>
    <x v="21"/>
  </r>
  <r>
    <s v="WYDEQ Permitted Sources"/>
    <n v="56"/>
    <x v="2"/>
    <n v="20200253"/>
    <s v="Compressor Engines"/>
    <n v="11.166480927264008"/>
    <n v="5.5832404636320039"/>
    <n v="11.166480927264008"/>
    <n v="0"/>
    <n v="0.44665923709056027"/>
    <x v="21"/>
  </r>
  <r>
    <s v="WYDEQ Permitted Sources"/>
    <n v="56"/>
    <x v="2"/>
    <n v="20200253"/>
    <s v="Compressor Engines"/>
    <n v="10.887772615287949"/>
    <n v="5.4438863076439743"/>
    <n v="10.887772615287949"/>
    <n v="0"/>
    <n v="0.43551090461151798"/>
    <x v="21"/>
  </r>
  <r>
    <s v="WYDEQ Permitted Sources"/>
    <n v="56"/>
    <x v="2"/>
    <n v="20200253"/>
    <s v="Compressor Engines"/>
    <n v="3.6841349890044479"/>
    <n v="1.842067494502224"/>
    <n v="3.6841349890044479"/>
    <n v="0"/>
    <n v="0.14736539956017791"/>
    <x v="21"/>
  </r>
  <r>
    <s v="WYDEQ Permitted Sources"/>
    <n v="56"/>
    <x v="2"/>
    <n v="20200253"/>
    <s v="Compressor Engines"/>
    <n v="0"/>
    <n v="0"/>
    <n v="0"/>
    <n v="0"/>
    <n v="0"/>
    <x v="21"/>
  </r>
  <r>
    <s v="WYDEQ Permitted Sources"/>
    <n v="56"/>
    <x v="2"/>
    <n v="20200254"/>
    <s v="Compressor Engines"/>
    <n v="0"/>
    <n v="0"/>
    <n v="0"/>
    <n v="0"/>
    <n v="0"/>
    <x v="21"/>
  </r>
  <r>
    <s v="WYDEQ Permitted Sources"/>
    <n v="56"/>
    <x v="2"/>
    <n v="20200254"/>
    <s v="Compressor Engines"/>
    <n v="0"/>
    <n v="0"/>
    <n v="0"/>
    <n v="0"/>
    <n v="0"/>
    <x v="21"/>
  </r>
  <r>
    <s v="WYDEQ Permitted Sources"/>
    <n v="56"/>
    <x v="2"/>
    <n v="20200253"/>
    <s v="Compressor Engines"/>
    <n v="0"/>
    <n v="0"/>
    <n v="0"/>
    <n v="0"/>
    <n v="0"/>
    <x v="21"/>
  </r>
  <r>
    <s v="WYDEQ Permitted Sources"/>
    <n v="56"/>
    <x v="2"/>
    <n v="31000215"/>
    <s v="Natural Gas Production, Flares Combusting Gases &gt;1000 BTU/scf"/>
    <n v="0.4"/>
    <n v="2.2999999999999998"/>
    <n v="1.8"/>
    <s v=""/>
    <s v=""/>
    <x v="26"/>
  </r>
  <r>
    <s v="WYDEQ Permitted Sources"/>
    <n v="56"/>
    <x v="2"/>
    <n v="31000215"/>
    <s v="Natural Gas Production, Flares Combusting Gases &gt;1000 BTU/scf"/>
    <n v="0.4"/>
    <n v="5.0999999999999996"/>
    <n v="2.1"/>
    <s v=""/>
    <s v=""/>
    <x v="26"/>
  </r>
  <r>
    <s v="WYDEQ Permitted Sources"/>
    <n v="56"/>
    <x v="2"/>
    <n v="31000220"/>
    <s v="Natural Gas Production, All Equipt Leak Fugitives"/>
    <n v="0"/>
    <n v="14.2"/>
    <n v="0"/>
    <s v=""/>
    <s v=""/>
    <x v="4"/>
  </r>
  <r>
    <s v="WYDEQ Permitted Sources"/>
    <n v="56"/>
    <x v="2"/>
    <n v="31000404"/>
    <s v="Process Heaters"/>
    <n v="1.7"/>
    <n v="0"/>
    <n v="1.4"/>
    <s v=""/>
    <s v=""/>
    <x v="5"/>
  </r>
  <r>
    <s v="WYDEQ Permitted Sources"/>
    <n v="56"/>
    <x v="2"/>
    <n v="31000404"/>
    <s v="Process Heaters"/>
    <n v="0.3"/>
    <n v="0"/>
    <n v="0.3"/>
    <s v=""/>
    <s v=""/>
    <x v="5"/>
  </r>
  <r>
    <s v="WYDEQ Permitted Sources"/>
    <n v="56"/>
    <x v="2"/>
    <n v="31000227"/>
    <s v="Dehydrator"/>
    <n v="0.2"/>
    <n v="0"/>
    <n v="0"/>
    <s v=""/>
    <s v=""/>
    <x v="20"/>
  </r>
  <r>
    <s v="WYDEQ Permitted Sources"/>
    <n v="56"/>
    <x v="2"/>
    <n v="31000227"/>
    <s v="Dehydrator"/>
    <n v="0.2"/>
    <n v="0"/>
    <n v="0.2"/>
    <s v=""/>
    <s v=""/>
    <x v="20"/>
  </r>
  <r>
    <s v="WYDEQ Permitted Sources"/>
    <n v="56"/>
    <x v="2"/>
    <n v="31000227"/>
    <s v="Dehydrator"/>
    <n v="0.2"/>
    <n v="0"/>
    <n v="0.2"/>
    <s v=""/>
    <s v=""/>
    <x v="20"/>
  </r>
  <r>
    <s v="WYDEQ Permitted Sources"/>
    <n v="56"/>
    <x v="2"/>
    <n v="31000404"/>
    <s v="Process Heaters"/>
    <n v="0.1"/>
    <n v="0"/>
    <n v="0.1"/>
    <s v=""/>
    <s v=""/>
    <x v="5"/>
  </r>
  <r>
    <s v="WYDEQ Permitted Sources"/>
    <n v="56"/>
    <x v="2"/>
    <n v="31000299"/>
    <s v="Natural Gas Production, Other Not Classified"/>
    <n v="0"/>
    <n v="12"/>
    <n v="0"/>
    <s v=""/>
    <s v=""/>
    <x v="27"/>
  </r>
  <r>
    <s v="WYDEQ Permitted Sources"/>
    <n v="56"/>
    <x v="2"/>
    <n v="31000302"/>
    <s v="Dehydrator"/>
    <n v="0"/>
    <n v="14.3"/>
    <n v="0"/>
    <s v=""/>
    <s v=""/>
    <x v="20"/>
  </r>
  <r>
    <s v="WYDEQ Permitted Sources"/>
    <n v="56"/>
    <x v="2"/>
    <n v="20200254"/>
    <s v="Compressor Engines"/>
    <n v="19.271999999999998"/>
    <n v="12.702"/>
    <n v="6.57"/>
    <s v=""/>
    <s v=""/>
    <x v="21"/>
  </r>
  <r>
    <s v="WYDEQ Permitted Sources"/>
    <n v="56"/>
    <x v="2"/>
    <n v="31000304"/>
    <s v="Dehydrator"/>
    <n v="0.219"/>
    <n v="2.4089999999999998"/>
    <n v="0.219"/>
    <s v=""/>
    <s v=""/>
    <x v="20"/>
  </r>
  <r>
    <s v="WYDEQ Permitted Sources"/>
    <n v="56"/>
    <x v="2"/>
    <n v="40400311"/>
    <s v="Permitted Tank Losses"/>
    <n v="0.219"/>
    <n v="2.4089999999999998"/>
    <n v="0.219"/>
    <s v=""/>
    <s v=""/>
    <x v="12"/>
  </r>
  <r>
    <s v="WYDEQ Permitted Sources"/>
    <n v="56"/>
    <x v="2"/>
    <n v="31000404"/>
    <s v="Process Heaters"/>
    <n v="1.752"/>
    <n v="0.438"/>
    <n v="0.438"/>
    <s v=""/>
    <s v=""/>
    <x v="5"/>
  </r>
  <r>
    <s v="WYDEQ Permitted Sources"/>
    <n v="56"/>
    <x v="2"/>
    <n v="20200252"/>
    <s v="Compressor Engines"/>
    <n v="6.57"/>
    <n v="0"/>
    <n v="3.504"/>
    <s v=""/>
    <s v=""/>
    <x v="21"/>
  </r>
  <r>
    <s v="WYDEQ Permitted Sources"/>
    <n v="56"/>
    <x v="2"/>
    <n v="20200253"/>
    <s v="Compressor Engines"/>
    <n v="11.255278691777312"/>
    <n v="2.2510557383554621"/>
    <n v="16.882918037665963"/>
    <n v="0"/>
    <n v="0.45021114767109244"/>
    <x v="21"/>
  </r>
  <r>
    <s v="WYDEQ Permitted Sources"/>
    <n v="56"/>
    <x v="2"/>
    <n v="20200254"/>
    <s v="Compressor Engines"/>
    <n v="0"/>
    <n v="0"/>
    <n v="0"/>
    <n v="0"/>
    <n v="0"/>
    <x v="21"/>
  </r>
  <r>
    <s v="WYDEQ Permitted Sources"/>
    <n v="56"/>
    <x v="2"/>
    <n v="20200254"/>
    <s v="Compressor Engines"/>
    <n v="19.413287671679399"/>
    <n v="9.1"/>
    <n v="12.9"/>
    <s v=""/>
    <s v=""/>
    <x v="21"/>
  </r>
  <r>
    <s v="WYDEQ Permitted Sources"/>
    <n v="56"/>
    <x v="2"/>
    <n v="20200254"/>
    <s v="Compressor Engines"/>
    <n v="19.413287671679399"/>
    <n v="9.1"/>
    <n v="12.9"/>
    <s v=""/>
    <s v=""/>
    <x v="21"/>
  </r>
  <r>
    <s v="WYDEQ Permitted Sources"/>
    <n v="56"/>
    <x v="2"/>
    <n v="31000203"/>
    <s v="Compressor Engines"/>
    <n v="7.2"/>
    <n v="5.0999999999999996"/>
    <n v="10.3"/>
    <s v=""/>
    <s v=""/>
    <x v="21"/>
  </r>
  <r>
    <s v="WYDEQ Permitted Sources"/>
    <n v="56"/>
    <x v="2"/>
    <n v="31000203"/>
    <s v="Compressor Engines"/>
    <n v="7.2"/>
    <n v="5.0999999999999996"/>
    <n v="10.3"/>
    <s v=""/>
    <s v=""/>
    <x v="21"/>
  </r>
  <r>
    <s v="WYDEQ Permitted Sources"/>
    <n v="56"/>
    <x v="2"/>
    <n v="31000301"/>
    <s v="Dehydrator"/>
    <n v="0.4"/>
    <n v="3.3"/>
    <n v="2.4"/>
    <s v=""/>
    <s v=""/>
    <x v="20"/>
  </r>
  <r>
    <s v="WYDEQ Permitted Sources"/>
    <n v="56"/>
    <x v="2"/>
    <n v="31000404"/>
    <s v="Process Heaters"/>
    <n v="7"/>
    <n v="0.7"/>
    <n v="6"/>
    <s v=""/>
    <s v=""/>
    <x v="5"/>
  </r>
  <r>
    <s v="WYDEQ Permitted Sources"/>
    <n v="56"/>
    <x v="2"/>
    <n v="31000305"/>
    <s v="Natural Gas Processing Facilities, Gas Sweeting: Amine Process"/>
    <n v="0.3"/>
    <n v="1.6"/>
    <n v="1.5"/>
    <s v=""/>
    <s v=""/>
    <x v="25"/>
  </r>
  <r>
    <s v="WYDEQ Permitted Sources"/>
    <n v="56"/>
    <x v="2"/>
    <n v="20200253"/>
    <s v="Compressor Engines"/>
    <n v="14.253356040939828"/>
    <n v="4.7511186803132768"/>
    <n v="1.9004474721253104"/>
    <n v="0"/>
    <n v="0.38008949442506207"/>
    <x v="21"/>
  </r>
  <r>
    <s v="WYDEQ Permitted Sources"/>
    <n v="56"/>
    <x v="2"/>
    <n v="20200253"/>
    <s v="Compressor Engines"/>
    <n v="14.336323847947218"/>
    <n v="4.7787746159824067"/>
    <n v="1.911509846392963"/>
    <n v="0"/>
    <n v="0.38230196927859256"/>
    <x v="21"/>
  </r>
  <r>
    <s v="WYDEQ Permitted Sources"/>
    <n v="56"/>
    <x v="2"/>
    <n v="20200254"/>
    <s v="Compressor Engines"/>
    <n v="0"/>
    <n v="0"/>
    <n v="0"/>
    <n v="0"/>
    <n v="0"/>
    <x v="21"/>
  </r>
  <r>
    <s v="WYDEQ Permitted Sources"/>
    <n v="56"/>
    <x v="2"/>
    <n v="20200254"/>
    <s v="Compressor Engines"/>
    <n v="0"/>
    <n v="0"/>
    <n v="0"/>
    <n v="0"/>
    <n v="0"/>
    <x v="21"/>
  </r>
  <r>
    <s v="WYDEQ Permitted Sources"/>
    <n v="56"/>
    <x v="2"/>
    <n v="20200254"/>
    <s v="Compressor Engines"/>
    <n v="4.0999999999999996"/>
    <n v="4.5"/>
    <n v="7.7"/>
    <n v="0"/>
    <n v="0"/>
    <x v="21"/>
  </r>
  <r>
    <s v="WYDEQ Permitted Sources"/>
    <n v="56"/>
    <x v="2"/>
    <n v="31000228"/>
    <s v="Dehydrator"/>
    <n v="0.3"/>
    <n v="4.5"/>
    <n v="0.1"/>
    <n v="0"/>
    <n v="0"/>
    <x v="20"/>
  </r>
  <r>
    <s v="WYDEQ Permitted Sources"/>
    <n v="56"/>
    <x v="2"/>
    <n v="31000404"/>
    <s v="Process Heaters"/>
    <n v="0.2"/>
    <n v="0"/>
    <n v="0"/>
    <n v="0"/>
    <n v="0"/>
    <x v="5"/>
  </r>
  <r>
    <s v="WYDEQ Permitted Sources"/>
    <n v="56"/>
    <x v="2"/>
    <n v="20200253"/>
    <s v="Compressor Engines"/>
    <n v="3.504"/>
    <n v="0"/>
    <n v="5.2560000000000002"/>
    <n v="0"/>
    <n v="0"/>
    <x v="21"/>
  </r>
  <r>
    <s v="WYDEQ Permitted Sources"/>
    <n v="56"/>
    <x v="2"/>
    <n v="20200253"/>
    <s v="Compressor Engines"/>
    <n v="5.694"/>
    <n v="0"/>
    <n v="5.694"/>
    <n v="0"/>
    <n v="0"/>
    <x v="21"/>
  </r>
  <r>
    <s v="WYDEQ Permitted Sources"/>
    <n v="56"/>
    <x v="2"/>
    <n v="31000299"/>
    <s v="Natural Gas Production, Other Not Classified"/>
    <n v="0"/>
    <n v="0.2"/>
    <n v="0"/>
    <n v="0"/>
    <n v="0"/>
    <x v="27"/>
  </r>
  <r>
    <s v="WYDEQ Permitted Sources"/>
    <n v="56"/>
    <x v="2"/>
    <n v="40400312"/>
    <s v="Permitted Tank Losses"/>
    <n v="3.7"/>
    <n v="31.4"/>
    <n v="0.9"/>
    <n v="0"/>
    <n v="0"/>
    <x v="12"/>
  </r>
  <r>
    <s v="WYDEQ Permitted Sources"/>
    <n v="56"/>
    <x v="2"/>
    <n v="31000299"/>
    <s v="Natural Gas Production, Other Not Classified"/>
    <n v="0.3"/>
    <n v="0"/>
    <n v="0.1"/>
    <n v="0"/>
    <n v="0"/>
    <x v="27"/>
  </r>
  <r>
    <s v="WYDEQ Permitted Sources"/>
    <n v="56"/>
    <x v="2"/>
    <n v="20200253"/>
    <s v="Compressor Engines"/>
    <n v="0.8"/>
    <n v="0.4"/>
    <n v="0.8"/>
    <n v="0"/>
    <n v="0"/>
    <x v="21"/>
  </r>
  <r>
    <s v="WYDEQ Permitted Sources"/>
    <n v="56"/>
    <x v="2"/>
    <n v="20200253"/>
    <s v="Compressor Engines"/>
    <n v="0.8"/>
    <n v="0.4"/>
    <n v="0.8"/>
    <n v="0"/>
    <n v="0"/>
    <x v="21"/>
  </r>
  <r>
    <s v="WYDEQ Permitted Sources"/>
    <n v="56"/>
    <x v="2"/>
    <n v="20200253"/>
    <s v="Compressor Engines"/>
    <n v="0.8"/>
    <n v="0.4"/>
    <n v="0.8"/>
    <n v="0"/>
    <n v="0"/>
    <x v="21"/>
  </r>
  <r>
    <s v="WYDEQ Permitted Sources"/>
    <n v="56"/>
    <x v="2"/>
    <n v="20200253"/>
    <s v="Compressor Engines"/>
    <n v="0.8"/>
    <n v="0.4"/>
    <n v="0.8"/>
    <n v="0"/>
    <n v="0"/>
    <x v="21"/>
  </r>
  <r>
    <s v="WYDEQ Permitted Sources"/>
    <n v="56"/>
    <x v="2"/>
    <n v="20200253"/>
    <s v="Compressor Engines"/>
    <n v="4.7032191793917528"/>
    <n v="2.4"/>
    <n v="4.7"/>
    <n v="0"/>
    <n v="0"/>
    <x v="21"/>
  </r>
  <r>
    <s v="WYDEQ Permitted Sources"/>
    <n v="56"/>
    <x v="2"/>
    <n v="20200254"/>
    <s v="Compressor Engines"/>
    <n v="24.016438355820231"/>
    <n v="24"/>
    <n v="6.2"/>
    <n v="0"/>
    <n v="0"/>
    <x v="21"/>
  </r>
  <r>
    <s v="WYDEQ Permitted Sources"/>
    <n v="56"/>
    <x v="2"/>
    <n v="20200254"/>
    <s v="Compressor Engines"/>
    <n v="24.016438355820231"/>
    <n v="24"/>
    <n v="6.2"/>
    <n v="0"/>
    <n v="0"/>
    <x v="21"/>
  </r>
  <r>
    <s v="WYDEQ Permitted Sources"/>
    <n v="56"/>
    <x v="2"/>
    <n v="20200254"/>
    <s v="Compressor Engines"/>
    <n v="14.309794521719843"/>
    <n v="2.9"/>
    <n v="7.1"/>
    <n v="0"/>
    <n v="0"/>
    <x v="21"/>
  </r>
  <r>
    <s v="WYDEQ Permitted Sources"/>
    <n v="56"/>
    <x v="2"/>
    <n v="20200253"/>
    <s v="Compressor Engines"/>
    <n v="16.211095889743827"/>
    <n v="3.2"/>
    <n v="24.3"/>
    <n v="0"/>
    <n v="0"/>
    <x v="21"/>
  </r>
  <r>
    <s v="WYDEQ Permitted Sources"/>
    <n v="56"/>
    <x v="2"/>
    <n v="20200254"/>
    <s v="Compressor Engines"/>
    <n v="19.399999999999999"/>
    <n v="7.8"/>
    <n v="6.5"/>
    <n v="0"/>
    <n v="0"/>
    <x v="21"/>
  </r>
  <r>
    <s v="WYDEQ Permitted Sources"/>
    <n v="56"/>
    <x v="2"/>
    <n v="20200253"/>
    <s v="Compressor Engines"/>
    <n v="16.2"/>
    <n v="8.1"/>
    <n v="16.2"/>
    <n v="0"/>
    <n v="0"/>
    <x v="21"/>
  </r>
  <r>
    <s v="WYDEQ Permitted Sources"/>
    <n v="56"/>
    <x v="2"/>
    <n v="20200253"/>
    <s v="Compressor Engines"/>
    <n v="4.2"/>
    <n v="2.9"/>
    <n v="2"/>
    <n v="0"/>
    <n v="0"/>
    <x v="21"/>
  </r>
  <r>
    <s v="WYDEQ Permitted Sources"/>
    <n v="56"/>
    <x v="2"/>
    <n v="31000215"/>
    <s v="Natural Gas Production, Flares Combusting Gases &gt;1000 BTU/scf"/>
    <n v="0"/>
    <n v="9.8000000000000007"/>
    <n v="0"/>
    <n v="0"/>
    <n v="0"/>
    <x v="26"/>
  </r>
  <r>
    <s v="WYDEQ Permitted Sources"/>
    <n v="56"/>
    <x v="2"/>
    <n v="20200254"/>
    <s v="Compressor Engines"/>
    <n v="1.4505886860486652"/>
    <n v="0.7"/>
    <n v="0.3"/>
    <n v="0"/>
    <n v="0"/>
    <x v="21"/>
  </r>
  <r>
    <s v="WYDEQ Permitted Sources"/>
    <n v="56"/>
    <x v="2"/>
    <n v="20200254"/>
    <s v="Compressor Engines"/>
    <n v="19.421190969327814"/>
    <n v="9.1"/>
    <n v="2.6"/>
    <n v="0"/>
    <n v="0"/>
    <x v="21"/>
  </r>
  <r>
    <s v="WYDEQ Permitted Sources"/>
    <n v="56"/>
    <x v="2"/>
    <n v="20200254"/>
    <s v="Compressor Engines"/>
    <n v="14.495450970658965"/>
    <n v="6.8"/>
    <n v="2.9"/>
    <n v="0"/>
    <n v="0"/>
    <x v="21"/>
  </r>
  <r>
    <s v="TitleV Permitted"/>
    <n v="56"/>
    <x v="0"/>
    <s v="10100604"/>
    <s v="Process Heaters"/>
    <n v="0.2"/>
    <s v=""/>
    <n v="0.1"/>
    <s v=""/>
    <s v=""/>
    <x v="5"/>
  </r>
  <r>
    <s v="TitleV Permitted"/>
    <n v="56"/>
    <x v="0"/>
    <s v="20200202"/>
    <s v="Compressor Engines"/>
    <n v="31.9"/>
    <s v=""/>
    <n v="31.9"/>
    <s v=""/>
    <s v=""/>
    <x v="21"/>
  </r>
  <r>
    <s v="TitleV Permitted"/>
    <n v="56"/>
    <x v="0"/>
    <s v="20200202"/>
    <s v="Compressor Engines"/>
    <n v="40.4"/>
    <s v=""/>
    <n v="40.4"/>
    <s v=""/>
    <s v=""/>
    <x v="21"/>
  </r>
  <r>
    <s v="TitleV Permitted"/>
    <n v="56"/>
    <x v="0"/>
    <s v="20200202"/>
    <s v="Compressor Engines"/>
    <n v="37.9"/>
    <s v=""/>
    <n v="37.9"/>
    <s v=""/>
    <s v=""/>
    <x v="21"/>
  </r>
  <r>
    <s v="TitleV Permitted"/>
    <n v="56"/>
    <x v="0"/>
    <s v="20200208"/>
    <s v="Permitted Tank Losses"/>
    <s v=""/>
    <s v=""/>
    <s v=""/>
    <s v=""/>
    <n v="0.6"/>
    <x v="12"/>
  </r>
  <r>
    <s v="TitleV Permitted"/>
    <n v="56"/>
    <x v="0"/>
    <s v="10200603"/>
    <s v="Process Heaters"/>
    <n v="2.6"/>
    <s v=""/>
    <n v="3.9"/>
    <s v=""/>
    <s v=""/>
    <x v="5"/>
  </r>
  <r>
    <s v="TitleV Permitted"/>
    <n v="56"/>
    <x v="0"/>
    <s v="10200603"/>
    <s v="Process Heaters"/>
    <n v="0.6"/>
    <s v=""/>
    <n v="0.5"/>
    <s v=""/>
    <s v=""/>
    <x v="5"/>
  </r>
  <r>
    <s v="TitleV Permitted"/>
    <n v="56"/>
    <x v="0"/>
    <s v="20200202"/>
    <s v="Compressor Engines"/>
    <n v="2.2999999999999998"/>
    <n v="0.9"/>
    <n v="2"/>
    <s v=""/>
    <s v=""/>
    <x v="21"/>
  </r>
  <r>
    <s v="TitleV Permitted"/>
    <n v="56"/>
    <x v="0"/>
    <s v="20200202"/>
    <s v="Compressor Engines"/>
    <n v="3.4"/>
    <n v="1.4"/>
    <n v="3"/>
    <s v=""/>
    <s v=""/>
    <x v="21"/>
  </r>
  <r>
    <s v="TitleV Permitted"/>
    <n v="56"/>
    <x v="0"/>
    <s v="20200202"/>
    <s v="Compressor Engines"/>
    <n v="2.6"/>
    <n v="0.2"/>
    <n v="0.2"/>
    <s v=""/>
    <s v=""/>
    <x v="21"/>
  </r>
  <r>
    <s v="TitleV Permitted"/>
    <n v="56"/>
    <x v="0"/>
    <s v="20200202"/>
    <s v="Compressor Engines"/>
    <n v="26.1"/>
    <n v="7.3"/>
    <n v="3.4"/>
    <s v=""/>
    <s v=""/>
    <x v="21"/>
  </r>
  <r>
    <s v="TitleV Permitted"/>
    <n v="56"/>
    <x v="0"/>
    <s v="20200202"/>
    <s v="Compressor Engines"/>
    <n v="3"/>
    <n v="1.6"/>
    <n v="4.5999999999999996"/>
    <s v=""/>
    <s v=""/>
    <x v="21"/>
  </r>
  <r>
    <s v="TitleV Permitted"/>
    <n v="56"/>
    <x v="0"/>
    <s v="31000299"/>
    <s v="Natural Gas Production, Other Not Classified"/>
    <n v="2"/>
    <n v="7.5"/>
    <n v="1.7"/>
    <s v=""/>
    <s v=""/>
    <x v="27"/>
  </r>
  <r>
    <s v="TitleV Permitted"/>
    <n v="56"/>
    <x v="0"/>
    <s v="31000404"/>
    <s v="Process Heaters"/>
    <n v="0.2"/>
    <s v=""/>
    <n v="0.1"/>
    <s v=""/>
    <s v=""/>
    <x v="5"/>
  </r>
  <r>
    <s v="TitleV Permitted"/>
    <n v="56"/>
    <x v="0"/>
    <s v="31000404"/>
    <s v="Process Heaters"/>
    <n v="0.6"/>
    <s v=""/>
    <n v="0.5"/>
    <s v=""/>
    <s v=""/>
    <x v="5"/>
  </r>
  <r>
    <s v="TitleV Permitted"/>
    <n v="56"/>
    <x v="0"/>
    <s v="31088811"/>
    <s v="Permitted Fugitives"/>
    <s v=""/>
    <n v="8.9"/>
    <s v=""/>
    <s v=""/>
    <s v=""/>
    <x v="4"/>
  </r>
  <r>
    <s v="TitleV Permitted"/>
    <n v="56"/>
    <x v="0"/>
    <s v="20200208"/>
    <s v="Permitted Tank Losses"/>
    <s v=""/>
    <n v="3.5"/>
    <s v=""/>
    <s v=""/>
    <s v=""/>
    <x v="12"/>
  </r>
  <r>
    <s v="TitleV Permitted"/>
    <n v="56"/>
    <x v="0"/>
    <s v="40400312"/>
    <s v="Permitted Tank Losses"/>
    <s v=""/>
    <n v="0.7"/>
    <s v=""/>
    <s v=""/>
    <s v=""/>
    <x v="12"/>
  </r>
  <r>
    <s v="TitleV Permitted"/>
    <n v="56"/>
    <x v="0"/>
    <s v="10200602"/>
    <s v="Process Heaters"/>
    <n v="10.1"/>
    <s v=""/>
    <n v="21"/>
    <s v=""/>
    <n v="0.06"/>
    <x v="5"/>
  </r>
  <r>
    <s v="TitleV Permitted"/>
    <n v="56"/>
    <x v="0"/>
    <s v="10200602"/>
    <s v="Process Heaters"/>
    <n v="9.5"/>
    <n v="0.4"/>
    <n v="13.4"/>
    <n v="0.18"/>
    <n v="1.1000000000000001"/>
    <x v="5"/>
  </r>
  <r>
    <s v="TitleV Permitted"/>
    <n v="56"/>
    <x v="0"/>
    <s v="10200603"/>
    <s v="Process Heaters"/>
    <n v="0.9"/>
    <s v=""/>
    <n v="0.6"/>
    <s v=""/>
    <s v=""/>
    <x v="5"/>
  </r>
  <r>
    <s v="TitleV Permitted"/>
    <n v="56"/>
    <x v="0"/>
    <s v="20200102"/>
    <s v="Compressor Engines"/>
    <n v="0.4"/>
    <s v=""/>
    <n v="0.1"/>
    <s v=""/>
    <s v=""/>
    <x v="21"/>
  </r>
  <r>
    <s v="TitleV Permitted"/>
    <n v="56"/>
    <x v="0"/>
    <s v="20200102"/>
    <s v="Compressor Engines"/>
    <n v="0.74"/>
    <s v=""/>
    <n v="1.21"/>
    <s v=""/>
    <s v=""/>
    <x v="21"/>
  </r>
  <r>
    <s v="TitleV Permitted"/>
    <n v="56"/>
    <x v="0"/>
    <s v="20200201"/>
    <s v="Compressor Engines"/>
    <n v="0"/>
    <n v="0"/>
    <n v="0.2"/>
    <s v=""/>
    <s v=""/>
    <x v="21"/>
  </r>
  <r>
    <s v="TitleV Permitted"/>
    <n v="56"/>
    <x v="0"/>
    <s v="31000205"/>
    <s v="Natural Gas Production, Flares"/>
    <n v="0.2"/>
    <s v=""/>
    <n v="0.04"/>
    <s v=""/>
    <n v="0.01"/>
    <x v="24"/>
  </r>
  <r>
    <s v="TitleV Permitted"/>
    <n v="56"/>
    <x v="0"/>
    <s v="31000205"/>
    <s v="Natural Gas Production, Flares"/>
    <n v="0.2"/>
    <s v=""/>
    <n v="0.04"/>
    <n v="0.01"/>
    <n v="0.01"/>
    <x v="24"/>
  </r>
  <r>
    <s v="TitleV Permitted"/>
    <n v="56"/>
    <x v="0"/>
    <s v="31000209"/>
    <s v="Natural Gas Production, Incinerators Burning Waste Gas or Augmented Waste Gas"/>
    <n v="21.9"/>
    <s v=""/>
    <n v="438"/>
    <n v="503.7"/>
    <n v="0.56000000000000005"/>
    <x v="28"/>
  </r>
  <r>
    <s v="TitleV Permitted"/>
    <n v="56"/>
    <x v="0"/>
    <s v="31000209"/>
    <s v="Natural Gas Production, Incinerators Burning Waste Gas or Augmented Waste Gas"/>
    <n v="21.9"/>
    <s v=""/>
    <n v="438"/>
    <n v="503.7"/>
    <n v="1.1399999999999999"/>
    <x v="28"/>
  </r>
  <r>
    <s v="TitleV Permitted"/>
    <n v="56"/>
    <x v="0"/>
    <s v="31000209"/>
    <s v="Natural Gas Production, Incinerators Burning Waste Gas or Augmented Waste Gas"/>
    <n v="59.1"/>
    <s v=""/>
    <n v="1445.4"/>
    <n v="1340.3"/>
    <n v="4.4000000000000004"/>
    <x v="28"/>
  </r>
  <r>
    <s v="TitleV Permitted"/>
    <n v="56"/>
    <x v="0"/>
    <s v="31000299"/>
    <s v="Natural Gas Production, Other Not Classified"/>
    <s v=""/>
    <s v=""/>
    <s v=""/>
    <n v="1.95"/>
    <s v=""/>
    <x v="27"/>
  </r>
  <r>
    <s v="TitleV Permitted"/>
    <n v="56"/>
    <x v="0"/>
    <s v="31000299"/>
    <s v="Natural Gas Production, Other Not Classified"/>
    <s v=""/>
    <s v=""/>
    <s v=""/>
    <n v="26.3"/>
    <s v=""/>
    <x v="27"/>
  </r>
  <r>
    <s v="TitleV Permitted"/>
    <n v="56"/>
    <x v="0"/>
    <s v="31000299"/>
    <s v="Natural Gas Production, Other Not Classified"/>
    <s v=""/>
    <s v=""/>
    <s v=""/>
    <n v="26.3"/>
    <s v=""/>
    <x v="27"/>
  </r>
  <r>
    <s v="TitleV Permitted"/>
    <n v="56"/>
    <x v="0"/>
    <s v="10200602"/>
    <s v="Process Heaters"/>
    <n v="3.3"/>
    <s v=""/>
    <n v="0.8"/>
    <s v=""/>
    <s v=""/>
    <x v="5"/>
  </r>
  <r>
    <s v="TitleV Permitted"/>
    <n v="56"/>
    <x v="0"/>
    <s v="10200602"/>
    <s v="Process Heaters"/>
    <n v="0"/>
    <s v=""/>
    <n v="0"/>
    <s v=""/>
    <s v=""/>
    <x v="5"/>
  </r>
  <r>
    <s v="TitleV Permitted"/>
    <n v="56"/>
    <x v="0"/>
    <s v="20200201"/>
    <s v="Compressor Engines"/>
    <n v="51.1"/>
    <s v=""/>
    <n v="15.2"/>
    <s v=""/>
    <s v=""/>
    <x v="21"/>
  </r>
  <r>
    <s v="TitleV Permitted"/>
    <n v="56"/>
    <x v="0"/>
    <s v="20200201"/>
    <s v="Compressor Engines"/>
    <n v="43.6"/>
    <s v=""/>
    <n v="13"/>
    <s v=""/>
    <s v=""/>
    <x v="21"/>
  </r>
  <r>
    <s v="TitleV Permitted"/>
    <n v="56"/>
    <x v="0"/>
    <s v="20200201"/>
    <s v="Compressor Engines"/>
    <n v="3.2"/>
    <s v=""/>
    <n v="0.8"/>
    <s v=""/>
    <s v=""/>
    <x v="21"/>
  </r>
  <r>
    <s v="TitleV Permitted"/>
    <n v="56"/>
    <x v="0"/>
    <s v="20200202"/>
    <s v="Compressor Engines"/>
    <n v="12.9"/>
    <n v="0.6"/>
    <n v="1.6"/>
    <s v=""/>
    <s v=""/>
    <x v="21"/>
  </r>
  <r>
    <s v="TitleV Permitted"/>
    <n v="56"/>
    <x v="0"/>
    <s v="20200202"/>
    <s v="Compressor Engines"/>
    <n v="27.2"/>
    <n v="1.2"/>
    <n v="3.4"/>
    <s v=""/>
    <s v=""/>
    <x v="21"/>
  </r>
  <r>
    <s v="TitleV Permitted"/>
    <n v="56"/>
    <x v="0"/>
    <s v="20200202"/>
    <s v="Compressor Engines"/>
    <n v="46.5"/>
    <n v="1"/>
    <n v="7.6"/>
    <s v=""/>
    <s v=""/>
    <x v="21"/>
  </r>
  <r>
    <s v="TitleV Permitted"/>
    <n v="56"/>
    <x v="0"/>
    <s v="20200202"/>
    <s v="Compressor Engines"/>
    <n v="23.3"/>
    <s v=""/>
    <n v="23.3"/>
    <s v=""/>
    <s v=""/>
    <x v="21"/>
  </r>
  <r>
    <s v="TitleV Permitted"/>
    <n v="56"/>
    <x v="0"/>
    <s v="20200202"/>
    <s v="Compressor Engines"/>
    <n v="14.5"/>
    <s v=""/>
    <n v="29.1"/>
    <s v=""/>
    <s v=""/>
    <x v="21"/>
  </r>
  <r>
    <s v="TitleV Permitted"/>
    <n v="56"/>
    <x v="0"/>
    <s v="20200202"/>
    <s v="Compressor Engines"/>
    <n v="0"/>
    <n v="0"/>
    <n v="0"/>
    <s v=""/>
    <s v=""/>
    <x v="21"/>
  </r>
  <r>
    <s v="TitleV Permitted"/>
    <n v="56"/>
    <x v="0"/>
    <s v="20200202"/>
    <s v="Compressor Engines"/>
    <n v="17.2"/>
    <s v=""/>
    <n v="34.4"/>
    <s v=""/>
    <s v=""/>
    <x v="21"/>
  </r>
  <r>
    <s v="TitleV Permitted"/>
    <n v="56"/>
    <x v="0"/>
    <s v="20200202"/>
    <s v="Compressor Engines"/>
    <n v="13.1"/>
    <s v=""/>
    <n v="13.1"/>
    <s v=""/>
    <s v=""/>
    <x v="21"/>
  </r>
  <r>
    <s v="TitleV Permitted"/>
    <n v="56"/>
    <x v="0"/>
    <s v="20200202"/>
    <s v="Compressor Engines"/>
    <n v="10.7"/>
    <s v=""/>
    <n v="10.7"/>
    <s v=""/>
    <s v=""/>
    <x v="21"/>
  </r>
  <r>
    <s v="TitleV Permitted"/>
    <n v="56"/>
    <x v="0"/>
    <s v="31000205"/>
    <s v="Natural Gas Production, Flares"/>
    <n v="0.1"/>
    <s v=""/>
    <n v="0"/>
    <n v="57.7"/>
    <s v=""/>
    <x v="24"/>
  </r>
  <r>
    <s v="TitleV Permitted"/>
    <n v="56"/>
    <x v="0"/>
    <s v="31000228"/>
    <s v="Dehydrator"/>
    <s v=""/>
    <n v="1.7"/>
    <s v=""/>
    <s v=""/>
    <s v=""/>
    <x v="20"/>
  </r>
  <r>
    <s v="TitleV Permitted"/>
    <n v="56"/>
    <x v="0"/>
    <s v="31000404"/>
    <s v="Process Heaters"/>
    <n v="1.3"/>
    <s v=""/>
    <n v="1.3"/>
    <s v=""/>
    <s v=""/>
    <x v="5"/>
  </r>
  <r>
    <s v="TitleV Permitted"/>
    <n v="56"/>
    <x v="0"/>
    <s v="31088811"/>
    <s v="Permitted Fugitives"/>
    <s v=""/>
    <n v="19.5"/>
    <s v=""/>
    <s v=""/>
    <s v=""/>
    <x v="4"/>
  </r>
  <r>
    <s v="TitleV Permitted"/>
    <n v="56"/>
    <x v="0"/>
    <s v="31088811"/>
    <s v="Permitted Fugitives"/>
    <s v=""/>
    <n v="11.8"/>
    <s v=""/>
    <s v=""/>
    <s v=""/>
    <x v="4"/>
  </r>
  <r>
    <s v="TitleV Permitted"/>
    <n v="56"/>
    <x v="0"/>
    <n v="20200202"/>
    <s v="Compressor Engines"/>
    <n v="0"/>
    <n v="0"/>
    <n v="3.882130449209694"/>
    <n v="0"/>
    <n v="0"/>
    <x v="21"/>
  </r>
  <r>
    <s v="TitleV Permitted"/>
    <n v="56"/>
    <x v="0"/>
    <n v="20200202"/>
    <s v="Compressor Engines"/>
    <n v="20.575291380811375"/>
    <n v="3.0891846553285651"/>
    <n v="45.429186107773013"/>
    <n v="0"/>
    <n v="0"/>
    <x v="21"/>
  </r>
  <r>
    <s v="TitleV Permitted"/>
    <n v="56"/>
    <x v="0"/>
    <n v="20200202"/>
    <s v="Compressor Engines"/>
    <n v="23.334081955356137"/>
    <n v="4.542918610777301"/>
    <n v="69.960946605970435"/>
    <n v="0"/>
    <n v="0"/>
    <x v="21"/>
  </r>
  <r>
    <s v="TitleV Permitted"/>
    <n v="56"/>
    <x v="0"/>
    <n v="20200202"/>
    <s v="Compressor Engines"/>
    <n v="1.9328053725852516"/>
    <n v="6.6078816156760742E-2"/>
    <n v="9.4988298225343577"/>
    <n v="0"/>
    <n v="0"/>
    <x v="21"/>
  </r>
  <r>
    <s v="TitleV Permitted"/>
    <n v="56"/>
    <x v="0"/>
    <n v="20200202"/>
    <s v="Compressor Engines"/>
    <n v="5.4845417410111414"/>
    <n v="1.6684901079582088"/>
    <n v="61.12290494500369"/>
    <n v="0"/>
    <n v="0"/>
    <x v="21"/>
  </r>
  <r>
    <s v="TitleV Permitted"/>
    <n v="56"/>
    <x v="0"/>
    <n v="20200202"/>
    <s v="Compressor Engines"/>
    <n v="0"/>
    <n v="0"/>
    <n v="6.1122904945003693"/>
    <n v="0"/>
    <n v="0"/>
    <x v="21"/>
  </r>
  <r>
    <s v="TitleV Permitted"/>
    <n v="56"/>
    <x v="0"/>
    <n v="20200202"/>
    <s v="Compressor Engines"/>
    <n v="0.16519704039190186"/>
    <n v="1.6519704039190185E-2"/>
    <n v="6.1122904945003693"/>
    <n v="0"/>
    <n v="0"/>
    <x v="21"/>
  </r>
  <r>
    <s v="TitleV Permitted"/>
    <n v="56"/>
    <x v="0"/>
    <n v="20200202"/>
    <s v="Compressor Engines"/>
    <n v="0.26431526462704297"/>
    <n v="1.6519704039190185E-2"/>
    <n v="9.1684357417505531"/>
    <n v="0"/>
    <n v="0"/>
    <x v="21"/>
  </r>
  <r>
    <s v="TitleV Permitted"/>
    <n v="56"/>
    <x v="0"/>
    <n v="40400301"/>
    <s v="Permitted Tank Losses"/>
    <n v="0"/>
    <n v="0"/>
    <n v="0"/>
    <n v="0"/>
    <n v="0"/>
    <x v="12"/>
  </r>
  <r>
    <s v="TitleV Permitted"/>
    <n v="56"/>
    <x v="0"/>
    <n v="40400301"/>
    <s v="Permitted Tank Losses"/>
    <n v="0"/>
    <n v="0"/>
    <n v="0"/>
    <n v="0"/>
    <n v="0"/>
    <x v="12"/>
  </r>
  <r>
    <s v="TitleV Permitted"/>
    <n v="56"/>
    <x v="0"/>
    <n v="40400301"/>
    <s v="Permitted Tank Losses"/>
    <n v="0"/>
    <n v="0"/>
    <n v="0"/>
    <n v="0"/>
    <n v="0"/>
    <x v="12"/>
  </r>
  <r>
    <s v="TitleV Permitted"/>
    <n v="56"/>
    <x v="0"/>
    <n v="40400301"/>
    <s v="Permitted Tank Losses"/>
    <n v="0"/>
    <n v="0"/>
    <n v="0"/>
    <n v="0"/>
    <n v="0"/>
    <x v="12"/>
  </r>
  <r>
    <s v="TitleV Permitted"/>
    <n v="56"/>
    <x v="0"/>
    <n v="31000227"/>
    <s v="Dehydrator"/>
    <n v="0"/>
    <n v="0.90032387013586523"/>
    <n v="0"/>
    <n v="0"/>
    <n v="0"/>
    <x v="20"/>
  </r>
  <r>
    <s v="TitleV Permitted"/>
    <n v="56"/>
    <x v="0"/>
    <n v="31000205"/>
    <s v="Natural Gas Production, Flares"/>
    <n v="0.52863052925408593"/>
    <n v="0"/>
    <n v="33.452400679360125"/>
    <n v="21.483875102966838"/>
    <n v="0"/>
    <x v="24"/>
  </r>
  <r>
    <s v="TitleV Permitted"/>
    <n v="56"/>
    <x v="0"/>
    <n v="31000220"/>
    <s v="Natural Gas Production, All Equipt Leak Fugitives"/>
    <n v="0"/>
    <n v="4.8154937274239389"/>
    <n v="0"/>
    <n v="0"/>
    <n v="0"/>
    <x v="4"/>
  </r>
  <r>
    <s v="TitleV Permitted"/>
    <n v="56"/>
    <x v="0"/>
    <n v="31000227"/>
    <s v="Dehydrator"/>
    <n v="5.7818964137165654E-2"/>
    <n v="0"/>
    <n v="0"/>
    <n v="0"/>
    <n v="0"/>
    <x v="20"/>
  </r>
  <r>
    <s v="TitleV Permitted"/>
    <n v="56"/>
    <x v="0"/>
    <n v="31000404"/>
    <s v="Process Heaters"/>
    <n v="0"/>
    <n v="0"/>
    <n v="0"/>
    <n v="0"/>
    <n v="0"/>
    <x v="5"/>
  </r>
  <r>
    <s v="TitleV Permitted"/>
    <n v="56"/>
    <x v="0"/>
    <n v="31000404"/>
    <s v="Process Heaters"/>
    <n v="0"/>
    <n v="0"/>
    <n v="0"/>
    <n v="0"/>
    <n v="0"/>
    <x v="5"/>
  </r>
  <r>
    <s v="TitleV Permitted"/>
    <n v="56"/>
    <x v="0"/>
    <n v="31000404"/>
    <s v="Process Heaters"/>
    <n v="0"/>
    <n v="0"/>
    <n v="0"/>
    <n v="0"/>
    <n v="0"/>
    <x v="5"/>
  </r>
  <r>
    <s v="TitleV Permitted"/>
    <n v="56"/>
    <x v="0"/>
    <n v="31000404"/>
    <s v="Process Heaters"/>
    <n v="3.3039408078380371E-2"/>
    <n v="0"/>
    <n v="0"/>
    <n v="0"/>
    <n v="0"/>
    <x v="5"/>
  </r>
  <r>
    <s v="TitleV Permitted"/>
    <n v="56"/>
    <x v="0"/>
    <n v="31000227"/>
    <s v="Dehydrator"/>
    <n v="0.41299260097975465"/>
    <n v="0"/>
    <n v="0"/>
    <n v="0"/>
    <n v="0"/>
    <x v="20"/>
  </r>
  <r>
    <s v="TitleV Permitted"/>
    <n v="56"/>
    <x v="0"/>
    <n v="31000227"/>
    <s v="Dehydrator"/>
    <n v="0.41299260097975465"/>
    <n v="0"/>
    <n v="0"/>
    <n v="0"/>
    <n v="0"/>
    <x v="20"/>
  </r>
  <r>
    <s v="TitleV Permitted"/>
    <n v="56"/>
    <x v="2"/>
    <s v="10100604"/>
    <s v="Process Heaters"/>
    <n v="0.2"/>
    <s v=""/>
    <n v="0.1"/>
    <s v=""/>
    <s v=""/>
    <x v="5"/>
  </r>
  <r>
    <s v="TitleV Permitted"/>
    <n v="56"/>
    <x v="2"/>
    <s v="20200202"/>
    <s v="Compressor Engines"/>
    <n v="31.9"/>
    <s v=""/>
    <n v="31.9"/>
    <s v=""/>
    <s v=""/>
    <x v="21"/>
  </r>
  <r>
    <s v="TitleV Permitted"/>
    <n v="56"/>
    <x v="2"/>
    <s v="20200202"/>
    <s v="Compressor Engines"/>
    <n v="40.4"/>
    <s v=""/>
    <n v="40.4"/>
    <s v=""/>
    <s v=""/>
    <x v="21"/>
  </r>
  <r>
    <s v="TitleV Permitted"/>
    <n v="56"/>
    <x v="2"/>
    <s v="20200202"/>
    <s v="Compressor Engines"/>
    <n v="37.9"/>
    <s v=""/>
    <n v="37.9"/>
    <s v=""/>
    <s v=""/>
    <x v="21"/>
  </r>
  <r>
    <s v="TitleV Permitted"/>
    <n v="56"/>
    <x v="2"/>
    <s v="20200208"/>
    <s v="Permitted Tank Losses"/>
    <s v=""/>
    <s v=""/>
    <s v=""/>
    <s v=""/>
    <n v="0.6"/>
    <x v="12"/>
  </r>
  <r>
    <s v="TitleV Permitted"/>
    <n v="56"/>
    <x v="2"/>
    <s v="10200603"/>
    <s v="Process Heaters"/>
    <n v="2.6"/>
    <s v=""/>
    <n v="3.9"/>
    <s v=""/>
    <s v=""/>
    <x v="5"/>
  </r>
  <r>
    <s v="TitleV Permitted"/>
    <n v="56"/>
    <x v="2"/>
    <s v="10200603"/>
    <s v="Process Heaters"/>
    <n v="0.6"/>
    <s v=""/>
    <n v="0.5"/>
    <s v=""/>
    <s v=""/>
    <x v="5"/>
  </r>
  <r>
    <s v="TitleV Permitted"/>
    <n v="56"/>
    <x v="2"/>
    <s v="20200202"/>
    <s v="Compressor Engines"/>
    <n v="2.2999999999999998"/>
    <n v="0.9"/>
    <n v="2"/>
    <s v=""/>
    <s v=""/>
    <x v="21"/>
  </r>
  <r>
    <s v="TitleV Permitted"/>
    <n v="56"/>
    <x v="2"/>
    <s v="20200202"/>
    <s v="Compressor Engines"/>
    <n v="3.4"/>
    <n v="1.4"/>
    <n v="3"/>
    <s v=""/>
    <s v=""/>
    <x v="21"/>
  </r>
  <r>
    <s v="TitleV Permitted"/>
    <n v="56"/>
    <x v="2"/>
    <s v="20200202"/>
    <s v="Compressor Engines"/>
    <n v="2.6"/>
    <n v="0.2"/>
    <n v="0.2"/>
    <s v=""/>
    <s v=""/>
    <x v="21"/>
  </r>
  <r>
    <s v="TitleV Permitted"/>
    <n v="56"/>
    <x v="2"/>
    <s v="20200202"/>
    <s v="Compressor Engines"/>
    <n v="26.1"/>
    <n v="7.3"/>
    <n v="3.4"/>
    <s v=""/>
    <s v=""/>
    <x v="21"/>
  </r>
  <r>
    <s v="TitleV Permitted"/>
    <n v="56"/>
    <x v="2"/>
    <s v="20200202"/>
    <s v="Compressor Engines"/>
    <n v="3"/>
    <n v="1.6"/>
    <n v="4.5999999999999996"/>
    <s v=""/>
    <s v=""/>
    <x v="21"/>
  </r>
  <r>
    <s v="TitleV Permitted"/>
    <n v="56"/>
    <x v="2"/>
    <s v="31000299"/>
    <s v="Natural Gas Production, Other Not Classified"/>
    <n v="2"/>
    <n v="7.5"/>
    <n v="1.7"/>
    <s v=""/>
    <s v=""/>
    <x v="27"/>
  </r>
  <r>
    <s v="TitleV Permitted"/>
    <n v="56"/>
    <x v="2"/>
    <s v="31000404"/>
    <s v="Process Heaters"/>
    <n v="0.2"/>
    <s v=""/>
    <n v="0.1"/>
    <s v=""/>
    <s v=""/>
    <x v="5"/>
  </r>
  <r>
    <s v="TitleV Permitted"/>
    <n v="56"/>
    <x v="2"/>
    <s v="31000404"/>
    <s v="Process Heaters"/>
    <n v="0.6"/>
    <s v=""/>
    <n v="0.5"/>
    <s v=""/>
    <s v=""/>
    <x v="5"/>
  </r>
  <r>
    <s v="TitleV Permitted"/>
    <n v="56"/>
    <x v="2"/>
    <s v="31088811"/>
    <s v="Permitted Fugitives"/>
    <s v=""/>
    <n v="8.9"/>
    <s v=""/>
    <s v=""/>
    <s v=""/>
    <x v="4"/>
  </r>
  <r>
    <s v="TitleV Permitted"/>
    <n v="56"/>
    <x v="2"/>
    <s v="20200208"/>
    <s v="Permitted Tank Losses"/>
    <s v=""/>
    <n v="3.5"/>
    <s v=""/>
    <s v=""/>
    <s v=""/>
    <x v="12"/>
  </r>
  <r>
    <s v="TitleV Permitted"/>
    <n v="56"/>
    <x v="2"/>
    <s v="40400312"/>
    <s v="Permitted Tank Losses"/>
    <s v=""/>
    <n v="0.7"/>
    <s v=""/>
    <s v=""/>
    <s v=""/>
    <x v="12"/>
  </r>
  <r>
    <s v="TitleV Permitted"/>
    <n v="56"/>
    <x v="2"/>
    <s v="10200602"/>
    <s v="Process Heaters"/>
    <n v="10.1"/>
    <s v=""/>
    <n v="21"/>
    <s v=""/>
    <n v="0.06"/>
    <x v="5"/>
  </r>
  <r>
    <s v="TitleV Permitted"/>
    <n v="56"/>
    <x v="2"/>
    <s v="10200602"/>
    <s v="Process Heaters"/>
    <n v="9.5"/>
    <n v="0.4"/>
    <n v="13.4"/>
    <n v="0.18"/>
    <n v="1.1000000000000001"/>
    <x v="5"/>
  </r>
  <r>
    <s v="TitleV Permitted"/>
    <n v="56"/>
    <x v="2"/>
    <s v="10200603"/>
    <s v="Process Heaters"/>
    <n v="0.9"/>
    <s v=""/>
    <n v="0.6"/>
    <s v=""/>
    <s v=""/>
    <x v="5"/>
  </r>
  <r>
    <s v="TitleV Permitted"/>
    <n v="56"/>
    <x v="2"/>
    <s v="20200102"/>
    <s v="Compressor Engines"/>
    <n v="0.4"/>
    <s v=""/>
    <n v="0.1"/>
    <s v=""/>
    <s v=""/>
    <x v="21"/>
  </r>
  <r>
    <s v="TitleV Permitted"/>
    <n v="56"/>
    <x v="2"/>
    <s v="20200102"/>
    <s v="Compressor Engines"/>
    <n v="0.74"/>
    <s v=""/>
    <n v="1.21"/>
    <s v=""/>
    <s v=""/>
    <x v="21"/>
  </r>
  <r>
    <s v="TitleV Permitted"/>
    <n v="56"/>
    <x v="2"/>
    <s v="20200201"/>
    <s v="Compressor Engines"/>
    <n v="0"/>
    <n v="0"/>
    <n v="0.2"/>
    <s v=""/>
    <s v=""/>
    <x v="21"/>
  </r>
  <r>
    <s v="TitleV Permitted"/>
    <n v="56"/>
    <x v="2"/>
    <s v="31000205"/>
    <s v="Natural Gas Production, Flares"/>
    <n v="0.2"/>
    <s v=""/>
    <n v="0.04"/>
    <s v=""/>
    <n v="0.01"/>
    <x v="24"/>
  </r>
  <r>
    <s v="TitleV Permitted"/>
    <n v="56"/>
    <x v="2"/>
    <s v="31000205"/>
    <s v="Natural Gas Production, Flares"/>
    <n v="0.2"/>
    <s v=""/>
    <n v="0.04"/>
    <n v="0.01"/>
    <n v="0.01"/>
    <x v="24"/>
  </r>
  <r>
    <s v="TitleV Permitted"/>
    <n v="56"/>
    <x v="2"/>
    <s v="31000209"/>
    <s v="Natural Gas Production, Incinerators Burning Waste Gas or Augmented Waste Gas"/>
    <n v="21.9"/>
    <s v=""/>
    <n v="438"/>
    <n v="503.7"/>
    <n v="0.56000000000000005"/>
    <x v="28"/>
  </r>
  <r>
    <s v="TitleV Permitted"/>
    <n v="56"/>
    <x v="2"/>
    <s v="31000209"/>
    <s v="Natural Gas Production, Incinerators Burning Waste Gas or Augmented Waste Gas"/>
    <n v="21.9"/>
    <s v=""/>
    <n v="438"/>
    <n v="503.7"/>
    <n v="1.1399999999999999"/>
    <x v="28"/>
  </r>
  <r>
    <s v="TitleV Permitted"/>
    <n v="56"/>
    <x v="2"/>
    <s v="31000209"/>
    <s v="Natural Gas Production, Incinerators Burning Waste Gas or Augmented Waste Gas"/>
    <n v="59.1"/>
    <s v=""/>
    <n v="1445.4"/>
    <n v="1340.3"/>
    <n v="4.4000000000000004"/>
    <x v="28"/>
  </r>
  <r>
    <s v="TitleV Permitted"/>
    <n v="56"/>
    <x v="2"/>
    <s v="31000299"/>
    <s v="Natural Gas Production, Other Not Classified"/>
    <s v=""/>
    <s v=""/>
    <s v=""/>
    <n v="1.95"/>
    <s v=""/>
    <x v="27"/>
  </r>
  <r>
    <s v="TitleV Permitted"/>
    <n v="56"/>
    <x v="2"/>
    <s v="31000299"/>
    <s v="Natural Gas Production, Other Not Classified"/>
    <s v=""/>
    <s v=""/>
    <s v=""/>
    <n v="26.3"/>
    <s v=""/>
    <x v="27"/>
  </r>
  <r>
    <s v="TitleV Permitted"/>
    <n v="56"/>
    <x v="2"/>
    <s v="31000299"/>
    <s v="Natural Gas Production, Other Not Classified"/>
    <s v=""/>
    <s v=""/>
    <s v=""/>
    <n v="26.3"/>
    <s v=""/>
    <x v="27"/>
  </r>
  <r>
    <s v="TitleV Permitted"/>
    <n v="56"/>
    <x v="1"/>
    <s v="10200602"/>
    <s v="Process Heaters"/>
    <n v="3.3"/>
    <s v=""/>
    <n v="0.8"/>
    <s v=""/>
    <s v=""/>
    <x v="5"/>
  </r>
  <r>
    <s v="TitleV Permitted"/>
    <n v="56"/>
    <x v="1"/>
    <s v="10200602"/>
    <s v="Process Heaters"/>
    <n v="0"/>
    <s v=""/>
    <n v="0"/>
    <s v=""/>
    <s v=""/>
    <x v="5"/>
  </r>
  <r>
    <s v="TitleV Permitted"/>
    <n v="56"/>
    <x v="1"/>
    <s v="20200201"/>
    <s v="Compressor Engines"/>
    <n v="51.1"/>
    <s v=""/>
    <n v="15.2"/>
    <s v=""/>
    <s v=""/>
    <x v="21"/>
  </r>
  <r>
    <s v="TitleV Permitted"/>
    <n v="56"/>
    <x v="1"/>
    <s v="20200201"/>
    <s v="Compressor Engines"/>
    <n v="43.6"/>
    <s v=""/>
    <n v="13"/>
    <s v=""/>
    <s v=""/>
    <x v="21"/>
  </r>
  <r>
    <s v="TitleV Permitted"/>
    <n v="56"/>
    <x v="1"/>
    <s v="20200201"/>
    <s v="Compressor Engines"/>
    <n v="3.2"/>
    <s v=""/>
    <n v="0.8"/>
    <s v=""/>
    <s v=""/>
    <x v="21"/>
  </r>
  <r>
    <s v="TitleV Permitted"/>
    <n v="56"/>
    <x v="1"/>
    <s v="20200202"/>
    <s v="Compressor Engines"/>
    <n v="12.9"/>
    <n v="0.6"/>
    <n v="1.6"/>
    <s v=""/>
    <s v=""/>
    <x v="21"/>
  </r>
  <r>
    <s v="TitleV Permitted"/>
    <n v="56"/>
    <x v="1"/>
    <s v="20200202"/>
    <s v="Compressor Engines"/>
    <n v="27.2"/>
    <n v="1.2"/>
    <n v="3.4"/>
    <s v=""/>
    <s v=""/>
    <x v="21"/>
  </r>
  <r>
    <s v="TitleV Permitted"/>
    <n v="56"/>
    <x v="1"/>
    <s v="20200202"/>
    <s v="Compressor Engines"/>
    <n v="46.5"/>
    <n v="1"/>
    <n v="7.6"/>
    <s v=""/>
    <s v=""/>
    <x v="21"/>
  </r>
  <r>
    <s v="TitleV Permitted"/>
    <n v="56"/>
    <x v="1"/>
    <s v="20200202"/>
    <s v="Compressor Engines"/>
    <n v="23.3"/>
    <s v=""/>
    <n v="23.3"/>
    <s v=""/>
    <s v=""/>
    <x v="21"/>
  </r>
  <r>
    <s v="TitleV Permitted"/>
    <n v="56"/>
    <x v="1"/>
    <s v="20200202"/>
    <s v="Compressor Engines"/>
    <n v="14.5"/>
    <s v=""/>
    <n v="29.1"/>
    <s v=""/>
    <s v=""/>
    <x v="21"/>
  </r>
  <r>
    <s v="TitleV Permitted"/>
    <n v="56"/>
    <x v="1"/>
    <s v="20200202"/>
    <s v="Compressor Engines"/>
    <n v="0"/>
    <n v="0"/>
    <n v="0"/>
    <s v=""/>
    <s v=""/>
    <x v="21"/>
  </r>
  <r>
    <s v="TitleV Permitted"/>
    <n v="56"/>
    <x v="1"/>
    <s v="20200202"/>
    <s v="Compressor Engines"/>
    <n v="17.2"/>
    <s v=""/>
    <n v="34.4"/>
    <s v=""/>
    <s v=""/>
    <x v="21"/>
  </r>
  <r>
    <s v="TitleV Permitted"/>
    <n v="56"/>
    <x v="1"/>
    <s v="20200202"/>
    <s v="Compressor Engines"/>
    <n v="13.1"/>
    <s v=""/>
    <n v="13.1"/>
    <s v=""/>
    <s v=""/>
    <x v="21"/>
  </r>
  <r>
    <s v="TitleV Permitted"/>
    <n v="56"/>
    <x v="1"/>
    <s v="20200202"/>
    <s v="Compressor Engines"/>
    <n v="10.7"/>
    <s v=""/>
    <n v="10.7"/>
    <s v=""/>
    <s v=""/>
    <x v="21"/>
  </r>
  <r>
    <s v="TitleV Permitted"/>
    <n v="56"/>
    <x v="1"/>
    <s v="31000205"/>
    <s v="Natural Gas Production, Flares"/>
    <n v="0.1"/>
    <s v=""/>
    <n v="0"/>
    <n v="57.7"/>
    <s v=""/>
    <x v="24"/>
  </r>
  <r>
    <s v="TitleV Permitted"/>
    <n v="56"/>
    <x v="1"/>
    <s v="31000228"/>
    <s v="Dehydrator"/>
    <s v=""/>
    <n v="1.7"/>
    <s v=""/>
    <s v=""/>
    <s v=""/>
    <x v="20"/>
  </r>
  <r>
    <s v="TitleV Permitted"/>
    <n v="56"/>
    <x v="1"/>
    <s v="31000404"/>
    <s v="Process Heaters"/>
    <n v="1.3"/>
    <s v=""/>
    <n v="1.3"/>
    <s v=""/>
    <s v=""/>
    <x v="5"/>
  </r>
  <r>
    <s v="TitleV Permitted"/>
    <n v="56"/>
    <x v="1"/>
    <s v="31088811"/>
    <s v="Permitted Fugitives"/>
    <s v=""/>
    <n v="19.5"/>
    <s v=""/>
    <s v=""/>
    <s v=""/>
    <x v="4"/>
  </r>
  <r>
    <s v="TitleV Permitted"/>
    <n v="56"/>
    <x v="1"/>
    <s v="31088811"/>
    <s v="Permitted Fugitives"/>
    <s v=""/>
    <n v="11.8"/>
    <s v=""/>
    <s v=""/>
    <s v=""/>
    <x v="4"/>
  </r>
  <r>
    <s v="TitleV Permitted"/>
    <n v="56"/>
    <x v="1"/>
    <n v="20200202"/>
    <s v="Compressor Engines"/>
    <n v="0"/>
    <n v="0"/>
    <n v="3.882130449209694"/>
    <n v="0"/>
    <n v="0"/>
    <x v="21"/>
  </r>
  <r>
    <s v="TitleV Permitted"/>
    <n v="56"/>
    <x v="1"/>
    <n v="20200202"/>
    <s v="Compressor Engines"/>
    <n v="20.575291380811375"/>
    <n v="3.0891846553285651"/>
    <n v="45.429186107773013"/>
    <n v="0"/>
    <n v="0"/>
    <x v="21"/>
  </r>
  <r>
    <s v="TitleV Permitted"/>
    <n v="56"/>
    <x v="1"/>
    <n v="20200202"/>
    <s v="Compressor Engines"/>
    <n v="23.334081955356137"/>
    <n v="4.542918610777301"/>
    <n v="69.960946605970435"/>
    <n v="0"/>
    <n v="0"/>
    <x v="21"/>
  </r>
  <r>
    <s v="TitleV Permitted"/>
    <n v="56"/>
    <x v="1"/>
    <n v="20200202"/>
    <s v="Compressor Engines"/>
    <n v="1.9328053725852516"/>
    <n v="6.6078816156760742E-2"/>
    <n v="9.4988298225343577"/>
    <n v="0"/>
    <n v="0"/>
    <x v="21"/>
  </r>
  <r>
    <s v="TitleV Permitted"/>
    <n v="56"/>
    <x v="1"/>
    <n v="20200202"/>
    <s v="Compressor Engines"/>
    <n v="5.4845417410111414"/>
    <n v="1.6684901079582088"/>
    <n v="61.12290494500369"/>
    <n v="0"/>
    <n v="0"/>
    <x v="21"/>
  </r>
  <r>
    <s v="TitleV Permitted"/>
    <n v="56"/>
    <x v="1"/>
    <n v="20200202"/>
    <s v="Compressor Engines"/>
    <n v="0"/>
    <n v="0"/>
    <n v="6.1122904945003693"/>
    <n v="0"/>
    <n v="0"/>
    <x v="21"/>
  </r>
  <r>
    <s v="TitleV Permitted"/>
    <n v="56"/>
    <x v="1"/>
    <n v="20200202"/>
    <s v="Compressor Engines"/>
    <n v="0.16519704039190186"/>
    <n v="1.6519704039190185E-2"/>
    <n v="6.1122904945003693"/>
    <n v="0"/>
    <n v="0"/>
    <x v="21"/>
  </r>
  <r>
    <s v="TitleV Permitted"/>
    <n v="56"/>
    <x v="1"/>
    <n v="20200202"/>
    <s v="Compressor Engines"/>
    <n v="0.26431526462704297"/>
    <n v="1.6519704039190185E-2"/>
    <n v="9.1684357417505531"/>
    <n v="0"/>
    <n v="0"/>
    <x v="21"/>
  </r>
  <r>
    <s v="TitleV Permitted"/>
    <n v="56"/>
    <x v="1"/>
    <n v="40400301"/>
    <s v="Permitted Tank Losses"/>
    <n v="0"/>
    <n v="0"/>
    <n v="0"/>
    <n v="0"/>
    <n v="0"/>
    <x v="12"/>
  </r>
  <r>
    <s v="TitleV Permitted"/>
    <n v="56"/>
    <x v="1"/>
    <n v="40400301"/>
    <s v="Permitted Tank Losses"/>
    <n v="0"/>
    <n v="0"/>
    <n v="0"/>
    <n v="0"/>
    <n v="0"/>
    <x v="12"/>
  </r>
  <r>
    <s v="TitleV Permitted"/>
    <n v="56"/>
    <x v="1"/>
    <n v="40400301"/>
    <s v="Permitted Tank Losses"/>
    <n v="0"/>
    <n v="0"/>
    <n v="0"/>
    <n v="0"/>
    <n v="0"/>
    <x v="12"/>
  </r>
  <r>
    <s v="TitleV Permitted"/>
    <n v="56"/>
    <x v="1"/>
    <n v="40400301"/>
    <s v="Permitted Tank Losses"/>
    <n v="0"/>
    <n v="0"/>
    <n v="0"/>
    <n v="0"/>
    <n v="0"/>
    <x v="12"/>
  </r>
  <r>
    <s v="TitleV Permitted"/>
    <n v="56"/>
    <x v="1"/>
    <n v="31000227"/>
    <s v="Dehydrator"/>
    <n v="0"/>
    <n v="0.90032387013586523"/>
    <n v="0"/>
    <n v="0"/>
    <n v="0"/>
    <x v="20"/>
  </r>
  <r>
    <s v="TitleV Permitted"/>
    <n v="56"/>
    <x v="1"/>
    <n v="31000205"/>
    <s v="Natural Gas Production, Flares"/>
    <n v="0.52863052925408593"/>
    <n v="0"/>
    <n v="33.452400679360125"/>
    <n v="21.483875102966838"/>
    <n v="0"/>
    <x v="24"/>
  </r>
  <r>
    <s v="TitleV Permitted"/>
    <n v="56"/>
    <x v="1"/>
    <n v="31000220"/>
    <s v="Natural Gas Production, All Equipt Leak Fugitives"/>
    <n v="0"/>
    <n v="4.8154937274239389"/>
    <n v="0"/>
    <n v="0"/>
    <n v="0"/>
    <x v="4"/>
  </r>
  <r>
    <s v="TitleV Permitted"/>
    <n v="56"/>
    <x v="1"/>
    <n v="31000227"/>
    <s v="Dehydrator"/>
    <n v="5.7818964137165654E-2"/>
    <n v="0"/>
    <n v="0"/>
    <n v="0"/>
    <n v="0"/>
    <x v="20"/>
  </r>
  <r>
    <s v="TitleV Permitted"/>
    <n v="56"/>
    <x v="1"/>
    <n v="31000404"/>
    <s v="Process Heaters"/>
    <n v="0"/>
    <n v="0"/>
    <n v="0"/>
    <n v="0"/>
    <n v="0"/>
    <x v="5"/>
  </r>
  <r>
    <s v="TitleV Permitted"/>
    <n v="56"/>
    <x v="1"/>
    <n v="31000404"/>
    <s v="Process Heaters"/>
    <n v="0"/>
    <n v="0"/>
    <n v="0"/>
    <n v="0"/>
    <n v="0"/>
    <x v="5"/>
  </r>
  <r>
    <s v="TitleV Permitted"/>
    <n v="56"/>
    <x v="1"/>
    <n v="31000404"/>
    <s v="Process Heaters"/>
    <n v="0"/>
    <n v="0"/>
    <n v="0"/>
    <n v="0"/>
    <n v="0"/>
    <x v="5"/>
  </r>
  <r>
    <s v="TitleV Permitted"/>
    <n v="56"/>
    <x v="1"/>
    <n v="31000404"/>
    <s v="Process Heaters"/>
    <n v="3.3039408078380371E-2"/>
    <n v="0"/>
    <n v="0"/>
    <n v="0"/>
    <n v="0"/>
    <x v="5"/>
  </r>
  <r>
    <s v="TitleV Permitted"/>
    <n v="56"/>
    <x v="1"/>
    <n v="31000227"/>
    <s v="Dehydrator"/>
    <n v="0.41299260097975465"/>
    <n v="0"/>
    <n v="0"/>
    <n v="0"/>
    <n v="0"/>
    <x v="20"/>
  </r>
  <r>
    <s v="TitleV Permitted"/>
    <n v="56"/>
    <x v="1"/>
    <n v="31000227"/>
    <s v="Dehydrator"/>
    <n v="0.41299260097975465"/>
    <n v="0"/>
    <n v="0"/>
    <n v="0"/>
    <n v="0"/>
    <x v="20"/>
  </r>
</pivotCacheRecords>
</file>

<file path=xl/pivotCache/pivotCacheRecords2.xml><?xml version="1.0" encoding="utf-8"?>
<pivotCacheRecords xmlns="http://schemas.openxmlformats.org/spreadsheetml/2006/main" xmlns:r="http://schemas.openxmlformats.org/officeDocument/2006/relationships" count="438">
  <r>
    <s v="Survey-Based Source"/>
    <s v="56"/>
    <x v="0"/>
    <s v="2310001630"/>
    <s v="Venting - blowdowns"/>
    <n v="0"/>
    <n v="2336.781488020732"/>
    <n v="0"/>
    <n v="0"/>
    <n v="0"/>
  </r>
  <r>
    <s v="Survey-Based Source"/>
    <s v="56"/>
    <x v="1"/>
    <s v="2310001630"/>
    <s v="Venting - blowdowns"/>
    <n v="0"/>
    <n v="85.654399986942138"/>
    <n v="0"/>
    <n v="0"/>
    <n v="0"/>
  </r>
  <r>
    <s v="Survey-Based Source"/>
    <s v="56"/>
    <x v="2"/>
    <s v="2310001630"/>
    <s v="Venting - blowdowns"/>
    <n v="0"/>
    <n v="2251.1270880337897"/>
    <n v="0"/>
    <n v="0"/>
    <n v="0"/>
  </r>
  <r>
    <s v="Survey-Based Source"/>
    <s v="56"/>
    <x v="0"/>
    <s v="2310001610"/>
    <s v="Venting - initial completions"/>
    <n v="0"/>
    <n v="3.0004269958993426"/>
    <n v="0"/>
    <n v="0"/>
    <n v="0"/>
  </r>
  <r>
    <s v="Survey-Based Source"/>
    <s v="56"/>
    <x v="1"/>
    <s v="2310001610"/>
    <s v="Venting - initial completions"/>
    <n v="0"/>
    <n v="0"/>
    <n v="0"/>
    <n v="0"/>
    <n v="0"/>
  </r>
  <r>
    <s v="Survey-Based Source"/>
    <s v="56"/>
    <x v="2"/>
    <s v="2310001610"/>
    <s v="Venting - initial completions"/>
    <n v="0"/>
    <n v="3.0004269958993426"/>
    <n v="0"/>
    <n v="0"/>
    <n v="0"/>
  </r>
  <r>
    <s v="Survey-Based Source"/>
    <s v="56"/>
    <x v="0"/>
    <s v="2310001620"/>
    <s v="Venting - recompletions"/>
    <n v="0"/>
    <n v="0.10253604259433804"/>
    <n v="0"/>
    <n v="0"/>
    <n v="0"/>
  </r>
  <r>
    <s v="Survey-Based Source"/>
    <s v="56"/>
    <x v="1"/>
    <s v="2310001620"/>
    <s v="Venting - recompletions"/>
    <n v="0"/>
    <n v="0"/>
    <n v="0"/>
    <n v="0"/>
    <n v="0"/>
  </r>
  <r>
    <s v="Survey-Based Source"/>
    <s v="56"/>
    <x v="2"/>
    <s v="2310001620"/>
    <s v="Venting - recompletions"/>
    <n v="0"/>
    <n v="0.10253604259433804"/>
    <n v="0"/>
    <n v="0"/>
    <n v="0"/>
  </r>
  <r>
    <s v="Survey-Based Source"/>
    <s v="56"/>
    <x v="0"/>
    <s v="2310000220"/>
    <s v="Drill rigs"/>
    <n v="53.757309492571807"/>
    <n v="5.678843121372708"/>
    <n v="119.19828703937178"/>
    <n v="0.17581217240695121"/>
    <n v="3.8418578486181425"/>
  </r>
  <r>
    <s v="Survey-Based Source"/>
    <s v="56"/>
    <x v="1"/>
    <s v="2310000220"/>
    <s v="Drill rigs"/>
    <n v="0"/>
    <n v="0"/>
    <n v="0"/>
    <n v="0"/>
    <n v="0"/>
  </r>
  <r>
    <s v="Survey-Based Source"/>
    <s v="56"/>
    <x v="2"/>
    <s v="2310000220"/>
    <s v="Drill rigs"/>
    <n v="53.757309492571807"/>
    <n v="5.678843121372708"/>
    <n v="119.19828703937178"/>
    <n v="0.17581217240695121"/>
    <n v="3.8418578486181425"/>
  </r>
  <r>
    <s v="Survey-Based Source"/>
    <s v="56"/>
    <x v="0"/>
    <s v="2310000700"/>
    <s v="Unpermitted Fugitives"/>
    <n v="0"/>
    <n v="289.75383929339893"/>
    <n v="0"/>
    <n v="0"/>
    <n v="0"/>
  </r>
  <r>
    <s v="Survey-Based Source"/>
    <s v="56"/>
    <x v="1"/>
    <s v="2310000700"/>
    <s v="Unpermitted Fugitives"/>
    <n v="0"/>
    <n v="86.154309307540501"/>
    <n v="0"/>
    <n v="0"/>
    <n v="0"/>
  </r>
  <r>
    <s v="Survey-Based Source"/>
    <s v="56"/>
    <x v="2"/>
    <s v="2310000700"/>
    <s v="Unpermitted Fugitives"/>
    <n v="0"/>
    <n v="203.59952998585842"/>
    <n v="0"/>
    <n v="0"/>
    <n v="0"/>
  </r>
  <r>
    <s v="Survey-Based Source"/>
    <s v="56"/>
    <x v="0"/>
    <s v="2310000100"/>
    <s v="Heaters"/>
    <n v="85.199569050173153"/>
    <n v="4.6859762977595238"/>
    <n v="71.567638002145458"/>
    <n v="0.51119741430103893"/>
    <n v="6.4751672478131601"/>
  </r>
  <r>
    <s v="Survey-Based Source"/>
    <s v="56"/>
    <x v="1"/>
    <s v="2310000100"/>
    <s v="Heaters"/>
    <n v="25.33291721938194"/>
    <n v="1.3933104470660067"/>
    <n v="21.279650464280831"/>
    <n v="0.15199750331629164"/>
    <n v="1.9253017086730275"/>
  </r>
  <r>
    <s v="Survey-Based Source"/>
    <s v="56"/>
    <x v="2"/>
    <s v="2310000100"/>
    <s v="Heaters"/>
    <n v="59.866651830791213"/>
    <n v="3.2926658506935169"/>
    <n v="50.287987537864623"/>
    <n v="0.35919991098474729"/>
    <n v="4.549865539140133"/>
  </r>
  <r>
    <s v="Survey-Based Source"/>
    <s v="56"/>
    <x v="0"/>
    <s v="2310000300"/>
    <s v="Pneumatic devices"/>
    <n v="0"/>
    <n v="5507.4253229734486"/>
    <n v="0"/>
    <n v="0"/>
    <n v="0"/>
  </r>
  <r>
    <s v="Survey-Based Source"/>
    <s v="56"/>
    <x v="1"/>
    <s v="2310000300"/>
    <s v="Pneumatic devices"/>
    <n v="0"/>
    <n v="1637.5569894802263"/>
    <n v="0"/>
    <n v="0"/>
    <n v="0"/>
  </r>
  <r>
    <s v="Survey-Based Source"/>
    <s v="56"/>
    <x v="2"/>
    <s v="2310000300"/>
    <s v="Pneumatic devices"/>
    <n v="0"/>
    <n v="3869.8683334932225"/>
    <n v="0"/>
    <n v="0"/>
    <n v="0"/>
  </r>
  <r>
    <s v="Survey-Based Source"/>
    <s v="56"/>
    <x v="0"/>
    <s v="2310003200"/>
    <s v="Pneumatic pumps"/>
    <n v="0"/>
    <n v="332.59689529056993"/>
    <n v="0"/>
    <n v="0"/>
    <n v="0"/>
  </r>
  <r>
    <s v="Survey-Based Source"/>
    <s v="56"/>
    <x v="1"/>
    <s v="2310003200"/>
    <s v="Pneumatic pumps"/>
    <n v="0"/>
    <n v="98.893101335497036"/>
    <n v="0"/>
    <n v="0"/>
    <n v="0"/>
  </r>
  <r>
    <s v="Survey-Based Source"/>
    <s v="56"/>
    <x v="2"/>
    <s v="2310003200"/>
    <s v="Pneumatic pumps"/>
    <n v="0"/>
    <n v="233.70379395507288"/>
    <n v="0"/>
    <n v="0"/>
    <n v="0"/>
  </r>
  <r>
    <s v="Survey-Based Source"/>
    <s v="56"/>
    <x v="0"/>
    <s v="2310000230"/>
    <s v="Workover rigs"/>
    <n v="62.375752718914484"/>
    <n v="10.395167701864951"/>
    <n v="35.277277526707074"/>
    <n v="1.6549538141180327"/>
    <n v="4.8846141064850714"/>
  </r>
  <r>
    <s v="Survey-Based Source"/>
    <s v="56"/>
    <x v="1"/>
    <s v="2310000230"/>
    <s v="Workover rigs"/>
    <n v="18.546570102888179"/>
    <n v="3.0908597990426383"/>
    <n v="10.489212108372946"/>
    <n v="0.49207769995014222"/>
    <n v="1.4523726608915295"/>
  </r>
  <r>
    <s v="Survey-Based Source"/>
    <s v="56"/>
    <x v="2"/>
    <s v="2310000230"/>
    <s v="Workover rigs"/>
    <n v="43.829182616026301"/>
    <n v="7.3043079028223126"/>
    <n v="24.788065418334128"/>
    <n v="1.1628761141678905"/>
    <n v="3.4322414455935419"/>
  </r>
  <r>
    <s v="Survey-Based Source"/>
    <s v="56"/>
    <x v="0"/>
    <s v="2310000801"/>
    <s v="Gas Well Truck Loading"/>
    <n v="0"/>
    <n v="17.321782486144091"/>
    <n v="0"/>
    <n v="0"/>
    <n v="0"/>
  </r>
  <r>
    <s v="Survey-Based Source"/>
    <s v="56"/>
    <x v="1"/>
    <s v="2310000801"/>
    <s v="Gas Well Truck Loading"/>
    <n v="0"/>
    <n v="0.41628159906468604"/>
    <n v="0"/>
    <n v="0"/>
    <n v="0"/>
  </r>
  <r>
    <s v="Survey-Based Source"/>
    <s v="56"/>
    <x v="2"/>
    <s v="2310000801"/>
    <s v="Gas Well Truck Loading"/>
    <n v="0"/>
    <n v="16.905500887079405"/>
    <n v="0"/>
    <n v="0"/>
    <n v="0"/>
  </r>
  <r>
    <s v="Survey-Based Source"/>
    <s v="56"/>
    <x v="0"/>
    <s v="2310000802"/>
    <s v="Oil Well Truck Loading"/>
    <n v="0"/>
    <n v="136.33874107585092"/>
    <n v="0"/>
    <n v="0"/>
    <n v="0"/>
  </r>
  <r>
    <s v="Survey-Based Source"/>
    <s v="56"/>
    <x v="1"/>
    <s v="2310000802"/>
    <s v="Oil Well Truck Loading"/>
    <n v="0"/>
    <n v="88.13607958629288"/>
    <n v="0"/>
    <n v="0"/>
    <n v="0"/>
  </r>
  <r>
    <s v="Survey-Based Source"/>
    <s v="56"/>
    <x v="2"/>
    <s v="2310000802"/>
    <s v="Oil Well Truck Loading"/>
    <n v="0"/>
    <n v="48.202661489558039"/>
    <n v="0"/>
    <n v="0"/>
    <n v="0"/>
  </r>
  <r>
    <s v="Survey-Based Source"/>
    <s v="56"/>
    <x v="0"/>
    <s v="2310000820"/>
    <s v="Gas Plant Truck Loading"/>
    <n v="0"/>
    <n v="0"/>
    <n v="0"/>
    <n v="0"/>
    <n v="0"/>
  </r>
  <r>
    <s v="Survey-Based Source"/>
    <s v="56"/>
    <x v="1"/>
    <s v="2310000820"/>
    <s v="Gas Plant Truck Loading"/>
    <n v="0"/>
    <n v="0"/>
    <n v="0"/>
    <n v="0"/>
    <n v="0"/>
  </r>
  <r>
    <s v="Survey-Based Source"/>
    <s v="56"/>
    <x v="2"/>
    <s v="2310000820"/>
    <s v="Gas Plant Truck Loading"/>
    <n v="0"/>
    <n v="0"/>
    <n v="0"/>
    <n v="0"/>
    <n v="0"/>
  </r>
  <r>
    <s v="Survey-Based Source"/>
    <s v="56"/>
    <x v="0"/>
    <s v="2310002230"/>
    <s v="Condensate tank "/>
    <n v="0"/>
    <n v="633.45183999999995"/>
    <n v="0"/>
    <n v="0"/>
    <n v="0"/>
  </r>
  <r>
    <s v="Survey-Based Source"/>
    <s v="56"/>
    <x v="1"/>
    <s v="2310002230"/>
    <s v="Condensate tank "/>
    <n v="0"/>
    <n v="15.223279999999999"/>
    <n v="0"/>
    <n v="0"/>
    <n v="0"/>
  </r>
  <r>
    <s v="Survey-Based Source"/>
    <s v="56"/>
    <x v="2"/>
    <s v="2310002230"/>
    <s v="Condensate tank "/>
    <n v="0"/>
    <n v="618.2285599999999"/>
    <n v="0"/>
    <n v="0"/>
    <n v="0"/>
  </r>
  <r>
    <s v="Survey-Based Source"/>
    <s v="56"/>
    <x v="0"/>
    <s v="2310002240"/>
    <s v="Oil Tank"/>
    <n v="0"/>
    <n v="457.52839999999998"/>
    <n v="0"/>
    <n v="0"/>
    <n v="0"/>
  </r>
  <r>
    <s v="Survey-Based Source"/>
    <s v="56"/>
    <x v="1"/>
    <s v="2310002240"/>
    <s v="Oil Tank"/>
    <n v="0"/>
    <n v="295.76890000000003"/>
    <n v="0"/>
    <n v="0"/>
    <n v="0"/>
  </r>
  <r>
    <s v="Survey-Based Source"/>
    <s v="56"/>
    <x v="2"/>
    <s v="2310002240"/>
    <s v="Oil Tank"/>
    <n v="0"/>
    <n v="161.7595"/>
    <n v="0"/>
    <n v="0"/>
    <n v="0"/>
  </r>
  <r>
    <s v="Survey-Based Source"/>
    <s v="56"/>
    <x v="0"/>
    <s v="2310002231"/>
    <s v="Condensate tank flaring"/>
    <n v="0.25463801895383309"/>
    <n v="0"/>
    <n v="1.3855303972487973"/>
    <n v="0"/>
    <n v="0"/>
  </r>
  <r>
    <s v="Survey-Based Source"/>
    <s v="56"/>
    <x v="1"/>
    <s v="2310002231"/>
    <s v="Condensate tank flaring"/>
    <n v="6.1195273521969856E-3"/>
    <n v="0"/>
    <n v="3.3297428239895351E-2"/>
    <n v="0"/>
    <n v="0"/>
  </r>
  <r>
    <s v="Survey-Based Source"/>
    <s v="56"/>
    <x v="2"/>
    <s v="2310002231"/>
    <s v="Condensate tank flaring"/>
    <n v="0.24851849160163611"/>
    <n v="0"/>
    <n v="1.3522329690089019"/>
    <n v="0"/>
    <n v="0"/>
  </r>
  <r>
    <s v="Survey-Based Source"/>
    <s v="56"/>
    <x v="0"/>
    <s v="2310001611"/>
    <s v="Initial completion Flaring"/>
    <n v="1.4695269281450407"/>
    <n v="0"/>
    <n v="7.9959553443186016"/>
    <n v="0"/>
    <n v="0"/>
  </r>
  <r>
    <s v="Survey-Based Source"/>
    <s v="56"/>
    <x v="1"/>
    <s v="2310001611"/>
    <s v="Initial completion Flaring"/>
    <n v="0"/>
    <n v="0"/>
    <n v="0"/>
    <n v="0"/>
    <n v="0"/>
  </r>
  <r>
    <s v="Survey-Based Source"/>
    <s v="56"/>
    <x v="2"/>
    <s v="2310001611"/>
    <s v="Initial completion Flaring"/>
    <n v="1.4695269281450407"/>
    <n v="0"/>
    <n v="7.9959553443186016"/>
    <n v="0"/>
    <n v="0"/>
  </r>
  <r>
    <s v="Survey-Based Source"/>
    <s v="56"/>
    <x v="0"/>
    <s v="2310003100"/>
    <s v="Miscellaneous engines"/>
    <n v="2.9267635822992702E-2"/>
    <n v="1.1346618542918085E-2"/>
    <n v="2.3685333853444155E-2"/>
    <n v="3.5981084343325786E-3"/>
    <n v="2.4638840400327861E-3"/>
  </r>
  <r>
    <s v="Survey-Based Source"/>
    <s v="56"/>
    <x v="1"/>
    <s v="2310003100"/>
    <s v="Miscellaneous engines"/>
    <n v="8.7023280020849438E-3"/>
    <n v="3.3737605890749958E-3"/>
    <n v="7.0425074740622295E-3"/>
    <n v="1.0698479361982397E-3"/>
    <n v="7.3260194998815025E-4"/>
  </r>
  <r>
    <s v="Survey-Based Source"/>
    <s v="56"/>
    <x v="2"/>
    <s v="2310003100"/>
    <s v="Miscellaneous engines"/>
    <n v="2.056530782090776E-2"/>
    <n v="7.9728579538430894E-3"/>
    <n v="1.6642826379381925E-2"/>
    <n v="2.528260498134339E-3"/>
    <n v="1.7312820900446358E-3"/>
  </r>
  <r>
    <s v="Survey-Based Source"/>
    <s v="56"/>
    <x v="0"/>
    <s v="2310000330"/>
    <s v="Artificial Lift"/>
    <n v="44.030270052402223"/>
    <n v="74.098171623395203"/>
    <n v="47.330508785771933"/>
    <n v="0"/>
    <n v="2.2428823329571386"/>
  </r>
  <r>
    <s v="Survey-Based Source"/>
    <s v="56"/>
    <x v="1"/>
    <s v="2310000330"/>
    <s v="Artificial Lift"/>
    <n v="28.46333591554524"/>
    <n v="47.900708924435762"/>
    <n v="30.596772834228656"/>
    <n v="0"/>
    <n v="1.4499096459327261"/>
  </r>
  <r>
    <s v="Survey-Based Source"/>
    <s v="56"/>
    <x v="2"/>
    <s v="2310000330"/>
    <s v="Artificial Lift"/>
    <n v="15.566934136856986"/>
    <n v="26.197462698959445"/>
    <n v="16.733735951543281"/>
    <n v="0"/>
    <n v="0.79297268702441259"/>
  </r>
  <r>
    <s v="Survey-Based Source"/>
    <s v="56"/>
    <x v="0"/>
    <s v="2310001640"/>
    <s v="Venting - Compressor Startup "/>
    <n v="0"/>
    <n v="1.1510093262384975"/>
    <n v="0"/>
    <n v="0"/>
    <n v="0"/>
  </r>
  <r>
    <s v="Survey-Based Source"/>
    <s v="56"/>
    <x v="1"/>
    <s v="2310001640"/>
    <s v="Venting - Compressor Startup "/>
    <n v="0"/>
    <n v="4.2190086545849236E-2"/>
    <n v="0"/>
    <n v="0"/>
    <n v="0"/>
  </r>
  <r>
    <s v="Survey-Based Source"/>
    <s v="56"/>
    <x v="2"/>
    <s v="2310001640"/>
    <s v="Venting - Compressor Startup "/>
    <n v="0"/>
    <n v="1.1088192396926482"/>
    <n v="0"/>
    <n v="0"/>
    <n v="0"/>
  </r>
  <r>
    <s v="Survey-Based Source"/>
    <s v="56"/>
    <x v="0"/>
    <s v="2310001650"/>
    <s v="Venting - Compressor Shutdown"/>
    <n v="0"/>
    <n v="0.77678483030208534"/>
    <n v="0"/>
    <n v="0"/>
    <n v="0"/>
  </r>
  <r>
    <s v="Survey-Based Source"/>
    <s v="56"/>
    <x v="1"/>
    <s v="2310001650"/>
    <s v="Venting - Compressor Shutdown"/>
    <n v="0"/>
    <n v="2.8472939767611463E-2"/>
    <n v="0"/>
    <n v="0"/>
    <n v="0"/>
  </r>
  <r>
    <s v="Survey-Based Source"/>
    <s v="56"/>
    <x v="2"/>
    <s v="2310001650"/>
    <s v="Venting - Compressor Shutdown"/>
    <n v="0"/>
    <n v="0.74831189053447389"/>
    <n v="0"/>
    <n v="0"/>
    <n v="0"/>
  </r>
  <r>
    <s v="Survey-Based Source"/>
    <s v="56"/>
    <x v="0"/>
    <s v="2310021410"/>
    <s v="Dehydrator"/>
    <n v="4.7008880725557427"/>
    <n v="922.71745973362374"/>
    <n v="3.9487459809468239"/>
    <n v="0"/>
    <n v="0.35726749351423648"/>
  </r>
  <r>
    <s v="Survey-Based Source"/>
    <s v="56"/>
    <x v="1"/>
    <s v="2310021410"/>
    <s v="Dehydrator"/>
    <n v="0.17231039758089814"/>
    <n v="33.822079974581598"/>
    <n v="0.14474073396795442"/>
    <n v="0"/>
    <n v="1.309559021614826E-2"/>
  </r>
  <r>
    <s v="Survey-Based Source"/>
    <s v="56"/>
    <x v="2"/>
    <s v="2310021410"/>
    <s v="Dehydrator"/>
    <n v="4.5285776749748443"/>
    <n v="888.89537975904204"/>
    <n v="3.8040052469788694"/>
    <n v="0"/>
    <n v="0.34417190329808822"/>
  </r>
  <r>
    <s v="Survey-Based Source"/>
    <s v="56"/>
    <x v="0"/>
    <s v="2310020600"/>
    <s v="Compressor engines"/>
    <n v="396.4390402662321"/>
    <n v="47.489447113159365"/>
    <n v="238.86684040781992"/>
    <n v="0"/>
    <n v="2.0025258148431879"/>
  </r>
  <r>
    <s v="Survey-Based Source"/>
    <s v="56"/>
    <x v="1"/>
    <s v="2310020600"/>
    <s v="Compressor engines"/>
    <n v="14.531417806705099"/>
    <n v="1.7407190698153965"/>
    <n v="8.7556307668451367"/>
    <n v="0"/>
    <n v="7.3402304840252092E-2"/>
  </r>
  <r>
    <s v="Survey-Based Source"/>
    <s v="56"/>
    <x v="2"/>
    <s v="2310020600"/>
    <s v="Compressor engines"/>
    <n v="381.90762245952698"/>
    <n v="45.748728043343974"/>
    <n v="230.11120964097478"/>
    <n v="0"/>
    <n v="1.9291235100029358"/>
  </r>
  <r>
    <s v="Survey-Based Source"/>
    <s v="56"/>
    <x v="0"/>
    <s v="2310001631"/>
    <s v="Blowdown Flaring"/>
    <n v="66.353340632984853"/>
    <n v="0"/>
    <n v="361.04023579712339"/>
    <n v="0"/>
    <n v="0"/>
  </r>
  <r>
    <s v="Survey-Based Source"/>
    <s v="56"/>
    <x v="1"/>
    <s v="2310001631"/>
    <s v="Blowdown Flaring"/>
    <n v="2.4321724595060132"/>
    <n v="0"/>
    <n v="13.233879559076835"/>
    <n v="0"/>
    <n v="0"/>
  </r>
  <r>
    <s v="Survey-Based Source"/>
    <s v="56"/>
    <x v="2"/>
    <s v="2310001631"/>
    <s v="Blowdown Flaring"/>
    <n v="63.92116817347884"/>
    <n v="0"/>
    <n v="347.80635623804653"/>
    <n v="0"/>
    <n v="0"/>
  </r>
  <r>
    <s v="Survey-Based Source"/>
    <s v="56"/>
    <x v="0"/>
    <s v="2310022000"/>
    <s v="Amine Units"/>
    <n v="0"/>
    <n v="0"/>
    <n v="0"/>
    <n v="0"/>
    <n v="0"/>
  </r>
  <r>
    <s v="Survey-Based Source"/>
    <s v="56"/>
    <x v="1"/>
    <s v="2310022000"/>
    <s v="Amine Units"/>
    <n v="0"/>
    <n v="0"/>
    <n v="0"/>
    <n v="0"/>
    <n v="0"/>
  </r>
  <r>
    <s v="Survey-Based Source"/>
    <s v="56"/>
    <x v="2"/>
    <s v="2310022000"/>
    <s v="Amine Units"/>
    <n v="0"/>
    <n v="0"/>
    <n v="0"/>
    <n v="0"/>
    <n v="0"/>
  </r>
  <r>
    <s v="WYDEQ Permitted Sources"/>
    <n v="56"/>
    <x v="0"/>
    <n v="20200253"/>
    <s v="Compressor engines"/>
    <n v="21.462"/>
    <n v="0"/>
    <n v="42.485999999999997"/>
    <s v=""/>
    <s v=""/>
  </r>
  <r>
    <s v="WYDEQ Permitted Sources"/>
    <n v="56"/>
    <x v="0"/>
    <n v="31000304"/>
    <s v="Dehydrator"/>
    <n v="0"/>
    <n v="11.388"/>
    <n v="0"/>
    <s v=""/>
    <s v=""/>
  </r>
  <r>
    <s v="WYDEQ Permitted Sources"/>
    <n v="56"/>
    <x v="0"/>
    <n v="20200253"/>
    <s v="Compressor engines"/>
    <n v="5.694"/>
    <n v="0"/>
    <n v="5.694"/>
    <s v=""/>
    <s v=""/>
  </r>
  <r>
    <s v="WYDEQ Permitted Sources"/>
    <n v="56"/>
    <x v="0"/>
    <n v="20200254"/>
    <s v="Compressor engines"/>
    <n v="8.76"/>
    <n v="0"/>
    <n v="3.0659999999999998"/>
    <s v=""/>
    <s v=""/>
  </r>
  <r>
    <s v="WYDEQ Permitted Sources"/>
    <n v="56"/>
    <x v="0"/>
    <n v="20200254"/>
    <s v="Compressor engines"/>
    <n v="5.2560000000000002"/>
    <n v="0"/>
    <n v="7.4459999999999997"/>
    <s v=""/>
    <s v=""/>
  </r>
  <r>
    <s v="WYDEQ Permitted Sources"/>
    <n v="56"/>
    <x v="0"/>
    <n v="40400311"/>
    <s v="Permitted Tank Losses"/>
    <n v="0"/>
    <n v="0.438"/>
    <n v="0"/>
    <s v=""/>
    <s v=""/>
  </r>
  <r>
    <s v="WYDEQ Permitted Sources"/>
    <n v="56"/>
    <x v="0"/>
    <n v="20200253"/>
    <s v="Compressor engines"/>
    <n v="7.8840000000000003"/>
    <n v="0"/>
    <n v="0.876"/>
    <s v=""/>
    <s v=""/>
  </r>
  <r>
    <s v="WYDEQ Permitted Sources"/>
    <n v="56"/>
    <x v="0"/>
    <n v="20200252"/>
    <s v="Compressor engines"/>
    <n v="10.512"/>
    <n v="2.5920839999999998"/>
    <n v="3.0659999999999998"/>
    <s v=""/>
    <s v=""/>
  </r>
  <r>
    <s v="WYDEQ Permitted Sources"/>
    <n v="56"/>
    <x v="0"/>
    <n v="20200253"/>
    <s v="Compressor engines"/>
    <n v="2"/>
    <n v="2"/>
    <n v="3.9"/>
    <s v=""/>
    <s v=""/>
  </r>
  <r>
    <s v="WYDEQ Permitted Sources"/>
    <n v="56"/>
    <x v="0"/>
    <n v="20200254"/>
    <s v="Compressor engines"/>
    <n v="11.7"/>
    <n v="7.8"/>
    <n v="3.9"/>
    <s v=""/>
    <s v=""/>
  </r>
  <r>
    <s v="WYDEQ Permitted Sources"/>
    <n v="56"/>
    <x v="0"/>
    <n v="20200254"/>
    <s v="Compressor engines"/>
    <n v="16.7"/>
    <n v="11.1"/>
    <n v="5.6"/>
    <s v=""/>
    <s v=""/>
  </r>
  <r>
    <s v="WYDEQ Permitted Sources"/>
    <n v="56"/>
    <x v="0"/>
    <n v="31000205"/>
    <s v="Natural Gas Production, Flares"/>
    <n v="0.4"/>
    <n v="2.5"/>
    <n v="0.1"/>
    <s v=""/>
    <s v=""/>
  </r>
  <r>
    <s v="WYDEQ Permitted Sources"/>
    <n v="56"/>
    <x v="0"/>
    <n v="31000404"/>
    <s v="Process Heaters"/>
    <n v="0.1"/>
    <n v="0"/>
    <n v="0.1"/>
    <s v=""/>
    <s v=""/>
  </r>
  <r>
    <s v="WYDEQ Permitted Sources"/>
    <n v="56"/>
    <x v="0"/>
    <n v="20200253"/>
    <s v="Compressor engines"/>
    <n v="3.2"/>
    <n v="0.8"/>
    <n v="3.2"/>
    <s v=""/>
    <s v=""/>
  </r>
  <r>
    <s v="WYDEQ Permitted Sources"/>
    <n v="56"/>
    <x v="0"/>
    <n v="20200253"/>
    <s v="Compressor engines"/>
    <n v="3.2"/>
    <n v="0.8"/>
    <n v="3.2"/>
    <s v=""/>
    <s v=""/>
  </r>
  <r>
    <s v="WYDEQ Permitted Sources"/>
    <n v="56"/>
    <x v="0"/>
    <n v="31000205"/>
    <s v="Natural Gas Production, Flares"/>
    <n v="0.4"/>
    <n v="3.7"/>
    <n v="0.1"/>
    <s v=""/>
    <s v=""/>
  </r>
  <r>
    <s v="WYDEQ Permitted Sources"/>
    <n v="56"/>
    <x v="0"/>
    <n v="31000404"/>
    <s v="Process Heaters"/>
    <n v="0.2"/>
    <n v="0"/>
    <n v="0.2"/>
    <s v=""/>
    <s v=""/>
  </r>
  <r>
    <s v="WYDEQ Permitted Sources"/>
    <n v="56"/>
    <x v="0"/>
    <n v="31000220"/>
    <s v="Natural Gas Production, All Equipt Leak Fugitives"/>
    <n v="0"/>
    <n v="2.7"/>
    <n v="0"/>
    <s v=""/>
    <s v=""/>
  </r>
  <r>
    <s v="WYDEQ Permitted Sources"/>
    <n v="56"/>
    <x v="0"/>
    <n v="20200253"/>
    <s v="Compressor engines"/>
    <n v="9.2936914741756063"/>
    <n v="1.3940537211263413"/>
    <n v="13.940537211263411"/>
    <n v="0"/>
    <n v="0.37174765896702433"/>
  </r>
  <r>
    <s v="WYDEQ Permitted Sources"/>
    <n v="56"/>
    <x v="0"/>
    <n v="20200253"/>
    <s v="Compressor engines"/>
    <n v="0"/>
    <n v="0"/>
    <n v="0"/>
    <n v="0"/>
    <n v="0"/>
  </r>
  <r>
    <s v="WYDEQ Permitted Sources"/>
    <n v="56"/>
    <x v="0"/>
    <n v="31000205"/>
    <s v="Natural Gas Production, Flares"/>
    <n v="0.219"/>
    <n v="0"/>
    <n v="4.3799999999999999E-2"/>
    <s v=""/>
    <s v=""/>
  </r>
  <r>
    <s v="WYDEQ Permitted Sources"/>
    <n v="56"/>
    <x v="0"/>
    <n v="31000304"/>
    <s v="Dehydrator"/>
    <n v="0"/>
    <n v="13.577999999999999"/>
    <n v="0"/>
    <s v=""/>
    <s v=""/>
  </r>
  <r>
    <s v="WYDEQ Permitted Sources"/>
    <n v="56"/>
    <x v="0"/>
    <n v="20200253"/>
    <s v="Compressor engines"/>
    <n v="9.6959164889190195"/>
    <n v="1.4543874733378528"/>
    <n v="14.543874733378527"/>
    <n v="0"/>
    <n v="0.38783665955676072"/>
  </r>
  <r>
    <s v="WYDEQ Permitted Sources"/>
    <n v="56"/>
    <x v="0"/>
    <n v="20200253"/>
    <s v="Compressor engines"/>
    <n v="0"/>
    <n v="0"/>
    <n v="0"/>
    <n v="0"/>
    <n v="0"/>
  </r>
  <r>
    <s v="WYDEQ Permitted Sources"/>
    <n v="56"/>
    <x v="0"/>
    <n v="20200253"/>
    <s v="Compressor engines"/>
    <n v="9.4836714672310478"/>
    <n v="1.4225507200846572"/>
    <n v="14.22550720084657"/>
    <n v="0"/>
    <n v="0.37934685868924195"/>
  </r>
  <r>
    <s v="WYDEQ Permitted Sources"/>
    <n v="56"/>
    <x v="0"/>
    <n v="20200254"/>
    <s v="Compressor engines"/>
    <n v="0"/>
    <n v="0"/>
    <n v="0"/>
    <n v="0"/>
    <n v="0"/>
  </r>
  <r>
    <s v="WYDEQ Permitted Sources"/>
    <n v="56"/>
    <x v="0"/>
    <n v="31000304"/>
    <s v="Dehydrator"/>
    <n v="0"/>
    <n v="5.694"/>
    <n v="0"/>
    <s v=""/>
    <s v=""/>
  </r>
  <r>
    <s v="WYDEQ Permitted Sources"/>
    <n v="56"/>
    <x v="0"/>
    <n v="31000205"/>
    <s v="Natural Gas Production, Flares"/>
    <n v="0.219"/>
    <n v="0"/>
    <n v="4.3799999999999999E-2"/>
    <s v=""/>
    <s v=""/>
  </r>
  <r>
    <s v="WYDEQ Permitted Sources"/>
    <n v="56"/>
    <x v="0"/>
    <n v="31000305"/>
    <s v="Natural Gas Processing Facilities, Gas Sweeting: Amine Process"/>
    <n v="2.19"/>
    <n v="6.1319999999999997"/>
    <n v="0.438"/>
    <s v=""/>
    <s v=""/>
  </r>
  <r>
    <s v="WYDEQ Permitted Sources"/>
    <n v="56"/>
    <x v="0"/>
    <n v="20200253"/>
    <s v="Compressor engines"/>
    <n v="0"/>
    <n v="0"/>
    <n v="0"/>
    <n v="0"/>
    <n v="0"/>
  </r>
  <r>
    <s v="WYDEQ Permitted Sources"/>
    <n v="56"/>
    <x v="0"/>
    <n v="20200253"/>
    <s v="Compressor engines"/>
    <n v="0"/>
    <n v="0"/>
    <n v="0"/>
    <n v="0"/>
    <n v="0"/>
  </r>
  <r>
    <s v="WYDEQ Permitted Sources"/>
    <n v="56"/>
    <x v="0"/>
    <n v="20200253"/>
    <s v="Compressor engines"/>
    <n v="6.0998230790853025"/>
    <n v="6.0998230790853025"/>
    <n v="15.249557697713255"/>
    <n v="0"/>
    <n v="0.24399292316341206"/>
  </r>
  <r>
    <s v="WYDEQ Permitted Sources"/>
    <n v="56"/>
    <x v="0"/>
    <n v="20200253"/>
    <s v="Compressor engines"/>
    <n v="5.2546239190462805"/>
    <n v="5.2546239190462805"/>
    <n v="13.136559797615702"/>
    <n v="0"/>
    <n v="0.2101849567618512"/>
  </r>
  <r>
    <s v="WYDEQ Permitted Sources"/>
    <n v="56"/>
    <x v="0"/>
    <n v="40400311"/>
    <s v="Permitted Tank Losses"/>
    <n v="0"/>
    <n v="2.6280000000000001"/>
    <n v="0"/>
    <s v=""/>
    <s v=""/>
  </r>
  <r>
    <s v="WYDEQ Permitted Sources"/>
    <n v="56"/>
    <x v="0"/>
    <n v="31000304"/>
    <s v="Dehydrator"/>
    <n v="0"/>
    <n v="12.702"/>
    <n v="0"/>
    <s v=""/>
    <s v=""/>
  </r>
  <r>
    <s v="WYDEQ Permitted Sources"/>
    <n v="56"/>
    <x v="0"/>
    <n v="20200254"/>
    <s v="Compressor engines"/>
    <n v="8.7252448453182083"/>
    <n v="16.204026141305246"/>
    <n v="32.408052282610491"/>
    <n v="0"/>
    <n v="0.49858541973246912"/>
  </r>
  <r>
    <s v="WYDEQ Permitted Sources"/>
    <n v="56"/>
    <x v="0"/>
    <n v="40400311"/>
    <s v="Permitted Tank Losses"/>
    <n v="0"/>
    <n v="2.6280000000000001"/>
    <n v="0"/>
    <s v=""/>
    <s v=""/>
  </r>
  <r>
    <s v="WYDEQ Permitted Sources"/>
    <n v="56"/>
    <x v="0"/>
    <n v="31000203"/>
    <s v="Compressor engines"/>
    <n v="10"/>
    <n v="0"/>
    <n v="28.6"/>
    <s v=""/>
    <s v=""/>
  </r>
  <r>
    <s v="WYDEQ Permitted Sources"/>
    <n v="56"/>
    <x v="0"/>
    <n v="31000203"/>
    <s v="Compressor engines"/>
    <n v="10"/>
    <n v="0"/>
    <n v="28.6"/>
    <s v=""/>
    <s v=""/>
  </r>
  <r>
    <s v="WYDEQ Permitted Sources"/>
    <n v="56"/>
    <x v="0"/>
    <n v="31000205"/>
    <s v="Natural Gas Production, Flares"/>
    <n v="0.20036908469161399"/>
    <n v="0"/>
    <n v="0"/>
    <s v=""/>
    <s v=""/>
  </r>
  <r>
    <s v="WYDEQ Permitted Sources"/>
    <n v="56"/>
    <x v="0"/>
    <n v="31000203"/>
    <s v="Compressor engines"/>
    <n v="6.4006790943154499"/>
    <n v="0"/>
    <n v="3.2"/>
    <s v=""/>
    <s v=""/>
  </r>
  <r>
    <s v="WYDEQ Permitted Sources"/>
    <n v="56"/>
    <x v="0"/>
    <n v="31000228"/>
    <s v="Dehydrator"/>
    <n v="0.44"/>
    <n v="0"/>
    <n v="0.4"/>
    <s v=""/>
    <s v=""/>
  </r>
  <r>
    <s v="WYDEQ Permitted Sources"/>
    <n v="56"/>
    <x v="0"/>
    <n v="20200253"/>
    <s v="Compressor engines"/>
    <n v="8.9645000744059917"/>
    <n v="8.9645000744059917"/>
    <n v="17.929000148811983"/>
    <n v="0"/>
    <n v="0.35858000297623965"/>
  </r>
  <r>
    <s v="WYDEQ Permitted Sources"/>
    <n v="56"/>
    <x v="0"/>
    <n v="20200254"/>
    <s v="Compressor engines"/>
    <n v="14.454000000000001"/>
    <n v="7.008"/>
    <n v="4.38"/>
    <s v=""/>
    <s v=""/>
  </r>
  <r>
    <s v="WYDEQ Permitted Sources"/>
    <n v="56"/>
    <x v="0"/>
    <n v="20200253"/>
    <s v="Compressor engines"/>
    <n v="16.206"/>
    <n v="8.3219999999999992"/>
    <n v="16.206"/>
    <s v=""/>
    <s v=""/>
  </r>
  <r>
    <s v="WYDEQ Permitted Sources"/>
    <n v="56"/>
    <x v="0"/>
    <n v="31000304"/>
    <s v="Dehydrator"/>
    <n v="0.876"/>
    <n v="2.6280000000000001"/>
    <n v="5.694"/>
    <s v=""/>
    <s v=""/>
  </r>
  <r>
    <s v="WYDEQ Permitted Sources"/>
    <n v="56"/>
    <x v="0"/>
    <n v="31000205"/>
    <s v="Natural Gas Production, Flares"/>
    <n v="0.438"/>
    <n v="0"/>
    <n v="0.438"/>
    <s v=""/>
    <s v=""/>
  </r>
  <r>
    <s v="WYDEQ Permitted Sources"/>
    <n v="56"/>
    <x v="0"/>
    <n v="31000205"/>
    <s v="Natural Gas Production, Flares"/>
    <n v="0.438"/>
    <n v="0"/>
    <n v="0.438"/>
    <s v=""/>
    <s v=""/>
  </r>
  <r>
    <s v="WYDEQ Permitted Sources"/>
    <n v="56"/>
    <x v="0"/>
    <n v="20200253"/>
    <s v="Compressor engines"/>
    <n v="2.6280000000000001"/>
    <n v="0.438"/>
    <n v="2.6280000000000001"/>
    <s v=""/>
    <s v=""/>
  </r>
  <r>
    <s v="WYDEQ Permitted Sources"/>
    <n v="56"/>
    <x v="0"/>
    <n v="20200254"/>
    <s v="Compressor engines"/>
    <n v="14.454000000000001"/>
    <n v="7.8840000000000003"/>
    <n v="4.8179999999999996"/>
    <s v=""/>
    <s v=""/>
  </r>
  <r>
    <s v="WYDEQ Permitted Sources"/>
    <n v="56"/>
    <x v="0"/>
    <n v="20200253"/>
    <s v="Compressor engines"/>
    <n v="11.166480927264008"/>
    <n v="5.5832404636320039"/>
    <n v="11.166480927264008"/>
    <n v="0"/>
    <n v="0.44665923709056027"/>
  </r>
  <r>
    <s v="WYDEQ Permitted Sources"/>
    <n v="56"/>
    <x v="0"/>
    <n v="20200253"/>
    <s v="Compressor engines"/>
    <n v="10.887772615287949"/>
    <n v="5.4438863076439743"/>
    <n v="10.887772615287949"/>
    <n v="0"/>
    <n v="0.43551090461151798"/>
  </r>
  <r>
    <s v="WYDEQ Permitted Sources"/>
    <n v="56"/>
    <x v="0"/>
    <n v="20200253"/>
    <s v="Compressor engines"/>
    <n v="3.6841349890044479"/>
    <n v="1.842067494502224"/>
    <n v="3.6841349890044479"/>
    <n v="0"/>
    <n v="0.14736539956017791"/>
  </r>
  <r>
    <s v="WYDEQ Permitted Sources"/>
    <n v="56"/>
    <x v="0"/>
    <n v="20200253"/>
    <s v="Compressor engines"/>
    <n v="0"/>
    <n v="0"/>
    <n v="0"/>
    <n v="0"/>
    <n v="0"/>
  </r>
  <r>
    <s v="WYDEQ Permitted Sources"/>
    <n v="56"/>
    <x v="0"/>
    <n v="20200254"/>
    <s v="Compressor engines"/>
    <n v="0"/>
    <n v="0"/>
    <n v="0"/>
    <n v="0"/>
    <n v="0"/>
  </r>
  <r>
    <s v="WYDEQ Permitted Sources"/>
    <n v="56"/>
    <x v="0"/>
    <n v="20200254"/>
    <s v="Compressor engines"/>
    <n v="0"/>
    <n v="0"/>
    <n v="0"/>
    <n v="0"/>
    <n v="0"/>
  </r>
  <r>
    <s v="WYDEQ Permitted Sources"/>
    <n v="56"/>
    <x v="0"/>
    <n v="20200253"/>
    <s v="Compressor engines"/>
    <n v="0"/>
    <n v="0"/>
    <n v="0"/>
    <n v="0"/>
    <n v="0"/>
  </r>
  <r>
    <s v="WYDEQ Permitted Sources"/>
    <n v="56"/>
    <x v="0"/>
    <n v="31000215"/>
    <s v="Natural Gas Production, Flares Combusting Gases &gt;1000 BTU/scf"/>
    <n v="0.4"/>
    <n v="2.2999999999999998"/>
    <n v="1.8"/>
    <s v=""/>
    <s v=""/>
  </r>
  <r>
    <s v="WYDEQ Permitted Sources"/>
    <n v="56"/>
    <x v="0"/>
    <n v="31000215"/>
    <s v="Natural Gas Production, Flares Combusting Gases &gt;1000 BTU/scf"/>
    <n v="0.4"/>
    <n v="5.0999999999999996"/>
    <n v="2.1"/>
    <s v=""/>
    <s v=""/>
  </r>
  <r>
    <s v="WYDEQ Permitted Sources"/>
    <n v="56"/>
    <x v="0"/>
    <n v="31000220"/>
    <s v="Natural Gas Production, All Equipt Leak Fugitives"/>
    <n v="0"/>
    <n v="14.2"/>
    <n v="0"/>
    <s v=""/>
    <s v=""/>
  </r>
  <r>
    <s v="WYDEQ Permitted Sources"/>
    <n v="56"/>
    <x v="0"/>
    <n v="31000404"/>
    <s v="Process Heaters"/>
    <n v="1.7"/>
    <n v="0"/>
    <n v="1.4"/>
    <s v=""/>
    <s v=""/>
  </r>
  <r>
    <s v="WYDEQ Permitted Sources"/>
    <n v="56"/>
    <x v="0"/>
    <n v="31000404"/>
    <s v="Process Heaters"/>
    <n v="0.3"/>
    <n v="0"/>
    <n v="0.3"/>
    <s v=""/>
    <s v=""/>
  </r>
  <r>
    <s v="WYDEQ Permitted Sources"/>
    <n v="56"/>
    <x v="0"/>
    <n v="31000227"/>
    <s v="Dehydrator"/>
    <n v="0.2"/>
    <n v="0"/>
    <n v="0"/>
    <s v=""/>
    <s v=""/>
  </r>
  <r>
    <s v="WYDEQ Permitted Sources"/>
    <n v="56"/>
    <x v="0"/>
    <n v="31000227"/>
    <s v="Dehydrator"/>
    <n v="0.2"/>
    <n v="0"/>
    <n v="0.2"/>
    <s v=""/>
    <s v=""/>
  </r>
  <r>
    <s v="WYDEQ Permitted Sources"/>
    <n v="56"/>
    <x v="0"/>
    <n v="31000227"/>
    <s v="Dehydrator"/>
    <n v="0.2"/>
    <n v="0"/>
    <n v="0.2"/>
    <s v=""/>
    <s v=""/>
  </r>
  <r>
    <s v="WYDEQ Permitted Sources"/>
    <n v="56"/>
    <x v="0"/>
    <n v="31000404"/>
    <s v="Process Heaters"/>
    <n v="0.1"/>
    <n v="0"/>
    <n v="0.1"/>
    <s v=""/>
    <s v=""/>
  </r>
  <r>
    <s v="WYDEQ Permitted Sources"/>
    <n v="56"/>
    <x v="0"/>
    <n v="31000299"/>
    <s v="Natural Gas Production, Other Not Classified"/>
    <n v="0"/>
    <n v="12"/>
    <n v="0"/>
    <s v=""/>
    <s v=""/>
  </r>
  <r>
    <s v="WYDEQ Permitted Sources"/>
    <n v="56"/>
    <x v="0"/>
    <n v="31000302"/>
    <s v="Dehydrator"/>
    <n v="0"/>
    <n v="14.3"/>
    <n v="0"/>
    <s v=""/>
    <s v=""/>
  </r>
  <r>
    <s v="WYDEQ Permitted Sources"/>
    <n v="56"/>
    <x v="0"/>
    <n v="20200254"/>
    <s v="Compressor Engines"/>
    <n v="19.271999999999998"/>
    <n v="12.702"/>
    <n v="6.57"/>
    <s v=""/>
    <s v=""/>
  </r>
  <r>
    <s v="WYDEQ Permitted Sources"/>
    <n v="56"/>
    <x v="0"/>
    <n v="31000304"/>
    <s v="Dehydrator"/>
    <n v="0.219"/>
    <n v="2.4089999999999998"/>
    <n v="0.219"/>
    <s v=""/>
    <s v=""/>
  </r>
  <r>
    <s v="WYDEQ Permitted Sources"/>
    <n v="56"/>
    <x v="0"/>
    <n v="40400311"/>
    <s v="Permitted Tank Losses"/>
    <n v="0.219"/>
    <n v="2.4089999999999998"/>
    <n v="0.219"/>
    <s v=""/>
    <s v=""/>
  </r>
  <r>
    <s v="WYDEQ Permitted Sources"/>
    <n v="56"/>
    <x v="0"/>
    <n v="31000404"/>
    <s v="Process Heaters"/>
    <n v="1.752"/>
    <n v="0.438"/>
    <n v="0.438"/>
    <s v=""/>
    <s v=""/>
  </r>
  <r>
    <s v="WYDEQ Permitted Sources"/>
    <n v="56"/>
    <x v="0"/>
    <n v="20200252"/>
    <s v="Compressor Engines"/>
    <n v="6.57"/>
    <n v="0"/>
    <n v="3.504"/>
    <s v=""/>
    <s v=""/>
  </r>
  <r>
    <s v="WYDEQ Permitted Sources"/>
    <n v="56"/>
    <x v="0"/>
    <n v="20200253"/>
    <s v="Compressor Engines"/>
    <n v="11.255278691777312"/>
    <n v="2.2510557383554621"/>
    <n v="16.882918037665963"/>
    <n v="0"/>
    <n v="0.45021114767109244"/>
  </r>
  <r>
    <s v="WYDEQ Permitted Sources"/>
    <n v="56"/>
    <x v="0"/>
    <n v="20200254"/>
    <s v="Compressor Engines"/>
    <n v="0"/>
    <n v="0"/>
    <n v="0"/>
    <n v="0"/>
    <n v="0"/>
  </r>
  <r>
    <s v="WYDEQ Permitted Sources"/>
    <n v="56"/>
    <x v="0"/>
    <n v="20200254"/>
    <s v="Compressor Engines"/>
    <n v="19.413287671679399"/>
    <n v="9.1"/>
    <n v="12.9"/>
    <s v=""/>
    <s v=""/>
  </r>
  <r>
    <s v="WYDEQ Permitted Sources"/>
    <n v="56"/>
    <x v="0"/>
    <n v="20200254"/>
    <s v="Compressor Engines"/>
    <n v="19.413287671679399"/>
    <n v="9.1"/>
    <n v="12.9"/>
    <s v=""/>
    <s v=""/>
  </r>
  <r>
    <s v="WYDEQ Permitted Sources"/>
    <n v="56"/>
    <x v="0"/>
    <n v="31000203"/>
    <s v="Compressor Engines"/>
    <n v="7.2"/>
    <n v="5.0999999999999996"/>
    <n v="10.3"/>
    <s v=""/>
    <s v=""/>
  </r>
  <r>
    <s v="WYDEQ Permitted Sources"/>
    <n v="56"/>
    <x v="0"/>
    <n v="31000203"/>
    <s v="Compressor Engines"/>
    <n v="7.2"/>
    <n v="5.0999999999999996"/>
    <n v="10.3"/>
    <s v=""/>
    <s v=""/>
  </r>
  <r>
    <s v="WYDEQ Permitted Sources"/>
    <n v="56"/>
    <x v="0"/>
    <n v="31000301"/>
    <s v="Dehydrator"/>
    <n v="0.4"/>
    <n v="3.3"/>
    <n v="2.4"/>
    <s v=""/>
    <s v=""/>
  </r>
  <r>
    <s v="WYDEQ Permitted Sources"/>
    <n v="56"/>
    <x v="0"/>
    <n v="31000404"/>
    <s v="Process Heaters"/>
    <n v="7"/>
    <n v="0.7"/>
    <n v="6"/>
    <s v=""/>
    <s v=""/>
  </r>
  <r>
    <s v="WYDEQ Permitted Sources"/>
    <n v="56"/>
    <x v="0"/>
    <n v="31000305"/>
    <s v="Natural Gas Processing Facilities, Gas Sweeting: Amine Process"/>
    <n v="0.3"/>
    <n v="1.6"/>
    <n v="1.5"/>
    <s v=""/>
    <s v=""/>
  </r>
  <r>
    <s v="WYDEQ Permitted Sources"/>
    <n v="56"/>
    <x v="0"/>
    <n v="20200253"/>
    <s v="Compressor Engines"/>
    <n v="14.253356040939828"/>
    <n v="4.7511186803132768"/>
    <n v="1.9004474721253104"/>
    <n v="0"/>
    <n v="0.38008949442506207"/>
  </r>
  <r>
    <s v="WYDEQ Permitted Sources"/>
    <n v="56"/>
    <x v="0"/>
    <n v="20200253"/>
    <s v="Compressor Engines"/>
    <n v="14.336323847947218"/>
    <n v="4.7787746159824067"/>
    <n v="1.911509846392963"/>
    <n v="0"/>
    <n v="0.38230196927859256"/>
  </r>
  <r>
    <s v="WYDEQ Permitted Sources"/>
    <n v="56"/>
    <x v="0"/>
    <n v="20200254"/>
    <s v="Compressor Engines"/>
    <n v="0"/>
    <n v="0"/>
    <n v="0"/>
    <n v="0"/>
    <n v="0"/>
  </r>
  <r>
    <s v="WYDEQ Permitted Sources"/>
    <n v="56"/>
    <x v="0"/>
    <n v="20200254"/>
    <s v="Compressor Engines"/>
    <n v="0"/>
    <n v="0"/>
    <n v="0"/>
    <n v="0"/>
    <n v="0"/>
  </r>
  <r>
    <s v="WYDEQ Permitted Sources"/>
    <n v="56"/>
    <x v="0"/>
    <n v="20200254"/>
    <s v="Compressor Engines"/>
    <n v="4.0999999999999996"/>
    <n v="4.5"/>
    <n v="7.7"/>
    <n v="0"/>
    <n v="0"/>
  </r>
  <r>
    <s v="WYDEQ Permitted Sources"/>
    <n v="56"/>
    <x v="0"/>
    <n v="31000228"/>
    <s v="Dehydrator"/>
    <n v="0.3"/>
    <n v="4.5"/>
    <n v="0.1"/>
    <n v="0"/>
    <n v="0"/>
  </r>
  <r>
    <s v="WYDEQ Permitted Sources"/>
    <n v="56"/>
    <x v="0"/>
    <n v="31000404"/>
    <s v="Process Heaters"/>
    <n v="0.2"/>
    <n v="0"/>
    <n v="0"/>
    <n v="0"/>
    <n v="0"/>
  </r>
  <r>
    <s v="WYDEQ Permitted Sources"/>
    <n v="56"/>
    <x v="0"/>
    <n v="20200253"/>
    <s v="Compressor Engines"/>
    <n v="3.504"/>
    <n v="0"/>
    <n v="5.2560000000000002"/>
    <n v="0"/>
    <n v="0"/>
  </r>
  <r>
    <s v="WYDEQ Permitted Sources"/>
    <n v="56"/>
    <x v="0"/>
    <n v="20200253"/>
    <s v="Compressor Engines"/>
    <n v="5.694"/>
    <n v="0"/>
    <n v="5.694"/>
    <n v="0"/>
    <n v="0"/>
  </r>
  <r>
    <s v="WYDEQ Permitted Sources"/>
    <n v="56"/>
    <x v="0"/>
    <n v="31000299"/>
    <s v="Natural Gas Production, Other Not Classified"/>
    <n v="0"/>
    <n v="0.2"/>
    <n v="0"/>
    <n v="0"/>
    <n v="0"/>
  </r>
  <r>
    <s v="WYDEQ Permitted Sources"/>
    <n v="56"/>
    <x v="0"/>
    <n v="40400312"/>
    <s v="Permitted Tank Losses"/>
    <n v="3.7"/>
    <n v="31.4"/>
    <n v="0.9"/>
    <n v="0"/>
    <n v="0"/>
  </r>
  <r>
    <s v="WYDEQ Permitted Sources"/>
    <n v="56"/>
    <x v="0"/>
    <n v="31000299"/>
    <s v="Natural Gas Production, Other Not Classified"/>
    <n v="0.3"/>
    <n v="0"/>
    <n v="0.1"/>
    <n v="0"/>
    <n v="0"/>
  </r>
  <r>
    <s v="WYDEQ Permitted Sources"/>
    <n v="56"/>
    <x v="0"/>
    <n v="20200253"/>
    <s v="Compressor Engines"/>
    <n v="0.8"/>
    <n v="0.4"/>
    <n v="0.8"/>
    <n v="0"/>
    <n v="0"/>
  </r>
  <r>
    <s v="WYDEQ Permitted Sources"/>
    <n v="56"/>
    <x v="0"/>
    <n v="20200253"/>
    <s v="Compressor Engines"/>
    <n v="0.8"/>
    <n v="0.4"/>
    <n v="0.8"/>
    <n v="0"/>
    <n v="0"/>
  </r>
  <r>
    <s v="WYDEQ Permitted Sources"/>
    <n v="56"/>
    <x v="0"/>
    <n v="20200253"/>
    <s v="Compressor Engines"/>
    <n v="0.8"/>
    <n v="0.4"/>
    <n v="0.8"/>
    <n v="0"/>
    <n v="0"/>
  </r>
  <r>
    <s v="WYDEQ Permitted Sources"/>
    <n v="56"/>
    <x v="0"/>
    <n v="20200253"/>
    <s v="Compressor Engines"/>
    <n v="0.8"/>
    <n v="0.4"/>
    <n v="0.8"/>
    <n v="0"/>
    <n v="0"/>
  </r>
  <r>
    <s v="WYDEQ Permitted Sources"/>
    <n v="56"/>
    <x v="0"/>
    <n v="20200253"/>
    <s v="Compressor Engines"/>
    <n v="4.7032191793917528"/>
    <n v="2.4"/>
    <n v="4.7"/>
    <n v="0"/>
    <n v="0"/>
  </r>
  <r>
    <s v="WYDEQ Permitted Sources"/>
    <n v="56"/>
    <x v="0"/>
    <n v="20200254"/>
    <s v="Compressor Engines"/>
    <n v="24.016438355820231"/>
    <n v="24"/>
    <n v="6.2"/>
    <n v="0"/>
    <n v="0"/>
  </r>
  <r>
    <s v="WYDEQ Permitted Sources"/>
    <n v="56"/>
    <x v="0"/>
    <n v="20200254"/>
    <s v="Compressor Engines"/>
    <n v="24.016438355820231"/>
    <n v="24"/>
    <n v="6.2"/>
    <n v="0"/>
    <n v="0"/>
  </r>
  <r>
    <s v="WYDEQ Permitted Sources"/>
    <n v="56"/>
    <x v="0"/>
    <n v="20200254"/>
    <s v="Compressor Engines"/>
    <n v="14.309794521719843"/>
    <n v="2.9"/>
    <n v="7.1"/>
    <n v="0"/>
    <n v="0"/>
  </r>
  <r>
    <s v="WYDEQ Permitted Sources"/>
    <n v="56"/>
    <x v="0"/>
    <n v="20200253"/>
    <s v="Compressor Engines"/>
    <n v="16.211095889743827"/>
    <n v="3.2"/>
    <n v="24.3"/>
    <n v="0"/>
    <n v="0"/>
  </r>
  <r>
    <s v="WYDEQ Permitted Sources"/>
    <n v="56"/>
    <x v="0"/>
    <n v="20200254"/>
    <s v="Compressor Engines"/>
    <n v="19.399999999999999"/>
    <n v="7.8"/>
    <n v="6.5"/>
    <n v="0"/>
    <n v="0"/>
  </r>
  <r>
    <s v="WYDEQ Permitted Sources"/>
    <n v="56"/>
    <x v="0"/>
    <n v="20200253"/>
    <s v="Compressor Engines"/>
    <n v="16.2"/>
    <n v="8.1"/>
    <n v="16.2"/>
    <n v="0"/>
    <n v="0"/>
  </r>
  <r>
    <s v="WYDEQ Permitted Sources"/>
    <n v="56"/>
    <x v="0"/>
    <n v="20200253"/>
    <s v="Compressor Engines"/>
    <n v="4.2"/>
    <n v="2.9"/>
    <n v="2"/>
    <n v="0"/>
    <n v="0"/>
  </r>
  <r>
    <s v="WYDEQ Permitted Sources"/>
    <n v="56"/>
    <x v="0"/>
    <n v="31000215"/>
    <s v="Natural Gas Production, Flares Combusting Gases &gt;1000 BTU/scf"/>
    <n v="0"/>
    <n v="9.8000000000000007"/>
    <n v="0"/>
    <n v="0"/>
    <n v="0"/>
  </r>
  <r>
    <s v="WYDEQ Permitted Sources"/>
    <n v="56"/>
    <x v="0"/>
    <n v="20200254"/>
    <s v="Compressor Engines"/>
    <n v="1.4505886860486652"/>
    <n v="0.7"/>
    <n v="0.3"/>
    <n v="0"/>
    <n v="0"/>
  </r>
  <r>
    <s v="WYDEQ Permitted Sources"/>
    <n v="56"/>
    <x v="0"/>
    <n v="20200254"/>
    <s v="Compressor Engines"/>
    <n v="19.421190969327814"/>
    <n v="9.1"/>
    <n v="2.6"/>
    <n v="0"/>
    <n v="0"/>
  </r>
  <r>
    <s v="WYDEQ Permitted Sources"/>
    <n v="56"/>
    <x v="0"/>
    <n v="20200254"/>
    <s v="Compressor Engines"/>
    <n v="14.495450970658965"/>
    <n v="6.8"/>
    <n v="2.9"/>
    <n v="0"/>
    <n v="0"/>
  </r>
  <r>
    <s v="WYDEQ Permitted Sources"/>
    <n v="56"/>
    <x v="2"/>
    <n v="20200253"/>
    <s v="Compressor Engines"/>
    <n v="21.462"/>
    <n v="0"/>
    <n v="42.485999999999997"/>
    <s v=""/>
    <s v=""/>
  </r>
  <r>
    <s v="WYDEQ Permitted Sources"/>
    <n v="56"/>
    <x v="2"/>
    <n v="31000304"/>
    <s v="Dehydrator"/>
    <n v="0"/>
    <n v="11.388"/>
    <n v="0"/>
    <s v=""/>
    <s v=""/>
  </r>
  <r>
    <s v="WYDEQ Permitted Sources"/>
    <n v="56"/>
    <x v="2"/>
    <n v="20200253"/>
    <s v="Compressor Engines"/>
    <n v="5.694"/>
    <n v="0"/>
    <n v="5.694"/>
    <s v=""/>
    <s v=""/>
  </r>
  <r>
    <s v="WYDEQ Permitted Sources"/>
    <n v="56"/>
    <x v="2"/>
    <n v="20200254"/>
    <s v="Compressor Engines"/>
    <n v="8.76"/>
    <n v="0"/>
    <n v="3.0659999999999998"/>
    <s v=""/>
    <s v=""/>
  </r>
  <r>
    <s v="WYDEQ Permitted Sources"/>
    <n v="56"/>
    <x v="2"/>
    <n v="20200254"/>
    <s v="Compressor Engines"/>
    <n v="5.2560000000000002"/>
    <n v="0"/>
    <n v="7.4459999999999997"/>
    <s v=""/>
    <s v=""/>
  </r>
  <r>
    <s v="WYDEQ Permitted Sources"/>
    <n v="56"/>
    <x v="2"/>
    <n v="40400311"/>
    <s v="Permitted Tank Losses"/>
    <n v="0"/>
    <n v="0.438"/>
    <n v="0"/>
    <s v=""/>
    <s v=""/>
  </r>
  <r>
    <s v="WYDEQ Permitted Sources"/>
    <n v="56"/>
    <x v="2"/>
    <n v="20200253"/>
    <s v="Compressor Engines"/>
    <n v="7.8840000000000003"/>
    <n v="0"/>
    <n v="0.876"/>
    <s v=""/>
    <s v=""/>
  </r>
  <r>
    <s v="WYDEQ Permitted Sources"/>
    <n v="56"/>
    <x v="2"/>
    <n v="20200252"/>
    <s v="Compressor Engines"/>
    <n v="10.512"/>
    <n v="2.5920839999999998"/>
    <n v="3.0659999999999998"/>
    <s v=""/>
    <s v=""/>
  </r>
  <r>
    <s v="WYDEQ Permitted Sources"/>
    <n v="56"/>
    <x v="2"/>
    <n v="20200253"/>
    <s v="Compressor Engines"/>
    <n v="2"/>
    <n v="2"/>
    <n v="3.9"/>
    <s v=""/>
    <s v=""/>
  </r>
  <r>
    <s v="WYDEQ Permitted Sources"/>
    <n v="56"/>
    <x v="2"/>
    <n v="20200254"/>
    <s v="Compressor Engines"/>
    <n v="11.7"/>
    <n v="7.8"/>
    <n v="3.9"/>
    <s v=""/>
    <s v=""/>
  </r>
  <r>
    <s v="WYDEQ Permitted Sources"/>
    <n v="56"/>
    <x v="2"/>
    <n v="20200254"/>
    <s v="Compressor Engines"/>
    <n v="16.7"/>
    <n v="11.1"/>
    <n v="5.6"/>
    <s v=""/>
    <s v=""/>
  </r>
  <r>
    <s v="WYDEQ Permitted Sources"/>
    <n v="56"/>
    <x v="2"/>
    <n v="31000205"/>
    <s v="Natural Gas Production, Flares"/>
    <n v="0.4"/>
    <n v="2.5"/>
    <n v="0.1"/>
    <s v=""/>
    <s v=""/>
  </r>
  <r>
    <s v="WYDEQ Permitted Sources"/>
    <n v="56"/>
    <x v="2"/>
    <n v="31000404"/>
    <s v="Process Heaters"/>
    <n v="0.1"/>
    <n v="0"/>
    <n v="0.1"/>
    <s v=""/>
    <s v=""/>
  </r>
  <r>
    <s v="WYDEQ Permitted Sources"/>
    <n v="56"/>
    <x v="2"/>
    <n v="20200253"/>
    <s v="Compressor Engines"/>
    <n v="3.2"/>
    <n v="0.8"/>
    <n v="3.2"/>
    <s v=""/>
    <s v=""/>
  </r>
  <r>
    <s v="WYDEQ Permitted Sources"/>
    <n v="56"/>
    <x v="2"/>
    <n v="20200253"/>
    <s v="Compressor Engines"/>
    <n v="3.2"/>
    <n v="0.8"/>
    <n v="3.2"/>
    <s v=""/>
    <s v=""/>
  </r>
  <r>
    <s v="WYDEQ Permitted Sources"/>
    <n v="56"/>
    <x v="2"/>
    <n v="31000205"/>
    <s v="Natural Gas Production, Flares"/>
    <n v="0.4"/>
    <n v="3.7"/>
    <n v="0.1"/>
    <s v=""/>
    <s v=""/>
  </r>
  <r>
    <s v="WYDEQ Permitted Sources"/>
    <n v="56"/>
    <x v="2"/>
    <n v="31000404"/>
    <s v="Process Heaters"/>
    <n v="0.2"/>
    <n v="0"/>
    <n v="0.2"/>
    <s v=""/>
    <s v=""/>
  </r>
  <r>
    <s v="WYDEQ Permitted Sources"/>
    <n v="56"/>
    <x v="2"/>
    <n v="31000220"/>
    <s v="Natural Gas Production, All Equipt Leak Fugitives"/>
    <n v="0"/>
    <n v="2.7"/>
    <n v="0"/>
    <s v=""/>
    <s v=""/>
  </r>
  <r>
    <s v="WYDEQ Permitted Sources"/>
    <n v="56"/>
    <x v="2"/>
    <n v="20200253"/>
    <s v="Compressor Engines"/>
    <n v="9.2936914741756063"/>
    <n v="1.3940537211263413"/>
    <n v="13.940537211263411"/>
    <n v="0"/>
    <n v="0.37174765896702433"/>
  </r>
  <r>
    <s v="WYDEQ Permitted Sources"/>
    <n v="56"/>
    <x v="2"/>
    <n v="20200253"/>
    <s v="Compressor Engines"/>
    <n v="0"/>
    <n v="0"/>
    <n v="0"/>
    <n v="0"/>
    <n v="0"/>
  </r>
  <r>
    <s v="WYDEQ Permitted Sources"/>
    <n v="56"/>
    <x v="2"/>
    <n v="31000205"/>
    <s v="Natural Gas Production, Flares"/>
    <n v="0.219"/>
    <n v="0"/>
    <n v="4.3799999999999999E-2"/>
    <s v=""/>
    <s v=""/>
  </r>
  <r>
    <s v="WYDEQ Permitted Sources"/>
    <n v="56"/>
    <x v="2"/>
    <n v="31000304"/>
    <s v="Dehydrator"/>
    <n v="0"/>
    <n v="13.577999999999999"/>
    <n v="0"/>
    <s v=""/>
    <s v=""/>
  </r>
  <r>
    <s v="WYDEQ Permitted Sources"/>
    <n v="56"/>
    <x v="2"/>
    <n v="20200253"/>
    <s v="Compressor Engines"/>
    <n v="9.6959164889190195"/>
    <n v="1.4543874733378528"/>
    <n v="14.543874733378527"/>
    <n v="0"/>
    <n v="0.38783665955676072"/>
  </r>
  <r>
    <s v="WYDEQ Permitted Sources"/>
    <n v="56"/>
    <x v="2"/>
    <n v="20200253"/>
    <s v="Compressor Engines"/>
    <n v="0"/>
    <n v="0"/>
    <n v="0"/>
    <n v="0"/>
    <n v="0"/>
  </r>
  <r>
    <s v="WYDEQ Permitted Sources"/>
    <n v="56"/>
    <x v="2"/>
    <n v="20200253"/>
    <s v="Compressor Engines"/>
    <n v="9.4836714672310478"/>
    <n v="1.4225507200846572"/>
    <n v="14.22550720084657"/>
    <n v="0"/>
    <n v="0.37934685868924195"/>
  </r>
  <r>
    <s v="WYDEQ Permitted Sources"/>
    <n v="56"/>
    <x v="2"/>
    <n v="20200254"/>
    <s v="Compressor Engines"/>
    <n v="0"/>
    <n v="0"/>
    <n v="0"/>
    <n v="0"/>
    <n v="0"/>
  </r>
  <r>
    <s v="WYDEQ Permitted Sources"/>
    <n v="56"/>
    <x v="2"/>
    <n v="31000304"/>
    <s v="Dehydrator"/>
    <n v="0"/>
    <n v="5.694"/>
    <n v="0"/>
    <s v=""/>
    <s v=""/>
  </r>
  <r>
    <s v="WYDEQ Permitted Sources"/>
    <n v="56"/>
    <x v="2"/>
    <n v="31000205"/>
    <s v="Natural Gas Production, Flares"/>
    <n v="0.219"/>
    <n v="0"/>
    <n v="4.3799999999999999E-2"/>
    <s v=""/>
    <s v=""/>
  </r>
  <r>
    <s v="WYDEQ Permitted Sources"/>
    <n v="56"/>
    <x v="2"/>
    <n v="31000305"/>
    <s v="Natural Gas Processing Facilities, Gas Sweeting: Amine Process"/>
    <n v="2.19"/>
    <n v="6.1319999999999997"/>
    <n v="0.438"/>
    <s v=""/>
    <s v=""/>
  </r>
  <r>
    <s v="WYDEQ Permitted Sources"/>
    <n v="56"/>
    <x v="2"/>
    <n v="20200253"/>
    <s v="Compressor Engines"/>
    <n v="0"/>
    <n v="0"/>
    <n v="0"/>
    <n v="0"/>
    <n v="0"/>
  </r>
  <r>
    <s v="WYDEQ Permitted Sources"/>
    <n v="56"/>
    <x v="2"/>
    <n v="20200253"/>
    <s v="Compressor Engines"/>
    <n v="0"/>
    <n v="0"/>
    <n v="0"/>
    <n v="0"/>
    <n v="0"/>
  </r>
  <r>
    <s v="WYDEQ Permitted Sources"/>
    <n v="56"/>
    <x v="2"/>
    <n v="20200253"/>
    <s v="Compressor Engines"/>
    <n v="6.0998230790853025"/>
    <n v="6.0998230790853025"/>
    <n v="15.249557697713255"/>
    <n v="0"/>
    <n v="0.24399292316341206"/>
  </r>
  <r>
    <s v="WYDEQ Permitted Sources"/>
    <n v="56"/>
    <x v="2"/>
    <n v="20200253"/>
    <s v="Compressor Engines"/>
    <n v="5.2546239190462805"/>
    <n v="5.2546239190462805"/>
    <n v="13.136559797615702"/>
    <n v="0"/>
    <n v="0.2101849567618512"/>
  </r>
  <r>
    <s v="WYDEQ Permitted Sources"/>
    <n v="56"/>
    <x v="2"/>
    <n v="40400311"/>
    <s v="Permitted Tank Losses"/>
    <n v="0"/>
    <n v="2.6280000000000001"/>
    <n v="0"/>
    <s v=""/>
    <s v=""/>
  </r>
  <r>
    <s v="WYDEQ Permitted Sources"/>
    <n v="56"/>
    <x v="2"/>
    <n v="31000304"/>
    <s v="Dehydrator"/>
    <n v="0"/>
    <n v="12.702"/>
    <n v="0"/>
    <s v=""/>
    <s v=""/>
  </r>
  <r>
    <s v="WYDEQ Permitted Sources"/>
    <n v="56"/>
    <x v="2"/>
    <n v="20200254"/>
    <s v="Compressor Engines"/>
    <n v="8.7252448453182083"/>
    <n v="16.204026141305246"/>
    <n v="32.408052282610491"/>
    <n v="0"/>
    <n v="0.49858541973246912"/>
  </r>
  <r>
    <s v="WYDEQ Permitted Sources"/>
    <n v="56"/>
    <x v="2"/>
    <n v="40400311"/>
    <s v="Permitted Tank Losses"/>
    <n v="0"/>
    <n v="2.6280000000000001"/>
    <n v="0"/>
    <s v=""/>
    <s v=""/>
  </r>
  <r>
    <s v="WYDEQ Permitted Sources"/>
    <n v="56"/>
    <x v="2"/>
    <n v="31000203"/>
    <s v="Compressor Engines"/>
    <n v="10"/>
    <n v="0"/>
    <n v="28.6"/>
    <s v=""/>
    <s v=""/>
  </r>
  <r>
    <s v="WYDEQ Permitted Sources"/>
    <n v="56"/>
    <x v="2"/>
    <n v="31000203"/>
    <s v="Compressor Engines"/>
    <n v="10"/>
    <n v="0"/>
    <n v="28.6"/>
    <s v=""/>
    <s v=""/>
  </r>
  <r>
    <s v="WYDEQ Permitted Sources"/>
    <n v="56"/>
    <x v="2"/>
    <n v="31000205"/>
    <s v="Natural Gas Production, Flares"/>
    <n v="0.20036908469161399"/>
    <n v="0"/>
    <n v="0"/>
    <s v=""/>
    <s v=""/>
  </r>
  <r>
    <s v="WYDEQ Permitted Sources"/>
    <n v="56"/>
    <x v="2"/>
    <n v="31000203"/>
    <s v="Compressor Engines"/>
    <n v="6.4006790943154499"/>
    <n v="0"/>
    <n v="3.2"/>
    <s v=""/>
    <s v=""/>
  </r>
  <r>
    <s v="WYDEQ Permitted Sources"/>
    <n v="56"/>
    <x v="2"/>
    <n v="31000228"/>
    <s v="Dehydrator"/>
    <n v="0.44"/>
    <n v="0"/>
    <n v="0.4"/>
    <s v=""/>
    <s v=""/>
  </r>
  <r>
    <s v="WYDEQ Permitted Sources"/>
    <n v="56"/>
    <x v="2"/>
    <n v="20200253"/>
    <s v="Compressor Engines"/>
    <n v="8.9645000744059917"/>
    <n v="8.9645000744059917"/>
    <n v="17.929000148811983"/>
    <n v="0"/>
    <n v="0.35858000297623965"/>
  </r>
  <r>
    <s v="WYDEQ Permitted Sources"/>
    <n v="56"/>
    <x v="2"/>
    <n v="20200254"/>
    <s v="Compressor Engines"/>
    <n v="14.454000000000001"/>
    <n v="7.008"/>
    <n v="4.38"/>
    <s v=""/>
    <s v=""/>
  </r>
  <r>
    <s v="WYDEQ Permitted Sources"/>
    <n v="56"/>
    <x v="2"/>
    <n v="20200253"/>
    <s v="Compressor Engines"/>
    <n v="16.206"/>
    <n v="8.3219999999999992"/>
    <n v="16.206"/>
    <s v=""/>
    <s v=""/>
  </r>
  <r>
    <s v="WYDEQ Permitted Sources"/>
    <n v="56"/>
    <x v="2"/>
    <n v="31000304"/>
    <s v="Dehydrator"/>
    <n v="0.876"/>
    <n v="2.6280000000000001"/>
    <n v="5.694"/>
    <s v=""/>
    <s v=""/>
  </r>
  <r>
    <s v="WYDEQ Permitted Sources"/>
    <n v="56"/>
    <x v="2"/>
    <n v="31000205"/>
    <s v="Natural Gas Production, Flares"/>
    <n v="0.438"/>
    <n v="0"/>
    <n v="0.438"/>
    <s v=""/>
    <s v=""/>
  </r>
  <r>
    <s v="WYDEQ Permitted Sources"/>
    <n v="56"/>
    <x v="2"/>
    <n v="31000205"/>
    <s v="Natural Gas Production, Flares"/>
    <n v="0.438"/>
    <n v="0"/>
    <n v="0.438"/>
    <s v=""/>
    <s v=""/>
  </r>
  <r>
    <s v="WYDEQ Permitted Sources"/>
    <n v="56"/>
    <x v="2"/>
    <n v="20200253"/>
    <s v="Compressor Engines"/>
    <n v="2.6280000000000001"/>
    <n v="0.438"/>
    <n v="2.6280000000000001"/>
    <s v=""/>
    <s v=""/>
  </r>
  <r>
    <s v="WYDEQ Permitted Sources"/>
    <n v="56"/>
    <x v="2"/>
    <n v="20200254"/>
    <s v="Compressor Engines"/>
    <n v="14.454000000000001"/>
    <n v="7.8840000000000003"/>
    <n v="4.8179999999999996"/>
    <s v=""/>
    <s v=""/>
  </r>
  <r>
    <s v="WYDEQ Permitted Sources"/>
    <n v="56"/>
    <x v="2"/>
    <n v="20200253"/>
    <s v="Compressor Engines"/>
    <n v="11.166480927264008"/>
    <n v="5.5832404636320039"/>
    <n v="11.166480927264008"/>
    <n v="0"/>
    <n v="0.44665923709056027"/>
  </r>
  <r>
    <s v="WYDEQ Permitted Sources"/>
    <n v="56"/>
    <x v="2"/>
    <n v="20200253"/>
    <s v="Compressor Engines"/>
    <n v="10.887772615287949"/>
    <n v="5.4438863076439743"/>
    <n v="10.887772615287949"/>
    <n v="0"/>
    <n v="0.43551090461151798"/>
  </r>
  <r>
    <s v="WYDEQ Permitted Sources"/>
    <n v="56"/>
    <x v="2"/>
    <n v="20200253"/>
    <s v="Compressor Engines"/>
    <n v="3.6841349890044479"/>
    <n v="1.842067494502224"/>
    <n v="3.6841349890044479"/>
    <n v="0"/>
    <n v="0.14736539956017791"/>
  </r>
  <r>
    <s v="WYDEQ Permitted Sources"/>
    <n v="56"/>
    <x v="2"/>
    <n v="20200253"/>
    <s v="Compressor Engines"/>
    <n v="0"/>
    <n v="0"/>
    <n v="0"/>
    <n v="0"/>
    <n v="0"/>
  </r>
  <r>
    <s v="WYDEQ Permitted Sources"/>
    <n v="56"/>
    <x v="2"/>
    <n v="20200254"/>
    <s v="Compressor Engines"/>
    <n v="0"/>
    <n v="0"/>
    <n v="0"/>
    <n v="0"/>
    <n v="0"/>
  </r>
  <r>
    <s v="WYDEQ Permitted Sources"/>
    <n v="56"/>
    <x v="2"/>
    <n v="20200254"/>
    <s v="Compressor Engines"/>
    <n v="0"/>
    <n v="0"/>
    <n v="0"/>
    <n v="0"/>
    <n v="0"/>
  </r>
  <r>
    <s v="WYDEQ Permitted Sources"/>
    <n v="56"/>
    <x v="2"/>
    <n v="20200253"/>
    <s v="Compressor Engines"/>
    <n v="0"/>
    <n v="0"/>
    <n v="0"/>
    <n v="0"/>
    <n v="0"/>
  </r>
  <r>
    <s v="WYDEQ Permitted Sources"/>
    <n v="56"/>
    <x v="2"/>
    <n v="31000215"/>
    <s v="Natural Gas Production, Flares Combusting Gases &gt;1000 BTU/scf"/>
    <n v="0.4"/>
    <n v="2.2999999999999998"/>
    <n v="1.8"/>
    <s v=""/>
    <s v=""/>
  </r>
  <r>
    <s v="WYDEQ Permitted Sources"/>
    <n v="56"/>
    <x v="2"/>
    <n v="31000215"/>
    <s v="Natural Gas Production, Flares Combusting Gases &gt;1000 BTU/scf"/>
    <n v="0.4"/>
    <n v="5.0999999999999996"/>
    <n v="2.1"/>
    <s v=""/>
    <s v=""/>
  </r>
  <r>
    <s v="WYDEQ Permitted Sources"/>
    <n v="56"/>
    <x v="2"/>
    <n v="31000220"/>
    <s v="Natural Gas Production, All Equipt Leak Fugitives"/>
    <n v="0"/>
    <n v="14.2"/>
    <n v="0"/>
    <s v=""/>
    <s v=""/>
  </r>
  <r>
    <s v="WYDEQ Permitted Sources"/>
    <n v="56"/>
    <x v="2"/>
    <n v="31000404"/>
    <s v="Process Heaters"/>
    <n v="1.7"/>
    <n v="0"/>
    <n v="1.4"/>
    <s v=""/>
    <s v=""/>
  </r>
  <r>
    <s v="WYDEQ Permitted Sources"/>
    <n v="56"/>
    <x v="2"/>
    <n v="31000404"/>
    <s v="Process Heaters"/>
    <n v="0.3"/>
    <n v="0"/>
    <n v="0.3"/>
    <s v=""/>
    <s v=""/>
  </r>
  <r>
    <s v="WYDEQ Permitted Sources"/>
    <n v="56"/>
    <x v="2"/>
    <n v="31000227"/>
    <s v="Dehydrator"/>
    <n v="0.2"/>
    <n v="0"/>
    <n v="0"/>
    <s v=""/>
    <s v=""/>
  </r>
  <r>
    <s v="WYDEQ Permitted Sources"/>
    <n v="56"/>
    <x v="2"/>
    <n v="31000227"/>
    <s v="Dehydrator"/>
    <n v="0.2"/>
    <n v="0"/>
    <n v="0.2"/>
    <s v=""/>
    <s v=""/>
  </r>
  <r>
    <s v="WYDEQ Permitted Sources"/>
    <n v="56"/>
    <x v="2"/>
    <n v="31000227"/>
    <s v="Dehydrator"/>
    <n v="0.2"/>
    <n v="0"/>
    <n v="0.2"/>
    <s v=""/>
    <s v=""/>
  </r>
  <r>
    <s v="WYDEQ Permitted Sources"/>
    <n v="56"/>
    <x v="2"/>
    <n v="31000404"/>
    <s v="Process Heaters"/>
    <n v="0.1"/>
    <n v="0"/>
    <n v="0.1"/>
    <s v=""/>
    <s v=""/>
  </r>
  <r>
    <s v="WYDEQ Permitted Sources"/>
    <n v="56"/>
    <x v="2"/>
    <n v="31000299"/>
    <s v="Natural Gas Production, Other Not Classified"/>
    <n v="0"/>
    <n v="12"/>
    <n v="0"/>
    <s v=""/>
    <s v=""/>
  </r>
  <r>
    <s v="WYDEQ Permitted Sources"/>
    <n v="56"/>
    <x v="2"/>
    <n v="31000302"/>
    <s v="Dehydrator"/>
    <n v="0"/>
    <n v="14.3"/>
    <n v="0"/>
    <s v=""/>
    <s v=""/>
  </r>
  <r>
    <s v="WYDEQ Permitted Sources"/>
    <n v="56"/>
    <x v="2"/>
    <n v="20200254"/>
    <s v="Compressor Engines"/>
    <n v="19.271999999999998"/>
    <n v="12.702"/>
    <n v="6.57"/>
    <s v=""/>
    <s v=""/>
  </r>
  <r>
    <s v="WYDEQ Permitted Sources"/>
    <n v="56"/>
    <x v="2"/>
    <n v="31000304"/>
    <s v="Dehydrator"/>
    <n v="0.219"/>
    <n v="2.4089999999999998"/>
    <n v="0.219"/>
    <s v=""/>
    <s v=""/>
  </r>
  <r>
    <s v="WYDEQ Permitted Sources"/>
    <n v="56"/>
    <x v="2"/>
    <n v="40400311"/>
    <s v="Permitted Tank Losses"/>
    <n v="0.219"/>
    <n v="2.4089999999999998"/>
    <n v="0.219"/>
    <s v=""/>
    <s v=""/>
  </r>
  <r>
    <s v="WYDEQ Permitted Sources"/>
    <n v="56"/>
    <x v="2"/>
    <n v="31000404"/>
    <s v="Process Heaters"/>
    <n v="1.752"/>
    <n v="0.438"/>
    <n v="0.438"/>
    <s v=""/>
    <s v=""/>
  </r>
  <r>
    <s v="WYDEQ Permitted Sources"/>
    <n v="56"/>
    <x v="2"/>
    <n v="20200252"/>
    <s v="Compressor Engines"/>
    <n v="6.57"/>
    <n v="0"/>
    <n v="3.504"/>
    <s v=""/>
    <s v=""/>
  </r>
  <r>
    <s v="WYDEQ Permitted Sources"/>
    <n v="56"/>
    <x v="2"/>
    <n v="20200253"/>
    <s v="Compressor Engines"/>
    <n v="11.255278691777312"/>
    <n v="2.2510557383554621"/>
    <n v="16.882918037665963"/>
    <n v="0"/>
    <n v="0.45021114767109244"/>
  </r>
  <r>
    <s v="WYDEQ Permitted Sources"/>
    <n v="56"/>
    <x v="2"/>
    <n v="20200254"/>
    <s v="Compressor Engines"/>
    <n v="0"/>
    <n v="0"/>
    <n v="0"/>
    <n v="0"/>
    <n v="0"/>
  </r>
  <r>
    <s v="WYDEQ Permitted Sources"/>
    <n v="56"/>
    <x v="2"/>
    <n v="20200254"/>
    <s v="Compressor Engines"/>
    <n v="19.413287671679399"/>
    <n v="9.1"/>
    <n v="12.9"/>
    <s v=""/>
    <s v=""/>
  </r>
  <r>
    <s v="WYDEQ Permitted Sources"/>
    <n v="56"/>
    <x v="2"/>
    <n v="20200254"/>
    <s v="Compressor Engines"/>
    <n v="19.413287671679399"/>
    <n v="9.1"/>
    <n v="12.9"/>
    <s v=""/>
    <s v=""/>
  </r>
  <r>
    <s v="WYDEQ Permitted Sources"/>
    <n v="56"/>
    <x v="2"/>
    <n v="31000203"/>
    <s v="Compressor Engines"/>
    <n v="7.2"/>
    <n v="5.0999999999999996"/>
    <n v="10.3"/>
    <s v=""/>
    <s v=""/>
  </r>
  <r>
    <s v="WYDEQ Permitted Sources"/>
    <n v="56"/>
    <x v="2"/>
    <n v="31000203"/>
    <s v="Compressor Engines"/>
    <n v="7.2"/>
    <n v="5.0999999999999996"/>
    <n v="10.3"/>
    <s v=""/>
    <s v=""/>
  </r>
  <r>
    <s v="WYDEQ Permitted Sources"/>
    <n v="56"/>
    <x v="2"/>
    <n v="31000301"/>
    <s v="Dehydrator"/>
    <n v="0.4"/>
    <n v="3.3"/>
    <n v="2.4"/>
    <s v=""/>
    <s v=""/>
  </r>
  <r>
    <s v="WYDEQ Permitted Sources"/>
    <n v="56"/>
    <x v="2"/>
    <n v="31000404"/>
    <s v="Process Heaters"/>
    <n v="7"/>
    <n v="0.7"/>
    <n v="6"/>
    <s v=""/>
    <s v=""/>
  </r>
  <r>
    <s v="WYDEQ Permitted Sources"/>
    <n v="56"/>
    <x v="2"/>
    <n v="31000305"/>
    <s v="Natural Gas Processing Facilities, Gas Sweeting: Amine Process"/>
    <n v="0.3"/>
    <n v="1.6"/>
    <n v="1.5"/>
    <s v=""/>
    <s v=""/>
  </r>
  <r>
    <s v="WYDEQ Permitted Sources"/>
    <n v="56"/>
    <x v="2"/>
    <n v="20200253"/>
    <s v="Compressor Engines"/>
    <n v="14.253356040939828"/>
    <n v="4.7511186803132768"/>
    <n v="1.9004474721253104"/>
    <n v="0"/>
    <n v="0.38008949442506207"/>
  </r>
  <r>
    <s v="WYDEQ Permitted Sources"/>
    <n v="56"/>
    <x v="2"/>
    <n v="20200253"/>
    <s v="Compressor Engines"/>
    <n v="14.336323847947218"/>
    <n v="4.7787746159824067"/>
    <n v="1.911509846392963"/>
    <n v="0"/>
    <n v="0.38230196927859256"/>
  </r>
  <r>
    <s v="WYDEQ Permitted Sources"/>
    <n v="56"/>
    <x v="2"/>
    <n v="20200254"/>
    <s v="Compressor Engines"/>
    <n v="0"/>
    <n v="0"/>
    <n v="0"/>
    <n v="0"/>
    <n v="0"/>
  </r>
  <r>
    <s v="WYDEQ Permitted Sources"/>
    <n v="56"/>
    <x v="2"/>
    <n v="20200254"/>
    <s v="Compressor Engines"/>
    <n v="0"/>
    <n v="0"/>
    <n v="0"/>
    <n v="0"/>
    <n v="0"/>
  </r>
  <r>
    <s v="WYDEQ Permitted Sources"/>
    <n v="56"/>
    <x v="2"/>
    <n v="20200254"/>
    <s v="Compressor Engines"/>
    <n v="4.0999999999999996"/>
    <n v="4.5"/>
    <n v="7.7"/>
    <n v="0"/>
    <n v="0"/>
  </r>
  <r>
    <s v="WYDEQ Permitted Sources"/>
    <n v="56"/>
    <x v="2"/>
    <n v="31000228"/>
    <s v="Dehydrator"/>
    <n v="0.3"/>
    <n v="4.5"/>
    <n v="0.1"/>
    <n v="0"/>
    <n v="0"/>
  </r>
  <r>
    <s v="WYDEQ Permitted Sources"/>
    <n v="56"/>
    <x v="2"/>
    <n v="31000404"/>
    <s v="Process Heaters"/>
    <n v="0.2"/>
    <n v="0"/>
    <n v="0"/>
    <n v="0"/>
    <n v="0"/>
  </r>
  <r>
    <s v="WYDEQ Permitted Sources"/>
    <n v="56"/>
    <x v="2"/>
    <n v="20200253"/>
    <s v="Compressor Engines"/>
    <n v="3.504"/>
    <n v="0"/>
    <n v="5.2560000000000002"/>
    <n v="0"/>
    <n v="0"/>
  </r>
  <r>
    <s v="WYDEQ Permitted Sources"/>
    <n v="56"/>
    <x v="2"/>
    <n v="20200253"/>
    <s v="Compressor Engines"/>
    <n v="5.694"/>
    <n v="0"/>
    <n v="5.694"/>
    <n v="0"/>
    <n v="0"/>
  </r>
  <r>
    <s v="WYDEQ Permitted Sources"/>
    <n v="56"/>
    <x v="2"/>
    <n v="31000299"/>
    <s v="Natural Gas Production, Other Not Classified"/>
    <n v="0"/>
    <n v="0.2"/>
    <n v="0"/>
    <n v="0"/>
    <n v="0"/>
  </r>
  <r>
    <s v="WYDEQ Permitted Sources"/>
    <n v="56"/>
    <x v="2"/>
    <n v="40400312"/>
    <s v="Permitted Tank Losses"/>
    <n v="3.7"/>
    <n v="31.4"/>
    <n v="0.9"/>
    <n v="0"/>
    <n v="0"/>
  </r>
  <r>
    <s v="WYDEQ Permitted Sources"/>
    <n v="56"/>
    <x v="2"/>
    <n v="31000299"/>
    <s v="Natural Gas Production, Other Not Classified"/>
    <n v="0.3"/>
    <n v="0"/>
    <n v="0.1"/>
    <n v="0"/>
    <n v="0"/>
  </r>
  <r>
    <s v="WYDEQ Permitted Sources"/>
    <n v="56"/>
    <x v="2"/>
    <n v="20200253"/>
    <s v="Compressor Engines"/>
    <n v="0.8"/>
    <n v="0.4"/>
    <n v="0.8"/>
    <n v="0"/>
    <n v="0"/>
  </r>
  <r>
    <s v="WYDEQ Permitted Sources"/>
    <n v="56"/>
    <x v="2"/>
    <n v="20200253"/>
    <s v="Compressor Engines"/>
    <n v="0.8"/>
    <n v="0.4"/>
    <n v="0.8"/>
    <n v="0"/>
    <n v="0"/>
  </r>
  <r>
    <s v="WYDEQ Permitted Sources"/>
    <n v="56"/>
    <x v="2"/>
    <n v="20200253"/>
    <s v="Compressor Engines"/>
    <n v="0.8"/>
    <n v="0.4"/>
    <n v="0.8"/>
    <n v="0"/>
    <n v="0"/>
  </r>
  <r>
    <s v="WYDEQ Permitted Sources"/>
    <n v="56"/>
    <x v="2"/>
    <n v="20200253"/>
    <s v="Compressor Engines"/>
    <n v="0.8"/>
    <n v="0.4"/>
    <n v="0.8"/>
    <n v="0"/>
    <n v="0"/>
  </r>
  <r>
    <s v="WYDEQ Permitted Sources"/>
    <n v="56"/>
    <x v="2"/>
    <n v="20200253"/>
    <s v="Compressor Engines"/>
    <n v="4.7032191793917528"/>
    <n v="2.4"/>
    <n v="4.7"/>
    <n v="0"/>
    <n v="0"/>
  </r>
  <r>
    <s v="WYDEQ Permitted Sources"/>
    <n v="56"/>
    <x v="2"/>
    <n v="20200254"/>
    <s v="Compressor Engines"/>
    <n v="24.016438355820231"/>
    <n v="24"/>
    <n v="6.2"/>
    <n v="0"/>
    <n v="0"/>
  </r>
  <r>
    <s v="WYDEQ Permitted Sources"/>
    <n v="56"/>
    <x v="2"/>
    <n v="20200254"/>
    <s v="Compressor Engines"/>
    <n v="24.016438355820231"/>
    <n v="24"/>
    <n v="6.2"/>
    <n v="0"/>
    <n v="0"/>
  </r>
  <r>
    <s v="WYDEQ Permitted Sources"/>
    <n v="56"/>
    <x v="2"/>
    <n v="20200254"/>
    <s v="Compressor Engines"/>
    <n v="14.309794521719843"/>
    <n v="2.9"/>
    <n v="7.1"/>
    <n v="0"/>
    <n v="0"/>
  </r>
  <r>
    <s v="WYDEQ Permitted Sources"/>
    <n v="56"/>
    <x v="2"/>
    <n v="20200253"/>
    <s v="Compressor Engines"/>
    <n v="16.211095889743827"/>
    <n v="3.2"/>
    <n v="24.3"/>
    <n v="0"/>
    <n v="0"/>
  </r>
  <r>
    <s v="WYDEQ Permitted Sources"/>
    <n v="56"/>
    <x v="2"/>
    <n v="20200254"/>
    <s v="Compressor Engines"/>
    <n v="19.399999999999999"/>
    <n v="7.8"/>
    <n v="6.5"/>
    <n v="0"/>
    <n v="0"/>
  </r>
  <r>
    <s v="WYDEQ Permitted Sources"/>
    <n v="56"/>
    <x v="2"/>
    <n v="20200253"/>
    <s v="Compressor Engines"/>
    <n v="16.2"/>
    <n v="8.1"/>
    <n v="16.2"/>
    <n v="0"/>
    <n v="0"/>
  </r>
  <r>
    <s v="WYDEQ Permitted Sources"/>
    <n v="56"/>
    <x v="2"/>
    <n v="20200253"/>
    <s v="Compressor Engines"/>
    <n v="4.2"/>
    <n v="2.9"/>
    <n v="2"/>
    <n v="0"/>
    <n v="0"/>
  </r>
  <r>
    <s v="WYDEQ Permitted Sources"/>
    <n v="56"/>
    <x v="2"/>
    <n v="31000215"/>
    <s v="Natural Gas Production, Flares Combusting Gases &gt;1000 BTU/scf"/>
    <n v="0"/>
    <n v="9.8000000000000007"/>
    <n v="0"/>
    <n v="0"/>
    <n v="0"/>
  </r>
  <r>
    <s v="WYDEQ Permitted Sources"/>
    <n v="56"/>
    <x v="2"/>
    <n v="20200254"/>
    <s v="Compressor Engines"/>
    <n v="1.4505886860486652"/>
    <n v="0.7"/>
    <n v="0.3"/>
    <n v="0"/>
    <n v="0"/>
  </r>
  <r>
    <s v="WYDEQ Permitted Sources"/>
    <n v="56"/>
    <x v="2"/>
    <n v="20200254"/>
    <s v="Compressor Engines"/>
    <n v="19.421190969327814"/>
    <n v="9.1"/>
    <n v="2.6"/>
    <n v="0"/>
    <n v="0"/>
  </r>
  <r>
    <s v="WYDEQ Permitted Sources"/>
    <n v="56"/>
    <x v="2"/>
    <n v="20200254"/>
    <s v="Compressor Engines"/>
    <n v="14.495450970658965"/>
    <n v="6.8"/>
    <n v="2.9"/>
    <n v="0"/>
    <n v="0"/>
  </r>
  <r>
    <s v="TitleV Permitted"/>
    <n v="56"/>
    <x v="0"/>
    <s v="10100604"/>
    <s v="Process Heaters"/>
    <n v="0.2"/>
    <s v=""/>
    <n v="0.1"/>
    <s v=""/>
    <s v=""/>
  </r>
  <r>
    <s v="TitleV Permitted"/>
    <n v="56"/>
    <x v="0"/>
    <s v="20200202"/>
    <s v="Compressor Engines"/>
    <n v="31.9"/>
    <s v=""/>
    <n v="31.9"/>
    <s v=""/>
    <s v=""/>
  </r>
  <r>
    <s v="TitleV Permitted"/>
    <n v="56"/>
    <x v="0"/>
    <s v="20200202"/>
    <s v="Compressor Engines"/>
    <n v="40.4"/>
    <s v=""/>
    <n v="40.4"/>
    <s v=""/>
    <s v=""/>
  </r>
  <r>
    <s v="TitleV Permitted"/>
    <n v="56"/>
    <x v="0"/>
    <s v="20200202"/>
    <s v="Compressor Engines"/>
    <n v="37.9"/>
    <s v=""/>
    <n v="37.9"/>
    <s v=""/>
    <s v=""/>
  </r>
  <r>
    <s v="TitleV Permitted"/>
    <n v="56"/>
    <x v="0"/>
    <s v="20200208"/>
    <s v="Permitted Tank Losses"/>
    <s v=""/>
    <s v=""/>
    <s v=""/>
    <s v=""/>
    <n v="0.6"/>
  </r>
  <r>
    <s v="TitleV Permitted"/>
    <n v="56"/>
    <x v="0"/>
    <s v="10200603"/>
    <s v="Process Heaters"/>
    <n v="2.6"/>
    <s v=""/>
    <n v="3.9"/>
    <s v=""/>
    <s v=""/>
  </r>
  <r>
    <s v="TitleV Permitted"/>
    <n v="56"/>
    <x v="0"/>
    <s v="10200603"/>
    <s v="Process Heaters"/>
    <n v="0.6"/>
    <s v=""/>
    <n v="0.5"/>
    <s v=""/>
    <s v=""/>
  </r>
  <r>
    <s v="TitleV Permitted"/>
    <n v="56"/>
    <x v="0"/>
    <s v="20200202"/>
    <s v="Compressor Engines"/>
    <n v="2.2999999999999998"/>
    <n v="0.9"/>
    <n v="2"/>
    <s v=""/>
    <s v=""/>
  </r>
  <r>
    <s v="TitleV Permitted"/>
    <n v="56"/>
    <x v="0"/>
    <s v="20200202"/>
    <s v="Compressor Engines"/>
    <n v="3.4"/>
    <n v="1.4"/>
    <n v="3"/>
    <s v=""/>
    <s v=""/>
  </r>
  <r>
    <s v="TitleV Permitted"/>
    <n v="56"/>
    <x v="0"/>
    <s v="20200202"/>
    <s v="Compressor Engines"/>
    <n v="2.6"/>
    <n v="0.2"/>
    <n v="0.2"/>
    <s v=""/>
    <s v=""/>
  </r>
  <r>
    <s v="TitleV Permitted"/>
    <n v="56"/>
    <x v="0"/>
    <s v="20200202"/>
    <s v="Compressor Engines"/>
    <n v="26.1"/>
    <n v="7.3"/>
    <n v="3.4"/>
    <s v=""/>
    <s v=""/>
  </r>
  <r>
    <s v="TitleV Permitted"/>
    <n v="56"/>
    <x v="0"/>
    <s v="20200202"/>
    <s v="Compressor Engines"/>
    <n v="3"/>
    <n v="1.6"/>
    <n v="4.5999999999999996"/>
    <s v=""/>
    <s v=""/>
  </r>
  <r>
    <s v="TitleV Permitted"/>
    <n v="56"/>
    <x v="0"/>
    <s v="31000299"/>
    <s v="Natural Gas Production, Other Not Classified"/>
    <n v="2"/>
    <n v="7.5"/>
    <n v="1.7"/>
    <s v=""/>
    <s v=""/>
  </r>
  <r>
    <s v="TitleV Permitted"/>
    <n v="56"/>
    <x v="0"/>
    <s v="31000404"/>
    <s v="Process Heaters"/>
    <n v="0.2"/>
    <s v=""/>
    <n v="0.1"/>
    <s v=""/>
    <s v=""/>
  </r>
  <r>
    <s v="TitleV Permitted"/>
    <n v="56"/>
    <x v="0"/>
    <s v="31000404"/>
    <s v="Process Heaters"/>
    <n v="0.6"/>
    <s v=""/>
    <n v="0.5"/>
    <s v=""/>
    <s v=""/>
  </r>
  <r>
    <s v="TitleV Permitted"/>
    <n v="56"/>
    <x v="0"/>
    <s v="31088811"/>
    <s v="Permitted Fugitives"/>
    <s v=""/>
    <n v="8.9"/>
    <s v=""/>
    <s v=""/>
    <s v=""/>
  </r>
  <r>
    <s v="TitleV Permitted"/>
    <n v="56"/>
    <x v="0"/>
    <s v="20200208"/>
    <s v="Permitted Tank Losses"/>
    <s v=""/>
    <n v="3.5"/>
    <s v=""/>
    <s v=""/>
    <s v=""/>
  </r>
  <r>
    <s v="TitleV Permitted"/>
    <n v="56"/>
    <x v="0"/>
    <s v="40400312"/>
    <s v="Permitted Tank Losses"/>
    <s v=""/>
    <n v="0.7"/>
    <s v=""/>
    <s v=""/>
    <s v=""/>
  </r>
  <r>
    <s v="TitleV Permitted"/>
    <n v="56"/>
    <x v="0"/>
    <s v="10200602"/>
    <s v="Process Heaters"/>
    <n v="10.1"/>
    <s v=""/>
    <n v="21"/>
    <s v=""/>
    <n v="0.06"/>
  </r>
  <r>
    <s v="TitleV Permitted"/>
    <n v="56"/>
    <x v="0"/>
    <s v="10200602"/>
    <s v="Process Heaters"/>
    <n v="9.5"/>
    <n v="0.4"/>
    <n v="13.4"/>
    <n v="0.18"/>
    <n v="1.1000000000000001"/>
  </r>
  <r>
    <s v="TitleV Permitted"/>
    <n v="56"/>
    <x v="0"/>
    <s v="10200603"/>
    <s v="Process Heaters"/>
    <n v="0.9"/>
    <s v=""/>
    <n v="0.6"/>
    <s v=""/>
    <s v=""/>
  </r>
  <r>
    <s v="TitleV Permitted"/>
    <n v="56"/>
    <x v="0"/>
    <s v="20200102"/>
    <s v="Compressor Engines"/>
    <n v="0.4"/>
    <s v=""/>
    <n v="0.1"/>
    <s v=""/>
    <s v=""/>
  </r>
  <r>
    <s v="TitleV Permitted"/>
    <n v="56"/>
    <x v="0"/>
    <s v="20200102"/>
    <s v="Compressor Engines"/>
    <n v="0.74"/>
    <s v=""/>
    <n v="1.21"/>
    <s v=""/>
    <s v=""/>
  </r>
  <r>
    <s v="TitleV Permitted"/>
    <n v="56"/>
    <x v="0"/>
    <s v="20200201"/>
    <s v="Compressor Engines"/>
    <n v="0"/>
    <n v="0"/>
    <n v="0.2"/>
    <s v=""/>
    <s v=""/>
  </r>
  <r>
    <s v="TitleV Permitted"/>
    <n v="56"/>
    <x v="0"/>
    <s v="31000205"/>
    <s v="Natural Gas Production, Flares"/>
    <n v="0.2"/>
    <s v=""/>
    <n v="0.04"/>
    <s v=""/>
    <n v="0.01"/>
  </r>
  <r>
    <s v="TitleV Permitted"/>
    <n v="56"/>
    <x v="0"/>
    <s v="31000205"/>
    <s v="Natural Gas Production, Flares"/>
    <n v="0.2"/>
    <s v=""/>
    <n v="0.04"/>
    <n v="0.01"/>
    <n v="0.01"/>
  </r>
  <r>
    <s v="TitleV Permitted"/>
    <n v="56"/>
    <x v="0"/>
    <s v="31000209"/>
    <s v="Natural Gas Production, Incinerators Burning Waste Gas or Augmented Waste Gas"/>
    <n v="21.9"/>
    <s v=""/>
    <n v="438"/>
    <n v="503.7"/>
    <n v="0.56000000000000005"/>
  </r>
  <r>
    <s v="TitleV Permitted"/>
    <n v="56"/>
    <x v="0"/>
    <s v="31000209"/>
    <s v="Natural Gas Production, Incinerators Burning Waste Gas or Augmented Waste Gas"/>
    <n v="21.9"/>
    <s v=""/>
    <n v="438"/>
    <n v="503.7"/>
    <n v="1.1399999999999999"/>
  </r>
  <r>
    <s v="TitleV Permitted"/>
    <n v="56"/>
    <x v="0"/>
    <s v="31000209"/>
    <s v="Natural Gas Production, Incinerators Burning Waste Gas or Augmented Waste Gas"/>
    <n v="59.1"/>
    <s v=""/>
    <n v="1445.4"/>
    <n v="1340.3"/>
    <n v="4.4000000000000004"/>
  </r>
  <r>
    <s v="TitleV Permitted"/>
    <n v="56"/>
    <x v="0"/>
    <s v="31000299"/>
    <s v="Natural Gas Production, Other Not Classified"/>
    <s v=""/>
    <s v=""/>
    <s v=""/>
    <n v="1.95"/>
    <s v=""/>
  </r>
  <r>
    <s v="TitleV Permitted"/>
    <n v="56"/>
    <x v="0"/>
    <s v="31000299"/>
    <s v="Natural Gas Production, Other Not Classified"/>
    <s v=""/>
    <s v=""/>
    <s v=""/>
    <n v="26.3"/>
    <s v=""/>
  </r>
  <r>
    <s v="TitleV Permitted"/>
    <n v="56"/>
    <x v="0"/>
    <s v="31000299"/>
    <s v="Natural Gas Production, Other Not Classified"/>
    <s v=""/>
    <s v=""/>
    <s v=""/>
    <n v="26.3"/>
    <s v=""/>
  </r>
  <r>
    <s v="TitleV Permitted"/>
    <n v="56"/>
    <x v="0"/>
    <s v="10200602"/>
    <s v="Process Heaters"/>
    <n v="3.3"/>
    <s v=""/>
    <n v="0.8"/>
    <s v=""/>
    <s v=""/>
  </r>
  <r>
    <s v="TitleV Permitted"/>
    <n v="56"/>
    <x v="0"/>
    <s v="10200602"/>
    <s v="Process Heaters"/>
    <n v="0"/>
    <s v=""/>
    <n v="0"/>
    <s v=""/>
    <s v=""/>
  </r>
  <r>
    <s v="TitleV Permitted"/>
    <n v="56"/>
    <x v="0"/>
    <s v="20200201"/>
    <s v="Compressor Engines"/>
    <n v="51.1"/>
    <s v=""/>
    <n v="15.2"/>
    <s v=""/>
    <s v=""/>
  </r>
  <r>
    <s v="TitleV Permitted"/>
    <n v="56"/>
    <x v="0"/>
    <s v="20200201"/>
    <s v="Compressor Engines"/>
    <n v="43.6"/>
    <s v=""/>
    <n v="13"/>
    <s v=""/>
    <s v=""/>
  </r>
  <r>
    <s v="TitleV Permitted"/>
    <n v="56"/>
    <x v="0"/>
    <s v="20200201"/>
    <s v="Compressor Engines"/>
    <n v="3.2"/>
    <s v=""/>
    <n v="0.8"/>
    <s v=""/>
    <s v=""/>
  </r>
  <r>
    <s v="TitleV Permitted"/>
    <n v="56"/>
    <x v="0"/>
    <s v="20200202"/>
    <s v="Compressor Engines"/>
    <n v="12.9"/>
    <n v="0.6"/>
    <n v="1.6"/>
    <s v=""/>
    <s v=""/>
  </r>
  <r>
    <s v="TitleV Permitted"/>
    <n v="56"/>
    <x v="0"/>
    <s v="20200202"/>
    <s v="Compressor Engines"/>
    <n v="27.2"/>
    <n v="1.2"/>
    <n v="3.4"/>
    <s v=""/>
    <s v=""/>
  </r>
  <r>
    <s v="TitleV Permitted"/>
    <n v="56"/>
    <x v="0"/>
    <s v="20200202"/>
    <s v="Compressor Engines"/>
    <n v="46.5"/>
    <n v="1"/>
    <n v="7.6"/>
    <s v=""/>
    <s v=""/>
  </r>
  <r>
    <s v="TitleV Permitted"/>
    <n v="56"/>
    <x v="0"/>
    <s v="20200202"/>
    <s v="Compressor Engines"/>
    <n v="23.3"/>
    <s v=""/>
    <n v="23.3"/>
    <s v=""/>
    <s v=""/>
  </r>
  <r>
    <s v="TitleV Permitted"/>
    <n v="56"/>
    <x v="0"/>
    <s v="20200202"/>
    <s v="Compressor Engines"/>
    <n v="14.5"/>
    <s v=""/>
    <n v="29.1"/>
    <s v=""/>
    <s v=""/>
  </r>
  <r>
    <s v="TitleV Permitted"/>
    <n v="56"/>
    <x v="0"/>
    <s v="20200202"/>
    <s v="Compressor Engines"/>
    <n v="0"/>
    <n v="0"/>
    <n v="0"/>
    <s v=""/>
    <s v=""/>
  </r>
  <r>
    <s v="TitleV Permitted"/>
    <n v="56"/>
    <x v="0"/>
    <s v="20200202"/>
    <s v="Compressor Engines"/>
    <n v="17.2"/>
    <s v=""/>
    <n v="34.4"/>
    <s v=""/>
    <s v=""/>
  </r>
  <r>
    <s v="TitleV Permitted"/>
    <n v="56"/>
    <x v="0"/>
    <s v="20200202"/>
    <s v="Compressor Engines"/>
    <n v="13.1"/>
    <s v=""/>
    <n v="13.1"/>
    <s v=""/>
    <s v=""/>
  </r>
  <r>
    <s v="TitleV Permitted"/>
    <n v="56"/>
    <x v="0"/>
    <s v="20200202"/>
    <s v="Compressor Engines"/>
    <n v="10.7"/>
    <s v=""/>
    <n v="10.7"/>
    <s v=""/>
    <s v=""/>
  </r>
  <r>
    <s v="TitleV Permitted"/>
    <n v="56"/>
    <x v="0"/>
    <s v="31000205"/>
    <s v="Natural Gas Production, Flares"/>
    <n v="0.1"/>
    <s v=""/>
    <n v="0"/>
    <n v="57.7"/>
    <s v=""/>
  </r>
  <r>
    <s v="TitleV Permitted"/>
    <n v="56"/>
    <x v="0"/>
    <s v="31000228"/>
    <s v="Dehydrator"/>
    <s v=""/>
    <n v="1.7"/>
    <s v=""/>
    <s v=""/>
    <s v=""/>
  </r>
  <r>
    <s v="TitleV Permitted"/>
    <n v="56"/>
    <x v="0"/>
    <s v="31000404"/>
    <s v="Process Heaters"/>
    <n v="1.3"/>
    <s v=""/>
    <n v="1.3"/>
    <s v=""/>
    <s v=""/>
  </r>
  <r>
    <s v="TitleV Permitted"/>
    <n v="56"/>
    <x v="0"/>
    <s v="31088811"/>
    <s v="Permitted Fugitives"/>
    <s v=""/>
    <n v="19.5"/>
    <s v=""/>
    <s v=""/>
    <s v=""/>
  </r>
  <r>
    <s v="TitleV Permitted"/>
    <n v="56"/>
    <x v="0"/>
    <s v="31088811"/>
    <s v="Permitted Fugitives"/>
    <s v=""/>
    <n v="11.8"/>
    <s v=""/>
    <s v=""/>
    <s v=""/>
  </r>
  <r>
    <s v="TitleV Permitted"/>
    <n v="56"/>
    <x v="0"/>
    <n v="20200202"/>
    <s v="Compressor Engines"/>
    <n v="0"/>
    <n v="0"/>
    <n v="3.882130449209694"/>
    <n v="0"/>
    <n v="0"/>
  </r>
  <r>
    <s v="TitleV Permitted"/>
    <n v="56"/>
    <x v="0"/>
    <n v="20200202"/>
    <s v="Compressor Engines"/>
    <n v="20.575291380811375"/>
    <n v="3.0891846553285651"/>
    <n v="45.429186107773013"/>
    <n v="0"/>
    <n v="0"/>
  </r>
  <r>
    <s v="TitleV Permitted"/>
    <n v="56"/>
    <x v="0"/>
    <n v="20200202"/>
    <s v="Compressor Engines"/>
    <n v="23.334081955356137"/>
    <n v="4.542918610777301"/>
    <n v="69.960946605970435"/>
    <n v="0"/>
    <n v="0"/>
  </r>
  <r>
    <s v="TitleV Permitted"/>
    <n v="56"/>
    <x v="0"/>
    <n v="20200202"/>
    <s v="Compressor Engines"/>
    <n v="1.9328053725852516"/>
    <n v="6.6078816156760742E-2"/>
    <n v="9.4988298225343577"/>
    <n v="0"/>
    <n v="0"/>
  </r>
  <r>
    <s v="TitleV Permitted"/>
    <n v="56"/>
    <x v="0"/>
    <n v="20200202"/>
    <s v="Compressor Engines"/>
    <n v="5.4845417410111414"/>
    <n v="1.6684901079582088"/>
    <n v="61.12290494500369"/>
    <n v="0"/>
    <n v="0"/>
  </r>
  <r>
    <s v="TitleV Permitted"/>
    <n v="56"/>
    <x v="0"/>
    <n v="20200202"/>
    <s v="Compressor Engines"/>
    <n v="0"/>
    <n v="0"/>
    <n v="6.1122904945003693"/>
    <n v="0"/>
    <n v="0"/>
  </r>
  <r>
    <s v="TitleV Permitted"/>
    <n v="56"/>
    <x v="0"/>
    <n v="20200202"/>
    <s v="Compressor Engines"/>
    <n v="0.16519704039190186"/>
    <n v="1.6519704039190185E-2"/>
    <n v="6.1122904945003693"/>
    <n v="0"/>
    <n v="0"/>
  </r>
  <r>
    <s v="TitleV Permitted"/>
    <n v="56"/>
    <x v="0"/>
    <n v="20200202"/>
    <s v="Compressor Engines"/>
    <n v="0.26431526462704297"/>
    <n v="1.6519704039190185E-2"/>
    <n v="9.1684357417505531"/>
    <n v="0"/>
    <n v="0"/>
  </r>
  <r>
    <s v="TitleV Permitted"/>
    <n v="56"/>
    <x v="0"/>
    <n v="40400301"/>
    <s v="Permitted Tank Losses"/>
    <n v="0"/>
    <n v="0"/>
    <n v="0"/>
    <n v="0"/>
    <n v="0"/>
  </r>
  <r>
    <s v="TitleV Permitted"/>
    <n v="56"/>
    <x v="0"/>
    <n v="40400301"/>
    <s v="Permitted Tank Losses"/>
    <n v="0"/>
    <n v="0"/>
    <n v="0"/>
    <n v="0"/>
    <n v="0"/>
  </r>
  <r>
    <s v="TitleV Permitted"/>
    <n v="56"/>
    <x v="0"/>
    <n v="40400301"/>
    <s v="Permitted Tank Losses"/>
    <n v="0"/>
    <n v="0"/>
    <n v="0"/>
    <n v="0"/>
    <n v="0"/>
  </r>
  <r>
    <s v="TitleV Permitted"/>
    <n v="56"/>
    <x v="0"/>
    <n v="40400301"/>
    <s v="Permitted Tank Losses"/>
    <n v="0"/>
    <n v="0"/>
    <n v="0"/>
    <n v="0"/>
    <n v="0"/>
  </r>
  <r>
    <s v="TitleV Permitted"/>
    <n v="56"/>
    <x v="0"/>
    <n v="31000227"/>
    <s v="Dehydrator"/>
    <n v="0"/>
    <n v="0.90032387013586523"/>
    <n v="0"/>
    <n v="0"/>
    <n v="0"/>
  </r>
  <r>
    <s v="TitleV Permitted"/>
    <n v="56"/>
    <x v="0"/>
    <n v="31000205"/>
    <s v="Natural Gas Production, Flares"/>
    <n v="0.52863052925408593"/>
    <n v="0"/>
    <n v="33.452400679360125"/>
    <n v="21.483875102966838"/>
    <n v="0"/>
  </r>
  <r>
    <s v="TitleV Permitted"/>
    <n v="56"/>
    <x v="0"/>
    <n v="31000220"/>
    <s v="Natural Gas Production, All Equipt Leak Fugitives"/>
    <n v="0"/>
    <n v="4.8154937274239389"/>
    <n v="0"/>
    <n v="0"/>
    <n v="0"/>
  </r>
  <r>
    <s v="TitleV Permitted"/>
    <n v="56"/>
    <x v="0"/>
    <n v="31000227"/>
    <s v="Dehydrator"/>
    <n v="5.7818964137165654E-2"/>
    <n v="0"/>
    <n v="0"/>
    <n v="0"/>
    <n v="0"/>
  </r>
  <r>
    <s v="TitleV Permitted"/>
    <n v="56"/>
    <x v="0"/>
    <n v="31000404"/>
    <s v="Process Heaters"/>
    <n v="0"/>
    <n v="0"/>
    <n v="0"/>
    <n v="0"/>
    <n v="0"/>
  </r>
  <r>
    <s v="TitleV Permitted"/>
    <n v="56"/>
    <x v="0"/>
    <n v="31000404"/>
    <s v="Process Heaters"/>
    <n v="0"/>
    <n v="0"/>
    <n v="0"/>
    <n v="0"/>
    <n v="0"/>
  </r>
  <r>
    <s v="TitleV Permitted"/>
    <n v="56"/>
    <x v="0"/>
    <n v="31000404"/>
    <s v="Process Heaters"/>
    <n v="0"/>
    <n v="0"/>
    <n v="0"/>
    <n v="0"/>
    <n v="0"/>
  </r>
  <r>
    <s v="TitleV Permitted"/>
    <n v="56"/>
    <x v="0"/>
    <n v="31000404"/>
    <s v="Process Heaters"/>
    <n v="3.3039408078380371E-2"/>
    <n v="0"/>
    <n v="0"/>
    <n v="0"/>
    <n v="0"/>
  </r>
  <r>
    <s v="TitleV Permitted"/>
    <n v="56"/>
    <x v="0"/>
    <n v="31000227"/>
    <s v="Dehydrator"/>
    <n v="0.41299260097975465"/>
    <n v="0"/>
    <n v="0"/>
    <n v="0"/>
    <n v="0"/>
  </r>
  <r>
    <s v="TitleV Permitted"/>
    <n v="56"/>
    <x v="0"/>
    <n v="31000227"/>
    <s v="Dehydrator"/>
    <n v="0.41299260097975465"/>
    <n v="0"/>
    <n v="0"/>
    <n v="0"/>
    <n v="0"/>
  </r>
  <r>
    <s v="TitleV Permitted"/>
    <n v="56"/>
    <x v="2"/>
    <s v="10100604"/>
    <s v="Process Heaters"/>
    <n v="0.2"/>
    <s v=""/>
    <n v="0.1"/>
    <s v=""/>
    <s v=""/>
  </r>
  <r>
    <s v="TitleV Permitted"/>
    <n v="56"/>
    <x v="2"/>
    <s v="20200202"/>
    <s v="Compressor Engines"/>
    <n v="31.9"/>
    <s v=""/>
    <n v="31.9"/>
    <s v=""/>
    <s v=""/>
  </r>
  <r>
    <s v="TitleV Permitted"/>
    <n v="56"/>
    <x v="2"/>
    <s v="20200202"/>
    <s v="Compressor Engines"/>
    <n v="40.4"/>
    <s v=""/>
    <n v="40.4"/>
    <s v=""/>
    <s v=""/>
  </r>
  <r>
    <s v="TitleV Permitted"/>
    <n v="56"/>
    <x v="2"/>
    <s v="20200202"/>
    <s v="Compressor Engines"/>
    <n v="37.9"/>
    <s v=""/>
    <n v="37.9"/>
    <s v=""/>
    <s v=""/>
  </r>
  <r>
    <s v="TitleV Permitted"/>
    <n v="56"/>
    <x v="2"/>
    <s v="20200208"/>
    <s v="Permitted Tank Losses"/>
    <s v=""/>
    <s v=""/>
    <s v=""/>
    <s v=""/>
    <n v="0.6"/>
  </r>
  <r>
    <s v="TitleV Permitted"/>
    <n v="56"/>
    <x v="2"/>
    <s v="10200603"/>
    <s v="Process Heaters"/>
    <n v="2.6"/>
    <s v=""/>
    <n v="3.9"/>
    <s v=""/>
    <s v=""/>
  </r>
  <r>
    <s v="TitleV Permitted"/>
    <n v="56"/>
    <x v="2"/>
    <s v="10200603"/>
    <s v="Process Heaters"/>
    <n v="0.6"/>
    <s v=""/>
    <n v="0.5"/>
    <s v=""/>
    <s v=""/>
  </r>
  <r>
    <s v="TitleV Permitted"/>
    <n v="56"/>
    <x v="2"/>
    <s v="20200202"/>
    <s v="Compressor Engines"/>
    <n v="2.2999999999999998"/>
    <n v="0.9"/>
    <n v="2"/>
    <s v=""/>
    <s v=""/>
  </r>
  <r>
    <s v="TitleV Permitted"/>
    <n v="56"/>
    <x v="2"/>
    <s v="20200202"/>
    <s v="Compressor Engines"/>
    <n v="3.4"/>
    <n v="1.4"/>
    <n v="3"/>
    <s v=""/>
    <s v=""/>
  </r>
  <r>
    <s v="TitleV Permitted"/>
    <n v="56"/>
    <x v="2"/>
    <s v="20200202"/>
    <s v="Compressor Engines"/>
    <n v="2.6"/>
    <n v="0.2"/>
    <n v="0.2"/>
    <s v=""/>
    <s v=""/>
  </r>
  <r>
    <s v="TitleV Permitted"/>
    <n v="56"/>
    <x v="2"/>
    <s v="20200202"/>
    <s v="Compressor Engines"/>
    <n v="26.1"/>
    <n v="7.3"/>
    <n v="3.4"/>
    <s v=""/>
    <s v=""/>
  </r>
  <r>
    <s v="TitleV Permitted"/>
    <n v="56"/>
    <x v="2"/>
    <s v="20200202"/>
    <s v="Compressor Engines"/>
    <n v="3"/>
    <n v="1.6"/>
    <n v="4.5999999999999996"/>
    <s v=""/>
    <s v=""/>
  </r>
  <r>
    <s v="TitleV Permitted"/>
    <n v="56"/>
    <x v="2"/>
    <s v="31000299"/>
    <s v="Natural Gas Production, Other Not Classified"/>
    <n v="2"/>
    <n v="7.5"/>
    <n v="1.7"/>
    <s v=""/>
    <s v=""/>
  </r>
  <r>
    <s v="TitleV Permitted"/>
    <n v="56"/>
    <x v="2"/>
    <s v="31000404"/>
    <s v="Process Heaters"/>
    <n v="0.2"/>
    <s v=""/>
    <n v="0.1"/>
    <s v=""/>
    <s v=""/>
  </r>
  <r>
    <s v="TitleV Permitted"/>
    <n v="56"/>
    <x v="2"/>
    <s v="31000404"/>
    <s v="Process Heaters"/>
    <n v="0.6"/>
    <s v=""/>
    <n v="0.5"/>
    <s v=""/>
    <s v=""/>
  </r>
  <r>
    <s v="TitleV Permitted"/>
    <n v="56"/>
    <x v="2"/>
    <s v="31088811"/>
    <s v="Permitted Fugitives"/>
    <s v=""/>
    <n v="8.9"/>
    <s v=""/>
    <s v=""/>
    <s v=""/>
  </r>
  <r>
    <s v="TitleV Permitted"/>
    <n v="56"/>
    <x v="2"/>
    <s v="20200208"/>
    <s v="Permitted Tank Losses"/>
    <s v=""/>
    <n v="3.5"/>
    <s v=""/>
    <s v=""/>
    <s v=""/>
  </r>
  <r>
    <s v="TitleV Permitted"/>
    <n v="56"/>
    <x v="2"/>
    <s v="40400312"/>
    <s v="Permitted Tank Losses"/>
    <s v=""/>
    <n v="0.7"/>
    <s v=""/>
    <s v=""/>
    <s v=""/>
  </r>
  <r>
    <s v="TitleV Permitted"/>
    <n v="56"/>
    <x v="2"/>
    <s v="10200602"/>
    <s v="Process Heaters"/>
    <n v="10.1"/>
    <s v=""/>
    <n v="21"/>
    <s v=""/>
    <n v="0.06"/>
  </r>
  <r>
    <s v="TitleV Permitted"/>
    <n v="56"/>
    <x v="2"/>
    <s v="10200602"/>
    <s v="Process Heaters"/>
    <n v="9.5"/>
    <n v="0.4"/>
    <n v="13.4"/>
    <n v="0.18"/>
    <n v="1.1000000000000001"/>
  </r>
  <r>
    <s v="TitleV Permitted"/>
    <n v="56"/>
    <x v="2"/>
    <s v="10200603"/>
    <s v="Process Heaters"/>
    <n v="0.9"/>
    <s v=""/>
    <n v="0.6"/>
    <s v=""/>
    <s v=""/>
  </r>
  <r>
    <s v="TitleV Permitted"/>
    <n v="56"/>
    <x v="2"/>
    <s v="20200102"/>
    <s v="Compressor Engines"/>
    <n v="0.4"/>
    <s v=""/>
    <n v="0.1"/>
    <s v=""/>
    <s v=""/>
  </r>
  <r>
    <s v="TitleV Permitted"/>
    <n v="56"/>
    <x v="2"/>
    <s v="20200102"/>
    <s v="Compressor Engines"/>
    <n v="0.74"/>
    <s v=""/>
    <n v="1.21"/>
    <s v=""/>
    <s v=""/>
  </r>
  <r>
    <s v="TitleV Permitted"/>
    <n v="56"/>
    <x v="2"/>
    <s v="20200201"/>
    <s v="Compressor Engines"/>
    <n v="0"/>
    <n v="0"/>
    <n v="0.2"/>
    <s v=""/>
    <s v=""/>
  </r>
  <r>
    <s v="TitleV Permitted"/>
    <n v="56"/>
    <x v="2"/>
    <s v="31000205"/>
    <s v="Natural Gas Production, Flares"/>
    <n v="0.2"/>
    <s v=""/>
    <n v="0.04"/>
    <s v=""/>
    <n v="0.01"/>
  </r>
  <r>
    <s v="TitleV Permitted"/>
    <n v="56"/>
    <x v="2"/>
    <s v="31000205"/>
    <s v="Natural Gas Production, Flares"/>
    <n v="0.2"/>
    <s v=""/>
    <n v="0.04"/>
    <n v="0.01"/>
    <n v="0.01"/>
  </r>
  <r>
    <s v="TitleV Permitted"/>
    <n v="56"/>
    <x v="2"/>
    <s v="31000209"/>
    <s v="Natural Gas Production, Incinerators Burning Waste Gas or Augmented Waste Gas"/>
    <n v="21.9"/>
    <s v=""/>
    <n v="438"/>
    <n v="503.7"/>
    <n v="0.56000000000000005"/>
  </r>
  <r>
    <s v="TitleV Permitted"/>
    <n v="56"/>
    <x v="2"/>
    <s v="31000209"/>
    <s v="Natural Gas Production, Incinerators Burning Waste Gas or Augmented Waste Gas"/>
    <n v="21.9"/>
    <s v=""/>
    <n v="438"/>
    <n v="503.7"/>
    <n v="1.1399999999999999"/>
  </r>
  <r>
    <s v="TitleV Permitted"/>
    <n v="56"/>
    <x v="2"/>
    <s v="31000209"/>
    <s v="Natural Gas Production, Incinerators Burning Waste Gas or Augmented Waste Gas"/>
    <n v="59.1"/>
    <s v=""/>
    <n v="1445.4"/>
    <n v="1340.3"/>
    <n v="4.4000000000000004"/>
  </r>
  <r>
    <s v="TitleV Permitted"/>
    <n v="56"/>
    <x v="2"/>
    <s v="31000299"/>
    <s v="Natural Gas Production, Other Not Classified"/>
    <s v=""/>
    <s v=""/>
    <s v=""/>
    <n v="1.95"/>
    <s v=""/>
  </r>
  <r>
    <s v="TitleV Permitted"/>
    <n v="56"/>
    <x v="2"/>
    <s v="31000299"/>
    <s v="Natural Gas Production, Other Not Classified"/>
    <s v=""/>
    <s v=""/>
    <s v=""/>
    <n v="26.3"/>
    <s v=""/>
  </r>
  <r>
    <s v="TitleV Permitted"/>
    <n v="56"/>
    <x v="2"/>
    <s v="31000299"/>
    <s v="Natural Gas Production, Other Not Classified"/>
    <s v=""/>
    <s v=""/>
    <s v=""/>
    <n v="26.3"/>
    <s v=""/>
  </r>
  <r>
    <s v="TitleV Permitted"/>
    <n v="56"/>
    <x v="1"/>
    <s v="10200602"/>
    <s v="Process Heaters"/>
    <n v="3.3"/>
    <s v=""/>
    <n v="0.8"/>
    <s v=""/>
    <s v=""/>
  </r>
  <r>
    <s v="TitleV Permitted"/>
    <n v="56"/>
    <x v="1"/>
    <s v="10200602"/>
    <s v="Process Heaters"/>
    <n v="0"/>
    <s v=""/>
    <n v="0"/>
    <s v=""/>
    <s v=""/>
  </r>
  <r>
    <s v="TitleV Permitted"/>
    <n v="56"/>
    <x v="1"/>
    <s v="20200201"/>
    <s v="Compressor Engines"/>
    <n v="51.1"/>
    <s v=""/>
    <n v="15.2"/>
    <s v=""/>
    <s v=""/>
  </r>
  <r>
    <s v="TitleV Permitted"/>
    <n v="56"/>
    <x v="1"/>
    <s v="20200201"/>
    <s v="Compressor Engines"/>
    <n v="43.6"/>
    <s v=""/>
    <n v="13"/>
    <s v=""/>
    <s v=""/>
  </r>
  <r>
    <s v="TitleV Permitted"/>
    <n v="56"/>
    <x v="1"/>
    <s v="20200201"/>
    <s v="Compressor Engines"/>
    <n v="3.2"/>
    <s v=""/>
    <n v="0.8"/>
    <s v=""/>
    <s v=""/>
  </r>
  <r>
    <s v="TitleV Permitted"/>
    <n v="56"/>
    <x v="1"/>
    <s v="20200202"/>
    <s v="Compressor Engines"/>
    <n v="12.9"/>
    <n v="0.6"/>
    <n v="1.6"/>
    <s v=""/>
    <s v=""/>
  </r>
  <r>
    <s v="TitleV Permitted"/>
    <n v="56"/>
    <x v="1"/>
    <s v="20200202"/>
    <s v="Compressor Engines"/>
    <n v="27.2"/>
    <n v="1.2"/>
    <n v="3.4"/>
    <s v=""/>
    <s v=""/>
  </r>
  <r>
    <s v="TitleV Permitted"/>
    <n v="56"/>
    <x v="1"/>
    <s v="20200202"/>
    <s v="Compressor Engines"/>
    <n v="46.5"/>
    <n v="1"/>
    <n v="7.6"/>
    <s v=""/>
    <s v=""/>
  </r>
  <r>
    <s v="TitleV Permitted"/>
    <n v="56"/>
    <x v="1"/>
    <s v="20200202"/>
    <s v="Compressor Engines"/>
    <n v="23.3"/>
    <s v=""/>
    <n v="23.3"/>
    <s v=""/>
    <s v=""/>
  </r>
  <r>
    <s v="TitleV Permitted"/>
    <n v="56"/>
    <x v="1"/>
    <s v="20200202"/>
    <s v="Compressor Engines"/>
    <n v="14.5"/>
    <s v=""/>
    <n v="29.1"/>
    <s v=""/>
    <s v=""/>
  </r>
  <r>
    <s v="TitleV Permitted"/>
    <n v="56"/>
    <x v="1"/>
    <s v="20200202"/>
    <s v="Compressor Engines"/>
    <n v="0"/>
    <n v="0"/>
    <n v="0"/>
    <s v=""/>
    <s v=""/>
  </r>
  <r>
    <s v="TitleV Permitted"/>
    <n v="56"/>
    <x v="1"/>
    <s v="20200202"/>
    <s v="Compressor Engines"/>
    <n v="17.2"/>
    <s v=""/>
    <n v="34.4"/>
    <s v=""/>
    <s v=""/>
  </r>
  <r>
    <s v="TitleV Permitted"/>
    <n v="56"/>
    <x v="1"/>
    <s v="20200202"/>
    <s v="Compressor Engines"/>
    <n v="13.1"/>
    <s v=""/>
    <n v="13.1"/>
    <s v=""/>
    <s v=""/>
  </r>
  <r>
    <s v="TitleV Permitted"/>
    <n v="56"/>
    <x v="1"/>
    <s v="20200202"/>
    <s v="Compressor Engines"/>
    <n v="10.7"/>
    <s v=""/>
    <n v="10.7"/>
    <s v=""/>
    <s v=""/>
  </r>
  <r>
    <s v="TitleV Permitted"/>
    <n v="56"/>
    <x v="1"/>
    <s v="31000205"/>
    <s v="Natural Gas Production, Flares"/>
    <n v="0.1"/>
    <s v=""/>
    <n v="0"/>
    <n v="57.7"/>
    <s v=""/>
  </r>
  <r>
    <s v="TitleV Permitted"/>
    <n v="56"/>
    <x v="1"/>
    <s v="31000228"/>
    <s v="Dehydrator"/>
    <s v=""/>
    <n v="1.7"/>
    <s v=""/>
    <s v=""/>
    <s v=""/>
  </r>
  <r>
    <s v="TitleV Permitted"/>
    <n v="56"/>
    <x v="1"/>
    <s v="31000404"/>
    <s v="Process Heaters"/>
    <n v="1.3"/>
    <s v=""/>
    <n v="1.3"/>
    <s v=""/>
    <s v=""/>
  </r>
  <r>
    <s v="TitleV Permitted"/>
    <n v="56"/>
    <x v="1"/>
    <s v="31088811"/>
    <s v="Permitted Fugitives"/>
    <s v=""/>
    <n v="19.5"/>
    <s v=""/>
    <s v=""/>
    <s v=""/>
  </r>
  <r>
    <s v="TitleV Permitted"/>
    <n v="56"/>
    <x v="1"/>
    <s v="31088811"/>
    <s v="Permitted Fugitives"/>
    <s v=""/>
    <n v="11.8"/>
    <s v=""/>
    <s v=""/>
    <s v=""/>
  </r>
  <r>
    <s v="TitleV Permitted"/>
    <n v="56"/>
    <x v="1"/>
    <n v="20200202"/>
    <s v="Compressor Engines"/>
    <n v="0"/>
    <n v="0"/>
    <n v="3.882130449209694"/>
    <n v="0"/>
    <n v="0"/>
  </r>
  <r>
    <s v="TitleV Permitted"/>
    <n v="56"/>
    <x v="1"/>
    <n v="20200202"/>
    <s v="Compressor Engines"/>
    <n v="20.575291380811375"/>
    <n v="3.0891846553285651"/>
    <n v="45.429186107773013"/>
    <n v="0"/>
    <n v="0"/>
  </r>
  <r>
    <s v="TitleV Permitted"/>
    <n v="56"/>
    <x v="1"/>
    <n v="20200202"/>
    <s v="Compressor Engines"/>
    <n v="23.334081955356137"/>
    <n v="4.542918610777301"/>
    <n v="69.960946605970435"/>
    <n v="0"/>
    <n v="0"/>
  </r>
  <r>
    <s v="TitleV Permitted"/>
    <n v="56"/>
    <x v="1"/>
    <n v="20200202"/>
    <s v="Compressor Engines"/>
    <n v="1.9328053725852516"/>
    <n v="6.6078816156760742E-2"/>
    <n v="9.4988298225343577"/>
    <n v="0"/>
    <n v="0"/>
  </r>
  <r>
    <s v="TitleV Permitted"/>
    <n v="56"/>
    <x v="1"/>
    <n v="20200202"/>
    <s v="Compressor Engines"/>
    <n v="5.4845417410111414"/>
    <n v="1.6684901079582088"/>
    <n v="61.12290494500369"/>
    <n v="0"/>
    <n v="0"/>
  </r>
  <r>
    <s v="TitleV Permitted"/>
    <n v="56"/>
    <x v="1"/>
    <n v="20200202"/>
    <s v="Compressor Engines"/>
    <n v="0"/>
    <n v="0"/>
    <n v="6.1122904945003693"/>
    <n v="0"/>
    <n v="0"/>
  </r>
  <r>
    <s v="TitleV Permitted"/>
    <n v="56"/>
    <x v="1"/>
    <n v="20200202"/>
    <s v="Compressor Engines"/>
    <n v="0.16519704039190186"/>
    <n v="1.6519704039190185E-2"/>
    <n v="6.1122904945003693"/>
    <n v="0"/>
    <n v="0"/>
  </r>
  <r>
    <s v="TitleV Permitted"/>
    <n v="56"/>
    <x v="1"/>
    <n v="20200202"/>
    <s v="Compressor Engines"/>
    <n v="0.26431526462704297"/>
    <n v="1.6519704039190185E-2"/>
    <n v="9.1684357417505531"/>
    <n v="0"/>
    <n v="0"/>
  </r>
  <r>
    <s v="TitleV Permitted"/>
    <n v="56"/>
    <x v="1"/>
    <n v="40400301"/>
    <s v="Permitted Tank Losses"/>
    <n v="0"/>
    <n v="0"/>
    <n v="0"/>
    <n v="0"/>
    <n v="0"/>
  </r>
  <r>
    <s v="TitleV Permitted"/>
    <n v="56"/>
    <x v="1"/>
    <n v="40400301"/>
    <s v="Permitted Tank Losses"/>
    <n v="0"/>
    <n v="0"/>
    <n v="0"/>
    <n v="0"/>
    <n v="0"/>
  </r>
  <r>
    <s v="TitleV Permitted"/>
    <n v="56"/>
    <x v="1"/>
    <n v="40400301"/>
    <s v="Permitted Tank Losses"/>
    <n v="0"/>
    <n v="0"/>
    <n v="0"/>
    <n v="0"/>
    <n v="0"/>
  </r>
  <r>
    <s v="TitleV Permitted"/>
    <n v="56"/>
    <x v="1"/>
    <n v="40400301"/>
    <s v="Permitted Tank Losses"/>
    <n v="0"/>
    <n v="0"/>
    <n v="0"/>
    <n v="0"/>
    <n v="0"/>
  </r>
  <r>
    <s v="TitleV Permitted"/>
    <n v="56"/>
    <x v="1"/>
    <n v="31000227"/>
    <s v="Dehydrator"/>
    <n v="0"/>
    <n v="0.90032387013586523"/>
    <n v="0"/>
    <n v="0"/>
    <n v="0"/>
  </r>
  <r>
    <s v="TitleV Permitted"/>
    <n v="56"/>
    <x v="1"/>
    <n v="31000205"/>
    <s v="Natural Gas Production, Flares"/>
    <n v="0.52863052925408593"/>
    <n v="0"/>
    <n v="33.452400679360125"/>
    <n v="21.483875102966838"/>
    <n v="0"/>
  </r>
  <r>
    <s v="TitleV Permitted"/>
    <n v="56"/>
    <x v="1"/>
    <n v="31000220"/>
    <s v="Natural Gas Production, All Equipt Leak Fugitives"/>
    <n v="0"/>
    <n v="4.8154937274239389"/>
    <n v="0"/>
    <n v="0"/>
    <n v="0"/>
  </r>
  <r>
    <s v="TitleV Permitted"/>
    <n v="56"/>
    <x v="1"/>
    <n v="31000227"/>
    <s v="Dehydrator"/>
    <n v="5.7818964137165654E-2"/>
    <n v="0"/>
    <n v="0"/>
    <n v="0"/>
    <n v="0"/>
  </r>
  <r>
    <s v="TitleV Permitted"/>
    <n v="56"/>
    <x v="1"/>
    <n v="31000404"/>
    <s v="Process Heaters"/>
    <n v="0"/>
    <n v="0"/>
    <n v="0"/>
    <n v="0"/>
    <n v="0"/>
  </r>
  <r>
    <s v="TitleV Permitted"/>
    <n v="56"/>
    <x v="1"/>
    <n v="31000404"/>
    <s v="Process Heaters"/>
    <n v="0"/>
    <n v="0"/>
    <n v="0"/>
    <n v="0"/>
    <n v="0"/>
  </r>
  <r>
    <s v="TitleV Permitted"/>
    <n v="56"/>
    <x v="1"/>
    <n v="31000404"/>
    <s v="Process Heaters"/>
    <n v="0"/>
    <n v="0"/>
    <n v="0"/>
    <n v="0"/>
    <n v="0"/>
  </r>
  <r>
    <s v="TitleV Permitted"/>
    <n v="56"/>
    <x v="1"/>
    <n v="31000404"/>
    <s v="Process Heaters"/>
    <n v="3.3039408078380371E-2"/>
    <n v="0"/>
    <n v="0"/>
    <n v="0"/>
    <n v="0"/>
  </r>
  <r>
    <s v="TitleV Permitted"/>
    <n v="56"/>
    <x v="1"/>
    <n v="31000227"/>
    <s v="Dehydrator"/>
    <n v="0.41299260097975465"/>
    <n v="0"/>
    <n v="0"/>
    <n v="0"/>
    <n v="0"/>
  </r>
  <r>
    <s v="TitleV Permitted"/>
    <n v="56"/>
    <x v="1"/>
    <n v="31000227"/>
    <s v="Dehydrator"/>
    <n v="0.41299260097975465"/>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3" indent="0" compact="0" compactData="0" gridDropZones="1">
  <location ref="B10:G14"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5">
        <item x="0"/>
        <item x="1"/>
        <item x="2"/>
        <item m="1" x="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3">
    <i>
      <x/>
    </i>
    <i>
      <x v="1"/>
    </i>
    <i>
      <x v="2"/>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20">
      <pivotArea dataOnly="0" labelOnly="1" outline="0" fieldPosition="0">
        <references count="1">
          <reference field="2" count="0"/>
        </references>
      </pivotArea>
    </format>
    <format dxfId="19">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5" dataPosition="0"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3" indent="0" compact="0" compactData="0" gridDropZones="1">
  <location ref="C59:H90" firstHeaderRow="1" firstDataRow="3"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4">
        <item x="0"/>
        <item h="1" x="1"/>
        <item h="1"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howAll="0" defaultSubtotal="0">
      <items count="30">
        <item x="23"/>
        <item x="17"/>
        <item x="22"/>
        <item x="21"/>
        <item x="12"/>
        <item x="14"/>
        <item x="20"/>
        <item x="3"/>
        <item x="4"/>
        <item x="11"/>
        <item x="9"/>
        <item x="5"/>
        <item x="15"/>
        <item x="16"/>
        <item x="25"/>
        <item m="1" x="29"/>
        <item x="24"/>
        <item x="26"/>
        <item x="28"/>
        <item x="27"/>
        <item x="13"/>
        <item x="10"/>
        <item x="6"/>
        <item x="7"/>
        <item x="0"/>
        <item x="19"/>
        <item x="18"/>
        <item x="1"/>
        <item x="2"/>
        <item x="8"/>
      </items>
    </pivotField>
  </pivotFields>
  <rowFields count="1">
    <field x="10"/>
  </rowFields>
  <rowItems count="29">
    <i>
      <x/>
    </i>
    <i>
      <x v="1"/>
    </i>
    <i>
      <x v="2"/>
    </i>
    <i>
      <x v="3"/>
    </i>
    <i>
      <x v="4"/>
    </i>
    <i>
      <x v="5"/>
    </i>
    <i>
      <x v="6"/>
    </i>
    <i>
      <x v="7"/>
    </i>
    <i>
      <x v="8"/>
    </i>
    <i>
      <x v="9"/>
    </i>
    <i>
      <x v="10"/>
    </i>
    <i>
      <x v="11"/>
    </i>
    <i>
      <x v="12"/>
    </i>
    <i>
      <x v="13"/>
    </i>
    <i>
      <x v="14"/>
    </i>
    <i>
      <x v="16"/>
    </i>
    <i>
      <x v="17"/>
    </i>
    <i>
      <x v="18"/>
    </i>
    <i>
      <x v="19"/>
    </i>
    <i>
      <x v="20"/>
    </i>
    <i>
      <x v="21"/>
    </i>
    <i>
      <x v="22"/>
    </i>
    <i>
      <x v="23"/>
    </i>
    <i>
      <x v="24"/>
    </i>
    <i>
      <x v="25"/>
    </i>
    <i>
      <x v="26"/>
    </i>
    <i>
      <x v="27"/>
    </i>
    <i>
      <x v="28"/>
    </i>
    <i>
      <x v="29"/>
    </i>
  </rowItems>
  <colFields count="2">
    <field x="-2"/>
    <field x="2"/>
  </colFields>
  <colItems count="5">
    <i>
      <x/>
      <x/>
    </i>
    <i i="1">
      <x v="1"/>
      <x/>
    </i>
    <i i="2">
      <x v="2"/>
      <x/>
    </i>
    <i i="3">
      <x v="3"/>
      <x/>
    </i>
    <i i="4">
      <x v="4"/>
      <x/>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16">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5"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A14:AE19"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0">
        <item x="23"/>
        <item x="17"/>
        <item x="22"/>
        <item x="21"/>
        <item x="12"/>
        <item x="14"/>
        <item x="20"/>
        <item x="3"/>
        <item x="4"/>
        <item x="11"/>
        <item x="9"/>
        <item x="5"/>
        <item x="15"/>
        <item x="16"/>
        <item x="25"/>
        <item m="1" x="29"/>
        <item x="24"/>
        <item x="26"/>
        <item x="28"/>
        <item x="27"/>
        <item x="13"/>
        <item x="10"/>
        <item x="6"/>
        <item x="7"/>
        <item x="0"/>
        <item x="19"/>
        <item x="18"/>
        <item x="1"/>
        <item x="2"/>
        <item x="8"/>
      </items>
    </pivotField>
  </pivotFields>
  <rowFields count="1">
    <field x="2"/>
  </rowFields>
  <rowItems count="4">
    <i>
      <x/>
    </i>
    <i>
      <x v="1"/>
    </i>
    <i>
      <x v="2"/>
    </i>
    <i t="grand">
      <x/>
    </i>
  </rowItems>
  <colFields count="1">
    <field x="10"/>
  </colFields>
  <colItems count="30">
    <i>
      <x/>
    </i>
    <i>
      <x v="1"/>
    </i>
    <i>
      <x v="2"/>
    </i>
    <i>
      <x v="3"/>
    </i>
    <i>
      <x v="4"/>
    </i>
    <i>
      <x v="5"/>
    </i>
    <i>
      <x v="6"/>
    </i>
    <i>
      <x v="7"/>
    </i>
    <i>
      <x v="8"/>
    </i>
    <i>
      <x v="9"/>
    </i>
    <i>
      <x v="10"/>
    </i>
    <i>
      <x v="11"/>
    </i>
    <i>
      <x v="12"/>
    </i>
    <i>
      <x v="13"/>
    </i>
    <i>
      <x v="14"/>
    </i>
    <i>
      <x v="16"/>
    </i>
    <i>
      <x v="17"/>
    </i>
    <i>
      <x v="18"/>
    </i>
    <i>
      <x v="19"/>
    </i>
    <i>
      <x v="20"/>
    </i>
    <i>
      <x v="21"/>
    </i>
    <i>
      <x v="22"/>
    </i>
    <i>
      <x v="23"/>
    </i>
    <i>
      <x v="24"/>
    </i>
    <i>
      <x v="25"/>
    </i>
    <i>
      <x v="26"/>
    </i>
    <i>
      <x v="27"/>
    </i>
    <i>
      <x v="28"/>
    </i>
    <i>
      <x v="29"/>
    </i>
    <i t="grand">
      <x/>
    </i>
  </colItems>
  <dataFields count="1">
    <dataField name="Sum of VOC (tons/year)" fld="6" baseField="2" baseItem="0"/>
  </dataFields>
  <formats count="4">
    <format dxfId="15">
      <pivotArea field="2" type="button" dataOnly="0" labelOnly="1" outline="0" axis="axisRow" fieldPosition="0"/>
    </format>
    <format dxfId="14">
      <pivotArea dataOnly="0" labelOnly="1" grandCol="1" outline="0" fieldPosition="0"/>
    </format>
    <format dxfId="13">
      <pivotArea dataOnly="0" labelOnly="1" outline="0" fieldPosition="0">
        <references count="1">
          <reference field="2" count="0"/>
        </references>
      </pivotArea>
    </format>
    <format dxfId="12">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 cacheId="5"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A14:AE19"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0">
        <item x="23"/>
        <item x="17"/>
        <item x="22"/>
        <item x="21"/>
        <item x="12"/>
        <item x="14"/>
        <item x="20"/>
        <item x="3"/>
        <item x="4"/>
        <item x="11"/>
        <item x="9"/>
        <item x="5"/>
        <item x="15"/>
        <item x="16"/>
        <item x="25"/>
        <item m="1" x="29"/>
        <item x="24"/>
        <item x="26"/>
        <item x="28"/>
        <item x="27"/>
        <item x="13"/>
        <item x="10"/>
        <item x="6"/>
        <item x="7"/>
        <item x="0"/>
        <item x="19"/>
        <item x="18"/>
        <item x="1"/>
        <item x="2"/>
        <item x="8"/>
      </items>
    </pivotField>
  </pivotFields>
  <rowFields count="1">
    <field x="2"/>
  </rowFields>
  <rowItems count="4">
    <i>
      <x/>
    </i>
    <i>
      <x v="1"/>
    </i>
    <i>
      <x v="2"/>
    </i>
    <i t="grand">
      <x/>
    </i>
  </rowItems>
  <colFields count="1">
    <field x="10"/>
  </colFields>
  <colItems count="30">
    <i>
      <x/>
    </i>
    <i>
      <x v="1"/>
    </i>
    <i>
      <x v="2"/>
    </i>
    <i>
      <x v="3"/>
    </i>
    <i>
      <x v="4"/>
    </i>
    <i>
      <x v="5"/>
    </i>
    <i>
      <x v="6"/>
    </i>
    <i>
      <x v="7"/>
    </i>
    <i>
      <x v="8"/>
    </i>
    <i>
      <x v="9"/>
    </i>
    <i>
      <x v="10"/>
    </i>
    <i>
      <x v="11"/>
    </i>
    <i>
      <x v="12"/>
    </i>
    <i>
      <x v="13"/>
    </i>
    <i>
      <x v="14"/>
    </i>
    <i>
      <x v="16"/>
    </i>
    <i>
      <x v="17"/>
    </i>
    <i>
      <x v="18"/>
    </i>
    <i>
      <x v="19"/>
    </i>
    <i>
      <x v="20"/>
    </i>
    <i>
      <x v="21"/>
    </i>
    <i>
      <x v="22"/>
    </i>
    <i>
      <x v="23"/>
    </i>
    <i>
      <x v="24"/>
    </i>
    <i>
      <x v="25"/>
    </i>
    <i>
      <x v="26"/>
    </i>
    <i>
      <x v="27"/>
    </i>
    <i>
      <x v="28"/>
    </i>
    <i>
      <x v="29"/>
    </i>
    <i t="grand">
      <x/>
    </i>
  </colItems>
  <dataFields count="1">
    <dataField name="Sum of NOx (tons/year)" fld="5" baseField="0" baseItem="0" numFmtId="2"/>
  </dataFields>
  <formats count="4">
    <format dxfId="11">
      <pivotArea field="2" type="button" dataOnly="0" labelOnly="1" outline="0" axis="axisRow" fieldPosition="0"/>
    </format>
    <format dxfId="10">
      <pivotArea dataOnly="0" labelOnly="1" grandCol="1" outline="0" fieldPosition="0"/>
    </format>
    <format dxfId="9">
      <pivotArea dataOnly="0" labelOnly="1" outline="0" fieldPosition="0">
        <references count="1">
          <reference field="2" count="0"/>
        </references>
      </pivotArea>
    </format>
    <format dxfId="8">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5"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B65:F96"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30">
        <item x="23"/>
        <item x="17"/>
        <item x="22"/>
        <item x="21"/>
        <item x="12"/>
        <item x="14"/>
        <item x="20"/>
        <item x="3"/>
        <item x="4"/>
        <item x="11"/>
        <item x="9"/>
        <item x="5"/>
        <item x="15"/>
        <item x="16"/>
        <item x="25"/>
        <item m="1" x="29"/>
        <item x="24"/>
        <item x="26"/>
        <item x="28"/>
        <item x="27"/>
        <item x="13"/>
        <item x="10"/>
        <item x="6"/>
        <item x="7"/>
        <item x="0"/>
        <item x="19"/>
        <item x="18"/>
        <item x="1"/>
        <item x="2"/>
        <item x="8"/>
      </items>
    </pivotField>
  </pivotFields>
  <rowFields count="1">
    <field x="10"/>
  </rowFields>
  <rowItems count="30">
    <i>
      <x/>
    </i>
    <i>
      <x v="1"/>
    </i>
    <i>
      <x v="2"/>
    </i>
    <i>
      <x v="3"/>
    </i>
    <i>
      <x v="4"/>
    </i>
    <i>
      <x v="5"/>
    </i>
    <i>
      <x v="6"/>
    </i>
    <i>
      <x v="7"/>
    </i>
    <i>
      <x v="8"/>
    </i>
    <i>
      <x v="9"/>
    </i>
    <i>
      <x v="10"/>
    </i>
    <i>
      <x v="11"/>
    </i>
    <i>
      <x v="12"/>
    </i>
    <i>
      <x v="13"/>
    </i>
    <i>
      <x v="14"/>
    </i>
    <i>
      <x v="16"/>
    </i>
    <i>
      <x v="17"/>
    </i>
    <i>
      <x v="18"/>
    </i>
    <i>
      <x v="19"/>
    </i>
    <i>
      <x v="20"/>
    </i>
    <i>
      <x v="21"/>
    </i>
    <i>
      <x v="22"/>
    </i>
    <i>
      <x v="23"/>
    </i>
    <i>
      <x v="24"/>
    </i>
    <i>
      <x v="25"/>
    </i>
    <i>
      <x v="26"/>
    </i>
    <i>
      <x v="27"/>
    </i>
    <i>
      <x v="28"/>
    </i>
    <i>
      <x v="29"/>
    </i>
    <i t="grand">
      <x/>
    </i>
  </rowItems>
  <colFields count="1">
    <field x="2"/>
  </colFields>
  <colItems count="4">
    <i>
      <x/>
    </i>
    <i>
      <x v="1"/>
    </i>
    <i>
      <x v="2"/>
    </i>
    <i t="grand">
      <x/>
    </i>
  </colItems>
  <dataFields count="1">
    <dataField name="Sum of VOC (tons/year)" fld="6" baseField="0" baseItem="0"/>
  </dataFields>
  <formats count="2">
    <format dxfId="7">
      <pivotArea grandCol="1" outline="0" fieldPosition="0"/>
    </format>
    <format dxfId="6">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5"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B65:F96"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30">
        <item x="23"/>
        <item x="17"/>
        <item x="22"/>
        <item x="21"/>
        <item x="12"/>
        <item x="14"/>
        <item x="20"/>
        <item x="3"/>
        <item x="4"/>
        <item x="11"/>
        <item x="9"/>
        <item x="5"/>
        <item x="15"/>
        <item x="16"/>
        <item x="25"/>
        <item m="1" x="29"/>
        <item x="24"/>
        <item x="26"/>
        <item x="28"/>
        <item x="27"/>
        <item x="13"/>
        <item x="10"/>
        <item x="6"/>
        <item x="7"/>
        <item x="0"/>
        <item x="19"/>
        <item x="18"/>
        <item x="1"/>
        <item x="2"/>
        <item x="8"/>
      </items>
    </pivotField>
  </pivotFields>
  <rowFields count="1">
    <field x="10"/>
  </rowFields>
  <rowItems count="30">
    <i>
      <x/>
    </i>
    <i>
      <x v="1"/>
    </i>
    <i>
      <x v="2"/>
    </i>
    <i>
      <x v="3"/>
    </i>
    <i>
      <x v="4"/>
    </i>
    <i>
      <x v="5"/>
    </i>
    <i>
      <x v="6"/>
    </i>
    <i>
      <x v="7"/>
    </i>
    <i>
      <x v="8"/>
    </i>
    <i>
      <x v="9"/>
    </i>
    <i>
      <x v="10"/>
    </i>
    <i>
      <x v="11"/>
    </i>
    <i>
      <x v="12"/>
    </i>
    <i>
      <x v="13"/>
    </i>
    <i>
      <x v="14"/>
    </i>
    <i>
      <x v="16"/>
    </i>
    <i>
      <x v="17"/>
    </i>
    <i>
      <x v="18"/>
    </i>
    <i>
      <x v="19"/>
    </i>
    <i>
      <x v="20"/>
    </i>
    <i>
      <x v="21"/>
    </i>
    <i>
      <x v="22"/>
    </i>
    <i>
      <x v="23"/>
    </i>
    <i>
      <x v="24"/>
    </i>
    <i>
      <x v="25"/>
    </i>
    <i>
      <x v="26"/>
    </i>
    <i>
      <x v="27"/>
    </i>
    <i>
      <x v="28"/>
    </i>
    <i>
      <x v="29"/>
    </i>
    <i t="grand">
      <x/>
    </i>
  </rowItems>
  <colFields count="1">
    <field x="2"/>
  </colFields>
  <colItems count="4">
    <i>
      <x/>
    </i>
    <i>
      <x v="1"/>
    </i>
    <i>
      <x v="2"/>
    </i>
    <i t="grand">
      <x/>
    </i>
  </colItems>
  <dataFields count="1">
    <dataField name="Sum of NOx (tons/year)" fld="5" baseField="0" baseItem="0"/>
  </dataFields>
  <formats count="6">
    <format dxfId="5">
      <pivotArea outline="0"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2" count="0"/>
        </references>
      </pivotArea>
    </format>
    <format dxfId="1">
      <pivotArea dataOnly="0" labelOnly="1" grandCol="1" outline="0" fieldPosition="0"/>
    </format>
    <format dxfId="0">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48"/>
  <sheetViews>
    <sheetView tabSelected="1" zoomScale="85" workbookViewId="0">
      <selection activeCell="A24" sqref="A24"/>
    </sheetView>
  </sheetViews>
  <sheetFormatPr defaultColWidth="8.85546875" defaultRowHeight="12.75" x14ac:dyDescent="0.2"/>
  <cols>
    <col min="1" max="1" width="27.5703125" style="10" customWidth="1"/>
    <col min="2" max="2" width="81.85546875" style="10" customWidth="1"/>
    <col min="3" max="16384" width="8.85546875" style="10"/>
  </cols>
  <sheetData>
    <row r="1" spans="1:5" x14ac:dyDescent="0.2">
      <c r="A1" s="293"/>
    </row>
    <row r="4" spans="1:5" x14ac:dyDescent="0.2">
      <c r="A4" s="294"/>
    </row>
    <row r="5" spans="1:5" x14ac:dyDescent="0.2">
      <c r="A5" s="148"/>
      <c r="B5" s="148"/>
      <c r="D5" s="295"/>
      <c r="E5" s="295"/>
    </row>
    <row r="6" spans="1:5" x14ac:dyDescent="0.2">
      <c r="A6" s="290"/>
      <c r="B6" s="183"/>
      <c r="D6" s="296"/>
    </row>
    <row r="7" spans="1:5" x14ac:dyDescent="0.2">
      <c r="A7" s="290"/>
      <c r="D7" s="297"/>
    </row>
    <row r="8" spans="1:5" x14ac:dyDescent="0.2">
      <c r="A8" s="290"/>
      <c r="D8" s="298"/>
    </row>
    <row r="9" spans="1:5" x14ac:dyDescent="0.2">
      <c r="A9" s="290"/>
    </row>
    <row r="10" spans="1:5" x14ac:dyDescent="0.2">
      <c r="A10" s="290"/>
    </row>
    <row r="11" spans="1:5" x14ac:dyDescent="0.2">
      <c r="A11" s="290"/>
    </row>
    <row r="12" spans="1:5" x14ac:dyDescent="0.2">
      <c r="A12" s="290"/>
    </row>
    <row r="13" spans="1:5" x14ac:dyDescent="0.2">
      <c r="A13" s="290"/>
    </row>
    <row r="14" spans="1:5" x14ac:dyDescent="0.2">
      <c r="A14" s="290"/>
    </row>
    <row r="15" spans="1:5" x14ac:dyDescent="0.2">
      <c r="A15" s="290"/>
    </row>
    <row r="17" spans="1:2" x14ac:dyDescent="0.2">
      <c r="A17" s="290"/>
    </row>
    <row r="21" spans="1:2" x14ac:dyDescent="0.2">
      <c r="A21" s="294"/>
    </row>
    <row r="22" spans="1:2" x14ac:dyDescent="0.2">
      <c r="A22" s="148"/>
      <c r="B22" s="148"/>
    </row>
    <row r="23" spans="1:2" x14ac:dyDescent="0.2">
      <c r="A23" s="299"/>
      <c r="B23" s="196"/>
    </row>
    <row r="24" spans="1:2" x14ac:dyDescent="0.2">
      <c r="A24" s="300"/>
      <c r="B24" s="196"/>
    </row>
    <row r="25" spans="1:2" x14ac:dyDescent="0.2">
      <c r="A25" s="299"/>
      <c r="B25" s="196"/>
    </row>
    <row r="26" spans="1:2" x14ac:dyDescent="0.2">
      <c r="A26" s="299"/>
      <c r="B26" s="196"/>
    </row>
    <row r="27" spans="1:2" x14ac:dyDescent="0.2">
      <c r="A27" s="300"/>
      <c r="B27" s="196"/>
    </row>
    <row r="28" spans="1:2" x14ac:dyDescent="0.2">
      <c r="A28" s="299"/>
      <c r="B28" s="196"/>
    </row>
    <row r="29" spans="1:2" x14ac:dyDescent="0.2">
      <c r="A29" s="299"/>
      <c r="B29" s="196"/>
    </row>
    <row r="30" spans="1:2" x14ac:dyDescent="0.2">
      <c r="A30" s="301"/>
      <c r="B30" s="196"/>
    </row>
    <row r="31" spans="1:2" x14ac:dyDescent="0.2">
      <c r="A31" s="301"/>
      <c r="B31" s="196"/>
    </row>
    <row r="32" spans="1:2" ht="13.5" customHeight="1" x14ac:dyDescent="0.2">
      <c r="A32" s="302"/>
      <c r="B32" s="196"/>
    </row>
    <row r="33" spans="1:2" x14ac:dyDescent="0.2">
      <c r="A33" s="302"/>
      <c r="B33" s="196"/>
    </row>
    <row r="34" spans="1:2" x14ac:dyDescent="0.2">
      <c r="A34" s="303"/>
      <c r="B34" s="196"/>
    </row>
    <row r="35" spans="1:2" x14ac:dyDescent="0.2">
      <c r="A35" s="303"/>
      <c r="B35" s="196"/>
    </row>
    <row r="36" spans="1:2" x14ac:dyDescent="0.2">
      <c r="A36" s="303"/>
      <c r="B36" s="196"/>
    </row>
    <row r="37" spans="1:2" x14ac:dyDescent="0.2">
      <c r="A37" s="303"/>
      <c r="B37" s="196"/>
    </row>
    <row r="38" spans="1:2" x14ac:dyDescent="0.2">
      <c r="A38" s="303"/>
      <c r="B38" s="196"/>
    </row>
    <row r="39" spans="1:2" x14ac:dyDescent="0.2">
      <c r="A39" s="302"/>
      <c r="B39" s="196"/>
    </row>
    <row r="40" spans="1:2" x14ac:dyDescent="0.2">
      <c r="A40" s="303"/>
      <c r="B40" s="196"/>
    </row>
    <row r="42" spans="1:2" x14ac:dyDescent="0.2">
      <c r="A42" s="148"/>
      <c r="B42" s="148"/>
    </row>
    <row r="43" spans="1:2" x14ac:dyDescent="0.2">
      <c r="B43" s="196"/>
    </row>
    <row r="44" spans="1:2" x14ac:dyDescent="0.2">
      <c r="B44" s="196"/>
    </row>
    <row r="45" spans="1:2" x14ac:dyDescent="0.2">
      <c r="A45" s="291"/>
      <c r="B45" s="196"/>
    </row>
    <row r="46" spans="1:2" x14ac:dyDescent="0.2">
      <c r="A46" s="292"/>
      <c r="B46" s="196"/>
    </row>
    <row r="47" spans="1:2" x14ac:dyDescent="0.2">
      <c r="A47" s="292"/>
      <c r="B47" s="196"/>
    </row>
    <row r="48" spans="1:2" x14ac:dyDescent="0.2">
      <c r="A48" s="292"/>
      <c r="B48" s="196"/>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81"/>
  <sheetViews>
    <sheetView workbookViewId="0">
      <pane ySplit="5" topLeftCell="A6" activePane="bottomLeft" state="frozen"/>
      <selection pane="bottomLeft"/>
    </sheetView>
  </sheetViews>
  <sheetFormatPr defaultRowHeight="12.75" x14ac:dyDescent="0.2"/>
  <cols>
    <col min="1" max="1" width="21.28515625" customWidth="1"/>
    <col min="2" max="2" width="8.140625" customWidth="1"/>
    <col min="3" max="3" width="12.7109375" style="35" customWidth="1"/>
    <col min="4" max="4" width="13.5703125" customWidth="1"/>
    <col min="5" max="5" width="30.140625" customWidth="1"/>
    <col min="6" max="6" width="15" style="79" customWidth="1"/>
    <col min="7" max="7" width="15.28515625" style="79" customWidth="1"/>
    <col min="8" max="8" width="14" style="79" customWidth="1"/>
    <col min="9" max="9" width="14.85546875" style="79" customWidth="1"/>
    <col min="10" max="10" width="13.85546875" style="79" bestFit="1" customWidth="1"/>
    <col min="11" max="11" width="30.140625" customWidth="1"/>
  </cols>
  <sheetData>
    <row r="1" spans="1:11" x14ac:dyDescent="0.2">
      <c r="A1" s="19" t="s">
        <v>17029</v>
      </c>
      <c r="E1" s="7"/>
      <c r="F1" s="173"/>
      <c r="K1" s="7"/>
    </row>
    <row r="3" spans="1:11" x14ac:dyDescent="0.2">
      <c r="A3" s="7"/>
      <c r="C3" s="141"/>
    </row>
    <row r="5" spans="1:11" x14ac:dyDescent="0.2">
      <c r="A5" s="4" t="s">
        <v>5579</v>
      </c>
      <c r="B5" s="4" t="s">
        <v>795</v>
      </c>
      <c r="C5" s="36" t="s">
        <v>794</v>
      </c>
      <c r="D5" s="4" t="s">
        <v>792</v>
      </c>
      <c r="E5" s="4" t="s">
        <v>793</v>
      </c>
      <c r="F5" s="80" t="s">
        <v>2430</v>
      </c>
      <c r="G5" s="80" t="s">
        <v>2431</v>
      </c>
      <c r="H5" s="80" t="s">
        <v>2432</v>
      </c>
      <c r="I5" s="80" t="s">
        <v>2433</v>
      </c>
      <c r="J5" s="80" t="s">
        <v>5575</v>
      </c>
      <c r="K5" s="4" t="s">
        <v>17236</v>
      </c>
    </row>
    <row r="6" spans="1:11" x14ac:dyDescent="0.2">
      <c r="A6" s="11" t="s">
        <v>17241</v>
      </c>
      <c r="B6" t="str">
        <f>survey_src_summary!C6</f>
        <v>56</v>
      </c>
      <c r="C6" t="str">
        <f>survey_src_summary!D6</f>
        <v>56013</v>
      </c>
      <c r="D6" t="str">
        <f>survey_src_summary!F6</f>
        <v>2310001630</v>
      </c>
      <c r="E6" t="str">
        <f>survey_src_summary!G6</f>
        <v>Venting - blowdowns</v>
      </c>
      <c r="F6" s="79">
        <f>survey_src_summary!H6</f>
        <v>0</v>
      </c>
      <c r="G6" s="79">
        <f>survey_src_summary!I6</f>
        <v>2336.781488020732</v>
      </c>
      <c r="H6" s="79">
        <f>survey_src_summary!J6</f>
        <v>0</v>
      </c>
      <c r="I6" s="79">
        <f>survey_src_summary!K6</f>
        <v>0</v>
      </c>
      <c r="J6" s="79">
        <f>survey_src_summary!L6</f>
        <v>0</v>
      </c>
      <c r="K6" t="str">
        <f>IF(E6="Unpermitted Fugitives","Fugitives",IF(E6="Natural Gas Processing Facilities, Pump Seals","Fugitives",IF(E6="Natural Gas Production, All Equipt Leak Fugitives","Fugitives",IF(E6="External Combustion Boilers","Heaters",IF(E6="Permitted Tank Losses","Condensate tank ",IF(E6="Permitted Fugitives","Fugitives",IF(E6="Process Heaters","Heaters",E6)))))))</f>
        <v>Venting - blowdowns</v>
      </c>
    </row>
    <row r="7" spans="1:11" s="37" customFormat="1" x14ac:dyDescent="0.2">
      <c r="A7" s="37" t="s">
        <v>17241</v>
      </c>
      <c r="B7" s="37" t="str">
        <f>survey_src_summary!C7</f>
        <v>56</v>
      </c>
      <c r="C7" s="37" t="str">
        <f>survey_src_summary!D7</f>
        <v>5601301</v>
      </c>
      <c r="D7" s="37" t="str">
        <f>survey_src_summary!F7</f>
        <v>2310001630</v>
      </c>
      <c r="E7" s="37" t="str">
        <f>survey_src_summary!G7</f>
        <v>Venting - blowdowns</v>
      </c>
      <c r="F7" s="197">
        <f>survey_src_summary!H7</f>
        <v>0</v>
      </c>
      <c r="G7" s="197">
        <f>survey_src_summary!I7</f>
        <v>85.654399986942138</v>
      </c>
      <c r="H7" s="197">
        <f>survey_src_summary!J7</f>
        <v>0</v>
      </c>
      <c r="I7" s="197">
        <f>survey_src_summary!K7</f>
        <v>0</v>
      </c>
      <c r="J7" s="197">
        <f>survey_src_summary!L7</f>
        <v>0</v>
      </c>
      <c r="K7" s="37" t="str">
        <f t="shared" ref="K7:K70" si="0">IF(E7="Unpermitted Fugitives","Fugitives",IF(E7="Natural Gas Processing Facilities, Pump Seals","Fugitives",IF(E7="Natural Gas Production, All Equipt Leak Fugitives","Fugitives",IF(E7="External Combustion Boilers","Heaters",IF(E7="Permitted Tank Losses","Condensate tank ",IF(E7="Permitted Fugitives","Fugitives",IF(E7="Process Heaters","Heaters",E7)))))))</f>
        <v>Venting - blowdowns</v>
      </c>
    </row>
    <row r="8" spans="1:11" s="39" customFormat="1" x14ac:dyDescent="0.2">
      <c r="A8" s="39" t="s">
        <v>17241</v>
      </c>
      <c r="B8" s="39" t="str">
        <f>survey_src_summary!C8</f>
        <v>56</v>
      </c>
      <c r="C8" s="39" t="str">
        <f>survey_src_summary!D8</f>
        <v>5601302</v>
      </c>
      <c r="D8" s="39" t="str">
        <f>survey_src_summary!F8</f>
        <v>2310001630</v>
      </c>
      <c r="E8" s="39" t="str">
        <f>survey_src_summary!G8</f>
        <v>Venting - blowdowns</v>
      </c>
      <c r="F8" s="198">
        <f>survey_src_summary!H8</f>
        <v>0</v>
      </c>
      <c r="G8" s="198">
        <f>survey_src_summary!I8</f>
        <v>2251.1270880337897</v>
      </c>
      <c r="H8" s="198">
        <f>survey_src_summary!J8</f>
        <v>0</v>
      </c>
      <c r="I8" s="198">
        <f>survey_src_summary!K8</f>
        <v>0</v>
      </c>
      <c r="J8" s="198">
        <f>survey_src_summary!L8</f>
        <v>0</v>
      </c>
      <c r="K8" s="39" t="str">
        <f t="shared" si="0"/>
        <v>Venting - blowdowns</v>
      </c>
    </row>
    <row r="9" spans="1:11" x14ac:dyDescent="0.2">
      <c r="A9" t="s">
        <v>17241</v>
      </c>
      <c r="B9" t="str">
        <f>survey_src_summary!C9</f>
        <v>56</v>
      </c>
      <c r="C9" t="str">
        <f>survey_src_summary!D9</f>
        <v>56013</v>
      </c>
      <c r="D9" t="str">
        <f>survey_src_summary!F9</f>
        <v>2310001610</v>
      </c>
      <c r="E9" t="str">
        <f>survey_src_summary!G9</f>
        <v>Venting - initial completions</v>
      </c>
      <c r="F9" s="79">
        <f>survey_src_summary!H9</f>
        <v>0</v>
      </c>
      <c r="G9" s="79">
        <f>survey_src_summary!I9</f>
        <v>3.0004269958993426</v>
      </c>
      <c r="H9" s="79">
        <f>survey_src_summary!J9</f>
        <v>0</v>
      </c>
      <c r="I9" s="79">
        <f>survey_src_summary!K9</f>
        <v>0</v>
      </c>
      <c r="J9" s="79">
        <f>survey_src_summary!L9</f>
        <v>0</v>
      </c>
      <c r="K9" t="str">
        <f t="shared" si="0"/>
        <v>Venting - initial completions</v>
      </c>
    </row>
    <row r="10" spans="1:11" s="37" customFormat="1" x14ac:dyDescent="0.2">
      <c r="A10" s="37" t="s">
        <v>17241</v>
      </c>
      <c r="B10" s="37" t="str">
        <f>survey_src_summary!C10</f>
        <v>56</v>
      </c>
      <c r="C10" s="37" t="str">
        <f>survey_src_summary!D10</f>
        <v>5601301</v>
      </c>
      <c r="D10" s="37" t="str">
        <f>survey_src_summary!F10</f>
        <v>2310001610</v>
      </c>
      <c r="E10" s="37" t="str">
        <f>survey_src_summary!G10</f>
        <v>Venting - initial completions</v>
      </c>
      <c r="F10" s="197">
        <f>survey_src_summary!H10</f>
        <v>0</v>
      </c>
      <c r="G10" s="197">
        <f>survey_src_summary!I10</f>
        <v>0</v>
      </c>
      <c r="H10" s="197">
        <f>survey_src_summary!J10</f>
        <v>0</v>
      </c>
      <c r="I10" s="197">
        <f>survey_src_summary!K10</f>
        <v>0</v>
      </c>
      <c r="J10" s="197">
        <f>survey_src_summary!L10</f>
        <v>0</v>
      </c>
      <c r="K10" s="37" t="str">
        <f t="shared" si="0"/>
        <v>Venting - initial completions</v>
      </c>
    </row>
    <row r="11" spans="1:11" s="39" customFormat="1" x14ac:dyDescent="0.2">
      <c r="A11" s="39" t="s">
        <v>17241</v>
      </c>
      <c r="B11" s="39" t="str">
        <f>survey_src_summary!C11</f>
        <v>56</v>
      </c>
      <c r="C11" s="39" t="str">
        <f>survey_src_summary!D11</f>
        <v>5601302</v>
      </c>
      <c r="D11" s="39" t="str">
        <f>survey_src_summary!F11</f>
        <v>2310001610</v>
      </c>
      <c r="E11" s="39" t="str">
        <f>survey_src_summary!G11</f>
        <v>Venting - initial completions</v>
      </c>
      <c r="F11" s="198">
        <f>survey_src_summary!H11</f>
        <v>0</v>
      </c>
      <c r="G11" s="198">
        <f>survey_src_summary!I11</f>
        <v>3.0004269958993426</v>
      </c>
      <c r="H11" s="198">
        <f>survey_src_summary!J11</f>
        <v>0</v>
      </c>
      <c r="I11" s="198">
        <f>survey_src_summary!K11</f>
        <v>0</v>
      </c>
      <c r="J11" s="198">
        <f>survey_src_summary!L11</f>
        <v>0</v>
      </c>
      <c r="K11" s="39" t="str">
        <f t="shared" si="0"/>
        <v>Venting - initial completions</v>
      </c>
    </row>
    <row r="12" spans="1:11" x14ac:dyDescent="0.2">
      <c r="A12" t="s">
        <v>17241</v>
      </c>
      <c r="B12" t="str">
        <f>survey_src_summary!C12</f>
        <v>56</v>
      </c>
      <c r="C12" t="str">
        <f>survey_src_summary!D12</f>
        <v>56013</v>
      </c>
      <c r="D12" t="str">
        <f>survey_src_summary!F12</f>
        <v>2310001620</v>
      </c>
      <c r="E12" t="str">
        <f>survey_src_summary!G12</f>
        <v>Venting - recompletions</v>
      </c>
      <c r="F12" s="79">
        <f>survey_src_summary!H12</f>
        <v>0</v>
      </c>
      <c r="G12" s="79">
        <f>survey_src_summary!I12</f>
        <v>0.10253604259433804</v>
      </c>
      <c r="H12" s="79">
        <f>survey_src_summary!J12</f>
        <v>0</v>
      </c>
      <c r="I12" s="79">
        <f>survey_src_summary!K12</f>
        <v>0</v>
      </c>
      <c r="J12" s="79">
        <f>survey_src_summary!L12</f>
        <v>0</v>
      </c>
      <c r="K12" t="str">
        <f t="shared" si="0"/>
        <v>Venting - recompletions</v>
      </c>
    </row>
    <row r="13" spans="1:11" s="37" customFormat="1" x14ac:dyDescent="0.2">
      <c r="A13" s="37" t="s">
        <v>17241</v>
      </c>
      <c r="B13" s="37" t="str">
        <f>survey_src_summary!C13</f>
        <v>56</v>
      </c>
      <c r="C13" s="37" t="str">
        <f>survey_src_summary!D13</f>
        <v>5601301</v>
      </c>
      <c r="D13" s="37" t="str">
        <f>survey_src_summary!F13</f>
        <v>2310001620</v>
      </c>
      <c r="E13" s="37" t="str">
        <f>survey_src_summary!G13</f>
        <v>Venting - recompletions</v>
      </c>
      <c r="F13" s="197">
        <f>survey_src_summary!H13</f>
        <v>0</v>
      </c>
      <c r="G13" s="197">
        <f>survey_src_summary!I13</f>
        <v>0</v>
      </c>
      <c r="H13" s="197">
        <f>survey_src_summary!J13</f>
        <v>0</v>
      </c>
      <c r="I13" s="197">
        <f>survey_src_summary!K13</f>
        <v>0</v>
      </c>
      <c r="J13" s="197">
        <f>survey_src_summary!L13</f>
        <v>0</v>
      </c>
      <c r="K13" s="37" t="str">
        <f t="shared" si="0"/>
        <v>Venting - recompletions</v>
      </c>
    </row>
    <row r="14" spans="1:11" s="39" customFormat="1" x14ac:dyDescent="0.2">
      <c r="A14" s="39" t="s">
        <v>17241</v>
      </c>
      <c r="B14" s="39" t="str">
        <f>survey_src_summary!C14</f>
        <v>56</v>
      </c>
      <c r="C14" s="39" t="str">
        <f>survey_src_summary!D14</f>
        <v>5601302</v>
      </c>
      <c r="D14" s="39" t="str">
        <f>survey_src_summary!F14</f>
        <v>2310001620</v>
      </c>
      <c r="E14" s="39" t="str">
        <f>survey_src_summary!G14</f>
        <v>Venting - recompletions</v>
      </c>
      <c r="F14" s="198">
        <f>survey_src_summary!H14</f>
        <v>0</v>
      </c>
      <c r="G14" s="198">
        <f>survey_src_summary!I14</f>
        <v>0.10253604259433804</v>
      </c>
      <c r="H14" s="198">
        <f>survey_src_summary!J14</f>
        <v>0</v>
      </c>
      <c r="I14" s="198">
        <f>survey_src_summary!K14</f>
        <v>0</v>
      </c>
      <c r="J14" s="198">
        <f>survey_src_summary!L14</f>
        <v>0</v>
      </c>
      <c r="K14" s="39" t="str">
        <f t="shared" si="0"/>
        <v>Venting - recompletions</v>
      </c>
    </row>
    <row r="15" spans="1:11" x14ac:dyDescent="0.2">
      <c r="A15" t="s">
        <v>17241</v>
      </c>
      <c r="B15" t="str">
        <f>survey_src_summary!C15</f>
        <v>56</v>
      </c>
      <c r="C15" t="str">
        <f>survey_src_summary!D15</f>
        <v>56013</v>
      </c>
      <c r="D15" t="str">
        <f>survey_src_summary!F15</f>
        <v>2310000220</v>
      </c>
      <c r="E15" t="str">
        <f>survey_src_summary!G15</f>
        <v>Drill rigs</v>
      </c>
      <c r="F15" s="79">
        <f>survey_src_summary!H15</f>
        <v>53.757309492571807</v>
      </c>
      <c r="G15" s="79">
        <f>survey_src_summary!I15</f>
        <v>5.678843121372708</v>
      </c>
      <c r="H15" s="79">
        <f>survey_src_summary!J15</f>
        <v>119.19828703937178</v>
      </c>
      <c r="I15" s="79">
        <f>survey_src_summary!K15</f>
        <v>0.17581217240695121</v>
      </c>
      <c r="J15" s="79">
        <f>survey_src_summary!L15</f>
        <v>3.8418578486181425</v>
      </c>
      <c r="K15" t="str">
        <f t="shared" si="0"/>
        <v>Drill rigs</v>
      </c>
    </row>
    <row r="16" spans="1:11" s="37" customFormat="1" x14ac:dyDescent="0.2">
      <c r="A16" s="37" t="s">
        <v>17241</v>
      </c>
      <c r="B16" s="37" t="str">
        <f>survey_src_summary!C16</f>
        <v>56</v>
      </c>
      <c r="C16" s="37" t="str">
        <f>survey_src_summary!D16</f>
        <v>5601301</v>
      </c>
      <c r="D16" s="37" t="str">
        <f>survey_src_summary!F16</f>
        <v>2310000220</v>
      </c>
      <c r="E16" s="37" t="str">
        <f>survey_src_summary!G16</f>
        <v>Drill rigs</v>
      </c>
      <c r="F16" s="197">
        <f>survey_src_summary!H16</f>
        <v>0</v>
      </c>
      <c r="G16" s="197">
        <f>survey_src_summary!I16</f>
        <v>0</v>
      </c>
      <c r="H16" s="197">
        <f>survey_src_summary!J16</f>
        <v>0</v>
      </c>
      <c r="I16" s="197">
        <f>survey_src_summary!K16</f>
        <v>0</v>
      </c>
      <c r="J16" s="197">
        <f>survey_src_summary!L16</f>
        <v>0</v>
      </c>
      <c r="K16" s="37" t="str">
        <f t="shared" si="0"/>
        <v>Drill rigs</v>
      </c>
    </row>
    <row r="17" spans="1:11" s="39" customFormat="1" x14ac:dyDescent="0.2">
      <c r="A17" s="39" t="s">
        <v>17241</v>
      </c>
      <c r="B17" s="39" t="str">
        <f>survey_src_summary!C17</f>
        <v>56</v>
      </c>
      <c r="C17" s="39" t="str">
        <f>survey_src_summary!D17</f>
        <v>5601302</v>
      </c>
      <c r="D17" s="39" t="str">
        <f>survey_src_summary!F17</f>
        <v>2310000220</v>
      </c>
      <c r="E17" s="39" t="str">
        <f>survey_src_summary!G17</f>
        <v>Drill rigs</v>
      </c>
      <c r="F17" s="198">
        <f>survey_src_summary!H17</f>
        <v>53.757309492571807</v>
      </c>
      <c r="G17" s="198">
        <f>survey_src_summary!I17</f>
        <v>5.678843121372708</v>
      </c>
      <c r="H17" s="198">
        <f>survey_src_summary!J17</f>
        <v>119.19828703937178</v>
      </c>
      <c r="I17" s="198">
        <f>survey_src_summary!K17</f>
        <v>0.17581217240695121</v>
      </c>
      <c r="J17" s="198">
        <f>survey_src_summary!L17</f>
        <v>3.8418578486181425</v>
      </c>
      <c r="K17" s="39" t="str">
        <f t="shared" si="0"/>
        <v>Drill rigs</v>
      </c>
    </row>
    <row r="18" spans="1:11" x14ac:dyDescent="0.2">
      <c r="A18" t="s">
        <v>17241</v>
      </c>
      <c r="B18" t="str">
        <f>survey_src_summary!C18</f>
        <v>56</v>
      </c>
      <c r="C18" t="str">
        <f>survey_src_summary!D18</f>
        <v>56013</v>
      </c>
      <c r="D18" t="str">
        <f>survey_src_summary!F18</f>
        <v>2310000700</v>
      </c>
      <c r="E18" t="str">
        <f>survey_src_summary!G18</f>
        <v>Unpermitted Fugitives</v>
      </c>
      <c r="F18" s="79">
        <f>survey_src_summary!H18</f>
        <v>0</v>
      </c>
      <c r="G18" s="79">
        <f>survey_src_summary!I18</f>
        <v>289.75383929339893</v>
      </c>
      <c r="H18" s="79">
        <f>survey_src_summary!J18</f>
        <v>0</v>
      </c>
      <c r="I18" s="79">
        <f>survey_src_summary!K18</f>
        <v>0</v>
      </c>
      <c r="J18" s="79">
        <f>survey_src_summary!L18</f>
        <v>0</v>
      </c>
      <c r="K18" t="str">
        <f t="shared" si="0"/>
        <v>Fugitives</v>
      </c>
    </row>
    <row r="19" spans="1:11" s="37" customFormat="1" x14ac:dyDescent="0.2">
      <c r="A19" s="37" t="s">
        <v>17241</v>
      </c>
      <c r="B19" s="37" t="str">
        <f>survey_src_summary!C19</f>
        <v>56</v>
      </c>
      <c r="C19" s="37" t="str">
        <f>survey_src_summary!D19</f>
        <v>5601301</v>
      </c>
      <c r="D19" s="37" t="str">
        <f>survey_src_summary!F19</f>
        <v>2310000700</v>
      </c>
      <c r="E19" s="37" t="str">
        <f>survey_src_summary!G19</f>
        <v>Unpermitted Fugitives</v>
      </c>
      <c r="F19" s="197">
        <f>survey_src_summary!H19</f>
        <v>0</v>
      </c>
      <c r="G19" s="197">
        <f>survey_src_summary!I19</f>
        <v>86.154309307540501</v>
      </c>
      <c r="H19" s="197">
        <f>survey_src_summary!J19</f>
        <v>0</v>
      </c>
      <c r="I19" s="197">
        <f>survey_src_summary!K19</f>
        <v>0</v>
      </c>
      <c r="J19" s="197">
        <f>survey_src_summary!L19</f>
        <v>0</v>
      </c>
      <c r="K19" s="37" t="str">
        <f t="shared" si="0"/>
        <v>Fugitives</v>
      </c>
    </row>
    <row r="20" spans="1:11" s="39" customFormat="1" x14ac:dyDescent="0.2">
      <c r="A20" s="39" t="s">
        <v>17241</v>
      </c>
      <c r="B20" s="39" t="str">
        <f>survey_src_summary!C20</f>
        <v>56</v>
      </c>
      <c r="C20" s="39" t="str">
        <f>survey_src_summary!D20</f>
        <v>5601302</v>
      </c>
      <c r="D20" s="39" t="str">
        <f>survey_src_summary!F20</f>
        <v>2310000700</v>
      </c>
      <c r="E20" s="39" t="str">
        <f>survey_src_summary!G20</f>
        <v>Unpermitted Fugitives</v>
      </c>
      <c r="F20" s="198">
        <f>survey_src_summary!H20</f>
        <v>0</v>
      </c>
      <c r="G20" s="198">
        <f>survey_src_summary!I20</f>
        <v>203.59952998585842</v>
      </c>
      <c r="H20" s="198">
        <f>survey_src_summary!J20</f>
        <v>0</v>
      </c>
      <c r="I20" s="198">
        <f>survey_src_summary!K20</f>
        <v>0</v>
      </c>
      <c r="J20" s="198">
        <f>survey_src_summary!L20</f>
        <v>0</v>
      </c>
      <c r="K20" s="39" t="str">
        <f t="shared" si="0"/>
        <v>Fugitives</v>
      </c>
    </row>
    <row r="21" spans="1:11" x14ac:dyDescent="0.2">
      <c r="A21" t="s">
        <v>17241</v>
      </c>
      <c r="B21" t="str">
        <f>survey_src_summary!C21</f>
        <v>56</v>
      </c>
      <c r="C21" t="str">
        <f>survey_src_summary!D21</f>
        <v>56013</v>
      </c>
      <c r="D21" t="str">
        <f>survey_src_summary!F21</f>
        <v>2310000100</v>
      </c>
      <c r="E21" t="str">
        <f>survey_src_summary!G21</f>
        <v>Heaters</v>
      </c>
      <c r="F21" s="79">
        <f>survey_src_summary!H21</f>
        <v>85.199569050173153</v>
      </c>
      <c r="G21" s="79">
        <f>survey_src_summary!I21</f>
        <v>4.6859762977595238</v>
      </c>
      <c r="H21" s="79">
        <f>survey_src_summary!J21</f>
        <v>71.567638002145458</v>
      </c>
      <c r="I21" s="79">
        <f>survey_src_summary!K21</f>
        <v>0.51119741430103893</v>
      </c>
      <c r="J21" s="79">
        <f>survey_src_summary!L21</f>
        <v>6.4751672478131601</v>
      </c>
      <c r="K21" t="str">
        <f t="shared" si="0"/>
        <v>Heaters</v>
      </c>
    </row>
    <row r="22" spans="1:11" s="37" customFormat="1" x14ac:dyDescent="0.2">
      <c r="A22" s="37" t="s">
        <v>17241</v>
      </c>
      <c r="B22" s="37" t="str">
        <f>survey_src_summary!C22</f>
        <v>56</v>
      </c>
      <c r="C22" s="37" t="str">
        <f>survey_src_summary!D22</f>
        <v>5601301</v>
      </c>
      <c r="D22" s="37" t="str">
        <f>survey_src_summary!F22</f>
        <v>2310000100</v>
      </c>
      <c r="E22" s="37" t="str">
        <f>survey_src_summary!G22</f>
        <v>Heaters</v>
      </c>
      <c r="F22" s="197">
        <f>survey_src_summary!H22</f>
        <v>25.33291721938194</v>
      </c>
      <c r="G22" s="197">
        <f>survey_src_summary!I22</f>
        <v>1.3933104470660067</v>
      </c>
      <c r="H22" s="197">
        <f>survey_src_summary!J22</f>
        <v>21.279650464280831</v>
      </c>
      <c r="I22" s="197">
        <f>survey_src_summary!K22</f>
        <v>0.15199750331629164</v>
      </c>
      <c r="J22" s="197">
        <f>survey_src_summary!L22</f>
        <v>1.9253017086730275</v>
      </c>
      <c r="K22" s="37" t="str">
        <f t="shared" si="0"/>
        <v>Heaters</v>
      </c>
    </row>
    <row r="23" spans="1:11" s="39" customFormat="1" x14ac:dyDescent="0.2">
      <c r="A23" s="39" t="s">
        <v>17241</v>
      </c>
      <c r="B23" s="39" t="str">
        <f>survey_src_summary!C23</f>
        <v>56</v>
      </c>
      <c r="C23" s="39" t="str">
        <f>survey_src_summary!D23</f>
        <v>5601302</v>
      </c>
      <c r="D23" s="39" t="str">
        <f>survey_src_summary!F23</f>
        <v>2310000100</v>
      </c>
      <c r="E23" s="39" t="str">
        <f>survey_src_summary!G23</f>
        <v>Heaters</v>
      </c>
      <c r="F23" s="198">
        <f>survey_src_summary!H23</f>
        <v>59.866651830791213</v>
      </c>
      <c r="G23" s="198">
        <f>survey_src_summary!I23</f>
        <v>3.2926658506935169</v>
      </c>
      <c r="H23" s="198">
        <f>survey_src_summary!J23</f>
        <v>50.287987537864623</v>
      </c>
      <c r="I23" s="198">
        <f>survey_src_summary!K23</f>
        <v>0.35919991098474729</v>
      </c>
      <c r="J23" s="198">
        <f>survey_src_summary!L23</f>
        <v>4.549865539140133</v>
      </c>
      <c r="K23" s="39" t="str">
        <f t="shared" si="0"/>
        <v>Heaters</v>
      </c>
    </row>
    <row r="24" spans="1:11" x14ac:dyDescent="0.2">
      <c r="A24" t="s">
        <v>17241</v>
      </c>
      <c r="B24" t="str">
        <f>survey_src_summary!C24</f>
        <v>56</v>
      </c>
      <c r="C24" t="str">
        <f>survey_src_summary!D24</f>
        <v>56013</v>
      </c>
      <c r="D24" t="str">
        <f>survey_src_summary!F24</f>
        <v>2310000300</v>
      </c>
      <c r="E24" t="str">
        <f>survey_src_summary!G24</f>
        <v>Pneumatic devices</v>
      </c>
      <c r="F24" s="79">
        <f>survey_src_summary!H24</f>
        <v>0</v>
      </c>
      <c r="G24" s="79">
        <f>survey_src_summary!I24</f>
        <v>5507.4253229734486</v>
      </c>
      <c r="H24" s="79">
        <f>survey_src_summary!J24</f>
        <v>0</v>
      </c>
      <c r="I24" s="79">
        <f>survey_src_summary!K24</f>
        <v>0</v>
      </c>
      <c r="J24" s="79">
        <f>survey_src_summary!L24</f>
        <v>0</v>
      </c>
      <c r="K24" t="str">
        <f t="shared" si="0"/>
        <v>Pneumatic devices</v>
      </c>
    </row>
    <row r="25" spans="1:11" s="37" customFormat="1" x14ac:dyDescent="0.2">
      <c r="A25" s="37" t="s">
        <v>17241</v>
      </c>
      <c r="B25" s="37" t="str">
        <f>survey_src_summary!C25</f>
        <v>56</v>
      </c>
      <c r="C25" s="37" t="str">
        <f>survey_src_summary!D25</f>
        <v>5601301</v>
      </c>
      <c r="D25" s="37" t="str">
        <f>survey_src_summary!F25</f>
        <v>2310000300</v>
      </c>
      <c r="E25" s="37" t="str">
        <f>survey_src_summary!G25</f>
        <v>Pneumatic devices</v>
      </c>
      <c r="F25" s="197">
        <f>survey_src_summary!H25</f>
        <v>0</v>
      </c>
      <c r="G25" s="197">
        <f>survey_src_summary!I25</f>
        <v>1637.5569894802263</v>
      </c>
      <c r="H25" s="197">
        <f>survey_src_summary!J25</f>
        <v>0</v>
      </c>
      <c r="I25" s="197">
        <f>survey_src_summary!K25</f>
        <v>0</v>
      </c>
      <c r="J25" s="197">
        <f>survey_src_summary!L25</f>
        <v>0</v>
      </c>
      <c r="K25" s="37" t="str">
        <f t="shared" si="0"/>
        <v>Pneumatic devices</v>
      </c>
    </row>
    <row r="26" spans="1:11" s="39" customFormat="1" x14ac:dyDescent="0.2">
      <c r="A26" s="39" t="s">
        <v>17241</v>
      </c>
      <c r="B26" s="39" t="str">
        <f>survey_src_summary!C26</f>
        <v>56</v>
      </c>
      <c r="C26" s="39" t="str">
        <f>survey_src_summary!D26</f>
        <v>5601302</v>
      </c>
      <c r="D26" s="39" t="str">
        <f>survey_src_summary!F26</f>
        <v>2310000300</v>
      </c>
      <c r="E26" s="39" t="str">
        <f>survey_src_summary!G26</f>
        <v>Pneumatic devices</v>
      </c>
      <c r="F26" s="198">
        <f>survey_src_summary!H26</f>
        <v>0</v>
      </c>
      <c r="G26" s="198">
        <f>survey_src_summary!I26</f>
        <v>3869.8683334932225</v>
      </c>
      <c r="H26" s="198">
        <f>survey_src_summary!J26</f>
        <v>0</v>
      </c>
      <c r="I26" s="198">
        <f>survey_src_summary!K26</f>
        <v>0</v>
      </c>
      <c r="J26" s="198">
        <f>survey_src_summary!L26</f>
        <v>0</v>
      </c>
      <c r="K26" s="39" t="str">
        <f t="shared" si="0"/>
        <v>Pneumatic devices</v>
      </c>
    </row>
    <row r="27" spans="1:11" x14ac:dyDescent="0.2">
      <c r="A27" t="s">
        <v>17241</v>
      </c>
      <c r="B27" t="str">
        <f>survey_src_summary!C27</f>
        <v>56</v>
      </c>
      <c r="C27" t="str">
        <f>survey_src_summary!D27</f>
        <v>56013</v>
      </c>
      <c r="D27" t="str">
        <f>survey_src_summary!F27</f>
        <v>2310003200</v>
      </c>
      <c r="E27" t="str">
        <f>survey_src_summary!G27</f>
        <v>Pneumatic pumps</v>
      </c>
      <c r="F27" s="79">
        <f>survey_src_summary!H27</f>
        <v>0</v>
      </c>
      <c r="G27" s="79">
        <f>survey_src_summary!I27</f>
        <v>332.59689529056993</v>
      </c>
      <c r="H27" s="79">
        <f>survey_src_summary!J27</f>
        <v>0</v>
      </c>
      <c r="I27" s="79">
        <f>survey_src_summary!K27</f>
        <v>0</v>
      </c>
      <c r="J27" s="79">
        <f>survey_src_summary!L27</f>
        <v>0</v>
      </c>
      <c r="K27" t="str">
        <f t="shared" si="0"/>
        <v>Pneumatic pumps</v>
      </c>
    </row>
    <row r="28" spans="1:11" s="37" customFormat="1" x14ac:dyDescent="0.2">
      <c r="A28" s="37" t="s">
        <v>17241</v>
      </c>
      <c r="B28" s="37" t="str">
        <f>survey_src_summary!C28</f>
        <v>56</v>
      </c>
      <c r="C28" s="37" t="str">
        <f>survey_src_summary!D28</f>
        <v>5601301</v>
      </c>
      <c r="D28" s="37" t="str">
        <f>survey_src_summary!F28</f>
        <v>2310003200</v>
      </c>
      <c r="E28" s="37" t="str">
        <f>survey_src_summary!G28</f>
        <v>Pneumatic pumps</v>
      </c>
      <c r="F28" s="197">
        <f>survey_src_summary!H28</f>
        <v>0</v>
      </c>
      <c r="G28" s="197">
        <f>survey_src_summary!I28</f>
        <v>98.893101335497036</v>
      </c>
      <c r="H28" s="197">
        <f>survey_src_summary!J28</f>
        <v>0</v>
      </c>
      <c r="I28" s="197">
        <f>survey_src_summary!K28</f>
        <v>0</v>
      </c>
      <c r="J28" s="197">
        <f>survey_src_summary!L28</f>
        <v>0</v>
      </c>
      <c r="K28" s="37" t="str">
        <f t="shared" si="0"/>
        <v>Pneumatic pumps</v>
      </c>
    </row>
    <row r="29" spans="1:11" s="39" customFormat="1" x14ac:dyDescent="0.2">
      <c r="A29" s="39" t="s">
        <v>17241</v>
      </c>
      <c r="B29" s="39" t="str">
        <f>survey_src_summary!C29</f>
        <v>56</v>
      </c>
      <c r="C29" s="39" t="str">
        <f>survey_src_summary!D29</f>
        <v>5601302</v>
      </c>
      <c r="D29" s="39" t="str">
        <f>survey_src_summary!F29</f>
        <v>2310003200</v>
      </c>
      <c r="E29" s="39" t="str">
        <f>survey_src_summary!G29</f>
        <v>Pneumatic pumps</v>
      </c>
      <c r="F29" s="198">
        <f>survey_src_summary!H29</f>
        <v>0</v>
      </c>
      <c r="G29" s="198">
        <f>survey_src_summary!I29</f>
        <v>233.70379395507288</v>
      </c>
      <c r="H29" s="198">
        <f>survey_src_summary!J29</f>
        <v>0</v>
      </c>
      <c r="I29" s="198">
        <f>survey_src_summary!K29</f>
        <v>0</v>
      </c>
      <c r="J29" s="198">
        <f>survey_src_summary!L29</f>
        <v>0</v>
      </c>
      <c r="K29" s="39" t="str">
        <f t="shared" si="0"/>
        <v>Pneumatic pumps</v>
      </c>
    </row>
    <row r="30" spans="1:11" x14ac:dyDescent="0.2">
      <c r="A30" t="s">
        <v>17241</v>
      </c>
      <c r="B30" t="str">
        <f>survey_src_summary!C30</f>
        <v>56</v>
      </c>
      <c r="C30" t="str">
        <f>survey_src_summary!D30</f>
        <v>56013</v>
      </c>
      <c r="D30" t="str">
        <f>survey_src_summary!F30</f>
        <v>2310000230</v>
      </c>
      <c r="E30" t="str">
        <f>survey_src_summary!G30</f>
        <v>Workover rigs</v>
      </c>
      <c r="F30" s="79">
        <f>survey_src_summary!H30</f>
        <v>62.375752718914484</v>
      </c>
      <c r="G30" s="79">
        <f>survey_src_summary!I30</f>
        <v>10.395167701864951</v>
      </c>
      <c r="H30" s="79">
        <f>survey_src_summary!J30</f>
        <v>35.277277526707074</v>
      </c>
      <c r="I30" s="79">
        <f>survey_src_summary!K30</f>
        <v>1.6549538141180327</v>
      </c>
      <c r="J30" s="79">
        <f>survey_src_summary!L30</f>
        <v>4.8846141064850714</v>
      </c>
      <c r="K30" t="str">
        <f t="shared" si="0"/>
        <v>Workover rigs</v>
      </c>
    </row>
    <row r="31" spans="1:11" s="37" customFormat="1" x14ac:dyDescent="0.2">
      <c r="A31" s="37" t="s">
        <v>17241</v>
      </c>
      <c r="B31" s="37" t="str">
        <f>survey_src_summary!C31</f>
        <v>56</v>
      </c>
      <c r="C31" s="37" t="str">
        <f>survey_src_summary!D31</f>
        <v>5601301</v>
      </c>
      <c r="D31" s="37" t="str">
        <f>survey_src_summary!F31</f>
        <v>2310000230</v>
      </c>
      <c r="E31" s="37" t="str">
        <f>survey_src_summary!G31</f>
        <v>Workover rigs</v>
      </c>
      <c r="F31" s="197">
        <f>survey_src_summary!H31</f>
        <v>18.546570102888179</v>
      </c>
      <c r="G31" s="197">
        <f>survey_src_summary!I31</f>
        <v>3.0908597990426383</v>
      </c>
      <c r="H31" s="197">
        <f>survey_src_summary!J31</f>
        <v>10.489212108372946</v>
      </c>
      <c r="I31" s="197">
        <f>survey_src_summary!K31</f>
        <v>0.49207769995014222</v>
      </c>
      <c r="J31" s="197">
        <f>survey_src_summary!L31</f>
        <v>1.4523726608915295</v>
      </c>
      <c r="K31" s="37" t="str">
        <f t="shared" si="0"/>
        <v>Workover rigs</v>
      </c>
    </row>
    <row r="32" spans="1:11" s="39" customFormat="1" x14ac:dyDescent="0.2">
      <c r="A32" s="39" t="s">
        <v>17241</v>
      </c>
      <c r="B32" s="39" t="str">
        <f>survey_src_summary!C32</f>
        <v>56</v>
      </c>
      <c r="C32" s="39" t="str">
        <f>survey_src_summary!D32</f>
        <v>5601302</v>
      </c>
      <c r="D32" s="39" t="str">
        <f>survey_src_summary!F32</f>
        <v>2310000230</v>
      </c>
      <c r="E32" s="39" t="str">
        <f>survey_src_summary!G32</f>
        <v>Workover rigs</v>
      </c>
      <c r="F32" s="198">
        <f>survey_src_summary!H32</f>
        <v>43.829182616026301</v>
      </c>
      <c r="G32" s="198">
        <f>survey_src_summary!I32</f>
        <v>7.3043079028223126</v>
      </c>
      <c r="H32" s="198">
        <f>survey_src_summary!J32</f>
        <v>24.788065418334128</v>
      </c>
      <c r="I32" s="198">
        <f>survey_src_summary!K32</f>
        <v>1.1628761141678905</v>
      </c>
      <c r="J32" s="198">
        <f>survey_src_summary!L32</f>
        <v>3.4322414455935419</v>
      </c>
      <c r="K32" s="39" t="str">
        <f t="shared" si="0"/>
        <v>Workover rigs</v>
      </c>
    </row>
    <row r="33" spans="1:11" ht="11.25" customHeight="1" x14ac:dyDescent="0.2">
      <c r="A33" t="s">
        <v>17241</v>
      </c>
      <c r="B33" t="str">
        <f>survey_src_summary!C33</f>
        <v>56</v>
      </c>
      <c r="C33" t="str">
        <f>survey_src_summary!D33</f>
        <v>56013</v>
      </c>
      <c r="D33" t="str">
        <f>survey_src_summary!F33</f>
        <v>2310000801</v>
      </c>
      <c r="E33" t="str">
        <f>survey_src_summary!G33</f>
        <v>Gas Well Truck Loading</v>
      </c>
      <c r="F33" s="79">
        <f>survey_src_summary!H33</f>
        <v>0</v>
      </c>
      <c r="G33" s="79">
        <f>survey_src_summary!I33</f>
        <v>17.321782486144091</v>
      </c>
      <c r="H33" s="79">
        <f>survey_src_summary!J33</f>
        <v>0</v>
      </c>
      <c r="I33" s="79">
        <f>survey_src_summary!K33</f>
        <v>0</v>
      </c>
      <c r="J33" s="79">
        <f>survey_src_summary!L33</f>
        <v>0</v>
      </c>
      <c r="K33" t="str">
        <f t="shared" si="0"/>
        <v>Gas Well Truck Loading</v>
      </c>
    </row>
    <row r="34" spans="1:11" s="37" customFormat="1" x14ac:dyDescent="0.2">
      <c r="A34" s="37" t="s">
        <v>17241</v>
      </c>
      <c r="B34" s="37" t="str">
        <f>survey_src_summary!C34</f>
        <v>56</v>
      </c>
      <c r="C34" s="37" t="str">
        <f>survey_src_summary!D34</f>
        <v>5601301</v>
      </c>
      <c r="D34" s="37" t="str">
        <f>survey_src_summary!F34</f>
        <v>2310000801</v>
      </c>
      <c r="E34" s="37" t="str">
        <f>survey_src_summary!G34</f>
        <v>Gas Well Truck Loading</v>
      </c>
      <c r="F34" s="197">
        <f>survey_src_summary!H34</f>
        <v>0</v>
      </c>
      <c r="G34" s="197">
        <f>survey_src_summary!I34</f>
        <v>0.41628159906468604</v>
      </c>
      <c r="H34" s="197">
        <f>survey_src_summary!J34</f>
        <v>0</v>
      </c>
      <c r="I34" s="197">
        <f>survey_src_summary!K34</f>
        <v>0</v>
      </c>
      <c r="J34" s="197">
        <f>survey_src_summary!L34</f>
        <v>0</v>
      </c>
      <c r="K34" s="37" t="str">
        <f t="shared" si="0"/>
        <v>Gas Well Truck Loading</v>
      </c>
    </row>
    <row r="35" spans="1:11" s="39" customFormat="1" x14ac:dyDescent="0.2">
      <c r="A35" s="39" t="s">
        <v>17241</v>
      </c>
      <c r="B35" s="39" t="str">
        <f>survey_src_summary!C35</f>
        <v>56</v>
      </c>
      <c r="C35" s="39" t="str">
        <f>survey_src_summary!D35</f>
        <v>5601302</v>
      </c>
      <c r="D35" s="39" t="str">
        <f>survey_src_summary!F35</f>
        <v>2310000801</v>
      </c>
      <c r="E35" s="39" t="str">
        <f>survey_src_summary!G35</f>
        <v>Gas Well Truck Loading</v>
      </c>
      <c r="F35" s="198">
        <f>survey_src_summary!H35</f>
        <v>0</v>
      </c>
      <c r="G35" s="198">
        <f>survey_src_summary!I35</f>
        <v>16.905500887079405</v>
      </c>
      <c r="H35" s="198">
        <f>survey_src_summary!J35</f>
        <v>0</v>
      </c>
      <c r="I35" s="198">
        <f>survey_src_summary!K35</f>
        <v>0</v>
      </c>
      <c r="J35" s="198">
        <f>survey_src_summary!L35</f>
        <v>0</v>
      </c>
      <c r="K35" s="39" t="str">
        <f t="shared" si="0"/>
        <v>Gas Well Truck Loading</v>
      </c>
    </row>
    <row r="36" spans="1:11" x14ac:dyDescent="0.2">
      <c r="A36" t="s">
        <v>17241</v>
      </c>
      <c r="B36" t="str">
        <f>survey_src_summary!C36</f>
        <v>56</v>
      </c>
      <c r="C36" t="str">
        <f>survey_src_summary!D36</f>
        <v>56013</v>
      </c>
      <c r="D36" t="str">
        <f>survey_src_summary!F36</f>
        <v>2310000802</v>
      </c>
      <c r="E36" t="str">
        <f>survey_src_summary!G36</f>
        <v>Oil Well Truck Loading</v>
      </c>
      <c r="F36" s="79">
        <f>survey_src_summary!H36</f>
        <v>0</v>
      </c>
      <c r="G36" s="79">
        <f>survey_src_summary!I36</f>
        <v>136.33874107585092</v>
      </c>
      <c r="H36" s="79">
        <f>survey_src_summary!J36</f>
        <v>0</v>
      </c>
      <c r="I36" s="79">
        <f>survey_src_summary!K36</f>
        <v>0</v>
      </c>
      <c r="J36" s="79">
        <f>survey_src_summary!L36</f>
        <v>0</v>
      </c>
      <c r="K36" t="str">
        <f t="shared" si="0"/>
        <v>Oil Well Truck Loading</v>
      </c>
    </row>
    <row r="37" spans="1:11" s="37" customFormat="1" x14ac:dyDescent="0.2">
      <c r="A37" s="37" t="s">
        <v>17241</v>
      </c>
      <c r="B37" s="37" t="str">
        <f>survey_src_summary!C37</f>
        <v>56</v>
      </c>
      <c r="C37" s="37" t="str">
        <f>survey_src_summary!D37</f>
        <v>5601301</v>
      </c>
      <c r="D37" s="37" t="str">
        <f>survey_src_summary!F37</f>
        <v>2310000802</v>
      </c>
      <c r="E37" s="37" t="str">
        <f>survey_src_summary!G37</f>
        <v>Oil Well Truck Loading</v>
      </c>
      <c r="F37" s="197">
        <f>survey_src_summary!H37</f>
        <v>0</v>
      </c>
      <c r="G37" s="197">
        <f>survey_src_summary!I37</f>
        <v>88.13607958629288</v>
      </c>
      <c r="H37" s="197">
        <f>survey_src_summary!J37</f>
        <v>0</v>
      </c>
      <c r="I37" s="197">
        <f>survey_src_summary!K37</f>
        <v>0</v>
      </c>
      <c r="J37" s="197">
        <f>survey_src_summary!L37</f>
        <v>0</v>
      </c>
      <c r="K37" s="37" t="str">
        <f t="shared" si="0"/>
        <v>Oil Well Truck Loading</v>
      </c>
    </row>
    <row r="38" spans="1:11" s="39" customFormat="1" x14ac:dyDescent="0.2">
      <c r="A38" s="39" t="s">
        <v>17241</v>
      </c>
      <c r="B38" s="39" t="str">
        <f>survey_src_summary!C38</f>
        <v>56</v>
      </c>
      <c r="C38" s="39" t="str">
        <f>survey_src_summary!D38</f>
        <v>5601302</v>
      </c>
      <c r="D38" s="39" t="str">
        <f>survey_src_summary!F38</f>
        <v>2310000802</v>
      </c>
      <c r="E38" s="39" t="str">
        <f>survey_src_summary!G38</f>
        <v>Oil Well Truck Loading</v>
      </c>
      <c r="F38" s="198">
        <f>survey_src_summary!H38</f>
        <v>0</v>
      </c>
      <c r="G38" s="198">
        <f>survey_src_summary!I38</f>
        <v>48.202661489558039</v>
      </c>
      <c r="H38" s="198">
        <f>survey_src_summary!J38</f>
        <v>0</v>
      </c>
      <c r="I38" s="198">
        <f>survey_src_summary!K38</f>
        <v>0</v>
      </c>
      <c r="J38" s="198">
        <f>survey_src_summary!L38</f>
        <v>0</v>
      </c>
      <c r="K38" s="39" t="str">
        <f t="shared" si="0"/>
        <v>Oil Well Truck Loading</v>
      </c>
    </row>
    <row r="39" spans="1:11" x14ac:dyDescent="0.2">
      <c r="A39" t="s">
        <v>17241</v>
      </c>
      <c r="B39" t="str">
        <f>survey_src_summary!C39</f>
        <v>56</v>
      </c>
      <c r="C39" t="str">
        <f>survey_src_summary!D39</f>
        <v>56013</v>
      </c>
      <c r="D39" t="str">
        <f>survey_src_summary!F39</f>
        <v>2310000820</v>
      </c>
      <c r="E39" t="str">
        <f>survey_src_summary!G39</f>
        <v>Gas Plant Truck Loading</v>
      </c>
      <c r="F39" s="79">
        <f>survey_src_summary!H39</f>
        <v>0</v>
      </c>
      <c r="G39" s="79">
        <f>survey_src_summary!I39</f>
        <v>0</v>
      </c>
      <c r="H39" s="79">
        <f>survey_src_summary!J39</f>
        <v>0</v>
      </c>
      <c r="I39" s="79">
        <f>survey_src_summary!K39</f>
        <v>0</v>
      </c>
      <c r="J39" s="79">
        <f>survey_src_summary!L39</f>
        <v>0</v>
      </c>
      <c r="K39" t="str">
        <f t="shared" si="0"/>
        <v>Gas Plant Truck Loading</v>
      </c>
    </row>
    <row r="40" spans="1:11" s="37" customFormat="1" x14ac:dyDescent="0.2">
      <c r="A40" s="37" t="s">
        <v>17241</v>
      </c>
      <c r="B40" s="37" t="str">
        <f>survey_src_summary!C40</f>
        <v>56</v>
      </c>
      <c r="C40" s="37" t="str">
        <f>survey_src_summary!D40</f>
        <v>5601301</v>
      </c>
      <c r="D40" s="37" t="str">
        <f>survey_src_summary!F40</f>
        <v>2310000820</v>
      </c>
      <c r="E40" s="37" t="str">
        <f>survey_src_summary!G40</f>
        <v>Gas Plant Truck Loading</v>
      </c>
      <c r="F40" s="197">
        <f>survey_src_summary!H40</f>
        <v>0</v>
      </c>
      <c r="G40" s="197">
        <f>survey_src_summary!I40</f>
        <v>0</v>
      </c>
      <c r="H40" s="197">
        <f>survey_src_summary!J40</f>
        <v>0</v>
      </c>
      <c r="I40" s="197">
        <f>survey_src_summary!K40</f>
        <v>0</v>
      </c>
      <c r="J40" s="197">
        <f>survey_src_summary!L40</f>
        <v>0</v>
      </c>
      <c r="K40" s="37" t="str">
        <f t="shared" si="0"/>
        <v>Gas Plant Truck Loading</v>
      </c>
    </row>
    <row r="41" spans="1:11" s="39" customFormat="1" x14ac:dyDescent="0.2">
      <c r="A41" s="39" t="s">
        <v>17241</v>
      </c>
      <c r="B41" s="39" t="str">
        <f>survey_src_summary!C41</f>
        <v>56</v>
      </c>
      <c r="C41" s="39" t="str">
        <f>survey_src_summary!D41</f>
        <v>5601302</v>
      </c>
      <c r="D41" s="39" t="str">
        <f>survey_src_summary!F41</f>
        <v>2310000820</v>
      </c>
      <c r="E41" s="39" t="str">
        <f>survey_src_summary!G41</f>
        <v>Gas Plant Truck Loading</v>
      </c>
      <c r="F41" s="198">
        <f>survey_src_summary!H41</f>
        <v>0</v>
      </c>
      <c r="G41" s="198">
        <f>survey_src_summary!I41</f>
        <v>0</v>
      </c>
      <c r="H41" s="198">
        <f>survey_src_summary!J41</f>
        <v>0</v>
      </c>
      <c r="I41" s="198">
        <f>survey_src_summary!K41</f>
        <v>0</v>
      </c>
      <c r="J41" s="198">
        <f>survey_src_summary!L41</f>
        <v>0</v>
      </c>
      <c r="K41" s="39" t="str">
        <f t="shared" si="0"/>
        <v>Gas Plant Truck Loading</v>
      </c>
    </row>
    <row r="42" spans="1:11" x14ac:dyDescent="0.2">
      <c r="A42" t="s">
        <v>17241</v>
      </c>
      <c r="B42" t="str">
        <f>survey_src_summary!C42</f>
        <v>56</v>
      </c>
      <c r="C42" t="str">
        <f>survey_src_summary!D42</f>
        <v>56013</v>
      </c>
      <c r="D42" t="str">
        <f>survey_src_summary!F42</f>
        <v>2310002230</v>
      </c>
      <c r="E42" t="str">
        <f>survey_src_summary!G42</f>
        <v xml:space="preserve">Condensate tank </v>
      </c>
      <c r="F42" s="79">
        <f>survey_src_summary!H42</f>
        <v>0</v>
      </c>
      <c r="G42" s="79">
        <f>survey_src_summary!I42</f>
        <v>633.45183999999995</v>
      </c>
      <c r="H42" s="79">
        <f>survey_src_summary!J42</f>
        <v>0</v>
      </c>
      <c r="I42" s="79">
        <f>survey_src_summary!K42</f>
        <v>0</v>
      </c>
      <c r="J42" s="79">
        <f>survey_src_summary!L42</f>
        <v>0</v>
      </c>
      <c r="K42" t="str">
        <f t="shared" si="0"/>
        <v xml:space="preserve">Condensate tank </v>
      </c>
    </row>
    <row r="43" spans="1:11" s="37" customFormat="1" x14ac:dyDescent="0.2">
      <c r="A43" s="37" t="s">
        <v>17241</v>
      </c>
      <c r="B43" s="37" t="str">
        <f>survey_src_summary!C43</f>
        <v>56</v>
      </c>
      <c r="C43" s="37" t="str">
        <f>survey_src_summary!D43</f>
        <v>5601301</v>
      </c>
      <c r="D43" s="37" t="str">
        <f>survey_src_summary!F43</f>
        <v>2310002230</v>
      </c>
      <c r="E43" s="37" t="str">
        <f>survey_src_summary!G43</f>
        <v xml:space="preserve">Condensate tank </v>
      </c>
      <c r="F43" s="197">
        <f>survey_src_summary!H43</f>
        <v>0</v>
      </c>
      <c r="G43" s="197">
        <f>survey_src_summary!I43</f>
        <v>15.223279999999999</v>
      </c>
      <c r="H43" s="197">
        <f>survey_src_summary!J43</f>
        <v>0</v>
      </c>
      <c r="I43" s="197">
        <f>survey_src_summary!K43</f>
        <v>0</v>
      </c>
      <c r="J43" s="197">
        <f>survey_src_summary!L43</f>
        <v>0</v>
      </c>
      <c r="K43" s="37" t="str">
        <f t="shared" si="0"/>
        <v xml:space="preserve">Condensate tank </v>
      </c>
    </row>
    <row r="44" spans="1:11" s="39" customFormat="1" x14ac:dyDescent="0.2">
      <c r="A44" s="39" t="s">
        <v>17241</v>
      </c>
      <c r="B44" s="39" t="str">
        <f>survey_src_summary!C44</f>
        <v>56</v>
      </c>
      <c r="C44" s="39" t="str">
        <f>survey_src_summary!D44</f>
        <v>5601302</v>
      </c>
      <c r="D44" s="39" t="str">
        <f>survey_src_summary!F44</f>
        <v>2310002230</v>
      </c>
      <c r="E44" s="39" t="str">
        <f>survey_src_summary!G44</f>
        <v xml:space="preserve">Condensate tank </v>
      </c>
      <c r="F44" s="198">
        <f>survey_src_summary!H44</f>
        <v>0</v>
      </c>
      <c r="G44" s="198">
        <f>survey_src_summary!I44</f>
        <v>618.2285599999999</v>
      </c>
      <c r="H44" s="198">
        <f>survey_src_summary!J44</f>
        <v>0</v>
      </c>
      <c r="I44" s="198">
        <f>survey_src_summary!K44</f>
        <v>0</v>
      </c>
      <c r="J44" s="198">
        <f>survey_src_summary!L44</f>
        <v>0</v>
      </c>
      <c r="K44" s="39" t="str">
        <f t="shared" si="0"/>
        <v xml:space="preserve">Condensate tank </v>
      </c>
    </row>
    <row r="45" spans="1:11" x14ac:dyDescent="0.2">
      <c r="A45" t="s">
        <v>17241</v>
      </c>
      <c r="B45" t="str">
        <f>survey_src_summary!C45</f>
        <v>56</v>
      </c>
      <c r="C45" t="str">
        <f>survey_src_summary!D45</f>
        <v>56013</v>
      </c>
      <c r="D45" t="str">
        <f>survey_src_summary!F45</f>
        <v>2310002240</v>
      </c>
      <c r="E45" t="str">
        <f>survey_src_summary!G45</f>
        <v>Oil Tank</v>
      </c>
      <c r="F45" s="79">
        <f>survey_src_summary!H45</f>
        <v>0</v>
      </c>
      <c r="G45" s="79">
        <f>survey_src_summary!I45</f>
        <v>457.52839999999998</v>
      </c>
      <c r="H45" s="79">
        <f>survey_src_summary!J45</f>
        <v>0</v>
      </c>
      <c r="I45" s="79">
        <f>survey_src_summary!K45</f>
        <v>0</v>
      </c>
      <c r="J45" s="79">
        <f>survey_src_summary!L45</f>
        <v>0</v>
      </c>
      <c r="K45" t="str">
        <f t="shared" si="0"/>
        <v>Oil Tank</v>
      </c>
    </row>
    <row r="46" spans="1:11" s="37" customFormat="1" x14ac:dyDescent="0.2">
      <c r="A46" s="37" t="s">
        <v>17241</v>
      </c>
      <c r="B46" s="37" t="str">
        <f>survey_src_summary!C46</f>
        <v>56</v>
      </c>
      <c r="C46" s="37" t="str">
        <f>survey_src_summary!D46</f>
        <v>5601301</v>
      </c>
      <c r="D46" s="37" t="str">
        <f>survey_src_summary!F46</f>
        <v>2310002240</v>
      </c>
      <c r="E46" s="37" t="str">
        <f>survey_src_summary!G46</f>
        <v>Oil Tank</v>
      </c>
      <c r="F46" s="197">
        <f>survey_src_summary!H46</f>
        <v>0</v>
      </c>
      <c r="G46" s="197">
        <f>survey_src_summary!I46</f>
        <v>295.76890000000003</v>
      </c>
      <c r="H46" s="197">
        <f>survey_src_summary!J46</f>
        <v>0</v>
      </c>
      <c r="I46" s="197">
        <f>survey_src_summary!K46</f>
        <v>0</v>
      </c>
      <c r="J46" s="197">
        <f>survey_src_summary!L46</f>
        <v>0</v>
      </c>
      <c r="K46" s="37" t="str">
        <f t="shared" si="0"/>
        <v>Oil Tank</v>
      </c>
    </row>
    <row r="47" spans="1:11" s="39" customFormat="1" x14ac:dyDescent="0.2">
      <c r="A47" s="39" t="s">
        <v>17241</v>
      </c>
      <c r="B47" s="39" t="str">
        <f>survey_src_summary!C47</f>
        <v>56</v>
      </c>
      <c r="C47" s="39" t="str">
        <f>survey_src_summary!D47</f>
        <v>5601302</v>
      </c>
      <c r="D47" s="39" t="str">
        <f>survey_src_summary!F47</f>
        <v>2310002240</v>
      </c>
      <c r="E47" s="39" t="str">
        <f>survey_src_summary!G47</f>
        <v>Oil Tank</v>
      </c>
      <c r="F47" s="198">
        <f>survey_src_summary!H47</f>
        <v>0</v>
      </c>
      <c r="G47" s="198">
        <f>survey_src_summary!I47</f>
        <v>161.7595</v>
      </c>
      <c r="H47" s="198">
        <f>survey_src_summary!J47</f>
        <v>0</v>
      </c>
      <c r="I47" s="198">
        <f>survey_src_summary!K47</f>
        <v>0</v>
      </c>
      <c r="J47" s="198">
        <f>survey_src_summary!L47</f>
        <v>0</v>
      </c>
      <c r="K47" s="39" t="str">
        <f t="shared" si="0"/>
        <v>Oil Tank</v>
      </c>
    </row>
    <row r="48" spans="1:11" x14ac:dyDescent="0.2">
      <c r="A48" t="s">
        <v>17241</v>
      </c>
      <c r="B48" t="str">
        <f>survey_src_summary!C48</f>
        <v>56</v>
      </c>
      <c r="C48" t="str">
        <f>survey_src_summary!D48</f>
        <v>56013</v>
      </c>
      <c r="D48" t="str">
        <f>survey_src_summary!F48</f>
        <v>2310002231</v>
      </c>
      <c r="E48" t="str">
        <f>survey_src_summary!G48</f>
        <v>Condensate tank flaring</v>
      </c>
      <c r="F48" s="79">
        <f>survey_src_summary!H48</f>
        <v>0.25463801895383309</v>
      </c>
      <c r="G48" s="79">
        <f>survey_src_summary!I48</f>
        <v>0</v>
      </c>
      <c r="H48" s="79">
        <f>survey_src_summary!J48</f>
        <v>1.3855303972487973</v>
      </c>
      <c r="I48" s="79">
        <f>survey_src_summary!K48</f>
        <v>0</v>
      </c>
      <c r="J48" s="79">
        <f>survey_src_summary!L48</f>
        <v>0</v>
      </c>
      <c r="K48" t="str">
        <f t="shared" si="0"/>
        <v>Condensate tank flaring</v>
      </c>
    </row>
    <row r="49" spans="1:11" s="37" customFormat="1" x14ac:dyDescent="0.2">
      <c r="A49" s="37" t="s">
        <v>17241</v>
      </c>
      <c r="B49" s="37" t="str">
        <f>survey_src_summary!C49</f>
        <v>56</v>
      </c>
      <c r="C49" s="37" t="str">
        <f>survey_src_summary!D49</f>
        <v>5601301</v>
      </c>
      <c r="D49" s="37" t="str">
        <f>survey_src_summary!F49</f>
        <v>2310002231</v>
      </c>
      <c r="E49" s="37" t="str">
        <f>survey_src_summary!G49</f>
        <v>Condensate tank flaring</v>
      </c>
      <c r="F49" s="197">
        <f>survey_src_summary!H49</f>
        <v>6.1195273521969856E-3</v>
      </c>
      <c r="G49" s="197">
        <f>survey_src_summary!I49</f>
        <v>0</v>
      </c>
      <c r="H49" s="197">
        <f>survey_src_summary!J49</f>
        <v>3.3297428239895351E-2</v>
      </c>
      <c r="I49" s="197">
        <f>survey_src_summary!K49</f>
        <v>0</v>
      </c>
      <c r="J49" s="197">
        <f>survey_src_summary!L49</f>
        <v>0</v>
      </c>
      <c r="K49" s="37" t="str">
        <f t="shared" si="0"/>
        <v>Condensate tank flaring</v>
      </c>
    </row>
    <row r="50" spans="1:11" s="39" customFormat="1" x14ac:dyDescent="0.2">
      <c r="A50" s="39" t="s">
        <v>17241</v>
      </c>
      <c r="B50" s="39" t="str">
        <f>survey_src_summary!C50</f>
        <v>56</v>
      </c>
      <c r="C50" s="39" t="str">
        <f>survey_src_summary!D50</f>
        <v>5601302</v>
      </c>
      <c r="D50" s="39" t="str">
        <f>survey_src_summary!F50</f>
        <v>2310002231</v>
      </c>
      <c r="E50" s="39" t="str">
        <f>survey_src_summary!G50</f>
        <v>Condensate tank flaring</v>
      </c>
      <c r="F50" s="198">
        <f>survey_src_summary!H50</f>
        <v>0.24851849160163611</v>
      </c>
      <c r="G50" s="198">
        <f>survey_src_summary!I50</f>
        <v>0</v>
      </c>
      <c r="H50" s="198">
        <f>survey_src_summary!J50</f>
        <v>1.3522329690089019</v>
      </c>
      <c r="I50" s="198">
        <f>survey_src_summary!K50</f>
        <v>0</v>
      </c>
      <c r="J50" s="198">
        <f>survey_src_summary!L50</f>
        <v>0</v>
      </c>
      <c r="K50" s="39" t="str">
        <f t="shared" si="0"/>
        <v>Condensate tank flaring</v>
      </c>
    </row>
    <row r="51" spans="1:11" x14ac:dyDescent="0.2">
      <c r="A51" t="s">
        <v>17241</v>
      </c>
      <c r="B51" t="str">
        <f>survey_src_summary!C51</f>
        <v>56</v>
      </c>
      <c r="C51" t="str">
        <f>survey_src_summary!D51</f>
        <v>56013</v>
      </c>
      <c r="D51" t="str">
        <f>survey_src_summary!F51</f>
        <v>2310001611</v>
      </c>
      <c r="E51" t="str">
        <f>survey_src_summary!G51</f>
        <v>Initial completion Flaring</v>
      </c>
      <c r="F51" s="79">
        <f>survey_src_summary!H51</f>
        <v>1.4695269281450407</v>
      </c>
      <c r="G51" s="79">
        <f>survey_src_summary!I51</f>
        <v>0</v>
      </c>
      <c r="H51" s="79">
        <f>survey_src_summary!J51</f>
        <v>7.9959553443186016</v>
      </c>
      <c r="I51" s="79">
        <f>survey_src_summary!K51</f>
        <v>0</v>
      </c>
      <c r="J51" s="79">
        <f>survey_src_summary!L51</f>
        <v>0</v>
      </c>
      <c r="K51" t="str">
        <f t="shared" si="0"/>
        <v>Initial completion Flaring</v>
      </c>
    </row>
    <row r="52" spans="1:11" s="37" customFormat="1" x14ac:dyDescent="0.2">
      <c r="A52" s="37" t="s">
        <v>17241</v>
      </c>
      <c r="B52" s="37" t="str">
        <f>survey_src_summary!C52</f>
        <v>56</v>
      </c>
      <c r="C52" s="37" t="str">
        <f>survey_src_summary!D52</f>
        <v>5601301</v>
      </c>
      <c r="D52" s="37" t="str">
        <f>survey_src_summary!F52</f>
        <v>2310001611</v>
      </c>
      <c r="E52" s="37" t="str">
        <f>survey_src_summary!G52</f>
        <v>Initial completion Flaring</v>
      </c>
      <c r="F52" s="197">
        <f>survey_src_summary!H52</f>
        <v>0</v>
      </c>
      <c r="G52" s="197">
        <f>survey_src_summary!I52</f>
        <v>0</v>
      </c>
      <c r="H52" s="197">
        <f>survey_src_summary!J52</f>
        <v>0</v>
      </c>
      <c r="I52" s="197">
        <f>survey_src_summary!K52</f>
        <v>0</v>
      </c>
      <c r="J52" s="197">
        <f>survey_src_summary!L52</f>
        <v>0</v>
      </c>
      <c r="K52" s="37" t="str">
        <f t="shared" si="0"/>
        <v>Initial completion Flaring</v>
      </c>
    </row>
    <row r="53" spans="1:11" s="39" customFormat="1" x14ac:dyDescent="0.2">
      <c r="A53" s="39" t="s">
        <v>17241</v>
      </c>
      <c r="B53" s="39" t="str">
        <f>survey_src_summary!C53</f>
        <v>56</v>
      </c>
      <c r="C53" s="39" t="str">
        <f>survey_src_summary!D53</f>
        <v>5601302</v>
      </c>
      <c r="D53" s="39" t="str">
        <f>survey_src_summary!F53</f>
        <v>2310001611</v>
      </c>
      <c r="E53" s="39" t="str">
        <f>survey_src_summary!G53</f>
        <v>Initial completion Flaring</v>
      </c>
      <c r="F53" s="198">
        <f>survey_src_summary!H53</f>
        <v>1.4695269281450407</v>
      </c>
      <c r="G53" s="198">
        <f>survey_src_summary!I53</f>
        <v>0</v>
      </c>
      <c r="H53" s="198">
        <f>survey_src_summary!J53</f>
        <v>7.9959553443186016</v>
      </c>
      <c r="I53" s="198">
        <f>survey_src_summary!K53</f>
        <v>0</v>
      </c>
      <c r="J53" s="198">
        <f>survey_src_summary!L53</f>
        <v>0</v>
      </c>
      <c r="K53" s="39" t="str">
        <f t="shared" si="0"/>
        <v>Initial completion Flaring</v>
      </c>
    </row>
    <row r="54" spans="1:11" x14ac:dyDescent="0.2">
      <c r="A54" t="s">
        <v>17241</v>
      </c>
      <c r="B54" t="str">
        <f>survey_src_summary!C54</f>
        <v>56</v>
      </c>
      <c r="C54" t="str">
        <f>survey_src_summary!D54</f>
        <v>56013</v>
      </c>
      <c r="D54" t="str">
        <f>survey_src_summary!F54</f>
        <v>2310003100</v>
      </c>
      <c r="E54" t="str">
        <f>survey_src_summary!G54</f>
        <v>Miscellaneous engines</v>
      </c>
      <c r="F54" s="79">
        <f>survey_src_summary!H54</f>
        <v>2.9267635822992702E-2</v>
      </c>
      <c r="G54" s="79">
        <f>survey_src_summary!I54</f>
        <v>1.1346618542918085E-2</v>
      </c>
      <c r="H54" s="79">
        <f>survey_src_summary!J54</f>
        <v>2.3685333853444155E-2</v>
      </c>
      <c r="I54" s="79">
        <f>survey_src_summary!K54</f>
        <v>3.5981084343325786E-3</v>
      </c>
      <c r="J54" s="79">
        <f>survey_src_summary!L54</f>
        <v>2.4638840400327861E-3</v>
      </c>
      <c r="K54" t="str">
        <f t="shared" si="0"/>
        <v>Miscellaneous engines</v>
      </c>
    </row>
    <row r="55" spans="1:11" s="37" customFormat="1" x14ac:dyDescent="0.2">
      <c r="A55" s="37" t="s">
        <v>17241</v>
      </c>
      <c r="B55" s="37" t="str">
        <f>survey_src_summary!C55</f>
        <v>56</v>
      </c>
      <c r="C55" s="37" t="str">
        <f>survey_src_summary!D55</f>
        <v>5601301</v>
      </c>
      <c r="D55" s="37" t="str">
        <f>survey_src_summary!F55</f>
        <v>2310003100</v>
      </c>
      <c r="E55" s="37" t="str">
        <f>survey_src_summary!G55</f>
        <v>Miscellaneous engines</v>
      </c>
      <c r="F55" s="197">
        <f>survey_src_summary!H55</f>
        <v>8.7023280020849438E-3</v>
      </c>
      <c r="G55" s="197">
        <f>survey_src_summary!I55</f>
        <v>3.3737605890749958E-3</v>
      </c>
      <c r="H55" s="197">
        <f>survey_src_summary!J55</f>
        <v>7.0425074740622295E-3</v>
      </c>
      <c r="I55" s="197">
        <f>survey_src_summary!K55</f>
        <v>1.0698479361982397E-3</v>
      </c>
      <c r="J55" s="197">
        <f>survey_src_summary!L55</f>
        <v>7.3260194998815025E-4</v>
      </c>
      <c r="K55" s="37" t="str">
        <f t="shared" si="0"/>
        <v>Miscellaneous engines</v>
      </c>
    </row>
    <row r="56" spans="1:11" s="39" customFormat="1" x14ac:dyDescent="0.2">
      <c r="A56" s="39" t="s">
        <v>17241</v>
      </c>
      <c r="B56" s="39" t="str">
        <f>survey_src_summary!C56</f>
        <v>56</v>
      </c>
      <c r="C56" s="39" t="str">
        <f>survey_src_summary!D56</f>
        <v>5601302</v>
      </c>
      <c r="D56" s="39" t="str">
        <f>survey_src_summary!F56</f>
        <v>2310003100</v>
      </c>
      <c r="E56" s="39" t="str">
        <f>survey_src_summary!G56</f>
        <v>Miscellaneous engines</v>
      </c>
      <c r="F56" s="198">
        <f>survey_src_summary!H56</f>
        <v>2.056530782090776E-2</v>
      </c>
      <c r="G56" s="198">
        <f>survey_src_summary!I56</f>
        <v>7.9728579538430894E-3</v>
      </c>
      <c r="H56" s="198">
        <f>survey_src_summary!J56</f>
        <v>1.6642826379381925E-2</v>
      </c>
      <c r="I56" s="198">
        <f>survey_src_summary!K56</f>
        <v>2.528260498134339E-3</v>
      </c>
      <c r="J56" s="198">
        <f>survey_src_summary!L56</f>
        <v>1.7312820900446358E-3</v>
      </c>
      <c r="K56" s="39" t="str">
        <f t="shared" si="0"/>
        <v>Miscellaneous engines</v>
      </c>
    </row>
    <row r="57" spans="1:11" x14ac:dyDescent="0.2">
      <c r="A57" t="s">
        <v>17241</v>
      </c>
      <c r="B57" t="str">
        <f>survey_src_summary!C57</f>
        <v>56</v>
      </c>
      <c r="C57" t="str">
        <f>survey_src_summary!D57</f>
        <v>56013</v>
      </c>
      <c r="D57" t="str">
        <f>survey_src_summary!F57</f>
        <v>2310000330</v>
      </c>
      <c r="E57" t="str">
        <f>survey_src_summary!G57</f>
        <v>Artificial Lift</v>
      </c>
      <c r="F57" s="79">
        <f>survey_src_summary!H57</f>
        <v>44.030270052402223</v>
      </c>
      <c r="G57" s="79">
        <f>survey_src_summary!I57</f>
        <v>74.098171623395203</v>
      </c>
      <c r="H57" s="79">
        <f>survey_src_summary!J57</f>
        <v>47.330508785771933</v>
      </c>
      <c r="I57" s="79">
        <f>survey_src_summary!K57</f>
        <v>0</v>
      </c>
      <c r="J57" s="79">
        <f>survey_src_summary!L57</f>
        <v>2.2428823329571386</v>
      </c>
      <c r="K57" t="str">
        <f t="shared" si="0"/>
        <v>Artificial Lift</v>
      </c>
    </row>
    <row r="58" spans="1:11" s="37" customFormat="1" x14ac:dyDescent="0.2">
      <c r="A58" s="37" t="s">
        <v>17241</v>
      </c>
      <c r="B58" s="37" t="str">
        <f>survey_src_summary!C58</f>
        <v>56</v>
      </c>
      <c r="C58" s="37" t="str">
        <f>survey_src_summary!D58</f>
        <v>5601301</v>
      </c>
      <c r="D58" s="37" t="str">
        <f>survey_src_summary!F58</f>
        <v>2310000330</v>
      </c>
      <c r="E58" s="37" t="str">
        <f>survey_src_summary!G58</f>
        <v>Artificial Lift</v>
      </c>
      <c r="F58" s="197">
        <f>survey_src_summary!H58</f>
        <v>28.46333591554524</v>
      </c>
      <c r="G58" s="197">
        <f>survey_src_summary!I58</f>
        <v>47.900708924435762</v>
      </c>
      <c r="H58" s="197">
        <f>survey_src_summary!J58</f>
        <v>30.596772834228656</v>
      </c>
      <c r="I58" s="197">
        <f>survey_src_summary!K58</f>
        <v>0</v>
      </c>
      <c r="J58" s="197">
        <f>survey_src_summary!L58</f>
        <v>1.4499096459327261</v>
      </c>
      <c r="K58" s="37" t="str">
        <f t="shared" si="0"/>
        <v>Artificial Lift</v>
      </c>
    </row>
    <row r="59" spans="1:11" s="39" customFormat="1" x14ac:dyDescent="0.2">
      <c r="A59" s="39" t="s">
        <v>17241</v>
      </c>
      <c r="B59" s="39" t="str">
        <f>survey_src_summary!C59</f>
        <v>56</v>
      </c>
      <c r="C59" s="39" t="str">
        <f>survey_src_summary!D59</f>
        <v>5601302</v>
      </c>
      <c r="D59" s="39" t="str">
        <f>survey_src_summary!F59</f>
        <v>2310000330</v>
      </c>
      <c r="E59" s="39" t="str">
        <f>survey_src_summary!G59</f>
        <v>Artificial Lift</v>
      </c>
      <c r="F59" s="198">
        <f>survey_src_summary!H59</f>
        <v>15.566934136856986</v>
      </c>
      <c r="G59" s="198">
        <f>survey_src_summary!I59</f>
        <v>26.197462698959445</v>
      </c>
      <c r="H59" s="198">
        <f>survey_src_summary!J59</f>
        <v>16.733735951543281</v>
      </c>
      <c r="I59" s="198">
        <f>survey_src_summary!K59</f>
        <v>0</v>
      </c>
      <c r="J59" s="198">
        <f>survey_src_summary!L59</f>
        <v>0.79297268702441259</v>
      </c>
      <c r="K59" s="39" t="str">
        <f t="shared" si="0"/>
        <v>Artificial Lift</v>
      </c>
    </row>
    <row r="60" spans="1:11" x14ac:dyDescent="0.2">
      <c r="A60" t="s">
        <v>17241</v>
      </c>
      <c r="B60" t="str">
        <f>survey_src_summary!C60</f>
        <v>56</v>
      </c>
      <c r="C60" t="str">
        <f>survey_src_summary!D60</f>
        <v>56013</v>
      </c>
      <c r="D60" t="str">
        <f>survey_src_summary!F60</f>
        <v>2310001640</v>
      </c>
      <c r="E60" t="str">
        <f>survey_src_summary!G60</f>
        <v xml:space="preserve">Venting - Compressor Startup </v>
      </c>
      <c r="F60" s="79">
        <f>survey_src_summary!H60</f>
        <v>0</v>
      </c>
      <c r="G60" s="79">
        <f>survey_src_summary!I60</f>
        <v>1.1510093262384975</v>
      </c>
      <c r="H60" s="79">
        <f>survey_src_summary!J60</f>
        <v>0</v>
      </c>
      <c r="I60" s="79">
        <f>survey_src_summary!K60</f>
        <v>0</v>
      </c>
      <c r="J60" s="79">
        <f>survey_src_summary!L60</f>
        <v>0</v>
      </c>
      <c r="K60" t="str">
        <f t="shared" si="0"/>
        <v xml:space="preserve">Venting - Compressor Startup </v>
      </c>
    </row>
    <row r="61" spans="1:11" s="37" customFormat="1" x14ac:dyDescent="0.2">
      <c r="A61" s="37" t="s">
        <v>17241</v>
      </c>
      <c r="B61" s="37" t="str">
        <f>survey_src_summary!C61</f>
        <v>56</v>
      </c>
      <c r="C61" s="37" t="str">
        <f>survey_src_summary!D61</f>
        <v>5601301</v>
      </c>
      <c r="D61" s="37" t="str">
        <f>survey_src_summary!F61</f>
        <v>2310001640</v>
      </c>
      <c r="E61" s="37" t="str">
        <f>survey_src_summary!G61</f>
        <v xml:space="preserve">Venting - Compressor Startup </v>
      </c>
      <c r="F61" s="197">
        <f>survey_src_summary!H61</f>
        <v>0</v>
      </c>
      <c r="G61" s="197">
        <f>survey_src_summary!I61</f>
        <v>4.2190086545849236E-2</v>
      </c>
      <c r="H61" s="197">
        <f>survey_src_summary!J61</f>
        <v>0</v>
      </c>
      <c r="I61" s="197">
        <f>survey_src_summary!K61</f>
        <v>0</v>
      </c>
      <c r="J61" s="197">
        <f>survey_src_summary!L61</f>
        <v>0</v>
      </c>
      <c r="K61" s="37" t="str">
        <f t="shared" si="0"/>
        <v xml:space="preserve">Venting - Compressor Startup </v>
      </c>
    </row>
    <row r="62" spans="1:11" s="39" customFormat="1" x14ac:dyDescent="0.2">
      <c r="A62" s="39" t="s">
        <v>17241</v>
      </c>
      <c r="B62" s="39" t="str">
        <f>survey_src_summary!C62</f>
        <v>56</v>
      </c>
      <c r="C62" s="39" t="str">
        <f>survey_src_summary!D62</f>
        <v>5601302</v>
      </c>
      <c r="D62" s="39" t="str">
        <f>survey_src_summary!F62</f>
        <v>2310001640</v>
      </c>
      <c r="E62" s="39" t="str">
        <f>survey_src_summary!G62</f>
        <v xml:space="preserve">Venting - Compressor Startup </v>
      </c>
      <c r="F62" s="198">
        <f>survey_src_summary!H62</f>
        <v>0</v>
      </c>
      <c r="G62" s="198">
        <f>survey_src_summary!I62</f>
        <v>1.1088192396926482</v>
      </c>
      <c r="H62" s="198">
        <f>survey_src_summary!J62</f>
        <v>0</v>
      </c>
      <c r="I62" s="198">
        <f>survey_src_summary!K62</f>
        <v>0</v>
      </c>
      <c r="J62" s="198">
        <f>survey_src_summary!L62</f>
        <v>0</v>
      </c>
      <c r="K62" s="39" t="str">
        <f t="shared" si="0"/>
        <v xml:space="preserve">Venting - Compressor Startup </v>
      </c>
    </row>
    <row r="63" spans="1:11" x14ac:dyDescent="0.2">
      <c r="A63" t="s">
        <v>17241</v>
      </c>
      <c r="B63" t="str">
        <f>survey_src_summary!C63</f>
        <v>56</v>
      </c>
      <c r="C63" t="str">
        <f>survey_src_summary!D63</f>
        <v>56013</v>
      </c>
      <c r="D63" t="str">
        <f>survey_src_summary!F63</f>
        <v>2310001650</v>
      </c>
      <c r="E63" t="str">
        <f>survey_src_summary!G63</f>
        <v>Venting - Compressor Shutdown</v>
      </c>
      <c r="F63" s="79">
        <f>survey_src_summary!H63</f>
        <v>0</v>
      </c>
      <c r="G63" s="79">
        <f>survey_src_summary!I63</f>
        <v>0.77678483030208534</v>
      </c>
      <c r="H63" s="79">
        <f>survey_src_summary!J63</f>
        <v>0</v>
      </c>
      <c r="I63" s="79">
        <f>survey_src_summary!K63</f>
        <v>0</v>
      </c>
      <c r="J63" s="79">
        <f>survey_src_summary!L63</f>
        <v>0</v>
      </c>
      <c r="K63" t="str">
        <f t="shared" si="0"/>
        <v>Venting - Compressor Shutdown</v>
      </c>
    </row>
    <row r="64" spans="1:11" s="37" customFormat="1" x14ac:dyDescent="0.2">
      <c r="A64" s="37" t="s">
        <v>17241</v>
      </c>
      <c r="B64" s="37" t="str">
        <f>survey_src_summary!C64</f>
        <v>56</v>
      </c>
      <c r="C64" s="37" t="str">
        <f>survey_src_summary!D64</f>
        <v>5601301</v>
      </c>
      <c r="D64" s="37" t="str">
        <f>survey_src_summary!F64</f>
        <v>2310001650</v>
      </c>
      <c r="E64" s="37" t="str">
        <f>survey_src_summary!G64</f>
        <v>Venting - Compressor Shutdown</v>
      </c>
      <c r="F64" s="197">
        <f>survey_src_summary!H64</f>
        <v>0</v>
      </c>
      <c r="G64" s="197">
        <f>survey_src_summary!I64</f>
        <v>2.8472939767611463E-2</v>
      </c>
      <c r="H64" s="197">
        <f>survey_src_summary!J64</f>
        <v>0</v>
      </c>
      <c r="I64" s="197">
        <f>survey_src_summary!K64</f>
        <v>0</v>
      </c>
      <c r="J64" s="197">
        <f>survey_src_summary!L64</f>
        <v>0</v>
      </c>
      <c r="K64" s="37" t="str">
        <f t="shared" si="0"/>
        <v>Venting - Compressor Shutdown</v>
      </c>
    </row>
    <row r="65" spans="1:11" s="39" customFormat="1" x14ac:dyDescent="0.2">
      <c r="A65" s="39" t="s">
        <v>17241</v>
      </c>
      <c r="B65" s="39" t="str">
        <f>survey_src_summary!C65</f>
        <v>56</v>
      </c>
      <c r="C65" s="39" t="str">
        <f>survey_src_summary!D65</f>
        <v>5601302</v>
      </c>
      <c r="D65" s="39" t="str">
        <f>survey_src_summary!F65</f>
        <v>2310001650</v>
      </c>
      <c r="E65" s="39" t="str">
        <f>survey_src_summary!G65</f>
        <v>Venting - Compressor Shutdown</v>
      </c>
      <c r="F65" s="198">
        <f>survey_src_summary!H65</f>
        <v>0</v>
      </c>
      <c r="G65" s="198">
        <f>survey_src_summary!I65</f>
        <v>0.74831189053447389</v>
      </c>
      <c r="H65" s="198">
        <f>survey_src_summary!J65</f>
        <v>0</v>
      </c>
      <c r="I65" s="198">
        <f>survey_src_summary!K65</f>
        <v>0</v>
      </c>
      <c r="J65" s="198">
        <f>survey_src_summary!L65</f>
        <v>0</v>
      </c>
      <c r="K65" s="39" t="str">
        <f t="shared" si="0"/>
        <v>Venting - Compressor Shutdown</v>
      </c>
    </row>
    <row r="66" spans="1:11" x14ac:dyDescent="0.2">
      <c r="A66" t="s">
        <v>17241</v>
      </c>
      <c r="B66" t="str">
        <f>survey_src_summary!C66</f>
        <v>56</v>
      </c>
      <c r="C66" t="str">
        <f>survey_src_summary!D66</f>
        <v>56013</v>
      </c>
      <c r="D66" t="str">
        <f>survey_src_summary!F66</f>
        <v>2310021410</v>
      </c>
      <c r="E66" t="str">
        <f>survey_src_summary!G66</f>
        <v>Dehydrator</v>
      </c>
      <c r="F66" s="79">
        <f>survey_src_summary!H66</f>
        <v>4.7008880725557427</v>
      </c>
      <c r="G66" s="79">
        <f>survey_src_summary!I66</f>
        <v>922.71745973362374</v>
      </c>
      <c r="H66" s="79">
        <f>survey_src_summary!J66</f>
        <v>3.9487459809468239</v>
      </c>
      <c r="I66" s="79">
        <f>survey_src_summary!K66</f>
        <v>0</v>
      </c>
      <c r="J66" s="79">
        <f>survey_src_summary!L66</f>
        <v>0.35726749351423648</v>
      </c>
      <c r="K66" t="str">
        <f t="shared" si="0"/>
        <v>Dehydrator</v>
      </c>
    </row>
    <row r="67" spans="1:11" s="37" customFormat="1" x14ac:dyDescent="0.2">
      <c r="A67" s="37" t="s">
        <v>17241</v>
      </c>
      <c r="B67" s="37" t="str">
        <f>survey_src_summary!C67</f>
        <v>56</v>
      </c>
      <c r="C67" s="37" t="str">
        <f>survey_src_summary!D67</f>
        <v>5601301</v>
      </c>
      <c r="D67" s="37" t="str">
        <f>survey_src_summary!F67</f>
        <v>2310021410</v>
      </c>
      <c r="E67" s="37" t="str">
        <f>survey_src_summary!G67</f>
        <v>Dehydrator</v>
      </c>
      <c r="F67" s="197">
        <f>survey_src_summary!H67</f>
        <v>0.17231039758089814</v>
      </c>
      <c r="G67" s="197">
        <f>survey_src_summary!I67</f>
        <v>33.822079974581598</v>
      </c>
      <c r="H67" s="197">
        <f>survey_src_summary!J67</f>
        <v>0.14474073396795442</v>
      </c>
      <c r="I67" s="197">
        <f>survey_src_summary!K67</f>
        <v>0</v>
      </c>
      <c r="J67" s="197">
        <f>survey_src_summary!L67</f>
        <v>1.309559021614826E-2</v>
      </c>
      <c r="K67" s="37" t="str">
        <f t="shared" si="0"/>
        <v>Dehydrator</v>
      </c>
    </row>
    <row r="68" spans="1:11" s="39" customFormat="1" x14ac:dyDescent="0.2">
      <c r="A68" s="39" t="s">
        <v>17241</v>
      </c>
      <c r="B68" s="39" t="str">
        <f>survey_src_summary!C68</f>
        <v>56</v>
      </c>
      <c r="C68" s="39" t="str">
        <f>survey_src_summary!D68</f>
        <v>5601302</v>
      </c>
      <c r="D68" s="39" t="str">
        <f>survey_src_summary!F68</f>
        <v>2310021410</v>
      </c>
      <c r="E68" s="39" t="str">
        <f>survey_src_summary!G68</f>
        <v>Dehydrator</v>
      </c>
      <c r="F68" s="198">
        <f>survey_src_summary!H68</f>
        <v>4.5285776749748443</v>
      </c>
      <c r="G68" s="198">
        <f>survey_src_summary!I68</f>
        <v>888.89537975904204</v>
      </c>
      <c r="H68" s="198">
        <f>survey_src_summary!J68</f>
        <v>3.8040052469788694</v>
      </c>
      <c r="I68" s="198">
        <f>survey_src_summary!K68</f>
        <v>0</v>
      </c>
      <c r="J68" s="198">
        <f>survey_src_summary!L68</f>
        <v>0.34417190329808822</v>
      </c>
      <c r="K68" s="39" t="str">
        <f t="shared" si="0"/>
        <v>Dehydrator</v>
      </c>
    </row>
    <row r="69" spans="1:11" x14ac:dyDescent="0.2">
      <c r="A69" t="s">
        <v>17241</v>
      </c>
      <c r="B69" t="str">
        <f>survey_src_summary!C69</f>
        <v>56</v>
      </c>
      <c r="C69" t="str">
        <f>survey_src_summary!D69</f>
        <v>56013</v>
      </c>
      <c r="D69" t="str">
        <f>survey_src_summary!F69</f>
        <v>2310020600</v>
      </c>
      <c r="E69" t="str">
        <f>survey_src_summary!G69</f>
        <v>Compressor engines</v>
      </c>
      <c r="F69" s="79">
        <f>survey_src_summary!H69</f>
        <v>396.4390402662321</v>
      </c>
      <c r="G69" s="79">
        <f>survey_src_summary!I69</f>
        <v>47.489447113159365</v>
      </c>
      <c r="H69" s="79">
        <f>survey_src_summary!J69</f>
        <v>238.86684040781992</v>
      </c>
      <c r="I69" s="79">
        <f>survey_src_summary!K69</f>
        <v>0</v>
      </c>
      <c r="J69" s="79">
        <f>survey_src_summary!L69</f>
        <v>2.0025258148431879</v>
      </c>
      <c r="K69" t="str">
        <f t="shared" si="0"/>
        <v>Compressor engines</v>
      </c>
    </row>
    <row r="70" spans="1:11" s="37" customFormat="1" x14ac:dyDescent="0.2">
      <c r="A70" s="37" t="s">
        <v>17241</v>
      </c>
      <c r="B70" s="37" t="str">
        <f>survey_src_summary!C70</f>
        <v>56</v>
      </c>
      <c r="C70" s="37" t="str">
        <f>survey_src_summary!D70</f>
        <v>5601301</v>
      </c>
      <c r="D70" s="37" t="str">
        <f>survey_src_summary!F70</f>
        <v>2310020600</v>
      </c>
      <c r="E70" s="37" t="str">
        <f>survey_src_summary!G70</f>
        <v>Compressor engines</v>
      </c>
      <c r="F70" s="197">
        <f>survey_src_summary!H70</f>
        <v>14.531417806705099</v>
      </c>
      <c r="G70" s="197">
        <f>survey_src_summary!I70</f>
        <v>1.7407190698153965</v>
      </c>
      <c r="H70" s="197">
        <f>survey_src_summary!J70</f>
        <v>8.7556307668451367</v>
      </c>
      <c r="I70" s="197">
        <f>survey_src_summary!K70</f>
        <v>0</v>
      </c>
      <c r="J70" s="197">
        <f>survey_src_summary!L70</f>
        <v>7.3402304840252092E-2</v>
      </c>
      <c r="K70" s="37" t="str">
        <f t="shared" si="0"/>
        <v>Compressor engines</v>
      </c>
    </row>
    <row r="71" spans="1:11" s="39" customFormat="1" x14ac:dyDescent="0.2">
      <c r="A71" s="39" t="s">
        <v>17241</v>
      </c>
      <c r="B71" s="39" t="str">
        <f>survey_src_summary!C71</f>
        <v>56</v>
      </c>
      <c r="C71" s="39" t="str">
        <f>survey_src_summary!D71</f>
        <v>5601302</v>
      </c>
      <c r="D71" s="39" t="str">
        <f>survey_src_summary!F71</f>
        <v>2310020600</v>
      </c>
      <c r="E71" s="39" t="str">
        <f>survey_src_summary!G71</f>
        <v>Compressor engines</v>
      </c>
      <c r="F71" s="198">
        <f>survey_src_summary!H71</f>
        <v>381.90762245952698</v>
      </c>
      <c r="G71" s="198">
        <f>survey_src_summary!I71</f>
        <v>45.748728043343974</v>
      </c>
      <c r="H71" s="198">
        <f>survey_src_summary!J71</f>
        <v>230.11120964097478</v>
      </c>
      <c r="I71" s="198">
        <f>survey_src_summary!K71</f>
        <v>0</v>
      </c>
      <c r="J71" s="198">
        <f>survey_src_summary!L71</f>
        <v>1.9291235100029358</v>
      </c>
      <c r="K71" s="39" t="str">
        <f t="shared" ref="K71:K134" si="1">IF(E71="Unpermitted Fugitives","Fugitives",IF(E71="Natural Gas Processing Facilities, Pump Seals","Fugitives",IF(E71="Natural Gas Production, All Equipt Leak Fugitives","Fugitives",IF(E71="External Combustion Boilers","Heaters",IF(E71="Permitted Tank Losses","Condensate tank ",IF(E71="Permitted Fugitives","Fugitives",IF(E71="Process Heaters","Heaters",E71)))))))</f>
        <v>Compressor engines</v>
      </c>
    </row>
    <row r="72" spans="1:11" x14ac:dyDescent="0.2">
      <c r="A72" t="s">
        <v>17241</v>
      </c>
      <c r="B72" t="str">
        <f>survey_src_summary!C72</f>
        <v>56</v>
      </c>
      <c r="C72" t="str">
        <f>survey_src_summary!D72</f>
        <v>56013</v>
      </c>
      <c r="D72" t="str">
        <f>survey_src_summary!F72</f>
        <v>2310001631</v>
      </c>
      <c r="E72" t="str">
        <f>survey_src_summary!G72</f>
        <v>Blowdown Flaring</v>
      </c>
      <c r="F72" s="79">
        <f>survey_src_summary!H72</f>
        <v>66.353340632984853</v>
      </c>
      <c r="G72" s="79">
        <f>survey_src_summary!I72</f>
        <v>0</v>
      </c>
      <c r="H72" s="79">
        <f>survey_src_summary!J72</f>
        <v>361.04023579712339</v>
      </c>
      <c r="I72" s="79">
        <f>survey_src_summary!K72</f>
        <v>0</v>
      </c>
      <c r="J72" s="79">
        <f>survey_src_summary!L72</f>
        <v>0</v>
      </c>
      <c r="K72" t="str">
        <f t="shared" si="1"/>
        <v>Blowdown Flaring</v>
      </c>
    </row>
    <row r="73" spans="1:11" s="37" customFormat="1" x14ac:dyDescent="0.2">
      <c r="A73" s="37" t="s">
        <v>17241</v>
      </c>
      <c r="B73" s="37" t="str">
        <f>survey_src_summary!C73</f>
        <v>56</v>
      </c>
      <c r="C73" s="37" t="str">
        <f>survey_src_summary!D73</f>
        <v>5601301</v>
      </c>
      <c r="D73" s="37" t="str">
        <f>survey_src_summary!F73</f>
        <v>2310001631</v>
      </c>
      <c r="E73" s="37" t="str">
        <f>survey_src_summary!G73</f>
        <v>Blowdown Flaring</v>
      </c>
      <c r="F73" s="197">
        <f>survey_src_summary!H73</f>
        <v>2.4321724595060132</v>
      </c>
      <c r="G73" s="197">
        <f>survey_src_summary!I73</f>
        <v>0</v>
      </c>
      <c r="H73" s="197">
        <f>survey_src_summary!J73</f>
        <v>13.233879559076835</v>
      </c>
      <c r="I73" s="197">
        <f>survey_src_summary!K73</f>
        <v>0</v>
      </c>
      <c r="J73" s="197">
        <f>survey_src_summary!L73</f>
        <v>0</v>
      </c>
      <c r="K73" s="37" t="str">
        <f t="shared" si="1"/>
        <v>Blowdown Flaring</v>
      </c>
    </row>
    <row r="74" spans="1:11" s="39" customFormat="1" x14ac:dyDescent="0.2">
      <c r="A74" s="39" t="s">
        <v>17241</v>
      </c>
      <c r="B74" s="39" t="str">
        <f>survey_src_summary!C74</f>
        <v>56</v>
      </c>
      <c r="C74" s="39" t="str">
        <f>survey_src_summary!D74</f>
        <v>5601302</v>
      </c>
      <c r="D74" s="39" t="str">
        <f>survey_src_summary!F74</f>
        <v>2310001631</v>
      </c>
      <c r="E74" s="39" t="str">
        <f>survey_src_summary!G74</f>
        <v>Blowdown Flaring</v>
      </c>
      <c r="F74" s="198">
        <f>survey_src_summary!H74</f>
        <v>63.92116817347884</v>
      </c>
      <c r="G74" s="198">
        <f>survey_src_summary!I74</f>
        <v>0</v>
      </c>
      <c r="H74" s="198">
        <f>survey_src_summary!J74</f>
        <v>347.80635623804653</v>
      </c>
      <c r="I74" s="198">
        <f>survey_src_summary!K74</f>
        <v>0</v>
      </c>
      <c r="J74" s="198">
        <f>survey_src_summary!L74</f>
        <v>0</v>
      </c>
      <c r="K74" s="39" t="str">
        <f t="shared" si="1"/>
        <v>Blowdown Flaring</v>
      </c>
    </row>
    <row r="75" spans="1:11" x14ac:dyDescent="0.2">
      <c r="A75" t="s">
        <v>17241</v>
      </c>
      <c r="B75" t="str">
        <f>survey_src_summary!C75</f>
        <v>56</v>
      </c>
      <c r="C75" t="str">
        <f>survey_src_summary!D75</f>
        <v>56013</v>
      </c>
      <c r="D75" t="str">
        <f>survey_src_summary!F75</f>
        <v>2310022000</v>
      </c>
      <c r="E75" t="str">
        <f>survey_src_summary!G75</f>
        <v>Amine Units</v>
      </c>
      <c r="F75" s="79">
        <f>survey_src_summary!H75</f>
        <v>0</v>
      </c>
      <c r="G75" s="79">
        <f>survey_src_summary!I75</f>
        <v>0</v>
      </c>
      <c r="H75" s="79">
        <f>survey_src_summary!J75</f>
        <v>0</v>
      </c>
      <c r="I75" s="79">
        <f>survey_src_summary!K75</f>
        <v>0</v>
      </c>
      <c r="J75" s="79">
        <f>survey_src_summary!L75</f>
        <v>0</v>
      </c>
      <c r="K75" t="str">
        <f t="shared" si="1"/>
        <v>Amine Units</v>
      </c>
    </row>
    <row r="76" spans="1:11" s="37" customFormat="1" x14ac:dyDescent="0.2">
      <c r="A76" s="37" t="s">
        <v>17241</v>
      </c>
      <c r="B76" s="37" t="str">
        <f>survey_src_summary!C76</f>
        <v>56</v>
      </c>
      <c r="C76" s="37" t="str">
        <f>survey_src_summary!D76</f>
        <v>5601301</v>
      </c>
      <c r="D76" s="37" t="str">
        <f>survey_src_summary!F76</f>
        <v>2310022000</v>
      </c>
      <c r="E76" s="37" t="str">
        <f>survey_src_summary!G76</f>
        <v>Amine Units</v>
      </c>
      <c r="F76" s="197">
        <f>survey_src_summary!H76</f>
        <v>0</v>
      </c>
      <c r="G76" s="197">
        <f>survey_src_summary!I76</f>
        <v>0</v>
      </c>
      <c r="H76" s="197">
        <f>survey_src_summary!J76</f>
        <v>0</v>
      </c>
      <c r="I76" s="197">
        <f>survey_src_summary!K76</f>
        <v>0</v>
      </c>
      <c r="J76" s="197">
        <f>survey_src_summary!L76</f>
        <v>0</v>
      </c>
      <c r="K76" s="37" t="str">
        <f t="shared" si="1"/>
        <v>Amine Units</v>
      </c>
    </row>
    <row r="77" spans="1:11" s="39" customFormat="1" x14ac:dyDescent="0.2">
      <c r="A77" s="39" t="s">
        <v>17241</v>
      </c>
      <c r="B77" s="39" t="str">
        <f>survey_src_summary!C77</f>
        <v>56</v>
      </c>
      <c r="C77" s="39" t="str">
        <f>survey_src_summary!D77</f>
        <v>5601302</v>
      </c>
      <c r="D77" s="39" t="str">
        <f>survey_src_summary!F77</f>
        <v>2310022000</v>
      </c>
      <c r="E77" s="39" t="str">
        <f>survey_src_summary!G77</f>
        <v>Amine Units</v>
      </c>
      <c r="F77" s="198">
        <f>survey_src_summary!H77</f>
        <v>0</v>
      </c>
      <c r="G77" s="198">
        <f>survey_src_summary!I77</f>
        <v>0</v>
      </c>
      <c r="H77" s="198">
        <f>survey_src_summary!J77</f>
        <v>0</v>
      </c>
      <c r="I77" s="198">
        <f>survey_src_summary!K77</f>
        <v>0</v>
      </c>
      <c r="J77" s="198">
        <f>survey_src_summary!L77</f>
        <v>0</v>
      </c>
      <c r="K77" s="39" t="str">
        <f t="shared" si="1"/>
        <v>Amine Units</v>
      </c>
    </row>
    <row r="78" spans="1:11" s="7" customFormat="1" x14ac:dyDescent="0.2">
      <c r="A78" s="7" t="str">
        <f>'WYDEQ_Permitted Sources'!A6</f>
        <v>WYDEQ Permitted Sources</v>
      </c>
      <c r="B78" s="7">
        <f>'WYDEQ_Permitted Sources'!B6</f>
        <v>56</v>
      </c>
      <c r="C78" s="58" t="str">
        <f>'WYDEQ_Permitted Sources'!C6</f>
        <v>56013</v>
      </c>
      <c r="D78" s="58">
        <f>'WYDEQ_Permitted Sources'!F6</f>
        <v>20200253</v>
      </c>
      <c r="E78" s="7" t="str">
        <f>'WYDEQ_Permitted Sources'!I6</f>
        <v>Compressor Engines</v>
      </c>
      <c r="F78" s="174">
        <f>'WYDEQ_Permitted Sources'!J6</f>
        <v>21.462</v>
      </c>
      <c r="G78" s="174">
        <f>'WYDEQ_Permitted Sources'!K6</f>
        <v>0</v>
      </c>
      <c r="H78" s="174">
        <f>'WYDEQ_Permitted Sources'!L6</f>
        <v>42.485999999999997</v>
      </c>
      <c r="I78" s="174" t="str">
        <f>'WYDEQ_Permitted Sources'!M6</f>
        <v/>
      </c>
      <c r="J78" s="174" t="str">
        <f>'WYDEQ_Permitted Sources'!N6</f>
        <v/>
      </c>
      <c r="K78" s="7" t="str">
        <f t="shared" si="1"/>
        <v>Compressor Engines</v>
      </c>
    </row>
    <row r="79" spans="1:11" s="7" customFormat="1" x14ac:dyDescent="0.2">
      <c r="A79" s="7" t="str">
        <f>'WYDEQ_Permitted Sources'!A7</f>
        <v>WYDEQ Permitted Sources</v>
      </c>
      <c r="B79" s="7">
        <f>'WYDEQ_Permitted Sources'!B7</f>
        <v>56</v>
      </c>
      <c r="C79" s="58" t="str">
        <f>'WYDEQ_Permitted Sources'!C7</f>
        <v>56013</v>
      </c>
      <c r="D79" s="58">
        <f>'WYDEQ_Permitted Sources'!F7</f>
        <v>31000304</v>
      </c>
      <c r="E79" s="7" t="str">
        <f>'WYDEQ_Permitted Sources'!I7</f>
        <v>Dehydrator</v>
      </c>
      <c r="F79" s="174">
        <f>'WYDEQ_Permitted Sources'!J7</f>
        <v>0</v>
      </c>
      <c r="G79" s="174">
        <f>'WYDEQ_Permitted Sources'!K7</f>
        <v>11.388</v>
      </c>
      <c r="H79" s="174">
        <f>'WYDEQ_Permitted Sources'!L7</f>
        <v>0</v>
      </c>
      <c r="I79" s="174" t="str">
        <f>'WYDEQ_Permitted Sources'!M7</f>
        <v/>
      </c>
      <c r="J79" s="174" t="str">
        <f>'WYDEQ_Permitted Sources'!N7</f>
        <v/>
      </c>
      <c r="K79" s="7" t="str">
        <f t="shared" si="1"/>
        <v>Dehydrator</v>
      </c>
    </row>
    <row r="80" spans="1:11" s="7" customFormat="1" x14ac:dyDescent="0.2">
      <c r="A80" s="7" t="str">
        <f>'WYDEQ_Permitted Sources'!A8</f>
        <v>WYDEQ Permitted Sources</v>
      </c>
      <c r="B80" s="7">
        <f>'WYDEQ_Permitted Sources'!B8</f>
        <v>56</v>
      </c>
      <c r="C80" s="58" t="str">
        <f>'WYDEQ_Permitted Sources'!C8</f>
        <v>56013</v>
      </c>
      <c r="D80" s="58">
        <f>'WYDEQ_Permitted Sources'!F8</f>
        <v>20200253</v>
      </c>
      <c r="E80" s="7" t="str">
        <f>'WYDEQ_Permitted Sources'!I8</f>
        <v>Compressor Engines</v>
      </c>
      <c r="F80" s="174">
        <f>'WYDEQ_Permitted Sources'!J8</f>
        <v>5.694</v>
      </c>
      <c r="G80" s="174">
        <f>'WYDEQ_Permitted Sources'!K8</f>
        <v>0</v>
      </c>
      <c r="H80" s="174">
        <f>'WYDEQ_Permitted Sources'!L8</f>
        <v>5.694</v>
      </c>
      <c r="I80" s="174" t="str">
        <f>'WYDEQ_Permitted Sources'!M8</f>
        <v/>
      </c>
      <c r="J80" s="174" t="str">
        <f>'WYDEQ_Permitted Sources'!N8</f>
        <v/>
      </c>
      <c r="K80" s="7" t="str">
        <f t="shared" si="1"/>
        <v>Compressor Engines</v>
      </c>
    </row>
    <row r="81" spans="1:11" s="7" customFormat="1" x14ac:dyDescent="0.2">
      <c r="A81" s="7" t="str">
        <f>'WYDEQ_Permitted Sources'!A9</f>
        <v>WYDEQ Permitted Sources</v>
      </c>
      <c r="B81" s="7">
        <f>'WYDEQ_Permitted Sources'!B9</f>
        <v>56</v>
      </c>
      <c r="C81" s="58" t="str">
        <f>'WYDEQ_Permitted Sources'!C9</f>
        <v>56013</v>
      </c>
      <c r="D81" s="58">
        <f>'WYDEQ_Permitted Sources'!F9</f>
        <v>20200254</v>
      </c>
      <c r="E81" s="7" t="str">
        <f>'WYDEQ_Permitted Sources'!I9</f>
        <v>Compressor Engines</v>
      </c>
      <c r="F81" s="174">
        <f>'WYDEQ_Permitted Sources'!J9</f>
        <v>8.76</v>
      </c>
      <c r="G81" s="174">
        <f>'WYDEQ_Permitted Sources'!K9</f>
        <v>0</v>
      </c>
      <c r="H81" s="174">
        <f>'WYDEQ_Permitted Sources'!L9</f>
        <v>3.0659999999999998</v>
      </c>
      <c r="I81" s="174" t="str">
        <f>'WYDEQ_Permitted Sources'!M9</f>
        <v/>
      </c>
      <c r="J81" s="174" t="str">
        <f>'WYDEQ_Permitted Sources'!N9</f>
        <v/>
      </c>
      <c r="K81" s="7" t="str">
        <f t="shared" si="1"/>
        <v>Compressor Engines</v>
      </c>
    </row>
    <row r="82" spans="1:11" s="7" customFormat="1" x14ac:dyDescent="0.2">
      <c r="A82" s="7" t="str">
        <f>'WYDEQ_Permitted Sources'!A10</f>
        <v>WYDEQ Permitted Sources</v>
      </c>
      <c r="B82" s="7">
        <f>'WYDEQ_Permitted Sources'!B10</f>
        <v>56</v>
      </c>
      <c r="C82" s="58" t="str">
        <f>'WYDEQ_Permitted Sources'!C10</f>
        <v>56013</v>
      </c>
      <c r="D82" s="58">
        <f>'WYDEQ_Permitted Sources'!F10</f>
        <v>20200254</v>
      </c>
      <c r="E82" s="7" t="str">
        <f>'WYDEQ_Permitted Sources'!I10</f>
        <v>Compressor Engines</v>
      </c>
      <c r="F82" s="174">
        <f>'WYDEQ_Permitted Sources'!J10</f>
        <v>5.2560000000000002</v>
      </c>
      <c r="G82" s="174">
        <f>'WYDEQ_Permitted Sources'!K10</f>
        <v>0</v>
      </c>
      <c r="H82" s="174">
        <f>'WYDEQ_Permitted Sources'!L10</f>
        <v>7.4459999999999997</v>
      </c>
      <c r="I82" s="174" t="str">
        <f>'WYDEQ_Permitted Sources'!M10</f>
        <v/>
      </c>
      <c r="J82" s="174" t="str">
        <f>'WYDEQ_Permitted Sources'!N10</f>
        <v/>
      </c>
      <c r="K82" s="7" t="str">
        <f t="shared" si="1"/>
        <v>Compressor Engines</v>
      </c>
    </row>
    <row r="83" spans="1:11" s="7" customFormat="1" x14ac:dyDescent="0.2">
      <c r="A83" s="7" t="str">
        <f>'WYDEQ_Permitted Sources'!A11</f>
        <v>WYDEQ Permitted Sources</v>
      </c>
      <c r="B83" s="7">
        <f>'WYDEQ_Permitted Sources'!B11</f>
        <v>56</v>
      </c>
      <c r="C83" s="58" t="str">
        <f>'WYDEQ_Permitted Sources'!C11</f>
        <v>56013</v>
      </c>
      <c r="D83" s="58">
        <f>'WYDEQ_Permitted Sources'!F11</f>
        <v>40400311</v>
      </c>
      <c r="E83" s="7" t="str">
        <f>'WYDEQ_Permitted Sources'!I11</f>
        <v>Permitted Tank Losses</v>
      </c>
      <c r="F83" s="174">
        <f>'WYDEQ_Permitted Sources'!J11</f>
        <v>0</v>
      </c>
      <c r="G83" s="174">
        <f>'WYDEQ_Permitted Sources'!K11</f>
        <v>0.438</v>
      </c>
      <c r="H83" s="174">
        <f>'WYDEQ_Permitted Sources'!L11</f>
        <v>0</v>
      </c>
      <c r="I83" s="174" t="str">
        <f>'WYDEQ_Permitted Sources'!M11</f>
        <v/>
      </c>
      <c r="J83" s="174" t="str">
        <f>'WYDEQ_Permitted Sources'!N11</f>
        <v/>
      </c>
      <c r="K83" s="7" t="str">
        <f t="shared" si="1"/>
        <v xml:space="preserve">Condensate tank </v>
      </c>
    </row>
    <row r="84" spans="1:11" s="7" customFormat="1" x14ac:dyDescent="0.2">
      <c r="A84" s="7" t="str">
        <f>'WYDEQ_Permitted Sources'!A12</f>
        <v>WYDEQ Permitted Sources</v>
      </c>
      <c r="B84" s="7">
        <f>'WYDEQ_Permitted Sources'!B12</f>
        <v>56</v>
      </c>
      <c r="C84" s="58" t="str">
        <f>'WYDEQ_Permitted Sources'!C12</f>
        <v>56013</v>
      </c>
      <c r="D84" s="58">
        <f>'WYDEQ_Permitted Sources'!F12</f>
        <v>20200253</v>
      </c>
      <c r="E84" s="7" t="str">
        <f>'WYDEQ_Permitted Sources'!I12</f>
        <v>Compressor Engines</v>
      </c>
      <c r="F84" s="174">
        <f>'WYDEQ_Permitted Sources'!J12</f>
        <v>7.8840000000000003</v>
      </c>
      <c r="G84" s="174">
        <f>'WYDEQ_Permitted Sources'!K12</f>
        <v>0</v>
      </c>
      <c r="H84" s="174">
        <f>'WYDEQ_Permitted Sources'!L12</f>
        <v>0.876</v>
      </c>
      <c r="I84" s="174" t="str">
        <f>'WYDEQ_Permitted Sources'!M12</f>
        <v/>
      </c>
      <c r="J84" s="174" t="str">
        <f>'WYDEQ_Permitted Sources'!N12</f>
        <v/>
      </c>
      <c r="K84" s="7" t="str">
        <f t="shared" si="1"/>
        <v>Compressor Engines</v>
      </c>
    </row>
    <row r="85" spans="1:11" s="7" customFormat="1" x14ac:dyDescent="0.2">
      <c r="A85" s="7" t="str">
        <f>'WYDEQ_Permitted Sources'!A13</f>
        <v>WYDEQ Permitted Sources</v>
      </c>
      <c r="B85" s="7">
        <f>'WYDEQ_Permitted Sources'!B13</f>
        <v>56</v>
      </c>
      <c r="C85" s="58" t="str">
        <f>'WYDEQ_Permitted Sources'!C13</f>
        <v>56013</v>
      </c>
      <c r="D85" s="58">
        <f>'WYDEQ_Permitted Sources'!F13</f>
        <v>20200252</v>
      </c>
      <c r="E85" s="7" t="str">
        <f>'WYDEQ_Permitted Sources'!I13</f>
        <v>Compressor Engines</v>
      </c>
      <c r="F85" s="174">
        <f>'WYDEQ_Permitted Sources'!J13</f>
        <v>10.512</v>
      </c>
      <c r="G85" s="174">
        <f>'WYDEQ_Permitted Sources'!K13</f>
        <v>2.5920839999999998</v>
      </c>
      <c r="H85" s="174">
        <f>'WYDEQ_Permitted Sources'!L13</f>
        <v>3.0659999999999998</v>
      </c>
      <c r="I85" s="174" t="str">
        <f>'WYDEQ_Permitted Sources'!M13</f>
        <v/>
      </c>
      <c r="J85" s="174" t="str">
        <f>'WYDEQ_Permitted Sources'!N13</f>
        <v/>
      </c>
      <c r="K85" s="7" t="str">
        <f t="shared" si="1"/>
        <v>Compressor Engines</v>
      </c>
    </row>
    <row r="86" spans="1:11" s="7" customFormat="1" x14ac:dyDescent="0.2">
      <c r="A86" s="7" t="str">
        <f>'WYDEQ_Permitted Sources'!A14</f>
        <v>WYDEQ Permitted Sources</v>
      </c>
      <c r="B86" s="7">
        <f>'WYDEQ_Permitted Sources'!B14</f>
        <v>56</v>
      </c>
      <c r="C86" s="58" t="str">
        <f>'WYDEQ_Permitted Sources'!C14</f>
        <v>56013</v>
      </c>
      <c r="D86" s="58">
        <f>'WYDEQ_Permitted Sources'!F14</f>
        <v>20200253</v>
      </c>
      <c r="E86" s="7" t="str">
        <f>'WYDEQ_Permitted Sources'!I14</f>
        <v>Compressor Engines</v>
      </c>
      <c r="F86" s="174">
        <f>'WYDEQ_Permitted Sources'!J14</f>
        <v>2</v>
      </c>
      <c r="G86" s="174">
        <f>'WYDEQ_Permitted Sources'!K14</f>
        <v>2</v>
      </c>
      <c r="H86" s="174">
        <f>'WYDEQ_Permitted Sources'!L14</f>
        <v>3.9</v>
      </c>
      <c r="I86" s="174" t="str">
        <f>'WYDEQ_Permitted Sources'!M14</f>
        <v/>
      </c>
      <c r="J86" s="174" t="str">
        <f>'WYDEQ_Permitted Sources'!N14</f>
        <v/>
      </c>
      <c r="K86" s="7" t="str">
        <f t="shared" si="1"/>
        <v>Compressor Engines</v>
      </c>
    </row>
    <row r="87" spans="1:11" s="7" customFormat="1" x14ac:dyDescent="0.2">
      <c r="A87" s="7" t="str">
        <f>'WYDEQ_Permitted Sources'!A15</f>
        <v>WYDEQ Permitted Sources</v>
      </c>
      <c r="B87" s="7">
        <f>'WYDEQ_Permitted Sources'!B15</f>
        <v>56</v>
      </c>
      <c r="C87" s="58" t="str">
        <f>'WYDEQ_Permitted Sources'!C15</f>
        <v>56013</v>
      </c>
      <c r="D87" s="58">
        <f>'WYDEQ_Permitted Sources'!F15</f>
        <v>20200254</v>
      </c>
      <c r="E87" s="7" t="str">
        <f>'WYDEQ_Permitted Sources'!I15</f>
        <v>Compressor Engines</v>
      </c>
      <c r="F87" s="174">
        <f>'WYDEQ_Permitted Sources'!J15</f>
        <v>11.7</v>
      </c>
      <c r="G87" s="174">
        <f>'WYDEQ_Permitted Sources'!K15</f>
        <v>7.8</v>
      </c>
      <c r="H87" s="174">
        <f>'WYDEQ_Permitted Sources'!L15</f>
        <v>3.9</v>
      </c>
      <c r="I87" s="174" t="str">
        <f>'WYDEQ_Permitted Sources'!M15</f>
        <v/>
      </c>
      <c r="J87" s="174" t="str">
        <f>'WYDEQ_Permitted Sources'!N15</f>
        <v/>
      </c>
      <c r="K87" s="7" t="str">
        <f t="shared" si="1"/>
        <v>Compressor Engines</v>
      </c>
    </row>
    <row r="88" spans="1:11" s="7" customFormat="1" x14ac:dyDescent="0.2">
      <c r="A88" s="7" t="str">
        <f>'WYDEQ_Permitted Sources'!A16</f>
        <v>WYDEQ Permitted Sources</v>
      </c>
      <c r="B88" s="7">
        <f>'WYDEQ_Permitted Sources'!B16</f>
        <v>56</v>
      </c>
      <c r="C88" s="58" t="str">
        <f>'WYDEQ_Permitted Sources'!C16</f>
        <v>56013</v>
      </c>
      <c r="D88" s="58">
        <f>'WYDEQ_Permitted Sources'!F16</f>
        <v>20200254</v>
      </c>
      <c r="E88" s="7" t="str">
        <f>'WYDEQ_Permitted Sources'!I16</f>
        <v>Compressor Engines</v>
      </c>
      <c r="F88" s="174">
        <f>'WYDEQ_Permitted Sources'!J16</f>
        <v>16.7</v>
      </c>
      <c r="G88" s="174">
        <f>'WYDEQ_Permitted Sources'!K16</f>
        <v>11.1</v>
      </c>
      <c r="H88" s="174">
        <f>'WYDEQ_Permitted Sources'!L16</f>
        <v>5.6</v>
      </c>
      <c r="I88" s="174" t="str">
        <f>'WYDEQ_Permitted Sources'!M16</f>
        <v/>
      </c>
      <c r="J88" s="174" t="str">
        <f>'WYDEQ_Permitted Sources'!N16</f>
        <v/>
      </c>
      <c r="K88" s="7" t="str">
        <f t="shared" si="1"/>
        <v>Compressor Engines</v>
      </c>
    </row>
    <row r="89" spans="1:11" s="7" customFormat="1" x14ac:dyDescent="0.2">
      <c r="A89" s="7" t="str">
        <f>'WYDEQ_Permitted Sources'!A17</f>
        <v>WYDEQ Permitted Sources</v>
      </c>
      <c r="B89" s="7">
        <f>'WYDEQ_Permitted Sources'!B17</f>
        <v>56</v>
      </c>
      <c r="C89" s="58" t="str">
        <f>'WYDEQ_Permitted Sources'!C17</f>
        <v>56013</v>
      </c>
      <c r="D89" s="58">
        <f>'WYDEQ_Permitted Sources'!F17</f>
        <v>31000205</v>
      </c>
      <c r="E89" s="7" t="str">
        <f>'WYDEQ_Permitted Sources'!I17</f>
        <v>Natural Gas Production, Flares</v>
      </c>
      <c r="F89" s="174">
        <f>'WYDEQ_Permitted Sources'!J17</f>
        <v>0.4</v>
      </c>
      <c r="G89" s="174">
        <f>'WYDEQ_Permitted Sources'!K17</f>
        <v>2.5</v>
      </c>
      <c r="H89" s="174">
        <f>'WYDEQ_Permitted Sources'!L17</f>
        <v>0.1</v>
      </c>
      <c r="I89" s="174" t="str">
        <f>'WYDEQ_Permitted Sources'!M17</f>
        <v/>
      </c>
      <c r="J89" s="174" t="str">
        <f>'WYDEQ_Permitted Sources'!N17</f>
        <v/>
      </c>
      <c r="K89" s="7" t="str">
        <f t="shared" si="1"/>
        <v>Natural Gas Production, Flares</v>
      </c>
    </row>
    <row r="90" spans="1:11" s="7" customFormat="1" x14ac:dyDescent="0.2">
      <c r="A90" s="7" t="str">
        <f>'WYDEQ_Permitted Sources'!A18</f>
        <v>WYDEQ Permitted Sources</v>
      </c>
      <c r="B90" s="7">
        <f>'WYDEQ_Permitted Sources'!B18</f>
        <v>56</v>
      </c>
      <c r="C90" s="58" t="str">
        <f>'WYDEQ_Permitted Sources'!C18</f>
        <v>56013</v>
      </c>
      <c r="D90" s="58">
        <f>'WYDEQ_Permitted Sources'!F18</f>
        <v>31000404</v>
      </c>
      <c r="E90" s="7" t="str">
        <f>'WYDEQ_Permitted Sources'!I18</f>
        <v>Process Heaters</v>
      </c>
      <c r="F90" s="174">
        <f>'WYDEQ_Permitted Sources'!J18</f>
        <v>0.1</v>
      </c>
      <c r="G90" s="174">
        <f>'WYDEQ_Permitted Sources'!K18</f>
        <v>0</v>
      </c>
      <c r="H90" s="174">
        <f>'WYDEQ_Permitted Sources'!L18</f>
        <v>0.1</v>
      </c>
      <c r="I90" s="174" t="str">
        <f>'WYDEQ_Permitted Sources'!M18</f>
        <v/>
      </c>
      <c r="J90" s="174" t="str">
        <f>'WYDEQ_Permitted Sources'!N18</f>
        <v/>
      </c>
      <c r="K90" s="7" t="str">
        <f t="shared" si="1"/>
        <v>Heaters</v>
      </c>
    </row>
    <row r="91" spans="1:11" s="7" customFormat="1" x14ac:dyDescent="0.2">
      <c r="A91" s="7" t="str">
        <f>'WYDEQ_Permitted Sources'!A19</f>
        <v>WYDEQ Permitted Sources</v>
      </c>
      <c r="B91" s="7">
        <f>'WYDEQ_Permitted Sources'!B19</f>
        <v>56</v>
      </c>
      <c r="C91" s="58" t="str">
        <f>'WYDEQ_Permitted Sources'!C19</f>
        <v>56013</v>
      </c>
      <c r="D91" s="58">
        <f>'WYDEQ_Permitted Sources'!F19</f>
        <v>20200253</v>
      </c>
      <c r="E91" s="7" t="str">
        <f>'WYDEQ_Permitted Sources'!I19</f>
        <v>Compressor Engines</v>
      </c>
      <c r="F91" s="174">
        <f>'WYDEQ_Permitted Sources'!J19</f>
        <v>3.2</v>
      </c>
      <c r="G91" s="174">
        <f>'WYDEQ_Permitted Sources'!K19</f>
        <v>0.8</v>
      </c>
      <c r="H91" s="174">
        <f>'WYDEQ_Permitted Sources'!L19</f>
        <v>3.2</v>
      </c>
      <c r="I91" s="174" t="str">
        <f>'WYDEQ_Permitted Sources'!M19</f>
        <v/>
      </c>
      <c r="J91" s="174" t="str">
        <f>'WYDEQ_Permitted Sources'!N19</f>
        <v/>
      </c>
      <c r="K91" s="7" t="str">
        <f t="shared" si="1"/>
        <v>Compressor Engines</v>
      </c>
    </row>
    <row r="92" spans="1:11" s="7" customFormat="1" x14ac:dyDescent="0.2">
      <c r="A92" s="7" t="str">
        <f>'WYDEQ_Permitted Sources'!A20</f>
        <v>WYDEQ Permitted Sources</v>
      </c>
      <c r="B92" s="7">
        <f>'WYDEQ_Permitted Sources'!B20</f>
        <v>56</v>
      </c>
      <c r="C92" s="58" t="str">
        <f>'WYDEQ_Permitted Sources'!C20</f>
        <v>56013</v>
      </c>
      <c r="D92" s="58">
        <f>'WYDEQ_Permitted Sources'!F20</f>
        <v>20200253</v>
      </c>
      <c r="E92" s="7" t="str">
        <f>'WYDEQ_Permitted Sources'!I20</f>
        <v>Compressor Engines</v>
      </c>
      <c r="F92" s="174">
        <f>'WYDEQ_Permitted Sources'!J20</f>
        <v>3.2</v>
      </c>
      <c r="G92" s="174">
        <f>'WYDEQ_Permitted Sources'!K20</f>
        <v>0.8</v>
      </c>
      <c r="H92" s="174">
        <f>'WYDEQ_Permitted Sources'!L20</f>
        <v>3.2</v>
      </c>
      <c r="I92" s="174" t="str">
        <f>'WYDEQ_Permitted Sources'!M20</f>
        <v/>
      </c>
      <c r="J92" s="174" t="str">
        <f>'WYDEQ_Permitted Sources'!N20</f>
        <v/>
      </c>
      <c r="K92" s="7" t="str">
        <f t="shared" si="1"/>
        <v>Compressor Engines</v>
      </c>
    </row>
    <row r="93" spans="1:11" s="7" customFormat="1" x14ac:dyDescent="0.2">
      <c r="A93" s="7" t="str">
        <f>'WYDEQ_Permitted Sources'!A21</f>
        <v>WYDEQ Permitted Sources</v>
      </c>
      <c r="B93" s="7">
        <f>'WYDEQ_Permitted Sources'!B21</f>
        <v>56</v>
      </c>
      <c r="C93" s="58" t="str">
        <f>'WYDEQ_Permitted Sources'!C21</f>
        <v>56013</v>
      </c>
      <c r="D93" s="58">
        <f>'WYDEQ_Permitted Sources'!F21</f>
        <v>31000205</v>
      </c>
      <c r="E93" s="7" t="str">
        <f>'WYDEQ_Permitted Sources'!I21</f>
        <v>Natural Gas Production, Flares</v>
      </c>
      <c r="F93" s="174">
        <f>'WYDEQ_Permitted Sources'!J21</f>
        <v>0.4</v>
      </c>
      <c r="G93" s="174">
        <f>'WYDEQ_Permitted Sources'!K21</f>
        <v>3.7</v>
      </c>
      <c r="H93" s="174">
        <f>'WYDEQ_Permitted Sources'!L21</f>
        <v>0.1</v>
      </c>
      <c r="I93" s="174" t="str">
        <f>'WYDEQ_Permitted Sources'!M21</f>
        <v/>
      </c>
      <c r="J93" s="174" t="str">
        <f>'WYDEQ_Permitted Sources'!N21</f>
        <v/>
      </c>
      <c r="K93" s="7" t="str">
        <f t="shared" si="1"/>
        <v>Natural Gas Production, Flares</v>
      </c>
    </row>
    <row r="94" spans="1:11" s="7" customFormat="1" x14ac:dyDescent="0.2">
      <c r="A94" s="7" t="str">
        <f>'WYDEQ_Permitted Sources'!A22</f>
        <v>WYDEQ Permitted Sources</v>
      </c>
      <c r="B94" s="7">
        <f>'WYDEQ_Permitted Sources'!B22</f>
        <v>56</v>
      </c>
      <c r="C94" s="58" t="str">
        <f>'WYDEQ_Permitted Sources'!C22</f>
        <v>56013</v>
      </c>
      <c r="D94" s="58">
        <f>'WYDEQ_Permitted Sources'!F22</f>
        <v>31000404</v>
      </c>
      <c r="E94" s="7" t="str">
        <f>'WYDEQ_Permitted Sources'!I22</f>
        <v>Process Heaters</v>
      </c>
      <c r="F94" s="174">
        <f>'WYDEQ_Permitted Sources'!J22</f>
        <v>0.2</v>
      </c>
      <c r="G94" s="174">
        <f>'WYDEQ_Permitted Sources'!K22</f>
        <v>0</v>
      </c>
      <c r="H94" s="174">
        <f>'WYDEQ_Permitted Sources'!L22</f>
        <v>0.2</v>
      </c>
      <c r="I94" s="174" t="str">
        <f>'WYDEQ_Permitted Sources'!M22</f>
        <v/>
      </c>
      <c r="J94" s="174" t="str">
        <f>'WYDEQ_Permitted Sources'!N22</f>
        <v/>
      </c>
      <c r="K94" s="7" t="str">
        <f t="shared" si="1"/>
        <v>Heaters</v>
      </c>
    </row>
    <row r="95" spans="1:11" s="7" customFormat="1" x14ac:dyDescent="0.2">
      <c r="A95" s="7" t="str">
        <f>'WYDEQ_Permitted Sources'!A23</f>
        <v>WYDEQ Permitted Sources</v>
      </c>
      <c r="B95" s="7">
        <f>'WYDEQ_Permitted Sources'!B23</f>
        <v>56</v>
      </c>
      <c r="C95" s="58" t="str">
        <f>'WYDEQ_Permitted Sources'!C23</f>
        <v>56013</v>
      </c>
      <c r="D95" s="58">
        <f>'WYDEQ_Permitted Sources'!F23</f>
        <v>31000220</v>
      </c>
      <c r="E95" s="7" t="str">
        <f>'WYDEQ_Permitted Sources'!I23</f>
        <v>Natural Gas Production, All Equipt Leak Fugitives</v>
      </c>
      <c r="F95" s="174">
        <f>'WYDEQ_Permitted Sources'!J23</f>
        <v>0</v>
      </c>
      <c r="G95" s="174">
        <f>'WYDEQ_Permitted Sources'!K23</f>
        <v>2.7</v>
      </c>
      <c r="H95" s="174">
        <f>'WYDEQ_Permitted Sources'!L23</f>
        <v>0</v>
      </c>
      <c r="I95" s="174" t="str">
        <f>'WYDEQ_Permitted Sources'!M23</f>
        <v/>
      </c>
      <c r="J95" s="174" t="str">
        <f>'WYDEQ_Permitted Sources'!N23</f>
        <v/>
      </c>
      <c r="K95" s="7" t="str">
        <f t="shared" si="1"/>
        <v>Fugitives</v>
      </c>
    </row>
    <row r="96" spans="1:11" s="7" customFormat="1" x14ac:dyDescent="0.2">
      <c r="A96" s="7" t="str">
        <f>'WYDEQ_Permitted Sources'!A24</f>
        <v>WYDEQ Permitted Sources</v>
      </c>
      <c r="B96" s="7">
        <f>'WYDEQ_Permitted Sources'!B24</f>
        <v>56</v>
      </c>
      <c r="C96" s="58" t="str">
        <f>'WYDEQ_Permitted Sources'!C24</f>
        <v>56013</v>
      </c>
      <c r="D96" s="58">
        <f>'WYDEQ_Permitted Sources'!F24</f>
        <v>20200253</v>
      </c>
      <c r="E96" s="7" t="str">
        <f>'WYDEQ_Permitted Sources'!I24</f>
        <v>Compressor Engines</v>
      </c>
      <c r="F96" s="174">
        <f>'WYDEQ_Permitted Sources'!J24</f>
        <v>9.2936914741756063</v>
      </c>
      <c r="G96" s="174">
        <f>'WYDEQ_Permitted Sources'!K24</f>
        <v>1.3940537211263413</v>
      </c>
      <c r="H96" s="174">
        <f>'WYDEQ_Permitted Sources'!L24</f>
        <v>13.940537211263411</v>
      </c>
      <c r="I96" s="174">
        <f>'WYDEQ_Permitted Sources'!M24</f>
        <v>0</v>
      </c>
      <c r="J96" s="174">
        <f>'WYDEQ_Permitted Sources'!N24</f>
        <v>0.37174765896702433</v>
      </c>
      <c r="K96" s="7" t="str">
        <f t="shared" si="1"/>
        <v>Compressor Engines</v>
      </c>
    </row>
    <row r="97" spans="1:11" s="7" customFormat="1" x14ac:dyDescent="0.2">
      <c r="A97" s="7" t="str">
        <f>'WYDEQ_Permitted Sources'!A25</f>
        <v>WYDEQ Permitted Sources</v>
      </c>
      <c r="B97" s="7">
        <f>'WYDEQ_Permitted Sources'!B25</f>
        <v>56</v>
      </c>
      <c r="C97" s="58" t="str">
        <f>'WYDEQ_Permitted Sources'!C25</f>
        <v>56013</v>
      </c>
      <c r="D97" s="58">
        <f>'WYDEQ_Permitted Sources'!F25</f>
        <v>20200253</v>
      </c>
      <c r="E97" s="7" t="str">
        <f>'WYDEQ_Permitted Sources'!I25</f>
        <v>Compressor Engines</v>
      </c>
      <c r="F97" s="174">
        <f>'WYDEQ_Permitted Sources'!J25</f>
        <v>0</v>
      </c>
      <c r="G97" s="174">
        <f>'WYDEQ_Permitted Sources'!K25</f>
        <v>0</v>
      </c>
      <c r="H97" s="174">
        <f>'WYDEQ_Permitted Sources'!L25</f>
        <v>0</v>
      </c>
      <c r="I97" s="174">
        <f>'WYDEQ_Permitted Sources'!M25</f>
        <v>0</v>
      </c>
      <c r="J97" s="174">
        <f>'WYDEQ_Permitted Sources'!N25</f>
        <v>0</v>
      </c>
      <c r="K97" s="7" t="str">
        <f t="shared" si="1"/>
        <v>Compressor Engines</v>
      </c>
    </row>
    <row r="98" spans="1:11" s="7" customFormat="1" x14ac:dyDescent="0.2">
      <c r="A98" s="7" t="str">
        <f>'WYDEQ_Permitted Sources'!A26</f>
        <v>WYDEQ Permitted Sources</v>
      </c>
      <c r="B98" s="7">
        <f>'WYDEQ_Permitted Sources'!B26</f>
        <v>56</v>
      </c>
      <c r="C98" s="58" t="str">
        <f>'WYDEQ_Permitted Sources'!C26</f>
        <v>56013</v>
      </c>
      <c r="D98" s="58">
        <f>'WYDEQ_Permitted Sources'!F26</f>
        <v>31000205</v>
      </c>
      <c r="E98" s="7" t="str">
        <f>'WYDEQ_Permitted Sources'!I26</f>
        <v>Natural Gas Production, Flares</v>
      </c>
      <c r="F98" s="174">
        <f>'WYDEQ_Permitted Sources'!J26</f>
        <v>0.219</v>
      </c>
      <c r="G98" s="174">
        <f>'WYDEQ_Permitted Sources'!K26</f>
        <v>0</v>
      </c>
      <c r="H98" s="174">
        <f>'WYDEQ_Permitted Sources'!L26</f>
        <v>4.3799999999999999E-2</v>
      </c>
      <c r="I98" s="174" t="str">
        <f>'WYDEQ_Permitted Sources'!M26</f>
        <v/>
      </c>
      <c r="J98" s="174" t="str">
        <f>'WYDEQ_Permitted Sources'!N26</f>
        <v/>
      </c>
      <c r="K98" s="7" t="str">
        <f t="shared" si="1"/>
        <v>Natural Gas Production, Flares</v>
      </c>
    </row>
    <row r="99" spans="1:11" s="7" customFormat="1" x14ac:dyDescent="0.2">
      <c r="A99" s="7" t="str">
        <f>'WYDEQ_Permitted Sources'!A27</f>
        <v>WYDEQ Permitted Sources</v>
      </c>
      <c r="B99" s="7">
        <f>'WYDEQ_Permitted Sources'!B27</f>
        <v>56</v>
      </c>
      <c r="C99" s="58" t="str">
        <f>'WYDEQ_Permitted Sources'!C27</f>
        <v>56013</v>
      </c>
      <c r="D99" s="58">
        <f>'WYDEQ_Permitted Sources'!F27</f>
        <v>31000304</v>
      </c>
      <c r="E99" s="7" t="str">
        <f>'WYDEQ_Permitted Sources'!I27</f>
        <v>Dehydrator</v>
      </c>
      <c r="F99" s="174">
        <f>'WYDEQ_Permitted Sources'!J27</f>
        <v>0</v>
      </c>
      <c r="G99" s="174">
        <f>'WYDEQ_Permitted Sources'!K27</f>
        <v>13.577999999999999</v>
      </c>
      <c r="H99" s="174">
        <f>'WYDEQ_Permitted Sources'!L27</f>
        <v>0</v>
      </c>
      <c r="I99" s="174" t="str">
        <f>'WYDEQ_Permitted Sources'!M27</f>
        <v/>
      </c>
      <c r="J99" s="174" t="str">
        <f>'WYDEQ_Permitted Sources'!N27</f>
        <v/>
      </c>
      <c r="K99" s="7" t="str">
        <f t="shared" si="1"/>
        <v>Dehydrator</v>
      </c>
    </row>
    <row r="100" spans="1:11" s="7" customFormat="1" x14ac:dyDescent="0.2">
      <c r="A100" s="7" t="str">
        <f>'WYDEQ_Permitted Sources'!A28</f>
        <v>WYDEQ Permitted Sources</v>
      </c>
      <c r="B100" s="7">
        <f>'WYDEQ_Permitted Sources'!B28</f>
        <v>56</v>
      </c>
      <c r="C100" s="58" t="str">
        <f>'WYDEQ_Permitted Sources'!C28</f>
        <v>56013</v>
      </c>
      <c r="D100" s="58">
        <f>'WYDEQ_Permitted Sources'!F28</f>
        <v>20200253</v>
      </c>
      <c r="E100" s="7" t="str">
        <f>'WYDEQ_Permitted Sources'!I28</f>
        <v>Compressor Engines</v>
      </c>
      <c r="F100" s="174">
        <f>'WYDEQ_Permitted Sources'!J28</f>
        <v>9.6959164889190195</v>
      </c>
      <c r="G100" s="174">
        <f>'WYDEQ_Permitted Sources'!K28</f>
        <v>1.4543874733378528</v>
      </c>
      <c r="H100" s="174">
        <f>'WYDEQ_Permitted Sources'!L28</f>
        <v>14.543874733378527</v>
      </c>
      <c r="I100" s="174">
        <f>'WYDEQ_Permitted Sources'!M28</f>
        <v>0</v>
      </c>
      <c r="J100" s="174">
        <f>'WYDEQ_Permitted Sources'!N28</f>
        <v>0.38783665955676072</v>
      </c>
      <c r="K100" s="7" t="str">
        <f t="shared" si="1"/>
        <v>Compressor Engines</v>
      </c>
    </row>
    <row r="101" spans="1:11" s="7" customFormat="1" x14ac:dyDescent="0.2">
      <c r="A101" s="7" t="str">
        <f>'WYDEQ_Permitted Sources'!A29</f>
        <v>WYDEQ Permitted Sources</v>
      </c>
      <c r="B101" s="7">
        <f>'WYDEQ_Permitted Sources'!B29</f>
        <v>56</v>
      </c>
      <c r="C101" s="58" t="str">
        <f>'WYDEQ_Permitted Sources'!C29</f>
        <v>56013</v>
      </c>
      <c r="D101" s="58">
        <f>'WYDEQ_Permitted Sources'!F29</f>
        <v>20200253</v>
      </c>
      <c r="E101" s="7" t="str">
        <f>'WYDEQ_Permitted Sources'!I29</f>
        <v>Compressor Engines</v>
      </c>
      <c r="F101" s="174">
        <f>'WYDEQ_Permitted Sources'!J29</f>
        <v>0</v>
      </c>
      <c r="G101" s="174">
        <f>'WYDEQ_Permitted Sources'!K29</f>
        <v>0</v>
      </c>
      <c r="H101" s="174">
        <f>'WYDEQ_Permitted Sources'!L29</f>
        <v>0</v>
      </c>
      <c r="I101" s="174">
        <f>'WYDEQ_Permitted Sources'!M29</f>
        <v>0</v>
      </c>
      <c r="J101" s="174">
        <f>'WYDEQ_Permitted Sources'!N29</f>
        <v>0</v>
      </c>
      <c r="K101" s="7" t="str">
        <f t="shared" si="1"/>
        <v>Compressor Engines</v>
      </c>
    </row>
    <row r="102" spans="1:11" s="7" customFormat="1" x14ac:dyDescent="0.2">
      <c r="A102" s="7" t="str">
        <f>'WYDEQ_Permitted Sources'!A30</f>
        <v>WYDEQ Permitted Sources</v>
      </c>
      <c r="B102" s="7">
        <f>'WYDEQ_Permitted Sources'!B30</f>
        <v>56</v>
      </c>
      <c r="C102" s="58" t="str">
        <f>'WYDEQ_Permitted Sources'!C30</f>
        <v>56013</v>
      </c>
      <c r="D102" s="58">
        <f>'WYDEQ_Permitted Sources'!F30</f>
        <v>20200253</v>
      </c>
      <c r="E102" s="7" t="str">
        <f>'WYDEQ_Permitted Sources'!I30</f>
        <v>Compressor Engines</v>
      </c>
      <c r="F102" s="174">
        <f>'WYDEQ_Permitted Sources'!J30</f>
        <v>9.4836714672310478</v>
      </c>
      <c r="G102" s="174">
        <f>'WYDEQ_Permitted Sources'!K30</f>
        <v>1.4225507200846572</v>
      </c>
      <c r="H102" s="174">
        <f>'WYDEQ_Permitted Sources'!L30</f>
        <v>14.22550720084657</v>
      </c>
      <c r="I102" s="174">
        <f>'WYDEQ_Permitted Sources'!M30</f>
        <v>0</v>
      </c>
      <c r="J102" s="174">
        <f>'WYDEQ_Permitted Sources'!N30</f>
        <v>0.37934685868924195</v>
      </c>
      <c r="K102" s="7" t="str">
        <f t="shared" si="1"/>
        <v>Compressor Engines</v>
      </c>
    </row>
    <row r="103" spans="1:11" s="7" customFormat="1" x14ac:dyDescent="0.2">
      <c r="A103" s="7" t="str">
        <f>'WYDEQ_Permitted Sources'!A31</f>
        <v>WYDEQ Permitted Sources</v>
      </c>
      <c r="B103" s="7">
        <f>'WYDEQ_Permitted Sources'!B31</f>
        <v>56</v>
      </c>
      <c r="C103" s="58" t="str">
        <f>'WYDEQ_Permitted Sources'!C31</f>
        <v>56013</v>
      </c>
      <c r="D103" s="58">
        <f>'WYDEQ_Permitted Sources'!F31</f>
        <v>20200254</v>
      </c>
      <c r="E103" s="7" t="str">
        <f>'WYDEQ_Permitted Sources'!I31</f>
        <v>Compressor Engines</v>
      </c>
      <c r="F103" s="174">
        <f>'WYDEQ_Permitted Sources'!J31</f>
        <v>0</v>
      </c>
      <c r="G103" s="174">
        <f>'WYDEQ_Permitted Sources'!K31</f>
        <v>0</v>
      </c>
      <c r="H103" s="174">
        <f>'WYDEQ_Permitted Sources'!L31</f>
        <v>0</v>
      </c>
      <c r="I103" s="174">
        <f>'WYDEQ_Permitted Sources'!M31</f>
        <v>0</v>
      </c>
      <c r="J103" s="174">
        <f>'WYDEQ_Permitted Sources'!N31</f>
        <v>0</v>
      </c>
      <c r="K103" s="7" t="str">
        <f t="shared" si="1"/>
        <v>Compressor Engines</v>
      </c>
    </row>
    <row r="104" spans="1:11" s="7" customFormat="1" x14ac:dyDescent="0.2">
      <c r="A104" s="7" t="str">
        <f>'WYDEQ_Permitted Sources'!A32</f>
        <v>WYDEQ Permitted Sources</v>
      </c>
      <c r="B104" s="7">
        <f>'WYDEQ_Permitted Sources'!B32</f>
        <v>56</v>
      </c>
      <c r="C104" s="58" t="str">
        <f>'WYDEQ_Permitted Sources'!C32</f>
        <v>56013</v>
      </c>
      <c r="D104" s="58">
        <f>'WYDEQ_Permitted Sources'!F32</f>
        <v>31000304</v>
      </c>
      <c r="E104" s="7" t="str">
        <f>'WYDEQ_Permitted Sources'!I32</f>
        <v>Dehydrator</v>
      </c>
      <c r="F104" s="174">
        <f>'WYDEQ_Permitted Sources'!J32</f>
        <v>0</v>
      </c>
      <c r="G104" s="174">
        <f>'WYDEQ_Permitted Sources'!K32</f>
        <v>5.694</v>
      </c>
      <c r="H104" s="174">
        <f>'WYDEQ_Permitted Sources'!L32</f>
        <v>0</v>
      </c>
      <c r="I104" s="174" t="str">
        <f>'WYDEQ_Permitted Sources'!M32</f>
        <v/>
      </c>
      <c r="J104" s="174" t="str">
        <f>'WYDEQ_Permitted Sources'!N32</f>
        <v/>
      </c>
      <c r="K104" s="7" t="str">
        <f t="shared" si="1"/>
        <v>Dehydrator</v>
      </c>
    </row>
    <row r="105" spans="1:11" s="7" customFormat="1" x14ac:dyDescent="0.2">
      <c r="A105" s="7" t="str">
        <f>'WYDEQ_Permitted Sources'!A33</f>
        <v>WYDEQ Permitted Sources</v>
      </c>
      <c r="B105" s="7">
        <f>'WYDEQ_Permitted Sources'!B33</f>
        <v>56</v>
      </c>
      <c r="C105" s="58" t="str">
        <f>'WYDEQ_Permitted Sources'!C33</f>
        <v>56013</v>
      </c>
      <c r="D105" s="58">
        <f>'WYDEQ_Permitted Sources'!F33</f>
        <v>31000205</v>
      </c>
      <c r="E105" s="7" t="str">
        <f>'WYDEQ_Permitted Sources'!I33</f>
        <v>Natural Gas Production, Flares</v>
      </c>
      <c r="F105" s="174">
        <f>'WYDEQ_Permitted Sources'!J33</f>
        <v>0.219</v>
      </c>
      <c r="G105" s="174">
        <f>'WYDEQ_Permitted Sources'!K33</f>
        <v>0</v>
      </c>
      <c r="H105" s="174">
        <f>'WYDEQ_Permitted Sources'!L33</f>
        <v>4.3799999999999999E-2</v>
      </c>
      <c r="I105" s="174" t="str">
        <f>'WYDEQ_Permitted Sources'!M33</f>
        <v/>
      </c>
      <c r="J105" s="174" t="str">
        <f>'WYDEQ_Permitted Sources'!N33</f>
        <v/>
      </c>
      <c r="K105" s="7" t="str">
        <f t="shared" si="1"/>
        <v>Natural Gas Production, Flares</v>
      </c>
    </row>
    <row r="106" spans="1:11" s="7" customFormat="1" x14ac:dyDescent="0.2">
      <c r="A106" s="7" t="str">
        <f>'WYDEQ_Permitted Sources'!A34</f>
        <v>WYDEQ Permitted Sources</v>
      </c>
      <c r="B106" s="7">
        <f>'WYDEQ_Permitted Sources'!B34</f>
        <v>56</v>
      </c>
      <c r="C106" s="58" t="str">
        <f>'WYDEQ_Permitted Sources'!C34</f>
        <v>56013</v>
      </c>
      <c r="D106" s="58">
        <f>'WYDEQ_Permitted Sources'!F34</f>
        <v>31000305</v>
      </c>
      <c r="E106" s="7" t="str">
        <f>'WYDEQ_Permitted Sources'!I34</f>
        <v>Natural Gas Processing Facilities, Gas Sweeting: Amine Process</v>
      </c>
      <c r="F106" s="174">
        <f>'WYDEQ_Permitted Sources'!J34</f>
        <v>2.19</v>
      </c>
      <c r="G106" s="174">
        <f>'WYDEQ_Permitted Sources'!K34</f>
        <v>6.1319999999999997</v>
      </c>
      <c r="H106" s="174">
        <f>'WYDEQ_Permitted Sources'!L34</f>
        <v>0.438</v>
      </c>
      <c r="I106" s="174" t="str">
        <f>'WYDEQ_Permitted Sources'!M34</f>
        <v/>
      </c>
      <c r="J106" s="174" t="str">
        <f>'WYDEQ_Permitted Sources'!N34</f>
        <v/>
      </c>
      <c r="K106" s="7" t="str">
        <f t="shared" si="1"/>
        <v>Natural Gas Processing Facilities, Gas Sweeting: Amine Process</v>
      </c>
    </row>
    <row r="107" spans="1:11" s="7" customFormat="1" x14ac:dyDescent="0.2">
      <c r="A107" s="7" t="str">
        <f>'WYDEQ_Permitted Sources'!A35</f>
        <v>WYDEQ Permitted Sources</v>
      </c>
      <c r="B107" s="7">
        <f>'WYDEQ_Permitted Sources'!B35</f>
        <v>56</v>
      </c>
      <c r="C107" s="58" t="str">
        <f>'WYDEQ_Permitted Sources'!C35</f>
        <v>56013</v>
      </c>
      <c r="D107" s="58">
        <f>'WYDEQ_Permitted Sources'!F35</f>
        <v>20200253</v>
      </c>
      <c r="E107" s="7" t="str">
        <f>'WYDEQ_Permitted Sources'!I35</f>
        <v>Compressor Engines</v>
      </c>
      <c r="F107" s="174">
        <f>'WYDEQ_Permitted Sources'!J35</f>
        <v>0</v>
      </c>
      <c r="G107" s="174">
        <f>'WYDEQ_Permitted Sources'!K35</f>
        <v>0</v>
      </c>
      <c r="H107" s="174">
        <f>'WYDEQ_Permitted Sources'!L35</f>
        <v>0</v>
      </c>
      <c r="I107" s="174">
        <f>'WYDEQ_Permitted Sources'!M35</f>
        <v>0</v>
      </c>
      <c r="J107" s="174">
        <f>'WYDEQ_Permitted Sources'!N35</f>
        <v>0</v>
      </c>
      <c r="K107" s="7" t="str">
        <f t="shared" si="1"/>
        <v>Compressor Engines</v>
      </c>
    </row>
    <row r="108" spans="1:11" s="7" customFormat="1" x14ac:dyDescent="0.2">
      <c r="A108" s="7" t="str">
        <f>'WYDEQ_Permitted Sources'!A36</f>
        <v>WYDEQ Permitted Sources</v>
      </c>
      <c r="B108" s="7">
        <f>'WYDEQ_Permitted Sources'!B36</f>
        <v>56</v>
      </c>
      <c r="C108" s="58" t="str">
        <f>'WYDEQ_Permitted Sources'!C36</f>
        <v>56013</v>
      </c>
      <c r="D108" s="58">
        <f>'WYDEQ_Permitted Sources'!F36</f>
        <v>20200253</v>
      </c>
      <c r="E108" s="7" t="str">
        <f>'WYDEQ_Permitted Sources'!I36</f>
        <v>Compressor Engines</v>
      </c>
      <c r="F108" s="174">
        <f>'WYDEQ_Permitted Sources'!J36</f>
        <v>0</v>
      </c>
      <c r="G108" s="174">
        <f>'WYDEQ_Permitted Sources'!K36</f>
        <v>0</v>
      </c>
      <c r="H108" s="174">
        <f>'WYDEQ_Permitted Sources'!L36</f>
        <v>0</v>
      </c>
      <c r="I108" s="174">
        <f>'WYDEQ_Permitted Sources'!M36</f>
        <v>0</v>
      </c>
      <c r="J108" s="174">
        <f>'WYDEQ_Permitted Sources'!N36</f>
        <v>0</v>
      </c>
      <c r="K108" s="7" t="str">
        <f t="shared" si="1"/>
        <v>Compressor Engines</v>
      </c>
    </row>
    <row r="109" spans="1:11" s="7" customFormat="1" x14ac:dyDescent="0.2">
      <c r="A109" s="7" t="str">
        <f>'WYDEQ_Permitted Sources'!A37</f>
        <v>WYDEQ Permitted Sources</v>
      </c>
      <c r="B109" s="7">
        <f>'WYDEQ_Permitted Sources'!B37</f>
        <v>56</v>
      </c>
      <c r="C109" s="58" t="str">
        <f>'WYDEQ_Permitted Sources'!C37</f>
        <v>56013</v>
      </c>
      <c r="D109" s="58">
        <f>'WYDEQ_Permitted Sources'!F37</f>
        <v>20200253</v>
      </c>
      <c r="E109" s="7" t="str">
        <f>'WYDEQ_Permitted Sources'!I37</f>
        <v>Compressor Engines</v>
      </c>
      <c r="F109" s="174">
        <f>'WYDEQ_Permitted Sources'!J37</f>
        <v>6.0998230790853025</v>
      </c>
      <c r="G109" s="174">
        <f>'WYDEQ_Permitted Sources'!K37</f>
        <v>6.0998230790853025</v>
      </c>
      <c r="H109" s="174">
        <f>'WYDEQ_Permitted Sources'!L37</f>
        <v>15.249557697713255</v>
      </c>
      <c r="I109" s="174">
        <f>'WYDEQ_Permitted Sources'!M37</f>
        <v>0</v>
      </c>
      <c r="J109" s="174">
        <f>'WYDEQ_Permitted Sources'!N37</f>
        <v>0.24399292316341206</v>
      </c>
      <c r="K109" s="7" t="str">
        <f t="shared" si="1"/>
        <v>Compressor Engines</v>
      </c>
    </row>
    <row r="110" spans="1:11" s="7" customFormat="1" x14ac:dyDescent="0.2">
      <c r="A110" s="7" t="str">
        <f>'WYDEQ_Permitted Sources'!A38</f>
        <v>WYDEQ Permitted Sources</v>
      </c>
      <c r="B110" s="7">
        <f>'WYDEQ_Permitted Sources'!B38</f>
        <v>56</v>
      </c>
      <c r="C110" s="58" t="str">
        <f>'WYDEQ_Permitted Sources'!C38</f>
        <v>56013</v>
      </c>
      <c r="D110" s="58">
        <f>'WYDEQ_Permitted Sources'!F38</f>
        <v>20200253</v>
      </c>
      <c r="E110" s="7" t="str">
        <f>'WYDEQ_Permitted Sources'!I38</f>
        <v>Compressor Engines</v>
      </c>
      <c r="F110" s="174">
        <f>'WYDEQ_Permitted Sources'!J38</f>
        <v>5.2546239190462805</v>
      </c>
      <c r="G110" s="174">
        <f>'WYDEQ_Permitted Sources'!K38</f>
        <v>5.2546239190462805</v>
      </c>
      <c r="H110" s="174">
        <f>'WYDEQ_Permitted Sources'!L38</f>
        <v>13.136559797615702</v>
      </c>
      <c r="I110" s="174">
        <f>'WYDEQ_Permitted Sources'!M38</f>
        <v>0</v>
      </c>
      <c r="J110" s="174">
        <f>'WYDEQ_Permitted Sources'!N38</f>
        <v>0.2101849567618512</v>
      </c>
      <c r="K110" s="7" t="str">
        <f t="shared" si="1"/>
        <v>Compressor Engines</v>
      </c>
    </row>
    <row r="111" spans="1:11" s="7" customFormat="1" x14ac:dyDescent="0.2">
      <c r="A111" s="7" t="str">
        <f>'WYDEQ_Permitted Sources'!A39</f>
        <v>WYDEQ Permitted Sources</v>
      </c>
      <c r="B111" s="7">
        <f>'WYDEQ_Permitted Sources'!B39</f>
        <v>56</v>
      </c>
      <c r="C111" s="58" t="str">
        <f>'WYDEQ_Permitted Sources'!C39</f>
        <v>56013</v>
      </c>
      <c r="D111" s="58">
        <f>'WYDEQ_Permitted Sources'!F39</f>
        <v>40400311</v>
      </c>
      <c r="E111" s="7" t="str">
        <f>'WYDEQ_Permitted Sources'!I39</f>
        <v>Permitted Tank Losses</v>
      </c>
      <c r="F111" s="174">
        <f>'WYDEQ_Permitted Sources'!J39</f>
        <v>0</v>
      </c>
      <c r="G111" s="174">
        <f>'WYDEQ_Permitted Sources'!K39</f>
        <v>2.6280000000000001</v>
      </c>
      <c r="H111" s="174">
        <f>'WYDEQ_Permitted Sources'!L39</f>
        <v>0</v>
      </c>
      <c r="I111" s="174" t="str">
        <f>'WYDEQ_Permitted Sources'!M39</f>
        <v/>
      </c>
      <c r="J111" s="174" t="str">
        <f>'WYDEQ_Permitted Sources'!N39</f>
        <v/>
      </c>
      <c r="K111" s="7" t="str">
        <f t="shared" si="1"/>
        <v xml:space="preserve">Condensate tank </v>
      </c>
    </row>
    <row r="112" spans="1:11" s="7" customFormat="1" x14ac:dyDescent="0.2">
      <c r="A112" s="7" t="str">
        <f>'WYDEQ_Permitted Sources'!A40</f>
        <v>WYDEQ Permitted Sources</v>
      </c>
      <c r="B112" s="7">
        <f>'WYDEQ_Permitted Sources'!B40</f>
        <v>56</v>
      </c>
      <c r="C112" s="58" t="str">
        <f>'WYDEQ_Permitted Sources'!C40</f>
        <v>56013</v>
      </c>
      <c r="D112" s="58">
        <f>'WYDEQ_Permitted Sources'!F40</f>
        <v>31000304</v>
      </c>
      <c r="E112" s="7" t="str">
        <f>'WYDEQ_Permitted Sources'!I40</f>
        <v>Dehydrator</v>
      </c>
      <c r="F112" s="174">
        <f>'WYDEQ_Permitted Sources'!J40</f>
        <v>0</v>
      </c>
      <c r="G112" s="174">
        <f>'WYDEQ_Permitted Sources'!K40</f>
        <v>12.702</v>
      </c>
      <c r="H112" s="174">
        <f>'WYDEQ_Permitted Sources'!L40</f>
        <v>0</v>
      </c>
      <c r="I112" s="174" t="str">
        <f>'WYDEQ_Permitted Sources'!M40</f>
        <v/>
      </c>
      <c r="J112" s="174" t="str">
        <f>'WYDEQ_Permitted Sources'!N40</f>
        <v/>
      </c>
      <c r="K112" s="7" t="str">
        <f t="shared" si="1"/>
        <v>Dehydrator</v>
      </c>
    </row>
    <row r="113" spans="1:11" s="7" customFormat="1" x14ac:dyDescent="0.2">
      <c r="A113" s="7" t="str">
        <f>'WYDEQ_Permitted Sources'!A41</f>
        <v>WYDEQ Permitted Sources</v>
      </c>
      <c r="B113" s="7">
        <f>'WYDEQ_Permitted Sources'!B41</f>
        <v>56</v>
      </c>
      <c r="C113" s="58" t="str">
        <f>'WYDEQ_Permitted Sources'!C41</f>
        <v>56013</v>
      </c>
      <c r="D113" s="58">
        <f>'WYDEQ_Permitted Sources'!F41</f>
        <v>20200254</v>
      </c>
      <c r="E113" s="7" t="str">
        <f>'WYDEQ_Permitted Sources'!I41</f>
        <v>Compressor Engines</v>
      </c>
      <c r="F113" s="174">
        <f>'WYDEQ_Permitted Sources'!J41</f>
        <v>8.7252448453182083</v>
      </c>
      <c r="G113" s="174">
        <f>'WYDEQ_Permitted Sources'!K41</f>
        <v>16.204026141305246</v>
      </c>
      <c r="H113" s="174">
        <f>'WYDEQ_Permitted Sources'!L41</f>
        <v>32.408052282610491</v>
      </c>
      <c r="I113" s="174">
        <f>'WYDEQ_Permitted Sources'!M41</f>
        <v>0</v>
      </c>
      <c r="J113" s="174">
        <f>'WYDEQ_Permitted Sources'!N41</f>
        <v>0.49858541973246912</v>
      </c>
      <c r="K113" s="7" t="str">
        <f t="shared" si="1"/>
        <v>Compressor Engines</v>
      </c>
    </row>
    <row r="114" spans="1:11" s="7" customFormat="1" x14ac:dyDescent="0.2">
      <c r="A114" s="7" t="str">
        <f>'WYDEQ_Permitted Sources'!A42</f>
        <v>WYDEQ Permitted Sources</v>
      </c>
      <c r="B114" s="7">
        <f>'WYDEQ_Permitted Sources'!B42</f>
        <v>56</v>
      </c>
      <c r="C114" s="58" t="str">
        <f>'WYDEQ_Permitted Sources'!C42</f>
        <v>56013</v>
      </c>
      <c r="D114" s="58">
        <f>'WYDEQ_Permitted Sources'!F42</f>
        <v>40400311</v>
      </c>
      <c r="E114" s="7" t="str">
        <f>'WYDEQ_Permitted Sources'!I42</f>
        <v>Permitted Tank Losses</v>
      </c>
      <c r="F114" s="174">
        <f>'WYDEQ_Permitted Sources'!J42</f>
        <v>0</v>
      </c>
      <c r="G114" s="174">
        <f>'WYDEQ_Permitted Sources'!K42</f>
        <v>2.6280000000000001</v>
      </c>
      <c r="H114" s="174">
        <f>'WYDEQ_Permitted Sources'!L42</f>
        <v>0</v>
      </c>
      <c r="I114" s="174" t="str">
        <f>'WYDEQ_Permitted Sources'!M42</f>
        <v/>
      </c>
      <c r="J114" s="174" t="str">
        <f>'WYDEQ_Permitted Sources'!N42</f>
        <v/>
      </c>
      <c r="K114" s="7" t="str">
        <f t="shared" si="1"/>
        <v xml:space="preserve">Condensate tank </v>
      </c>
    </row>
    <row r="115" spans="1:11" s="7" customFormat="1" x14ac:dyDescent="0.2">
      <c r="A115" s="7" t="str">
        <f>'WYDEQ_Permitted Sources'!A43</f>
        <v>WYDEQ Permitted Sources</v>
      </c>
      <c r="B115" s="7">
        <f>'WYDEQ_Permitted Sources'!B43</f>
        <v>56</v>
      </c>
      <c r="C115" s="58" t="str">
        <f>'WYDEQ_Permitted Sources'!C43</f>
        <v>56013</v>
      </c>
      <c r="D115" s="58">
        <f>'WYDEQ_Permitted Sources'!F43</f>
        <v>31000203</v>
      </c>
      <c r="E115" s="7" t="str">
        <f>'WYDEQ_Permitted Sources'!I43</f>
        <v>Compressor Engines</v>
      </c>
      <c r="F115" s="174">
        <f>'WYDEQ_Permitted Sources'!J43</f>
        <v>10</v>
      </c>
      <c r="G115" s="174">
        <f>'WYDEQ_Permitted Sources'!K43</f>
        <v>0</v>
      </c>
      <c r="H115" s="174">
        <f>'WYDEQ_Permitted Sources'!L43</f>
        <v>28.6</v>
      </c>
      <c r="I115" s="174" t="str">
        <f>'WYDEQ_Permitted Sources'!M43</f>
        <v/>
      </c>
      <c r="J115" s="174" t="str">
        <f>'WYDEQ_Permitted Sources'!N43</f>
        <v/>
      </c>
      <c r="K115" s="7" t="str">
        <f t="shared" si="1"/>
        <v>Compressor Engines</v>
      </c>
    </row>
    <row r="116" spans="1:11" s="7" customFormat="1" x14ac:dyDescent="0.2">
      <c r="A116" s="7" t="str">
        <f>'WYDEQ_Permitted Sources'!A44</f>
        <v>WYDEQ Permitted Sources</v>
      </c>
      <c r="B116" s="7">
        <f>'WYDEQ_Permitted Sources'!B44</f>
        <v>56</v>
      </c>
      <c r="C116" s="58" t="str">
        <f>'WYDEQ_Permitted Sources'!C44</f>
        <v>56013</v>
      </c>
      <c r="D116" s="58">
        <f>'WYDEQ_Permitted Sources'!F44</f>
        <v>31000203</v>
      </c>
      <c r="E116" s="7" t="str">
        <f>'WYDEQ_Permitted Sources'!I44</f>
        <v>Compressor Engines</v>
      </c>
      <c r="F116" s="174">
        <f>'WYDEQ_Permitted Sources'!J44</f>
        <v>10</v>
      </c>
      <c r="G116" s="174">
        <f>'WYDEQ_Permitted Sources'!K44</f>
        <v>0</v>
      </c>
      <c r="H116" s="174">
        <f>'WYDEQ_Permitted Sources'!L44</f>
        <v>28.6</v>
      </c>
      <c r="I116" s="174" t="str">
        <f>'WYDEQ_Permitted Sources'!M44</f>
        <v/>
      </c>
      <c r="J116" s="174" t="str">
        <f>'WYDEQ_Permitted Sources'!N44</f>
        <v/>
      </c>
      <c r="K116" s="7" t="str">
        <f t="shared" si="1"/>
        <v>Compressor Engines</v>
      </c>
    </row>
    <row r="117" spans="1:11" s="7" customFormat="1" x14ac:dyDescent="0.2">
      <c r="A117" s="7" t="str">
        <f>'WYDEQ_Permitted Sources'!A45</f>
        <v>WYDEQ Permitted Sources</v>
      </c>
      <c r="B117" s="7">
        <f>'WYDEQ_Permitted Sources'!B45</f>
        <v>56</v>
      </c>
      <c r="C117" s="58" t="str">
        <f>'WYDEQ_Permitted Sources'!C45</f>
        <v>56013</v>
      </c>
      <c r="D117" s="58">
        <f>'WYDEQ_Permitted Sources'!F45</f>
        <v>31000205</v>
      </c>
      <c r="E117" s="7" t="str">
        <f>'WYDEQ_Permitted Sources'!I45</f>
        <v>Natural Gas Production, Flares</v>
      </c>
      <c r="F117" s="174">
        <f>'WYDEQ_Permitted Sources'!J45</f>
        <v>0.20036908469161399</v>
      </c>
      <c r="G117" s="174">
        <f>'WYDEQ_Permitted Sources'!K45</f>
        <v>0</v>
      </c>
      <c r="H117" s="174">
        <f>'WYDEQ_Permitted Sources'!L45</f>
        <v>0</v>
      </c>
      <c r="I117" s="174" t="str">
        <f>'WYDEQ_Permitted Sources'!M45</f>
        <v/>
      </c>
      <c r="J117" s="174" t="str">
        <f>'WYDEQ_Permitted Sources'!N45</f>
        <v/>
      </c>
      <c r="K117" s="7" t="str">
        <f t="shared" si="1"/>
        <v>Natural Gas Production, Flares</v>
      </c>
    </row>
    <row r="118" spans="1:11" s="7" customFormat="1" x14ac:dyDescent="0.2">
      <c r="A118" s="7" t="str">
        <f>'WYDEQ_Permitted Sources'!A46</f>
        <v>WYDEQ Permitted Sources</v>
      </c>
      <c r="B118" s="7">
        <f>'WYDEQ_Permitted Sources'!B46</f>
        <v>56</v>
      </c>
      <c r="C118" s="58" t="str">
        <f>'WYDEQ_Permitted Sources'!C46</f>
        <v>56013</v>
      </c>
      <c r="D118" s="58">
        <f>'WYDEQ_Permitted Sources'!F46</f>
        <v>31000203</v>
      </c>
      <c r="E118" s="7" t="str">
        <f>'WYDEQ_Permitted Sources'!I46</f>
        <v>Compressor Engines</v>
      </c>
      <c r="F118" s="174">
        <f>'WYDEQ_Permitted Sources'!J46</f>
        <v>6.4006790943154499</v>
      </c>
      <c r="G118" s="174">
        <f>'WYDEQ_Permitted Sources'!K46</f>
        <v>0</v>
      </c>
      <c r="H118" s="174">
        <f>'WYDEQ_Permitted Sources'!L46</f>
        <v>3.2</v>
      </c>
      <c r="I118" s="174" t="str">
        <f>'WYDEQ_Permitted Sources'!M46</f>
        <v/>
      </c>
      <c r="J118" s="174" t="str">
        <f>'WYDEQ_Permitted Sources'!N46</f>
        <v/>
      </c>
      <c r="K118" s="7" t="str">
        <f t="shared" si="1"/>
        <v>Compressor Engines</v>
      </c>
    </row>
    <row r="119" spans="1:11" s="7" customFormat="1" x14ac:dyDescent="0.2">
      <c r="A119" s="7" t="str">
        <f>'WYDEQ_Permitted Sources'!A47</f>
        <v>WYDEQ Permitted Sources</v>
      </c>
      <c r="B119" s="7">
        <f>'WYDEQ_Permitted Sources'!B47</f>
        <v>56</v>
      </c>
      <c r="C119" s="58" t="str">
        <f>'WYDEQ_Permitted Sources'!C47</f>
        <v>56013</v>
      </c>
      <c r="D119" s="58">
        <f>'WYDEQ_Permitted Sources'!F47</f>
        <v>31000228</v>
      </c>
      <c r="E119" s="7" t="str">
        <f>'WYDEQ_Permitted Sources'!I47</f>
        <v>Dehydrator</v>
      </c>
      <c r="F119" s="174">
        <f>'WYDEQ_Permitted Sources'!J47</f>
        <v>0.44</v>
      </c>
      <c r="G119" s="174">
        <f>'WYDEQ_Permitted Sources'!K47</f>
        <v>0</v>
      </c>
      <c r="H119" s="174">
        <f>'WYDEQ_Permitted Sources'!L47</f>
        <v>0.4</v>
      </c>
      <c r="I119" s="174" t="str">
        <f>'WYDEQ_Permitted Sources'!M47</f>
        <v/>
      </c>
      <c r="J119" s="174" t="str">
        <f>'WYDEQ_Permitted Sources'!N47</f>
        <v/>
      </c>
      <c r="K119" s="7" t="str">
        <f t="shared" si="1"/>
        <v>Dehydrator</v>
      </c>
    </row>
    <row r="120" spans="1:11" s="7" customFormat="1" x14ac:dyDescent="0.2">
      <c r="A120" s="7" t="str">
        <f>'WYDEQ_Permitted Sources'!A48</f>
        <v>WYDEQ Permitted Sources</v>
      </c>
      <c r="B120" s="7">
        <f>'WYDEQ_Permitted Sources'!B48</f>
        <v>56</v>
      </c>
      <c r="C120" s="58" t="str">
        <f>'WYDEQ_Permitted Sources'!C48</f>
        <v>56013</v>
      </c>
      <c r="D120" s="58">
        <f>'WYDEQ_Permitted Sources'!F48</f>
        <v>20200253</v>
      </c>
      <c r="E120" s="7" t="str">
        <f>'WYDEQ_Permitted Sources'!I48</f>
        <v>Compressor Engines</v>
      </c>
      <c r="F120" s="174">
        <f>'WYDEQ_Permitted Sources'!J48</f>
        <v>8.9645000744059917</v>
      </c>
      <c r="G120" s="174">
        <f>'WYDEQ_Permitted Sources'!K48</f>
        <v>8.9645000744059917</v>
      </c>
      <c r="H120" s="174">
        <f>'WYDEQ_Permitted Sources'!L48</f>
        <v>17.929000148811983</v>
      </c>
      <c r="I120" s="174">
        <f>'WYDEQ_Permitted Sources'!M48</f>
        <v>0</v>
      </c>
      <c r="J120" s="174">
        <f>'WYDEQ_Permitted Sources'!N48</f>
        <v>0.35858000297623965</v>
      </c>
      <c r="K120" s="7" t="str">
        <f t="shared" si="1"/>
        <v>Compressor Engines</v>
      </c>
    </row>
    <row r="121" spans="1:11" s="7" customFormat="1" x14ac:dyDescent="0.2">
      <c r="A121" s="7" t="str">
        <f>'WYDEQ_Permitted Sources'!A49</f>
        <v>WYDEQ Permitted Sources</v>
      </c>
      <c r="B121" s="7">
        <f>'WYDEQ_Permitted Sources'!B49</f>
        <v>56</v>
      </c>
      <c r="C121" s="58" t="str">
        <f>'WYDEQ_Permitted Sources'!C49</f>
        <v>56013</v>
      </c>
      <c r="D121" s="58">
        <f>'WYDEQ_Permitted Sources'!F49</f>
        <v>20200254</v>
      </c>
      <c r="E121" s="7" t="str">
        <f>'WYDEQ_Permitted Sources'!I49</f>
        <v>Compressor Engines</v>
      </c>
      <c r="F121" s="174">
        <f>'WYDEQ_Permitted Sources'!J49</f>
        <v>14.454000000000001</v>
      </c>
      <c r="G121" s="174">
        <f>'WYDEQ_Permitted Sources'!K49</f>
        <v>7.008</v>
      </c>
      <c r="H121" s="174">
        <f>'WYDEQ_Permitted Sources'!L49</f>
        <v>4.38</v>
      </c>
      <c r="I121" s="174" t="str">
        <f>'WYDEQ_Permitted Sources'!M49</f>
        <v/>
      </c>
      <c r="J121" s="174" t="str">
        <f>'WYDEQ_Permitted Sources'!N49</f>
        <v/>
      </c>
      <c r="K121" s="7" t="str">
        <f t="shared" si="1"/>
        <v>Compressor Engines</v>
      </c>
    </row>
    <row r="122" spans="1:11" s="7" customFormat="1" x14ac:dyDescent="0.2">
      <c r="A122" s="7" t="str">
        <f>'WYDEQ_Permitted Sources'!A50</f>
        <v>WYDEQ Permitted Sources</v>
      </c>
      <c r="B122" s="7">
        <f>'WYDEQ_Permitted Sources'!B50</f>
        <v>56</v>
      </c>
      <c r="C122" s="58" t="str">
        <f>'WYDEQ_Permitted Sources'!C50</f>
        <v>56013</v>
      </c>
      <c r="D122" s="58">
        <f>'WYDEQ_Permitted Sources'!F50</f>
        <v>20200253</v>
      </c>
      <c r="E122" s="7" t="str">
        <f>'WYDEQ_Permitted Sources'!I50</f>
        <v>Compressor Engines</v>
      </c>
      <c r="F122" s="174">
        <f>'WYDEQ_Permitted Sources'!J50</f>
        <v>16.206</v>
      </c>
      <c r="G122" s="174">
        <f>'WYDEQ_Permitted Sources'!K50</f>
        <v>8.3219999999999992</v>
      </c>
      <c r="H122" s="174">
        <f>'WYDEQ_Permitted Sources'!L50</f>
        <v>16.206</v>
      </c>
      <c r="I122" s="174" t="str">
        <f>'WYDEQ_Permitted Sources'!M50</f>
        <v/>
      </c>
      <c r="J122" s="174" t="str">
        <f>'WYDEQ_Permitted Sources'!N50</f>
        <v/>
      </c>
      <c r="K122" s="7" t="str">
        <f t="shared" si="1"/>
        <v>Compressor Engines</v>
      </c>
    </row>
    <row r="123" spans="1:11" s="7" customFormat="1" x14ac:dyDescent="0.2">
      <c r="A123" s="7" t="str">
        <f>'WYDEQ_Permitted Sources'!A51</f>
        <v>WYDEQ Permitted Sources</v>
      </c>
      <c r="B123" s="7">
        <f>'WYDEQ_Permitted Sources'!B51</f>
        <v>56</v>
      </c>
      <c r="C123" s="58" t="str">
        <f>'WYDEQ_Permitted Sources'!C51</f>
        <v>56013</v>
      </c>
      <c r="D123" s="58">
        <f>'WYDEQ_Permitted Sources'!F51</f>
        <v>31000304</v>
      </c>
      <c r="E123" s="7" t="str">
        <f>'WYDEQ_Permitted Sources'!I51</f>
        <v>Dehydrator</v>
      </c>
      <c r="F123" s="174">
        <f>'WYDEQ_Permitted Sources'!J51</f>
        <v>0.876</v>
      </c>
      <c r="G123" s="174">
        <f>'WYDEQ_Permitted Sources'!K51</f>
        <v>2.6280000000000001</v>
      </c>
      <c r="H123" s="174">
        <f>'WYDEQ_Permitted Sources'!L51</f>
        <v>5.694</v>
      </c>
      <c r="I123" s="174" t="str">
        <f>'WYDEQ_Permitted Sources'!M51</f>
        <v/>
      </c>
      <c r="J123" s="174" t="str">
        <f>'WYDEQ_Permitted Sources'!N51</f>
        <v/>
      </c>
      <c r="K123" s="7" t="str">
        <f t="shared" si="1"/>
        <v>Dehydrator</v>
      </c>
    </row>
    <row r="124" spans="1:11" s="7" customFormat="1" x14ac:dyDescent="0.2">
      <c r="A124" s="7" t="str">
        <f>'WYDEQ_Permitted Sources'!A52</f>
        <v>WYDEQ Permitted Sources</v>
      </c>
      <c r="B124" s="7">
        <f>'WYDEQ_Permitted Sources'!B52</f>
        <v>56</v>
      </c>
      <c r="C124" s="58" t="str">
        <f>'WYDEQ_Permitted Sources'!C52</f>
        <v>56013</v>
      </c>
      <c r="D124" s="58">
        <f>'WYDEQ_Permitted Sources'!F52</f>
        <v>31000205</v>
      </c>
      <c r="E124" s="7" t="str">
        <f>'WYDEQ_Permitted Sources'!I52</f>
        <v>Natural Gas Production, Flares</v>
      </c>
      <c r="F124" s="174">
        <f>'WYDEQ_Permitted Sources'!J52</f>
        <v>0.438</v>
      </c>
      <c r="G124" s="174">
        <f>'WYDEQ_Permitted Sources'!K52</f>
        <v>0</v>
      </c>
      <c r="H124" s="174">
        <f>'WYDEQ_Permitted Sources'!L52</f>
        <v>0.438</v>
      </c>
      <c r="I124" s="174" t="str">
        <f>'WYDEQ_Permitted Sources'!M52</f>
        <v/>
      </c>
      <c r="J124" s="174" t="str">
        <f>'WYDEQ_Permitted Sources'!N52</f>
        <v/>
      </c>
      <c r="K124" s="7" t="str">
        <f t="shared" si="1"/>
        <v>Natural Gas Production, Flares</v>
      </c>
    </row>
    <row r="125" spans="1:11" s="7" customFormat="1" x14ac:dyDescent="0.2">
      <c r="A125" s="7" t="str">
        <f>'WYDEQ_Permitted Sources'!A53</f>
        <v>WYDEQ Permitted Sources</v>
      </c>
      <c r="B125" s="7">
        <f>'WYDEQ_Permitted Sources'!B53</f>
        <v>56</v>
      </c>
      <c r="C125" s="58" t="str">
        <f>'WYDEQ_Permitted Sources'!C53</f>
        <v>56013</v>
      </c>
      <c r="D125" s="58">
        <f>'WYDEQ_Permitted Sources'!F53</f>
        <v>31000205</v>
      </c>
      <c r="E125" s="7" t="str">
        <f>'WYDEQ_Permitted Sources'!I53</f>
        <v>Natural Gas Production, Flares</v>
      </c>
      <c r="F125" s="174">
        <f>'WYDEQ_Permitted Sources'!J53</f>
        <v>0.438</v>
      </c>
      <c r="G125" s="174">
        <f>'WYDEQ_Permitted Sources'!K53</f>
        <v>0</v>
      </c>
      <c r="H125" s="174">
        <f>'WYDEQ_Permitted Sources'!L53</f>
        <v>0.438</v>
      </c>
      <c r="I125" s="174" t="str">
        <f>'WYDEQ_Permitted Sources'!M53</f>
        <v/>
      </c>
      <c r="J125" s="174" t="str">
        <f>'WYDEQ_Permitted Sources'!N53</f>
        <v/>
      </c>
      <c r="K125" s="7" t="str">
        <f t="shared" si="1"/>
        <v>Natural Gas Production, Flares</v>
      </c>
    </row>
    <row r="126" spans="1:11" s="7" customFormat="1" x14ac:dyDescent="0.2">
      <c r="A126" s="7" t="str">
        <f>'WYDEQ_Permitted Sources'!A54</f>
        <v>WYDEQ Permitted Sources</v>
      </c>
      <c r="B126" s="7">
        <f>'WYDEQ_Permitted Sources'!B54</f>
        <v>56</v>
      </c>
      <c r="C126" s="58" t="str">
        <f>'WYDEQ_Permitted Sources'!C54</f>
        <v>56013</v>
      </c>
      <c r="D126" s="58">
        <f>'WYDEQ_Permitted Sources'!F54</f>
        <v>20200253</v>
      </c>
      <c r="E126" s="7" t="str">
        <f>'WYDEQ_Permitted Sources'!I54</f>
        <v>Compressor Engines</v>
      </c>
      <c r="F126" s="174">
        <f>'WYDEQ_Permitted Sources'!J54</f>
        <v>2.6280000000000001</v>
      </c>
      <c r="G126" s="174">
        <f>'WYDEQ_Permitted Sources'!K54</f>
        <v>0.438</v>
      </c>
      <c r="H126" s="174">
        <f>'WYDEQ_Permitted Sources'!L54</f>
        <v>2.6280000000000001</v>
      </c>
      <c r="I126" s="174" t="str">
        <f>'WYDEQ_Permitted Sources'!M54</f>
        <v/>
      </c>
      <c r="J126" s="174" t="str">
        <f>'WYDEQ_Permitted Sources'!N54</f>
        <v/>
      </c>
      <c r="K126" s="7" t="str">
        <f t="shared" si="1"/>
        <v>Compressor Engines</v>
      </c>
    </row>
    <row r="127" spans="1:11" s="7" customFormat="1" x14ac:dyDescent="0.2">
      <c r="A127" s="7" t="str">
        <f>'WYDEQ_Permitted Sources'!A55</f>
        <v>WYDEQ Permitted Sources</v>
      </c>
      <c r="B127" s="7">
        <f>'WYDEQ_Permitted Sources'!B55</f>
        <v>56</v>
      </c>
      <c r="C127" s="58" t="str">
        <f>'WYDEQ_Permitted Sources'!C55</f>
        <v>56013</v>
      </c>
      <c r="D127" s="58">
        <f>'WYDEQ_Permitted Sources'!F55</f>
        <v>20200254</v>
      </c>
      <c r="E127" s="7" t="str">
        <f>'WYDEQ_Permitted Sources'!I55</f>
        <v>Compressor Engines</v>
      </c>
      <c r="F127" s="174">
        <f>'WYDEQ_Permitted Sources'!J55</f>
        <v>14.454000000000001</v>
      </c>
      <c r="G127" s="174">
        <f>'WYDEQ_Permitted Sources'!K55</f>
        <v>7.8840000000000003</v>
      </c>
      <c r="H127" s="174">
        <f>'WYDEQ_Permitted Sources'!L55</f>
        <v>4.8179999999999996</v>
      </c>
      <c r="I127" s="174" t="str">
        <f>'WYDEQ_Permitted Sources'!M55</f>
        <v/>
      </c>
      <c r="J127" s="174" t="str">
        <f>'WYDEQ_Permitted Sources'!N55</f>
        <v/>
      </c>
      <c r="K127" s="7" t="str">
        <f t="shared" si="1"/>
        <v>Compressor Engines</v>
      </c>
    </row>
    <row r="128" spans="1:11" s="7" customFormat="1" x14ac:dyDescent="0.2">
      <c r="A128" s="7" t="str">
        <f>'WYDEQ_Permitted Sources'!A56</f>
        <v>WYDEQ Permitted Sources</v>
      </c>
      <c r="B128" s="7">
        <f>'WYDEQ_Permitted Sources'!B56</f>
        <v>56</v>
      </c>
      <c r="C128" s="58" t="str">
        <f>'WYDEQ_Permitted Sources'!C56</f>
        <v>56013</v>
      </c>
      <c r="D128" s="58">
        <f>'WYDEQ_Permitted Sources'!F56</f>
        <v>20200253</v>
      </c>
      <c r="E128" s="7" t="str">
        <f>'WYDEQ_Permitted Sources'!I56</f>
        <v>Compressor Engines</v>
      </c>
      <c r="F128" s="174">
        <f>'WYDEQ_Permitted Sources'!J56</f>
        <v>11.166480927264008</v>
      </c>
      <c r="G128" s="174">
        <f>'WYDEQ_Permitted Sources'!K56</f>
        <v>5.5832404636320039</v>
      </c>
      <c r="H128" s="174">
        <f>'WYDEQ_Permitted Sources'!L56</f>
        <v>11.166480927264008</v>
      </c>
      <c r="I128" s="174">
        <f>'WYDEQ_Permitted Sources'!M56</f>
        <v>0</v>
      </c>
      <c r="J128" s="174">
        <f>'WYDEQ_Permitted Sources'!N56</f>
        <v>0.44665923709056027</v>
      </c>
      <c r="K128" s="7" t="str">
        <f t="shared" si="1"/>
        <v>Compressor Engines</v>
      </c>
    </row>
    <row r="129" spans="1:11" s="7" customFormat="1" x14ac:dyDescent="0.2">
      <c r="A129" s="7" t="str">
        <f>'WYDEQ_Permitted Sources'!A57</f>
        <v>WYDEQ Permitted Sources</v>
      </c>
      <c r="B129" s="7">
        <f>'WYDEQ_Permitted Sources'!B57</f>
        <v>56</v>
      </c>
      <c r="C129" s="58" t="str">
        <f>'WYDEQ_Permitted Sources'!C57</f>
        <v>56013</v>
      </c>
      <c r="D129" s="58">
        <f>'WYDEQ_Permitted Sources'!F57</f>
        <v>20200253</v>
      </c>
      <c r="E129" s="7" t="str">
        <f>'WYDEQ_Permitted Sources'!I57</f>
        <v>Compressor Engines</v>
      </c>
      <c r="F129" s="174">
        <f>'WYDEQ_Permitted Sources'!J57</f>
        <v>10.887772615287949</v>
      </c>
      <c r="G129" s="174">
        <f>'WYDEQ_Permitted Sources'!K57</f>
        <v>5.4438863076439743</v>
      </c>
      <c r="H129" s="174">
        <f>'WYDEQ_Permitted Sources'!L57</f>
        <v>10.887772615287949</v>
      </c>
      <c r="I129" s="174">
        <f>'WYDEQ_Permitted Sources'!M57</f>
        <v>0</v>
      </c>
      <c r="J129" s="174">
        <f>'WYDEQ_Permitted Sources'!N57</f>
        <v>0.43551090461151798</v>
      </c>
      <c r="K129" s="7" t="str">
        <f t="shared" si="1"/>
        <v>Compressor Engines</v>
      </c>
    </row>
    <row r="130" spans="1:11" s="7" customFormat="1" x14ac:dyDescent="0.2">
      <c r="A130" s="7" t="str">
        <f>'WYDEQ_Permitted Sources'!A58</f>
        <v>WYDEQ Permitted Sources</v>
      </c>
      <c r="B130" s="7">
        <f>'WYDEQ_Permitted Sources'!B58</f>
        <v>56</v>
      </c>
      <c r="C130" s="58" t="str">
        <f>'WYDEQ_Permitted Sources'!C58</f>
        <v>56013</v>
      </c>
      <c r="D130" s="58">
        <f>'WYDEQ_Permitted Sources'!F58</f>
        <v>20200253</v>
      </c>
      <c r="E130" s="7" t="str">
        <f>'WYDEQ_Permitted Sources'!I58</f>
        <v>Compressor Engines</v>
      </c>
      <c r="F130" s="174">
        <f>'WYDEQ_Permitted Sources'!J58</f>
        <v>3.6841349890044479</v>
      </c>
      <c r="G130" s="174">
        <f>'WYDEQ_Permitted Sources'!K58</f>
        <v>1.842067494502224</v>
      </c>
      <c r="H130" s="174">
        <f>'WYDEQ_Permitted Sources'!L58</f>
        <v>3.6841349890044479</v>
      </c>
      <c r="I130" s="174">
        <f>'WYDEQ_Permitted Sources'!M58</f>
        <v>0</v>
      </c>
      <c r="J130" s="174">
        <f>'WYDEQ_Permitted Sources'!N58</f>
        <v>0.14736539956017791</v>
      </c>
      <c r="K130" s="7" t="str">
        <f t="shared" si="1"/>
        <v>Compressor Engines</v>
      </c>
    </row>
    <row r="131" spans="1:11" s="7" customFormat="1" x14ac:dyDescent="0.2">
      <c r="A131" s="7" t="str">
        <f>'WYDEQ_Permitted Sources'!A59</f>
        <v>WYDEQ Permitted Sources</v>
      </c>
      <c r="B131" s="7">
        <f>'WYDEQ_Permitted Sources'!B59</f>
        <v>56</v>
      </c>
      <c r="C131" s="58" t="str">
        <f>'WYDEQ_Permitted Sources'!C59</f>
        <v>56013</v>
      </c>
      <c r="D131" s="58">
        <f>'WYDEQ_Permitted Sources'!F59</f>
        <v>20200253</v>
      </c>
      <c r="E131" s="7" t="str">
        <f>'WYDEQ_Permitted Sources'!I59</f>
        <v>Compressor Engines</v>
      </c>
      <c r="F131" s="174">
        <f>'WYDEQ_Permitted Sources'!J59</f>
        <v>0</v>
      </c>
      <c r="G131" s="174">
        <f>'WYDEQ_Permitted Sources'!K59</f>
        <v>0</v>
      </c>
      <c r="H131" s="174">
        <f>'WYDEQ_Permitted Sources'!L59</f>
        <v>0</v>
      </c>
      <c r="I131" s="174">
        <f>'WYDEQ_Permitted Sources'!M59</f>
        <v>0</v>
      </c>
      <c r="J131" s="174">
        <f>'WYDEQ_Permitted Sources'!N59</f>
        <v>0</v>
      </c>
      <c r="K131" s="7" t="str">
        <f t="shared" si="1"/>
        <v>Compressor Engines</v>
      </c>
    </row>
    <row r="132" spans="1:11" s="7" customFormat="1" x14ac:dyDescent="0.2">
      <c r="A132" s="7" t="str">
        <f>'WYDEQ_Permitted Sources'!A60</f>
        <v>WYDEQ Permitted Sources</v>
      </c>
      <c r="B132" s="7">
        <f>'WYDEQ_Permitted Sources'!B60</f>
        <v>56</v>
      </c>
      <c r="C132" s="58" t="str">
        <f>'WYDEQ_Permitted Sources'!C60</f>
        <v>56013</v>
      </c>
      <c r="D132" s="58">
        <f>'WYDEQ_Permitted Sources'!F60</f>
        <v>20200254</v>
      </c>
      <c r="E132" s="7" t="str">
        <f>'WYDEQ_Permitted Sources'!I60</f>
        <v>Compressor Engines</v>
      </c>
      <c r="F132" s="174">
        <f>'WYDEQ_Permitted Sources'!J60</f>
        <v>0</v>
      </c>
      <c r="G132" s="174">
        <f>'WYDEQ_Permitted Sources'!K60</f>
        <v>0</v>
      </c>
      <c r="H132" s="174">
        <f>'WYDEQ_Permitted Sources'!L60</f>
        <v>0</v>
      </c>
      <c r="I132" s="174">
        <f>'WYDEQ_Permitted Sources'!M60</f>
        <v>0</v>
      </c>
      <c r="J132" s="174">
        <f>'WYDEQ_Permitted Sources'!N60</f>
        <v>0</v>
      </c>
      <c r="K132" s="7" t="str">
        <f t="shared" si="1"/>
        <v>Compressor Engines</v>
      </c>
    </row>
    <row r="133" spans="1:11" s="7" customFormat="1" x14ac:dyDescent="0.2">
      <c r="A133" s="7" t="str">
        <f>'WYDEQ_Permitted Sources'!A61</f>
        <v>WYDEQ Permitted Sources</v>
      </c>
      <c r="B133" s="7">
        <f>'WYDEQ_Permitted Sources'!B61</f>
        <v>56</v>
      </c>
      <c r="C133" s="58" t="str">
        <f>'WYDEQ_Permitted Sources'!C61</f>
        <v>56013</v>
      </c>
      <c r="D133" s="58">
        <f>'WYDEQ_Permitted Sources'!F61</f>
        <v>20200254</v>
      </c>
      <c r="E133" s="7" t="str">
        <f>'WYDEQ_Permitted Sources'!I61</f>
        <v>Compressor Engines</v>
      </c>
      <c r="F133" s="174">
        <f>'WYDEQ_Permitted Sources'!J61</f>
        <v>0</v>
      </c>
      <c r="G133" s="174">
        <f>'WYDEQ_Permitted Sources'!K61</f>
        <v>0</v>
      </c>
      <c r="H133" s="174">
        <f>'WYDEQ_Permitted Sources'!L61</f>
        <v>0</v>
      </c>
      <c r="I133" s="174">
        <f>'WYDEQ_Permitted Sources'!M61</f>
        <v>0</v>
      </c>
      <c r="J133" s="174">
        <f>'WYDEQ_Permitted Sources'!N61</f>
        <v>0</v>
      </c>
      <c r="K133" s="7" t="str">
        <f t="shared" si="1"/>
        <v>Compressor Engines</v>
      </c>
    </row>
    <row r="134" spans="1:11" s="7" customFormat="1" x14ac:dyDescent="0.2">
      <c r="A134" s="7" t="str">
        <f>'WYDEQ_Permitted Sources'!A62</f>
        <v>WYDEQ Permitted Sources</v>
      </c>
      <c r="B134" s="7">
        <f>'WYDEQ_Permitted Sources'!B62</f>
        <v>56</v>
      </c>
      <c r="C134" s="58" t="str">
        <f>'WYDEQ_Permitted Sources'!C62</f>
        <v>56013</v>
      </c>
      <c r="D134" s="58">
        <f>'WYDEQ_Permitted Sources'!F62</f>
        <v>20200253</v>
      </c>
      <c r="E134" s="7" t="str">
        <f>'WYDEQ_Permitted Sources'!I62</f>
        <v>Compressor Engines</v>
      </c>
      <c r="F134" s="174">
        <f>'WYDEQ_Permitted Sources'!J62</f>
        <v>0</v>
      </c>
      <c r="G134" s="174">
        <f>'WYDEQ_Permitted Sources'!K62</f>
        <v>0</v>
      </c>
      <c r="H134" s="174">
        <f>'WYDEQ_Permitted Sources'!L62</f>
        <v>0</v>
      </c>
      <c r="I134" s="174">
        <f>'WYDEQ_Permitted Sources'!M62</f>
        <v>0</v>
      </c>
      <c r="J134" s="174">
        <f>'WYDEQ_Permitted Sources'!N62</f>
        <v>0</v>
      </c>
      <c r="K134" s="7" t="str">
        <f t="shared" si="1"/>
        <v>Compressor Engines</v>
      </c>
    </row>
    <row r="135" spans="1:11" s="7" customFormat="1" x14ac:dyDescent="0.2">
      <c r="A135" s="7" t="str">
        <f>'WYDEQ_Permitted Sources'!A63</f>
        <v>WYDEQ Permitted Sources</v>
      </c>
      <c r="B135" s="7">
        <f>'WYDEQ_Permitted Sources'!B63</f>
        <v>56</v>
      </c>
      <c r="C135" s="58" t="str">
        <f>'WYDEQ_Permitted Sources'!C63</f>
        <v>56013</v>
      </c>
      <c r="D135" s="58">
        <f>'WYDEQ_Permitted Sources'!F63</f>
        <v>31000215</v>
      </c>
      <c r="E135" s="7" t="str">
        <f>'WYDEQ_Permitted Sources'!I63</f>
        <v>Natural Gas Production, Flares Combusting Gases &gt;1000 BTU/scf</v>
      </c>
      <c r="F135" s="174">
        <f>'WYDEQ_Permitted Sources'!J63</f>
        <v>0.4</v>
      </c>
      <c r="G135" s="174">
        <f>'WYDEQ_Permitted Sources'!K63</f>
        <v>2.2999999999999998</v>
      </c>
      <c r="H135" s="174">
        <f>'WYDEQ_Permitted Sources'!L63</f>
        <v>1.8</v>
      </c>
      <c r="I135" s="174" t="str">
        <f>'WYDEQ_Permitted Sources'!M63</f>
        <v/>
      </c>
      <c r="J135" s="174" t="str">
        <f>'WYDEQ_Permitted Sources'!N63</f>
        <v/>
      </c>
      <c r="K135" s="7" t="str">
        <f t="shared" ref="K135:K198" si="2">IF(E135="Unpermitted Fugitives","Fugitives",IF(E135="Natural Gas Processing Facilities, Pump Seals","Fugitives",IF(E135="Natural Gas Production, All Equipt Leak Fugitives","Fugitives",IF(E135="External Combustion Boilers","Heaters",IF(E135="Permitted Tank Losses","Condensate tank ",IF(E135="Permitted Fugitives","Fugitives",IF(E135="Process Heaters","Heaters",E135)))))))</f>
        <v>Natural Gas Production, Flares Combusting Gases &gt;1000 BTU/scf</v>
      </c>
    </row>
    <row r="136" spans="1:11" s="7" customFormat="1" x14ac:dyDescent="0.2">
      <c r="A136" s="7" t="str">
        <f>'WYDEQ_Permitted Sources'!A64</f>
        <v>WYDEQ Permitted Sources</v>
      </c>
      <c r="B136" s="7">
        <f>'WYDEQ_Permitted Sources'!B64</f>
        <v>56</v>
      </c>
      <c r="C136" s="58" t="str">
        <f>'WYDEQ_Permitted Sources'!C64</f>
        <v>56013</v>
      </c>
      <c r="D136" s="58">
        <f>'WYDEQ_Permitted Sources'!F64</f>
        <v>31000215</v>
      </c>
      <c r="E136" s="7" t="str">
        <f>'WYDEQ_Permitted Sources'!I64</f>
        <v>Natural Gas Production, Flares Combusting Gases &gt;1000 BTU/scf</v>
      </c>
      <c r="F136" s="174">
        <f>'WYDEQ_Permitted Sources'!J64</f>
        <v>0.4</v>
      </c>
      <c r="G136" s="174">
        <f>'WYDEQ_Permitted Sources'!K64</f>
        <v>5.0999999999999996</v>
      </c>
      <c r="H136" s="174">
        <f>'WYDEQ_Permitted Sources'!L64</f>
        <v>2.1</v>
      </c>
      <c r="I136" s="174" t="str">
        <f>'WYDEQ_Permitted Sources'!M64</f>
        <v/>
      </c>
      <c r="J136" s="174" t="str">
        <f>'WYDEQ_Permitted Sources'!N64</f>
        <v/>
      </c>
      <c r="K136" s="7" t="str">
        <f t="shared" si="2"/>
        <v>Natural Gas Production, Flares Combusting Gases &gt;1000 BTU/scf</v>
      </c>
    </row>
    <row r="137" spans="1:11" s="7" customFormat="1" x14ac:dyDescent="0.2">
      <c r="A137" s="7" t="str">
        <f>'WYDEQ_Permitted Sources'!A65</f>
        <v>WYDEQ Permitted Sources</v>
      </c>
      <c r="B137" s="7">
        <f>'WYDEQ_Permitted Sources'!B65</f>
        <v>56</v>
      </c>
      <c r="C137" s="58" t="str">
        <f>'WYDEQ_Permitted Sources'!C65</f>
        <v>56013</v>
      </c>
      <c r="D137" s="58">
        <f>'WYDEQ_Permitted Sources'!F65</f>
        <v>31000220</v>
      </c>
      <c r="E137" s="7" t="str">
        <f>'WYDEQ_Permitted Sources'!I65</f>
        <v>Natural Gas Production, All Equipt Leak Fugitives</v>
      </c>
      <c r="F137" s="174">
        <f>'WYDEQ_Permitted Sources'!J65</f>
        <v>0</v>
      </c>
      <c r="G137" s="174">
        <f>'WYDEQ_Permitted Sources'!K65</f>
        <v>14.2</v>
      </c>
      <c r="H137" s="174">
        <f>'WYDEQ_Permitted Sources'!L65</f>
        <v>0</v>
      </c>
      <c r="I137" s="174" t="str">
        <f>'WYDEQ_Permitted Sources'!M65</f>
        <v/>
      </c>
      <c r="J137" s="174" t="str">
        <f>'WYDEQ_Permitted Sources'!N65</f>
        <v/>
      </c>
      <c r="K137" s="7" t="str">
        <f t="shared" si="2"/>
        <v>Fugitives</v>
      </c>
    </row>
    <row r="138" spans="1:11" s="7" customFormat="1" x14ac:dyDescent="0.2">
      <c r="A138" s="7" t="str">
        <f>'WYDEQ_Permitted Sources'!A66</f>
        <v>WYDEQ Permitted Sources</v>
      </c>
      <c r="B138" s="7">
        <f>'WYDEQ_Permitted Sources'!B66</f>
        <v>56</v>
      </c>
      <c r="C138" s="58" t="str">
        <f>'WYDEQ_Permitted Sources'!C66</f>
        <v>56013</v>
      </c>
      <c r="D138" s="58">
        <f>'WYDEQ_Permitted Sources'!F66</f>
        <v>31000404</v>
      </c>
      <c r="E138" s="7" t="str">
        <f>'WYDEQ_Permitted Sources'!I66</f>
        <v>Process Heaters</v>
      </c>
      <c r="F138" s="174">
        <f>'WYDEQ_Permitted Sources'!J66</f>
        <v>1.7</v>
      </c>
      <c r="G138" s="174">
        <f>'WYDEQ_Permitted Sources'!K66</f>
        <v>0</v>
      </c>
      <c r="H138" s="174">
        <f>'WYDEQ_Permitted Sources'!L66</f>
        <v>1.4</v>
      </c>
      <c r="I138" s="174" t="str">
        <f>'WYDEQ_Permitted Sources'!M66</f>
        <v/>
      </c>
      <c r="J138" s="174" t="str">
        <f>'WYDEQ_Permitted Sources'!N66</f>
        <v/>
      </c>
      <c r="K138" s="7" t="str">
        <f t="shared" si="2"/>
        <v>Heaters</v>
      </c>
    </row>
    <row r="139" spans="1:11" s="7" customFormat="1" x14ac:dyDescent="0.2">
      <c r="A139" s="7" t="str">
        <f>'WYDEQ_Permitted Sources'!A67</f>
        <v>WYDEQ Permitted Sources</v>
      </c>
      <c r="B139" s="7">
        <f>'WYDEQ_Permitted Sources'!B67</f>
        <v>56</v>
      </c>
      <c r="C139" s="58" t="str">
        <f>'WYDEQ_Permitted Sources'!C67</f>
        <v>56013</v>
      </c>
      <c r="D139" s="58">
        <f>'WYDEQ_Permitted Sources'!F67</f>
        <v>31000404</v>
      </c>
      <c r="E139" s="7" t="str">
        <f>'WYDEQ_Permitted Sources'!I67</f>
        <v>Process Heaters</v>
      </c>
      <c r="F139" s="174">
        <f>'WYDEQ_Permitted Sources'!J67</f>
        <v>0.3</v>
      </c>
      <c r="G139" s="174">
        <f>'WYDEQ_Permitted Sources'!K67</f>
        <v>0</v>
      </c>
      <c r="H139" s="174">
        <f>'WYDEQ_Permitted Sources'!L67</f>
        <v>0.3</v>
      </c>
      <c r="I139" s="174" t="str">
        <f>'WYDEQ_Permitted Sources'!M67</f>
        <v/>
      </c>
      <c r="J139" s="174" t="str">
        <f>'WYDEQ_Permitted Sources'!N67</f>
        <v/>
      </c>
      <c r="K139" s="7" t="str">
        <f t="shared" si="2"/>
        <v>Heaters</v>
      </c>
    </row>
    <row r="140" spans="1:11" s="7" customFormat="1" x14ac:dyDescent="0.2">
      <c r="A140" s="7" t="str">
        <f>'WYDEQ_Permitted Sources'!A68</f>
        <v>WYDEQ Permitted Sources</v>
      </c>
      <c r="B140" s="7">
        <f>'WYDEQ_Permitted Sources'!B68</f>
        <v>56</v>
      </c>
      <c r="C140" s="58" t="str">
        <f>'WYDEQ_Permitted Sources'!C68</f>
        <v>56013</v>
      </c>
      <c r="D140" s="58">
        <f>'WYDEQ_Permitted Sources'!F68</f>
        <v>31000227</v>
      </c>
      <c r="E140" s="7" t="str">
        <f>'WYDEQ_Permitted Sources'!I68</f>
        <v>Dehydrator</v>
      </c>
      <c r="F140" s="174">
        <f>'WYDEQ_Permitted Sources'!J68</f>
        <v>0.2</v>
      </c>
      <c r="G140" s="174">
        <f>'WYDEQ_Permitted Sources'!K68</f>
        <v>0</v>
      </c>
      <c r="H140" s="174">
        <f>'WYDEQ_Permitted Sources'!L68</f>
        <v>0</v>
      </c>
      <c r="I140" s="174" t="str">
        <f>'WYDEQ_Permitted Sources'!M68</f>
        <v/>
      </c>
      <c r="J140" s="174" t="str">
        <f>'WYDEQ_Permitted Sources'!N68</f>
        <v/>
      </c>
      <c r="K140" s="7" t="str">
        <f t="shared" si="2"/>
        <v>Dehydrator</v>
      </c>
    </row>
    <row r="141" spans="1:11" s="7" customFormat="1" x14ac:dyDescent="0.2">
      <c r="A141" s="7" t="str">
        <f>'WYDEQ_Permitted Sources'!A69</f>
        <v>WYDEQ Permitted Sources</v>
      </c>
      <c r="B141" s="7">
        <f>'WYDEQ_Permitted Sources'!B69</f>
        <v>56</v>
      </c>
      <c r="C141" s="58" t="str">
        <f>'WYDEQ_Permitted Sources'!C69</f>
        <v>56013</v>
      </c>
      <c r="D141" s="58">
        <f>'WYDEQ_Permitted Sources'!F69</f>
        <v>31000227</v>
      </c>
      <c r="E141" s="7" t="str">
        <f>'WYDEQ_Permitted Sources'!I69</f>
        <v>Dehydrator</v>
      </c>
      <c r="F141" s="174">
        <f>'WYDEQ_Permitted Sources'!J69</f>
        <v>0.2</v>
      </c>
      <c r="G141" s="174">
        <f>'WYDEQ_Permitted Sources'!K69</f>
        <v>0</v>
      </c>
      <c r="H141" s="174">
        <f>'WYDEQ_Permitted Sources'!L69</f>
        <v>0.2</v>
      </c>
      <c r="I141" s="174" t="str">
        <f>'WYDEQ_Permitted Sources'!M69</f>
        <v/>
      </c>
      <c r="J141" s="174" t="str">
        <f>'WYDEQ_Permitted Sources'!N69</f>
        <v/>
      </c>
      <c r="K141" s="7" t="str">
        <f t="shared" si="2"/>
        <v>Dehydrator</v>
      </c>
    </row>
    <row r="142" spans="1:11" s="7" customFormat="1" x14ac:dyDescent="0.2">
      <c r="A142" s="7" t="str">
        <f>'WYDEQ_Permitted Sources'!A70</f>
        <v>WYDEQ Permitted Sources</v>
      </c>
      <c r="B142" s="7">
        <f>'WYDEQ_Permitted Sources'!B70</f>
        <v>56</v>
      </c>
      <c r="C142" s="58" t="str">
        <f>'WYDEQ_Permitted Sources'!C70</f>
        <v>56013</v>
      </c>
      <c r="D142" s="58">
        <f>'WYDEQ_Permitted Sources'!F70</f>
        <v>31000227</v>
      </c>
      <c r="E142" s="7" t="str">
        <f>'WYDEQ_Permitted Sources'!I70</f>
        <v>Dehydrator</v>
      </c>
      <c r="F142" s="174">
        <f>'WYDEQ_Permitted Sources'!J70</f>
        <v>0.2</v>
      </c>
      <c r="G142" s="174">
        <f>'WYDEQ_Permitted Sources'!K70</f>
        <v>0</v>
      </c>
      <c r="H142" s="174">
        <f>'WYDEQ_Permitted Sources'!L70</f>
        <v>0.2</v>
      </c>
      <c r="I142" s="174" t="str">
        <f>'WYDEQ_Permitted Sources'!M70</f>
        <v/>
      </c>
      <c r="J142" s="174" t="str">
        <f>'WYDEQ_Permitted Sources'!N70</f>
        <v/>
      </c>
      <c r="K142" s="7" t="str">
        <f t="shared" si="2"/>
        <v>Dehydrator</v>
      </c>
    </row>
    <row r="143" spans="1:11" s="7" customFormat="1" x14ac:dyDescent="0.2">
      <c r="A143" s="7" t="str">
        <f>'WYDEQ_Permitted Sources'!A71</f>
        <v>WYDEQ Permitted Sources</v>
      </c>
      <c r="B143" s="7">
        <f>'WYDEQ_Permitted Sources'!B71</f>
        <v>56</v>
      </c>
      <c r="C143" s="58" t="str">
        <f>'WYDEQ_Permitted Sources'!C71</f>
        <v>56013</v>
      </c>
      <c r="D143" s="58">
        <f>'WYDEQ_Permitted Sources'!F71</f>
        <v>31000404</v>
      </c>
      <c r="E143" s="7" t="str">
        <f>'WYDEQ_Permitted Sources'!I71</f>
        <v>Process Heaters</v>
      </c>
      <c r="F143" s="174">
        <f>'WYDEQ_Permitted Sources'!J71</f>
        <v>0.1</v>
      </c>
      <c r="G143" s="174">
        <f>'WYDEQ_Permitted Sources'!K71</f>
        <v>0</v>
      </c>
      <c r="H143" s="174">
        <f>'WYDEQ_Permitted Sources'!L71</f>
        <v>0.1</v>
      </c>
      <c r="I143" s="174" t="str">
        <f>'WYDEQ_Permitted Sources'!M71</f>
        <v/>
      </c>
      <c r="J143" s="174" t="str">
        <f>'WYDEQ_Permitted Sources'!N71</f>
        <v/>
      </c>
      <c r="K143" s="7" t="str">
        <f t="shared" si="2"/>
        <v>Heaters</v>
      </c>
    </row>
    <row r="144" spans="1:11" s="7" customFormat="1" x14ac:dyDescent="0.2">
      <c r="A144" s="7" t="str">
        <f>'WYDEQ_Permitted Sources'!A72</f>
        <v>WYDEQ Permitted Sources</v>
      </c>
      <c r="B144" s="7">
        <f>'WYDEQ_Permitted Sources'!B72</f>
        <v>56</v>
      </c>
      <c r="C144" s="58" t="str">
        <f>'WYDEQ_Permitted Sources'!C72</f>
        <v>56013</v>
      </c>
      <c r="D144" s="58">
        <f>'WYDEQ_Permitted Sources'!F72</f>
        <v>31000299</v>
      </c>
      <c r="E144" s="7" t="str">
        <f>'WYDEQ_Permitted Sources'!I72</f>
        <v>Natural Gas Production, Other Not Classified</v>
      </c>
      <c r="F144" s="174">
        <f>'WYDEQ_Permitted Sources'!J72</f>
        <v>0</v>
      </c>
      <c r="G144" s="174">
        <f>'WYDEQ_Permitted Sources'!K72</f>
        <v>12</v>
      </c>
      <c r="H144" s="174">
        <f>'WYDEQ_Permitted Sources'!L72</f>
        <v>0</v>
      </c>
      <c r="I144" s="174" t="str">
        <f>'WYDEQ_Permitted Sources'!M72</f>
        <v/>
      </c>
      <c r="J144" s="174" t="str">
        <f>'WYDEQ_Permitted Sources'!N72</f>
        <v/>
      </c>
      <c r="K144" s="7" t="str">
        <f t="shared" si="2"/>
        <v>Natural Gas Production, Other Not Classified</v>
      </c>
    </row>
    <row r="145" spans="1:11" s="7" customFormat="1" x14ac:dyDescent="0.2">
      <c r="A145" s="7" t="str">
        <f>'WYDEQ_Permitted Sources'!A73</f>
        <v>WYDEQ Permitted Sources</v>
      </c>
      <c r="B145" s="7">
        <f>'WYDEQ_Permitted Sources'!B73</f>
        <v>56</v>
      </c>
      <c r="C145" s="58" t="str">
        <f>'WYDEQ_Permitted Sources'!C73</f>
        <v>56013</v>
      </c>
      <c r="D145" s="58">
        <f>'WYDEQ_Permitted Sources'!F73</f>
        <v>31000302</v>
      </c>
      <c r="E145" s="7" t="str">
        <f>'WYDEQ_Permitted Sources'!I73</f>
        <v>Dehydrator</v>
      </c>
      <c r="F145" s="174">
        <f>'WYDEQ_Permitted Sources'!J73</f>
        <v>0</v>
      </c>
      <c r="G145" s="174">
        <f>'WYDEQ_Permitted Sources'!K73</f>
        <v>14.3</v>
      </c>
      <c r="H145" s="174">
        <f>'WYDEQ_Permitted Sources'!L73</f>
        <v>0</v>
      </c>
      <c r="I145" s="174" t="str">
        <f>'WYDEQ_Permitted Sources'!M73</f>
        <v/>
      </c>
      <c r="J145" s="174" t="str">
        <f>'WYDEQ_Permitted Sources'!N73</f>
        <v/>
      </c>
      <c r="K145" s="7" t="str">
        <f t="shared" si="2"/>
        <v>Dehydrator</v>
      </c>
    </row>
    <row r="146" spans="1:11" s="7" customFormat="1" x14ac:dyDescent="0.2">
      <c r="A146" s="7" t="str">
        <f>'WYDEQ_Permitted Sources'!A74</f>
        <v>WYDEQ Permitted Sources</v>
      </c>
      <c r="B146" s="7">
        <f>'WYDEQ_Permitted Sources'!B74</f>
        <v>56</v>
      </c>
      <c r="C146" s="58" t="str">
        <f>'WYDEQ_Permitted Sources'!C74</f>
        <v>56013</v>
      </c>
      <c r="D146" s="58">
        <f>'WYDEQ_Permitted Sources'!F74</f>
        <v>20200254</v>
      </c>
      <c r="E146" s="7" t="str">
        <f>'WYDEQ_Permitted Sources'!I74</f>
        <v>Compressor Engines</v>
      </c>
      <c r="F146" s="174">
        <f>'WYDEQ_Permitted Sources'!J74</f>
        <v>19.271999999999998</v>
      </c>
      <c r="G146" s="174">
        <f>'WYDEQ_Permitted Sources'!K74</f>
        <v>12.702</v>
      </c>
      <c r="H146" s="174">
        <f>'WYDEQ_Permitted Sources'!L74</f>
        <v>6.57</v>
      </c>
      <c r="I146" s="174" t="str">
        <f>'WYDEQ_Permitted Sources'!M74</f>
        <v/>
      </c>
      <c r="J146" s="174" t="str">
        <f>'WYDEQ_Permitted Sources'!N74</f>
        <v/>
      </c>
      <c r="K146" s="7" t="str">
        <f t="shared" si="2"/>
        <v>Compressor Engines</v>
      </c>
    </row>
    <row r="147" spans="1:11" s="7" customFormat="1" x14ac:dyDescent="0.2">
      <c r="A147" s="7" t="str">
        <f>'WYDEQ_Permitted Sources'!A75</f>
        <v>WYDEQ Permitted Sources</v>
      </c>
      <c r="B147" s="7">
        <f>'WYDEQ_Permitted Sources'!B75</f>
        <v>56</v>
      </c>
      <c r="C147" s="58" t="str">
        <f>'WYDEQ_Permitted Sources'!C75</f>
        <v>56013</v>
      </c>
      <c r="D147" s="58">
        <f>'WYDEQ_Permitted Sources'!F75</f>
        <v>31000304</v>
      </c>
      <c r="E147" s="7" t="str">
        <f>'WYDEQ_Permitted Sources'!I75</f>
        <v>Dehydrator</v>
      </c>
      <c r="F147" s="174">
        <f>'WYDEQ_Permitted Sources'!J75</f>
        <v>0.219</v>
      </c>
      <c r="G147" s="174">
        <f>'WYDEQ_Permitted Sources'!K75</f>
        <v>2.4089999999999998</v>
      </c>
      <c r="H147" s="174">
        <f>'WYDEQ_Permitted Sources'!L75</f>
        <v>0.219</v>
      </c>
      <c r="I147" s="174" t="str">
        <f>'WYDEQ_Permitted Sources'!M75</f>
        <v/>
      </c>
      <c r="J147" s="174" t="str">
        <f>'WYDEQ_Permitted Sources'!N75</f>
        <v/>
      </c>
      <c r="K147" s="7" t="str">
        <f t="shared" si="2"/>
        <v>Dehydrator</v>
      </c>
    </row>
    <row r="148" spans="1:11" s="7" customFormat="1" x14ac:dyDescent="0.2">
      <c r="A148" s="7" t="str">
        <f>'WYDEQ_Permitted Sources'!A76</f>
        <v>WYDEQ Permitted Sources</v>
      </c>
      <c r="B148" s="7">
        <f>'WYDEQ_Permitted Sources'!B76</f>
        <v>56</v>
      </c>
      <c r="C148" s="58" t="str">
        <f>'WYDEQ_Permitted Sources'!C76</f>
        <v>56013</v>
      </c>
      <c r="D148" s="58">
        <f>'WYDEQ_Permitted Sources'!F76</f>
        <v>40400311</v>
      </c>
      <c r="E148" s="7" t="str">
        <f>'WYDEQ_Permitted Sources'!I76</f>
        <v>Permitted Tank Losses</v>
      </c>
      <c r="F148" s="174">
        <f>'WYDEQ_Permitted Sources'!J76</f>
        <v>0.219</v>
      </c>
      <c r="G148" s="174">
        <f>'WYDEQ_Permitted Sources'!K76</f>
        <v>2.4089999999999998</v>
      </c>
      <c r="H148" s="174">
        <f>'WYDEQ_Permitted Sources'!L76</f>
        <v>0.219</v>
      </c>
      <c r="I148" s="174" t="str">
        <f>'WYDEQ_Permitted Sources'!M76</f>
        <v/>
      </c>
      <c r="J148" s="174" t="str">
        <f>'WYDEQ_Permitted Sources'!N76</f>
        <v/>
      </c>
      <c r="K148" s="7" t="str">
        <f t="shared" si="2"/>
        <v xml:space="preserve">Condensate tank </v>
      </c>
    </row>
    <row r="149" spans="1:11" s="7" customFormat="1" x14ac:dyDescent="0.2">
      <c r="A149" s="7" t="str">
        <f>'WYDEQ_Permitted Sources'!A77</f>
        <v>WYDEQ Permitted Sources</v>
      </c>
      <c r="B149" s="7">
        <f>'WYDEQ_Permitted Sources'!B77</f>
        <v>56</v>
      </c>
      <c r="C149" s="58" t="str">
        <f>'WYDEQ_Permitted Sources'!C77</f>
        <v>56013</v>
      </c>
      <c r="D149" s="58">
        <f>'WYDEQ_Permitted Sources'!F77</f>
        <v>31000404</v>
      </c>
      <c r="E149" s="7" t="str">
        <f>'WYDEQ_Permitted Sources'!I77</f>
        <v>Process Heaters</v>
      </c>
      <c r="F149" s="174">
        <f>'WYDEQ_Permitted Sources'!J77</f>
        <v>1.752</v>
      </c>
      <c r="G149" s="174">
        <f>'WYDEQ_Permitted Sources'!K77</f>
        <v>0.438</v>
      </c>
      <c r="H149" s="174">
        <f>'WYDEQ_Permitted Sources'!L77</f>
        <v>0.438</v>
      </c>
      <c r="I149" s="174" t="str">
        <f>'WYDEQ_Permitted Sources'!M77</f>
        <v/>
      </c>
      <c r="J149" s="174" t="str">
        <f>'WYDEQ_Permitted Sources'!N77</f>
        <v/>
      </c>
      <c r="K149" s="7" t="str">
        <f t="shared" si="2"/>
        <v>Heaters</v>
      </c>
    </row>
    <row r="150" spans="1:11" s="7" customFormat="1" x14ac:dyDescent="0.2">
      <c r="A150" s="7" t="str">
        <f>'WYDEQ_Permitted Sources'!A78</f>
        <v>WYDEQ Permitted Sources</v>
      </c>
      <c r="B150" s="7">
        <f>'WYDEQ_Permitted Sources'!B78</f>
        <v>56</v>
      </c>
      <c r="C150" s="58" t="str">
        <f>'WYDEQ_Permitted Sources'!C78</f>
        <v>56013</v>
      </c>
      <c r="D150" s="58">
        <f>'WYDEQ_Permitted Sources'!F78</f>
        <v>20200252</v>
      </c>
      <c r="E150" s="7" t="str">
        <f>'WYDEQ_Permitted Sources'!I78</f>
        <v>Compressor Engines</v>
      </c>
      <c r="F150" s="174">
        <f>'WYDEQ_Permitted Sources'!J78</f>
        <v>6.57</v>
      </c>
      <c r="G150" s="174">
        <f>'WYDEQ_Permitted Sources'!K78</f>
        <v>0</v>
      </c>
      <c r="H150" s="174">
        <f>'WYDEQ_Permitted Sources'!L78</f>
        <v>3.504</v>
      </c>
      <c r="I150" s="174" t="str">
        <f>'WYDEQ_Permitted Sources'!M78</f>
        <v/>
      </c>
      <c r="J150" s="174" t="str">
        <f>'WYDEQ_Permitted Sources'!N78</f>
        <v/>
      </c>
      <c r="K150" s="7" t="str">
        <f t="shared" si="2"/>
        <v>Compressor Engines</v>
      </c>
    </row>
    <row r="151" spans="1:11" s="7" customFormat="1" x14ac:dyDescent="0.2">
      <c r="A151" s="7" t="str">
        <f>'WYDEQ_Permitted Sources'!A79</f>
        <v>WYDEQ Permitted Sources</v>
      </c>
      <c r="B151" s="7">
        <f>'WYDEQ_Permitted Sources'!B79</f>
        <v>56</v>
      </c>
      <c r="C151" s="58" t="str">
        <f>'WYDEQ_Permitted Sources'!C79</f>
        <v>56013</v>
      </c>
      <c r="D151" s="58">
        <f>'WYDEQ_Permitted Sources'!F79</f>
        <v>20200253</v>
      </c>
      <c r="E151" s="7" t="str">
        <f>'WYDEQ_Permitted Sources'!I79</f>
        <v>Compressor Engines</v>
      </c>
      <c r="F151" s="174">
        <f>'WYDEQ_Permitted Sources'!J79</f>
        <v>11.255278691777312</v>
      </c>
      <c r="G151" s="174">
        <f>'WYDEQ_Permitted Sources'!K79</f>
        <v>2.2510557383554621</v>
      </c>
      <c r="H151" s="174">
        <f>'WYDEQ_Permitted Sources'!L79</f>
        <v>16.882918037665963</v>
      </c>
      <c r="I151" s="174">
        <f>'WYDEQ_Permitted Sources'!M79</f>
        <v>0</v>
      </c>
      <c r="J151" s="174">
        <f>'WYDEQ_Permitted Sources'!N79</f>
        <v>0.45021114767109244</v>
      </c>
      <c r="K151" s="7" t="str">
        <f t="shared" si="2"/>
        <v>Compressor Engines</v>
      </c>
    </row>
    <row r="152" spans="1:11" s="7" customFormat="1" x14ac:dyDescent="0.2">
      <c r="A152" s="7" t="str">
        <f>'WYDEQ_Permitted Sources'!A80</f>
        <v>WYDEQ Permitted Sources</v>
      </c>
      <c r="B152" s="7">
        <f>'WYDEQ_Permitted Sources'!B80</f>
        <v>56</v>
      </c>
      <c r="C152" s="58" t="str">
        <f>'WYDEQ_Permitted Sources'!C80</f>
        <v>56013</v>
      </c>
      <c r="D152" s="58">
        <f>'WYDEQ_Permitted Sources'!F80</f>
        <v>20200254</v>
      </c>
      <c r="E152" s="7" t="str">
        <f>'WYDEQ_Permitted Sources'!I80</f>
        <v>Compressor Engines</v>
      </c>
      <c r="F152" s="174">
        <f>'WYDEQ_Permitted Sources'!J80</f>
        <v>0</v>
      </c>
      <c r="G152" s="174">
        <f>'WYDEQ_Permitted Sources'!K80</f>
        <v>0</v>
      </c>
      <c r="H152" s="174">
        <f>'WYDEQ_Permitted Sources'!L80</f>
        <v>0</v>
      </c>
      <c r="I152" s="174">
        <f>'WYDEQ_Permitted Sources'!M80</f>
        <v>0</v>
      </c>
      <c r="J152" s="174">
        <f>'WYDEQ_Permitted Sources'!N80</f>
        <v>0</v>
      </c>
      <c r="K152" s="7" t="str">
        <f t="shared" si="2"/>
        <v>Compressor Engines</v>
      </c>
    </row>
    <row r="153" spans="1:11" s="7" customFormat="1" x14ac:dyDescent="0.2">
      <c r="A153" s="7" t="str">
        <f>'WYDEQ_Permitted Sources'!A81</f>
        <v>WYDEQ Permitted Sources</v>
      </c>
      <c r="B153" s="7">
        <f>'WYDEQ_Permitted Sources'!B81</f>
        <v>56</v>
      </c>
      <c r="C153" s="58" t="str">
        <f>'WYDEQ_Permitted Sources'!C81</f>
        <v>56013</v>
      </c>
      <c r="D153" s="58">
        <f>'WYDEQ_Permitted Sources'!F81</f>
        <v>20200254</v>
      </c>
      <c r="E153" s="7" t="str">
        <f>'WYDEQ_Permitted Sources'!I81</f>
        <v>Compressor Engines</v>
      </c>
      <c r="F153" s="174">
        <f>'WYDEQ_Permitted Sources'!J81</f>
        <v>19.413287671679399</v>
      </c>
      <c r="G153" s="174">
        <f>'WYDEQ_Permitted Sources'!K81</f>
        <v>9.1</v>
      </c>
      <c r="H153" s="174">
        <f>'WYDEQ_Permitted Sources'!L81</f>
        <v>12.9</v>
      </c>
      <c r="I153" s="174" t="str">
        <f>'WYDEQ_Permitted Sources'!M81</f>
        <v/>
      </c>
      <c r="J153" s="174" t="str">
        <f>'WYDEQ_Permitted Sources'!N81</f>
        <v/>
      </c>
      <c r="K153" s="7" t="str">
        <f t="shared" si="2"/>
        <v>Compressor Engines</v>
      </c>
    </row>
    <row r="154" spans="1:11" s="7" customFormat="1" x14ac:dyDescent="0.2">
      <c r="A154" s="7" t="str">
        <f>'WYDEQ_Permitted Sources'!A82</f>
        <v>WYDEQ Permitted Sources</v>
      </c>
      <c r="B154" s="7">
        <f>'WYDEQ_Permitted Sources'!B82</f>
        <v>56</v>
      </c>
      <c r="C154" s="58" t="str">
        <f>'WYDEQ_Permitted Sources'!C82</f>
        <v>56013</v>
      </c>
      <c r="D154" s="58">
        <f>'WYDEQ_Permitted Sources'!F82</f>
        <v>20200254</v>
      </c>
      <c r="E154" s="7" t="str">
        <f>'WYDEQ_Permitted Sources'!I82</f>
        <v>Compressor Engines</v>
      </c>
      <c r="F154" s="174">
        <f>'WYDEQ_Permitted Sources'!J82</f>
        <v>19.413287671679399</v>
      </c>
      <c r="G154" s="174">
        <f>'WYDEQ_Permitted Sources'!K82</f>
        <v>9.1</v>
      </c>
      <c r="H154" s="174">
        <f>'WYDEQ_Permitted Sources'!L82</f>
        <v>12.9</v>
      </c>
      <c r="I154" s="174" t="str">
        <f>'WYDEQ_Permitted Sources'!M82</f>
        <v/>
      </c>
      <c r="J154" s="174" t="str">
        <f>'WYDEQ_Permitted Sources'!N82</f>
        <v/>
      </c>
      <c r="K154" s="7" t="str">
        <f t="shared" si="2"/>
        <v>Compressor Engines</v>
      </c>
    </row>
    <row r="155" spans="1:11" s="7" customFormat="1" x14ac:dyDescent="0.2">
      <c r="A155" s="7" t="str">
        <f>'WYDEQ_Permitted Sources'!A83</f>
        <v>WYDEQ Permitted Sources</v>
      </c>
      <c r="B155" s="7">
        <f>'WYDEQ_Permitted Sources'!B83</f>
        <v>56</v>
      </c>
      <c r="C155" s="58" t="str">
        <f>'WYDEQ_Permitted Sources'!C83</f>
        <v>56013</v>
      </c>
      <c r="D155" s="58">
        <f>'WYDEQ_Permitted Sources'!F83</f>
        <v>31000203</v>
      </c>
      <c r="E155" s="7" t="str">
        <f>'WYDEQ_Permitted Sources'!I83</f>
        <v>Compressor Engines</v>
      </c>
      <c r="F155" s="174">
        <f>'WYDEQ_Permitted Sources'!J83</f>
        <v>7.2</v>
      </c>
      <c r="G155" s="174">
        <f>'WYDEQ_Permitted Sources'!K83</f>
        <v>5.0999999999999996</v>
      </c>
      <c r="H155" s="174">
        <f>'WYDEQ_Permitted Sources'!L83</f>
        <v>10.3</v>
      </c>
      <c r="I155" s="174" t="str">
        <f>'WYDEQ_Permitted Sources'!M83</f>
        <v/>
      </c>
      <c r="J155" s="174" t="str">
        <f>'WYDEQ_Permitted Sources'!N83</f>
        <v/>
      </c>
      <c r="K155" s="7" t="str">
        <f t="shared" si="2"/>
        <v>Compressor Engines</v>
      </c>
    </row>
    <row r="156" spans="1:11" s="7" customFormat="1" x14ac:dyDescent="0.2">
      <c r="A156" s="7" t="str">
        <f>'WYDEQ_Permitted Sources'!A84</f>
        <v>WYDEQ Permitted Sources</v>
      </c>
      <c r="B156" s="7">
        <f>'WYDEQ_Permitted Sources'!B84</f>
        <v>56</v>
      </c>
      <c r="C156" s="58" t="str">
        <f>'WYDEQ_Permitted Sources'!C84</f>
        <v>56013</v>
      </c>
      <c r="D156" s="58">
        <f>'WYDEQ_Permitted Sources'!F84</f>
        <v>31000203</v>
      </c>
      <c r="E156" s="7" t="str">
        <f>'WYDEQ_Permitted Sources'!I84</f>
        <v>Compressor Engines</v>
      </c>
      <c r="F156" s="174">
        <f>'WYDEQ_Permitted Sources'!J84</f>
        <v>7.2</v>
      </c>
      <c r="G156" s="174">
        <f>'WYDEQ_Permitted Sources'!K84</f>
        <v>5.0999999999999996</v>
      </c>
      <c r="H156" s="174">
        <f>'WYDEQ_Permitted Sources'!L84</f>
        <v>10.3</v>
      </c>
      <c r="I156" s="174" t="str">
        <f>'WYDEQ_Permitted Sources'!M84</f>
        <v/>
      </c>
      <c r="J156" s="174" t="str">
        <f>'WYDEQ_Permitted Sources'!N84</f>
        <v/>
      </c>
      <c r="K156" s="7" t="str">
        <f t="shared" si="2"/>
        <v>Compressor Engines</v>
      </c>
    </row>
    <row r="157" spans="1:11" s="7" customFormat="1" x14ac:dyDescent="0.2">
      <c r="A157" s="7" t="str">
        <f>'WYDEQ_Permitted Sources'!A85</f>
        <v>WYDEQ Permitted Sources</v>
      </c>
      <c r="B157" s="7">
        <f>'WYDEQ_Permitted Sources'!B85</f>
        <v>56</v>
      </c>
      <c r="C157" s="58" t="str">
        <f>'WYDEQ_Permitted Sources'!C85</f>
        <v>56013</v>
      </c>
      <c r="D157" s="58">
        <f>'WYDEQ_Permitted Sources'!F85</f>
        <v>31000301</v>
      </c>
      <c r="E157" s="7" t="str">
        <f>'WYDEQ_Permitted Sources'!I85</f>
        <v>Dehydrator</v>
      </c>
      <c r="F157" s="174">
        <f>'WYDEQ_Permitted Sources'!J85</f>
        <v>0.4</v>
      </c>
      <c r="G157" s="174">
        <f>'WYDEQ_Permitted Sources'!K85</f>
        <v>3.3</v>
      </c>
      <c r="H157" s="174">
        <f>'WYDEQ_Permitted Sources'!L85</f>
        <v>2.4</v>
      </c>
      <c r="I157" s="174" t="str">
        <f>'WYDEQ_Permitted Sources'!M85</f>
        <v/>
      </c>
      <c r="J157" s="174" t="str">
        <f>'WYDEQ_Permitted Sources'!N85</f>
        <v/>
      </c>
      <c r="K157" s="7" t="str">
        <f t="shared" si="2"/>
        <v>Dehydrator</v>
      </c>
    </row>
    <row r="158" spans="1:11" s="7" customFormat="1" x14ac:dyDescent="0.2">
      <c r="A158" s="7" t="str">
        <f>'WYDEQ_Permitted Sources'!A86</f>
        <v>WYDEQ Permitted Sources</v>
      </c>
      <c r="B158" s="7">
        <f>'WYDEQ_Permitted Sources'!B86</f>
        <v>56</v>
      </c>
      <c r="C158" s="58" t="str">
        <f>'WYDEQ_Permitted Sources'!C86</f>
        <v>56013</v>
      </c>
      <c r="D158" s="58">
        <f>'WYDEQ_Permitted Sources'!F86</f>
        <v>31000404</v>
      </c>
      <c r="E158" s="7" t="str">
        <f>'WYDEQ_Permitted Sources'!I86</f>
        <v>Process Heaters</v>
      </c>
      <c r="F158" s="174">
        <f>'WYDEQ_Permitted Sources'!J86</f>
        <v>7</v>
      </c>
      <c r="G158" s="174">
        <f>'WYDEQ_Permitted Sources'!K86</f>
        <v>0.7</v>
      </c>
      <c r="H158" s="174">
        <f>'WYDEQ_Permitted Sources'!L86</f>
        <v>6</v>
      </c>
      <c r="I158" s="174" t="str">
        <f>'WYDEQ_Permitted Sources'!M86</f>
        <v/>
      </c>
      <c r="J158" s="174" t="str">
        <f>'WYDEQ_Permitted Sources'!N86</f>
        <v/>
      </c>
      <c r="K158" s="7" t="str">
        <f t="shared" si="2"/>
        <v>Heaters</v>
      </c>
    </row>
    <row r="159" spans="1:11" s="7" customFormat="1" x14ac:dyDescent="0.2">
      <c r="A159" s="7" t="str">
        <f>'WYDEQ_Permitted Sources'!A87</f>
        <v>WYDEQ Permitted Sources</v>
      </c>
      <c r="B159" s="7">
        <f>'WYDEQ_Permitted Sources'!B87</f>
        <v>56</v>
      </c>
      <c r="C159" s="58" t="str">
        <f>'WYDEQ_Permitted Sources'!C87</f>
        <v>56013</v>
      </c>
      <c r="D159" s="58">
        <f>'WYDEQ_Permitted Sources'!F87</f>
        <v>31000305</v>
      </c>
      <c r="E159" s="7" t="str">
        <f>'WYDEQ_Permitted Sources'!I87</f>
        <v>Natural Gas Processing Facilities, Gas Sweeting: Amine Process</v>
      </c>
      <c r="F159" s="174">
        <f>'WYDEQ_Permitted Sources'!J87</f>
        <v>0.3</v>
      </c>
      <c r="G159" s="174">
        <f>'WYDEQ_Permitted Sources'!K87</f>
        <v>1.6</v>
      </c>
      <c r="H159" s="174">
        <f>'WYDEQ_Permitted Sources'!L87</f>
        <v>1.5</v>
      </c>
      <c r="I159" s="174" t="str">
        <f>'WYDEQ_Permitted Sources'!M87</f>
        <v/>
      </c>
      <c r="J159" s="174" t="str">
        <f>'WYDEQ_Permitted Sources'!N87</f>
        <v/>
      </c>
      <c r="K159" s="7" t="str">
        <f t="shared" si="2"/>
        <v>Natural Gas Processing Facilities, Gas Sweeting: Amine Process</v>
      </c>
    </row>
    <row r="160" spans="1:11" s="7" customFormat="1" x14ac:dyDescent="0.2">
      <c r="A160" s="7" t="str">
        <f>'WYDEQ_Permitted Sources'!A88</f>
        <v>WYDEQ Permitted Sources</v>
      </c>
      <c r="B160" s="7">
        <f>'WYDEQ_Permitted Sources'!B88</f>
        <v>56</v>
      </c>
      <c r="C160" s="58" t="str">
        <f>'WYDEQ_Permitted Sources'!C88</f>
        <v>56013</v>
      </c>
      <c r="D160" s="58">
        <f>'WYDEQ_Permitted Sources'!F88</f>
        <v>20200253</v>
      </c>
      <c r="E160" s="7" t="str">
        <f>'WYDEQ_Permitted Sources'!I88</f>
        <v>Compressor Engines</v>
      </c>
      <c r="F160" s="174">
        <f>'WYDEQ_Permitted Sources'!J88</f>
        <v>14.253356040939828</v>
      </c>
      <c r="G160" s="174">
        <f>'WYDEQ_Permitted Sources'!K88</f>
        <v>4.7511186803132768</v>
      </c>
      <c r="H160" s="174">
        <f>'WYDEQ_Permitted Sources'!L88</f>
        <v>1.9004474721253104</v>
      </c>
      <c r="I160" s="174">
        <f>'WYDEQ_Permitted Sources'!M88</f>
        <v>0</v>
      </c>
      <c r="J160" s="174">
        <f>'WYDEQ_Permitted Sources'!N88</f>
        <v>0.38008949442506207</v>
      </c>
      <c r="K160" s="7" t="str">
        <f t="shared" si="2"/>
        <v>Compressor Engines</v>
      </c>
    </row>
    <row r="161" spans="1:11" s="7" customFormat="1" x14ac:dyDescent="0.2">
      <c r="A161" s="7" t="str">
        <f>'WYDEQ_Permitted Sources'!A89</f>
        <v>WYDEQ Permitted Sources</v>
      </c>
      <c r="B161" s="7">
        <f>'WYDEQ_Permitted Sources'!B89</f>
        <v>56</v>
      </c>
      <c r="C161" s="58" t="str">
        <f>'WYDEQ_Permitted Sources'!C89</f>
        <v>56013</v>
      </c>
      <c r="D161" s="58">
        <f>'WYDEQ_Permitted Sources'!F89</f>
        <v>20200253</v>
      </c>
      <c r="E161" s="7" t="str">
        <f>'WYDEQ_Permitted Sources'!I89</f>
        <v>Compressor Engines</v>
      </c>
      <c r="F161" s="174">
        <f>'WYDEQ_Permitted Sources'!J89</f>
        <v>14.336323847947218</v>
      </c>
      <c r="G161" s="174">
        <f>'WYDEQ_Permitted Sources'!K89</f>
        <v>4.7787746159824067</v>
      </c>
      <c r="H161" s="174">
        <f>'WYDEQ_Permitted Sources'!L89</f>
        <v>1.911509846392963</v>
      </c>
      <c r="I161" s="174">
        <f>'WYDEQ_Permitted Sources'!M89</f>
        <v>0</v>
      </c>
      <c r="J161" s="174">
        <f>'WYDEQ_Permitted Sources'!N89</f>
        <v>0.38230196927859256</v>
      </c>
      <c r="K161" s="7" t="str">
        <f t="shared" si="2"/>
        <v>Compressor Engines</v>
      </c>
    </row>
    <row r="162" spans="1:11" s="7" customFormat="1" x14ac:dyDescent="0.2">
      <c r="A162" s="7" t="str">
        <f>'WYDEQ_Permitted Sources'!A90</f>
        <v>WYDEQ Permitted Sources</v>
      </c>
      <c r="B162" s="7">
        <f>'WYDEQ_Permitted Sources'!B90</f>
        <v>56</v>
      </c>
      <c r="C162" s="58" t="str">
        <f>'WYDEQ_Permitted Sources'!C90</f>
        <v>56013</v>
      </c>
      <c r="D162" s="58">
        <f>'WYDEQ_Permitted Sources'!F90</f>
        <v>20200254</v>
      </c>
      <c r="E162" s="7" t="str">
        <f>'WYDEQ_Permitted Sources'!I90</f>
        <v>Compressor Engines</v>
      </c>
      <c r="F162" s="174">
        <f>'WYDEQ_Permitted Sources'!J90</f>
        <v>0</v>
      </c>
      <c r="G162" s="174">
        <f>'WYDEQ_Permitted Sources'!K90</f>
        <v>0</v>
      </c>
      <c r="H162" s="174">
        <f>'WYDEQ_Permitted Sources'!L90</f>
        <v>0</v>
      </c>
      <c r="I162" s="174">
        <f>'WYDEQ_Permitted Sources'!M90</f>
        <v>0</v>
      </c>
      <c r="J162" s="174">
        <f>'WYDEQ_Permitted Sources'!N90</f>
        <v>0</v>
      </c>
      <c r="K162" s="7" t="str">
        <f t="shared" si="2"/>
        <v>Compressor Engines</v>
      </c>
    </row>
    <row r="163" spans="1:11" s="7" customFormat="1" x14ac:dyDescent="0.2">
      <c r="A163" s="7" t="str">
        <f>'WYDEQ_Permitted Sources'!A91</f>
        <v>WYDEQ Permitted Sources</v>
      </c>
      <c r="B163" s="7">
        <f>'WYDEQ_Permitted Sources'!B91</f>
        <v>56</v>
      </c>
      <c r="C163" s="58" t="str">
        <f>'WYDEQ_Permitted Sources'!C91</f>
        <v>56013</v>
      </c>
      <c r="D163" s="58">
        <f>'WYDEQ_Permitted Sources'!F91</f>
        <v>20200254</v>
      </c>
      <c r="E163" s="7" t="str">
        <f>'WYDEQ_Permitted Sources'!I91</f>
        <v>Compressor Engines</v>
      </c>
      <c r="F163" s="174">
        <f>'WYDEQ_Permitted Sources'!J91</f>
        <v>0</v>
      </c>
      <c r="G163" s="174">
        <f>'WYDEQ_Permitted Sources'!K91</f>
        <v>0</v>
      </c>
      <c r="H163" s="174">
        <f>'WYDEQ_Permitted Sources'!L91</f>
        <v>0</v>
      </c>
      <c r="I163" s="174">
        <f>'WYDEQ_Permitted Sources'!M91</f>
        <v>0</v>
      </c>
      <c r="J163" s="174">
        <f>'WYDEQ_Permitted Sources'!N91</f>
        <v>0</v>
      </c>
      <c r="K163" s="7" t="str">
        <f t="shared" si="2"/>
        <v>Compressor Engines</v>
      </c>
    </row>
    <row r="164" spans="1:11" s="7" customFormat="1" x14ac:dyDescent="0.2">
      <c r="A164" s="7" t="str">
        <f>'WYDEQ_Permitted Sources'!A92</f>
        <v>WYDEQ Permitted Sources</v>
      </c>
      <c r="B164" s="7">
        <f>'WYDEQ_Permitted Sources'!B92</f>
        <v>56</v>
      </c>
      <c r="C164" s="58" t="str">
        <f>'WYDEQ_Permitted Sources'!C92</f>
        <v>56013</v>
      </c>
      <c r="D164" s="58">
        <f>'WYDEQ_Permitted Sources'!F92</f>
        <v>20200254</v>
      </c>
      <c r="E164" s="7" t="str">
        <f>'WYDEQ_Permitted Sources'!I92</f>
        <v>Compressor Engines</v>
      </c>
      <c r="F164" s="174">
        <f>'WYDEQ_Permitted Sources'!J92</f>
        <v>4.0999999999999996</v>
      </c>
      <c r="G164" s="174">
        <f>'WYDEQ_Permitted Sources'!K92</f>
        <v>4.5</v>
      </c>
      <c r="H164" s="174">
        <f>'WYDEQ_Permitted Sources'!L92</f>
        <v>7.7</v>
      </c>
      <c r="I164" s="174">
        <f>'WYDEQ_Permitted Sources'!M92</f>
        <v>0</v>
      </c>
      <c r="J164" s="174">
        <f>'WYDEQ_Permitted Sources'!N92</f>
        <v>0</v>
      </c>
      <c r="K164" s="7" t="str">
        <f t="shared" si="2"/>
        <v>Compressor Engines</v>
      </c>
    </row>
    <row r="165" spans="1:11" s="7" customFormat="1" x14ac:dyDescent="0.2">
      <c r="A165" s="7" t="str">
        <f>'WYDEQ_Permitted Sources'!A93</f>
        <v>WYDEQ Permitted Sources</v>
      </c>
      <c r="B165" s="7">
        <f>'WYDEQ_Permitted Sources'!B93</f>
        <v>56</v>
      </c>
      <c r="C165" s="58" t="str">
        <f>'WYDEQ_Permitted Sources'!C93</f>
        <v>56013</v>
      </c>
      <c r="D165" s="58">
        <f>'WYDEQ_Permitted Sources'!F93</f>
        <v>31000228</v>
      </c>
      <c r="E165" s="7" t="str">
        <f>'WYDEQ_Permitted Sources'!I93</f>
        <v>Dehydrator</v>
      </c>
      <c r="F165" s="174">
        <f>'WYDEQ_Permitted Sources'!J93</f>
        <v>0.3</v>
      </c>
      <c r="G165" s="174">
        <f>'WYDEQ_Permitted Sources'!K93</f>
        <v>4.5</v>
      </c>
      <c r="H165" s="174">
        <f>'WYDEQ_Permitted Sources'!L93</f>
        <v>0.1</v>
      </c>
      <c r="I165" s="174">
        <f>'WYDEQ_Permitted Sources'!M93</f>
        <v>0</v>
      </c>
      <c r="J165" s="174">
        <f>'WYDEQ_Permitted Sources'!N93</f>
        <v>0</v>
      </c>
      <c r="K165" s="7" t="str">
        <f t="shared" si="2"/>
        <v>Dehydrator</v>
      </c>
    </row>
    <row r="166" spans="1:11" s="7" customFormat="1" x14ac:dyDescent="0.2">
      <c r="A166" s="7" t="str">
        <f>'WYDEQ_Permitted Sources'!A94</f>
        <v>WYDEQ Permitted Sources</v>
      </c>
      <c r="B166" s="7">
        <f>'WYDEQ_Permitted Sources'!B94</f>
        <v>56</v>
      </c>
      <c r="C166" s="58" t="str">
        <f>'WYDEQ_Permitted Sources'!C94</f>
        <v>56013</v>
      </c>
      <c r="D166" s="58">
        <f>'WYDEQ_Permitted Sources'!F94</f>
        <v>31000404</v>
      </c>
      <c r="E166" s="7" t="str">
        <f>'WYDEQ_Permitted Sources'!I94</f>
        <v>Process Heaters</v>
      </c>
      <c r="F166" s="174">
        <f>'WYDEQ_Permitted Sources'!J94</f>
        <v>0.2</v>
      </c>
      <c r="G166" s="174">
        <f>'WYDEQ_Permitted Sources'!K94</f>
        <v>0</v>
      </c>
      <c r="H166" s="174">
        <f>'WYDEQ_Permitted Sources'!L94</f>
        <v>0</v>
      </c>
      <c r="I166" s="174">
        <f>'WYDEQ_Permitted Sources'!M94</f>
        <v>0</v>
      </c>
      <c r="J166" s="174">
        <f>'WYDEQ_Permitted Sources'!N94</f>
        <v>0</v>
      </c>
      <c r="K166" s="7" t="str">
        <f t="shared" si="2"/>
        <v>Heaters</v>
      </c>
    </row>
    <row r="167" spans="1:11" s="7" customFormat="1" x14ac:dyDescent="0.2">
      <c r="A167" s="7" t="str">
        <f>'WYDEQ_Permitted Sources'!A95</f>
        <v>WYDEQ Permitted Sources</v>
      </c>
      <c r="B167" s="7">
        <f>'WYDEQ_Permitted Sources'!B95</f>
        <v>56</v>
      </c>
      <c r="C167" s="58" t="str">
        <f>'WYDEQ_Permitted Sources'!C95</f>
        <v>56013</v>
      </c>
      <c r="D167" s="58">
        <f>'WYDEQ_Permitted Sources'!F95</f>
        <v>20200253</v>
      </c>
      <c r="E167" s="7" t="str">
        <f>'WYDEQ_Permitted Sources'!I95</f>
        <v>Compressor Engines</v>
      </c>
      <c r="F167" s="174">
        <f>'WYDEQ_Permitted Sources'!J95</f>
        <v>3.504</v>
      </c>
      <c r="G167" s="174">
        <f>'WYDEQ_Permitted Sources'!K95</f>
        <v>0</v>
      </c>
      <c r="H167" s="174">
        <f>'WYDEQ_Permitted Sources'!L95</f>
        <v>5.2560000000000002</v>
      </c>
      <c r="I167" s="174">
        <f>'WYDEQ_Permitted Sources'!M95</f>
        <v>0</v>
      </c>
      <c r="J167" s="174">
        <f>'WYDEQ_Permitted Sources'!N95</f>
        <v>0</v>
      </c>
      <c r="K167" s="7" t="str">
        <f t="shared" si="2"/>
        <v>Compressor Engines</v>
      </c>
    </row>
    <row r="168" spans="1:11" s="7" customFormat="1" x14ac:dyDescent="0.2">
      <c r="A168" s="7" t="str">
        <f>'WYDEQ_Permitted Sources'!A96</f>
        <v>WYDEQ Permitted Sources</v>
      </c>
      <c r="B168" s="7">
        <f>'WYDEQ_Permitted Sources'!B96</f>
        <v>56</v>
      </c>
      <c r="C168" s="58" t="str">
        <f>'WYDEQ_Permitted Sources'!C96</f>
        <v>56013</v>
      </c>
      <c r="D168" s="58">
        <f>'WYDEQ_Permitted Sources'!F96</f>
        <v>20200253</v>
      </c>
      <c r="E168" s="7" t="str">
        <f>'WYDEQ_Permitted Sources'!I96</f>
        <v>Compressor Engines</v>
      </c>
      <c r="F168" s="174">
        <f>'WYDEQ_Permitted Sources'!J96</f>
        <v>5.694</v>
      </c>
      <c r="G168" s="174">
        <f>'WYDEQ_Permitted Sources'!K96</f>
        <v>0</v>
      </c>
      <c r="H168" s="174">
        <f>'WYDEQ_Permitted Sources'!L96</f>
        <v>5.694</v>
      </c>
      <c r="I168" s="174">
        <f>'WYDEQ_Permitted Sources'!M96</f>
        <v>0</v>
      </c>
      <c r="J168" s="174">
        <f>'WYDEQ_Permitted Sources'!N96</f>
        <v>0</v>
      </c>
      <c r="K168" s="7" t="str">
        <f t="shared" si="2"/>
        <v>Compressor Engines</v>
      </c>
    </row>
    <row r="169" spans="1:11" s="7" customFormat="1" x14ac:dyDescent="0.2">
      <c r="A169" s="7" t="str">
        <f>'WYDEQ_Permitted Sources'!A97</f>
        <v>WYDEQ Permitted Sources</v>
      </c>
      <c r="B169" s="7">
        <f>'WYDEQ_Permitted Sources'!B97</f>
        <v>56</v>
      </c>
      <c r="C169" s="58" t="str">
        <f>'WYDEQ_Permitted Sources'!C97</f>
        <v>56013</v>
      </c>
      <c r="D169" s="58">
        <f>'WYDEQ_Permitted Sources'!F97</f>
        <v>31000299</v>
      </c>
      <c r="E169" s="7" t="str">
        <f>'WYDEQ_Permitted Sources'!I97</f>
        <v>Natural Gas Production, Other Not Classified</v>
      </c>
      <c r="F169" s="174">
        <f>'WYDEQ_Permitted Sources'!J97</f>
        <v>0</v>
      </c>
      <c r="G169" s="174">
        <f>'WYDEQ_Permitted Sources'!K97</f>
        <v>0.2</v>
      </c>
      <c r="H169" s="174">
        <f>'WYDEQ_Permitted Sources'!L97</f>
        <v>0</v>
      </c>
      <c r="I169" s="174">
        <f>'WYDEQ_Permitted Sources'!M97</f>
        <v>0</v>
      </c>
      <c r="J169" s="174">
        <f>'WYDEQ_Permitted Sources'!N97</f>
        <v>0</v>
      </c>
      <c r="K169" s="7" t="str">
        <f t="shared" si="2"/>
        <v>Natural Gas Production, Other Not Classified</v>
      </c>
    </row>
    <row r="170" spans="1:11" s="7" customFormat="1" x14ac:dyDescent="0.2">
      <c r="A170" s="7" t="str">
        <f>'WYDEQ_Permitted Sources'!A98</f>
        <v>WYDEQ Permitted Sources</v>
      </c>
      <c r="B170" s="7">
        <f>'WYDEQ_Permitted Sources'!B98</f>
        <v>56</v>
      </c>
      <c r="C170" s="58" t="str">
        <f>'WYDEQ_Permitted Sources'!C98</f>
        <v>56013</v>
      </c>
      <c r="D170" s="58">
        <f>'WYDEQ_Permitted Sources'!F98</f>
        <v>40400312</v>
      </c>
      <c r="E170" s="7" t="str">
        <f>'WYDEQ_Permitted Sources'!I98</f>
        <v>Permitted Tank Losses</v>
      </c>
      <c r="F170" s="174">
        <f>'WYDEQ_Permitted Sources'!J98</f>
        <v>3.7</v>
      </c>
      <c r="G170" s="174">
        <f>'WYDEQ_Permitted Sources'!K98</f>
        <v>31.4</v>
      </c>
      <c r="H170" s="174">
        <f>'WYDEQ_Permitted Sources'!L98</f>
        <v>0.9</v>
      </c>
      <c r="I170" s="174">
        <f>'WYDEQ_Permitted Sources'!M98</f>
        <v>0</v>
      </c>
      <c r="J170" s="174">
        <f>'WYDEQ_Permitted Sources'!N98</f>
        <v>0</v>
      </c>
      <c r="K170" s="7" t="str">
        <f t="shared" si="2"/>
        <v xml:space="preserve">Condensate tank </v>
      </c>
    </row>
    <row r="171" spans="1:11" s="7" customFormat="1" x14ac:dyDescent="0.2">
      <c r="A171" s="7" t="str">
        <f>'WYDEQ_Permitted Sources'!A99</f>
        <v>WYDEQ Permitted Sources</v>
      </c>
      <c r="B171" s="7">
        <f>'WYDEQ_Permitted Sources'!B99</f>
        <v>56</v>
      </c>
      <c r="C171" s="58" t="str">
        <f>'WYDEQ_Permitted Sources'!C99</f>
        <v>56013</v>
      </c>
      <c r="D171" s="58">
        <f>'WYDEQ_Permitted Sources'!F99</f>
        <v>31000299</v>
      </c>
      <c r="E171" s="7" t="str">
        <f>'WYDEQ_Permitted Sources'!I99</f>
        <v>Natural Gas Production, Other Not Classified</v>
      </c>
      <c r="F171" s="174">
        <f>'WYDEQ_Permitted Sources'!J99</f>
        <v>0.3</v>
      </c>
      <c r="G171" s="174">
        <f>'WYDEQ_Permitted Sources'!K99</f>
        <v>0</v>
      </c>
      <c r="H171" s="174">
        <f>'WYDEQ_Permitted Sources'!L99</f>
        <v>0.1</v>
      </c>
      <c r="I171" s="174">
        <f>'WYDEQ_Permitted Sources'!M99</f>
        <v>0</v>
      </c>
      <c r="J171" s="174">
        <f>'WYDEQ_Permitted Sources'!N99</f>
        <v>0</v>
      </c>
      <c r="K171" s="7" t="str">
        <f t="shared" si="2"/>
        <v>Natural Gas Production, Other Not Classified</v>
      </c>
    </row>
    <row r="172" spans="1:11" s="7" customFormat="1" x14ac:dyDescent="0.2">
      <c r="A172" s="7" t="str">
        <f>'WYDEQ_Permitted Sources'!A100</f>
        <v>WYDEQ Permitted Sources</v>
      </c>
      <c r="B172" s="7">
        <f>'WYDEQ_Permitted Sources'!B100</f>
        <v>56</v>
      </c>
      <c r="C172" s="58" t="str">
        <f>'WYDEQ_Permitted Sources'!C100</f>
        <v>56013</v>
      </c>
      <c r="D172" s="58">
        <f>'WYDEQ_Permitted Sources'!F100</f>
        <v>20200253</v>
      </c>
      <c r="E172" s="7" t="str">
        <f>'WYDEQ_Permitted Sources'!I100</f>
        <v>Compressor Engines</v>
      </c>
      <c r="F172" s="174">
        <f>'WYDEQ_Permitted Sources'!J100</f>
        <v>0.8</v>
      </c>
      <c r="G172" s="174">
        <f>'WYDEQ_Permitted Sources'!K100</f>
        <v>0.4</v>
      </c>
      <c r="H172" s="174">
        <f>'WYDEQ_Permitted Sources'!L100</f>
        <v>0.8</v>
      </c>
      <c r="I172" s="174">
        <f>'WYDEQ_Permitted Sources'!M100</f>
        <v>0</v>
      </c>
      <c r="J172" s="174">
        <f>'WYDEQ_Permitted Sources'!N100</f>
        <v>0</v>
      </c>
      <c r="K172" s="7" t="str">
        <f t="shared" si="2"/>
        <v>Compressor Engines</v>
      </c>
    </row>
    <row r="173" spans="1:11" s="7" customFormat="1" x14ac:dyDescent="0.2">
      <c r="A173" s="7" t="str">
        <f>'WYDEQ_Permitted Sources'!A101</f>
        <v>WYDEQ Permitted Sources</v>
      </c>
      <c r="B173" s="7">
        <f>'WYDEQ_Permitted Sources'!B101</f>
        <v>56</v>
      </c>
      <c r="C173" s="58" t="str">
        <f>'WYDEQ_Permitted Sources'!C101</f>
        <v>56013</v>
      </c>
      <c r="D173" s="58">
        <f>'WYDEQ_Permitted Sources'!F101</f>
        <v>20200253</v>
      </c>
      <c r="E173" s="7" t="str">
        <f>'WYDEQ_Permitted Sources'!I101</f>
        <v>Compressor Engines</v>
      </c>
      <c r="F173" s="174">
        <f>'WYDEQ_Permitted Sources'!J101</f>
        <v>0.8</v>
      </c>
      <c r="G173" s="174">
        <f>'WYDEQ_Permitted Sources'!K101</f>
        <v>0.4</v>
      </c>
      <c r="H173" s="174">
        <f>'WYDEQ_Permitted Sources'!L101</f>
        <v>0.8</v>
      </c>
      <c r="I173" s="174">
        <f>'WYDEQ_Permitted Sources'!M101</f>
        <v>0</v>
      </c>
      <c r="J173" s="174">
        <f>'WYDEQ_Permitted Sources'!N101</f>
        <v>0</v>
      </c>
      <c r="K173" s="7" t="str">
        <f t="shared" si="2"/>
        <v>Compressor Engines</v>
      </c>
    </row>
    <row r="174" spans="1:11" s="7" customFormat="1" x14ac:dyDescent="0.2">
      <c r="A174" s="7" t="str">
        <f>'WYDEQ_Permitted Sources'!A102</f>
        <v>WYDEQ Permitted Sources</v>
      </c>
      <c r="B174" s="7">
        <f>'WYDEQ_Permitted Sources'!B102</f>
        <v>56</v>
      </c>
      <c r="C174" s="58" t="str">
        <f>'WYDEQ_Permitted Sources'!C102</f>
        <v>56013</v>
      </c>
      <c r="D174" s="58">
        <f>'WYDEQ_Permitted Sources'!F102</f>
        <v>20200253</v>
      </c>
      <c r="E174" s="7" t="str">
        <f>'WYDEQ_Permitted Sources'!I102</f>
        <v>Compressor Engines</v>
      </c>
      <c r="F174" s="174">
        <f>'WYDEQ_Permitted Sources'!J102</f>
        <v>0.8</v>
      </c>
      <c r="G174" s="174">
        <f>'WYDEQ_Permitted Sources'!K102</f>
        <v>0.4</v>
      </c>
      <c r="H174" s="174">
        <f>'WYDEQ_Permitted Sources'!L102</f>
        <v>0.8</v>
      </c>
      <c r="I174" s="174">
        <f>'WYDEQ_Permitted Sources'!M102</f>
        <v>0</v>
      </c>
      <c r="J174" s="174">
        <f>'WYDEQ_Permitted Sources'!N102</f>
        <v>0</v>
      </c>
      <c r="K174" s="7" t="str">
        <f t="shared" si="2"/>
        <v>Compressor Engines</v>
      </c>
    </row>
    <row r="175" spans="1:11" s="7" customFormat="1" x14ac:dyDescent="0.2">
      <c r="A175" s="7" t="str">
        <f>'WYDEQ_Permitted Sources'!A103</f>
        <v>WYDEQ Permitted Sources</v>
      </c>
      <c r="B175" s="7">
        <f>'WYDEQ_Permitted Sources'!B103</f>
        <v>56</v>
      </c>
      <c r="C175" s="58" t="str">
        <f>'WYDEQ_Permitted Sources'!C103</f>
        <v>56013</v>
      </c>
      <c r="D175" s="58">
        <f>'WYDEQ_Permitted Sources'!F103</f>
        <v>20200253</v>
      </c>
      <c r="E175" s="7" t="str">
        <f>'WYDEQ_Permitted Sources'!I103</f>
        <v>Compressor Engines</v>
      </c>
      <c r="F175" s="174">
        <f>'WYDEQ_Permitted Sources'!J103</f>
        <v>0.8</v>
      </c>
      <c r="G175" s="174">
        <f>'WYDEQ_Permitted Sources'!K103</f>
        <v>0.4</v>
      </c>
      <c r="H175" s="174">
        <f>'WYDEQ_Permitted Sources'!L103</f>
        <v>0.8</v>
      </c>
      <c r="I175" s="174">
        <f>'WYDEQ_Permitted Sources'!M103</f>
        <v>0</v>
      </c>
      <c r="J175" s="174">
        <f>'WYDEQ_Permitted Sources'!N103</f>
        <v>0</v>
      </c>
      <c r="K175" s="7" t="str">
        <f t="shared" si="2"/>
        <v>Compressor Engines</v>
      </c>
    </row>
    <row r="176" spans="1:11" s="7" customFormat="1" x14ac:dyDescent="0.2">
      <c r="A176" s="7" t="str">
        <f>'WYDEQ_Permitted Sources'!A104</f>
        <v>WYDEQ Permitted Sources</v>
      </c>
      <c r="B176" s="7">
        <f>'WYDEQ_Permitted Sources'!B104</f>
        <v>56</v>
      </c>
      <c r="C176" s="58" t="str">
        <f>'WYDEQ_Permitted Sources'!C104</f>
        <v>56013</v>
      </c>
      <c r="D176" s="58">
        <f>'WYDEQ_Permitted Sources'!F104</f>
        <v>20200253</v>
      </c>
      <c r="E176" s="7" t="str">
        <f>'WYDEQ_Permitted Sources'!I104</f>
        <v>Compressor Engines</v>
      </c>
      <c r="F176" s="174">
        <f>'WYDEQ_Permitted Sources'!J104</f>
        <v>4.7032191793917528</v>
      </c>
      <c r="G176" s="174">
        <f>'WYDEQ_Permitted Sources'!K104</f>
        <v>2.4</v>
      </c>
      <c r="H176" s="174">
        <f>'WYDEQ_Permitted Sources'!L104</f>
        <v>4.7</v>
      </c>
      <c r="I176" s="174">
        <f>'WYDEQ_Permitted Sources'!M104</f>
        <v>0</v>
      </c>
      <c r="J176" s="174">
        <f>'WYDEQ_Permitted Sources'!N104</f>
        <v>0</v>
      </c>
      <c r="K176" s="7" t="str">
        <f t="shared" si="2"/>
        <v>Compressor Engines</v>
      </c>
    </row>
    <row r="177" spans="1:11" s="7" customFormat="1" x14ac:dyDescent="0.2">
      <c r="A177" s="7" t="str">
        <f>'WYDEQ_Permitted Sources'!A105</f>
        <v>WYDEQ Permitted Sources</v>
      </c>
      <c r="B177" s="7">
        <f>'WYDEQ_Permitted Sources'!B105</f>
        <v>56</v>
      </c>
      <c r="C177" s="58" t="str">
        <f>'WYDEQ_Permitted Sources'!C105</f>
        <v>56013</v>
      </c>
      <c r="D177" s="58">
        <f>'WYDEQ_Permitted Sources'!F105</f>
        <v>20200254</v>
      </c>
      <c r="E177" s="7" t="str">
        <f>'WYDEQ_Permitted Sources'!I105</f>
        <v>Compressor Engines</v>
      </c>
      <c r="F177" s="174">
        <f>'WYDEQ_Permitted Sources'!J105</f>
        <v>24.016438355820231</v>
      </c>
      <c r="G177" s="174">
        <f>'WYDEQ_Permitted Sources'!K105</f>
        <v>24</v>
      </c>
      <c r="H177" s="174">
        <f>'WYDEQ_Permitted Sources'!L105</f>
        <v>6.2</v>
      </c>
      <c r="I177" s="174">
        <f>'WYDEQ_Permitted Sources'!M105</f>
        <v>0</v>
      </c>
      <c r="J177" s="174">
        <f>'WYDEQ_Permitted Sources'!N105</f>
        <v>0</v>
      </c>
      <c r="K177" s="7" t="str">
        <f t="shared" si="2"/>
        <v>Compressor Engines</v>
      </c>
    </row>
    <row r="178" spans="1:11" s="7" customFormat="1" x14ac:dyDescent="0.2">
      <c r="A178" s="7" t="str">
        <f>'WYDEQ_Permitted Sources'!A106</f>
        <v>WYDEQ Permitted Sources</v>
      </c>
      <c r="B178" s="7">
        <f>'WYDEQ_Permitted Sources'!B106</f>
        <v>56</v>
      </c>
      <c r="C178" s="58" t="str">
        <f>'WYDEQ_Permitted Sources'!C106</f>
        <v>56013</v>
      </c>
      <c r="D178" s="58">
        <f>'WYDEQ_Permitted Sources'!F106</f>
        <v>20200254</v>
      </c>
      <c r="E178" s="7" t="str">
        <f>'WYDEQ_Permitted Sources'!I106</f>
        <v>Compressor Engines</v>
      </c>
      <c r="F178" s="174">
        <f>'WYDEQ_Permitted Sources'!J106</f>
        <v>24.016438355820231</v>
      </c>
      <c r="G178" s="174">
        <f>'WYDEQ_Permitted Sources'!K106</f>
        <v>24</v>
      </c>
      <c r="H178" s="174">
        <f>'WYDEQ_Permitted Sources'!L106</f>
        <v>6.2</v>
      </c>
      <c r="I178" s="174">
        <f>'WYDEQ_Permitted Sources'!M106</f>
        <v>0</v>
      </c>
      <c r="J178" s="174">
        <f>'WYDEQ_Permitted Sources'!N106</f>
        <v>0</v>
      </c>
      <c r="K178" s="7" t="str">
        <f t="shared" si="2"/>
        <v>Compressor Engines</v>
      </c>
    </row>
    <row r="179" spans="1:11" s="7" customFormat="1" x14ac:dyDescent="0.2">
      <c r="A179" s="7" t="str">
        <f>'WYDEQ_Permitted Sources'!A107</f>
        <v>WYDEQ Permitted Sources</v>
      </c>
      <c r="B179" s="7">
        <f>'WYDEQ_Permitted Sources'!B107</f>
        <v>56</v>
      </c>
      <c r="C179" s="58" t="str">
        <f>'WYDEQ_Permitted Sources'!C107</f>
        <v>56013</v>
      </c>
      <c r="D179" s="58">
        <f>'WYDEQ_Permitted Sources'!F107</f>
        <v>20200254</v>
      </c>
      <c r="E179" s="7" t="str">
        <f>'WYDEQ_Permitted Sources'!I107</f>
        <v>Compressor Engines</v>
      </c>
      <c r="F179" s="174">
        <f>'WYDEQ_Permitted Sources'!J107</f>
        <v>14.309794521719843</v>
      </c>
      <c r="G179" s="174">
        <f>'WYDEQ_Permitted Sources'!K107</f>
        <v>2.9</v>
      </c>
      <c r="H179" s="174">
        <f>'WYDEQ_Permitted Sources'!L107</f>
        <v>7.1</v>
      </c>
      <c r="I179" s="174">
        <f>'WYDEQ_Permitted Sources'!M107</f>
        <v>0</v>
      </c>
      <c r="J179" s="174">
        <f>'WYDEQ_Permitted Sources'!N107</f>
        <v>0</v>
      </c>
      <c r="K179" s="7" t="str">
        <f t="shared" si="2"/>
        <v>Compressor Engines</v>
      </c>
    </row>
    <row r="180" spans="1:11" s="7" customFormat="1" x14ac:dyDescent="0.2">
      <c r="A180" s="7" t="str">
        <f>'WYDEQ_Permitted Sources'!A108</f>
        <v>WYDEQ Permitted Sources</v>
      </c>
      <c r="B180" s="7">
        <f>'WYDEQ_Permitted Sources'!B108</f>
        <v>56</v>
      </c>
      <c r="C180" s="58" t="str">
        <f>'WYDEQ_Permitted Sources'!C108</f>
        <v>56013</v>
      </c>
      <c r="D180" s="58">
        <f>'WYDEQ_Permitted Sources'!F108</f>
        <v>20200253</v>
      </c>
      <c r="E180" s="7" t="str">
        <f>'WYDEQ_Permitted Sources'!I108</f>
        <v>Compressor Engines</v>
      </c>
      <c r="F180" s="174">
        <f>'WYDEQ_Permitted Sources'!J108</f>
        <v>16.211095889743827</v>
      </c>
      <c r="G180" s="174">
        <f>'WYDEQ_Permitted Sources'!K108</f>
        <v>3.2</v>
      </c>
      <c r="H180" s="174">
        <f>'WYDEQ_Permitted Sources'!L108</f>
        <v>24.3</v>
      </c>
      <c r="I180" s="174">
        <f>'WYDEQ_Permitted Sources'!M108</f>
        <v>0</v>
      </c>
      <c r="J180" s="174">
        <f>'WYDEQ_Permitted Sources'!N108</f>
        <v>0</v>
      </c>
      <c r="K180" s="7" t="str">
        <f t="shared" si="2"/>
        <v>Compressor Engines</v>
      </c>
    </row>
    <row r="181" spans="1:11" s="7" customFormat="1" x14ac:dyDescent="0.2">
      <c r="A181" s="7" t="str">
        <f>'WYDEQ_Permitted Sources'!A109</f>
        <v>WYDEQ Permitted Sources</v>
      </c>
      <c r="B181" s="7">
        <f>'WYDEQ_Permitted Sources'!B109</f>
        <v>56</v>
      </c>
      <c r="C181" s="58" t="str">
        <f>'WYDEQ_Permitted Sources'!C109</f>
        <v>56013</v>
      </c>
      <c r="D181" s="58">
        <f>'WYDEQ_Permitted Sources'!F109</f>
        <v>20200254</v>
      </c>
      <c r="E181" s="7" t="str">
        <f>'WYDEQ_Permitted Sources'!I109</f>
        <v>Compressor Engines</v>
      </c>
      <c r="F181" s="174">
        <f>'WYDEQ_Permitted Sources'!J109</f>
        <v>19.399999999999999</v>
      </c>
      <c r="G181" s="174">
        <f>'WYDEQ_Permitted Sources'!K109</f>
        <v>7.8</v>
      </c>
      <c r="H181" s="174">
        <f>'WYDEQ_Permitted Sources'!L109</f>
        <v>6.5</v>
      </c>
      <c r="I181" s="174">
        <f>'WYDEQ_Permitted Sources'!M109</f>
        <v>0</v>
      </c>
      <c r="J181" s="174">
        <f>'WYDEQ_Permitted Sources'!N109</f>
        <v>0</v>
      </c>
      <c r="K181" s="7" t="str">
        <f t="shared" si="2"/>
        <v>Compressor Engines</v>
      </c>
    </row>
    <row r="182" spans="1:11" s="7" customFormat="1" x14ac:dyDescent="0.2">
      <c r="A182" s="7" t="str">
        <f>'WYDEQ_Permitted Sources'!A110</f>
        <v>WYDEQ Permitted Sources</v>
      </c>
      <c r="B182" s="7">
        <f>'WYDEQ_Permitted Sources'!B110</f>
        <v>56</v>
      </c>
      <c r="C182" s="58" t="str">
        <f>'WYDEQ_Permitted Sources'!C110</f>
        <v>56013</v>
      </c>
      <c r="D182" s="58">
        <f>'WYDEQ_Permitted Sources'!F110</f>
        <v>20200253</v>
      </c>
      <c r="E182" s="7" t="str">
        <f>'WYDEQ_Permitted Sources'!I110</f>
        <v>Compressor Engines</v>
      </c>
      <c r="F182" s="174">
        <f>'WYDEQ_Permitted Sources'!J110</f>
        <v>16.2</v>
      </c>
      <c r="G182" s="174">
        <f>'WYDEQ_Permitted Sources'!K110</f>
        <v>8.1</v>
      </c>
      <c r="H182" s="174">
        <f>'WYDEQ_Permitted Sources'!L110</f>
        <v>16.2</v>
      </c>
      <c r="I182" s="174">
        <f>'WYDEQ_Permitted Sources'!M110</f>
        <v>0</v>
      </c>
      <c r="J182" s="174">
        <f>'WYDEQ_Permitted Sources'!N110</f>
        <v>0</v>
      </c>
      <c r="K182" s="7" t="str">
        <f t="shared" si="2"/>
        <v>Compressor Engines</v>
      </c>
    </row>
    <row r="183" spans="1:11" s="7" customFormat="1" x14ac:dyDescent="0.2">
      <c r="A183" s="7" t="str">
        <f>'WYDEQ_Permitted Sources'!A111</f>
        <v>WYDEQ Permitted Sources</v>
      </c>
      <c r="B183" s="7">
        <f>'WYDEQ_Permitted Sources'!B111</f>
        <v>56</v>
      </c>
      <c r="C183" s="58" t="str">
        <f>'WYDEQ_Permitted Sources'!C111</f>
        <v>56013</v>
      </c>
      <c r="D183" s="58">
        <f>'WYDEQ_Permitted Sources'!F111</f>
        <v>20200253</v>
      </c>
      <c r="E183" s="7" t="str">
        <f>'WYDEQ_Permitted Sources'!I111</f>
        <v>Compressor Engines</v>
      </c>
      <c r="F183" s="174">
        <f>'WYDEQ_Permitted Sources'!J111</f>
        <v>4.2</v>
      </c>
      <c r="G183" s="174">
        <f>'WYDEQ_Permitted Sources'!K111</f>
        <v>2.9</v>
      </c>
      <c r="H183" s="174">
        <f>'WYDEQ_Permitted Sources'!L111</f>
        <v>2</v>
      </c>
      <c r="I183" s="174">
        <f>'WYDEQ_Permitted Sources'!M111</f>
        <v>0</v>
      </c>
      <c r="J183" s="174">
        <f>'WYDEQ_Permitted Sources'!N111</f>
        <v>0</v>
      </c>
      <c r="K183" s="7" t="str">
        <f t="shared" si="2"/>
        <v>Compressor Engines</v>
      </c>
    </row>
    <row r="184" spans="1:11" s="7" customFormat="1" x14ac:dyDescent="0.2">
      <c r="A184" s="7" t="str">
        <f>'WYDEQ_Permitted Sources'!A112</f>
        <v>WYDEQ Permitted Sources</v>
      </c>
      <c r="B184" s="7">
        <f>'WYDEQ_Permitted Sources'!B112</f>
        <v>56</v>
      </c>
      <c r="C184" s="58" t="str">
        <f>'WYDEQ_Permitted Sources'!C112</f>
        <v>56013</v>
      </c>
      <c r="D184" s="58">
        <f>'WYDEQ_Permitted Sources'!F112</f>
        <v>31000215</v>
      </c>
      <c r="E184" s="7" t="str">
        <f>'WYDEQ_Permitted Sources'!I112</f>
        <v>Natural Gas Production, Flares Combusting Gases &gt;1000 BTU/scf</v>
      </c>
      <c r="F184" s="174">
        <f>'WYDEQ_Permitted Sources'!J112</f>
        <v>0</v>
      </c>
      <c r="G184" s="174">
        <f>'WYDEQ_Permitted Sources'!K112</f>
        <v>9.8000000000000007</v>
      </c>
      <c r="H184" s="174">
        <f>'WYDEQ_Permitted Sources'!L112</f>
        <v>0</v>
      </c>
      <c r="I184" s="174">
        <f>'WYDEQ_Permitted Sources'!M112</f>
        <v>0</v>
      </c>
      <c r="J184" s="174">
        <f>'WYDEQ_Permitted Sources'!N112</f>
        <v>0</v>
      </c>
      <c r="K184" s="7" t="str">
        <f t="shared" si="2"/>
        <v>Natural Gas Production, Flares Combusting Gases &gt;1000 BTU/scf</v>
      </c>
    </row>
    <row r="185" spans="1:11" s="7" customFormat="1" x14ac:dyDescent="0.2">
      <c r="A185" s="7" t="str">
        <f>'WYDEQ_Permitted Sources'!A113</f>
        <v>WYDEQ Permitted Sources</v>
      </c>
      <c r="B185" s="7">
        <f>'WYDEQ_Permitted Sources'!B113</f>
        <v>56</v>
      </c>
      <c r="C185" s="58" t="str">
        <f>'WYDEQ_Permitted Sources'!C113</f>
        <v>56013</v>
      </c>
      <c r="D185" s="58">
        <f>'WYDEQ_Permitted Sources'!F113</f>
        <v>20200254</v>
      </c>
      <c r="E185" s="7" t="str">
        <f>'WYDEQ_Permitted Sources'!I113</f>
        <v>Compressor Engines</v>
      </c>
      <c r="F185" s="174">
        <f>'WYDEQ_Permitted Sources'!J113</f>
        <v>1.4505886860486652</v>
      </c>
      <c r="G185" s="174">
        <f>'WYDEQ_Permitted Sources'!K113</f>
        <v>0.7</v>
      </c>
      <c r="H185" s="174">
        <f>'WYDEQ_Permitted Sources'!L113</f>
        <v>0.3</v>
      </c>
      <c r="I185" s="174">
        <f>'WYDEQ_Permitted Sources'!M113</f>
        <v>0</v>
      </c>
      <c r="J185" s="174">
        <f>'WYDEQ_Permitted Sources'!N113</f>
        <v>0</v>
      </c>
      <c r="K185" s="7" t="str">
        <f t="shared" si="2"/>
        <v>Compressor Engines</v>
      </c>
    </row>
    <row r="186" spans="1:11" s="7" customFormat="1" x14ac:dyDescent="0.2">
      <c r="A186" s="7" t="str">
        <f>'WYDEQ_Permitted Sources'!A114</f>
        <v>WYDEQ Permitted Sources</v>
      </c>
      <c r="B186" s="7">
        <f>'WYDEQ_Permitted Sources'!B114</f>
        <v>56</v>
      </c>
      <c r="C186" s="58" t="str">
        <f>'WYDEQ_Permitted Sources'!C114</f>
        <v>56013</v>
      </c>
      <c r="D186" s="58">
        <f>'WYDEQ_Permitted Sources'!F114</f>
        <v>20200254</v>
      </c>
      <c r="E186" s="7" t="str">
        <f>'WYDEQ_Permitted Sources'!I114</f>
        <v>Compressor Engines</v>
      </c>
      <c r="F186" s="174">
        <f>'WYDEQ_Permitted Sources'!J114</f>
        <v>19.421190969327814</v>
      </c>
      <c r="G186" s="174">
        <f>'WYDEQ_Permitted Sources'!K114</f>
        <v>9.1</v>
      </c>
      <c r="H186" s="174">
        <f>'WYDEQ_Permitted Sources'!L114</f>
        <v>2.6</v>
      </c>
      <c r="I186" s="174">
        <f>'WYDEQ_Permitted Sources'!M114</f>
        <v>0</v>
      </c>
      <c r="J186" s="174">
        <f>'WYDEQ_Permitted Sources'!N114</f>
        <v>0</v>
      </c>
      <c r="K186" s="7" t="str">
        <f t="shared" si="2"/>
        <v>Compressor Engines</v>
      </c>
    </row>
    <row r="187" spans="1:11" s="7" customFormat="1" x14ac:dyDescent="0.2">
      <c r="A187" s="7" t="str">
        <f>'WYDEQ_Permitted Sources'!A115</f>
        <v>WYDEQ Permitted Sources</v>
      </c>
      <c r="B187" s="7">
        <f>'WYDEQ_Permitted Sources'!B115</f>
        <v>56</v>
      </c>
      <c r="C187" s="58" t="str">
        <f>'WYDEQ_Permitted Sources'!C115</f>
        <v>56013</v>
      </c>
      <c r="D187" s="58">
        <f>'WYDEQ_Permitted Sources'!F115</f>
        <v>20200254</v>
      </c>
      <c r="E187" s="7" t="str">
        <f>'WYDEQ_Permitted Sources'!I115</f>
        <v>Compressor Engines</v>
      </c>
      <c r="F187" s="174">
        <f>'WYDEQ_Permitted Sources'!J115</f>
        <v>14.495450970658965</v>
      </c>
      <c r="G187" s="174">
        <f>'WYDEQ_Permitted Sources'!K115</f>
        <v>6.8</v>
      </c>
      <c r="H187" s="174">
        <f>'WYDEQ_Permitted Sources'!L115</f>
        <v>2.9</v>
      </c>
      <c r="I187" s="174">
        <f>'WYDEQ_Permitted Sources'!M115</f>
        <v>0</v>
      </c>
      <c r="J187" s="174">
        <f>'WYDEQ_Permitted Sources'!N115</f>
        <v>0</v>
      </c>
      <c r="K187" s="7" t="str">
        <f t="shared" si="2"/>
        <v>Compressor Engines</v>
      </c>
    </row>
    <row r="188" spans="1:11" s="138" customFormat="1" x14ac:dyDescent="0.2">
      <c r="A188" s="138" t="str">
        <f>'WYDEQ_Permitted Sources'!A116</f>
        <v>WYDEQ Permitted Sources</v>
      </c>
      <c r="B188" s="138">
        <f>'WYDEQ_Permitted Sources'!B116</f>
        <v>56</v>
      </c>
      <c r="C188" s="199" t="str">
        <f>'WYDEQ_Permitted Sources'!C116</f>
        <v>5601302</v>
      </c>
      <c r="D188" s="199">
        <f>'WYDEQ_Permitted Sources'!F116</f>
        <v>20200253</v>
      </c>
      <c r="E188" s="138" t="str">
        <f>'WYDEQ_Permitted Sources'!I116</f>
        <v>Compressor Engines</v>
      </c>
      <c r="F188" s="200">
        <f>'WYDEQ_Permitted Sources'!J116</f>
        <v>21.462</v>
      </c>
      <c r="G188" s="200">
        <f>'WYDEQ_Permitted Sources'!K116</f>
        <v>0</v>
      </c>
      <c r="H188" s="200">
        <f>'WYDEQ_Permitted Sources'!L116</f>
        <v>42.485999999999997</v>
      </c>
      <c r="I188" s="200" t="str">
        <f>'WYDEQ_Permitted Sources'!M116</f>
        <v/>
      </c>
      <c r="J188" s="200" t="str">
        <f>'WYDEQ_Permitted Sources'!N116</f>
        <v/>
      </c>
      <c r="K188" s="138" t="str">
        <f t="shared" si="2"/>
        <v>Compressor Engines</v>
      </c>
    </row>
    <row r="189" spans="1:11" s="138" customFormat="1" x14ac:dyDescent="0.2">
      <c r="A189" s="138" t="str">
        <f>'WYDEQ_Permitted Sources'!A117</f>
        <v>WYDEQ Permitted Sources</v>
      </c>
      <c r="B189" s="138">
        <f>'WYDEQ_Permitted Sources'!B117</f>
        <v>56</v>
      </c>
      <c r="C189" s="199" t="str">
        <f>'WYDEQ_Permitted Sources'!C117</f>
        <v>5601302</v>
      </c>
      <c r="D189" s="199">
        <f>'WYDEQ_Permitted Sources'!F117</f>
        <v>31000304</v>
      </c>
      <c r="E189" s="138" t="str">
        <f>'WYDEQ_Permitted Sources'!I117</f>
        <v>Dehydrator</v>
      </c>
      <c r="F189" s="200">
        <f>'WYDEQ_Permitted Sources'!J117</f>
        <v>0</v>
      </c>
      <c r="G189" s="200">
        <f>'WYDEQ_Permitted Sources'!K117</f>
        <v>11.388</v>
      </c>
      <c r="H189" s="200">
        <f>'WYDEQ_Permitted Sources'!L117</f>
        <v>0</v>
      </c>
      <c r="I189" s="200" t="str">
        <f>'WYDEQ_Permitted Sources'!M117</f>
        <v/>
      </c>
      <c r="J189" s="200" t="str">
        <f>'WYDEQ_Permitted Sources'!N117</f>
        <v/>
      </c>
      <c r="K189" s="138" t="str">
        <f t="shared" si="2"/>
        <v>Dehydrator</v>
      </c>
    </row>
    <row r="190" spans="1:11" s="138" customFormat="1" x14ac:dyDescent="0.2">
      <c r="A190" s="138" t="str">
        <f>'WYDEQ_Permitted Sources'!A118</f>
        <v>WYDEQ Permitted Sources</v>
      </c>
      <c r="B190" s="138">
        <f>'WYDEQ_Permitted Sources'!B118</f>
        <v>56</v>
      </c>
      <c r="C190" s="199" t="str">
        <f>'WYDEQ_Permitted Sources'!C118</f>
        <v>5601302</v>
      </c>
      <c r="D190" s="199">
        <f>'WYDEQ_Permitted Sources'!F118</f>
        <v>20200253</v>
      </c>
      <c r="E190" s="138" t="str">
        <f>'WYDEQ_Permitted Sources'!I118</f>
        <v>Compressor Engines</v>
      </c>
      <c r="F190" s="200">
        <f>'WYDEQ_Permitted Sources'!J118</f>
        <v>5.694</v>
      </c>
      <c r="G190" s="200">
        <f>'WYDEQ_Permitted Sources'!K118</f>
        <v>0</v>
      </c>
      <c r="H190" s="200">
        <f>'WYDEQ_Permitted Sources'!L118</f>
        <v>5.694</v>
      </c>
      <c r="I190" s="200" t="str">
        <f>'WYDEQ_Permitted Sources'!M118</f>
        <v/>
      </c>
      <c r="J190" s="200" t="str">
        <f>'WYDEQ_Permitted Sources'!N118</f>
        <v/>
      </c>
      <c r="K190" s="138" t="str">
        <f t="shared" si="2"/>
        <v>Compressor Engines</v>
      </c>
    </row>
    <row r="191" spans="1:11" s="39" customFormat="1" x14ac:dyDescent="0.2">
      <c r="A191" s="138" t="str">
        <f>'WYDEQ_Permitted Sources'!A119</f>
        <v>WYDEQ Permitted Sources</v>
      </c>
      <c r="B191" s="138">
        <f>'WYDEQ_Permitted Sources'!B119</f>
        <v>56</v>
      </c>
      <c r="C191" s="199" t="str">
        <f>'WYDEQ_Permitted Sources'!C119</f>
        <v>5601302</v>
      </c>
      <c r="D191" s="199">
        <f>'WYDEQ_Permitted Sources'!F119</f>
        <v>20200254</v>
      </c>
      <c r="E191" s="138" t="str">
        <f>'WYDEQ_Permitted Sources'!I119</f>
        <v>Compressor Engines</v>
      </c>
      <c r="F191" s="200">
        <f>'WYDEQ_Permitted Sources'!J119</f>
        <v>8.76</v>
      </c>
      <c r="G191" s="200">
        <f>'WYDEQ_Permitted Sources'!K119</f>
        <v>0</v>
      </c>
      <c r="H191" s="200">
        <f>'WYDEQ_Permitted Sources'!L119</f>
        <v>3.0659999999999998</v>
      </c>
      <c r="I191" s="200" t="str">
        <f>'WYDEQ_Permitted Sources'!M119</f>
        <v/>
      </c>
      <c r="J191" s="200" t="str">
        <f>'WYDEQ_Permitted Sources'!N119</f>
        <v/>
      </c>
      <c r="K191" s="138" t="str">
        <f t="shared" si="2"/>
        <v>Compressor Engines</v>
      </c>
    </row>
    <row r="192" spans="1:11" s="39" customFormat="1" x14ac:dyDescent="0.2">
      <c r="A192" s="138" t="str">
        <f>'WYDEQ_Permitted Sources'!A120</f>
        <v>WYDEQ Permitted Sources</v>
      </c>
      <c r="B192" s="138">
        <f>'WYDEQ_Permitted Sources'!B120</f>
        <v>56</v>
      </c>
      <c r="C192" s="199" t="str">
        <f>'WYDEQ_Permitted Sources'!C120</f>
        <v>5601302</v>
      </c>
      <c r="D192" s="199">
        <f>'WYDEQ_Permitted Sources'!F120</f>
        <v>20200254</v>
      </c>
      <c r="E192" s="138" t="str">
        <f>'WYDEQ_Permitted Sources'!I120</f>
        <v>Compressor Engines</v>
      </c>
      <c r="F192" s="200">
        <f>'WYDEQ_Permitted Sources'!J120</f>
        <v>5.2560000000000002</v>
      </c>
      <c r="G192" s="200">
        <f>'WYDEQ_Permitted Sources'!K120</f>
        <v>0</v>
      </c>
      <c r="H192" s="200">
        <f>'WYDEQ_Permitted Sources'!L120</f>
        <v>7.4459999999999997</v>
      </c>
      <c r="I192" s="200" t="str">
        <f>'WYDEQ_Permitted Sources'!M120</f>
        <v/>
      </c>
      <c r="J192" s="200" t="str">
        <f>'WYDEQ_Permitted Sources'!N120</f>
        <v/>
      </c>
      <c r="K192" s="138" t="str">
        <f t="shared" si="2"/>
        <v>Compressor Engines</v>
      </c>
    </row>
    <row r="193" spans="1:11" s="39" customFormat="1" x14ac:dyDescent="0.2">
      <c r="A193" s="138" t="str">
        <f>'WYDEQ_Permitted Sources'!A121</f>
        <v>WYDEQ Permitted Sources</v>
      </c>
      <c r="B193" s="138">
        <f>'WYDEQ_Permitted Sources'!B121</f>
        <v>56</v>
      </c>
      <c r="C193" s="199" t="str">
        <f>'WYDEQ_Permitted Sources'!C121</f>
        <v>5601302</v>
      </c>
      <c r="D193" s="199">
        <f>'WYDEQ_Permitted Sources'!F121</f>
        <v>40400311</v>
      </c>
      <c r="E193" s="138" t="str">
        <f>'WYDEQ_Permitted Sources'!I121</f>
        <v>Permitted Tank Losses</v>
      </c>
      <c r="F193" s="200">
        <f>'WYDEQ_Permitted Sources'!J121</f>
        <v>0</v>
      </c>
      <c r="G193" s="200">
        <f>'WYDEQ_Permitted Sources'!K121</f>
        <v>0.438</v>
      </c>
      <c r="H193" s="200">
        <f>'WYDEQ_Permitted Sources'!L121</f>
        <v>0</v>
      </c>
      <c r="I193" s="200" t="str">
        <f>'WYDEQ_Permitted Sources'!M121</f>
        <v/>
      </c>
      <c r="J193" s="200" t="str">
        <f>'WYDEQ_Permitted Sources'!N121</f>
        <v/>
      </c>
      <c r="K193" s="138" t="str">
        <f t="shared" si="2"/>
        <v xml:space="preserve">Condensate tank </v>
      </c>
    </row>
    <row r="194" spans="1:11" s="39" customFormat="1" x14ac:dyDescent="0.2">
      <c r="A194" s="138" t="str">
        <f>'WYDEQ_Permitted Sources'!A122</f>
        <v>WYDEQ Permitted Sources</v>
      </c>
      <c r="B194" s="138">
        <f>'WYDEQ_Permitted Sources'!B122</f>
        <v>56</v>
      </c>
      <c r="C194" s="199" t="str">
        <f>'WYDEQ_Permitted Sources'!C122</f>
        <v>5601302</v>
      </c>
      <c r="D194" s="199">
        <f>'WYDEQ_Permitted Sources'!F122</f>
        <v>20200253</v>
      </c>
      <c r="E194" s="138" t="str">
        <f>'WYDEQ_Permitted Sources'!I122</f>
        <v>Compressor Engines</v>
      </c>
      <c r="F194" s="200">
        <f>'WYDEQ_Permitted Sources'!J122</f>
        <v>7.8840000000000003</v>
      </c>
      <c r="G194" s="200">
        <f>'WYDEQ_Permitted Sources'!K122</f>
        <v>0</v>
      </c>
      <c r="H194" s="200">
        <f>'WYDEQ_Permitted Sources'!L122</f>
        <v>0.876</v>
      </c>
      <c r="I194" s="200" t="str">
        <f>'WYDEQ_Permitted Sources'!M122</f>
        <v/>
      </c>
      <c r="J194" s="200" t="str">
        <f>'WYDEQ_Permitted Sources'!N122</f>
        <v/>
      </c>
      <c r="K194" s="138" t="str">
        <f t="shared" si="2"/>
        <v>Compressor Engines</v>
      </c>
    </row>
    <row r="195" spans="1:11" s="39" customFormat="1" x14ac:dyDescent="0.2">
      <c r="A195" s="138" t="str">
        <f>'WYDEQ_Permitted Sources'!A123</f>
        <v>WYDEQ Permitted Sources</v>
      </c>
      <c r="B195" s="138">
        <f>'WYDEQ_Permitted Sources'!B123</f>
        <v>56</v>
      </c>
      <c r="C195" s="199" t="str">
        <f>'WYDEQ_Permitted Sources'!C123</f>
        <v>5601302</v>
      </c>
      <c r="D195" s="199">
        <f>'WYDEQ_Permitted Sources'!F123</f>
        <v>20200252</v>
      </c>
      <c r="E195" s="138" t="str">
        <f>'WYDEQ_Permitted Sources'!I123</f>
        <v>Compressor Engines</v>
      </c>
      <c r="F195" s="200">
        <f>'WYDEQ_Permitted Sources'!J123</f>
        <v>10.512</v>
      </c>
      <c r="G195" s="200">
        <f>'WYDEQ_Permitted Sources'!K123</f>
        <v>2.5920839999999998</v>
      </c>
      <c r="H195" s="200">
        <f>'WYDEQ_Permitted Sources'!L123</f>
        <v>3.0659999999999998</v>
      </c>
      <c r="I195" s="200" t="str">
        <f>'WYDEQ_Permitted Sources'!M123</f>
        <v/>
      </c>
      <c r="J195" s="200" t="str">
        <f>'WYDEQ_Permitted Sources'!N123</f>
        <v/>
      </c>
      <c r="K195" s="138" t="str">
        <f t="shared" si="2"/>
        <v>Compressor Engines</v>
      </c>
    </row>
    <row r="196" spans="1:11" s="39" customFormat="1" x14ac:dyDescent="0.2">
      <c r="A196" s="138" t="str">
        <f>'WYDEQ_Permitted Sources'!A124</f>
        <v>WYDEQ Permitted Sources</v>
      </c>
      <c r="B196" s="138">
        <f>'WYDEQ_Permitted Sources'!B124</f>
        <v>56</v>
      </c>
      <c r="C196" s="199" t="str">
        <f>'WYDEQ_Permitted Sources'!C124</f>
        <v>5601302</v>
      </c>
      <c r="D196" s="199">
        <f>'WYDEQ_Permitted Sources'!F124</f>
        <v>20200253</v>
      </c>
      <c r="E196" s="138" t="str">
        <f>'WYDEQ_Permitted Sources'!I124</f>
        <v>Compressor Engines</v>
      </c>
      <c r="F196" s="200">
        <f>'WYDEQ_Permitted Sources'!J124</f>
        <v>2</v>
      </c>
      <c r="G196" s="200">
        <f>'WYDEQ_Permitted Sources'!K124</f>
        <v>2</v>
      </c>
      <c r="H196" s="200">
        <f>'WYDEQ_Permitted Sources'!L124</f>
        <v>3.9</v>
      </c>
      <c r="I196" s="200" t="str">
        <f>'WYDEQ_Permitted Sources'!M124</f>
        <v/>
      </c>
      <c r="J196" s="200" t="str">
        <f>'WYDEQ_Permitted Sources'!N124</f>
        <v/>
      </c>
      <c r="K196" s="138" t="str">
        <f t="shared" si="2"/>
        <v>Compressor Engines</v>
      </c>
    </row>
    <row r="197" spans="1:11" s="39" customFormat="1" x14ac:dyDescent="0.2">
      <c r="A197" s="138" t="str">
        <f>'WYDEQ_Permitted Sources'!A125</f>
        <v>WYDEQ Permitted Sources</v>
      </c>
      <c r="B197" s="138">
        <f>'WYDEQ_Permitted Sources'!B125</f>
        <v>56</v>
      </c>
      <c r="C197" s="199" t="str">
        <f>'WYDEQ_Permitted Sources'!C125</f>
        <v>5601302</v>
      </c>
      <c r="D197" s="199">
        <f>'WYDEQ_Permitted Sources'!F125</f>
        <v>20200254</v>
      </c>
      <c r="E197" s="138" t="str">
        <f>'WYDEQ_Permitted Sources'!I125</f>
        <v>Compressor Engines</v>
      </c>
      <c r="F197" s="200">
        <f>'WYDEQ_Permitted Sources'!J125</f>
        <v>11.7</v>
      </c>
      <c r="G197" s="200">
        <f>'WYDEQ_Permitted Sources'!K125</f>
        <v>7.8</v>
      </c>
      <c r="H197" s="200">
        <f>'WYDEQ_Permitted Sources'!L125</f>
        <v>3.9</v>
      </c>
      <c r="I197" s="200" t="str">
        <f>'WYDEQ_Permitted Sources'!M125</f>
        <v/>
      </c>
      <c r="J197" s="200" t="str">
        <f>'WYDEQ_Permitted Sources'!N125</f>
        <v/>
      </c>
      <c r="K197" s="138" t="str">
        <f t="shared" si="2"/>
        <v>Compressor Engines</v>
      </c>
    </row>
    <row r="198" spans="1:11" s="39" customFormat="1" x14ac:dyDescent="0.2">
      <c r="A198" s="138" t="str">
        <f>'WYDEQ_Permitted Sources'!A126</f>
        <v>WYDEQ Permitted Sources</v>
      </c>
      <c r="B198" s="138">
        <f>'WYDEQ_Permitted Sources'!B126</f>
        <v>56</v>
      </c>
      <c r="C198" s="199" t="str">
        <f>'WYDEQ_Permitted Sources'!C126</f>
        <v>5601302</v>
      </c>
      <c r="D198" s="199">
        <f>'WYDEQ_Permitted Sources'!F126</f>
        <v>20200254</v>
      </c>
      <c r="E198" s="138" t="str">
        <f>'WYDEQ_Permitted Sources'!I126</f>
        <v>Compressor Engines</v>
      </c>
      <c r="F198" s="200">
        <f>'WYDEQ_Permitted Sources'!J126</f>
        <v>16.7</v>
      </c>
      <c r="G198" s="200">
        <f>'WYDEQ_Permitted Sources'!K126</f>
        <v>11.1</v>
      </c>
      <c r="H198" s="200">
        <f>'WYDEQ_Permitted Sources'!L126</f>
        <v>5.6</v>
      </c>
      <c r="I198" s="200" t="str">
        <f>'WYDEQ_Permitted Sources'!M126</f>
        <v/>
      </c>
      <c r="J198" s="200" t="str">
        <f>'WYDEQ_Permitted Sources'!N126</f>
        <v/>
      </c>
      <c r="K198" s="138" t="str">
        <f t="shared" si="2"/>
        <v>Compressor Engines</v>
      </c>
    </row>
    <row r="199" spans="1:11" s="39" customFormat="1" x14ac:dyDescent="0.2">
      <c r="A199" s="138" t="str">
        <f>'WYDEQ_Permitted Sources'!A127</f>
        <v>WYDEQ Permitted Sources</v>
      </c>
      <c r="B199" s="138">
        <f>'WYDEQ_Permitted Sources'!B127</f>
        <v>56</v>
      </c>
      <c r="C199" s="199" t="str">
        <f>'WYDEQ_Permitted Sources'!C127</f>
        <v>5601302</v>
      </c>
      <c r="D199" s="199">
        <f>'WYDEQ_Permitted Sources'!F127</f>
        <v>31000205</v>
      </c>
      <c r="E199" s="138" t="str">
        <f>'WYDEQ_Permitted Sources'!I127</f>
        <v>Natural Gas Production, Flares</v>
      </c>
      <c r="F199" s="200">
        <f>'WYDEQ_Permitted Sources'!J127</f>
        <v>0.4</v>
      </c>
      <c r="G199" s="200">
        <f>'WYDEQ_Permitted Sources'!K127</f>
        <v>2.5</v>
      </c>
      <c r="H199" s="200">
        <f>'WYDEQ_Permitted Sources'!L127</f>
        <v>0.1</v>
      </c>
      <c r="I199" s="200" t="str">
        <f>'WYDEQ_Permitted Sources'!M127</f>
        <v/>
      </c>
      <c r="J199" s="200" t="str">
        <f>'WYDEQ_Permitted Sources'!N127</f>
        <v/>
      </c>
      <c r="K199" s="138" t="str">
        <f t="shared" ref="K199:K262" si="3">IF(E199="Unpermitted Fugitives","Fugitives",IF(E199="Natural Gas Processing Facilities, Pump Seals","Fugitives",IF(E199="Natural Gas Production, All Equipt Leak Fugitives","Fugitives",IF(E199="External Combustion Boilers","Heaters",IF(E199="Permitted Tank Losses","Condensate tank ",IF(E199="Permitted Fugitives","Fugitives",IF(E199="Process Heaters","Heaters",E199)))))))</f>
        <v>Natural Gas Production, Flares</v>
      </c>
    </row>
    <row r="200" spans="1:11" s="39" customFormat="1" x14ac:dyDescent="0.2">
      <c r="A200" s="138" t="str">
        <f>'WYDEQ_Permitted Sources'!A128</f>
        <v>WYDEQ Permitted Sources</v>
      </c>
      <c r="B200" s="138">
        <f>'WYDEQ_Permitted Sources'!B128</f>
        <v>56</v>
      </c>
      <c r="C200" s="199" t="str">
        <f>'WYDEQ_Permitted Sources'!C128</f>
        <v>5601302</v>
      </c>
      <c r="D200" s="199">
        <f>'WYDEQ_Permitted Sources'!F128</f>
        <v>31000404</v>
      </c>
      <c r="E200" s="138" t="str">
        <f>'WYDEQ_Permitted Sources'!I128</f>
        <v>Process Heaters</v>
      </c>
      <c r="F200" s="200">
        <f>'WYDEQ_Permitted Sources'!J128</f>
        <v>0.1</v>
      </c>
      <c r="G200" s="200">
        <f>'WYDEQ_Permitted Sources'!K128</f>
        <v>0</v>
      </c>
      <c r="H200" s="200">
        <f>'WYDEQ_Permitted Sources'!L128</f>
        <v>0.1</v>
      </c>
      <c r="I200" s="200" t="str">
        <f>'WYDEQ_Permitted Sources'!M128</f>
        <v/>
      </c>
      <c r="J200" s="200" t="str">
        <f>'WYDEQ_Permitted Sources'!N128</f>
        <v/>
      </c>
      <c r="K200" s="138" t="str">
        <f t="shared" si="3"/>
        <v>Heaters</v>
      </c>
    </row>
    <row r="201" spans="1:11" s="39" customFormat="1" x14ac:dyDescent="0.2">
      <c r="A201" s="138" t="str">
        <f>'WYDEQ_Permitted Sources'!A129</f>
        <v>WYDEQ Permitted Sources</v>
      </c>
      <c r="B201" s="138">
        <f>'WYDEQ_Permitted Sources'!B129</f>
        <v>56</v>
      </c>
      <c r="C201" s="199" t="str">
        <f>'WYDEQ_Permitted Sources'!C129</f>
        <v>5601302</v>
      </c>
      <c r="D201" s="199">
        <f>'WYDEQ_Permitted Sources'!F129</f>
        <v>20200253</v>
      </c>
      <c r="E201" s="138" t="str">
        <f>'WYDEQ_Permitted Sources'!I129</f>
        <v>Compressor Engines</v>
      </c>
      <c r="F201" s="200">
        <f>'WYDEQ_Permitted Sources'!J129</f>
        <v>3.2</v>
      </c>
      <c r="G201" s="200">
        <f>'WYDEQ_Permitted Sources'!K129</f>
        <v>0.8</v>
      </c>
      <c r="H201" s="200">
        <f>'WYDEQ_Permitted Sources'!L129</f>
        <v>3.2</v>
      </c>
      <c r="I201" s="200" t="str">
        <f>'WYDEQ_Permitted Sources'!M129</f>
        <v/>
      </c>
      <c r="J201" s="200" t="str">
        <f>'WYDEQ_Permitted Sources'!N129</f>
        <v/>
      </c>
      <c r="K201" s="138" t="str">
        <f t="shared" si="3"/>
        <v>Compressor Engines</v>
      </c>
    </row>
    <row r="202" spans="1:11" s="39" customFormat="1" x14ac:dyDescent="0.2">
      <c r="A202" s="138" t="str">
        <f>'WYDEQ_Permitted Sources'!A130</f>
        <v>WYDEQ Permitted Sources</v>
      </c>
      <c r="B202" s="138">
        <f>'WYDEQ_Permitted Sources'!B130</f>
        <v>56</v>
      </c>
      <c r="C202" s="199" t="str">
        <f>'WYDEQ_Permitted Sources'!C130</f>
        <v>5601302</v>
      </c>
      <c r="D202" s="199">
        <f>'WYDEQ_Permitted Sources'!F130</f>
        <v>20200253</v>
      </c>
      <c r="E202" s="138" t="str">
        <f>'WYDEQ_Permitted Sources'!I130</f>
        <v>Compressor Engines</v>
      </c>
      <c r="F202" s="200">
        <f>'WYDEQ_Permitted Sources'!J130</f>
        <v>3.2</v>
      </c>
      <c r="G202" s="200">
        <f>'WYDEQ_Permitted Sources'!K130</f>
        <v>0.8</v>
      </c>
      <c r="H202" s="200">
        <f>'WYDEQ_Permitted Sources'!L130</f>
        <v>3.2</v>
      </c>
      <c r="I202" s="200" t="str">
        <f>'WYDEQ_Permitted Sources'!M130</f>
        <v/>
      </c>
      <c r="J202" s="200" t="str">
        <f>'WYDEQ_Permitted Sources'!N130</f>
        <v/>
      </c>
      <c r="K202" s="138" t="str">
        <f t="shared" si="3"/>
        <v>Compressor Engines</v>
      </c>
    </row>
    <row r="203" spans="1:11" s="39" customFormat="1" x14ac:dyDescent="0.2">
      <c r="A203" s="138" t="str">
        <f>'WYDEQ_Permitted Sources'!A131</f>
        <v>WYDEQ Permitted Sources</v>
      </c>
      <c r="B203" s="138">
        <f>'WYDEQ_Permitted Sources'!B131</f>
        <v>56</v>
      </c>
      <c r="C203" s="199" t="str">
        <f>'WYDEQ_Permitted Sources'!C131</f>
        <v>5601302</v>
      </c>
      <c r="D203" s="199">
        <f>'WYDEQ_Permitted Sources'!F131</f>
        <v>31000205</v>
      </c>
      <c r="E203" s="138" t="str">
        <f>'WYDEQ_Permitted Sources'!I131</f>
        <v>Natural Gas Production, Flares</v>
      </c>
      <c r="F203" s="200">
        <f>'WYDEQ_Permitted Sources'!J131</f>
        <v>0.4</v>
      </c>
      <c r="G203" s="200">
        <f>'WYDEQ_Permitted Sources'!K131</f>
        <v>3.7</v>
      </c>
      <c r="H203" s="200">
        <f>'WYDEQ_Permitted Sources'!L131</f>
        <v>0.1</v>
      </c>
      <c r="I203" s="200" t="str">
        <f>'WYDEQ_Permitted Sources'!M131</f>
        <v/>
      </c>
      <c r="J203" s="200" t="str">
        <f>'WYDEQ_Permitted Sources'!N131</f>
        <v/>
      </c>
      <c r="K203" s="138" t="str">
        <f t="shared" si="3"/>
        <v>Natural Gas Production, Flares</v>
      </c>
    </row>
    <row r="204" spans="1:11" s="39" customFormat="1" x14ac:dyDescent="0.2">
      <c r="A204" s="138" t="str">
        <f>'WYDEQ_Permitted Sources'!A132</f>
        <v>WYDEQ Permitted Sources</v>
      </c>
      <c r="B204" s="138">
        <f>'WYDEQ_Permitted Sources'!B132</f>
        <v>56</v>
      </c>
      <c r="C204" s="199" t="str">
        <f>'WYDEQ_Permitted Sources'!C132</f>
        <v>5601302</v>
      </c>
      <c r="D204" s="199">
        <f>'WYDEQ_Permitted Sources'!F132</f>
        <v>31000404</v>
      </c>
      <c r="E204" s="138" t="str">
        <f>'WYDEQ_Permitted Sources'!I132</f>
        <v>Process Heaters</v>
      </c>
      <c r="F204" s="200">
        <f>'WYDEQ_Permitted Sources'!J132</f>
        <v>0.2</v>
      </c>
      <c r="G204" s="200">
        <f>'WYDEQ_Permitted Sources'!K132</f>
        <v>0</v>
      </c>
      <c r="H204" s="200">
        <f>'WYDEQ_Permitted Sources'!L132</f>
        <v>0.2</v>
      </c>
      <c r="I204" s="200" t="str">
        <f>'WYDEQ_Permitted Sources'!M132</f>
        <v/>
      </c>
      <c r="J204" s="200" t="str">
        <f>'WYDEQ_Permitted Sources'!N132</f>
        <v/>
      </c>
      <c r="K204" s="138" t="str">
        <f t="shared" si="3"/>
        <v>Heaters</v>
      </c>
    </row>
    <row r="205" spans="1:11" s="39" customFormat="1" x14ac:dyDescent="0.2">
      <c r="A205" s="138" t="str">
        <f>'WYDEQ_Permitted Sources'!A133</f>
        <v>WYDEQ Permitted Sources</v>
      </c>
      <c r="B205" s="138">
        <f>'WYDEQ_Permitted Sources'!B133</f>
        <v>56</v>
      </c>
      <c r="C205" s="199" t="str">
        <f>'WYDEQ_Permitted Sources'!C133</f>
        <v>5601302</v>
      </c>
      <c r="D205" s="199">
        <f>'WYDEQ_Permitted Sources'!F133</f>
        <v>31000220</v>
      </c>
      <c r="E205" s="138" t="str">
        <f>'WYDEQ_Permitted Sources'!I133</f>
        <v>Natural Gas Production, All Equipt Leak Fugitives</v>
      </c>
      <c r="F205" s="200">
        <f>'WYDEQ_Permitted Sources'!J133</f>
        <v>0</v>
      </c>
      <c r="G205" s="200">
        <f>'WYDEQ_Permitted Sources'!K133</f>
        <v>2.7</v>
      </c>
      <c r="H205" s="200">
        <f>'WYDEQ_Permitted Sources'!L133</f>
        <v>0</v>
      </c>
      <c r="I205" s="200" t="str">
        <f>'WYDEQ_Permitted Sources'!M133</f>
        <v/>
      </c>
      <c r="J205" s="200" t="str">
        <f>'WYDEQ_Permitted Sources'!N133</f>
        <v/>
      </c>
      <c r="K205" s="138" t="str">
        <f t="shared" si="3"/>
        <v>Fugitives</v>
      </c>
    </row>
    <row r="206" spans="1:11" s="39" customFormat="1" x14ac:dyDescent="0.2">
      <c r="A206" s="138" t="str">
        <f>'WYDEQ_Permitted Sources'!A134</f>
        <v>WYDEQ Permitted Sources</v>
      </c>
      <c r="B206" s="138">
        <f>'WYDEQ_Permitted Sources'!B134</f>
        <v>56</v>
      </c>
      <c r="C206" s="199" t="str">
        <f>'WYDEQ_Permitted Sources'!C134</f>
        <v>5601302</v>
      </c>
      <c r="D206" s="199">
        <f>'WYDEQ_Permitted Sources'!F134</f>
        <v>20200253</v>
      </c>
      <c r="E206" s="138" t="str">
        <f>'WYDEQ_Permitted Sources'!I134</f>
        <v>Compressor Engines</v>
      </c>
      <c r="F206" s="200">
        <f>'WYDEQ_Permitted Sources'!J134</f>
        <v>9.2936914741756063</v>
      </c>
      <c r="G206" s="200">
        <f>'WYDEQ_Permitted Sources'!K134</f>
        <v>1.3940537211263413</v>
      </c>
      <c r="H206" s="200">
        <f>'WYDEQ_Permitted Sources'!L134</f>
        <v>13.940537211263411</v>
      </c>
      <c r="I206" s="200">
        <f>'WYDEQ_Permitted Sources'!M134</f>
        <v>0</v>
      </c>
      <c r="J206" s="200">
        <f>'WYDEQ_Permitted Sources'!N134</f>
        <v>0.37174765896702433</v>
      </c>
      <c r="K206" s="138" t="str">
        <f t="shared" si="3"/>
        <v>Compressor Engines</v>
      </c>
    </row>
    <row r="207" spans="1:11" s="39" customFormat="1" x14ac:dyDescent="0.2">
      <c r="A207" s="138" t="str">
        <f>'WYDEQ_Permitted Sources'!A135</f>
        <v>WYDEQ Permitted Sources</v>
      </c>
      <c r="B207" s="138">
        <f>'WYDEQ_Permitted Sources'!B135</f>
        <v>56</v>
      </c>
      <c r="C207" s="199" t="str">
        <f>'WYDEQ_Permitted Sources'!C135</f>
        <v>5601302</v>
      </c>
      <c r="D207" s="199">
        <f>'WYDEQ_Permitted Sources'!F135</f>
        <v>20200253</v>
      </c>
      <c r="E207" s="138" t="str">
        <f>'WYDEQ_Permitted Sources'!I135</f>
        <v>Compressor Engines</v>
      </c>
      <c r="F207" s="200">
        <f>'WYDEQ_Permitted Sources'!J135</f>
        <v>0</v>
      </c>
      <c r="G207" s="200">
        <f>'WYDEQ_Permitted Sources'!K135</f>
        <v>0</v>
      </c>
      <c r="H207" s="200">
        <f>'WYDEQ_Permitted Sources'!L135</f>
        <v>0</v>
      </c>
      <c r="I207" s="200">
        <f>'WYDEQ_Permitted Sources'!M135</f>
        <v>0</v>
      </c>
      <c r="J207" s="200">
        <f>'WYDEQ_Permitted Sources'!N135</f>
        <v>0</v>
      </c>
      <c r="K207" s="138" t="str">
        <f t="shared" si="3"/>
        <v>Compressor Engines</v>
      </c>
    </row>
    <row r="208" spans="1:11" s="39" customFormat="1" x14ac:dyDescent="0.2">
      <c r="A208" s="138" t="str">
        <f>'WYDEQ_Permitted Sources'!A136</f>
        <v>WYDEQ Permitted Sources</v>
      </c>
      <c r="B208" s="138">
        <f>'WYDEQ_Permitted Sources'!B136</f>
        <v>56</v>
      </c>
      <c r="C208" s="199" t="str">
        <f>'WYDEQ_Permitted Sources'!C136</f>
        <v>5601302</v>
      </c>
      <c r="D208" s="199">
        <f>'WYDEQ_Permitted Sources'!F136</f>
        <v>31000205</v>
      </c>
      <c r="E208" s="138" t="str">
        <f>'WYDEQ_Permitted Sources'!I136</f>
        <v>Natural Gas Production, Flares</v>
      </c>
      <c r="F208" s="200">
        <f>'WYDEQ_Permitted Sources'!J136</f>
        <v>0.219</v>
      </c>
      <c r="G208" s="200">
        <f>'WYDEQ_Permitted Sources'!K136</f>
        <v>0</v>
      </c>
      <c r="H208" s="200">
        <f>'WYDEQ_Permitted Sources'!L136</f>
        <v>4.3799999999999999E-2</v>
      </c>
      <c r="I208" s="200" t="str">
        <f>'WYDEQ_Permitted Sources'!M136</f>
        <v/>
      </c>
      <c r="J208" s="200" t="str">
        <f>'WYDEQ_Permitted Sources'!N136</f>
        <v/>
      </c>
      <c r="K208" s="138" t="str">
        <f t="shared" si="3"/>
        <v>Natural Gas Production, Flares</v>
      </c>
    </row>
    <row r="209" spans="1:11" s="39" customFormat="1" x14ac:dyDescent="0.2">
      <c r="A209" s="138" t="str">
        <f>'WYDEQ_Permitted Sources'!A137</f>
        <v>WYDEQ Permitted Sources</v>
      </c>
      <c r="B209" s="138">
        <f>'WYDEQ_Permitted Sources'!B137</f>
        <v>56</v>
      </c>
      <c r="C209" s="199" t="str">
        <f>'WYDEQ_Permitted Sources'!C137</f>
        <v>5601302</v>
      </c>
      <c r="D209" s="199">
        <f>'WYDEQ_Permitted Sources'!F137</f>
        <v>31000304</v>
      </c>
      <c r="E209" s="138" t="str">
        <f>'WYDEQ_Permitted Sources'!I137</f>
        <v>Dehydrator</v>
      </c>
      <c r="F209" s="200">
        <f>'WYDEQ_Permitted Sources'!J137</f>
        <v>0</v>
      </c>
      <c r="G209" s="200">
        <f>'WYDEQ_Permitted Sources'!K137</f>
        <v>13.577999999999999</v>
      </c>
      <c r="H209" s="200">
        <f>'WYDEQ_Permitted Sources'!L137</f>
        <v>0</v>
      </c>
      <c r="I209" s="200" t="str">
        <f>'WYDEQ_Permitted Sources'!M137</f>
        <v/>
      </c>
      <c r="J209" s="200" t="str">
        <f>'WYDEQ_Permitted Sources'!N137</f>
        <v/>
      </c>
      <c r="K209" s="138" t="str">
        <f t="shared" si="3"/>
        <v>Dehydrator</v>
      </c>
    </row>
    <row r="210" spans="1:11" s="39" customFormat="1" x14ac:dyDescent="0.2">
      <c r="A210" s="138" t="str">
        <f>'WYDEQ_Permitted Sources'!A138</f>
        <v>WYDEQ Permitted Sources</v>
      </c>
      <c r="B210" s="138">
        <f>'WYDEQ_Permitted Sources'!B138</f>
        <v>56</v>
      </c>
      <c r="C210" s="199" t="str">
        <f>'WYDEQ_Permitted Sources'!C138</f>
        <v>5601302</v>
      </c>
      <c r="D210" s="199">
        <f>'WYDEQ_Permitted Sources'!F138</f>
        <v>20200253</v>
      </c>
      <c r="E210" s="138" t="str">
        <f>'WYDEQ_Permitted Sources'!I138</f>
        <v>Compressor Engines</v>
      </c>
      <c r="F210" s="200">
        <f>'WYDEQ_Permitted Sources'!J138</f>
        <v>9.6959164889190195</v>
      </c>
      <c r="G210" s="200">
        <f>'WYDEQ_Permitted Sources'!K138</f>
        <v>1.4543874733378528</v>
      </c>
      <c r="H210" s="200">
        <f>'WYDEQ_Permitted Sources'!L138</f>
        <v>14.543874733378527</v>
      </c>
      <c r="I210" s="200">
        <f>'WYDEQ_Permitted Sources'!M138</f>
        <v>0</v>
      </c>
      <c r="J210" s="200">
        <f>'WYDEQ_Permitted Sources'!N138</f>
        <v>0.38783665955676072</v>
      </c>
      <c r="K210" s="138" t="str">
        <f t="shared" si="3"/>
        <v>Compressor Engines</v>
      </c>
    </row>
    <row r="211" spans="1:11" s="39" customFormat="1" x14ac:dyDescent="0.2">
      <c r="A211" s="138" t="str">
        <f>'WYDEQ_Permitted Sources'!A139</f>
        <v>WYDEQ Permitted Sources</v>
      </c>
      <c r="B211" s="138">
        <f>'WYDEQ_Permitted Sources'!B139</f>
        <v>56</v>
      </c>
      <c r="C211" s="199" t="str">
        <f>'WYDEQ_Permitted Sources'!C139</f>
        <v>5601302</v>
      </c>
      <c r="D211" s="199">
        <f>'WYDEQ_Permitted Sources'!F139</f>
        <v>20200253</v>
      </c>
      <c r="E211" s="138" t="str">
        <f>'WYDEQ_Permitted Sources'!I139</f>
        <v>Compressor Engines</v>
      </c>
      <c r="F211" s="200">
        <f>'WYDEQ_Permitted Sources'!J139</f>
        <v>0</v>
      </c>
      <c r="G211" s="200">
        <f>'WYDEQ_Permitted Sources'!K139</f>
        <v>0</v>
      </c>
      <c r="H211" s="200">
        <f>'WYDEQ_Permitted Sources'!L139</f>
        <v>0</v>
      </c>
      <c r="I211" s="200">
        <f>'WYDEQ_Permitted Sources'!M139</f>
        <v>0</v>
      </c>
      <c r="J211" s="200">
        <f>'WYDEQ_Permitted Sources'!N139</f>
        <v>0</v>
      </c>
      <c r="K211" s="138" t="str">
        <f t="shared" si="3"/>
        <v>Compressor Engines</v>
      </c>
    </row>
    <row r="212" spans="1:11" s="39" customFormat="1" x14ac:dyDescent="0.2">
      <c r="A212" s="138" t="str">
        <f>'WYDEQ_Permitted Sources'!A140</f>
        <v>WYDEQ Permitted Sources</v>
      </c>
      <c r="B212" s="138">
        <f>'WYDEQ_Permitted Sources'!B140</f>
        <v>56</v>
      </c>
      <c r="C212" s="199" t="str">
        <f>'WYDEQ_Permitted Sources'!C140</f>
        <v>5601302</v>
      </c>
      <c r="D212" s="199">
        <f>'WYDEQ_Permitted Sources'!F140</f>
        <v>20200253</v>
      </c>
      <c r="E212" s="138" t="str">
        <f>'WYDEQ_Permitted Sources'!I140</f>
        <v>Compressor Engines</v>
      </c>
      <c r="F212" s="200">
        <f>'WYDEQ_Permitted Sources'!J140</f>
        <v>9.4836714672310478</v>
      </c>
      <c r="G212" s="200">
        <f>'WYDEQ_Permitted Sources'!K140</f>
        <v>1.4225507200846572</v>
      </c>
      <c r="H212" s="200">
        <f>'WYDEQ_Permitted Sources'!L140</f>
        <v>14.22550720084657</v>
      </c>
      <c r="I212" s="200">
        <f>'WYDEQ_Permitted Sources'!M140</f>
        <v>0</v>
      </c>
      <c r="J212" s="200">
        <f>'WYDEQ_Permitted Sources'!N140</f>
        <v>0.37934685868924195</v>
      </c>
      <c r="K212" s="138" t="str">
        <f t="shared" si="3"/>
        <v>Compressor Engines</v>
      </c>
    </row>
    <row r="213" spans="1:11" s="39" customFormat="1" x14ac:dyDescent="0.2">
      <c r="A213" s="138" t="str">
        <f>'WYDEQ_Permitted Sources'!A141</f>
        <v>WYDEQ Permitted Sources</v>
      </c>
      <c r="B213" s="138">
        <f>'WYDEQ_Permitted Sources'!B141</f>
        <v>56</v>
      </c>
      <c r="C213" s="199" t="str">
        <f>'WYDEQ_Permitted Sources'!C141</f>
        <v>5601302</v>
      </c>
      <c r="D213" s="199">
        <f>'WYDEQ_Permitted Sources'!F141</f>
        <v>20200254</v>
      </c>
      <c r="E213" s="138" t="str">
        <f>'WYDEQ_Permitted Sources'!I141</f>
        <v>Compressor Engines</v>
      </c>
      <c r="F213" s="200">
        <f>'WYDEQ_Permitted Sources'!J141</f>
        <v>0</v>
      </c>
      <c r="G213" s="200">
        <f>'WYDEQ_Permitted Sources'!K141</f>
        <v>0</v>
      </c>
      <c r="H213" s="200">
        <f>'WYDEQ_Permitted Sources'!L141</f>
        <v>0</v>
      </c>
      <c r="I213" s="200">
        <f>'WYDEQ_Permitted Sources'!M141</f>
        <v>0</v>
      </c>
      <c r="J213" s="200">
        <f>'WYDEQ_Permitted Sources'!N141</f>
        <v>0</v>
      </c>
      <c r="K213" s="138" t="str">
        <f t="shared" si="3"/>
        <v>Compressor Engines</v>
      </c>
    </row>
    <row r="214" spans="1:11" s="39" customFormat="1" x14ac:dyDescent="0.2">
      <c r="A214" s="138" t="str">
        <f>'WYDEQ_Permitted Sources'!A142</f>
        <v>WYDEQ Permitted Sources</v>
      </c>
      <c r="B214" s="138">
        <f>'WYDEQ_Permitted Sources'!B142</f>
        <v>56</v>
      </c>
      <c r="C214" s="199" t="str">
        <f>'WYDEQ_Permitted Sources'!C142</f>
        <v>5601302</v>
      </c>
      <c r="D214" s="199">
        <f>'WYDEQ_Permitted Sources'!F142</f>
        <v>31000304</v>
      </c>
      <c r="E214" s="138" t="str">
        <f>'WYDEQ_Permitted Sources'!I142</f>
        <v>Dehydrator</v>
      </c>
      <c r="F214" s="200">
        <f>'WYDEQ_Permitted Sources'!J142</f>
        <v>0</v>
      </c>
      <c r="G214" s="200">
        <f>'WYDEQ_Permitted Sources'!K142</f>
        <v>5.694</v>
      </c>
      <c r="H214" s="200">
        <f>'WYDEQ_Permitted Sources'!L142</f>
        <v>0</v>
      </c>
      <c r="I214" s="200" t="str">
        <f>'WYDEQ_Permitted Sources'!M142</f>
        <v/>
      </c>
      <c r="J214" s="200" t="str">
        <f>'WYDEQ_Permitted Sources'!N142</f>
        <v/>
      </c>
      <c r="K214" s="138" t="str">
        <f t="shared" si="3"/>
        <v>Dehydrator</v>
      </c>
    </row>
    <row r="215" spans="1:11" s="39" customFormat="1" x14ac:dyDescent="0.2">
      <c r="A215" s="138" t="str">
        <f>'WYDEQ_Permitted Sources'!A143</f>
        <v>WYDEQ Permitted Sources</v>
      </c>
      <c r="B215" s="138">
        <f>'WYDEQ_Permitted Sources'!B143</f>
        <v>56</v>
      </c>
      <c r="C215" s="199" t="str">
        <f>'WYDEQ_Permitted Sources'!C143</f>
        <v>5601302</v>
      </c>
      <c r="D215" s="199">
        <f>'WYDEQ_Permitted Sources'!F143</f>
        <v>31000205</v>
      </c>
      <c r="E215" s="138" t="str">
        <f>'WYDEQ_Permitted Sources'!I143</f>
        <v>Natural Gas Production, Flares</v>
      </c>
      <c r="F215" s="200">
        <f>'WYDEQ_Permitted Sources'!J143</f>
        <v>0.219</v>
      </c>
      <c r="G215" s="200">
        <f>'WYDEQ_Permitted Sources'!K143</f>
        <v>0</v>
      </c>
      <c r="H215" s="200">
        <f>'WYDEQ_Permitted Sources'!L143</f>
        <v>4.3799999999999999E-2</v>
      </c>
      <c r="I215" s="200" t="str">
        <f>'WYDEQ_Permitted Sources'!M143</f>
        <v/>
      </c>
      <c r="J215" s="200" t="str">
        <f>'WYDEQ_Permitted Sources'!N143</f>
        <v/>
      </c>
      <c r="K215" s="138" t="str">
        <f t="shared" si="3"/>
        <v>Natural Gas Production, Flares</v>
      </c>
    </row>
    <row r="216" spans="1:11" s="39" customFormat="1" x14ac:dyDescent="0.2">
      <c r="A216" s="138" t="str">
        <f>'WYDEQ_Permitted Sources'!A144</f>
        <v>WYDEQ Permitted Sources</v>
      </c>
      <c r="B216" s="138">
        <f>'WYDEQ_Permitted Sources'!B144</f>
        <v>56</v>
      </c>
      <c r="C216" s="199" t="str">
        <f>'WYDEQ_Permitted Sources'!C144</f>
        <v>5601302</v>
      </c>
      <c r="D216" s="199">
        <f>'WYDEQ_Permitted Sources'!F144</f>
        <v>31000305</v>
      </c>
      <c r="E216" s="138" t="str">
        <f>'WYDEQ_Permitted Sources'!I144</f>
        <v>Natural Gas Processing Facilities, Gas Sweeting: Amine Process</v>
      </c>
      <c r="F216" s="200">
        <f>'WYDEQ_Permitted Sources'!J144</f>
        <v>2.19</v>
      </c>
      <c r="G216" s="200">
        <f>'WYDEQ_Permitted Sources'!K144</f>
        <v>6.1319999999999997</v>
      </c>
      <c r="H216" s="200">
        <f>'WYDEQ_Permitted Sources'!L144</f>
        <v>0.438</v>
      </c>
      <c r="I216" s="200" t="str">
        <f>'WYDEQ_Permitted Sources'!M144</f>
        <v/>
      </c>
      <c r="J216" s="200" t="str">
        <f>'WYDEQ_Permitted Sources'!N144</f>
        <v/>
      </c>
      <c r="K216" s="138" t="str">
        <f t="shared" si="3"/>
        <v>Natural Gas Processing Facilities, Gas Sweeting: Amine Process</v>
      </c>
    </row>
    <row r="217" spans="1:11" s="39" customFormat="1" x14ac:dyDescent="0.2">
      <c r="A217" s="138" t="str">
        <f>'WYDEQ_Permitted Sources'!A145</f>
        <v>WYDEQ Permitted Sources</v>
      </c>
      <c r="B217" s="138">
        <f>'WYDEQ_Permitted Sources'!B145</f>
        <v>56</v>
      </c>
      <c r="C217" s="199" t="str">
        <f>'WYDEQ_Permitted Sources'!C145</f>
        <v>5601302</v>
      </c>
      <c r="D217" s="199">
        <f>'WYDEQ_Permitted Sources'!F145</f>
        <v>20200253</v>
      </c>
      <c r="E217" s="138" t="str">
        <f>'WYDEQ_Permitted Sources'!I145</f>
        <v>Compressor Engines</v>
      </c>
      <c r="F217" s="200">
        <f>'WYDEQ_Permitted Sources'!J145</f>
        <v>0</v>
      </c>
      <c r="G217" s="200">
        <f>'WYDEQ_Permitted Sources'!K145</f>
        <v>0</v>
      </c>
      <c r="H217" s="200">
        <f>'WYDEQ_Permitted Sources'!L145</f>
        <v>0</v>
      </c>
      <c r="I217" s="200">
        <f>'WYDEQ_Permitted Sources'!M145</f>
        <v>0</v>
      </c>
      <c r="J217" s="200">
        <f>'WYDEQ_Permitted Sources'!N145</f>
        <v>0</v>
      </c>
      <c r="K217" s="138" t="str">
        <f t="shared" si="3"/>
        <v>Compressor Engines</v>
      </c>
    </row>
    <row r="218" spans="1:11" s="39" customFormat="1" x14ac:dyDescent="0.2">
      <c r="A218" s="138" t="str">
        <f>'WYDEQ_Permitted Sources'!A146</f>
        <v>WYDEQ Permitted Sources</v>
      </c>
      <c r="B218" s="138">
        <f>'WYDEQ_Permitted Sources'!B146</f>
        <v>56</v>
      </c>
      <c r="C218" s="199" t="str">
        <f>'WYDEQ_Permitted Sources'!C146</f>
        <v>5601302</v>
      </c>
      <c r="D218" s="199">
        <f>'WYDEQ_Permitted Sources'!F146</f>
        <v>20200253</v>
      </c>
      <c r="E218" s="138" t="str">
        <f>'WYDEQ_Permitted Sources'!I146</f>
        <v>Compressor Engines</v>
      </c>
      <c r="F218" s="200">
        <f>'WYDEQ_Permitted Sources'!J146</f>
        <v>0</v>
      </c>
      <c r="G218" s="200">
        <f>'WYDEQ_Permitted Sources'!K146</f>
        <v>0</v>
      </c>
      <c r="H218" s="200">
        <f>'WYDEQ_Permitted Sources'!L146</f>
        <v>0</v>
      </c>
      <c r="I218" s="200">
        <f>'WYDEQ_Permitted Sources'!M146</f>
        <v>0</v>
      </c>
      <c r="J218" s="200">
        <f>'WYDEQ_Permitted Sources'!N146</f>
        <v>0</v>
      </c>
      <c r="K218" s="138" t="str">
        <f t="shared" si="3"/>
        <v>Compressor Engines</v>
      </c>
    </row>
    <row r="219" spans="1:11" s="39" customFormat="1" x14ac:dyDescent="0.2">
      <c r="A219" s="138" t="str">
        <f>'WYDEQ_Permitted Sources'!A147</f>
        <v>WYDEQ Permitted Sources</v>
      </c>
      <c r="B219" s="138">
        <f>'WYDEQ_Permitted Sources'!B147</f>
        <v>56</v>
      </c>
      <c r="C219" s="199" t="str">
        <f>'WYDEQ_Permitted Sources'!C147</f>
        <v>5601302</v>
      </c>
      <c r="D219" s="199">
        <f>'WYDEQ_Permitted Sources'!F147</f>
        <v>20200253</v>
      </c>
      <c r="E219" s="138" t="str">
        <f>'WYDEQ_Permitted Sources'!I147</f>
        <v>Compressor Engines</v>
      </c>
      <c r="F219" s="200">
        <f>'WYDEQ_Permitted Sources'!J147</f>
        <v>6.0998230790853025</v>
      </c>
      <c r="G219" s="200">
        <f>'WYDEQ_Permitted Sources'!K147</f>
        <v>6.0998230790853025</v>
      </c>
      <c r="H219" s="200">
        <f>'WYDEQ_Permitted Sources'!L147</f>
        <v>15.249557697713255</v>
      </c>
      <c r="I219" s="200">
        <f>'WYDEQ_Permitted Sources'!M147</f>
        <v>0</v>
      </c>
      <c r="J219" s="200">
        <f>'WYDEQ_Permitted Sources'!N147</f>
        <v>0.24399292316341206</v>
      </c>
      <c r="K219" s="138" t="str">
        <f t="shared" si="3"/>
        <v>Compressor Engines</v>
      </c>
    </row>
    <row r="220" spans="1:11" s="39" customFormat="1" x14ac:dyDescent="0.2">
      <c r="A220" s="138" t="str">
        <f>'WYDEQ_Permitted Sources'!A148</f>
        <v>WYDEQ Permitted Sources</v>
      </c>
      <c r="B220" s="138">
        <f>'WYDEQ_Permitted Sources'!B148</f>
        <v>56</v>
      </c>
      <c r="C220" s="199" t="str">
        <f>'WYDEQ_Permitted Sources'!C148</f>
        <v>5601302</v>
      </c>
      <c r="D220" s="199">
        <f>'WYDEQ_Permitted Sources'!F148</f>
        <v>20200253</v>
      </c>
      <c r="E220" s="138" t="str">
        <f>'WYDEQ_Permitted Sources'!I148</f>
        <v>Compressor Engines</v>
      </c>
      <c r="F220" s="200">
        <f>'WYDEQ_Permitted Sources'!J148</f>
        <v>5.2546239190462805</v>
      </c>
      <c r="G220" s="200">
        <f>'WYDEQ_Permitted Sources'!K148</f>
        <v>5.2546239190462805</v>
      </c>
      <c r="H220" s="200">
        <f>'WYDEQ_Permitted Sources'!L148</f>
        <v>13.136559797615702</v>
      </c>
      <c r="I220" s="200">
        <f>'WYDEQ_Permitted Sources'!M148</f>
        <v>0</v>
      </c>
      <c r="J220" s="200">
        <f>'WYDEQ_Permitted Sources'!N148</f>
        <v>0.2101849567618512</v>
      </c>
      <c r="K220" s="138" t="str">
        <f t="shared" si="3"/>
        <v>Compressor Engines</v>
      </c>
    </row>
    <row r="221" spans="1:11" s="39" customFormat="1" x14ac:dyDescent="0.2">
      <c r="A221" s="138" t="str">
        <f>'WYDEQ_Permitted Sources'!A149</f>
        <v>WYDEQ Permitted Sources</v>
      </c>
      <c r="B221" s="138">
        <f>'WYDEQ_Permitted Sources'!B149</f>
        <v>56</v>
      </c>
      <c r="C221" s="199" t="str">
        <f>'WYDEQ_Permitted Sources'!C149</f>
        <v>5601302</v>
      </c>
      <c r="D221" s="199">
        <f>'WYDEQ_Permitted Sources'!F149</f>
        <v>40400311</v>
      </c>
      <c r="E221" s="138" t="str">
        <f>'WYDEQ_Permitted Sources'!I149</f>
        <v>Permitted Tank Losses</v>
      </c>
      <c r="F221" s="200">
        <f>'WYDEQ_Permitted Sources'!J149</f>
        <v>0</v>
      </c>
      <c r="G221" s="200">
        <f>'WYDEQ_Permitted Sources'!K149</f>
        <v>2.6280000000000001</v>
      </c>
      <c r="H221" s="200">
        <f>'WYDEQ_Permitted Sources'!L149</f>
        <v>0</v>
      </c>
      <c r="I221" s="200" t="str">
        <f>'WYDEQ_Permitted Sources'!M149</f>
        <v/>
      </c>
      <c r="J221" s="200" t="str">
        <f>'WYDEQ_Permitted Sources'!N149</f>
        <v/>
      </c>
      <c r="K221" s="138" t="str">
        <f t="shared" si="3"/>
        <v xml:space="preserve">Condensate tank </v>
      </c>
    </row>
    <row r="222" spans="1:11" s="39" customFormat="1" x14ac:dyDescent="0.2">
      <c r="A222" s="138" t="str">
        <f>'WYDEQ_Permitted Sources'!A150</f>
        <v>WYDEQ Permitted Sources</v>
      </c>
      <c r="B222" s="138">
        <f>'WYDEQ_Permitted Sources'!B150</f>
        <v>56</v>
      </c>
      <c r="C222" s="199" t="str">
        <f>'WYDEQ_Permitted Sources'!C150</f>
        <v>5601302</v>
      </c>
      <c r="D222" s="199">
        <f>'WYDEQ_Permitted Sources'!F150</f>
        <v>31000304</v>
      </c>
      <c r="E222" s="138" t="str">
        <f>'WYDEQ_Permitted Sources'!I150</f>
        <v>Dehydrator</v>
      </c>
      <c r="F222" s="200">
        <f>'WYDEQ_Permitted Sources'!J150</f>
        <v>0</v>
      </c>
      <c r="G222" s="200">
        <f>'WYDEQ_Permitted Sources'!K150</f>
        <v>12.702</v>
      </c>
      <c r="H222" s="200">
        <f>'WYDEQ_Permitted Sources'!L150</f>
        <v>0</v>
      </c>
      <c r="I222" s="200" t="str">
        <f>'WYDEQ_Permitted Sources'!M150</f>
        <v/>
      </c>
      <c r="J222" s="200" t="str">
        <f>'WYDEQ_Permitted Sources'!N150</f>
        <v/>
      </c>
      <c r="K222" s="138" t="str">
        <f t="shared" si="3"/>
        <v>Dehydrator</v>
      </c>
    </row>
    <row r="223" spans="1:11" s="39" customFormat="1" x14ac:dyDescent="0.2">
      <c r="A223" s="138" t="str">
        <f>'WYDEQ_Permitted Sources'!A151</f>
        <v>WYDEQ Permitted Sources</v>
      </c>
      <c r="B223" s="138">
        <f>'WYDEQ_Permitted Sources'!B151</f>
        <v>56</v>
      </c>
      <c r="C223" s="199" t="str">
        <f>'WYDEQ_Permitted Sources'!C151</f>
        <v>5601302</v>
      </c>
      <c r="D223" s="199">
        <f>'WYDEQ_Permitted Sources'!F151</f>
        <v>20200254</v>
      </c>
      <c r="E223" s="138" t="str">
        <f>'WYDEQ_Permitted Sources'!I151</f>
        <v>Compressor Engines</v>
      </c>
      <c r="F223" s="200">
        <f>'WYDEQ_Permitted Sources'!J151</f>
        <v>8.7252448453182083</v>
      </c>
      <c r="G223" s="200">
        <f>'WYDEQ_Permitted Sources'!K151</f>
        <v>16.204026141305246</v>
      </c>
      <c r="H223" s="200">
        <f>'WYDEQ_Permitted Sources'!L151</f>
        <v>32.408052282610491</v>
      </c>
      <c r="I223" s="200">
        <f>'WYDEQ_Permitted Sources'!M151</f>
        <v>0</v>
      </c>
      <c r="J223" s="200">
        <f>'WYDEQ_Permitted Sources'!N151</f>
        <v>0.49858541973246912</v>
      </c>
      <c r="K223" s="138" t="str">
        <f t="shared" si="3"/>
        <v>Compressor Engines</v>
      </c>
    </row>
    <row r="224" spans="1:11" s="39" customFormat="1" x14ac:dyDescent="0.2">
      <c r="A224" s="138" t="str">
        <f>'WYDEQ_Permitted Sources'!A152</f>
        <v>WYDEQ Permitted Sources</v>
      </c>
      <c r="B224" s="138">
        <f>'WYDEQ_Permitted Sources'!B152</f>
        <v>56</v>
      </c>
      <c r="C224" s="199" t="str">
        <f>'WYDEQ_Permitted Sources'!C152</f>
        <v>5601302</v>
      </c>
      <c r="D224" s="199">
        <f>'WYDEQ_Permitted Sources'!F152</f>
        <v>40400311</v>
      </c>
      <c r="E224" s="138" t="str">
        <f>'WYDEQ_Permitted Sources'!I152</f>
        <v>Permitted Tank Losses</v>
      </c>
      <c r="F224" s="200">
        <f>'WYDEQ_Permitted Sources'!J152</f>
        <v>0</v>
      </c>
      <c r="G224" s="200">
        <f>'WYDEQ_Permitted Sources'!K152</f>
        <v>2.6280000000000001</v>
      </c>
      <c r="H224" s="200">
        <f>'WYDEQ_Permitted Sources'!L152</f>
        <v>0</v>
      </c>
      <c r="I224" s="200" t="str">
        <f>'WYDEQ_Permitted Sources'!M152</f>
        <v/>
      </c>
      <c r="J224" s="200" t="str">
        <f>'WYDEQ_Permitted Sources'!N152</f>
        <v/>
      </c>
      <c r="K224" s="138" t="str">
        <f t="shared" si="3"/>
        <v xml:space="preserve">Condensate tank </v>
      </c>
    </row>
    <row r="225" spans="1:11" s="39" customFormat="1" x14ac:dyDescent="0.2">
      <c r="A225" s="138" t="str">
        <f>'WYDEQ_Permitted Sources'!A153</f>
        <v>WYDEQ Permitted Sources</v>
      </c>
      <c r="B225" s="138">
        <f>'WYDEQ_Permitted Sources'!B153</f>
        <v>56</v>
      </c>
      <c r="C225" s="199" t="str">
        <f>'WYDEQ_Permitted Sources'!C153</f>
        <v>5601302</v>
      </c>
      <c r="D225" s="199">
        <f>'WYDEQ_Permitted Sources'!F153</f>
        <v>31000203</v>
      </c>
      <c r="E225" s="138" t="str">
        <f>'WYDEQ_Permitted Sources'!I153</f>
        <v>Compressor Engines</v>
      </c>
      <c r="F225" s="200">
        <f>'WYDEQ_Permitted Sources'!J153</f>
        <v>10</v>
      </c>
      <c r="G225" s="200">
        <f>'WYDEQ_Permitted Sources'!K153</f>
        <v>0</v>
      </c>
      <c r="H225" s="200">
        <f>'WYDEQ_Permitted Sources'!L153</f>
        <v>28.6</v>
      </c>
      <c r="I225" s="200" t="str">
        <f>'WYDEQ_Permitted Sources'!M153</f>
        <v/>
      </c>
      <c r="J225" s="200" t="str">
        <f>'WYDEQ_Permitted Sources'!N153</f>
        <v/>
      </c>
      <c r="K225" s="138" t="str">
        <f t="shared" si="3"/>
        <v>Compressor Engines</v>
      </c>
    </row>
    <row r="226" spans="1:11" s="39" customFormat="1" x14ac:dyDescent="0.2">
      <c r="A226" s="138" t="str">
        <f>'WYDEQ_Permitted Sources'!A154</f>
        <v>WYDEQ Permitted Sources</v>
      </c>
      <c r="B226" s="138">
        <f>'WYDEQ_Permitted Sources'!B154</f>
        <v>56</v>
      </c>
      <c r="C226" s="199" t="str">
        <f>'WYDEQ_Permitted Sources'!C154</f>
        <v>5601302</v>
      </c>
      <c r="D226" s="199">
        <f>'WYDEQ_Permitted Sources'!F154</f>
        <v>31000203</v>
      </c>
      <c r="E226" s="138" t="str">
        <f>'WYDEQ_Permitted Sources'!I154</f>
        <v>Compressor Engines</v>
      </c>
      <c r="F226" s="200">
        <f>'WYDEQ_Permitted Sources'!J154</f>
        <v>10</v>
      </c>
      <c r="G226" s="200">
        <f>'WYDEQ_Permitted Sources'!K154</f>
        <v>0</v>
      </c>
      <c r="H226" s="200">
        <f>'WYDEQ_Permitted Sources'!L154</f>
        <v>28.6</v>
      </c>
      <c r="I226" s="200" t="str">
        <f>'WYDEQ_Permitted Sources'!M154</f>
        <v/>
      </c>
      <c r="J226" s="200" t="str">
        <f>'WYDEQ_Permitted Sources'!N154</f>
        <v/>
      </c>
      <c r="K226" s="138" t="str">
        <f t="shared" si="3"/>
        <v>Compressor Engines</v>
      </c>
    </row>
    <row r="227" spans="1:11" s="39" customFormat="1" x14ac:dyDescent="0.2">
      <c r="A227" s="138" t="str">
        <f>'WYDEQ_Permitted Sources'!A155</f>
        <v>WYDEQ Permitted Sources</v>
      </c>
      <c r="B227" s="138">
        <f>'WYDEQ_Permitted Sources'!B155</f>
        <v>56</v>
      </c>
      <c r="C227" s="199" t="str">
        <f>'WYDEQ_Permitted Sources'!C155</f>
        <v>5601302</v>
      </c>
      <c r="D227" s="199">
        <f>'WYDEQ_Permitted Sources'!F155</f>
        <v>31000205</v>
      </c>
      <c r="E227" s="138" t="str">
        <f>'WYDEQ_Permitted Sources'!I155</f>
        <v>Natural Gas Production, Flares</v>
      </c>
      <c r="F227" s="200">
        <f>'WYDEQ_Permitted Sources'!J155</f>
        <v>0.20036908469161399</v>
      </c>
      <c r="G227" s="200">
        <f>'WYDEQ_Permitted Sources'!K155</f>
        <v>0</v>
      </c>
      <c r="H227" s="200">
        <f>'WYDEQ_Permitted Sources'!L155</f>
        <v>0</v>
      </c>
      <c r="I227" s="200" t="str">
        <f>'WYDEQ_Permitted Sources'!M155</f>
        <v/>
      </c>
      <c r="J227" s="200" t="str">
        <f>'WYDEQ_Permitted Sources'!N155</f>
        <v/>
      </c>
      <c r="K227" s="138" t="str">
        <f t="shared" si="3"/>
        <v>Natural Gas Production, Flares</v>
      </c>
    </row>
    <row r="228" spans="1:11" s="39" customFormat="1" x14ac:dyDescent="0.2">
      <c r="A228" s="138" t="str">
        <f>'WYDEQ_Permitted Sources'!A156</f>
        <v>WYDEQ Permitted Sources</v>
      </c>
      <c r="B228" s="138">
        <f>'WYDEQ_Permitted Sources'!B156</f>
        <v>56</v>
      </c>
      <c r="C228" s="199" t="str">
        <f>'WYDEQ_Permitted Sources'!C156</f>
        <v>5601302</v>
      </c>
      <c r="D228" s="199">
        <f>'WYDEQ_Permitted Sources'!F156</f>
        <v>31000203</v>
      </c>
      <c r="E228" s="138" t="str">
        <f>'WYDEQ_Permitted Sources'!I156</f>
        <v>Compressor Engines</v>
      </c>
      <c r="F228" s="200">
        <f>'WYDEQ_Permitted Sources'!J156</f>
        <v>6.4006790943154499</v>
      </c>
      <c r="G228" s="200">
        <f>'WYDEQ_Permitted Sources'!K156</f>
        <v>0</v>
      </c>
      <c r="H228" s="200">
        <f>'WYDEQ_Permitted Sources'!L156</f>
        <v>3.2</v>
      </c>
      <c r="I228" s="200" t="str">
        <f>'WYDEQ_Permitted Sources'!M156</f>
        <v/>
      </c>
      <c r="J228" s="200" t="str">
        <f>'WYDEQ_Permitted Sources'!N156</f>
        <v/>
      </c>
      <c r="K228" s="138" t="str">
        <f t="shared" si="3"/>
        <v>Compressor Engines</v>
      </c>
    </row>
    <row r="229" spans="1:11" s="39" customFormat="1" x14ac:dyDescent="0.2">
      <c r="A229" s="138" t="str">
        <f>'WYDEQ_Permitted Sources'!A157</f>
        <v>WYDEQ Permitted Sources</v>
      </c>
      <c r="B229" s="138">
        <f>'WYDEQ_Permitted Sources'!B157</f>
        <v>56</v>
      </c>
      <c r="C229" s="199" t="str">
        <f>'WYDEQ_Permitted Sources'!C157</f>
        <v>5601302</v>
      </c>
      <c r="D229" s="199">
        <f>'WYDEQ_Permitted Sources'!F157</f>
        <v>31000228</v>
      </c>
      <c r="E229" s="138" t="str">
        <f>'WYDEQ_Permitted Sources'!I157</f>
        <v>Dehydrator</v>
      </c>
      <c r="F229" s="200">
        <f>'WYDEQ_Permitted Sources'!J157</f>
        <v>0.44</v>
      </c>
      <c r="G229" s="200">
        <f>'WYDEQ_Permitted Sources'!K157</f>
        <v>0</v>
      </c>
      <c r="H229" s="200">
        <f>'WYDEQ_Permitted Sources'!L157</f>
        <v>0.4</v>
      </c>
      <c r="I229" s="200" t="str">
        <f>'WYDEQ_Permitted Sources'!M157</f>
        <v/>
      </c>
      <c r="J229" s="200" t="str">
        <f>'WYDEQ_Permitted Sources'!N157</f>
        <v/>
      </c>
      <c r="K229" s="138" t="str">
        <f t="shared" si="3"/>
        <v>Dehydrator</v>
      </c>
    </row>
    <row r="230" spans="1:11" s="39" customFormat="1" x14ac:dyDescent="0.2">
      <c r="A230" s="138" t="str">
        <f>'WYDEQ_Permitted Sources'!A158</f>
        <v>WYDEQ Permitted Sources</v>
      </c>
      <c r="B230" s="138">
        <f>'WYDEQ_Permitted Sources'!B158</f>
        <v>56</v>
      </c>
      <c r="C230" s="199" t="str">
        <f>'WYDEQ_Permitted Sources'!C158</f>
        <v>5601302</v>
      </c>
      <c r="D230" s="199">
        <f>'WYDEQ_Permitted Sources'!F158</f>
        <v>20200253</v>
      </c>
      <c r="E230" s="138" t="str">
        <f>'WYDEQ_Permitted Sources'!I158</f>
        <v>Compressor Engines</v>
      </c>
      <c r="F230" s="200">
        <f>'WYDEQ_Permitted Sources'!J158</f>
        <v>8.9645000744059917</v>
      </c>
      <c r="G230" s="200">
        <f>'WYDEQ_Permitted Sources'!K158</f>
        <v>8.9645000744059917</v>
      </c>
      <c r="H230" s="200">
        <f>'WYDEQ_Permitted Sources'!L158</f>
        <v>17.929000148811983</v>
      </c>
      <c r="I230" s="200">
        <f>'WYDEQ_Permitted Sources'!M158</f>
        <v>0</v>
      </c>
      <c r="J230" s="200">
        <f>'WYDEQ_Permitted Sources'!N158</f>
        <v>0.35858000297623965</v>
      </c>
      <c r="K230" s="138" t="str">
        <f t="shared" si="3"/>
        <v>Compressor Engines</v>
      </c>
    </row>
    <row r="231" spans="1:11" s="39" customFormat="1" x14ac:dyDescent="0.2">
      <c r="A231" s="138" t="str">
        <f>'WYDEQ_Permitted Sources'!A159</f>
        <v>WYDEQ Permitted Sources</v>
      </c>
      <c r="B231" s="138">
        <f>'WYDEQ_Permitted Sources'!B159</f>
        <v>56</v>
      </c>
      <c r="C231" s="199" t="str">
        <f>'WYDEQ_Permitted Sources'!C159</f>
        <v>5601302</v>
      </c>
      <c r="D231" s="199">
        <f>'WYDEQ_Permitted Sources'!F159</f>
        <v>20200254</v>
      </c>
      <c r="E231" s="138" t="str">
        <f>'WYDEQ_Permitted Sources'!I159</f>
        <v>Compressor Engines</v>
      </c>
      <c r="F231" s="200">
        <f>'WYDEQ_Permitted Sources'!J159</f>
        <v>14.454000000000001</v>
      </c>
      <c r="G231" s="200">
        <f>'WYDEQ_Permitted Sources'!K159</f>
        <v>7.008</v>
      </c>
      <c r="H231" s="200">
        <f>'WYDEQ_Permitted Sources'!L159</f>
        <v>4.38</v>
      </c>
      <c r="I231" s="200" t="str">
        <f>'WYDEQ_Permitted Sources'!M159</f>
        <v/>
      </c>
      <c r="J231" s="200" t="str">
        <f>'WYDEQ_Permitted Sources'!N159</f>
        <v/>
      </c>
      <c r="K231" s="138" t="str">
        <f t="shared" si="3"/>
        <v>Compressor Engines</v>
      </c>
    </row>
    <row r="232" spans="1:11" s="39" customFormat="1" x14ac:dyDescent="0.2">
      <c r="A232" s="138" t="str">
        <f>'WYDEQ_Permitted Sources'!A160</f>
        <v>WYDEQ Permitted Sources</v>
      </c>
      <c r="B232" s="138">
        <f>'WYDEQ_Permitted Sources'!B160</f>
        <v>56</v>
      </c>
      <c r="C232" s="199" t="str">
        <f>'WYDEQ_Permitted Sources'!C160</f>
        <v>5601302</v>
      </c>
      <c r="D232" s="199">
        <f>'WYDEQ_Permitted Sources'!F160</f>
        <v>20200253</v>
      </c>
      <c r="E232" s="138" t="str">
        <f>'WYDEQ_Permitted Sources'!I160</f>
        <v>Compressor Engines</v>
      </c>
      <c r="F232" s="200">
        <f>'WYDEQ_Permitted Sources'!J160</f>
        <v>16.206</v>
      </c>
      <c r="G232" s="200">
        <f>'WYDEQ_Permitted Sources'!K160</f>
        <v>8.3219999999999992</v>
      </c>
      <c r="H232" s="200">
        <f>'WYDEQ_Permitted Sources'!L160</f>
        <v>16.206</v>
      </c>
      <c r="I232" s="200" t="str">
        <f>'WYDEQ_Permitted Sources'!M160</f>
        <v/>
      </c>
      <c r="J232" s="200" t="str">
        <f>'WYDEQ_Permitted Sources'!N160</f>
        <v/>
      </c>
      <c r="K232" s="138" t="str">
        <f t="shared" si="3"/>
        <v>Compressor Engines</v>
      </c>
    </row>
    <row r="233" spans="1:11" s="39" customFormat="1" x14ac:dyDescent="0.2">
      <c r="A233" s="138" t="str">
        <f>'WYDEQ_Permitted Sources'!A161</f>
        <v>WYDEQ Permitted Sources</v>
      </c>
      <c r="B233" s="138">
        <f>'WYDEQ_Permitted Sources'!B161</f>
        <v>56</v>
      </c>
      <c r="C233" s="199" t="str">
        <f>'WYDEQ_Permitted Sources'!C161</f>
        <v>5601302</v>
      </c>
      <c r="D233" s="199">
        <f>'WYDEQ_Permitted Sources'!F161</f>
        <v>31000304</v>
      </c>
      <c r="E233" s="138" t="str">
        <f>'WYDEQ_Permitted Sources'!I161</f>
        <v>Dehydrator</v>
      </c>
      <c r="F233" s="200">
        <f>'WYDEQ_Permitted Sources'!J161</f>
        <v>0.876</v>
      </c>
      <c r="G233" s="200">
        <f>'WYDEQ_Permitted Sources'!K161</f>
        <v>2.6280000000000001</v>
      </c>
      <c r="H233" s="200">
        <f>'WYDEQ_Permitted Sources'!L161</f>
        <v>5.694</v>
      </c>
      <c r="I233" s="200" t="str">
        <f>'WYDEQ_Permitted Sources'!M161</f>
        <v/>
      </c>
      <c r="J233" s="200" t="str">
        <f>'WYDEQ_Permitted Sources'!N161</f>
        <v/>
      </c>
      <c r="K233" s="138" t="str">
        <f t="shared" si="3"/>
        <v>Dehydrator</v>
      </c>
    </row>
    <row r="234" spans="1:11" s="39" customFormat="1" x14ac:dyDescent="0.2">
      <c r="A234" s="138" t="str">
        <f>'WYDEQ_Permitted Sources'!A162</f>
        <v>WYDEQ Permitted Sources</v>
      </c>
      <c r="B234" s="138">
        <f>'WYDEQ_Permitted Sources'!B162</f>
        <v>56</v>
      </c>
      <c r="C234" s="199" t="str">
        <f>'WYDEQ_Permitted Sources'!C162</f>
        <v>5601302</v>
      </c>
      <c r="D234" s="199">
        <f>'WYDEQ_Permitted Sources'!F162</f>
        <v>31000205</v>
      </c>
      <c r="E234" s="138" t="str">
        <f>'WYDEQ_Permitted Sources'!I162</f>
        <v>Natural Gas Production, Flares</v>
      </c>
      <c r="F234" s="200">
        <f>'WYDEQ_Permitted Sources'!J162</f>
        <v>0.438</v>
      </c>
      <c r="G234" s="200">
        <f>'WYDEQ_Permitted Sources'!K162</f>
        <v>0</v>
      </c>
      <c r="H234" s="200">
        <f>'WYDEQ_Permitted Sources'!L162</f>
        <v>0.438</v>
      </c>
      <c r="I234" s="200" t="str">
        <f>'WYDEQ_Permitted Sources'!M162</f>
        <v/>
      </c>
      <c r="J234" s="200" t="str">
        <f>'WYDEQ_Permitted Sources'!N162</f>
        <v/>
      </c>
      <c r="K234" s="138" t="str">
        <f t="shared" si="3"/>
        <v>Natural Gas Production, Flares</v>
      </c>
    </row>
    <row r="235" spans="1:11" s="39" customFormat="1" x14ac:dyDescent="0.2">
      <c r="A235" s="138" t="str">
        <f>'WYDEQ_Permitted Sources'!A163</f>
        <v>WYDEQ Permitted Sources</v>
      </c>
      <c r="B235" s="138">
        <f>'WYDEQ_Permitted Sources'!B163</f>
        <v>56</v>
      </c>
      <c r="C235" s="199" t="str">
        <f>'WYDEQ_Permitted Sources'!C163</f>
        <v>5601302</v>
      </c>
      <c r="D235" s="199">
        <f>'WYDEQ_Permitted Sources'!F163</f>
        <v>31000205</v>
      </c>
      <c r="E235" s="138" t="str">
        <f>'WYDEQ_Permitted Sources'!I163</f>
        <v>Natural Gas Production, Flares</v>
      </c>
      <c r="F235" s="200">
        <f>'WYDEQ_Permitted Sources'!J163</f>
        <v>0.438</v>
      </c>
      <c r="G235" s="200">
        <f>'WYDEQ_Permitted Sources'!K163</f>
        <v>0</v>
      </c>
      <c r="H235" s="200">
        <f>'WYDEQ_Permitted Sources'!L163</f>
        <v>0.438</v>
      </c>
      <c r="I235" s="200" t="str">
        <f>'WYDEQ_Permitted Sources'!M163</f>
        <v/>
      </c>
      <c r="J235" s="200" t="str">
        <f>'WYDEQ_Permitted Sources'!N163</f>
        <v/>
      </c>
      <c r="K235" s="138" t="str">
        <f t="shared" si="3"/>
        <v>Natural Gas Production, Flares</v>
      </c>
    </row>
    <row r="236" spans="1:11" s="39" customFormat="1" x14ac:dyDescent="0.2">
      <c r="A236" s="138" t="str">
        <f>'WYDEQ_Permitted Sources'!A164</f>
        <v>WYDEQ Permitted Sources</v>
      </c>
      <c r="B236" s="138">
        <f>'WYDEQ_Permitted Sources'!B164</f>
        <v>56</v>
      </c>
      <c r="C236" s="199" t="str">
        <f>'WYDEQ_Permitted Sources'!C164</f>
        <v>5601302</v>
      </c>
      <c r="D236" s="199">
        <f>'WYDEQ_Permitted Sources'!F164</f>
        <v>20200253</v>
      </c>
      <c r="E236" s="138" t="str">
        <f>'WYDEQ_Permitted Sources'!I164</f>
        <v>Compressor Engines</v>
      </c>
      <c r="F236" s="200">
        <f>'WYDEQ_Permitted Sources'!J164</f>
        <v>2.6280000000000001</v>
      </c>
      <c r="G236" s="200">
        <f>'WYDEQ_Permitted Sources'!K164</f>
        <v>0.438</v>
      </c>
      <c r="H236" s="200">
        <f>'WYDEQ_Permitted Sources'!L164</f>
        <v>2.6280000000000001</v>
      </c>
      <c r="I236" s="200" t="str">
        <f>'WYDEQ_Permitted Sources'!M164</f>
        <v/>
      </c>
      <c r="J236" s="200" t="str">
        <f>'WYDEQ_Permitted Sources'!N164</f>
        <v/>
      </c>
      <c r="K236" s="138" t="str">
        <f t="shared" si="3"/>
        <v>Compressor Engines</v>
      </c>
    </row>
    <row r="237" spans="1:11" s="39" customFormat="1" x14ac:dyDescent="0.2">
      <c r="A237" s="138" t="str">
        <f>'WYDEQ_Permitted Sources'!A165</f>
        <v>WYDEQ Permitted Sources</v>
      </c>
      <c r="B237" s="138">
        <f>'WYDEQ_Permitted Sources'!B165</f>
        <v>56</v>
      </c>
      <c r="C237" s="199" t="str">
        <f>'WYDEQ_Permitted Sources'!C165</f>
        <v>5601302</v>
      </c>
      <c r="D237" s="199">
        <f>'WYDEQ_Permitted Sources'!F165</f>
        <v>20200254</v>
      </c>
      <c r="E237" s="138" t="str">
        <f>'WYDEQ_Permitted Sources'!I165</f>
        <v>Compressor Engines</v>
      </c>
      <c r="F237" s="200">
        <f>'WYDEQ_Permitted Sources'!J165</f>
        <v>14.454000000000001</v>
      </c>
      <c r="G237" s="200">
        <f>'WYDEQ_Permitted Sources'!K165</f>
        <v>7.8840000000000003</v>
      </c>
      <c r="H237" s="200">
        <f>'WYDEQ_Permitted Sources'!L165</f>
        <v>4.8179999999999996</v>
      </c>
      <c r="I237" s="200" t="str">
        <f>'WYDEQ_Permitted Sources'!M165</f>
        <v/>
      </c>
      <c r="J237" s="200" t="str">
        <f>'WYDEQ_Permitted Sources'!N165</f>
        <v/>
      </c>
      <c r="K237" s="138" t="str">
        <f t="shared" si="3"/>
        <v>Compressor Engines</v>
      </c>
    </row>
    <row r="238" spans="1:11" s="39" customFormat="1" x14ac:dyDescent="0.2">
      <c r="A238" s="138" t="str">
        <f>'WYDEQ_Permitted Sources'!A166</f>
        <v>WYDEQ Permitted Sources</v>
      </c>
      <c r="B238" s="138">
        <f>'WYDEQ_Permitted Sources'!B166</f>
        <v>56</v>
      </c>
      <c r="C238" s="199" t="str">
        <f>'WYDEQ_Permitted Sources'!C166</f>
        <v>5601302</v>
      </c>
      <c r="D238" s="199">
        <f>'WYDEQ_Permitted Sources'!F166</f>
        <v>20200253</v>
      </c>
      <c r="E238" s="138" t="str">
        <f>'WYDEQ_Permitted Sources'!I166</f>
        <v>Compressor Engines</v>
      </c>
      <c r="F238" s="200">
        <f>'WYDEQ_Permitted Sources'!J166</f>
        <v>11.166480927264008</v>
      </c>
      <c r="G238" s="200">
        <f>'WYDEQ_Permitted Sources'!K166</f>
        <v>5.5832404636320039</v>
      </c>
      <c r="H238" s="200">
        <f>'WYDEQ_Permitted Sources'!L166</f>
        <v>11.166480927264008</v>
      </c>
      <c r="I238" s="200">
        <f>'WYDEQ_Permitted Sources'!M166</f>
        <v>0</v>
      </c>
      <c r="J238" s="200">
        <f>'WYDEQ_Permitted Sources'!N166</f>
        <v>0.44665923709056027</v>
      </c>
      <c r="K238" s="138" t="str">
        <f t="shared" si="3"/>
        <v>Compressor Engines</v>
      </c>
    </row>
    <row r="239" spans="1:11" s="39" customFormat="1" x14ac:dyDescent="0.2">
      <c r="A239" s="138" t="str">
        <f>'WYDEQ_Permitted Sources'!A167</f>
        <v>WYDEQ Permitted Sources</v>
      </c>
      <c r="B239" s="138">
        <f>'WYDEQ_Permitted Sources'!B167</f>
        <v>56</v>
      </c>
      <c r="C239" s="199" t="str">
        <f>'WYDEQ_Permitted Sources'!C167</f>
        <v>5601302</v>
      </c>
      <c r="D239" s="199">
        <f>'WYDEQ_Permitted Sources'!F167</f>
        <v>20200253</v>
      </c>
      <c r="E239" s="138" t="str">
        <f>'WYDEQ_Permitted Sources'!I167</f>
        <v>Compressor Engines</v>
      </c>
      <c r="F239" s="200">
        <f>'WYDEQ_Permitted Sources'!J167</f>
        <v>10.887772615287949</v>
      </c>
      <c r="G239" s="200">
        <f>'WYDEQ_Permitted Sources'!K167</f>
        <v>5.4438863076439743</v>
      </c>
      <c r="H239" s="200">
        <f>'WYDEQ_Permitted Sources'!L167</f>
        <v>10.887772615287949</v>
      </c>
      <c r="I239" s="200">
        <f>'WYDEQ_Permitted Sources'!M167</f>
        <v>0</v>
      </c>
      <c r="J239" s="200">
        <f>'WYDEQ_Permitted Sources'!N167</f>
        <v>0.43551090461151798</v>
      </c>
      <c r="K239" s="138" t="str">
        <f t="shared" si="3"/>
        <v>Compressor Engines</v>
      </c>
    </row>
    <row r="240" spans="1:11" s="39" customFormat="1" x14ac:dyDescent="0.2">
      <c r="A240" s="138" t="str">
        <f>'WYDEQ_Permitted Sources'!A168</f>
        <v>WYDEQ Permitted Sources</v>
      </c>
      <c r="B240" s="138">
        <f>'WYDEQ_Permitted Sources'!B168</f>
        <v>56</v>
      </c>
      <c r="C240" s="199" t="str">
        <f>'WYDEQ_Permitted Sources'!C168</f>
        <v>5601302</v>
      </c>
      <c r="D240" s="199">
        <f>'WYDEQ_Permitted Sources'!F168</f>
        <v>20200253</v>
      </c>
      <c r="E240" s="138" t="str">
        <f>'WYDEQ_Permitted Sources'!I168</f>
        <v>Compressor Engines</v>
      </c>
      <c r="F240" s="200">
        <f>'WYDEQ_Permitted Sources'!J168</f>
        <v>3.6841349890044479</v>
      </c>
      <c r="G240" s="200">
        <f>'WYDEQ_Permitted Sources'!K168</f>
        <v>1.842067494502224</v>
      </c>
      <c r="H240" s="200">
        <f>'WYDEQ_Permitted Sources'!L168</f>
        <v>3.6841349890044479</v>
      </c>
      <c r="I240" s="200">
        <f>'WYDEQ_Permitted Sources'!M168</f>
        <v>0</v>
      </c>
      <c r="J240" s="200">
        <f>'WYDEQ_Permitted Sources'!N168</f>
        <v>0.14736539956017791</v>
      </c>
      <c r="K240" s="138" t="str">
        <f t="shared" si="3"/>
        <v>Compressor Engines</v>
      </c>
    </row>
    <row r="241" spans="1:11" s="39" customFormat="1" x14ac:dyDescent="0.2">
      <c r="A241" s="138" t="str">
        <f>'WYDEQ_Permitted Sources'!A169</f>
        <v>WYDEQ Permitted Sources</v>
      </c>
      <c r="B241" s="138">
        <f>'WYDEQ_Permitted Sources'!B169</f>
        <v>56</v>
      </c>
      <c r="C241" s="199" t="str">
        <f>'WYDEQ_Permitted Sources'!C169</f>
        <v>5601302</v>
      </c>
      <c r="D241" s="199">
        <f>'WYDEQ_Permitted Sources'!F169</f>
        <v>20200253</v>
      </c>
      <c r="E241" s="138" t="str">
        <f>'WYDEQ_Permitted Sources'!I169</f>
        <v>Compressor Engines</v>
      </c>
      <c r="F241" s="200">
        <f>'WYDEQ_Permitted Sources'!J169</f>
        <v>0</v>
      </c>
      <c r="G241" s="200">
        <f>'WYDEQ_Permitted Sources'!K169</f>
        <v>0</v>
      </c>
      <c r="H241" s="200">
        <f>'WYDEQ_Permitted Sources'!L169</f>
        <v>0</v>
      </c>
      <c r="I241" s="200">
        <f>'WYDEQ_Permitted Sources'!M169</f>
        <v>0</v>
      </c>
      <c r="J241" s="200">
        <f>'WYDEQ_Permitted Sources'!N169</f>
        <v>0</v>
      </c>
      <c r="K241" s="138" t="str">
        <f t="shared" si="3"/>
        <v>Compressor Engines</v>
      </c>
    </row>
    <row r="242" spans="1:11" s="39" customFormat="1" x14ac:dyDescent="0.2">
      <c r="A242" s="138" t="str">
        <f>'WYDEQ_Permitted Sources'!A170</f>
        <v>WYDEQ Permitted Sources</v>
      </c>
      <c r="B242" s="138">
        <f>'WYDEQ_Permitted Sources'!B170</f>
        <v>56</v>
      </c>
      <c r="C242" s="199" t="str">
        <f>'WYDEQ_Permitted Sources'!C170</f>
        <v>5601302</v>
      </c>
      <c r="D242" s="199">
        <f>'WYDEQ_Permitted Sources'!F170</f>
        <v>20200254</v>
      </c>
      <c r="E242" s="138" t="str">
        <f>'WYDEQ_Permitted Sources'!I170</f>
        <v>Compressor Engines</v>
      </c>
      <c r="F242" s="200">
        <f>'WYDEQ_Permitted Sources'!J170</f>
        <v>0</v>
      </c>
      <c r="G242" s="200">
        <f>'WYDEQ_Permitted Sources'!K170</f>
        <v>0</v>
      </c>
      <c r="H242" s="200">
        <f>'WYDEQ_Permitted Sources'!L170</f>
        <v>0</v>
      </c>
      <c r="I242" s="200">
        <f>'WYDEQ_Permitted Sources'!M170</f>
        <v>0</v>
      </c>
      <c r="J242" s="200">
        <f>'WYDEQ_Permitted Sources'!N170</f>
        <v>0</v>
      </c>
      <c r="K242" s="138" t="str">
        <f t="shared" si="3"/>
        <v>Compressor Engines</v>
      </c>
    </row>
    <row r="243" spans="1:11" s="39" customFormat="1" x14ac:dyDescent="0.2">
      <c r="A243" s="138" t="str">
        <f>'WYDEQ_Permitted Sources'!A171</f>
        <v>WYDEQ Permitted Sources</v>
      </c>
      <c r="B243" s="138">
        <f>'WYDEQ_Permitted Sources'!B171</f>
        <v>56</v>
      </c>
      <c r="C243" s="199" t="str">
        <f>'WYDEQ_Permitted Sources'!C171</f>
        <v>5601302</v>
      </c>
      <c r="D243" s="199">
        <f>'WYDEQ_Permitted Sources'!F171</f>
        <v>20200254</v>
      </c>
      <c r="E243" s="138" t="str">
        <f>'WYDEQ_Permitted Sources'!I171</f>
        <v>Compressor Engines</v>
      </c>
      <c r="F243" s="200">
        <f>'WYDEQ_Permitted Sources'!J171</f>
        <v>0</v>
      </c>
      <c r="G243" s="200">
        <f>'WYDEQ_Permitted Sources'!K171</f>
        <v>0</v>
      </c>
      <c r="H243" s="200">
        <f>'WYDEQ_Permitted Sources'!L171</f>
        <v>0</v>
      </c>
      <c r="I243" s="200">
        <f>'WYDEQ_Permitted Sources'!M171</f>
        <v>0</v>
      </c>
      <c r="J243" s="200">
        <f>'WYDEQ_Permitted Sources'!N171</f>
        <v>0</v>
      </c>
      <c r="K243" s="138" t="str">
        <f t="shared" si="3"/>
        <v>Compressor Engines</v>
      </c>
    </row>
    <row r="244" spans="1:11" s="39" customFormat="1" x14ac:dyDescent="0.2">
      <c r="A244" s="138" t="str">
        <f>'WYDEQ_Permitted Sources'!A172</f>
        <v>WYDEQ Permitted Sources</v>
      </c>
      <c r="B244" s="138">
        <f>'WYDEQ_Permitted Sources'!B172</f>
        <v>56</v>
      </c>
      <c r="C244" s="199" t="str">
        <f>'WYDEQ_Permitted Sources'!C172</f>
        <v>5601302</v>
      </c>
      <c r="D244" s="199">
        <f>'WYDEQ_Permitted Sources'!F172</f>
        <v>20200253</v>
      </c>
      <c r="E244" s="138" t="str">
        <f>'WYDEQ_Permitted Sources'!I172</f>
        <v>Compressor Engines</v>
      </c>
      <c r="F244" s="200">
        <f>'WYDEQ_Permitted Sources'!J172</f>
        <v>0</v>
      </c>
      <c r="G244" s="200">
        <f>'WYDEQ_Permitted Sources'!K172</f>
        <v>0</v>
      </c>
      <c r="H244" s="200">
        <f>'WYDEQ_Permitted Sources'!L172</f>
        <v>0</v>
      </c>
      <c r="I244" s="200">
        <f>'WYDEQ_Permitted Sources'!M172</f>
        <v>0</v>
      </c>
      <c r="J244" s="200">
        <f>'WYDEQ_Permitted Sources'!N172</f>
        <v>0</v>
      </c>
      <c r="K244" s="138" t="str">
        <f t="shared" si="3"/>
        <v>Compressor Engines</v>
      </c>
    </row>
    <row r="245" spans="1:11" s="39" customFormat="1" x14ac:dyDescent="0.2">
      <c r="A245" s="138" t="str">
        <f>'WYDEQ_Permitted Sources'!A173</f>
        <v>WYDEQ Permitted Sources</v>
      </c>
      <c r="B245" s="138">
        <f>'WYDEQ_Permitted Sources'!B173</f>
        <v>56</v>
      </c>
      <c r="C245" s="199" t="str">
        <f>'WYDEQ_Permitted Sources'!C173</f>
        <v>5601302</v>
      </c>
      <c r="D245" s="199">
        <f>'WYDEQ_Permitted Sources'!F173</f>
        <v>31000215</v>
      </c>
      <c r="E245" s="138" t="str">
        <f>'WYDEQ_Permitted Sources'!I173</f>
        <v>Natural Gas Production, Flares Combusting Gases &gt;1000 BTU/scf</v>
      </c>
      <c r="F245" s="200">
        <f>'WYDEQ_Permitted Sources'!J173</f>
        <v>0.4</v>
      </c>
      <c r="G245" s="200">
        <f>'WYDEQ_Permitted Sources'!K173</f>
        <v>2.2999999999999998</v>
      </c>
      <c r="H245" s="200">
        <f>'WYDEQ_Permitted Sources'!L173</f>
        <v>1.8</v>
      </c>
      <c r="I245" s="200" t="str">
        <f>'WYDEQ_Permitted Sources'!M173</f>
        <v/>
      </c>
      <c r="J245" s="200" t="str">
        <f>'WYDEQ_Permitted Sources'!N173</f>
        <v/>
      </c>
      <c r="K245" s="138" t="str">
        <f t="shared" si="3"/>
        <v>Natural Gas Production, Flares Combusting Gases &gt;1000 BTU/scf</v>
      </c>
    </row>
    <row r="246" spans="1:11" s="39" customFormat="1" x14ac:dyDescent="0.2">
      <c r="A246" s="138" t="str">
        <f>'WYDEQ_Permitted Sources'!A174</f>
        <v>WYDEQ Permitted Sources</v>
      </c>
      <c r="B246" s="138">
        <f>'WYDEQ_Permitted Sources'!B174</f>
        <v>56</v>
      </c>
      <c r="C246" s="199" t="str">
        <f>'WYDEQ_Permitted Sources'!C174</f>
        <v>5601302</v>
      </c>
      <c r="D246" s="199">
        <f>'WYDEQ_Permitted Sources'!F174</f>
        <v>31000215</v>
      </c>
      <c r="E246" s="138" t="str">
        <f>'WYDEQ_Permitted Sources'!I174</f>
        <v>Natural Gas Production, Flares Combusting Gases &gt;1000 BTU/scf</v>
      </c>
      <c r="F246" s="200">
        <f>'WYDEQ_Permitted Sources'!J174</f>
        <v>0.4</v>
      </c>
      <c r="G246" s="200">
        <f>'WYDEQ_Permitted Sources'!K174</f>
        <v>5.0999999999999996</v>
      </c>
      <c r="H246" s="200">
        <f>'WYDEQ_Permitted Sources'!L174</f>
        <v>2.1</v>
      </c>
      <c r="I246" s="200" t="str">
        <f>'WYDEQ_Permitted Sources'!M174</f>
        <v/>
      </c>
      <c r="J246" s="200" t="str">
        <f>'WYDEQ_Permitted Sources'!N174</f>
        <v/>
      </c>
      <c r="K246" s="138" t="str">
        <f t="shared" si="3"/>
        <v>Natural Gas Production, Flares Combusting Gases &gt;1000 BTU/scf</v>
      </c>
    </row>
    <row r="247" spans="1:11" s="39" customFormat="1" x14ac:dyDescent="0.2">
      <c r="A247" s="138" t="str">
        <f>'WYDEQ_Permitted Sources'!A175</f>
        <v>WYDEQ Permitted Sources</v>
      </c>
      <c r="B247" s="138">
        <f>'WYDEQ_Permitted Sources'!B175</f>
        <v>56</v>
      </c>
      <c r="C247" s="199" t="str">
        <f>'WYDEQ_Permitted Sources'!C175</f>
        <v>5601302</v>
      </c>
      <c r="D247" s="199">
        <f>'WYDEQ_Permitted Sources'!F175</f>
        <v>31000220</v>
      </c>
      <c r="E247" s="138" t="str">
        <f>'WYDEQ_Permitted Sources'!I175</f>
        <v>Natural Gas Production, All Equipt Leak Fugitives</v>
      </c>
      <c r="F247" s="200">
        <f>'WYDEQ_Permitted Sources'!J175</f>
        <v>0</v>
      </c>
      <c r="G247" s="200">
        <f>'WYDEQ_Permitted Sources'!K175</f>
        <v>14.2</v>
      </c>
      <c r="H247" s="200">
        <f>'WYDEQ_Permitted Sources'!L175</f>
        <v>0</v>
      </c>
      <c r="I247" s="200" t="str">
        <f>'WYDEQ_Permitted Sources'!M175</f>
        <v/>
      </c>
      <c r="J247" s="200" t="str">
        <f>'WYDEQ_Permitted Sources'!N175</f>
        <v/>
      </c>
      <c r="K247" s="138" t="str">
        <f t="shared" si="3"/>
        <v>Fugitives</v>
      </c>
    </row>
    <row r="248" spans="1:11" s="39" customFormat="1" x14ac:dyDescent="0.2">
      <c r="A248" s="138" t="str">
        <f>'WYDEQ_Permitted Sources'!A176</f>
        <v>WYDEQ Permitted Sources</v>
      </c>
      <c r="B248" s="138">
        <f>'WYDEQ_Permitted Sources'!B176</f>
        <v>56</v>
      </c>
      <c r="C248" s="199" t="str">
        <f>'WYDEQ_Permitted Sources'!C176</f>
        <v>5601302</v>
      </c>
      <c r="D248" s="199">
        <f>'WYDEQ_Permitted Sources'!F176</f>
        <v>31000404</v>
      </c>
      <c r="E248" s="138" t="str">
        <f>'WYDEQ_Permitted Sources'!I176</f>
        <v>Process Heaters</v>
      </c>
      <c r="F248" s="200">
        <f>'WYDEQ_Permitted Sources'!J176</f>
        <v>1.7</v>
      </c>
      <c r="G248" s="200">
        <f>'WYDEQ_Permitted Sources'!K176</f>
        <v>0</v>
      </c>
      <c r="H248" s="200">
        <f>'WYDEQ_Permitted Sources'!L176</f>
        <v>1.4</v>
      </c>
      <c r="I248" s="200" t="str">
        <f>'WYDEQ_Permitted Sources'!M176</f>
        <v/>
      </c>
      <c r="J248" s="200" t="str">
        <f>'WYDEQ_Permitted Sources'!N176</f>
        <v/>
      </c>
      <c r="K248" s="138" t="str">
        <f t="shared" si="3"/>
        <v>Heaters</v>
      </c>
    </row>
    <row r="249" spans="1:11" s="39" customFormat="1" x14ac:dyDescent="0.2">
      <c r="A249" s="138" t="str">
        <f>'WYDEQ_Permitted Sources'!A177</f>
        <v>WYDEQ Permitted Sources</v>
      </c>
      <c r="B249" s="138">
        <f>'WYDEQ_Permitted Sources'!B177</f>
        <v>56</v>
      </c>
      <c r="C249" s="199" t="str">
        <f>'WYDEQ_Permitted Sources'!C177</f>
        <v>5601302</v>
      </c>
      <c r="D249" s="199">
        <f>'WYDEQ_Permitted Sources'!F177</f>
        <v>31000404</v>
      </c>
      <c r="E249" s="138" t="str">
        <f>'WYDEQ_Permitted Sources'!I177</f>
        <v>Process Heaters</v>
      </c>
      <c r="F249" s="200">
        <f>'WYDEQ_Permitted Sources'!J177</f>
        <v>0.3</v>
      </c>
      <c r="G249" s="200">
        <f>'WYDEQ_Permitted Sources'!K177</f>
        <v>0</v>
      </c>
      <c r="H249" s="200">
        <f>'WYDEQ_Permitted Sources'!L177</f>
        <v>0.3</v>
      </c>
      <c r="I249" s="200" t="str">
        <f>'WYDEQ_Permitted Sources'!M177</f>
        <v/>
      </c>
      <c r="J249" s="200" t="str">
        <f>'WYDEQ_Permitted Sources'!N177</f>
        <v/>
      </c>
      <c r="K249" s="138" t="str">
        <f t="shared" si="3"/>
        <v>Heaters</v>
      </c>
    </row>
    <row r="250" spans="1:11" s="39" customFormat="1" x14ac:dyDescent="0.2">
      <c r="A250" s="138" t="str">
        <f>'WYDEQ_Permitted Sources'!A178</f>
        <v>WYDEQ Permitted Sources</v>
      </c>
      <c r="B250" s="138">
        <f>'WYDEQ_Permitted Sources'!B178</f>
        <v>56</v>
      </c>
      <c r="C250" s="199" t="str">
        <f>'WYDEQ_Permitted Sources'!C178</f>
        <v>5601302</v>
      </c>
      <c r="D250" s="199">
        <f>'WYDEQ_Permitted Sources'!F178</f>
        <v>31000227</v>
      </c>
      <c r="E250" s="138" t="str">
        <f>'WYDEQ_Permitted Sources'!I178</f>
        <v>Dehydrator</v>
      </c>
      <c r="F250" s="200">
        <f>'WYDEQ_Permitted Sources'!J178</f>
        <v>0.2</v>
      </c>
      <c r="G250" s="200">
        <f>'WYDEQ_Permitted Sources'!K178</f>
        <v>0</v>
      </c>
      <c r="H250" s="200">
        <f>'WYDEQ_Permitted Sources'!L178</f>
        <v>0</v>
      </c>
      <c r="I250" s="200" t="str">
        <f>'WYDEQ_Permitted Sources'!M178</f>
        <v/>
      </c>
      <c r="J250" s="200" t="str">
        <f>'WYDEQ_Permitted Sources'!N178</f>
        <v/>
      </c>
      <c r="K250" s="138" t="str">
        <f t="shared" si="3"/>
        <v>Dehydrator</v>
      </c>
    </row>
    <row r="251" spans="1:11" s="39" customFormat="1" x14ac:dyDescent="0.2">
      <c r="A251" s="138" t="str">
        <f>'WYDEQ_Permitted Sources'!A179</f>
        <v>WYDEQ Permitted Sources</v>
      </c>
      <c r="B251" s="138">
        <f>'WYDEQ_Permitted Sources'!B179</f>
        <v>56</v>
      </c>
      <c r="C251" s="199" t="str">
        <f>'WYDEQ_Permitted Sources'!C179</f>
        <v>5601302</v>
      </c>
      <c r="D251" s="199">
        <f>'WYDEQ_Permitted Sources'!F179</f>
        <v>31000227</v>
      </c>
      <c r="E251" s="138" t="str">
        <f>'WYDEQ_Permitted Sources'!I179</f>
        <v>Dehydrator</v>
      </c>
      <c r="F251" s="200">
        <f>'WYDEQ_Permitted Sources'!J179</f>
        <v>0.2</v>
      </c>
      <c r="G251" s="200">
        <f>'WYDEQ_Permitted Sources'!K179</f>
        <v>0</v>
      </c>
      <c r="H251" s="200">
        <f>'WYDEQ_Permitted Sources'!L179</f>
        <v>0.2</v>
      </c>
      <c r="I251" s="200" t="str">
        <f>'WYDEQ_Permitted Sources'!M179</f>
        <v/>
      </c>
      <c r="J251" s="200" t="str">
        <f>'WYDEQ_Permitted Sources'!N179</f>
        <v/>
      </c>
      <c r="K251" s="138" t="str">
        <f t="shared" si="3"/>
        <v>Dehydrator</v>
      </c>
    </row>
    <row r="252" spans="1:11" s="39" customFormat="1" x14ac:dyDescent="0.2">
      <c r="A252" s="138" t="str">
        <f>'WYDEQ_Permitted Sources'!A180</f>
        <v>WYDEQ Permitted Sources</v>
      </c>
      <c r="B252" s="138">
        <f>'WYDEQ_Permitted Sources'!B180</f>
        <v>56</v>
      </c>
      <c r="C252" s="199" t="str">
        <f>'WYDEQ_Permitted Sources'!C180</f>
        <v>5601302</v>
      </c>
      <c r="D252" s="199">
        <f>'WYDEQ_Permitted Sources'!F180</f>
        <v>31000227</v>
      </c>
      <c r="E252" s="138" t="str">
        <f>'WYDEQ_Permitted Sources'!I180</f>
        <v>Dehydrator</v>
      </c>
      <c r="F252" s="200">
        <f>'WYDEQ_Permitted Sources'!J180</f>
        <v>0.2</v>
      </c>
      <c r="G252" s="200">
        <f>'WYDEQ_Permitted Sources'!K180</f>
        <v>0</v>
      </c>
      <c r="H252" s="200">
        <f>'WYDEQ_Permitted Sources'!L180</f>
        <v>0.2</v>
      </c>
      <c r="I252" s="200" t="str">
        <f>'WYDEQ_Permitted Sources'!M180</f>
        <v/>
      </c>
      <c r="J252" s="200" t="str">
        <f>'WYDEQ_Permitted Sources'!N180</f>
        <v/>
      </c>
      <c r="K252" s="138" t="str">
        <f t="shared" si="3"/>
        <v>Dehydrator</v>
      </c>
    </row>
    <row r="253" spans="1:11" s="39" customFormat="1" x14ac:dyDescent="0.2">
      <c r="A253" s="138" t="str">
        <f>'WYDEQ_Permitted Sources'!A181</f>
        <v>WYDEQ Permitted Sources</v>
      </c>
      <c r="B253" s="138">
        <f>'WYDEQ_Permitted Sources'!B181</f>
        <v>56</v>
      </c>
      <c r="C253" s="199" t="str">
        <f>'WYDEQ_Permitted Sources'!C181</f>
        <v>5601302</v>
      </c>
      <c r="D253" s="199">
        <f>'WYDEQ_Permitted Sources'!F181</f>
        <v>31000404</v>
      </c>
      <c r="E253" s="138" t="str">
        <f>'WYDEQ_Permitted Sources'!I181</f>
        <v>Process Heaters</v>
      </c>
      <c r="F253" s="200">
        <f>'WYDEQ_Permitted Sources'!J181</f>
        <v>0.1</v>
      </c>
      <c r="G253" s="200">
        <f>'WYDEQ_Permitted Sources'!K181</f>
        <v>0</v>
      </c>
      <c r="H253" s="200">
        <f>'WYDEQ_Permitted Sources'!L181</f>
        <v>0.1</v>
      </c>
      <c r="I253" s="200" t="str">
        <f>'WYDEQ_Permitted Sources'!M181</f>
        <v/>
      </c>
      <c r="J253" s="200" t="str">
        <f>'WYDEQ_Permitted Sources'!N181</f>
        <v/>
      </c>
      <c r="K253" s="138" t="str">
        <f t="shared" si="3"/>
        <v>Heaters</v>
      </c>
    </row>
    <row r="254" spans="1:11" s="39" customFormat="1" x14ac:dyDescent="0.2">
      <c r="A254" s="138" t="str">
        <f>'WYDEQ_Permitted Sources'!A182</f>
        <v>WYDEQ Permitted Sources</v>
      </c>
      <c r="B254" s="138">
        <f>'WYDEQ_Permitted Sources'!B182</f>
        <v>56</v>
      </c>
      <c r="C254" s="199" t="str">
        <f>'WYDEQ_Permitted Sources'!C182</f>
        <v>5601302</v>
      </c>
      <c r="D254" s="199">
        <f>'WYDEQ_Permitted Sources'!F182</f>
        <v>31000299</v>
      </c>
      <c r="E254" s="138" t="str">
        <f>'WYDEQ_Permitted Sources'!I182</f>
        <v>Natural Gas Production, Other Not Classified</v>
      </c>
      <c r="F254" s="200">
        <f>'WYDEQ_Permitted Sources'!J182</f>
        <v>0</v>
      </c>
      <c r="G254" s="200">
        <f>'WYDEQ_Permitted Sources'!K182</f>
        <v>12</v>
      </c>
      <c r="H254" s="200">
        <f>'WYDEQ_Permitted Sources'!L182</f>
        <v>0</v>
      </c>
      <c r="I254" s="200" t="str">
        <f>'WYDEQ_Permitted Sources'!M182</f>
        <v/>
      </c>
      <c r="J254" s="200" t="str">
        <f>'WYDEQ_Permitted Sources'!N182</f>
        <v/>
      </c>
      <c r="K254" s="138" t="str">
        <f t="shared" si="3"/>
        <v>Natural Gas Production, Other Not Classified</v>
      </c>
    </row>
    <row r="255" spans="1:11" s="39" customFormat="1" x14ac:dyDescent="0.2">
      <c r="A255" s="138" t="str">
        <f>'WYDEQ_Permitted Sources'!A183</f>
        <v>WYDEQ Permitted Sources</v>
      </c>
      <c r="B255" s="138">
        <f>'WYDEQ_Permitted Sources'!B183</f>
        <v>56</v>
      </c>
      <c r="C255" s="199" t="str">
        <f>'WYDEQ_Permitted Sources'!C183</f>
        <v>5601302</v>
      </c>
      <c r="D255" s="199">
        <f>'WYDEQ_Permitted Sources'!F183</f>
        <v>31000302</v>
      </c>
      <c r="E255" s="138" t="str">
        <f>'WYDEQ_Permitted Sources'!I183</f>
        <v>Dehydrator</v>
      </c>
      <c r="F255" s="200">
        <f>'WYDEQ_Permitted Sources'!J183</f>
        <v>0</v>
      </c>
      <c r="G255" s="200">
        <f>'WYDEQ_Permitted Sources'!K183</f>
        <v>14.3</v>
      </c>
      <c r="H255" s="200">
        <f>'WYDEQ_Permitted Sources'!L183</f>
        <v>0</v>
      </c>
      <c r="I255" s="200" t="str">
        <f>'WYDEQ_Permitted Sources'!M183</f>
        <v/>
      </c>
      <c r="J255" s="200" t="str">
        <f>'WYDEQ_Permitted Sources'!N183</f>
        <v/>
      </c>
      <c r="K255" s="138" t="str">
        <f t="shared" si="3"/>
        <v>Dehydrator</v>
      </c>
    </row>
    <row r="256" spans="1:11" s="39" customFormat="1" x14ac:dyDescent="0.2">
      <c r="A256" s="138" t="str">
        <f>'WYDEQ_Permitted Sources'!A184</f>
        <v>WYDEQ Permitted Sources</v>
      </c>
      <c r="B256" s="138">
        <f>'WYDEQ_Permitted Sources'!B184</f>
        <v>56</v>
      </c>
      <c r="C256" s="199" t="str">
        <f>'WYDEQ_Permitted Sources'!C184</f>
        <v>5601302</v>
      </c>
      <c r="D256" s="199">
        <f>'WYDEQ_Permitted Sources'!F184</f>
        <v>20200254</v>
      </c>
      <c r="E256" s="138" t="str">
        <f>'WYDEQ_Permitted Sources'!I184</f>
        <v>Compressor Engines</v>
      </c>
      <c r="F256" s="200">
        <f>'WYDEQ_Permitted Sources'!J184</f>
        <v>19.271999999999998</v>
      </c>
      <c r="G256" s="200">
        <f>'WYDEQ_Permitted Sources'!K184</f>
        <v>12.702</v>
      </c>
      <c r="H256" s="200">
        <f>'WYDEQ_Permitted Sources'!L184</f>
        <v>6.57</v>
      </c>
      <c r="I256" s="200" t="str">
        <f>'WYDEQ_Permitted Sources'!M184</f>
        <v/>
      </c>
      <c r="J256" s="200" t="str">
        <f>'WYDEQ_Permitted Sources'!N184</f>
        <v/>
      </c>
      <c r="K256" s="138" t="str">
        <f t="shared" si="3"/>
        <v>Compressor Engines</v>
      </c>
    </row>
    <row r="257" spans="1:11" s="39" customFormat="1" x14ac:dyDescent="0.2">
      <c r="A257" s="138" t="str">
        <f>'WYDEQ_Permitted Sources'!A185</f>
        <v>WYDEQ Permitted Sources</v>
      </c>
      <c r="B257" s="138">
        <f>'WYDEQ_Permitted Sources'!B185</f>
        <v>56</v>
      </c>
      <c r="C257" s="199" t="str">
        <f>'WYDEQ_Permitted Sources'!C185</f>
        <v>5601302</v>
      </c>
      <c r="D257" s="199">
        <f>'WYDEQ_Permitted Sources'!F185</f>
        <v>31000304</v>
      </c>
      <c r="E257" s="138" t="str">
        <f>'WYDEQ_Permitted Sources'!I185</f>
        <v>Dehydrator</v>
      </c>
      <c r="F257" s="200">
        <f>'WYDEQ_Permitted Sources'!J185</f>
        <v>0.219</v>
      </c>
      <c r="G257" s="200">
        <f>'WYDEQ_Permitted Sources'!K185</f>
        <v>2.4089999999999998</v>
      </c>
      <c r="H257" s="200">
        <f>'WYDEQ_Permitted Sources'!L185</f>
        <v>0.219</v>
      </c>
      <c r="I257" s="200" t="str">
        <f>'WYDEQ_Permitted Sources'!M185</f>
        <v/>
      </c>
      <c r="J257" s="200" t="str">
        <f>'WYDEQ_Permitted Sources'!N185</f>
        <v/>
      </c>
      <c r="K257" s="138" t="str">
        <f t="shared" si="3"/>
        <v>Dehydrator</v>
      </c>
    </row>
    <row r="258" spans="1:11" s="39" customFormat="1" x14ac:dyDescent="0.2">
      <c r="A258" s="138" t="str">
        <f>'WYDEQ_Permitted Sources'!A186</f>
        <v>WYDEQ Permitted Sources</v>
      </c>
      <c r="B258" s="138">
        <f>'WYDEQ_Permitted Sources'!B186</f>
        <v>56</v>
      </c>
      <c r="C258" s="199" t="str">
        <f>'WYDEQ_Permitted Sources'!C186</f>
        <v>5601302</v>
      </c>
      <c r="D258" s="199">
        <f>'WYDEQ_Permitted Sources'!F186</f>
        <v>40400311</v>
      </c>
      <c r="E258" s="138" t="str">
        <f>'WYDEQ_Permitted Sources'!I186</f>
        <v>Permitted Tank Losses</v>
      </c>
      <c r="F258" s="200">
        <f>'WYDEQ_Permitted Sources'!J186</f>
        <v>0.219</v>
      </c>
      <c r="G258" s="200">
        <f>'WYDEQ_Permitted Sources'!K186</f>
        <v>2.4089999999999998</v>
      </c>
      <c r="H258" s="200">
        <f>'WYDEQ_Permitted Sources'!L186</f>
        <v>0.219</v>
      </c>
      <c r="I258" s="200" t="str">
        <f>'WYDEQ_Permitted Sources'!M186</f>
        <v/>
      </c>
      <c r="J258" s="200" t="str">
        <f>'WYDEQ_Permitted Sources'!N186</f>
        <v/>
      </c>
      <c r="K258" s="138" t="str">
        <f t="shared" si="3"/>
        <v xml:space="preserve">Condensate tank </v>
      </c>
    </row>
    <row r="259" spans="1:11" s="39" customFormat="1" x14ac:dyDescent="0.2">
      <c r="A259" s="138" t="str">
        <f>'WYDEQ_Permitted Sources'!A187</f>
        <v>WYDEQ Permitted Sources</v>
      </c>
      <c r="B259" s="138">
        <f>'WYDEQ_Permitted Sources'!B187</f>
        <v>56</v>
      </c>
      <c r="C259" s="199" t="str">
        <f>'WYDEQ_Permitted Sources'!C187</f>
        <v>5601302</v>
      </c>
      <c r="D259" s="199">
        <f>'WYDEQ_Permitted Sources'!F187</f>
        <v>31000404</v>
      </c>
      <c r="E259" s="138" t="str">
        <f>'WYDEQ_Permitted Sources'!I187</f>
        <v>Process Heaters</v>
      </c>
      <c r="F259" s="200">
        <f>'WYDEQ_Permitted Sources'!J187</f>
        <v>1.752</v>
      </c>
      <c r="G259" s="200">
        <f>'WYDEQ_Permitted Sources'!K187</f>
        <v>0.438</v>
      </c>
      <c r="H259" s="200">
        <f>'WYDEQ_Permitted Sources'!L187</f>
        <v>0.438</v>
      </c>
      <c r="I259" s="200" t="str">
        <f>'WYDEQ_Permitted Sources'!M187</f>
        <v/>
      </c>
      <c r="J259" s="200" t="str">
        <f>'WYDEQ_Permitted Sources'!N187</f>
        <v/>
      </c>
      <c r="K259" s="138" t="str">
        <f t="shared" si="3"/>
        <v>Heaters</v>
      </c>
    </row>
    <row r="260" spans="1:11" s="39" customFormat="1" x14ac:dyDescent="0.2">
      <c r="A260" s="138" t="str">
        <f>'WYDEQ_Permitted Sources'!A188</f>
        <v>WYDEQ Permitted Sources</v>
      </c>
      <c r="B260" s="138">
        <f>'WYDEQ_Permitted Sources'!B188</f>
        <v>56</v>
      </c>
      <c r="C260" s="199" t="str">
        <f>'WYDEQ_Permitted Sources'!C188</f>
        <v>5601302</v>
      </c>
      <c r="D260" s="199">
        <f>'WYDEQ_Permitted Sources'!F188</f>
        <v>20200252</v>
      </c>
      <c r="E260" s="138" t="str">
        <f>'WYDEQ_Permitted Sources'!I188</f>
        <v>Compressor Engines</v>
      </c>
      <c r="F260" s="200">
        <f>'WYDEQ_Permitted Sources'!J188</f>
        <v>6.57</v>
      </c>
      <c r="G260" s="200">
        <f>'WYDEQ_Permitted Sources'!K188</f>
        <v>0</v>
      </c>
      <c r="H260" s="200">
        <f>'WYDEQ_Permitted Sources'!L188</f>
        <v>3.504</v>
      </c>
      <c r="I260" s="200" t="str">
        <f>'WYDEQ_Permitted Sources'!M188</f>
        <v/>
      </c>
      <c r="J260" s="200" t="str">
        <f>'WYDEQ_Permitted Sources'!N188</f>
        <v/>
      </c>
      <c r="K260" s="138" t="str">
        <f t="shared" si="3"/>
        <v>Compressor Engines</v>
      </c>
    </row>
    <row r="261" spans="1:11" s="39" customFormat="1" x14ac:dyDescent="0.2">
      <c r="A261" s="138" t="str">
        <f>'WYDEQ_Permitted Sources'!A189</f>
        <v>WYDEQ Permitted Sources</v>
      </c>
      <c r="B261" s="138">
        <f>'WYDEQ_Permitted Sources'!B189</f>
        <v>56</v>
      </c>
      <c r="C261" s="199" t="str">
        <f>'WYDEQ_Permitted Sources'!C189</f>
        <v>5601302</v>
      </c>
      <c r="D261" s="199">
        <f>'WYDEQ_Permitted Sources'!F189</f>
        <v>20200253</v>
      </c>
      <c r="E261" s="138" t="str">
        <f>'WYDEQ_Permitted Sources'!I189</f>
        <v>Compressor Engines</v>
      </c>
      <c r="F261" s="200">
        <f>'WYDEQ_Permitted Sources'!J189</f>
        <v>11.255278691777312</v>
      </c>
      <c r="G261" s="200">
        <f>'WYDEQ_Permitted Sources'!K189</f>
        <v>2.2510557383554621</v>
      </c>
      <c r="H261" s="200">
        <f>'WYDEQ_Permitted Sources'!L189</f>
        <v>16.882918037665963</v>
      </c>
      <c r="I261" s="200">
        <f>'WYDEQ_Permitted Sources'!M189</f>
        <v>0</v>
      </c>
      <c r="J261" s="200">
        <f>'WYDEQ_Permitted Sources'!N189</f>
        <v>0.45021114767109244</v>
      </c>
      <c r="K261" s="138" t="str">
        <f t="shared" si="3"/>
        <v>Compressor Engines</v>
      </c>
    </row>
    <row r="262" spans="1:11" s="39" customFormat="1" x14ac:dyDescent="0.2">
      <c r="A262" s="138" t="str">
        <f>'WYDEQ_Permitted Sources'!A190</f>
        <v>WYDEQ Permitted Sources</v>
      </c>
      <c r="B262" s="138">
        <f>'WYDEQ_Permitted Sources'!B190</f>
        <v>56</v>
      </c>
      <c r="C262" s="199" t="str">
        <f>'WYDEQ_Permitted Sources'!C190</f>
        <v>5601302</v>
      </c>
      <c r="D262" s="199">
        <f>'WYDEQ_Permitted Sources'!F190</f>
        <v>20200254</v>
      </c>
      <c r="E262" s="138" t="str">
        <f>'WYDEQ_Permitted Sources'!I190</f>
        <v>Compressor Engines</v>
      </c>
      <c r="F262" s="200">
        <f>'WYDEQ_Permitted Sources'!J190</f>
        <v>0</v>
      </c>
      <c r="G262" s="200">
        <f>'WYDEQ_Permitted Sources'!K190</f>
        <v>0</v>
      </c>
      <c r="H262" s="200">
        <f>'WYDEQ_Permitted Sources'!L190</f>
        <v>0</v>
      </c>
      <c r="I262" s="200">
        <f>'WYDEQ_Permitted Sources'!M190</f>
        <v>0</v>
      </c>
      <c r="J262" s="200">
        <f>'WYDEQ_Permitted Sources'!N190</f>
        <v>0</v>
      </c>
      <c r="K262" s="138" t="str">
        <f t="shared" si="3"/>
        <v>Compressor Engines</v>
      </c>
    </row>
    <row r="263" spans="1:11" s="39" customFormat="1" x14ac:dyDescent="0.2">
      <c r="A263" s="138" t="str">
        <f>'WYDEQ_Permitted Sources'!A191</f>
        <v>WYDEQ Permitted Sources</v>
      </c>
      <c r="B263" s="138">
        <f>'WYDEQ_Permitted Sources'!B191</f>
        <v>56</v>
      </c>
      <c r="C263" s="199" t="str">
        <f>'WYDEQ_Permitted Sources'!C191</f>
        <v>5601302</v>
      </c>
      <c r="D263" s="199">
        <f>'WYDEQ_Permitted Sources'!F191</f>
        <v>20200254</v>
      </c>
      <c r="E263" s="138" t="str">
        <f>'WYDEQ_Permitted Sources'!I191</f>
        <v>Compressor Engines</v>
      </c>
      <c r="F263" s="200">
        <f>'WYDEQ_Permitted Sources'!J191</f>
        <v>19.413287671679399</v>
      </c>
      <c r="G263" s="200">
        <f>'WYDEQ_Permitted Sources'!K191</f>
        <v>9.1</v>
      </c>
      <c r="H263" s="200">
        <f>'WYDEQ_Permitted Sources'!L191</f>
        <v>12.9</v>
      </c>
      <c r="I263" s="200" t="str">
        <f>'WYDEQ_Permitted Sources'!M191</f>
        <v/>
      </c>
      <c r="J263" s="200" t="str">
        <f>'WYDEQ_Permitted Sources'!N191</f>
        <v/>
      </c>
      <c r="K263" s="138" t="str">
        <f t="shared" ref="K263:K326" si="4">IF(E263="Unpermitted Fugitives","Fugitives",IF(E263="Natural Gas Processing Facilities, Pump Seals","Fugitives",IF(E263="Natural Gas Production, All Equipt Leak Fugitives","Fugitives",IF(E263="External Combustion Boilers","Heaters",IF(E263="Permitted Tank Losses","Condensate tank ",IF(E263="Permitted Fugitives","Fugitives",IF(E263="Process Heaters","Heaters",E263)))))))</f>
        <v>Compressor Engines</v>
      </c>
    </row>
    <row r="264" spans="1:11" s="39" customFormat="1" x14ac:dyDescent="0.2">
      <c r="A264" s="138" t="str">
        <f>'WYDEQ_Permitted Sources'!A192</f>
        <v>WYDEQ Permitted Sources</v>
      </c>
      <c r="B264" s="138">
        <f>'WYDEQ_Permitted Sources'!B192</f>
        <v>56</v>
      </c>
      <c r="C264" s="199" t="str">
        <f>'WYDEQ_Permitted Sources'!C192</f>
        <v>5601302</v>
      </c>
      <c r="D264" s="199">
        <f>'WYDEQ_Permitted Sources'!F192</f>
        <v>20200254</v>
      </c>
      <c r="E264" s="138" t="str">
        <f>'WYDEQ_Permitted Sources'!I192</f>
        <v>Compressor Engines</v>
      </c>
      <c r="F264" s="200">
        <f>'WYDEQ_Permitted Sources'!J192</f>
        <v>19.413287671679399</v>
      </c>
      <c r="G264" s="200">
        <f>'WYDEQ_Permitted Sources'!K192</f>
        <v>9.1</v>
      </c>
      <c r="H264" s="200">
        <f>'WYDEQ_Permitted Sources'!L192</f>
        <v>12.9</v>
      </c>
      <c r="I264" s="200" t="str">
        <f>'WYDEQ_Permitted Sources'!M192</f>
        <v/>
      </c>
      <c r="J264" s="200" t="str">
        <f>'WYDEQ_Permitted Sources'!N192</f>
        <v/>
      </c>
      <c r="K264" s="138" t="str">
        <f t="shared" si="4"/>
        <v>Compressor Engines</v>
      </c>
    </row>
    <row r="265" spans="1:11" s="39" customFormat="1" x14ac:dyDescent="0.2">
      <c r="A265" s="138" t="str">
        <f>'WYDEQ_Permitted Sources'!A193</f>
        <v>WYDEQ Permitted Sources</v>
      </c>
      <c r="B265" s="138">
        <f>'WYDEQ_Permitted Sources'!B193</f>
        <v>56</v>
      </c>
      <c r="C265" s="199" t="str">
        <f>'WYDEQ_Permitted Sources'!C193</f>
        <v>5601302</v>
      </c>
      <c r="D265" s="199">
        <f>'WYDEQ_Permitted Sources'!F193</f>
        <v>31000203</v>
      </c>
      <c r="E265" s="138" t="str">
        <f>'WYDEQ_Permitted Sources'!I193</f>
        <v>Compressor Engines</v>
      </c>
      <c r="F265" s="200">
        <f>'WYDEQ_Permitted Sources'!J193</f>
        <v>7.2</v>
      </c>
      <c r="G265" s="200">
        <f>'WYDEQ_Permitted Sources'!K193</f>
        <v>5.0999999999999996</v>
      </c>
      <c r="H265" s="200">
        <f>'WYDEQ_Permitted Sources'!L193</f>
        <v>10.3</v>
      </c>
      <c r="I265" s="200" t="str">
        <f>'WYDEQ_Permitted Sources'!M193</f>
        <v/>
      </c>
      <c r="J265" s="200" t="str">
        <f>'WYDEQ_Permitted Sources'!N193</f>
        <v/>
      </c>
      <c r="K265" s="138" t="str">
        <f t="shared" si="4"/>
        <v>Compressor Engines</v>
      </c>
    </row>
    <row r="266" spans="1:11" s="39" customFormat="1" x14ac:dyDescent="0.2">
      <c r="A266" s="138" t="str">
        <f>'WYDEQ_Permitted Sources'!A194</f>
        <v>WYDEQ Permitted Sources</v>
      </c>
      <c r="B266" s="138">
        <f>'WYDEQ_Permitted Sources'!B194</f>
        <v>56</v>
      </c>
      <c r="C266" s="199" t="str">
        <f>'WYDEQ_Permitted Sources'!C194</f>
        <v>5601302</v>
      </c>
      <c r="D266" s="199">
        <f>'WYDEQ_Permitted Sources'!F194</f>
        <v>31000203</v>
      </c>
      <c r="E266" s="138" t="str">
        <f>'WYDEQ_Permitted Sources'!I194</f>
        <v>Compressor Engines</v>
      </c>
      <c r="F266" s="200">
        <f>'WYDEQ_Permitted Sources'!J194</f>
        <v>7.2</v>
      </c>
      <c r="G266" s="200">
        <f>'WYDEQ_Permitted Sources'!K194</f>
        <v>5.0999999999999996</v>
      </c>
      <c r="H266" s="200">
        <f>'WYDEQ_Permitted Sources'!L194</f>
        <v>10.3</v>
      </c>
      <c r="I266" s="200" t="str">
        <f>'WYDEQ_Permitted Sources'!M194</f>
        <v/>
      </c>
      <c r="J266" s="200" t="str">
        <f>'WYDEQ_Permitted Sources'!N194</f>
        <v/>
      </c>
      <c r="K266" s="138" t="str">
        <f t="shared" si="4"/>
        <v>Compressor Engines</v>
      </c>
    </row>
    <row r="267" spans="1:11" s="39" customFormat="1" x14ac:dyDescent="0.2">
      <c r="A267" s="138" t="str">
        <f>'WYDEQ_Permitted Sources'!A195</f>
        <v>WYDEQ Permitted Sources</v>
      </c>
      <c r="B267" s="138">
        <f>'WYDEQ_Permitted Sources'!B195</f>
        <v>56</v>
      </c>
      <c r="C267" s="199" t="str">
        <f>'WYDEQ_Permitted Sources'!C195</f>
        <v>5601302</v>
      </c>
      <c r="D267" s="199">
        <f>'WYDEQ_Permitted Sources'!F195</f>
        <v>31000301</v>
      </c>
      <c r="E267" s="138" t="str">
        <f>'WYDEQ_Permitted Sources'!I195</f>
        <v>Dehydrator</v>
      </c>
      <c r="F267" s="200">
        <f>'WYDEQ_Permitted Sources'!J195</f>
        <v>0.4</v>
      </c>
      <c r="G267" s="200">
        <f>'WYDEQ_Permitted Sources'!K195</f>
        <v>3.3</v>
      </c>
      <c r="H267" s="200">
        <f>'WYDEQ_Permitted Sources'!L195</f>
        <v>2.4</v>
      </c>
      <c r="I267" s="200" t="str">
        <f>'WYDEQ_Permitted Sources'!M195</f>
        <v/>
      </c>
      <c r="J267" s="200" t="str">
        <f>'WYDEQ_Permitted Sources'!N195</f>
        <v/>
      </c>
      <c r="K267" s="138" t="str">
        <f t="shared" si="4"/>
        <v>Dehydrator</v>
      </c>
    </row>
    <row r="268" spans="1:11" s="39" customFormat="1" x14ac:dyDescent="0.2">
      <c r="A268" s="138" t="str">
        <f>'WYDEQ_Permitted Sources'!A196</f>
        <v>WYDEQ Permitted Sources</v>
      </c>
      <c r="B268" s="138">
        <f>'WYDEQ_Permitted Sources'!B196</f>
        <v>56</v>
      </c>
      <c r="C268" s="199" t="str">
        <f>'WYDEQ_Permitted Sources'!C196</f>
        <v>5601302</v>
      </c>
      <c r="D268" s="199">
        <f>'WYDEQ_Permitted Sources'!F196</f>
        <v>31000404</v>
      </c>
      <c r="E268" s="138" t="str">
        <f>'WYDEQ_Permitted Sources'!I196</f>
        <v>Process Heaters</v>
      </c>
      <c r="F268" s="200">
        <f>'WYDEQ_Permitted Sources'!J196</f>
        <v>7</v>
      </c>
      <c r="G268" s="200">
        <f>'WYDEQ_Permitted Sources'!K196</f>
        <v>0.7</v>
      </c>
      <c r="H268" s="200">
        <f>'WYDEQ_Permitted Sources'!L196</f>
        <v>6</v>
      </c>
      <c r="I268" s="200" t="str">
        <f>'WYDEQ_Permitted Sources'!M196</f>
        <v/>
      </c>
      <c r="J268" s="200" t="str">
        <f>'WYDEQ_Permitted Sources'!N196</f>
        <v/>
      </c>
      <c r="K268" s="138" t="str">
        <f t="shared" si="4"/>
        <v>Heaters</v>
      </c>
    </row>
    <row r="269" spans="1:11" s="39" customFormat="1" x14ac:dyDescent="0.2">
      <c r="A269" s="138" t="str">
        <f>'WYDEQ_Permitted Sources'!A197</f>
        <v>WYDEQ Permitted Sources</v>
      </c>
      <c r="B269" s="138">
        <f>'WYDEQ_Permitted Sources'!B197</f>
        <v>56</v>
      </c>
      <c r="C269" s="199" t="str">
        <f>'WYDEQ_Permitted Sources'!C197</f>
        <v>5601302</v>
      </c>
      <c r="D269" s="199">
        <f>'WYDEQ_Permitted Sources'!F197</f>
        <v>31000305</v>
      </c>
      <c r="E269" s="138" t="str">
        <f>'WYDEQ_Permitted Sources'!I197</f>
        <v>Natural Gas Processing Facilities, Gas Sweeting: Amine Process</v>
      </c>
      <c r="F269" s="200">
        <f>'WYDEQ_Permitted Sources'!J197</f>
        <v>0.3</v>
      </c>
      <c r="G269" s="200">
        <f>'WYDEQ_Permitted Sources'!K197</f>
        <v>1.6</v>
      </c>
      <c r="H269" s="200">
        <f>'WYDEQ_Permitted Sources'!L197</f>
        <v>1.5</v>
      </c>
      <c r="I269" s="200" t="str">
        <f>'WYDEQ_Permitted Sources'!M197</f>
        <v/>
      </c>
      <c r="J269" s="200" t="str">
        <f>'WYDEQ_Permitted Sources'!N197</f>
        <v/>
      </c>
      <c r="K269" s="138" t="str">
        <f t="shared" si="4"/>
        <v>Natural Gas Processing Facilities, Gas Sweeting: Amine Process</v>
      </c>
    </row>
    <row r="270" spans="1:11" s="39" customFormat="1" x14ac:dyDescent="0.2">
      <c r="A270" s="138" t="str">
        <f>'WYDEQ_Permitted Sources'!A198</f>
        <v>WYDEQ Permitted Sources</v>
      </c>
      <c r="B270" s="138">
        <f>'WYDEQ_Permitted Sources'!B198</f>
        <v>56</v>
      </c>
      <c r="C270" s="199" t="str">
        <f>'WYDEQ_Permitted Sources'!C198</f>
        <v>5601302</v>
      </c>
      <c r="D270" s="199">
        <f>'WYDEQ_Permitted Sources'!F198</f>
        <v>20200253</v>
      </c>
      <c r="E270" s="138" t="str">
        <f>'WYDEQ_Permitted Sources'!I198</f>
        <v>Compressor Engines</v>
      </c>
      <c r="F270" s="200">
        <f>'WYDEQ_Permitted Sources'!J198</f>
        <v>14.253356040939828</v>
      </c>
      <c r="G270" s="200">
        <f>'WYDEQ_Permitted Sources'!K198</f>
        <v>4.7511186803132768</v>
      </c>
      <c r="H270" s="200">
        <f>'WYDEQ_Permitted Sources'!L198</f>
        <v>1.9004474721253104</v>
      </c>
      <c r="I270" s="200">
        <f>'WYDEQ_Permitted Sources'!M198</f>
        <v>0</v>
      </c>
      <c r="J270" s="200">
        <f>'WYDEQ_Permitted Sources'!N198</f>
        <v>0.38008949442506207</v>
      </c>
      <c r="K270" s="138" t="str">
        <f t="shared" si="4"/>
        <v>Compressor Engines</v>
      </c>
    </row>
    <row r="271" spans="1:11" s="39" customFormat="1" x14ac:dyDescent="0.2">
      <c r="A271" s="138" t="str">
        <f>'WYDEQ_Permitted Sources'!A199</f>
        <v>WYDEQ Permitted Sources</v>
      </c>
      <c r="B271" s="138">
        <f>'WYDEQ_Permitted Sources'!B199</f>
        <v>56</v>
      </c>
      <c r="C271" s="199" t="str">
        <f>'WYDEQ_Permitted Sources'!C199</f>
        <v>5601302</v>
      </c>
      <c r="D271" s="199">
        <f>'WYDEQ_Permitted Sources'!F199</f>
        <v>20200253</v>
      </c>
      <c r="E271" s="138" t="str">
        <f>'WYDEQ_Permitted Sources'!I199</f>
        <v>Compressor Engines</v>
      </c>
      <c r="F271" s="200">
        <f>'WYDEQ_Permitted Sources'!J199</f>
        <v>14.336323847947218</v>
      </c>
      <c r="G271" s="200">
        <f>'WYDEQ_Permitted Sources'!K199</f>
        <v>4.7787746159824067</v>
      </c>
      <c r="H271" s="200">
        <f>'WYDEQ_Permitted Sources'!L199</f>
        <v>1.911509846392963</v>
      </c>
      <c r="I271" s="200">
        <f>'WYDEQ_Permitted Sources'!M199</f>
        <v>0</v>
      </c>
      <c r="J271" s="200">
        <f>'WYDEQ_Permitted Sources'!N199</f>
        <v>0.38230196927859256</v>
      </c>
      <c r="K271" s="138" t="str">
        <f t="shared" si="4"/>
        <v>Compressor Engines</v>
      </c>
    </row>
    <row r="272" spans="1:11" s="39" customFormat="1" x14ac:dyDescent="0.2">
      <c r="A272" s="138" t="str">
        <f>'WYDEQ_Permitted Sources'!A200</f>
        <v>WYDEQ Permitted Sources</v>
      </c>
      <c r="B272" s="138">
        <f>'WYDEQ_Permitted Sources'!B200</f>
        <v>56</v>
      </c>
      <c r="C272" s="199" t="str">
        <f>'WYDEQ_Permitted Sources'!C200</f>
        <v>5601302</v>
      </c>
      <c r="D272" s="199">
        <f>'WYDEQ_Permitted Sources'!F200</f>
        <v>20200254</v>
      </c>
      <c r="E272" s="138" t="str">
        <f>'WYDEQ_Permitted Sources'!I200</f>
        <v>Compressor Engines</v>
      </c>
      <c r="F272" s="200">
        <f>'WYDEQ_Permitted Sources'!J200</f>
        <v>0</v>
      </c>
      <c r="G272" s="200">
        <f>'WYDEQ_Permitted Sources'!K200</f>
        <v>0</v>
      </c>
      <c r="H272" s="200">
        <f>'WYDEQ_Permitted Sources'!L200</f>
        <v>0</v>
      </c>
      <c r="I272" s="200">
        <f>'WYDEQ_Permitted Sources'!M200</f>
        <v>0</v>
      </c>
      <c r="J272" s="200">
        <f>'WYDEQ_Permitted Sources'!N200</f>
        <v>0</v>
      </c>
      <c r="K272" s="138" t="str">
        <f t="shared" si="4"/>
        <v>Compressor Engines</v>
      </c>
    </row>
    <row r="273" spans="1:11" s="39" customFormat="1" x14ac:dyDescent="0.2">
      <c r="A273" s="138" t="str">
        <f>'WYDEQ_Permitted Sources'!A201</f>
        <v>WYDEQ Permitted Sources</v>
      </c>
      <c r="B273" s="138">
        <f>'WYDEQ_Permitted Sources'!B201</f>
        <v>56</v>
      </c>
      <c r="C273" s="199" t="str">
        <f>'WYDEQ_Permitted Sources'!C201</f>
        <v>5601302</v>
      </c>
      <c r="D273" s="199">
        <f>'WYDEQ_Permitted Sources'!F201</f>
        <v>20200254</v>
      </c>
      <c r="E273" s="138" t="str">
        <f>'WYDEQ_Permitted Sources'!I201</f>
        <v>Compressor Engines</v>
      </c>
      <c r="F273" s="200">
        <f>'WYDEQ_Permitted Sources'!J201</f>
        <v>0</v>
      </c>
      <c r="G273" s="200">
        <f>'WYDEQ_Permitted Sources'!K201</f>
        <v>0</v>
      </c>
      <c r="H273" s="200">
        <f>'WYDEQ_Permitted Sources'!L201</f>
        <v>0</v>
      </c>
      <c r="I273" s="200">
        <f>'WYDEQ_Permitted Sources'!M201</f>
        <v>0</v>
      </c>
      <c r="J273" s="200">
        <f>'WYDEQ_Permitted Sources'!N201</f>
        <v>0</v>
      </c>
      <c r="K273" s="138" t="str">
        <f t="shared" si="4"/>
        <v>Compressor Engines</v>
      </c>
    </row>
    <row r="274" spans="1:11" s="39" customFormat="1" x14ac:dyDescent="0.2">
      <c r="A274" s="138" t="str">
        <f>'WYDEQ_Permitted Sources'!A202</f>
        <v>WYDEQ Permitted Sources</v>
      </c>
      <c r="B274" s="138">
        <f>'WYDEQ_Permitted Sources'!B202</f>
        <v>56</v>
      </c>
      <c r="C274" s="199" t="str">
        <f>'WYDEQ_Permitted Sources'!C202</f>
        <v>5601302</v>
      </c>
      <c r="D274" s="199">
        <f>'WYDEQ_Permitted Sources'!F202</f>
        <v>20200254</v>
      </c>
      <c r="E274" s="138" t="str">
        <f>'WYDEQ_Permitted Sources'!I202</f>
        <v>Compressor Engines</v>
      </c>
      <c r="F274" s="200">
        <f>'WYDEQ_Permitted Sources'!J202</f>
        <v>4.0999999999999996</v>
      </c>
      <c r="G274" s="200">
        <f>'WYDEQ_Permitted Sources'!K202</f>
        <v>4.5</v>
      </c>
      <c r="H274" s="200">
        <f>'WYDEQ_Permitted Sources'!L202</f>
        <v>7.7</v>
      </c>
      <c r="I274" s="200">
        <f>'WYDEQ_Permitted Sources'!M202</f>
        <v>0</v>
      </c>
      <c r="J274" s="200">
        <f>'WYDEQ_Permitted Sources'!N202</f>
        <v>0</v>
      </c>
      <c r="K274" s="138" t="str">
        <f t="shared" si="4"/>
        <v>Compressor Engines</v>
      </c>
    </row>
    <row r="275" spans="1:11" s="39" customFormat="1" x14ac:dyDescent="0.2">
      <c r="A275" s="138" t="str">
        <f>'WYDEQ_Permitted Sources'!A203</f>
        <v>WYDEQ Permitted Sources</v>
      </c>
      <c r="B275" s="138">
        <f>'WYDEQ_Permitted Sources'!B203</f>
        <v>56</v>
      </c>
      <c r="C275" s="199" t="str">
        <f>'WYDEQ_Permitted Sources'!C203</f>
        <v>5601302</v>
      </c>
      <c r="D275" s="199">
        <f>'WYDEQ_Permitted Sources'!F203</f>
        <v>31000228</v>
      </c>
      <c r="E275" s="138" t="str">
        <f>'WYDEQ_Permitted Sources'!I203</f>
        <v>Dehydrator</v>
      </c>
      <c r="F275" s="200">
        <f>'WYDEQ_Permitted Sources'!J203</f>
        <v>0.3</v>
      </c>
      <c r="G275" s="200">
        <f>'WYDEQ_Permitted Sources'!K203</f>
        <v>4.5</v>
      </c>
      <c r="H275" s="200">
        <f>'WYDEQ_Permitted Sources'!L203</f>
        <v>0.1</v>
      </c>
      <c r="I275" s="200">
        <f>'WYDEQ_Permitted Sources'!M203</f>
        <v>0</v>
      </c>
      <c r="J275" s="200">
        <f>'WYDEQ_Permitted Sources'!N203</f>
        <v>0</v>
      </c>
      <c r="K275" s="138" t="str">
        <f t="shared" si="4"/>
        <v>Dehydrator</v>
      </c>
    </row>
    <row r="276" spans="1:11" s="39" customFormat="1" x14ac:dyDescent="0.2">
      <c r="A276" s="138" t="str">
        <f>'WYDEQ_Permitted Sources'!A204</f>
        <v>WYDEQ Permitted Sources</v>
      </c>
      <c r="B276" s="138">
        <f>'WYDEQ_Permitted Sources'!B204</f>
        <v>56</v>
      </c>
      <c r="C276" s="199" t="str">
        <f>'WYDEQ_Permitted Sources'!C204</f>
        <v>5601302</v>
      </c>
      <c r="D276" s="199">
        <f>'WYDEQ_Permitted Sources'!F204</f>
        <v>31000404</v>
      </c>
      <c r="E276" s="138" t="str">
        <f>'WYDEQ_Permitted Sources'!I204</f>
        <v>Process Heaters</v>
      </c>
      <c r="F276" s="200">
        <f>'WYDEQ_Permitted Sources'!J204</f>
        <v>0.2</v>
      </c>
      <c r="G276" s="200">
        <f>'WYDEQ_Permitted Sources'!K204</f>
        <v>0</v>
      </c>
      <c r="H276" s="200">
        <f>'WYDEQ_Permitted Sources'!L204</f>
        <v>0</v>
      </c>
      <c r="I276" s="200">
        <f>'WYDEQ_Permitted Sources'!M204</f>
        <v>0</v>
      </c>
      <c r="J276" s="200">
        <f>'WYDEQ_Permitted Sources'!N204</f>
        <v>0</v>
      </c>
      <c r="K276" s="138" t="str">
        <f t="shared" si="4"/>
        <v>Heaters</v>
      </c>
    </row>
    <row r="277" spans="1:11" s="39" customFormat="1" x14ac:dyDescent="0.2">
      <c r="A277" s="138" t="str">
        <f>'WYDEQ_Permitted Sources'!A205</f>
        <v>WYDEQ Permitted Sources</v>
      </c>
      <c r="B277" s="138">
        <f>'WYDEQ_Permitted Sources'!B205</f>
        <v>56</v>
      </c>
      <c r="C277" s="199" t="str">
        <f>'WYDEQ_Permitted Sources'!C205</f>
        <v>5601302</v>
      </c>
      <c r="D277" s="199">
        <f>'WYDEQ_Permitted Sources'!F205</f>
        <v>20200253</v>
      </c>
      <c r="E277" s="138" t="str">
        <f>'WYDEQ_Permitted Sources'!I205</f>
        <v>Compressor Engines</v>
      </c>
      <c r="F277" s="200">
        <f>'WYDEQ_Permitted Sources'!J205</f>
        <v>3.504</v>
      </c>
      <c r="G277" s="200">
        <f>'WYDEQ_Permitted Sources'!K205</f>
        <v>0</v>
      </c>
      <c r="H277" s="200">
        <f>'WYDEQ_Permitted Sources'!L205</f>
        <v>5.2560000000000002</v>
      </c>
      <c r="I277" s="200">
        <f>'WYDEQ_Permitted Sources'!M205</f>
        <v>0</v>
      </c>
      <c r="J277" s="200">
        <f>'WYDEQ_Permitted Sources'!N205</f>
        <v>0</v>
      </c>
      <c r="K277" s="138" t="str">
        <f t="shared" si="4"/>
        <v>Compressor Engines</v>
      </c>
    </row>
    <row r="278" spans="1:11" s="39" customFormat="1" x14ac:dyDescent="0.2">
      <c r="A278" s="138" t="str">
        <f>'WYDEQ_Permitted Sources'!A206</f>
        <v>WYDEQ Permitted Sources</v>
      </c>
      <c r="B278" s="138">
        <f>'WYDEQ_Permitted Sources'!B206</f>
        <v>56</v>
      </c>
      <c r="C278" s="199" t="str">
        <f>'WYDEQ_Permitted Sources'!C206</f>
        <v>5601302</v>
      </c>
      <c r="D278" s="199">
        <f>'WYDEQ_Permitted Sources'!F206</f>
        <v>20200253</v>
      </c>
      <c r="E278" s="138" t="str">
        <f>'WYDEQ_Permitted Sources'!I206</f>
        <v>Compressor Engines</v>
      </c>
      <c r="F278" s="200">
        <f>'WYDEQ_Permitted Sources'!J206</f>
        <v>5.694</v>
      </c>
      <c r="G278" s="200">
        <f>'WYDEQ_Permitted Sources'!K206</f>
        <v>0</v>
      </c>
      <c r="H278" s="200">
        <f>'WYDEQ_Permitted Sources'!L206</f>
        <v>5.694</v>
      </c>
      <c r="I278" s="200">
        <f>'WYDEQ_Permitted Sources'!M206</f>
        <v>0</v>
      </c>
      <c r="J278" s="200">
        <f>'WYDEQ_Permitted Sources'!N206</f>
        <v>0</v>
      </c>
      <c r="K278" s="138" t="str">
        <f t="shared" si="4"/>
        <v>Compressor Engines</v>
      </c>
    </row>
    <row r="279" spans="1:11" s="39" customFormat="1" x14ac:dyDescent="0.2">
      <c r="A279" s="138" t="str">
        <f>'WYDEQ_Permitted Sources'!A207</f>
        <v>WYDEQ Permitted Sources</v>
      </c>
      <c r="B279" s="138">
        <f>'WYDEQ_Permitted Sources'!B207</f>
        <v>56</v>
      </c>
      <c r="C279" s="199" t="str">
        <f>'WYDEQ_Permitted Sources'!C207</f>
        <v>5601302</v>
      </c>
      <c r="D279" s="199">
        <f>'WYDEQ_Permitted Sources'!F207</f>
        <v>31000299</v>
      </c>
      <c r="E279" s="138" t="str">
        <f>'WYDEQ_Permitted Sources'!I207</f>
        <v>Natural Gas Production, Other Not Classified</v>
      </c>
      <c r="F279" s="200">
        <f>'WYDEQ_Permitted Sources'!J207</f>
        <v>0</v>
      </c>
      <c r="G279" s="200">
        <f>'WYDEQ_Permitted Sources'!K207</f>
        <v>0.2</v>
      </c>
      <c r="H279" s="200">
        <f>'WYDEQ_Permitted Sources'!L207</f>
        <v>0</v>
      </c>
      <c r="I279" s="200">
        <f>'WYDEQ_Permitted Sources'!M207</f>
        <v>0</v>
      </c>
      <c r="J279" s="200">
        <f>'WYDEQ_Permitted Sources'!N207</f>
        <v>0</v>
      </c>
      <c r="K279" s="138" t="str">
        <f t="shared" si="4"/>
        <v>Natural Gas Production, Other Not Classified</v>
      </c>
    </row>
    <row r="280" spans="1:11" s="39" customFormat="1" x14ac:dyDescent="0.2">
      <c r="A280" s="138" t="str">
        <f>'WYDEQ_Permitted Sources'!A208</f>
        <v>WYDEQ Permitted Sources</v>
      </c>
      <c r="B280" s="138">
        <f>'WYDEQ_Permitted Sources'!B208</f>
        <v>56</v>
      </c>
      <c r="C280" s="199" t="str">
        <f>'WYDEQ_Permitted Sources'!C208</f>
        <v>5601302</v>
      </c>
      <c r="D280" s="199">
        <f>'WYDEQ_Permitted Sources'!F208</f>
        <v>40400312</v>
      </c>
      <c r="E280" s="138" t="str">
        <f>'WYDEQ_Permitted Sources'!I208</f>
        <v>Permitted Tank Losses</v>
      </c>
      <c r="F280" s="200">
        <f>'WYDEQ_Permitted Sources'!J208</f>
        <v>3.7</v>
      </c>
      <c r="G280" s="200">
        <f>'WYDEQ_Permitted Sources'!K208</f>
        <v>31.4</v>
      </c>
      <c r="H280" s="200">
        <f>'WYDEQ_Permitted Sources'!L208</f>
        <v>0.9</v>
      </c>
      <c r="I280" s="200">
        <f>'WYDEQ_Permitted Sources'!M208</f>
        <v>0</v>
      </c>
      <c r="J280" s="200">
        <f>'WYDEQ_Permitted Sources'!N208</f>
        <v>0</v>
      </c>
      <c r="K280" s="138" t="str">
        <f t="shared" si="4"/>
        <v xml:space="preserve">Condensate tank </v>
      </c>
    </row>
    <row r="281" spans="1:11" s="39" customFormat="1" x14ac:dyDescent="0.2">
      <c r="A281" s="138" t="str">
        <f>'WYDEQ_Permitted Sources'!A209</f>
        <v>WYDEQ Permitted Sources</v>
      </c>
      <c r="B281" s="138">
        <f>'WYDEQ_Permitted Sources'!B209</f>
        <v>56</v>
      </c>
      <c r="C281" s="199" t="str">
        <f>'WYDEQ_Permitted Sources'!C209</f>
        <v>5601302</v>
      </c>
      <c r="D281" s="199">
        <f>'WYDEQ_Permitted Sources'!F209</f>
        <v>31000299</v>
      </c>
      <c r="E281" s="138" t="str">
        <f>'WYDEQ_Permitted Sources'!I209</f>
        <v>Natural Gas Production, Other Not Classified</v>
      </c>
      <c r="F281" s="200">
        <f>'WYDEQ_Permitted Sources'!J209</f>
        <v>0.3</v>
      </c>
      <c r="G281" s="200">
        <f>'WYDEQ_Permitted Sources'!K209</f>
        <v>0</v>
      </c>
      <c r="H281" s="200">
        <f>'WYDEQ_Permitted Sources'!L209</f>
        <v>0.1</v>
      </c>
      <c r="I281" s="200">
        <f>'WYDEQ_Permitted Sources'!M209</f>
        <v>0</v>
      </c>
      <c r="J281" s="200">
        <f>'WYDEQ_Permitted Sources'!N209</f>
        <v>0</v>
      </c>
      <c r="K281" s="138" t="str">
        <f t="shared" si="4"/>
        <v>Natural Gas Production, Other Not Classified</v>
      </c>
    </row>
    <row r="282" spans="1:11" s="39" customFormat="1" x14ac:dyDescent="0.2">
      <c r="A282" s="138" t="str">
        <f>'WYDEQ_Permitted Sources'!A210</f>
        <v>WYDEQ Permitted Sources</v>
      </c>
      <c r="B282" s="138">
        <f>'WYDEQ_Permitted Sources'!B210</f>
        <v>56</v>
      </c>
      <c r="C282" s="199" t="str">
        <f>'WYDEQ_Permitted Sources'!C210</f>
        <v>5601302</v>
      </c>
      <c r="D282" s="199">
        <f>'WYDEQ_Permitted Sources'!F210</f>
        <v>20200253</v>
      </c>
      <c r="E282" s="138" t="str">
        <f>'WYDEQ_Permitted Sources'!I210</f>
        <v>Compressor Engines</v>
      </c>
      <c r="F282" s="200">
        <f>'WYDEQ_Permitted Sources'!J210</f>
        <v>0.8</v>
      </c>
      <c r="G282" s="200">
        <f>'WYDEQ_Permitted Sources'!K210</f>
        <v>0.4</v>
      </c>
      <c r="H282" s="200">
        <f>'WYDEQ_Permitted Sources'!L210</f>
        <v>0.8</v>
      </c>
      <c r="I282" s="200">
        <f>'WYDEQ_Permitted Sources'!M210</f>
        <v>0</v>
      </c>
      <c r="J282" s="200">
        <f>'WYDEQ_Permitted Sources'!N210</f>
        <v>0</v>
      </c>
      <c r="K282" s="138" t="str">
        <f t="shared" si="4"/>
        <v>Compressor Engines</v>
      </c>
    </row>
    <row r="283" spans="1:11" s="39" customFormat="1" x14ac:dyDescent="0.2">
      <c r="A283" s="138" t="str">
        <f>'WYDEQ_Permitted Sources'!A211</f>
        <v>WYDEQ Permitted Sources</v>
      </c>
      <c r="B283" s="138">
        <f>'WYDEQ_Permitted Sources'!B211</f>
        <v>56</v>
      </c>
      <c r="C283" s="199" t="str">
        <f>'WYDEQ_Permitted Sources'!C211</f>
        <v>5601302</v>
      </c>
      <c r="D283" s="199">
        <f>'WYDEQ_Permitted Sources'!F211</f>
        <v>20200253</v>
      </c>
      <c r="E283" s="138" t="str">
        <f>'WYDEQ_Permitted Sources'!I211</f>
        <v>Compressor Engines</v>
      </c>
      <c r="F283" s="200">
        <f>'WYDEQ_Permitted Sources'!J211</f>
        <v>0.8</v>
      </c>
      <c r="G283" s="200">
        <f>'WYDEQ_Permitted Sources'!K211</f>
        <v>0.4</v>
      </c>
      <c r="H283" s="200">
        <f>'WYDEQ_Permitted Sources'!L211</f>
        <v>0.8</v>
      </c>
      <c r="I283" s="200">
        <f>'WYDEQ_Permitted Sources'!M211</f>
        <v>0</v>
      </c>
      <c r="J283" s="200">
        <f>'WYDEQ_Permitted Sources'!N211</f>
        <v>0</v>
      </c>
      <c r="K283" s="138" t="str">
        <f t="shared" si="4"/>
        <v>Compressor Engines</v>
      </c>
    </row>
    <row r="284" spans="1:11" s="39" customFormat="1" x14ac:dyDescent="0.2">
      <c r="A284" s="138" t="str">
        <f>'WYDEQ_Permitted Sources'!A212</f>
        <v>WYDEQ Permitted Sources</v>
      </c>
      <c r="B284" s="138">
        <f>'WYDEQ_Permitted Sources'!B212</f>
        <v>56</v>
      </c>
      <c r="C284" s="199" t="str">
        <f>'WYDEQ_Permitted Sources'!C212</f>
        <v>5601302</v>
      </c>
      <c r="D284" s="199">
        <f>'WYDEQ_Permitted Sources'!F212</f>
        <v>20200253</v>
      </c>
      <c r="E284" s="138" t="str">
        <f>'WYDEQ_Permitted Sources'!I212</f>
        <v>Compressor Engines</v>
      </c>
      <c r="F284" s="200">
        <f>'WYDEQ_Permitted Sources'!J212</f>
        <v>0.8</v>
      </c>
      <c r="G284" s="200">
        <f>'WYDEQ_Permitted Sources'!K212</f>
        <v>0.4</v>
      </c>
      <c r="H284" s="200">
        <f>'WYDEQ_Permitted Sources'!L212</f>
        <v>0.8</v>
      </c>
      <c r="I284" s="200">
        <f>'WYDEQ_Permitted Sources'!M212</f>
        <v>0</v>
      </c>
      <c r="J284" s="200">
        <f>'WYDEQ_Permitted Sources'!N212</f>
        <v>0</v>
      </c>
      <c r="K284" s="138" t="str">
        <f t="shared" si="4"/>
        <v>Compressor Engines</v>
      </c>
    </row>
    <row r="285" spans="1:11" s="39" customFormat="1" x14ac:dyDescent="0.2">
      <c r="A285" s="138" t="str">
        <f>'WYDEQ_Permitted Sources'!A213</f>
        <v>WYDEQ Permitted Sources</v>
      </c>
      <c r="B285" s="138">
        <f>'WYDEQ_Permitted Sources'!B213</f>
        <v>56</v>
      </c>
      <c r="C285" s="199" t="str">
        <f>'WYDEQ_Permitted Sources'!C213</f>
        <v>5601302</v>
      </c>
      <c r="D285" s="199">
        <f>'WYDEQ_Permitted Sources'!F213</f>
        <v>20200253</v>
      </c>
      <c r="E285" s="138" t="str">
        <f>'WYDEQ_Permitted Sources'!I213</f>
        <v>Compressor Engines</v>
      </c>
      <c r="F285" s="200">
        <f>'WYDEQ_Permitted Sources'!J213</f>
        <v>0.8</v>
      </c>
      <c r="G285" s="200">
        <f>'WYDEQ_Permitted Sources'!K213</f>
        <v>0.4</v>
      </c>
      <c r="H285" s="200">
        <f>'WYDEQ_Permitted Sources'!L213</f>
        <v>0.8</v>
      </c>
      <c r="I285" s="200">
        <f>'WYDEQ_Permitted Sources'!M213</f>
        <v>0</v>
      </c>
      <c r="J285" s="200">
        <f>'WYDEQ_Permitted Sources'!N213</f>
        <v>0</v>
      </c>
      <c r="K285" s="138" t="str">
        <f t="shared" si="4"/>
        <v>Compressor Engines</v>
      </c>
    </row>
    <row r="286" spans="1:11" s="39" customFormat="1" x14ac:dyDescent="0.2">
      <c r="A286" s="138" t="str">
        <f>'WYDEQ_Permitted Sources'!A214</f>
        <v>WYDEQ Permitted Sources</v>
      </c>
      <c r="B286" s="138">
        <f>'WYDEQ_Permitted Sources'!B214</f>
        <v>56</v>
      </c>
      <c r="C286" s="199" t="str">
        <f>'WYDEQ_Permitted Sources'!C214</f>
        <v>5601302</v>
      </c>
      <c r="D286" s="199">
        <f>'WYDEQ_Permitted Sources'!F214</f>
        <v>20200253</v>
      </c>
      <c r="E286" s="138" t="str">
        <f>'WYDEQ_Permitted Sources'!I214</f>
        <v>Compressor Engines</v>
      </c>
      <c r="F286" s="200">
        <f>'WYDEQ_Permitted Sources'!J214</f>
        <v>4.7032191793917528</v>
      </c>
      <c r="G286" s="200">
        <f>'WYDEQ_Permitted Sources'!K214</f>
        <v>2.4</v>
      </c>
      <c r="H286" s="200">
        <f>'WYDEQ_Permitted Sources'!L214</f>
        <v>4.7</v>
      </c>
      <c r="I286" s="200">
        <f>'WYDEQ_Permitted Sources'!M214</f>
        <v>0</v>
      </c>
      <c r="J286" s="200">
        <f>'WYDEQ_Permitted Sources'!N214</f>
        <v>0</v>
      </c>
      <c r="K286" s="138" t="str">
        <f t="shared" si="4"/>
        <v>Compressor Engines</v>
      </c>
    </row>
    <row r="287" spans="1:11" s="39" customFormat="1" x14ac:dyDescent="0.2">
      <c r="A287" s="138" t="str">
        <f>'WYDEQ_Permitted Sources'!A215</f>
        <v>WYDEQ Permitted Sources</v>
      </c>
      <c r="B287" s="138">
        <f>'WYDEQ_Permitted Sources'!B215</f>
        <v>56</v>
      </c>
      <c r="C287" s="199" t="str">
        <f>'WYDEQ_Permitted Sources'!C215</f>
        <v>5601302</v>
      </c>
      <c r="D287" s="199">
        <f>'WYDEQ_Permitted Sources'!F215</f>
        <v>20200254</v>
      </c>
      <c r="E287" s="138" t="str">
        <f>'WYDEQ_Permitted Sources'!I215</f>
        <v>Compressor Engines</v>
      </c>
      <c r="F287" s="200">
        <f>'WYDEQ_Permitted Sources'!J215</f>
        <v>24.016438355820231</v>
      </c>
      <c r="G287" s="200">
        <f>'WYDEQ_Permitted Sources'!K215</f>
        <v>24</v>
      </c>
      <c r="H287" s="200">
        <f>'WYDEQ_Permitted Sources'!L215</f>
        <v>6.2</v>
      </c>
      <c r="I287" s="200">
        <f>'WYDEQ_Permitted Sources'!M215</f>
        <v>0</v>
      </c>
      <c r="J287" s="200">
        <f>'WYDEQ_Permitted Sources'!N215</f>
        <v>0</v>
      </c>
      <c r="K287" s="138" t="str">
        <f t="shared" si="4"/>
        <v>Compressor Engines</v>
      </c>
    </row>
    <row r="288" spans="1:11" s="39" customFormat="1" x14ac:dyDescent="0.2">
      <c r="A288" s="138" t="str">
        <f>'WYDEQ_Permitted Sources'!A216</f>
        <v>WYDEQ Permitted Sources</v>
      </c>
      <c r="B288" s="138">
        <f>'WYDEQ_Permitted Sources'!B216</f>
        <v>56</v>
      </c>
      <c r="C288" s="199" t="str">
        <f>'WYDEQ_Permitted Sources'!C216</f>
        <v>5601302</v>
      </c>
      <c r="D288" s="199">
        <f>'WYDEQ_Permitted Sources'!F216</f>
        <v>20200254</v>
      </c>
      <c r="E288" s="138" t="str">
        <f>'WYDEQ_Permitted Sources'!I216</f>
        <v>Compressor Engines</v>
      </c>
      <c r="F288" s="200">
        <f>'WYDEQ_Permitted Sources'!J216</f>
        <v>24.016438355820231</v>
      </c>
      <c r="G288" s="200">
        <f>'WYDEQ_Permitted Sources'!K216</f>
        <v>24</v>
      </c>
      <c r="H288" s="200">
        <f>'WYDEQ_Permitted Sources'!L216</f>
        <v>6.2</v>
      </c>
      <c r="I288" s="200">
        <f>'WYDEQ_Permitted Sources'!M216</f>
        <v>0</v>
      </c>
      <c r="J288" s="200">
        <f>'WYDEQ_Permitted Sources'!N216</f>
        <v>0</v>
      </c>
      <c r="K288" s="138" t="str">
        <f t="shared" si="4"/>
        <v>Compressor Engines</v>
      </c>
    </row>
    <row r="289" spans="1:11" s="39" customFormat="1" x14ac:dyDescent="0.2">
      <c r="A289" s="138" t="str">
        <f>'WYDEQ_Permitted Sources'!A217</f>
        <v>WYDEQ Permitted Sources</v>
      </c>
      <c r="B289" s="138">
        <f>'WYDEQ_Permitted Sources'!B217</f>
        <v>56</v>
      </c>
      <c r="C289" s="199" t="str">
        <f>'WYDEQ_Permitted Sources'!C217</f>
        <v>5601302</v>
      </c>
      <c r="D289" s="199">
        <f>'WYDEQ_Permitted Sources'!F217</f>
        <v>20200254</v>
      </c>
      <c r="E289" s="138" t="str">
        <f>'WYDEQ_Permitted Sources'!I217</f>
        <v>Compressor Engines</v>
      </c>
      <c r="F289" s="200">
        <f>'WYDEQ_Permitted Sources'!J217</f>
        <v>14.309794521719843</v>
      </c>
      <c r="G289" s="200">
        <f>'WYDEQ_Permitted Sources'!K217</f>
        <v>2.9</v>
      </c>
      <c r="H289" s="200">
        <f>'WYDEQ_Permitted Sources'!L217</f>
        <v>7.1</v>
      </c>
      <c r="I289" s="200">
        <f>'WYDEQ_Permitted Sources'!M217</f>
        <v>0</v>
      </c>
      <c r="J289" s="200">
        <f>'WYDEQ_Permitted Sources'!N217</f>
        <v>0</v>
      </c>
      <c r="K289" s="138" t="str">
        <f t="shared" si="4"/>
        <v>Compressor Engines</v>
      </c>
    </row>
    <row r="290" spans="1:11" s="39" customFormat="1" x14ac:dyDescent="0.2">
      <c r="A290" s="138" t="str">
        <f>'WYDEQ_Permitted Sources'!A218</f>
        <v>WYDEQ Permitted Sources</v>
      </c>
      <c r="B290" s="138">
        <f>'WYDEQ_Permitted Sources'!B218</f>
        <v>56</v>
      </c>
      <c r="C290" s="199" t="str">
        <f>'WYDEQ_Permitted Sources'!C218</f>
        <v>5601302</v>
      </c>
      <c r="D290" s="199">
        <f>'WYDEQ_Permitted Sources'!F218</f>
        <v>20200253</v>
      </c>
      <c r="E290" s="138" t="str">
        <f>'WYDEQ_Permitted Sources'!I218</f>
        <v>Compressor Engines</v>
      </c>
      <c r="F290" s="200">
        <f>'WYDEQ_Permitted Sources'!J218</f>
        <v>16.211095889743827</v>
      </c>
      <c r="G290" s="200">
        <f>'WYDEQ_Permitted Sources'!K218</f>
        <v>3.2</v>
      </c>
      <c r="H290" s="200">
        <f>'WYDEQ_Permitted Sources'!L218</f>
        <v>24.3</v>
      </c>
      <c r="I290" s="200">
        <f>'WYDEQ_Permitted Sources'!M218</f>
        <v>0</v>
      </c>
      <c r="J290" s="200">
        <f>'WYDEQ_Permitted Sources'!N218</f>
        <v>0</v>
      </c>
      <c r="K290" s="138" t="str">
        <f t="shared" si="4"/>
        <v>Compressor Engines</v>
      </c>
    </row>
    <row r="291" spans="1:11" s="39" customFormat="1" x14ac:dyDescent="0.2">
      <c r="A291" s="138" t="str">
        <f>'WYDEQ_Permitted Sources'!A219</f>
        <v>WYDEQ Permitted Sources</v>
      </c>
      <c r="B291" s="138">
        <f>'WYDEQ_Permitted Sources'!B219</f>
        <v>56</v>
      </c>
      <c r="C291" s="199" t="str">
        <f>'WYDEQ_Permitted Sources'!C219</f>
        <v>5601302</v>
      </c>
      <c r="D291" s="199">
        <f>'WYDEQ_Permitted Sources'!F219</f>
        <v>20200254</v>
      </c>
      <c r="E291" s="138" t="str">
        <f>'WYDEQ_Permitted Sources'!I219</f>
        <v>Compressor Engines</v>
      </c>
      <c r="F291" s="200">
        <f>'WYDEQ_Permitted Sources'!J219</f>
        <v>19.399999999999999</v>
      </c>
      <c r="G291" s="200">
        <f>'WYDEQ_Permitted Sources'!K219</f>
        <v>7.8</v>
      </c>
      <c r="H291" s="200">
        <f>'WYDEQ_Permitted Sources'!L219</f>
        <v>6.5</v>
      </c>
      <c r="I291" s="200">
        <f>'WYDEQ_Permitted Sources'!M219</f>
        <v>0</v>
      </c>
      <c r="J291" s="200">
        <f>'WYDEQ_Permitted Sources'!N219</f>
        <v>0</v>
      </c>
      <c r="K291" s="138" t="str">
        <f t="shared" si="4"/>
        <v>Compressor Engines</v>
      </c>
    </row>
    <row r="292" spans="1:11" s="39" customFormat="1" x14ac:dyDescent="0.2">
      <c r="A292" s="138" t="str">
        <f>'WYDEQ_Permitted Sources'!A220</f>
        <v>WYDEQ Permitted Sources</v>
      </c>
      <c r="B292" s="138">
        <f>'WYDEQ_Permitted Sources'!B220</f>
        <v>56</v>
      </c>
      <c r="C292" s="199" t="str">
        <f>'WYDEQ_Permitted Sources'!C220</f>
        <v>5601302</v>
      </c>
      <c r="D292" s="199">
        <f>'WYDEQ_Permitted Sources'!F220</f>
        <v>20200253</v>
      </c>
      <c r="E292" s="138" t="str">
        <f>'WYDEQ_Permitted Sources'!I220</f>
        <v>Compressor Engines</v>
      </c>
      <c r="F292" s="200">
        <f>'WYDEQ_Permitted Sources'!J220</f>
        <v>16.2</v>
      </c>
      <c r="G292" s="200">
        <f>'WYDEQ_Permitted Sources'!K220</f>
        <v>8.1</v>
      </c>
      <c r="H292" s="200">
        <f>'WYDEQ_Permitted Sources'!L220</f>
        <v>16.2</v>
      </c>
      <c r="I292" s="200">
        <f>'WYDEQ_Permitted Sources'!M220</f>
        <v>0</v>
      </c>
      <c r="J292" s="200">
        <f>'WYDEQ_Permitted Sources'!N220</f>
        <v>0</v>
      </c>
      <c r="K292" s="138" t="str">
        <f t="shared" si="4"/>
        <v>Compressor Engines</v>
      </c>
    </row>
    <row r="293" spans="1:11" s="39" customFormat="1" x14ac:dyDescent="0.2">
      <c r="A293" s="138" t="str">
        <f>'WYDEQ_Permitted Sources'!A221</f>
        <v>WYDEQ Permitted Sources</v>
      </c>
      <c r="B293" s="138">
        <f>'WYDEQ_Permitted Sources'!B221</f>
        <v>56</v>
      </c>
      <c r="C293" s="199" t="str">
        <f>'WYDEQ_Permitted Sources'!C221</f>
        <v>5601302</v>
      </c>
      <c r="D293" s="199">
        <f>'WYDEQ_Permitted Sources'!F221</f>
        <v>20200253</v>
      </c>
      <c r="E293" s="138" t="str">
        <f>'WYDEQ_Permitted Sources'!I221</f>
        <v>Compressor Engines</v>
      </c>
      <c r="F293" s="200">
        <f>'WYDEQ_Permitted Sources'!J221</f>
        <v>4.2</v>
      </c>
      <c r="G293" s="200">
        <f>'WYDEQ_Permitted Sources'!K221</f>
        <v>2.9</v>
      </c>
      <c r="H293" s="200">
        <f>'WYDEQ_Permitted Sources'!L221</f>
        <v>2</v>
      </c>
      <c r="I293" s="200">
        <f>'WYDEQ_Permitted Sources'!M221</f>
        <v>0</v>
      </c>
      <c r="J293" s="200">
        <f>'WYDEQ_Permitted Sources'!N221</f>
        <v>0</v>
      </c>
      <c r="K293" s="138" t="str">
        <f t="shared" si="4"/>
        <v>Compressor Engines</v>
      </c>
    </row>
    <row r="294" spans="1:11" s="39" customFormat="1" x14ac:dyDescent="0.2">
      <c r="A294" s="138" t="str">
        <f>'WYDEQ_Permitted Sources'!A222</f>
        <v>WYDEQ Permitted Sources</v>
      </c>
      <c r="B294" s="138">
        <f>'WYDEQ_Permitted Sources'!B222</f>
        <v>56</v>
      </c>
      <c r="C294" s="199" t="str">
        <f>'WYDEQ_Permitted Sources'!C222</f>
        <v>5601302</v>
      </c>
      <c r="D294" s="199">
        <f>'WYDEQ_Permitted Sources'!F222</f>
        <v>31000215</v>
      </c>
      <c r="E294" s="138" t="str">
        <f>'WYDEQ_Permitted Sources'!I222</f>
        <v>Natural Gas Production, Flares Combusting Gases &gt;1000 BTU/scf</v>
      </c>
      <c r="F294" s="200">
        <f>'WYDEQ_Permitted Sources'!J222</f>
        <v>0</v>
      </c>
      <c r="G294" s="200">
        <f>'WYDEQ_Permitted Sources'!K222</f>
        <v>9.8000000000000007</v>
      </c>
      <c r="H294" s="200">
        <f>'WYDEQ_Permitted Sources'!L222</f>
        <v>0</v>
      </c>
      <c r="I294" s="200">
        <f>'WYDEQ_Permitted Sources'!M222</f>
        <v>0</v>
      </c>
      <c r="J294" s="200">
        <f>'WYDEQ_Permitted Sources'!N222</f>
        <v>0</v>
      </c>
      <c r="K294" s="138" t="str">
        <f t="shared" si="4"/>
        <v>Natural Gas Production, Flares Combusting Gases &gt;1000 BTU/scf</v>
      </c>
    </row>
    <row r="295" spans="1:11" s="39" customFormat="1" x14ac:dyDescent="0.2">
      <c r="A295" s="138" t="str">
        <f>'WYDEQ_Permitted Sources'!A223</f>
        <v>WYDEQ Permitted Sources</v>
      </c>
      <c r="B295" s="138">
        <f>'WYDEQ_Permitted Sources'!B223</f>
        <v>56</v>
      </c>
      <c r="C295" s="199" t="str">
        <f>'WYDEQ_Permitted Sources'!C223</f>
        <v>5601302</v>
      </c>
      <c r="D295" s="199">
        <f>'WYDEQ_Permitted Sources'!F223</f>
        <v>20200254</v>
      </c>
      <c r="E295" s="138" t="str">
        <f>'WYDEQ_Permitted Sources'!I223</f>
        <v>Compressor Engines</v>
      </c>
      <c r="F295" s="200">
        <f>'WYDEQ_Permitted Sources'!J223</f>
        <v>1.4505886860486652</v>
      </c>
      <c r="G295" s="200">
        <f>'WYDEQ_Permitted Sources'!K223</f>
        <v>0.7</v>
      </c>
      <c r="H295" s="200">
        <f>'WYDEQ_Permitted Sources'!L223</f>
        <v>0.3</v>
      </c>
      <c r="I295" s="200">
        <f>'WYDEQ_Permitted Sources'!M223</f>
        <v>0</v>
      </c>
      <c r="J295" s="200">
        <f>'WYDEQ_Permitted Sources'!N223</f>
        <v>0</v>
      </c>
      <c r="K295" s="138" t="str">
        <f t="shared" si="4"/>
        <v>Compressor Engines</v>
      </c>
    </row>
    <row r="296" spans="1:11" s="39" customFormat="1" x14ac:dyDescent="0.2">
      <c r="A296" s="138" t="str">
        <f>'WYDEQ_Permitted Sources'!A224</f>
        <v>WYDEQ Permitted Sources</v>
      </c>
      <c r="B296" s="138">
        <f>'WYDEQ_Permitted Sources'!B224</f>
        <v>56</v>
      </c>
      <c r="C296" s="199" t="str">
        <f>'WYDEQ_Permitted Sources'!C224</f>
        <v>5601302</v>
      </c>
      <c r="D296" s="199">
        <f>'WYDEQ_Permitted Sources'!F224</f>
        <v>20200254</v>
      </c>
      <c r="E296" s="138" t="str">
        <f>'WYDEQ_Permitted Sources'!I224</f>
        <v>Compressor Engines</v>
      </c>
      <c r="F296" s="200">
        <f>'WYDEQ_Permitted Sources'!J224</f>
        <v>19.421190969327814</v>
      </c>
      <c r="G296" s="200">
        <f>'WYDEQ_Permitted Sources'!K224</f>
        <v>9.1</v>
      </c>
      <c r="H296" s="200">
        <f>'WYDEQ_Permitted Sources'!L224</f>
        <v>2.6</v>
      </c>
      <c r="I296" s="200">
        <f>'WYDEQ_Permitted Sources'!M224</f>
        <v>0</v>
      </c>
      <c r="J296" s="200">
        <f>'WYDEQ_Permitted Sources'!N224</f>
        <v>0</v>
      </c>
      <c r="K296" s="138" t="str">
        <f t="shared" si="4"/>
        <v>Compressor Engines</v>
      </c>
    </row>
    <row r="297" spans="1:11" s="39" customFormat="1" x14ac:dyDescent="0.2">
      <c r="A297" s="138" t="str">
        <f>'WYDEQ_Permitted Sources'!A225</f>
        <v>WYDEQ Permitted Sources</v>
      </c>
      <c r="B297" s="138">
        <f>'WYDEQ_Permitted Sources'!B225</f>
        <v>56</v>
      </c>
      <c r="C297" s="199" t="str">
        <f>'WYDEQ_Permitted Sources'!C225</f>
        <v>5601302</v>
      </c>
      <c r="D297" s="199">
        <f>'WYDEQ_Permitted Sources'!F225</f>
        <v>20200254</v>
      </c>
      <c r="E297" s="138" t="str">
        <f>'WYDEQ_Permitted Sources'!I225</f>
        <v>Compressor Engines</v>
      </c>
      <c r="F297" s="200">
        <f>'WYDEQ_Permitted Sources'!J225</f>
        <v>14.495450970658965</v>
      </c>
      <c r="G297" s="200">
        <f>'WYDEQ_Permitted Sources'!K225</f>
        <v>6.8</v>
      </c>
      <c r="H297" s="200">
        <f>'WYDEQ_Permitted Sources'!L225</f>
        <v>2.9</v>
      </c>
      <c r="I297" s="200">
        <f>'WYDEQ_Permitted Sources'!M225</f>
        <v>0</v>
      </c>
      <c r="J297" s="200">
        <f>'WYDEQ_Permitted Sources'!N225</f>
        <v>0</v>
      </c>
      <c r="K297" s="138" t="str">
        <f t="shared" si="4"/>
        <v>Compressor Engines</v>
      </c>
    </row>
    <row r="298" spans="1:11" s="43" customFormat="1" x14ac:dyDescent="0.2">
      <c r="A298" s="42" t="str">
        <f>TitleV_Permitted_Sources!A5</f>
        <v>TitleV Permitted</v>
      </c>
      <c r="B298" s="42">
        <f>TitleV_Permitted_Sources!B5</f>
        <v>56</v>
      </c>
      <c r="C298" s="77" t="str">
        <f>TitleV_Permitted_Sources!C5</f>
        <v>56013</v>
      </c>
      <c r="D298" s="43" t="str">
        <f>TitleV_Permitted_Sources!F5</f>
        <v>10100604</v>
      </c>
      <c r="E298" s="43" t="str">
        <f>TitleV_Permitted_Sources!H5</f>
        <v>Process Heaters</v>
      </c>
      <c r="F298" s="232">
        <f>TitleV_Permitted_Sources!I5</f>
        <v>0.2</v>
      </c>
      <c r="G298" s="232" t="str">
        <f>TitleV_Permitted_Sources!J5</f>
        <v/>
      </c>
      <c r="H298" s="232">
        <f>TitleV_Permitted_Sources!K5</f>
        <v>0.1</v>
      </c>
      <c r="I298" s="232" t="str">
        <f>TitleV_Permitted_Sources!L5</f>
        <v/>
      </c>
      <c r="J298" s="232" t="str">
        <f>TitleV_Permitted_Sources!M5</f>
        <v/>
      </c>
      <c r="K298" s="43" t="str">
        <f t="shared" si="4"/>
        <v>Heaters</v>
      </c>
    </row>
    <row r="299" spans="1:11" s="43" customFormat="1" x14ac:dyDescent="0.2">
      <c r="A299" s="42" t="str">
        <f>TitleV_Permitted_Sources!A6</f>
        <v>TitleV Permitted</v>
      </c>
      <c r="B299" s="42">
        <f>TitleV_Permitted_Sources!B6</f>
        <v>56</v>
      </c>
      <c r="C299" s="77" t="str">
        <f>TitleV_Permitted_Sources!C6</f>
        <v>56013</v>
      </c>
      <c r="D299" s="43" t="str">
        <f>TitleV_Permitted_Sources!F6</f>
        <v>20200202</v>
      </c>
      <c r="E299" s="43" t="str">
        <f>TitleV_Permitted_Sources!H6</f>
        <v>Compressor Engines</v>
      </c>
      <c r="F299" s="232">
        <f>TitleV_Permitted_Sources!I6</f>
        <v>31.9</v>
      </c>
      <c r="G299" s="232" t="str">
        <f>TitleV_Permitted_Sources!J6</f>
        <v/>
      </c>
      <c r="H299" s="232">
        <f>TitleV_Permitted_Sources!K6</f>
        <v>31.9</v>
      </c>
      <c r="I299" s="232" t="str">
        <f>TitleV_Permitted_Sources!L6</f>
        <v/>
      </c>
      <c r="J299" s="232" t="str">
        <f>TitleV_Permitted_Sources!M6</f>
        <v/>
      </c>
      <c r="K299" s="43" t="str">
        <f t="shared" si="4"/>
        <v>Compressor Engines</v>
      </c>
    </row>
    <row r="300" spans="1:11" s="43" customFormat="1" x14ac:dyDescent="0.2">
      <c r="A300" s="42" t="str">
        <f>TitleV_Permitted_Sources!A7</f>
        <v>TitleV Permitted</v>
      </c>
      <c r="B300" s="42">
        <f>TitleV_Permitted_Sources!B7</f>
        <v>56</v>
      </c>
      <c r="C300" s="77" t="str">
        <f>TitleV_Permitted_Sources!C7</f>
        <v>56013</v>
      </c>
      <c r="D300" s="43" t="str">
        <f>TitleV_Permitted_Sources!F7</f>
        <v>20200202</v>
      </c>
      <c r="E300" s="43" t="str">
        <f>TitleV_Permitted_Sources!H7</f>
        <v>Compressor Engines</v>
      </c>
      <c r="F300" s="232">
        <f>TitleV_Permitted_Sources!I7</f>
        <v>40.4</v>
      </c>
      <c r="G300" s="232" t="str">
        <f>TitleV_Permitted_Sources!J7</f>
        <v/>
      </c>
      <c r="H300" s="232">
        <f>TitleV_Permitted_Sources!K7</f>
        <v>40.4</v>
      </c>
      <c r="I300" s="232" t="str">
        <f>TitleV_Permitted_Sources!L7</f>
        <v/>
      </c>
      <c r="J300" s="232" t="str">
        <f>TitleV_Permitted_Sources!M7</f>
        <v/>
      </c>
      <c r="K300" s="43" t="str">
        <f t="shared" si="4"/>
        <v>Compressor Engines</v>
      </c>
    </row>
    <row r="301" spans="1:11" s="43" customFormat="1" x14ac:dyDescent="0.2">
      <c r="A301" s="42" t="str">
        <f>TitleV_Permitted_Sources!A8</f>
        <v>TitleV Permitted</v>
      </c>
      <c r="B301" s="42">
        <f>TitleV_Permitted_Sources!B8</f>
        <v>56</v>
      </c>
      <c r="C301" s="77" t="str">
        <f>TitleV_Permitted_Sources!C8</f>
        <v>56013</v>
      </c>
      <c r="D301" s="43" t="str">
        <f>TitleV_Permitted_Sources!F8</f>
        <v>20200202</v>
      </c>
      <c r="E301" s="43" t="str">
        <f>TitleV_Permitted_Sources!H8</f>
        <v>Compressor Engines</v>
      </c>
      <c r="F301" s="232">
        <f>TitleV_Permitted_Sources!I8</f>
        <v>37.9</v>
      </c>
      <c r="G301" s="232" t="str">
        <f>TitleV_Permitted_Sources!J8</f>
        <v/>
      </c>
      <c r="H301" s="232">
        <f>TitleV_Permitted_Sources!K8</f>
        <v>37.9</v>
      </c>
      <c r="I301" s="232" t="str">
        <f>TitleV_Permitted_Sources!L8</f>
        <v/>
      </c>
      <c r="J301" s="232" t="str">
        <f>TitleV_Permitted_Sources!M8</f>
        <v/>
      </c>
      <c r="K301" s="43" t="str">
        <f t="shared" si="4"/>
        <v>Compressor Engines</v>
      </c>
    </row>
    <row r="302" spans="1:11" s="43" customFormat="1" x14ac:dyDescent="0.2">
      <c r="A302" s="42" t="str">
        <f>TitleV_Permitted_Sources!A9</f>
        <v>TitleV Permitted</v>
      </c>
      <c r="B302" s="42">
        <f>TitleV_Permitted_Sources!B9</f>
        <v>56</v>
      </c>
      <c r="C302" s="77" t="str">
        <f>TitleV_Permitted_Sources!C9</f>
        <v>56013</v>
      </c>
      <c r="D302" s="43" t="str">
        <f>TitleV_Permitted_Sources!F9</f>
        <v>20200208</v>
      </c>
      <c r="E302" s="43" t="str">
        <f>TitleV_Permitted_Sources!H9</f>
        <v>Permitted Tank Losses</v>
      </c>
      <c r="F302" s="232" t="str">
        <f>TitleV_Permitted_Sources!I9</f>
        <v/>
      </c>
      <c r="G302" s="232" t="str">
        <f>TitleV_Permitted_Sources!J9</f>
        <v/>
      </c>
      <c r="H302" s="232" t="str">
        <f>TitleV_Permitted_Sources!K9</f>
        <v/>
      </c>
      <c r="I302" s="232" t="str">
        <f>TitleV_Permitted_Sources!L9</f>
        <v/>
      </c>
      <c r="J302" s="232">
        <f>TitleV_Permitted_Sources!M9</f>
        <v>0.6</v>
      </c>
      <c r="K302" s="43" t="str">
        <f t="shared" si="4"/>
        <v xml:space="preserve">Condensate tank </v>
      </c>
    </row>
    <row r="303" spans="1:11" s="43" customFormat="1" x14ac:dyDescent="0.2">
      <c r="A303" s="42" t="str">
        <f>TitleV_Permitted_Sources!A10</f>
        <v>TitleV Permitted</v>
      </c>
      <c r="B303" s="42">
        <f>TitleV_Permitted_Sources!B10</f>
        <v>56</v>
      </c>
      <c r="C303" s="77" t="str">
        <f>TitleV_Permitted_Sources!C10</f>
        <v>56013</v>
      </c>
      <c r="D303" s="43" t="str">
        <f>TitleV_Permitted_Sources!F10</f>
        <v>10200603</v>
      </c>
      <c r="E303" s="43" t="str">
        <f>TitleV_Permitted_Sources!H10</f>
        <v>Process Heaters</v>
      </c>
      <c r="F303" s="232">
        <f>TitleV_Permitted_Sources!I10</f>
        <v>2.6</v>
      </c>
      <c r="G303" s="232" t="str">
        <f>TitleV_Permitted_Sources!J10</f>
        <v/>
      </c>
      <c r="H303" s="232">
        <f>TitleV_Permitted_Sources!K10</f>
        <v>3.9</v>
      </c>
      <c r="I303" s="232" t="str">
        <f>TitleV_Permitted_Sources!L10</f>
        <v/>
      </c>
      <c r="J303" s="232" t="str">
        <f>TitleV_Permitted_Sources!M10</f>
        <v/>
      </c>
      <c r="K303" s="43" t="str">
        <f t="shared" si="4"/>
        <v>Heaters</v>
      </c>
    </row>
    <row r="304" spans="1:11" s="43" customFormat="1" x14ac:dyDescent="0.2">
      <c r="A304" s="42" t="str">
        <f>TitleV_Permitted_Sources!A11</f>
        <v>TitleV Permitted</v>
      </c>
      <c r="B304" s="42">
        <f>TitleV_Permitted_Sources!B11</f>
        <v>56</v>
      </c>
      <c r="C304" s="77" t="str">
        <f>TitleV_Permitted_Sources!C11</f>
        <v>56013</v>
      </c>
      <c r="D304" s="43" t="str">
        <f>TitleV_Permitted_Sources!F11</f>
        <v>10200603</v>
      </c>
      <c r="E304" s="43" t="str">
        <f>TitleV_Permitted_Sources!H11</f>
        <v>Process Heaters</v>
      </c>
      <c r="F304" s="232">
        <f>TitleV_Permitted_Sources!I11</f>
        <v>0.6</v>
      </c>
      <c r="G304" s="232" t="str">
        <f>TitleV_Permitted_Sources!J11</f>
        <v/>
      </c>
      <c r="H304" s="232">
        <f>TitleV_Permitted_Sources!K11</f>
        <v>0.5</v>
      </c>
      <c r="I304" s="232" t="str">
        <f>TitleV_Permitted_Sources!L11</f>
        <v/>
      </c>
      <c r="J304" s="232" t="str">
        <f>TitleV_Permitted_Sources!M11</f>
        <v/>
      </c>
      <c r="K304" s="43" t="str">
        <f t="shared" si="4"/>
        <v>Heaters</v>
      </c>
    </row>
    <row r="305" spans="1:11" s="43" customFormat="1" x14ac:dyDescent="0.2">
      <c r="A305" s="42" t="str">
        <f>TitleV_Permitted_Sources!A12</f>
        <v>TitleV Permitted</v>
      </c>
      <c r="B305" s="42">
        <f>TitleV_Permitted_Sources!B12</f>
        <v>56</v>
      </c>
      <c r="C305" s="77" t="str">
        <f>TitleV_Permitted_Sources!C12</f>
        <v>56013</v>
      </c>
      <c r="D305" s="43" t="str">
        <f>TitleV_Permitted_Sources!F12</f>
        <v>20200202</v>
      </c>
      <c r="E305" s="43" t="str">
        <f>TitleV_Permitted_Sources!H12</f>
        <v>Compressor Engines</v>
      </c>
      <c r="F305" s="232">
        <f>TitleV_Permitted_Sources!I12</f>
        <v>2.2999999999999998</v>
      </c>
      <c r="G305" s="232">
        <f>TitleV_Permitted_Sources!J12</f>
        <v>0.9</v>
      </c>
      <c r="H305" s="232">
        <f>TitleV_Permitted_Sources!K12</f>
        <v>2</v>
      </c>
      <c r="I305" s="232" t="str">
        <f>TitleV_Permitted_Sources!L12</f>
        <v/>
      </c>
      <c r="J305" s="232" t="str">
        <f>TitleV_Permitted_Sources!M12</f>
        <v/>
      </c>
      <c r="K305" s="43" t="str">
        <f t="shared" si="4"/>
        <v>Compressor Engines</v>
      </c>
    </row>
    <row r="306" spans="1:11" s="43" customFormat="1" x14ac:dyDescent="0.2">
      <c r="A306" s="42" t="str">
        <f>TitleV_Permitted_Sources!A13</f>
        <v>TitleV Permitted</v>
      </c>
      <c r="B306" s="42">
        <f>TitleV_Permitted_Sources!B13</f>
        <v>56</v>
      </c>
      <c r="C306" s="77" t="str">
        <f>TitleV_Permitted_Sources!C13</f>
        <v>56013</v>
      </c>
      <c r="D306" s="43" t="str">
        <f>TitleV_Permitted_Sources!F13</f>
        <v>20200202</v>
      </c>
      <c r="E306" s="43" t="str">
        <f>TitleV_Permitted_Sources!H13</f>
        <v>Compressor Engines</v>
      </c>
      <c r="F306" s="232">
        <f>TitleV_Permitted_Sources!I13</f>
        <v>3.4</v>
      </c>
      <c r="G306" s="232">
        <f>TitleV_Permitted_Sources!J13</f>
        <v>1.4</v>
      </c>
      <c r="H306" s="232">
        <f>TitleV_Permitted_Sources!K13</f>
        <v>3</v>
      </c>
      <c r="I306" s="232" t="str">
        <f>TitleV_Permitted_Sources!L13</f>
        <v/>
      </c>
      <c r="J306" s="232" t="str">
        <f>TitleV_Permitted_Sources!M13</f>
        <v/>
      </c>
      <c r="K306" s="43" t="str">
        <f t="shared" si="4"/>
        <v>Compressor Engines</v>
      </c>
    </row>
    <row r="307" spans="1:11" s="43" customFormat="1" x14ac:dyDescent="0.2">
      <c r="A307" s="42" t="str">
        <f>TitleV_Permitted_Sources!A14</f>
        <v>TitleV Permitted</v>
      </c>
      <c r="B307" s="42">
        <f>TitleV_Permitted_Sources!B14</f>
        <v>56</v>
      </c>
      <c r="C307" s="77" t="str">
        <f>TitleV_Permitted_Sources!C14</f>
        <v>56013</v>
      </c>
      <c r="D307" s="43" t="str">
        <f>TitleV_Permitted_Sources!F14</f>
        <v>20200202</v>
      </c>
      <c r="E307" s="43" t="str">
        <f>TitleV_Permitted_Sources!H14</f>
        <v>Compressor Engines</v>
      </c>
      <c r="F307" s="232">
        <f>TitleV_Permitted_Sources!I14</f>
        <v>2.6</v>
      </c>
      <c r="G307" s="232">
        <f>TitleV_Permitted_Sources!J14</f>
        <v>0.2</v>
      </c>
      <c r="H307" s="232">
        <f>TitleV_Permitted_Sources!K14</f>
        <v>0.2</v>
      </c>
      <c r="I307" s="232" t="str">
        <f>TitleV_Permitted_Sources!L14</f>
        <v/>
      </c>
      <c r="J307" s="232" t="str">
        <f>TitleV_Permitted_Sources!M14</f>
        <v/>
      </c>
      <c r="K307" s="43" t="str">
        <f t="shared" si="4"/>
        <v>Compressor Engines</v>
      </c>
    </row>
    <row r="308" spans="1:11" s="43" customFormat="1" x14ac:dyDescent="0.2">
      <c r="A308" s="42" t="str">
        <f>TitleV_Permitted_Sources!A15</f>
        <v>TitleV Permitted</v>
      </c>
      <c r="B308" s="42">
        <f>TitleV_Permitted_Sources!B15</f>
        <v>56</v>
      </c>
      <c r="C308" s="77" t="str">
        <f>TitleV_Permitted_Sources!C15</f>
        <v>56013</v>
      </c>
      <c r="D308" s="43" t="str">
        <f>TitleV_Permitted_Sources!F15</f>
        <v>20200202</v>
      </c>
      <c r="E308" s="43" t="str">
        <f>TitleV_Permitted_Sources!H15</f>
        <v>Compressor Engines</v>
      </c>
      <c r="F308" s="232">
        <f>TitleV_Permitted_Sources!I15</f>
        <v>26.1</v>
      </c>
      <c r="G308" s="232">
        <f>TitleV_Permitted_Sources!J15</f>
        <v>7.3</v>
      </c>
      <c r="H308" s="232">
        <f>TitleV_Permitted_Sources!K15</f>
        <v>3.4</v>
      </c>
      <c r="I308" s="232" t="str">
        <f>TitleV_Permitted_Sources!L15</f>
        <v/>
      </c>
      <c r="J308" s="232" t="str">
        <f>TitleV_Permitted_Sources!M15</f>
        <v/>
      </c>
      <c r="K308" s="43" t="str">
        <f t="shared" si="4"/>
        <v>Compressor Engines</v>
      </c>
    </row>
    <row r="309" spans="1:11" s="43" customFormat="1" x14ac:dyDescent="0.2">
      <c r="A309" s="42" t="str">
        <f>TitleV_Permitted_Sources!A16</f>
        <v>TitleV Permitted</v>
      </c>
      <c r="B309" s="42">
        <f>TitleV_Permitted_Sources!B16</f>
        <v>56</v>
      </c>
      <c r="C309" s="77" t="str">
        <f>TitleV_Permitted_Sources!C16</f>
        <v>56013</v>
      </c>
      <c r="D309" s="43" t="str">
        <f>TitleV_Permitted_Sources!F16</f>
        <v>20200202</v>
      </c>
      <c r="E309" s="43" t="str">
        <f>TitleV_Permitted_Sources!H16</f>
        <v>Compressor Engines</v>
      </c>
      <c r="F309" s="232">
        <f>TitleV_Permitted_Sources!I16</f>
        <v>3</v>
      </c>
      <c r="G309" s="232">
        <f>TitleV_Permitted_Sources!J16</f>
        <v>1.6</v>
      </c>
      <c r="H309" s="232">
        <f>TitleV_Permitted_Sources!K16</f>
        <v>4.5999999999999996</v>
      </c>
      <c r="I309" s="232" t="str">
        <f>TitleV_Permitted_Sources!L16</f>
        <v/>
      </c>
      <c r="J309" s="232" t="str">
        <f>TitleV_Permitted_Sources!M16</f>
        <v/>
      </c>
      <c r="K309" s="43" t="str">
        <f t="shared" si="4"/>
        <v>Compressor Engines</v>
      </c>
    </row>
    <row r="310" spans="1:11" s="43" customFormat="1" x14ac:dyDescent="0.2">
      <c r="A310" s="42" t="str">
        <f>TitleV_Permitted_Sources!A17</f>
        <v>TitleV Permitted</v>
      </c>
      <c r="B310" s="42">
        <f>TitleV_Permitted_Sources!B17</f>
        <v>56</v>
      </c>
      <c r="C310" s="77" t="str">
        <f>TitleV_Permitted_Sources!C17</f>
        <v>56013</v>
      </c>
      <c r="D310" s="43" t="str">
        <f>TitleV_Permitted_Sources!F17</f>
        <v>31000299</v>
      </c>
      <c r="E310" s="43" t="str">
        <f>TitleV_Permitted_Sources!H17</f>
        <v>Natural Gas Production, Other Not Classified</v>
      </c>
      <c r="F310" s="232">
        <f>TitleV_Permitted_Sources!I17</f>
        <v>2</v>
      </c>
      <c r="G310" s="232">
        <f>TitleV_Permitted_Sources!J17</f>
        <v>7.5</v>
      </c>
      <c r="H310" s="232">
        <f>TitleV_Permitted_Sources!K17</f>
        <v>1.7</v>
      </c>
      <c r="I310" s="232" t="str">
        <f>TitleV_Permitted_Sources!L17</f>
        <v/>
      </c>
      <c r="J310" s="232" t="str">
        <f>TitleV_Permitted_Sources!M17</f>
        <v/>
      </c>
      <c r="K310" s="43" t="str">
        <f t="shared" si="4"/>
        <v>Natural Gas Production, Other Not Classified</v>
      </c>
    </row>
    <row r="311" spans="1:11" s="43" customFormat="1" x14ac:dyDescent="0.2">
      <c r="A311" s="42" t="str">
        <f>TitleV_Permitted_Sources!A18</f>
        <v>TitleV Permitted</v>
      </c>
      <c r="B311" s="42">
        <f>TitleV_Permitted_Sources!B18</f>
        <v>56</v>
      </c>
      <c r="C311" s="77" t="str">
        <f>TitleV_Permitted_Sources!C18</f>
        <v>56013</v>
      </c>
      <c r="D311" s="43" t="str">
        <f>TitleV_Permitted_Sources!F18</f>
        <v>31000404</v>
      </c>
      <c r="E311" s="43" t="str">
        <f>TitleV_Permitted_Sources!H18</f>
        <v>Process Heaters</v>
      </c>
      <c r="F311" s="232">
        <f>TitleV_Permitted_Sources!I18</f>
        <v>0.2</v>
      </c>
      <c r="G311" s="232" t="str">
        <f>TitleV_Permitted_Sources!J18</f>
        <v/>
      </c>
      <c r="H311" s="232">
        <f>TitleV_Permitted_Sources!K18</f>
        <v>0.1</v>
      </c>
      <c r="I311" s="232" t="str">
        <f>TitleV_Permitted_Sources!L18</f>
        <v/>
      </c>
      <c r="J311" s="232" t="str">
        <f>TitleV_Permitted_Sources!M18</f>
        <v/>
      </c>
      <c r="K311" s="43" t="str">
        <f t="shared" si="4"/>
        <v>Heaters</v>
      </c>
    </row>
    <row r="312" spans="1:11" s="43" customFormat="1" x14ac:dyDescent="0.2">
      <c r="A312" s="42" t="str">
        <f>TitleV_Permitted_Sources!A19</f>
        <v>TitleV Permitted</v>
      </c>
      <c r="B312" s="42">
        <f>TitleV_Permitted_Sources!B19</f>
        <v>56</v>
      </c>
      <c r="C312" s="77" t="str">
        <f>TitleV_Permitted_Sources!C19</f>
        <v>56013</v>
      </c>
      <c r="D312" s="43" t="str">
        <f>TitleV_Permitted_Sources!F19</f>
        <v>31000404</v>
      </c>
      <c r="E312" s="43" t="str">
        <f>TitleV_Permitted_Sources!H19</f>
        <v>Process Heaters</v>
      </c>
      <c r="F312" s="232">
        <f>TitleV_Permitted_Sources!I19</f>
        <v>0.6</v>
      </c>
      <c r="G312" s="232" t="str">
        <f>TitleV_Permitted_Sources!J19</f>
        <v/>
      </c>
      <c r="H312" s="232">
        <f>TitleV_Permitted_Sources!K19</f>
        <v>0.5</v>
      </c>
      <c r="I312" s="232" t="str">
        <f>TitleV_Permitted_Sources!L19</f>
        <v/>
      </c>
      <c r="J312" s="232" t="str">
        <f>TitleV_Permitted_Sources!M19</f>
        <v/>
      </c>
      <c r="K312" s="43" t="str">
        <f t="shared" si="4"/>
        <v>Heaters</v>
      </c>
    </row>
    <row r="313" spans="1:11" s="43" customFormat="1" x14ac:dyDescent="0.2">
      <c r="A313" s="42" t="str">
        <f>TitleV_Permitted_Sources!A20</f>
        <v>TitleV Permitted</v>
      </c>
      <c r="B313" s="42">
        <f>TitleV_Permitted_Sources!B20</f>
        <v>56</v>
      </c>
      <c r="C313" s="77" t="str">
        <f>TitleV_Permitted_Sources!C20</f>
        <v>56013</v>
      </c>
      <c r="D313" s="43" t="str">
        <f>TitleV_Permitted_Sources!F20</f>
        <v>31088811</v>
      </c>
      <c r="E313" s="43" t="str">
        <f>TitleV_Permitted_Sources!H20</f>
        <v>Permitted Fugitives</v>
      </c>
      <c r="F313" s="232" t="str">
        <f>TitleV_Permitted_Sources!I20</f>
        <v/>
      </c>
      <c r="G313" s="232">
        <f>TitleV_Permitted_Sources!J20</f>
        <v>8.9</v>
      </c>
      <c r="H313" s="232" t="str">
        <f>TitleV_Permitted_Sources!K20</f>
        <v/>
      </c>
      <c r="I313" s="232" t="str">
        <f>TitleV_Permitted_Sources!L20</f>
        <v/>
      </c>
      <c r="J313" s="232" t="str">
        <f>TitleV_Permitted_Sources!M20</f>
        <v/>
      </c>
      <c r="K313" s="43" t="str">
        <f t="shared" si="4"/>
        <v>Fugitives</v>
      </c>
    </row>
    <row r="314" spans="1:11" s="43" customFormat="1" x14ac:dyDescent="0.2">
      <c r="A314" s="42" t="str">
        <f>TitleV_Permitted_Sources!A21</f>
        <v>TitleV Permitted</v>
      </c>
      <c r="B314" s="42">
        <f>TitleV_Permitted_Sources!B21</f>
        <v>56</v>
      </c>
      <c r="C314" s="77" t="str">
        <f>TitleV_Permitted_Sources!C21</f>
        <v>56013</v>
      </c>
      <c r="D314" s="43" t="str">
        <f>TitleV_Permitted_Sources!F21</f>
        <v>20200208</v>
      </c>
      <c r="E314" s="43" t="str">
        <f>TitleV_Permitted_Sources!H21</f>
        <v>Permitted Tank Losses</v>
      </c>
      <c r="F314" s="232" t="str">
        <f>TitleV_Permitted_Sources!I21</f>
        <v/>
      </c>
      <c r="G314" s="232">
        <f>TitleV_Permitted_Sources!J21</f>
        <v>3.5</v>
      </c>
      <c r="H314" s="232" t="str">
        <f>TitleV_Permitted_Sources!K21</f>
        <v/>
      </c>
      <c r="I314" s="232" t="str">
        <f>TitleV_Permitted_Sources!L21</f>
        <v/>
      </c>
      <c r="J314" s="232" t="str">
        <f>TitleV_Permitted_Sources!M21</f>
        <v/>
      </c>
      <c r="K314" s="43" t="str">
        <f t="shared" si="4"/>
        <v xml:space="preserve">Condensate tank </v>
      </c>
    </row>
    <row r="315" spans="1:11" s="43" customFormat="1" x14ac:dyDescent="0.2">
      <c r="A315" s="42" t="str">
        <f>TitleV_Permitted_Sources!A22</f>
        <v>TitleV Permitted</v>
      </c>
      <c r="B315" s="42">
        <f>TitleV_Permitted_Sources!B22</f>
        <v>56</v>
      </c>
      <c r="C315" s="77" t="str">
        <f>TitleV_Permitted_Sources!C22</f>
        <v>56013</v>
      </c>
      <c r="D315" s="43" t="str">
        <f>TitleV_Permitted_Sources!F22</f>
        <v>40400312</v>
      </c>
      <c r="E315" s="43" t="str">
        <f>TitleV_Permitted_Sources!H22</f>
        <v>Permitted Tank Losses</v>
      </c>
      <c r="F315" s="232" t="str">
        <f>TitleV_Permitted_Sources!I22</f>
        <v/>
      </c>
      <c r="G315" s="232">
        <f>TitleV_Permitted_Sources!J22</f>
        <v>0.7</v>
      </c>
      <c r="H315" s="232" t="str">
        <f>TitleV_Permitted_Sources!K22</f>
        <v/>
      </c>
      <c r="I315" s="232" t="str">
        <f>TitleV_Permitted_Sources!L22</f>
        <v/>
      </c>
      <c r="J315" s="232" t="str">
        <f>TitleV_Permitted_Sources!M22</f>
        <v/>
      </c>
      <c r="K315" s="43" t="str">
        <f t="shared" si="4"/>
        <v xml:space="preserve">Condensate tank </v>
      </c>
    </row>
    <row r="316" spans="1:11" s="43" customFormat="1" x14ac:dyDescent="0.2">
      <c r="A316" s="42" t="str">
        <f>TitleV_Permitted_Sources!A23</f>
        <v>TitleV Permitted</v>
      </c>
      <c r="B316" s="42">
        <f>TitleV_Permitted_Sources!B23</f>
        <v>56</v>
      </c>
      <c r="C316" s="77" t="str">
        <f>TitleV_Permitted_Sources!C23</f>
        <v>56013</v>
      </c>
      <c r="D316" s="43" t="str">
        <f>TitleV_Permitted_Sources!F23</f>
        <v>10200602</v>
      </c>
      <c r="E316" s="43" t="str">
        <f>TitleV_Permitted_Sources!H23</f>
        <v>Process Heaters</v>
      </c>
      <c r="F316" s="232">
        <f>TitleV_Permitted_Sources!I23</f>
        <v>10.1</v>
      </c>
      <c r="G316" s="232" t="str">
        <f>TitleV_Permitted_Sources!J23</f>
        <v/>
      </c>
      <c r="H316" s="232">
        <f>TitleV_Permitted_Sources!K23</f>
        <v>21</v>
      </c>
      <c r="I316" s="232" t="str">
        <f>TitleV_Permitted_Sources!L23</f>
        <v/>
      </c>
      <c r="J316" s="232">
        <f>TitleV_Permitted_Sources!M23</f>
        <v>0.06</v>
      </c>
      <c r="K316" s="43" t="str">
        <f t="shared" si="4"/>
        <v>Heaters</v>
      </c>
    </row>
    <row r="317" spans="1:11" s="43" customFormat="1" x14ac:dyDescent="0.2">
      <c r="A317" s="42" t="str">
        <f>TitleV_Permitted_Sources!A24</f>
        <v>TitleV Permitted</v>
      </c>
      <c r="B317" s="42">
        <f>TitleV_Permitted_Sources!B24</f>
        <v>56</v>
      </c>
      <c r="C317" s="77" t="str">
        <f>TitleV_Permitted_Sources!C24</f>
        <v>56013</v>
      </c>
      <c r="D317" s="43" t="str">
        <f>TitleV_Permitted_Sources!F24</f>
        <v>10200602</v>
      </c>
      <c r="E317" s="43" t="str">
        <f>TitleV_Permitted_Sources!H24</f>
        <v>Process Heaters</v>
      </c>
      <c r="F317" s="232">
        <f>TitleV_Permitted_Sources!I24</f>
        <v>9.5</v>
      </c>
      <c r="G317" s="232">
        <f>TitleV_Permitted_Sources!J24</f>
        <v>0.4</v>
      </c>
      <c r="H317" s="232">
        <f>TitleV_Permitted_Sources!K24</f>
        <v>13.4</v>
      </c>
      <c r="I317" s="232">
        <f>TitleV_Permitted_Sources!L24</f>
        <v>0.18</v>
      </c>
      <c r="J317" s="232">
        <f>TitleV_Permitted_Sources!M24</f>
        <v>1.1000000000000001</v>
      </c>
      <c r="K317" s="43" t="str">
        <f t="shared" si="4"/>
        <v>Heaters</v>
      </c>
    </row>
    <row r="318" spans="1:11" s="43" customFormat="1" x14ac:dyDescent="0.2">
      <c r="A318" s="42" t="str">
        <f>TitleV_Permitted_Sources!A25</f>
        <v>TitleV Permitted</v>
      </c>
      <c r="B318" s="42">
        <f>TitleV_Permitted_Sources!B25</f>
        <v>56</v>
      </c>
      <c r="C318" s="77" t="str">
        <f>TitleV_Permitted_Sources!C25</f>
        <v>56013</v>
      </c>
      <c r="D318" s="43" t="str">
        <f>TitleV_Permitted_Sources!F25</f>
        <v>10200603</v>
      </c>
      <c r="E318" s="43" t="str">
        <f>TitleV_Permitted_Sources!H25</f>
        <v>Process Heaters</v>
      </c>
      <c r="F318" s="232">
        <f>TitleV_Permitted_Sources!I25</f>
        <v>0.9</v>
      </c>
      <c r="G318" s="232" t="str">
        <f>TitleV_Permitted_Sources!J25</f>
        <v/>
      </c>
      <c r="H318" s="232">
        <f>TitleV_Permitted_Sources!K25</f>
        <v>0.6</v>
      </c>
      <c r="I318" s="232" t="str">
        <f>TitleV_Permitted_Sources!L25</f>
        <v/>
      </c>
      <c r="J318" s="232" t="str">
        <f>TitleV_Permitted_Sources!M25</f>
        <v/>
      </c>
      <c r="K318" s="43" t="str">
        <f t="shared" si="4"/>
        <v>Heaters</v>
      </c>
    </row>
    <row r="319" spans="1:11" s="43" customFormat="1" x14ac:dyDescent="0.2">
      <c r="A319" s="42" t="str">
        <f>TitleV_Permitted_Sources!A26</f>
        <v>TitleV Permitted</v>
      </c>
      <c r="B319" s="42">
        <f>TitleV_Permitted_Sources!B26</f>
        <v>56</v>
      </c>
      <c r="C319" s="77" t="str">
        <f>TitleV_Permitted_Sources!C26</f>
        <v>56013</v>
      </c>
      <c r="D319" s="43" t="str">
        <f>TitleV_Permitted_Sources!F26</f>
        <v>20200102</v>
      </c>
      <c r="E319" s="43" t="str">
        <f>TitleV_Permitted_Sources!H26</f>
        <v>Compressor Engines</v>
      </c>
      <c r="F319" s="232">
        <f>TitleV_Permitted_Sources!I26</f>
        <v>0.4</v>
      </c>
      <c r="G319" s="232" t="str">
        <f>TitleV_Permitted_Sources!J26</f>
        <v/>
      </c>
      <c r="H319" s="232">
        <f>TitleV_Permitted_Sources!K26</f>
        <v>0.1</v>
      </c>
      <c r="I319" s="232" t="str">
        <f>TitleV_Permitted_Sources!L26</f>
        <v/>
      </c>
      <c r="J319" s="232" t="str">
        <f>TitleV_Permitted_Sources!M26</f>
        <v/>
      </c>
      <c r="K319" s="43" t="str">
        <f t="shared" si="4"/>
        <v>Compressor Engines</v>
      </c>
    </row>
    <row r="320" spans="1:11" s="43" customFormat="1" x14ac:dyDescent="0.2">
      <c r="A320" s="42" t="str">
        <f>TitleV_Permitted_Sources!A27</f>
        <v>TitleV Permitted</v>
      </c>
      <c r="B320" s="42">
        <f>TitleV_Permitted_Sources!B27</f>
        <v>56</v>
      </c>
      <c r="C320" s="77" t="str">
        <f>TitleV_Permitted_Sources!C27</f>
        <v>56013</v>
      </c>
      <c r="D320" s="43" t="str">
        <f>TitleV_Permitted_Sources!F27</f>
        <v>20200102</v>
      </c>
      <c r="E320" s="43" t="str">
        <f>TitleV_Permitted_Sources!H27</f>
        <v>Compressor Engines</v>
      </c>
      <c r="F320" s="232">
        <f>TitleV_Permitted_Sources!I27</f>
        <v>0.74</v>
      </c>
      <c r="G320" s="232" t="str">
        <f>TitleV_Permitted_Sources!J27</f>
        <v/>
      </c>
      <c r="H320" s="232">
        <f>TitleV_Permitted_Sources!K27</f>
        <v>1.21</v>
      </c>
      <c r="I320" s="232" t="str">
        <f>TitleV_Permitted_Sources!L27</f>
        <v/>
      </c>
      <c r="J320" s="232" t="str">
        <f>TitleV_Permitted_Sources!M27</f>
        <v/>
      </c>
      <c r="K320" s="43" t="str">
        <f t="shared" si="4"/>
        <v>Compressor Engines</v>
      </c>
    </row>
    <row r="321" spans="1:11" s="43" customFormat="1" x14ac:dyDescent="0.2">
      <c r="A321" s="42" t="str">
        <f>TitleV_Permitted_Sources!A28</f>
        <v>TitleV Permitted</v>
      </c>
      <c r="B321" s="42">
        <f>TitleV_Permitted_Sources!B28</f>
        <v>56</v>
      </c>
      <c r="C321" s="77" t="str">
        <f>TitleV_Permitted_Sources!C28</f>
        <v>56013</v>
      </c>
      <c r="D321" s="43" t="str">
        <f>TitleV_Permitted_Sources!F28</f>
        <v>20200201</v>
      </c>
      <c r="E321" s="43" t="str">
        <f>TitleV_Permitted_Sources!H28</f>
        <v>Compressor Engines</v>
      </c>
      <c r="F321" s="232">
        <f>TitleV_Permitted_Sources!I28</f>
        <v>0</v>
      </c>
      <c r="G321" s="232">
        <f>TitleV_Permitted_Sources!J28</f>
        <v>0</v>
      </c>
      <c r="H321" s="232">
        <f>TitleV_Permitted_Sources!K28</f>
        <v>0.2</v>
      </c>
      <c r="I321" s="232" t="str">
        <f>TitleV_Permitted_Sources!L28</f>
        <v/>
      </c>
      <c r="J321" s="232" t="str">
        <f>TitleV_Permitted_Sources!M28</f>
        <v/>
      </c>
      <c r="K321" s="43" t="str">
        <f t="shared" si="4"/>
        <v>Compressor Engines</v>
      </c>
    </row>
    <row r="322" spans="1:11" s="43" customFormat="1" x14ac:dyDescent="0.2">
      <c r="A322" s="42" t="str">
        <f>TitleV_Permitted_Sources!A29</f>
        <v>TitleV Permitted</v>
      </c>
      <c r="B322" s="42">
        <f>TitleV_Permitted_Sources!B29</f>
        <v>56</v>
      </c>
      <c r="C322" s="77" t="str">
        <f>TitleV_Permitted_Sources!C29</f>
        <v>56013</v>
      </c>
      <c r="D322" s="43" t="str">
        <f>TitleV_Permitted_Sources!F29</f>
        <v>31000205</v>
      </c>
      <c r="E322" s="43" t="str">
        <f>TitleV_Permitted_Sources!H29</f>
        <v>Natural Gas Production, Flares</v>
      </c>
      <c r="F322" s="232">
        <f>TitleV_Permitted_Sources!I29</f>
        <v>0.2</v>
      </c>
      <c r="G322" s="232" t="str">
        <f>TitleV_Permitted_Sources!J29</f>
        <v/>
      </c>
      <c r="H322" s="232">
        <f>TitleV_Permitted_Sources!K29</f>
        <v>0.04</v>
      </c>
      <c r="I322" s="232" t="str">
        <f>TitleV_Permitted_Sources!L29</f>
        <v/>
      </c>
      <c r="J322" s="232">
        <f>TitleV_Permitted_Sources!M29</f>
        <v>0.01</v>
      </c>
      <c r="K322" s="43" t="str">
        <f t="shared" si="4"/>
        <v>Natural Gas Production, Flares</v>
      </c>
    </row>
    <row r="323" spans="1:11" s="43" customFormat="1" x14ac:dyDescent="0.2">
      <c r="A323" s="42" t="str">
        <f>TitleV_Permitted_Sources!A30</f>
        <v>TitleV Permitted</v>
      </c>
      <c r="B323" s="42">
        <f>TitleV_Permitted_Sources!B30</f>
        <v>56</v>
      </c>
      <c r="C323" s="77" t="str">
        <f>TitleV_Permitted_Sources!C30</f>
        <v>56013</v>
      </c>
      <c r="D323" s="43" t="str">
        <f>TitleV_Permitted_Sources!F30</f>
        <v>31000205</v>
      </c>
      <c r="E323" s="43" t="str">
        <f>TitleV_Permitted_Sources!H30</f>
        <v>Natural Gas Production, Flares</v>
      </c>
      <c r="F323" s="232">
        <f>TitleV_Permitted_Sources!I30</f>
        <v>0.2</v>
      </c>
      <c r="G323" s="232" t="str">
        <f>TitleV_Permitted_Sources!J30</f>
        <v/>
      </c>
      <c r="H323" s="232">
        <f>TitleV_Permitted_Sources!K30</f>
        <v>0.04</v>
      </c>
      <c r="I323" s="232">
        <f>TitleV_Permitted_Sources!L30</f>
        <v>0.01</v>
      </c>
      <c r="J323" s="232">
        <f>TitleV_Permitted_Sources!M30</f>
        <v>0.01</v>
      </c>
      <c r="K323" s="43" t="str">
        <f t="shared" si="4"/>
        <v>Natural Gas Production, Flares</v>
      </c>
    </row>
    <row r="324" spans="1:11" s="43" customFormat="1" x14ac:dyDescent="0.2">
      <c r="A324" s="42" t="str">
        <f>TitleV_Permitted_Sources!A31</f>
        <v>TitleV Permitted</v>
      </c>
      <c r="B324" s="42">
        <f>TitleV_Permitted_Sources!B31</f>
        <v>56</v>
      </c>
      <c r="C324" s="77" t="str">
        <f>TitleV_Permitted_Sources!C31</f>
        <v>56013</v>
      </c>
      <c r="D324" s="43" t="str">
        <f>TitleV_Permitted_Sources!F31</f>
        <v>31000209</v>
      </c>
      <c r="E324" s="43" t="str">
        <f>TitleV_Permitted_Sources!H31</f>
        <v>Natural Gas Production, Incinerators Burning Waste Gas or Augmented Waste Gas</v>
      </c>
      <c r="F324" s="232">
        <f>TitleV_Permitted_Sources!I31</f>
        <v>21.9</v>
      </c>
      <c r="G324" s="232" t="str">
        <f>TitleV_Permitted_Sources!J31</f>
        <v/>
      </c>
      <c r="H324" s="232">
        <f>TitleV_Permitted_Sources!K31</f>
        <v>438</v>
      </c>
      <c r="I324" s="232">
        <f>TitleV_Permitted_Sources!L31</f>
        <v>503.7</v>
      </c>
      <c r="J324" s="232">
        <f>TitleV_Permitted_Sources!M31</f>
        <v>0.56000000000000005</v>
      </c>
      <c r="K324" s="43" t="str">
        <f t="shared" si="4"/>
        <v>Natural Gas Production, Incinerators Burning Waste Gas or Augmented Waste Gas</v>
      </c>
    </row>
    <row r="325" spans="1:11" s="43" customFormat="1" x14ac:dyDescent="0.2">
      <c r="A325" s="42" t="str">
        <f>TitleV_Permitted_Sources!A32</f>
        <v>TitleV Permitted</v>
      </c>
      <c r="B325" s="42">
        <f>TitleV_Permitted_Sources!B32</f>
        <v>56</v>
      </c>
      <c r="C325" s="77" t="str">
        <f>TitleV_Permitted_Sources!C32</f>
        <v>56013</v>
      </c>
      <c r="D325" s="43" t="str">
        <f>TitleV_Permitted_Sources!F32</f>
        <v>31000209</v>
      </c>
      <c r="E325" s="43" t="str">
        <f>TitleV_Permitted_Sources!H32</f>
        <v>Natural Gas Production, Incinerators Burning Waste Gas or Augmented Waste Gas</v>
      </c>
      <c r="F325" s="232">
        <f>TitleV_Permitted_Sources!I32</f>
        <v>21.9</v>
      </c>
      <c r="G325" s="232" t="str">
        <f>TitleV_Permitted_Sources!J32</f>
        <v/>
      </c>
      <c r="H325" s="232">
        <f>TitleV_Permitted_Sources!K32</f>
        <v>438</v>
      </c>
      <c r="I325" s="232">
        <f>TitleV_Permitted_Sources!L32</f>
        <v>503.7</v>
      </c>
      <c r="J325" s="232">
        <f>TitleV_Permitted_Sources!M32</f>
        <v>1.1399999999999999</v>
      </c>
      <c r="K325" s="43" t="str">
        <f t="shared" si="4"/>
        <v>Natural Gas Production, Incinerators Burning Waste Gas or Augmented Waste Gas</v>
      </c>
    </row>
    <row r="326" spans="1:11" s="43" customFormat="1" x14ac:dyDescent="0.2">
      <c r="A326" s="42" t="str">
        <f>TitleV_Permitted_Sources!A33</f>
        <v>TitleV Permitted</v>
      </c>
      <c r="B326" s="42">
        <f>TitleV_Permitted_Sources!B33</f>
        <v>56</v>
      </c>
      <c r="C326" s="77" t="str">
        <f>TitleV_Permitted_Sources!C33</f>
        <v>56013</v>
      </c>
      <c r="D326" s="43" t="str">
        <f>TitleV_Permitted_Sources!F33</f>
        <v>31000209</v>
      </c>
      <c r="E326" s="43" t="str">
        <f>TitleV_Permitted_Sources!H33</f>
        <v>Natural Gas Production, Incinerators Burning Waste Gas or Augmented Waste Gas</v>
      </c>
      <c r="F326" s="232">
        <f>TitleV_Permitted_Sources!I33</f>
        <v>59.1</v>
      </c>
      <c r="G326" s="232" t="str">
        <f>TitleV_Permitted_Sources!J33</f>
        <v/>
      </c>
      <c r="H326" s="232">
        <f>TitleV_Permitted_Sources!K33</f>
        <v>1445.4</v>
      </c>
      <c r="I326" s="232">
        <f>TitleV_Permitted_Sources!L33</f>
        <v>1340.3</v>
      </c>
      <c r="J326" s="232">
        <f>TitleV_Permitted_Sources!M33</f>
        <v>4.4000000000000004</v>
      </c>
      <c r="K326" s="43" t="str">
        <f t="shared" si="4"/>
        <v>Natural Gas Production, Incinerators Burning Waste Gas or Augmented Waste Gas</v>
      </c>
    </row>
    <row r="327" spans="1:11" s="43" customFormat="1" x14ac:dyDescent="0.2">
      <c r="A327" s="42" t="str">
        <f>TitleV_Permitted_Sources!A34</f>
        <v>TitleV Permitted</v>
      </c>
      <c r="B327" s="42">
        <f>TitleV_Permitted_Sources!B34</f>
        <v>56</v>
      </c>
      <c r="C327" s="77" t="str">
        <f>TitleV_Permitted_Sources!C34</f>
        <v>56013</v>
      </c>
      <c r="D327" s="43" t="str">
        <f>TitleV_Permitted_Sources!F34</f>
        <v>31000299</v>
      </c>
      <c r="E327" s="43" t="str">
        <f>TitleV_Permitted_Sources!H34</f>
        <v>Natural Gas Production, Other Not Classified</v>
      </c>
      <c r="F327" s="232" t="str">
        <f>TitleV_Permitted_Sources!I34</f>
        <v/>
      </c>
      <c r="G327" s="232" t="str">
        <f>TitleV_Permitted_Sources!J34</f>
        <v/>
      </c>
      <c r="H327" s="232" t="str">
        <f>TitleV_Permitted_Sources!K34</f>
        <v/>
      </c>
      <c r="I327" s="232">
        <f>TitleV_Permitted_Sources!L34</f>
        <v>1.95</v>
      </c>
      <c r="J327" s="232" t="str">
        <f>TitleV_Permitted_Sources!M34</f>
        <v/>
      </c>
      <c r="K327" s="43" t="str">
        <f t="shared" ref="K327:K390" si="5">IF(E327="Unpermitted Fugitives","Fugitives",IF(E327="Natural Gas Processing Facilities, Pump Seals","Fugitives",IF(E327="Natural Gas Production, All Equipt Leak Fugitives","Fugitives",IF(E327="External Combustion Boilers","Heaters",IF(E327="Permitted Tank Losses","Condensate tank ",IF(E327="Permitted Fugitives","Fugitives",IF(E327="Process Heaters","Heaters",E327)))))))</f>
        <v>Natural Gas Production, Other Not Classified</v>
      </c>
    </row>
    <row r="328" spans="1:11" s="43" customFormat="1" x14ac:dyDescent="0.2">
      <c r="A328" s="42" t="str">
        <f>TitleV_Permitted_Sources!A35</f>
        <v>TitleV Permitted</v>
      </c>
      <c r="B328" s="42">
        <f>TitleV_Permitted_Sources!B35</f>
        <v>56</v>
      </c>
      <c r="C328" s="77" t="str">
        <f>TitleV_Permitted_Sources!C35</f>
        <v>56013</v>
      </c>
      <c r="D328" s="43" t="str">
        <f>TitleV_Permitted_Sources!F35</f>
        <v>31000299</v>
      </c>
      <c r="E328" s="43" t="str">
        <f>TitleV_Permitted_Sources!H35</f>
        <v>Natural Gas Production, Other Not Classified</v>
      </c>
      <c r="F328" s="232" t="str">
        <f>TitleV_Permitted_Sources!I35</f>
        <v/>
      </c>
      <c r="G328" s="232" t="str">
        <f>TitleV_Permitted_Sources!J35</f>
        <v/>
      </c>
      <c r="H328" s="232" t="str">
        <f>TitleV_Permitted_Sources!K35</f>
        <v/>
      </c>
      <c r="I328" s="232">
        <f>TitleV_Permitted_Sources!L35</f>
        <v>26.3</v>
      </c>
      <c r="J328" s="232" t="str">
        <f>TitleV_Permitted_Sources!M35</f>
        <v/>
      </c>
      <c r="K328" s="43" t="str">
        <f t="shared" si="5"/>
        <v>Natural Gas Production, Other Not Classified</v>
      </c>
    </row>
    <row r="329" spans="1:11" s="43" customFormat="1" x14ac:dyDescent="0.2">
      <c r="A329" s="42" t="str">
        <f>TitleV_Permitted_Sources!A36</f>
        <v>TitleV Permitted</v>
      </c>
      <c r="B329" s="42">
        <f>TitleV_Permitted_Sources!B36</f>
        <v>56</v>
      </c>
      <c r="C329" s="77" t="str">
        <f>TitleV_Permitted_Sources!C36</f>
        <v>56013</v>
      </c>
      <c r="D329" s="43" t="str">
        <f>TitleV_Permitted_Sources!F36</f>
        <v>31000299</v>
      </c>
      <c r="E329" s="43" t="str">
        <f>TitleV_Permitted_Sources!H36</f>
        <v>Natural Gas Production, Other Not Classified</v>
      </c>
      <c r="F329" s="232" t="str">
        <f>TitleV_Permitted_Sources!I36</f>
        <v/>
      </c>
      <c r="G329" s="232" t="str">
        <f>TitleV_Permitted_Sources!J36</f>
        <v/>
      </c>
      <c r="H329" s="232" t="str">
        <f>TitleV_Permitted_Sources!K36</f>
        <v/>
      </c>
      <c r="I329" s="232">
        <f>TitleV_Permitted_Sources!L36</f>
        <v>26.3</v>
      </c>
      <c r="J329" s="232" t="str">
        <f>TitleV_Permitted_Sources!M36</f>
        <v/>
      </c>
      <c r="K329" s="43" t="str">
        <f t="shared" si="5"/>
        <v>Natural Gas Production, Other Not Classified</v>
      </c>
    </row>
    <row r="330" spans="1:11" s="43" customFormat="1" x14ac:dyDescent="0.2">
      <c r="A330" s="42" t="str">
        <f>TitleV_Permitted_Sources!A37</f>
        <v>TitleV Permitted</v>
      </c>
      <c r="B330" s="42">
        <f>TitleV_Permitted_Sources!B37</f>
        <v>56</v>
      </c>
      <c r="C330" s="77" t="str">
        <f>TitleV_Permitted_Sources!C37</f>
        <v>56013</v>
      </c>
      <c r="D330" s="43" t="str">
        <f>TitleV_Permitted_Sources!F37</f>
        <v>10200602</v>
      </c>
      <c r="E330" s="43" t="str">
        <f>TitleV_Permitted_Sources!H37</f>
        <v>Process Heaters</v>
      </c>
      <c r="F330" s="232">
        <f>TitleV_Permitted_Sources!I37</f>
        <v>3.3</v>
      </c>
      <c r="G330" s="232" t="str">
        <f>TitleV_Permitted_Sources!J37</f>
        <v/>
      </c>
      <c r="H330" s="232">
        <f>TitleV_Permitted_Sources!K37</f>
        <v>0.8</v>
      </c>
      <c r="I330" s="232" t="str">
        <f>TitleV_Permitted_Sources!L37</f>
        <v/>
      </c>
      <c r="J330" s="232" t="str">
        <f>TitleV_Permitted_Sources!M37</f>
        <v/>
      </c>
      <c r="K330" s="43" t="str">
        <f t="shared" si="5"/>
        <v>Heaters</v>
      </c>
    </row>
    <row r="331" spans="1:11" s="43" customFormat="1" x14ac:dyDescent="0.2">
      <c r="A331" s="42" t="str">
        <f>TitleV_Permitted_Sources!A38</f>
        <v>TitleV Permitted</v>
      </c>
      <c r="B331" s="42">
        <f>TitleV_Permitted_Sources!B38</f>
        <v>56</v>
      </c>
      <c r="C331" s="77" t="str">
        <f>TitleV_Permitted_Sources!C38</f>
        <v>56013</v>
      </c>
      <c r="D331" s="43" t="str">
        <f>TitleV_Permitted_Sources!F38</f>
        <v>10200602</v>
      </c>
      <c r="E331" s="43" t="str">
        <f>TitleV_Permitted_Sources!H38</f>
        <v>Process Heaters</v>
      </c>
      <c r="F331" s="232">
        <f>TitleV_Permitted_Sources!I38</f>
        <v>0</v>
      </c>
      <c r="G331" s="232" t="str">
        <f>TitleV_Permitted_Sources!J38</f>
        <v/>
      </c>
      <c r="H331" s="232">
        <f>TitleV_Permitted_Sources!K38</f>
        <v>0</v>
      </c>
      <c r="I331" s="232" t="str">
        <f>TitleV_Permitted_Sources!L38</f>
        <v/>
      </c>
      <c r="J331" s="232" t="str">
        <f>TitleV_Permitted_Sources!M38</f>
        <v/>
      </c>
      <c r="K331" s="43" t="str">
        <f t="shared" si="5"/>
        <v>Heaters</v>
      </c>
    </row>
    <row r="332" spans="1:11" s="43" customFormat="1" x14ac:dyDescent="0.2">
      <c r="A332" s="42" t="str">
        <f>TitleV_Permitted_Sources!A39</f>
        <v>TitleV Permitted</v>
      </c>
      <c r="B332" s="42">
        <f>TitleV_Permitted_Sources!B39</f>
        <v>56</v>
      </c>
      <c r="C332" s="77" t="str">
        <f>TitleV_Permitted_Sources!C39</f>
        <v>56013</v>
      </c>
      <c r="D332" s="43" t="str">
        <f>TitleV_Permitted_Sources!F39</f>
        <v>20200201</v>
      </c>
      <c r="E332" s="43" t="str">
        <f>TitleV_Permitted_Sources!H39</f>
        <v>Compressor Engines</v>
      </c>
      <c r="F332" s="232">
        <f>TitleV_Permitted_Sources!I39</f>
        <v>51.1</v>
      </c>
      <c r="G332" s="232" t="str">
        <f>TitleV_Permitted_Sources!J39</f>
        <v/>
      </c>
      <c r="H332" s="232">
        <f>TitleV_Permitted_Sources!K39</f>
        <v>15.2</v>
      </c>
      <c r="I332" s="232" t="str">
        <f>TitleV_Permitted_Sources!L39</f>
        <v/>
      </c>
      <c r="J332" s="232" t="str">
        <f>TitleV_Permitted_Sources!M39</f>
        <v/>
      </c>
      <c r="K332" s="43" t="str">
        <f t="shared" si="5"/>
        <v>Compressor Engines</v>
      </c>
    </row>
    <row r="333" spans="1:11" s="43" customFormat="1" x14ac:dyDescent="0.2">
      <c r="A333" s="42" t="str">
        <f>TitleV_Permitted_Sources!A40</f>
        <v>TitleV Permitted</v>
      </c>
      <c r="B333" s="42">
        <f>TitleV_Permitted_Sources!B40</f>
        <v>56</v>
      </c>
      <c r="C333" s="77" t="str">
        <f>TitleV_Permitted_Sources!C40</f>
        <v>56013</v>
      </c>
      <c r="D333" s="43" t="str">
        <f>TitleV_Permitted_Sources!F40</f>
        <v>20200201</v>
      </c>
      <c r="E333" s="43" t="str">
        <f>TitleV_Permitted_Sources!H40</f>
        <v>Compressor Engines</v>
      </c>
      <c r="F333" s="232">
        <f>TitleV_Permitted_Sources!I40</f>
        <v>43.6</v>
      </c>
      <c r="G333" s="232" t="str">
        <f>TitleV_Permitted_Sources!J40</f>
        <v/>
      </c>
      <c r="H333" s="232">
        <f>TitleV_Permitted_Sources!K40</f>
        <v>13</v>
      </c>
      <c r="I333" s="232" t="str">
        <f>TitleV_Permitted_Sources!L40</f>
        <v/>
      </c>
      <c r="J333" s="232" t="str">
        <f>TitleV_Permitted_Sources!M40</f>
        <v/>
      </c>
      <c r="K333" s="43" t="str">
        <f t="shared" si="5"/>
        <v>Compressor Engines</v>
      </c>
    </row>
    <row r="334" spans="1:11" s="43" customFormat="1" x14ac:dyDescent="0.2">
      <c r="A334" s="42" t="str">
        <f>TitleV_Permitted_Sources!A41</f>
        <v>TitleV Permitted</v>
      </c>
      <c r="B334" s="42">
        <f>TitleV_Permitted_Sources!B41</f>
        <v>56</v>
      </c>
      <c r="C334" s="77" t="str">
        <f>TitleV_Permitted_Sources!C41</f>
        <v>56013</v>
      </c>
      <c r="D334" s="43" t="str">
        <f>TitleV_Permitted_Sources!F41</f>
        <v>20200201</v>
      </c>
      <c r="E334" s="43" t="str">
        <f>TitleV_Permitted_Sources!H41</f>
        <v>Compressor Engines</v>
      </c>
      <c r="F334" s="232">
        <f>TitleV_Permitted_Sources!I41</f>
        <v>3.2</v>
      </c>
      <c r="G334" s="232" t="str">
        <f>TitleV_Permitted_Sources!J41</f>
        <v/>
      </c>
      <c r="H334" s="232">
        <f>TitleV_Permitted_Sources!K41</f>
        <v>0.8</v>
      </c>
      <c r="I334" s="232" t="str">
        <f>TitleV_Permitted_Sources!L41</f>
        <v/>
      </c>
      <c r="J334" s="232" t="str">
        <f>TitleV_Permitted_Sources!M41</f>
        <v/>
      </c>
      <c r="K334" s="43" t="str">
        <f t="shared" si="5"/>
        <v>Compressor Engines</v>
      </c>
    </row>
    <row r="335" spans="1:11" s="43" customFormat="1" x14ac:dyDescent="0.2">
      <c r="A335" s="42" t="str">
        <f>TitleV_Permitted_Sources!A42</f>
        <v>TitleV Permitted</v>
      </c>
      <c r="B335" s="42">
        <f>TitleV_Permitted_Sources!B42</f>
        <v>56</v>
      </c>
      <c r="C335" s="77" t="str">
        <f>TitleV_Permitted_Sources!C42</f>
        <v>56013</v>
      </c>
      <c r="D335" s="43" t="str">
        <f>TitleV_Permitted_Sources!F42</f>
        <v>20200202</v>
      </c>
      <c r="E335" s="43" t="str">
        <f>TitleV_Permitted_Sources!H42</f>
        <v>Compressor Engines</v>
      </c>
      <c r="F335" s="232">
        <f>TitleV_Permitted_Sources!I42</f>
        <v>12.9</v>
      </c>
      <c r="G335" s="232">
        <f>TitleV_Permitted_Sources!J42</f>
        <v>0.6</v>
      </c>
      <c r="H335" s="232">
        <f>TitleV_Permitted_Sources!K42</f>
        <v>1.6</v>
      </c>
      <c r="I335" s="232" t="str">
        <f>TitleV_Permitted_Sources!L42</f>
        <v/>
      </c>
      <c r="J335" s="232" t="str">
        <f>TitleV_Permitted_Sources!M42</f>
        <v/>
      </c>
      <c r="K335" s="43" t="str">
        <f t="shared" si="5"/>
        <v>Compressor Engines</v>
      </c>
    </row>
    <row r="336" spans="1:11" s="43" customFormat="1" x14ac:dyDescent="0.2">
      <c r="A336" s="42" t="str">
        <f>TitleV_Permitted_Sources!A43</f>
        <v>TitleV Permitted</v>
      </c>
      <c r="B336" s="42">
        <f>TitleV_Permitted_Sources!B43</f>
        <v>56</v>
      </c>
      <c r="C336" s="77" t="str">
        <f>TitleV_Permitted_Sources!C43</f>
        <v>56013</v>
      </c>
      <c r="D336" s="43" t="str">
        <f>TitleV_Permitted_Sources!F43</f>
        <v>20200202</v>
      </c>
      <c r="E336" s="43" t="str">
        <f>TitleV_Permitted_Sources!H43</f>
        <v>Compressor Engines</v>
      </c>
      <c r="F336" s="232">
        <f>TitleV_Permitted_Sources!I43</f>
        <v>27.2</v>
      </c>
      <c r="G336" s="232">
        <f>TitleV_Permitted_Sources!J43</f>
        <v>1.2</v>
      </c>
      <c r="H336" s="232">
        <f>TitleV_Permitted_Sources!K43</f>
        <v>3.4</v>
      </c>
      <c r="I336" s="232" t="str">
        <f>TitleV_Permitted_Sources!L43</f>
        <v/>
      </c>
      <c r="J336" s="232" t="str">
        <f>TitleV_Permitted_Sources!M43</f>
        <v/>
      </c>
      <c r="K336" s="43" t="str">
        <f t="shared" si="5"/>
        <v>Compressor Engines</v>
      </c>
    </row>
    <row r="337" spans="1:11" s="43" customFormat="1" x14ac:dyDescent="0.2">
      <c r="A337" s="42" t="str">
        <f>TitleV_Permitted_Sources!A44</f>
        <v>TitleV Permitted</v>
      </c>
      <c r="B337" s="42">
        <f>TitleV_Permitted_Sources!B44</f>
        <v>56</v>
      </c>
      <c r="C337" s="77" t="str">
        <f>TitleV_Permitted_Sources!C44</f>
        <v>56013</v>
      </c>
      <c r="D337" s="43" t="str">
        <f>TitleV_Permitted_Sources!F44</f>
        <v>20200202</v>
      </c>
      <c r="E337" s="43" t="str">
        <f>TitleV_Permitted_Sources!H44</f>
        <v>Compressor Engines</v>
      </c>
      <c r="F337" s="232">
        <f>TitleV_Permitted_Sources!I44</f>
        <v>46.5</v>
      </c>
      <c r="G337" s="232">
        <f>TitleV_Permitted_Sources!J44</f>
        <v>1</v>
      </c>
      <c r="H337" s="232">
        <f>TitleV_Permitted_Sources!K44</f>
        <v>7.6</v>
      </c>
      <c r="I337" s="232" t="str">
        <f>TitleV_Permitted_Sources!L44</f>
        <v/>
      </c>
      <c r="J337" s="232" t="str">
        <f>TitleV_Permitted_Sources!M44</f>
        <v/>
      </c>
      <c r="K337" s="43" t="str">
        <f t="shared" si="5"/>
        <v>Compressor Engines</v>
      </c>
    </row>
    <row r="338" spans="1:11" s="43" customFormat="1" x14ac:dyDescent="0.2">
      <c r="A338" s="42" t="str">
        <f>TitleV_Permitted_Sources!A45</f>
        <v>TitleV Permitted</v>
      </c>
      <c r="B338" s="42">
        <f>TitleV_Permitted_Sources!B45</f>
        <v>56</v>
      </c>
      <c r="C338" s="77" t="str">
        <f>TitleV_Permitted_Sources!C45</f>
        <v>56013</v>
      </c>
      <c r="D338" s="43" t="str">
        <f>TitleV_Permitted_Sources!F45</f>
        <v>20200202</v>
      </c>
      <c r="E338" s="43" t="str">
        <f>TitleV_Permitted_Sources!H45</f>
        <v>Compressor Engines</v>
      </c>
      <c r="F338" s="232">
        <f>TitleV_Permitted_Sources!I45</f>
        <v>23.3</v>
      </c>
      <c r="G338" s="232" t="str">
        <f>TitleV_Permitted_Sources!J45</f>
        <v/>
      </c>
      <c r="H338" s="232">
        <f>TitleV_Permitted_Sources!K45</f>
        <v>23.3</v>
      </c>
      <c r="I338" s="232" t="str">
        <f>TitleV_Permitted_Sources!L45</f>
        <v/>
      </c>
      <c r="J338" s="232" t="str">
        <f>TitleV_Permitted_Sources!M45</f>
        <v/>
      </c>
      <c r="K338" s="43" t="str">
        <f t="shared" si="5"/>
        <v>Compressor Engines</v>
      </c>
    </row>
    <row r="339" spans="1:11" s="43" customFormat="1" x14ac:dyDescent="0.2">
      <c r="A339" s="42" t="str">
        <f>TitleV_Permitted_Sources!A46</f>
        <v>TitleV Permitted</v>
      </c>
      <c r="B339" s="42">
        <f>TitleV_Permitted_Sources!B46</f>
        <v>56</v>
      </c>
      <c r="C339" s="77" t="str">
        <f>TitleV_Permitted_Sources!C46</f>
        <v>56013</v>
      </c>
      <c r="D339" s="43" t="str">
        <f>TitleV_Permitted_Sources!F46</f>
        <v>20200202</v>
      </c>
      <c r="E339" s="43" t="str">
        <f>TitleV_Permitted_Sources!H46</f>
        <v>Compressor Engines</v>
      </c>
      <c r="F339" s="232">
        <f>TitleV_Permitted_Sources!I46</f>
        <v>14.5</v>
      </c>
      <c r="G339" s="232" t="str">
        <f>TitleV_Permitted_Sources!J46</f>
        <v/>
      </c>
      <c r="H339" s="232">
        <f>TitleV_Permitted_Sources!K46</f>
        <v>29.1</v>
      </c>
      <c r="I339" s="232" t="str">
        <f>TitleV_Permitted_Sources!L46</f>
        <v/>
      </c>
      <c r="J339" s="232" t="str">
        <f>TitleV_Permitted_Sources!M46</f>
        <v/>
      </c>
      <c r="K339" s="43" t="str">
        <f t="shared" si="5"/>
        <v>Compressor Engines</v>
      </c>
    </row>
    <row r="340" spans="1:11" s="43" customFormat="1" x14ac:dyDescent="0.2">
      <c r="A340" s="42" t="str">
        <f>TitleV_Permitted_Sources!A47</f>
        <v>TitleV Permitted</v>
      </c>
      <c r="B340" s="42">
        <f>TitleV_Permitted_Sources!B47</f>
        <v>56</v>
      </c>
      <c r="C340" s="77" t="str">
        <f>TitleV_Permitted_Sources!C47</f>
        <v>56013</v>
      </c>
      <c r="D340" s="43" t="str">
        <f>TitleV_Permitted_Sources!F47</f>
        <v>20200202</v>
      </c>
      <c r="E340" s="43" t="str">
        <f>TitleV_Permitted_Sources!H47</f>
        <v>Compressor Engines</v>
      </c>
      <c r="F340" s="232">
        <f>TitleV_Permitted_Sources!I47</f>
        <v>0</v>
      </c>
      <c r="G340" s="232">
        <f>TitleV_Permitted_Sources!J47</f>
        <v>0</v>
      </c>
      <c r="H340" s="232">
        <f>TitleV_Permitted_Sources!K47</f>
        <v>0</v>
      </c>
      <c r="I340" s="232" t="str">
        <f>TitleV_Permitted_Sources!L47</f>
        <v/>
      </c>
      <c r="J340" s="232" t="str">
        <f>TitleV_Permitted_Sources!M47</f>
        <v/>
      </c>
      <c r="K340" s="43" t="str">
        <f t="shared" si="5"/>
        <v>Compressor Engines</v>
      </c>
    </row>
    <row r="341" spans="1:11" s="43" customFormat="1" x14ac:dyDescent="0.2">
      <c r="A341" s="42" t="str">
        <f>TitleV_Permitted_Sources!A48</f>
        <v>TitleV Permitted</v>
      </c>
      <c r="B341" s="42">
        <f>TitleV_Permitted_Sources!B48</f>
        <v>56</v>
      </c>
      <c r="C341" s="77" t="str">
        <f>TitleV_Permitted_Sources!C48</f>
        <v>56013</v>
      </c>
      <c r="D341" s="43" t="str">
        <f>TitleV_Permitted_Sources!F48</f>
        <v>20200202</v>
      </c>
      <c r="E341" s="43" t="str">
        <f>TitleV_Permitted_Sources!H48</f>
        <v>Compressor Engines</v>
      </c>
      <c r="F341" s="232">
        <f>TitleV_Permitted_Sources!I48</f>
        <v>17.2</v>
      </c>
      <c r="G341" s="232" t="str">
        <f>TitleV_Permitted_Sources!J48</f>
        <v/>
      </c>
      <c r="H341" s="232">
        <f>TitleV_Permitted_Sources!K48</f>
        <v>34.4</v>
      </c>
      <c r="I341" s="232" t="str">
        <f>TitleV_Permitted_Sources!L48</f>
        <v/>
      </c>
      <c r="J341" s="232" t="str">
        <f>TitleV_Permitted_Sources!M48</f>
        <v/>
      </c>
      <c r="K341" s="43" t="str">
        <f t="shared" si="5"/>
        <v>Compressor Engines</v>
      </c>
    </row>
    <row r="342" spans="1:11" s="43" customFormat="1" x14ac:dyDescent="0.2">
      <c r="A342" s="42" t="str">
        <f>TitleV_Permitted_Sources!A49</f>
        <v>TitleV Permitted</v>
      </c>
      <c r="B342" s="42">
        <f>TitleV_Permitted_Sources!B49</f>
        <v>56</v>
      </c>
      <c r="C342" s="77" t="str">
        <f>TitleV_Permitted_Sources!C49</f>
        <v>56013</v>
      </c>
      <c r="D342" s="43" t="str">
        <f>TitleV_Permitted_Sources!F49</f>
        <v>20200202</v>
      </c>
      <c r="E342" s="43" t="str">
        <f>TitleV_Permitted_Sources!H49</f>
        <v>Compressor Engines</v>
      </c>
      <c r="F342" s="232">
        <f>TitleV_Permitted_Sources!I49</f>
        <v>13.1</v>
      </c>
      <c r="G342" s="232" t="str">
        <f>TitleV_Permitted_Sources!J49</f>
        <v/>
      </c>
      <c r="H342" s="232">
        <f>TitleV_Permitted_Sources!K49</f>
        <v>13.1</v>
      </c>
      <c r="I342" s="232" t="str">
        <f>TitleV_Permitted_Sources!L49</f>
        <v/>
      </c>
      <c r="J342" s="232" t="str">
        <f>TitleV_Permitted_Sources!M49</f>
        <v/>
      </c>
      <c r="K342" s="43" t="str">
        <f t="shared" si="5"/>
        <v>Compressor Engines</v>
      </c>
    </row>
    <row r="343" spans="1:11" s="43" customFormat="1" x14ac:dyDescent="0.2">
      <c r="A343" s="42" t="str">
        <f>TitleV_Permitted_Sources!A50</f>
        <v>TitleV Permitted</v>
      </c>
      <c r="B343" s="42">
        <f>TitleV_Permitted_Sources!B50</f>
        <v>56</v>
      </c>
      <c r="C343" s="77" t="str">
        <f>TitleV_Permitted_Sources!C50</f>
        <v>56013</v>
      </c>
      <c r="D343" s="43" t="str">
        <f>TitleV_Permitted_Sources!F50</f>
        <v>20200202</v>
      </c>
      <c r="E343" s="43" t="str">
        <f>TitleV_Permitted_Sources!H50</f>
        <v>Compressor Engines</v>
      </c>
      <c r="F343" s="232">
        <f>TitleV_Permitted_Sources!I50</f>
        <v>10.7</v>
      </c>
      <c r="G343" s="232" t="str">
        <f>TitleV_Permitted_Sources!J50</f>
        <v/>
      </c>
      <c r="H343" s="232">
        <f>TitleV_Permitted_Sources!K50</f>
        <v>10.7</v>
      </c>
      <c r="I343" s="232" t="str">
        <f>TitleV_Permitted_Sources!L50</f>
        <v/>
      </c>
      <c r="J343" s="232" t="str">
        <f>TitleV_Permitted_Sources!M50</f>
        <v/>
      </c>
      <c r="K343" s="43" t="str">
        <f t="shared" si="5"/>
        <v>Compressor Engines</v>
      </c>
    </row>
    <row r="344" spans="1:11" s="43" customFormat="1" x14ac:dyDescent="0.2">
      <c r="A344" s="42" t="str">
        <f>TitleV_Permitted_Sources!A51</f>
        <v>TitleV Permitted</v>
      </c>
      <c r="B344" s="42">
        <f>TitleV_Permitted_Sources!B51</f>
        <v>56</v>
      </c>
      <c r="C344" s="77" t="str">
        <f>TitleV_Permitted_Sources!C51</f>
        <v>56013</v>
      </c>
      <c r="D344" s="43" t="str">
        <f>TitleV_Permitted_Sources!F51</f>
        <v>31000205</v>
      </c>
      <c r="E344" s="43" t="str">
        <f>TitleV_Permitted_Sources!H51</f>
        <v>Natural Gas Production, Flares</v>
      </c>
      <c r="F344" s="232">
        <f>TitleV_Permitted_Sources!I51</f>
        <v>0.1</v>
      </c>
      <c r="G344" s="232" t="str">
        <f>TitleV_Permitted_Sources!J51</f>
        <v/>
      </c>
      <c r="H344" s="232">
        <f>TitleV_Permitted_Sources!K51</f>
        <v>0</v>
      </c>
      <c r="I344" s="232">
        <f>TitleV_Permitted_Sources!L51</f>
        <v>57.7</v>
      </c>
      <c r="J344" s="232" t="str">
        <f>TitleV_Permitted_Sources!M51</f>
        <v/>
      </c>
      <c r="K344" s="43" t="str">
        <f t="shared" si="5"/>
        <v>Natural Gas Production, Flares</v>
      </c>
    </row>
    <row r="345" spans="1:11" s="43" customFormat="1" x14ac:dyDescent="0.2">
      <c r="A345" s="42" t="str">
        <f>TitleV_Permitted_Sources!A52</f>
        <v>TitleV Permitted</v>
      </c>
      <c r="B345" s="42">
        <f>TitleV_Permitted_Sources!B52</f>
        <v>56</v>
      </c>
      <c r="C345" s="77" t="str">
        <f>TitleV_Permitted_Sources!C52</f>
        <v>56013</v>
      </c>
      <c r="D345" s="43" t="str">
        <f>TitleV_Permitted_Sources!F52</f>
        <v>31000228</v>
      </c>
      <c r="E345" s="43" t="str">
        <f>TitleV_Permitted_Sources!H52</f>
        <v>Dehydrator</v>
      </c>
      <c r="F345" s="232" t="str">
        <f>TitleV_Permitted_Sources!I52</f>
        <v/>
      </c>
      <c r="G345" s="232">
        <f>TitleV_Permitted_Sources!J52</f>
        <v>1.7</v>
      </c>
      <c r="H345" s="232" t="str">
        <f>TitleV_Permitted_Sources!K52</f>
        <v/>
      </c>
      <c r="I345" s="232" t="str">
        <f>TitleV_Permitted_Sources!L52</f>
        <v/>
      </c>
      <c r="J345" s="232" t="str">
        <f>TitleV_Permitted_Sources!M52</f>
        <v/>
      </c>
      <c r="K345" s="43" t="str">
        <f t="shared" si="5"/>
        <v>Dehydrator</v>
      </c>
    </row>
    <row r="346" spans="1:11" s="43" customFormat="1" x14ac:dyDescent="0.2">
      <c r="A346" s="42" t="str">
        <f>TitleV_Permitted_Sources!A53</f>
        <v>TitleV Permitted</v>
      </c>
      <c r="B346" s="42">
        <f>TitleV_Permitted_Sources!B53</f>
        <v>56</v>
      </c>
      <c r="C346" s="77" t="str">
        <f>TitleV_Permitted_Sources!C53</f>
        <v>56013</v>
      </c>
      <c r="D346" s="43" t="str">
        <f>TitleV_Permitted_Sources!F53</f>
        <v>31000404</v>
      </c>
      <c r="E346" s="43" t="str">
        <f>TitleV_Permitted_Sources!H53</f>
        <v>Process Heaters</v>
      </c>
      <c r="F346" s="232">
        <f>TitleV_Permitted_Sources!I53</f>
        <v>1.3</v>
      </c>
      <c r="G346" s="232" t="str">
        <f>TitleV_Permitted_Sources!J53</f>
        <v/>
      </c>
      <c r="H346" s="232">
        <f>TitleV_Permitted_Sources!K53</f>
        <v>1.3</v>
      </c>
      <c r="I346" s="232" t="str">
        <f>TitleV_Permitted_Sources!L53</f>
        <v/>
      </c>
      <c r="J346" s="232" t="str">
        <f>TitleV_Permitted_Sources!M53</f>
        <v/>
      </c>
      <c r="K346" s="43" t="str">
        <f t="shared" si="5"/>
        <v>Heaters</v>
      </c>
    </row>
    <row r="347" spans="1:11" s="43" customFormat="1" x14ac:dyDescent="0.2">
      <c r="A347" s="42" t="str">
        <f>TitleV_Permitted_Sources!A54</f>
        <v>TitleV Permitted</v>
      </c>
      <c r="B347" s="42">
        <f>TitleV_Permitted_Sources!B54</f>
        <v>56</v>
      </c>
      <c r="C347" s="77" t="str">
        <f>TitleV_Permitted_Sources!C54</f>
        <v>56013</v>
      </c>
      <c r="D347" s="43" t="str">
        <f>TitleV_Permitted_Sources!F54</f>
        <v>31088811</v>
      </c>
      <c r="E347" s="43" t="str">
        <f>TitleV_Permitted_Sources!H54</f>
        <v>Permitted Fugitives</v>
      </c>
      <c r="F347" s="232" t="str">
        <f>TitleV_Permitted_Sources!I54</f>
        <v/>
      </c>
      <c r="G347" s="232">
        <f>TitleV_Permitted_Sources!J54</f>
        <v>19.5</v>
      </c>
      <c r="H347" s="232" t="str">
        <f>TitleV_Permitted_Sources!K54</f>
        <v/>
      </c>
      <c r="I347" s="232" t="str">
        <f>TitleV_Permitted_Sources!L54</f>
        <v/>
      </c>
      <c r="J347" s="232" t="str">
        <f>TitleV_Permitted_Sources!M54</f>
        <v/>
      </c>
      <c r="K347" s="43" t="str">
        <f t="shared" si="5"/>
        <v>Fugitives</v>
      </c>
    </row>
    <row r="348" spans="1:11" s="43" customFormat="1" x14ac:dyDescent="0.2">
      <c r="A348" s="42" t="str">
        <f>TitleV_Permitted_Sources!A55</f>
        <v>TitleV Permitted</v>
      </c>
      <c r="B348" s="42">
        <f>TitleV_Permitted_Sources!B55</f>
        <v>56</v>
      </c>
      <c r="C348" s="77" t="str">
        <f>TitleV_Permitted_Sources!C55</f>
        <v>56013</v>
      </c>
      <c r="D348" s="43" t="str">
        <f>TitleV_Permitted_Sources!F55</f>
        <v>31088811</v>
      </c>
      <c r="E348" s="43" t="str">
        <f>TitleV_Permitted_Sources!H55</f>
        <v>Permitted Fugitives</v>
      </c>
      <c r="F348" s="232" t="str">
        <f>TitleV_Permitted_Sources!I55</f>
        <v/>
      </c>
      <c r="G348" s="232">
        <f>TitleV_Permitted_Sources!J55</f>
        <v>11.8</v>
      </c>
      <c r="H348" s="232" t="str">
        <f>TitleV_Permitted_Sources!K55</f>
        <v/>
      </c>
      <c r="I348" s="232" t="str">
        <f>TitleV_Permitted_Sources!L55</f>
        <v/>
      </c>
      <c r="J348" s="232" t="str">
        <f>TitleV_Permitted_Sources!M55</f>
        <v/>
      </c>
      <c r="K348" s="43" t="str">
        <f t="shared" si="5"/>
        <v>Fugitives</v>
      </c>
    </row>
    <row r="349" spans="1:11" s="43" customFormat="1" x14ac:dyDescent="0.2">
      <c r="A349" s="42" t="str">
        <f>TitleV_Permitted_Sources!A56</f>
        <v>TitleV Permitted</v>
      </c>
      <c r="B349" s="42">
        <f>TitleV_Permitted_Sources!B56</f>
        <v>56</v>
      </c>
      <c r="C349" s="77" t="str">
        <f>TitleV_Permitted_Sources!C56</f>
        <v>56013</v>
      </c>
      <c r="D349" s="43">
        <f>TitleV_Permitted_Sources!F56</f>
        <v>20200202</v>
      </c>
      <c r="E349" s="43" t="str">
        <f>TitleV_Permitted_Sources!H56</f>
        <v>Compressor Engines</v>
      </c>
      <c r="F349" s="232">
        <f>TitleV_Permitted_Sources!I56</f>
        <v>0</v>
      </c>
      <c r="G349" s="232">
        <f>TitleV_Permitted_Sources!J56</f>
        <v>0</v>
      </c>
      <c r="H349" s="232">
        <f>TitleV_Permitted_Sources!K56</f>
        <v>3.882130449209694</v>
      </c>
      <c r="I349" s="232">
        <f>TitleV_Permitted_Sources!L56</f>
        <v>0</v>
      </c>
      <c r="J349" s="232">
        <f>TitleV_Permitted_Sources!M56</f>
        <v>0</v>
      </c>
      <c r="K349" s="43" t="str">
        <f t="shared" si="5"/>
        <v>Compressor Engines</v>
      </c>
    </row>
    <row r="350" spans="1:11" s="43" customFormat="1" x14ac:dyDescent="0.2">
      <c r="A350" s="42" t="str">
        <f>TitleV_Permitted_Sources!A57</f>
        <v>TitleV Permitted</v>
      </c>
      <c r="B350" s="42">
        <f>TitleV_Permitted_Sources!B57</f>
        <v>56</v>
      </c>
      <c r="C350" s="77" t="str">
        <f>TitleV_Permitted_Sources!C57</f>
        <v>56013</v>
      </c>
      <c r="D350" s="43">
        <f>TitleV_Permitted_Sources!F57</f>
        <v>20200202</v>
      </c>
      <c r="E350" s="43" t="str">
        <f>TitleV_Permitted_Sources!H57</f>
        <v>Compressor Engines</v>
      </c>
      <c r="F350" s="232">
        <f>TitleV_Permitted_Sources!I57</f>
        <v>20.575291380811375</v>
      </c>
      <c r="G350" s="232">
        <f>TitleV_Permitted_Sources!J57</f>
        <v>3.0891846553285651</v>
      </c>
      <c r="H350" s="232">
        <f>TitleV_Permitted_Sources!K57</f>
        <v>45.429186107773013</v>
      </c>
      <c r="I350" s="232">
        <f>TitleV_Permitted_Sources!L57</f>
        <v>0</v>
      </c>
      <c r="J350" s="232">
        <f>TitleV_Permitted_Sources!M57</f>
        <v>0</v>
      </c>
      <c r="K350" s="43" t="str">
        <f t="shared" si="5"/>
        <v>Compressor Engines</v>
      </c>
    </row>
    <row r="351" spans="1:11" s="43" customFormat="1" x14ac:dyDescent="0.2">
      <c r="A351" s="42" t="str">
        <f>TitleV_Permitted_Sources!A58</f>
        <v>TitleV Permitted</v>
      </c>
      <c r="B351" s="42">
        <f>TitleV_Permitted_Sources!B58</f>
        <v>56</v>
      </c>
      <c r="C351" s="77" t="str">
        <f>TitleV_Permitted_Sources!C58</f>
        <v>56013</v>
      </c>
      <c r="D351" s="43">
        <f>TitleV_Permitted_Sources!F58</f>
        <v>20200202</v>
      </c>
      <c r="E351" s="43" t="str">
        <f>TitleV_Permitted_Sources!H58</f>
        <v>Compressor Engines</v>
      </c>
      <c r="F351" s="232">
        <f>TitleV_Permitted_Sources!I58</f>
        <v>23.334081955356137</v>
      </c>
      <c r="G351" s="232">
        <f>TitleV_Permitted_Sources!J58</f>
        <v>4.542918610777301</v>
      </c>
      <c r="H351" s="232">
        <f>TitleV_Permitted_Sources!K58</f>
        <v>69.960946605970435</v>
      </c>
      <c r="I351" s="232">
        <f>TitleV_Permitted_Sources!L58</f>
        <v>0</v>
      </c>
      <c r="J351" s="232">
        <f>TitleV_Permitted_Sources!M58</f>
        <v>0</v>
      </c>
      <c r="K351" s="43" t="str">
        <f t="shared" si="5"/>
        <v>Compressor Engines</v>
      </c>
    </row>
    <row r="352" spans="1:11" s="43" customFormat="1" x14ac:dyDescent="0.2">
      <c r="A352" s="42" t="str">
        <f>TitleV_Permitted_Sources!A59</f>
        <v>TitleV Permitted</v>
      </c>
      <c r="B352" s="42">
        <f>TitleV_Permitted_Sources!B59</f>
        <v>56</v>
      </c>
      <c r="C352" s="77" t="str">
        <f>TitleV_Permitted_Sources!C59</f>
        <v>56013</v>
      </c>
      <c r="D352" s="43">
        <f>TitleV_Permitted_Sources!F59</f>
        <v>20200202</v>
      </c>
      <c r="E352" s="43" t="str">
        <f>TitleV_Permitted_Sources!H59</f>
        <v>Compressor Engines</v>
      </c>
      <c r="F352" s="232">
        <f>TitleV_Permitted_Sources!I59</f>
        <v>1.9328053725852516</v>
      </c>
      <c r="G352" s="232">
        <f>TitleV_Permitted_Sources!J59</f>
        <v>6.6078816156760742E-2</v>
      </c>
      <c r="H352" s="232">
        <f>TitleV_Permitted_Sources!K59</f>
        <v>9.4988298225343577</v>
      </c>
      <c r="I352" s="232">
        <f>TitleV_Permitted_Sources!L59</f>
        <v>0</v>
      </c>
      <c r="J352" s="232">
        <f>TitleV_Permitted_Sources!M59</f>
        <v>0</v>
      </c>
      <c r="K352" s="43" t="str">
        <f t="shared" si="5"/>
        <v>Compressor Engines</v>
      </c>
    </row>
    <row r="353" spans="1:11" s="43" customFormat="1" x14ac:dyDescent="0.2">
      <c r="A353" s="42" t="str">
        <f>TitleV_Permitted_Sources!A60</f>
        <v>TitleV Permitted</v>
      </c>
      <c r="B353" s="42">
        <f>TitleV_Permitted_Sources!B60</f>
        <v>56</v>
      </c>
      <c r="C353" s="77" t="str">
        <f>TitleV_Permitted_Sources!C60</f>
        <v>56013</v>
      </c>
      <c r="D353" s="43">
        <f>TitleV_Permitted_Sources!F60</f>
        <v>20200202</v>
      </c>
      <c r="E353" s="43" t="str">
        <f>TitleV_Permitted_Sources!H60</f>
        <v>Compressor Engines</v>
      </c>
      <c r="F353" s="232">
        <f>TitleV_Permitted_Sources!I60</f>
        <v>5.4845417410111414</v>
      </c>
      <c r="G353" s="232">
        <f>TitleV_Permitted_Sources!J60</f>
        <v>1.6684901079582088</v>
      </c>
      <c r="H353" s="232">
        <f>TitleV_Permitted_Sources!K60</f>
        <v>61.12290494500369</v>
      </c>
      <c r="I353" s="232">
        <f>TitleV_Permitted_Sources!L60</f>
        <v>0</v>
      </c>
      <c r="J353" s="232">
        <f>TitleV_Permitted_Sources!M60</f>
        <v>0</v>
      </c>
      <c r="K353" s="43" t="str">
        <f t="shared" si="5"/>
        <v>Compressor Engines</v>
      </c>
    </row>
    <row r="354" spans="1:11" s="43" customFormat="1" x14ac:dyDescent="0.2">
      <c r="A354" s="42" t="str">
        <f>TitleV_Permitted_Sources!A61</f>
        <v>TitleV Permitted</v>
      </c>
      <c r="B354" s="42">
        <f>TitleV_Permitted_Sources!B61</f>
        <v>56</v>
      </c>
      <c r="C354" s="77" t="str">
        <f>TitleV_Permitted_Sources!C61</f>
        <v>56013</v>
      </c>
      <c r="D354" s="43">
        <f>TitleV_Permitted_Sources!F61</f>
        <v>20200202</v>
      </c>
      <c r="E354" s="43" t="str">
        <f>TitleV_Permitted_Sources!H61</f>
        <v>Compressor Engines</v>
      </c>
      <c r="F354" s="232">
        <f>TitleV_Permitted_Sources!I61</f>
        <v>0</v>
      </c>
      <c r="G354" s="232">
        <f>TitleV_Permitted_Sources!J61</f>
        <v>0</v>
      </c>
      <c r="H354" s="232">
        <f>TitleV_Permitted_Sources!K61</f>
        <v>6.1122904945003693</v>
      </c>
      <c r="I354" s="232">
        <f>TitleV_Permitted_Sources!L61</f>
        <v>0</v>
      </c>
      <c r="J354" s="232">
        <f>TitleV_Permitted_Sources!M61</f>
        <v>0</v>
      </c>
      <c r="K354" s="43" t="str">
        <f t="shared" si="5"/>
        <v>Compressor Engines</v>
      </c>
    </row>
    <row r="355" spans="1:11" s="43" customFormat="1" x14ac:dyDescent="0.2">
      <c r="A355" s="42" t="str">
        <f>TitleV_Permitted_Sources!A62</f>
        <v>TitleV Permitted</v>
      </c>
      <c r="B355" s="42">
        <f>TitleV_Permitted_Sources!B62</f>
        <v>56</v>
      </c>
      <c r="C355" s="77" t="str">
        <f>TitleV_Permitted_Sources!C62</f>
        <v>56013</v>
      </c>
      <c r="D355" s="43">
        <f>TitleV_Permitted_Sources!F62</f>
        <v>20200202</v>
      </c>
      <c r="E355" s="43" t="str">
        <f>TitleV_Permitted_Sources!H62</f>
        <v>Compressor Engines</v>
      </c>
      <c r="F355" s="232">
        <f>TitleV_Permitted_Sources!I62</f>
        <v>0.16519704039190186</v>
      </c>
      <c r="G355" s="232">
        <f>TitleV_Permitted_Sources!J62</f>
        <v>1.6519704039190185E-2</v>
      </c>
      <c r="H355" s="232">
        <f>TitleV_Permitted_Sources!K62</f>
        <v>6.1122904945003693</v>
      </c>
      <c r="I355" s="232">
        <f>TitleV_Permitted_Sources!L62</f>
        <v>0</v>
      </c>
      <c r="J355" s="232">
        <f>TitleV_Permitted_Sources!M62</f>
        <v>0</v>
      </c>
      <c r="K355" s="43" t="str">
        <f t="shared" si="5"/>
        <v>Compressor Engines</v>
      </c>
    </row>
    <row r="356" spans="1:11" s="43" customFormat="1" x14ac:dyDescent="0.2">
      <c r="A356" s="42" t="str">
        <f>TitleV_Permitted_Sources!A63</f>
        <v>TitleV Permitted</v>
      </c>
      <c r="B356" s="42">
        <f>TitleV_Permitted_Sources!B63</f>
        <v>56</v>
      </c>
      <c r="C356" s="77" t="str">
        <f>TitleV_Permitted_Sources!C63</f>
        <v>56013</v>
      </c>
      <c r="D356" s="43">
        <f>TitleV_Permitted_Sources!F63</f>
        <v>20200202</v>
      </c>
      <c r="E356" s="43" t="str">
        <f>TitleV_Permitted_Sources!H63</f>
        <v>Compressor Engines</v>
      </c>
      <c r="F356" s="232">
        <f>TitleV_Permitted_Sources!I63</f>
        <v>0.26431526462704297</v>
      </c>
      <c r="G356" s="232">
        <f>TitleV_Permitted_Sources!J63</f>
        <v>1.6519704039190185E-2</v>
      </c>
      <c r="H356" s="232">
        <f>TitleV_Permitted_Sources!K63</f>
        <v>9.1684357417505531</v>
      </c>
      <c r="I356" s="232">
        <f>TitleV_Permitted_Sources!L63</f>
        <v>0</v>
      </c>
      <c r="J356" s="232">
        <f>TitleV_Permitted_Sources!M63</f>
        <v>0</v>
      </c>
      <c r="K356" s="43" t="str">
        <f t="shared" si="5"/>
        <v>Compressor Engines</v>
      </c>
    </row>
    <row r="357" spans="1:11" s="43" customFormat="1" x14ac:dyDescent="0.2">
      <c r="A357" s="42" t="str">
        <f>TitleV_Permitted_Sources!A64</f>
        <v>TitleV Permitted</v>
      </c>
      <c r="B357" s="42">
        <f>TitleV_Permitted_Sources!B64</f>
        <v>56</v>
      </c>
      <c r="C357" s="77" t="str">
        <f>TitleV_Permitted_Sources!C64</f>
        <v>56013</v>
      </c>
      <c r="D357" s="43">
        <f>TitleV_Permitted_Sources!F64</f>
        <v>40400301</v>
      </c>
      <c r="E357" s="43" t="str">
        <f>TitleV_Permitted_Sources!H64</f>
        <v>Permitted Tank Losses</v>
      </c>
      <c r="F357" s="232">
        <f>TitleV_Permitted_Sources!I64</f>
        <v>0</v>
      </c>
      <c r="G357" s="232">
        <f>TitleV_Permitted_Sources!J64</f>
        <v>0</v>
      </c>
      <c r="H357" s="232">
        <f>TitleV_Permitted_Sources!K64</f>
        <v>0</v>
      </c>
      <c r="I357" s="232">
        <f>TitleV_Permitted_Sources!L64</f>
        <v>0</v>
      </c>
      <c r="J357" s="232">
        <f>TitleV_Permitted_Sources!M64</f>
        <v>0</v>
      </c>
      <c r="K357" s="43" t="str">
        <f t="shared" si="5"/>
        <v xml:space="preserve">Condensate tank </v>
      </c>
    </row>
    <row r="358" spans="1:11" s="43" customFormat="1" x14ac:dyDescent="0.2">
      <c r="A358" s="42" t="str">
        <f>TitleV_Permitted_Sources!A65</f>
        <v>TitleV Permitted</v>
      </c>
      <c r="B358" s="42">
        <f>TitleV_Permitted_Sources!B65</f>
        <v>56</v>
      </c>
      <c r="C358" s="77" t="str">
        <f>TitleV_Permitted_Sources!C65</f>
        <v>56013</v>
      </c>
      <c r="D358" s="43">
        <f>TitleV_Permitted_Sources!F65</f>
        <v>40400301</v>
      </c>
      <c r="E358" s="43" t="str">
        <f>TitleV_Permitted_Sources!H65</f>
        <v>Permitted Tank Losses</v>
      </c>
      <c r="F358" s="232">
        <f>TitleV_Permitted_Sources!I65</f>
        <v>0</v>
      </c>
      <c r="G358" s="232">
        <f>TitleV_Permitted_Sources!J65</f>
        <v>0</v>
      </c>
      <c r="H358" s="232">
        <f>TitleV_Permitted_Sources!K65</f>
        <v>0</v>
      </c>
      <c r="I358" s="232">
        <f>TitleV_Permitted_Sources!L65</f>
        <v>0</v>
      </c>
      <c r="J358" s="232">
        <f>TitleV_Permitted_Sources!M65</f>
        <v>0</v>
      </c>
      <c r="K358" s="43" t="str">
        <f t="shared" si="5"/>
        <v xml:space="preserve">Condensate tank </v>
      </c>
    </row>
    <row r="359" spans="1:11" s="43" customFormat="1" x14ac:dyDescent="0.2">
      <c r="A359" s="42" t="str">
        <f>TitleV_Permitted_Sources!A66</f>
        <v>TitleV Permitted</v>
      </c>
      <c r="B359" s="42">
        <f>TitleV_Permitted_Sources!B66</f>
        <v>56</v>
      </c>
      <c r="C359" s="77" t="str">
        <f>TitleV_Permitted_Sources!C66</f>
        <v>56013</v>
      </c>
      <c r="D359" s="43">
        <f>TitleV_Permitted_Sources!F66</f>
        <v>40400301</v>
      </c>
      <c r="E359" s="43" t="str">
        <f>TitleV_Permitted_Sources!H66</f>
        <v>Permitted Tank Losses</v>
      </c>
      <c r="F359" s="232">
        <f>TitleV_Permitted_Sources!I66</f>
        <v>0</v>
      </c>
      <c r="G359" s="232">
        <f>TitleV_Permitted_Sources!J66</f>
        <v>0</v>
      </c>
      <c r="H359" s="232">
        <f>TitleV_Permitted_Sources!K66</f>
        <v>0</v>
      </c>
      <c r="I359" s="232">
        <f>TitleV_Permitted_Sources!L66</f>
        <v>0</v>
      </c>
      <c r="J359" s="232">
        <f>TitleV_Permitted_Sources!M66</f>
        <v>0</v>
      </c>
      <c r="K359" s="43" t="str">
        <f t="shared" si="5"/>
        <v xml:space="preserve">Condensate tank </v>
      </c>
    </row>
    <row r="360" spans="1:11" s="43" customFormat="1" x14ac:dyDescent="0.2">
      <c r="A360" s="42" t="str">
        <f>TitleV_Permitted_Sources!A67</f>
        <v>TitleV Permitted</v>
      </c>
      <c r="B360" s="42">
        <f>TitleV_Permitted_Sources!B67</f>
        <v>56</v>
      </c>
      <c r="C360" s="77" t="str">
        <f>TitleV_Permitted_Sources!C67</f>
        <v>56013</v>
      </c>
      <c r="D360" s="43">
        <f>TitleV_Permitted_Sources!F67</f>
        <v>40400301</v>
      </c>
      <c r="E360" s="43" t="str">
        <f>TitleV_Permitted_Sources!H67</f>
        <v>Permitted Tank Losses</v>
      </c>
      <c r="F360" s="232">
        <f>TitleV_Permitted_Sources!I67</f>
        <v>0</v>
      </c>
      <c r="G360" s="232">
        <f>TitleV_Permitted_Sources!J67</f>
        <v>0</v>
      </c>
      <c r="H360" s="232">
        <f>TitleV_Permitted_Sources!K67</f>
        <v>0</v>
      </c>
      <c r="I360" s="232">
        <f>TitleV_Permitted_Sources!L67</f>
        <v>0</v>
      </c>
      <c r="J360" s="232">
        <f>TitleV_Permitted_Sources!M67</f>
        <v>0</v>
      </c>
      <c r="K360" s="43" t="str">
        <f t="shared" si="5"/>
        <v xml:space="preserve">Condensate tank </v>
      </c>
    </row>
    <row r="361" spans="1:11" s="43" customFormat="1" x14ac:dyDescent="0.2">
      <c r="A361" s="42" t="str">
        <f>TitleV_Permitted_Sources!A68</f>
        <v>TitleV Permitted</v>
      </c>
      <c r="B361" s="42">
        <f>TitleV_Permitted_Sources!B68</f>
        <v>56</v>
      </c>
      <c r="C361" s="77" t="str">
        <f>TitleV_Permitted_Sources!C68</f>
        <v>56013</v>
      </c>
      <c r="D361" s="43">
        <f>TitleV_Permitted_Sources!F68</f>
        <v>31000227</v>
      </c>
      <c r="E361" s="43" t="str">
        <f>TitleV_Permitted_Sources!H68</f>
        <v>Dehydrator</v>
      </c>
      <c r="F361" s="232">
        <f>TitleV_Permitted_Sources!I68</f>
        <v>0</v>
      </c>
      <c r="G361" s="232">
        <f>TitleV_Permitted_Sources!J68</f>
        <v>0.90032387013586523</v>
      </c>
      <c r="H361" s="232">
        <f>TitleV_Permitted_Sources!K68</f>
        <v>0</v>
      </c>
      <c r="I361" s="232">
        <f>TitleV_Permitted_Sources!L68</f>
        <v>0</v>
      </c>
      <c r="J361" s="232">
        <f>TitleV_Permitted_Sources!M68</f>
        <v>0</v>
      </c>
      <c r="K361" s="43" t="str">
        <f t="shared" si="5"/>
        <v>Dehydrator</v>
      </c>
    </row>
    <row r="362" spans="1:11" s="43" customFormat="1" x14ac:dyDescent="0.2">
      <c r="A362" s="42" t="str">
        <f>TitleV_Permitted_Sources!A69</f>
        <v>TitleV Permitted</v>
      </c>
      <c r="B362" s="42">
        <f>TitleV_Permitted_Sources!B69</f>
        <v>56</v>
      </c>
      <c r="C362" s="77" t="str">
        <f>TitleV_Permitted_Sources!C69</f>
        <v>56013</v>
      </c>
      <c r="D362" s="43">
        <f>TitleV_Permitted_Sources!F69</f>
        <v>31000205</v>
      </c>
      <c r="E362" s="43" t="str">
        <f>TitleV_Permitted_Sources!H69</f>
        <v>Natural Gas Production, Flares</v>
      </c>
      <c r="F362" s="232">
        <f>TitleV_Permitted_Sources!I69</f>
        <v>0.52863052925408593</v>
      </c>
      <c r="G362" s="232">
        <f>TitleV_Permitted_Sources!J69</f>
        <v>0</v>
      </c>
      <c r="H362" s="232">
        <f>TitleV_Permitted_Sources!K69</f>
        <v>33.452400679360125</v>
      </c>
      <c r="I362" s="232">
        <f>TitleV_Permitted_Sources!L69</f>
        <v>21.483875102966838</v>
      </c>
      <c r="J362" s="232">
        <f>TitleV_Permitted_Sources!M69</f>
        <v>0</v>
      </c>
      <c r="K362" s="43" t="str">
        <f t="shared" si="5"/>
        <v>Natural Gas Production, Flares</v>
      </c>
    </row>
    <row r="363" spans="1:11" s="43" customFormat="1" x14ac:dyDescent="0.2">
      <c r="A363" s="42" t="str">
        <f>TitleV_Permitted_Sources!A70</f>
        <v>TitleV Permitted</v>
      </c>
      <c r="B363" s="42">
        <f>TitleV_Permitted_Sources!B70</f>
        <v>56</v>
      </c>
      <c r="C363" s="77" t="str">
        <f>TitleV_Permitted_Sources!C70</f>
        <v>56013</v>
      </c>
      <c r="D363" s="43">
        <f>TitleV_Permitted_Sources!F70</f>
        <v>31000220</v>
      </c>
      <c r="E363" s="43" t="str">
        <f>TitleV_Permitted_Sources!H70</f>
        <v>Natural Gas Production, All Equipt Leak Fugitives</v>
      </c>
      <c r="F363" s="232">
        <f>TitleV_Permitted_Sources!I70</f>
        <v>0</v>
      </c>
      <c r="G363" s="232">
        <f>TitleV_Permitted_Sources!J70</f>
        <v>4.8154937274239389</v>
      </c>
      <c r="H363" s="232">
        <f>TitleV_Permitted_Sources!K70</f>
        <v>0</v>
      </c>
      <c r="I363" s="232">
        <f>TitleV_Permitted_Sources!L70</f>
        <v>0</v>
      </c>
      <c r="J363" s="232">
        <f>TitleV_Permitted_Sources!M70</f>
        <v>0</v>
      </c>
      <c r="K363" s="43" t="str">
        <f t="shared" si="5"/>
        <v>Fugitives</v>
      </c>
    </row>
    <row r="364" spans="1:11" s="43" customFormat="1" x14ac:dyDescent="0.2">
      <c r="A364" s="42" t="str">
        <f>TitleV_Permitted_Sources!A71</f>
        <v>TitleV Permitted</v>
      </c>
      <c r="B364" s="42">
        <f>TitleV_Permitted_Sources!B71</f>
        <v>56</v>
      </c>
      <c r="C364" s="77" t="str">
        <f>TitleV_Permitted_Sources!C71</f>
        <v>56013</v>
      </c>
      <c r="D364" s="43">
        <f>TitleV_Permitted_Sources!F71</f>
        <v>31000227</v>
      </c>
      <c r="E364" s="43" t="str">
        <f>TitleV_Permitted_Sources!H71</f>
        <v>Dehydrator</v>
      </c>
      <c r="F364" s="232">
        <f>TitleV_Permitted_Sources!I71</f>
        <v>5.7818964137165654E-2</v>
      </c>
      <c r="G364" s="232">
        <f>TitleV_Permitted_Sources!J71</f>
        <v>0</v>
      </c>
      <c r="H364" s="232">
        <f>TitleV_Permitted_Sources!K71</f>
        <v>0</v>
      </c>
      <c r="I364" s="232">
        <f>TitleV_Permitted_Sources!L71</f>
        <v>0</v>
      </c>
      <c r="J364" s="232">
        <f>TitleV_Permitted_Sources!M71</f>
        <v>0</v>
      </c>
      <c r="K364" s="43" t="str">
        <f t="shared" si="5"/>
        <v>Dehydrator</v>
      </c>
    </row>
    <row r="365" spans="1:11" s="43" customFormat="1" x14ac:dyDescent="0.2">
      <c r="A365" s="42" t="str">
        <f>TitleV_Permitted_Sources!A72</f>
        <v>TitleV Permitted</v>
      </c>
      <c r="B365" s="42">
        <f>TitleV_Permitted_Sources!B72</f>
        <v>56</v>
      </c>
      <c r="C365" s="77" t="str">
        <f>TitleV_Permitted_Sources!C72</f>
        <v>56013</v>
      </c>
      <c r="D365" s="43">
        <f>TitleV_Permitted_Sources!F72</f>
        <v>31000404</v>
      </c>
      <c r="E365" s="43" t="str">
        <f>TitleV_Permitted_Sources!H72</f>
        <v>Process Heaters</v>
      </c>
      <c r="F365" s="232">
        <f>TitleV_Permitted_Sources!I72</f>
        <v>0</v>
      </c>
      <c r="G365" s="232">
        <f>TitleV_Permitted_Sources!J72</f>
        <v>0</v>
      </c>
      <c r="H365" s="232">
        <f>TitleV_Permitted_Sources!K72</f>
        <v>0</v>
      </c>
      <c r="I365" s="232">
        <f>TitleV_Permitted_Sources!L72</f>
        <v>0</v>
      </c>
      <c r="J365" s="232">
        <f>TitleV_Permitted_Sources!M72</f>
        <v>0</v>
      </c>
      <c r="K365" s="43" t="str">
        <f t="shared" si="5"/>
        <v>Heaters</v>
      </c>
    </row>
    <row r="366" spans="1:11" s="43" customFormat="1" x14ac:dyDescent="0.2">
      <c r="A366" s="42" t="str">
        <f>TitleV_Permitted_Sources!A73</f>
        <v>TitleV Permitted</v>
      </c>
      <c r="B366" s="42">
        <f>TitleV_Permitted_Sources!B73</f>
        <v>56</v>
      </c>
      <c r="C366" s="77" t="str">
        <f>TitleV_Permitted_Sources!C73</f>
        <v>56013</v>
      </c>
      <c r="D366" s="43">
        <f>TitleV_Permitted_Sources!F73</f>
        <v>31000404</v>
      </c>
      <c r="E366" s="43" t="str">
        <f>TitleV_Permitted_Sources!H73</f>
        <v>Process Heaters</v>
      </c>
      <c r="F366" s="232">
        <f>TitleV_Permitted_Sources!I73</f>
        <v>0</v>
      </c>
      <c r="G366" s="232">
        <f>TitleV_Permitted_Sources!J73</f>
        <v>0</v>
      </c>
      <c r="H366" s="232">
        <f>TitleV_Permitted_Sources!K73</f>
        <v>0</v>
      </c>
      <c r="I366" s="232">
        <f>TitleV_Permitted_Sources!L73</f>
        <v>0</v>
      </c>
      <c r="J366" s="232">
        <f>TitleV_Permitted_Sources!M73</f>
        <v>0</v>
      </c>
      <c r="K366" s="43" t="str">
        <f t="shared" si="5"/>
        <v>Heaters</v>
      </c>
    </row>
    <row r="367" spans="1:11" s="43" customFormat="1" x14ac:dyDescent="0.2">
      <c r="A367" s="42" t="str">
        <f>TitleV_Permitted_Sources!A74</f>
        <v>TitleV Permitted</v>
      </c>
      <c r="B367" s="42">
        <f>TitleV_Permitted_Sources!B74</f>
        <v>56</v>
      </c>
      <c r="C367" s="77" t="str">
        <f>TitleV_Permitted_Sources!C74</f>
        <v>56013</v>
      </c>
      <c r="D367" s="43">
        <f>TitleV_Permitted_Sources!F74</f>
        <v>31000404</v>
      </c>
      <c r="E367" s="43" t="str">
        <f>TitleV_Permitted_Sources!H74</f>
        <v>Process Heaters</v>
      </c>
      <c r="F367" s="232">
        <f>TitleV_Permitted_Sources!I74</f>
        <v>0</v>
      </c>
      <c r="G367" s="232">
        <f>TitleV_Permitted_Sources!J74</f>
        <v>0</v>
      </c>
      <c r="H367" s="232">
        <f>TitleV_Permitted_Sources!K74</f>
        <v>0</v>
      </c>
      <c r="I367" s="232">
        <f>TitleV_Permitted_Sources!L74</f>
        <v>0</v>
      </c>
      <c r="J367" s="232">
        <f>TitleV_Permitted_Sources!M74</f>
        <v>0</v>
      </c>
      <c r="K367" s="43" t="str">
        <f t="shared" si="5"/>
        <v>Heaters</v>
      </c>
    </row>
    <row r="368" spans="1:11" s="43" customFormat="1" x14ac:dyDescent="0.2">
      <c r="A368" s="42" t="str">
        <f>TitleV_Permitted_Sources!A75</f>
        <v>TitleV Permitted</v>
      </c>
      <c r="B368" s="42">
        <f>TitleV_Permitted_Sources!B75</f>
        <v>56</v>
      </c>
      <c r="C368" s="77" t="str">
        <f>TitleV_Permitted_Sources!C75</f>
        <v>56013</v>
      </c>
      <c r="D368" s="43">
        <f>TitleV_Permitted_Sources!F75</f>
        <v>31000404</v>
      </c>
      <c r="E368" s="43" t="str">
        <f>TitleV_Permitted_Sources!H75</f>
        <v>Process Heaters</v>
      </c>
      <c r="F368" s="232">
        <f>TitleV_Permitted_Sources!I75</f>
        <v>3.3039408078380371E-2</v>
      </c>
      <c r="G368" s="232">
        <f>TitleV_Permitted_Sources!J75</f>
        <v>0</v>
      </c>
      <c r="H368" s="232">
        <f>TitleV_Permitted_Sources!K75</f>
        <v>0</v>
      </c>
      <c r="I368" s="232">
        <f>TitleV_Permitted_Sources!L75</f>
        <v>0</v>
      </c>
      <c r="J368" s="232">
        <f>TitleV_Permitted_Sources!M75</f>
        <v>0</v>
      </c>
      <c r="K368" s="43" t="str">
        <f t="shared" si="5"/>
        <v>Heaters</v>
      </c>
    </row>
    <row r="369" spans="1:11" s="43" customFormat="1" x14ac:dyDescent="0.2">
      <c r="A369" s="42" t="str">
        <f>TitleV_Permitted_Sources!A76</f>
        <v>TitleV Permitted</v>
      </c>
      <c r="B369" s="42">
        <f>TitleV_Permitted_Sources!B76</f>
        <v>56</v>
      </c>
      <c r="C369" s="77" t="str">
        <f>TitleV_Permitted_Sources!C76</f>
        <v>56013</v>
      </c>
      <c r="D369" s="43">
        <f>TitleV_Permitted_Sources!F76</f>
        <v>31000227</v>
      </c>
      <c r="E369" s="43" t="str">
        <f>TitleV_Permitted_Sources!H76</f>
        <v>Dehydrator</v>
      </c>
      <c r="F369" s="232">
        <f>TitleV_Permitted_Sources!I76</f>
        <v>0.41299260097975465</v>
      </c>
      <c r="G369" s="232">
        <f>TitleV_Permitted_Sources!J76</f>
        <v>0</v>
      </c>
      <c r="H369" s="232">
        <f>TitleV_Permitted_Sources!K76</f>
        <v>0</v>
      </c>
      <c r="I369" s="232">
        <f>TitleV_Permitted_Sources!L76</f>
        <v>0</v>
      </c>
      <c r="J369" s="232">
        <f>TitleV_Permitted_Sources!M76</f>
        <v>0</v>
      </c>
      <c r="K369" s="43" t="str">
        <f t="shared" si="5"/>
        <v>Dehydrator</v>
      </c>
    </row>
    <row r="370" spans="1:11" s="43" customFormat="1" x14ac:dyDescent="0.2">
      <c r="A370" s="42" t="str">
        <f>TitleV_Permitted_Sources!A77</f>
        <v>TitleV Permitted</v>
      </c>
      <c r="B370" s="42">
        <f>TitleV_Permitted_Sources!B77</f>
        <v>56</v>
      </c>
      <c r="C370" s="77" t="str">
        <f>TitleV_Permitted_Sources!C77</f>
        <v>56013</v>
      </c>
      <c r="D370" s="43">
        <f>TitleV_Permitted_Sources!F77</f>
        <v>31000227</v>
      </c>
      <c r="E370" s="43" t="str">
        <f>TitleV_Permitted_Sources!H77</f>
        <v>Dehydrator</v>
      </c>
      <c r="F370" s="232">
        <f>TitleV_Permitted_Sources!I77</f>
        <v>0.41299260097975465</v>
      </c>
      <c r="G370" s="232">
        <f>TitleV_Permitted_Sources!J77</f>
        <v>0</v>
      </c>
      <c r="H370" s="232">
        <f>TitleV_Permitted_Sources!K77</f>
        <v>0</v>
      </c>
      <c r="I370" s="232">
        <f>TitleV_Permitted_Sources!L77</f>
        <v>0</v>
      </c>
      <c r="J370" s="232">
        <f>TitleV_Permitted_Sources!M77</f>
        <v>0</v>
      </c>
      <c r="K370" s="43" t="str">
        <f t="shared" si="5"/>
        <v>Dehydrator</v>
      </c>
    </row>
    <row r="371" spans="1:11" s="37" customFormat="1" x14ac:dyDescent="0.2">
      <c r="A371" s="135" t="str">
        <f>TitleV_Permitted_Sources!A78</f>
        <v>TitleV Permitted</v>
      </c>
      <c r="B371" s="135">
        <f>TitleV_Permitted_Sources!B78</f>
        <v>56</v>
      </c>
      <c r="C371" s="207" t="str">
        <f>TitleV_Permitted_Sources!C78</f>
        <v>5601302</v>
      </c>
      <c r="D371" s="37" t="str">
        <f>TitleV_Permitted_Sources!F78</f>
        <v>10100604</v>
      </c>
      <c r="E371" s="37" t="str">
        <f>TitleV_Permitted_Sources!H78</f>
        <v>Process Heaters</v>
      </c>
      <c r="F371" s="197">
        <f>TitleV_Permitted_Sources!I78</f>
        <v>0.2</v>
      </c>
      <c r="G371" s="197" t="str">
        <f>TitleV_Permitted_Sources!J78</f>
        <v/>
      </c>
      <c r="H371" s="197">
        <f>TitleV_Permitted_Sources!K78</f>
        <v>0.1</v>
      </c>
      <c r="I371" s="197" t="str">
        <f>TitleV_Permitted_Sources!L78</f>
        <v/>
      </c>
      <c r="J371" s="197" t="str">
        <f>TitleV_Permitted_Sources!M78</f>
        <v/>
      </c>
      <c r="K371" s="37" t="str">
        <f t="shared" si="5"/>
        <v>Heaters</v>
      </c>
    </row>
    <row r="372" spans="1:11" x14ac:dyDescent="0.2">
      <c r="A372" s="135" t="str">
        <f>TitleV_Permitted_Sources!A79</f>
        <v>TitleV Permitted</v>
      </c>
      <c r="B372" s="135">
        <f>TitleV_Permitted_Sources!B79</f>
        <v>56</v>
      </c>
      <c r="C372" s="207" t="str">
        <f>TitleV_Permitted_Sources!C79</f>
        <v>5601302</v>
      </c>
      <c r="D372" s="37" t="str">
        <f>TitleV_Permitted_Sources!F79</f>
        <v>20200202</v>
      </c>
      <c r="E372" s="37" t="str">
        <f>TitleV_Permitted_Sources!H79</f>
        <v>Compressor Engines</v>
      </c>
      <c r="F372" s="197">
        <f>TitleV_Permitted_Sources!I79</f>
        <v>31.9</v>
      </c>
      <c r="G372" s="197" t="str">
        <f>TitleV_Permitted_Sources!J79</f>
        <v/>
      </c>
      <c r="H372" s="197">
        <f>TitleV_Permitted_Sources!K79</f>
        <v>31.9</v>
      </c>
      <c r="I372" s="197" t="str">
        <f>TitleV_Permitted_Sources!L79</f>
        <v/>
      </c>
      <c r="J372" s="197" t="str">
        <f>TitleV_Permitted_Sources!M79</f>
        <v/>
      </c>
      <c r="K372" s="37" t="str">
        <f t="shared" si="5"/>
        <v>Compressor Engines</v>
      </c>
    </row>
    <row r="373" spans="1:11" x14ac:dyDescent="0.2">
      <c r="A373" s="135" t="str">
        <f>TitleV_Permitted_Sources!A80</f>
        <v>TitleV Permitted</v>
      </c>
      <c r="B373" s="135">
        <f>TitleV_Permitted_Sources!B80</f>
        <v>56</v>
      </c>
      <c r="C373" s="207" t="str">
        <f>TitleV_Permitted_Sources!C80</f>
        <v>5601302</v>
      </c>
      <c r="D373" s="37" t="str">
        <f>TitleV_Permitted_Sources!F80</f>
        <v>20200202</v>
      </c>
      <c r="E373" s="37" t="str">
        <f>TitleV_Permitted_Sources!H80</f>
        <v>Compressor Engines</v>
      </c>
      <c r="F373" s="197">
        <f>TitleV_Permitted_Sources!I80</f>
        <v>40.4</v>
      </c>
      <c r="G373" s="197" t="str">
        <f>TitleV_Permitted_Sources!J80</f>
        <v/>
      </c>
      <c r="H373" s="197">
        <f>TitleV_Permitted_Sources!K80</f>
        <v>40.4</v>
      </c>
      <c r="I373" s="197" t="str">
        <f>TitleV_Permitted_Sources!L80</f>
        <v/>
      </c>
      <c r="J373" s="197" t="str">
        <f>TitleV_Permitted_Sources!M80</f>
        <v/>
      </c>
      <c r="K373" s="37" t="str">
        <f t="shared" si="5"/>
        <v>Compressor Engines</v>
      </c>
    </row>
    <row r="374" spans="1:11" x14ac:dyDescent="0.2">
      <c r="A374" s="135" t="str">
        <f>TitleV_Permitted_Sources!A81</f>
        <v>TitleV Permitted</v>
      </c>
      <c r="B374" s="135">
        <f>TitleV_Permitted_Sources!B81</f>
        <v>56</v>
      </c>
      <c r="C374" s="207" t="str">
        <f>TitleV_Permitted_Sources!C81</f>
        <v>5601302</v>
      </c>
      <c r="D374" s="37" t="str">
        <f>TitleV_Permitted_Sources!F81</f>
        <v>20200202</v>
      </c>
      <c r="E374" s="37" t="str">
        <f>TitleV_Permitted_Sources!H81</f>
        <v>Compressor Engines</v>
      </c>
      <c r="F374" s="197">
        <f>TitleV_Permitted_Sources!I81</f>
        <v>37.9</v>
      </c>
      <c r="G374" s="197" t="str">
        <f>TitleV_Permitted_Sources!J81</f>
        <v/>
      </c>
      <c r="H374" s="197">
        <f>TitleV_Permitted_Sources!K81</f>
        <v>37.9</v>
      </c>
      <c r="I374" s="197" t="str">
        <f>TitleV_Permitted_Sources!L81</f>
        <v/>
      </c>
      <c r="J374" s="197" t="str">
        <f>TitleV_Permitted_Sources!M81</f>
        <v/>
      </c>
      <c r="K374" s="37" t="str">
        <f t="shared" si="5"/>
        <v>Compressor Engines</v>
      </c>
    </row>
    <row r="375" spans="1:11" x14ac:dyDescent="0.2">
      <c r="A375" s="135" t="str">
        <f>TitleV_Permitted_Sources!A82</f>
        <v>TitleV Permitted</v>
      </c>
      <c r="B375" s="135">
        <f>TitleV_Permitted_Sources!B82</f>
        <v>56</v>
      </c>
      <c r="C375" s="207" t="str">
        <f>TitleV_Permitted_Sources!C82</f>
        <v>5601302</v>
      </c>
      <c r="D375" s="37" t="str">
        <f>TitleV_Permitted_Sources!F82</f>
        <v>20200208</v>
      </c>
      <c r="E375" s="37" t="str">
        <f>TitleV_Permitted_Sources!H82</f>
        <v>Permitted Tank Losses</v>
      </c>
      <c r="F375" s="197" t="str">
        <f>TitleV_Permitted_Sources!I82</f>
        <v/>
      </c>
      <c r="G375" s="197" t="str">
        <f>TitleV_Permitted_Sources!J82</f>
        <v/>
      </c>
      <c r="H375" s="197" t="str">
        <f>TitleV_Permitted_Sources!K82</f>
        <v/>
      </c>
      <c r="I375" s="197" t="str">
        <f>TitleV_Permitted_Sources!L82</f>
        <v/>
      </c>
      <c r="J375" s="197">
        <f>TitleV_Permitted_Sources!M82</f>
        <v>0.6</v>
      </c>
      <c r="K375" s="37" t="str">
        <f t="shared" si="5"/>
        <v xml:space="preserve">Condensate tank </v>
      </c>
    </row>
    <row r="376" spans="1:11" x14ac:dyDescent="0.2">
      <c r="A376" s="135" t="str">
        <f>TitleV_Permitted_Sources!A83</f>
        <v>TitleV Permitted</v>
      </c>
      <c r="B376" s="135">
        <f>TitleV_Permitted_Sources!B83</f>
        <v>56</v>
      </c>
      <c r="C376" s="207" t="str">
        <f>TitleV_Permitted_Sources!C83</f>
        <v>5601302</v>
      </c>
      <c r="D376" s="37" t="str">
        <f>TitleV_Permitted_Sources!F83</f>
        <v>10200603</v>
      </c>
      <c r="E376" s="37" t="str">
        <f>TitleV_Permitted_Sources!H83</f>
        <v>Process Heaters</v>
      </c>
      <c r="F376" s="197">
        <f>TitleV_Permitted_Sources!I83</f>
        <v>2.6</v>
      </c>
      <c r="G376" s="197" t="str">
        <f>TitleV_Permitted_Sources!J83</f>
        <v/>
      </c>
      <c r="H376" s="197">
        <f>TitleV_Permitted_Sources!K83</f>
        <v>3.9</v>
      </c>
      <c r="I376" s="197" t="str">
        <f>TitleV_Permitted_Sources!L83</f>
        <v/>
      </c>
      <c r="J376" s="197" t="str">
        <f>TitleV_Permitted_Sources!M83</f>
        <v/>
      </c>
      <c r="K376" s="37" t="str">
        <f t="shared" si="5"/>
        <v>Heaters</v>
      </c>
    </row>
    <row r="377" spans="1:11" x14ac:dyDescent="0.2">
      <c r="A377" s="135" t="str">
        <f>TitleV_Permitted_Sources!A84</f>
        <v>TitleV Permitted</v>
      </c>
      <c r="B377" s="135">
        <f>TitleV_Permitted_Sources!B84</f>
        <v>56</v>
      </c>
      <c r="C377" s="207" t="str">
        <f>TitleV_Permitted_Sources!C84</f>
        <v>5601302</v>
      </c>
      <c r="D377" s="37" t="str">
        <f>TitleV_Permitted_Sources!F84</f>
        <v>10200603</v>
      </c>
      <c r="E377" s="37" t="str">
        <f>TitleV_Permitted_Sources!H84</f>
        <v>Process Heaters</v>
      </c>
      <c r="F377" s="197">
        <f>TitleV_Permitted_Sources!I84</f>
        <v>0.6</v>
      </c>
      <c r="G377" s="197" t="str">
        <f>TitleV_Permitted_Sources!J84</f>
        <v/>
      </c>
      <c r="H377" s="197">
        <f>TitleV_Permitted_Sources!K84</f>
        <v>0.5</v>
      </c>
      <c r="I377" s="197" t="str">
        <f>TitleV_Permitted_Sources!L84</f>
        <v/>
      </c>
      <c r="J377" s="197" t="str">
        <f>TitleV_Permitted_Sources!M84</f>
        <v/>
      </c>
      <c r="K377" s="37" t="str">
        <f t="shared" si="5"/>
        <v>Heaters</v>
      </c>
    </row>
    <row r="378" spans="1:11" x14ac:dyDescent="0.2">
      <c r="A378" s="135" t="str">
        <f>TitleV_Permitted_Sources!A85</f>
        <v>TitleV Permitted</v>
      </c>
      <c r="B378" s="135">
        <f>TitleV_Permitted_Sources!B85</f>
        <v>56</v>
      </c>
      <c r="C378" s="207" t="str">
        <f>TitleV_Permitted_Sources!C85</f>
        <v>5601302</v>
      </c>
      <c r="D378" s="37" t="str">
        <f>TitleV_Permitted_Sources!F85</f>
        <v>20200202</v>
      </c>
      <c r="E378" s="37" t="str">
        <f>TitleV_Permitted_Sources!H85</f>
        <v>Compressor Engines</v>
      </c>
      <c r="F378" s="197">
        <f>TitleV_Permitted_Sources!I85</f>
        <v>2.2999999999999998</v>
      </c>
      <c r="G378" s="197">
        <f>TitleV_Permitted_Sources!J85</f>
        <v>0.9</v>
      </c>
      <c r="H378" s="197">
        <f>TitleV_Permitted_Sources!K85</f>
        <v>2</v>
      </c>
      <c r="I378" s="197" t="str">
        <f>TitleV_Permitted_Sources!L85</f>
        <v/>
      </c>
      <c r="J378" s="197" t="str">
        <f>TitleV_Permitted_Sources!M85</f>
        <v/>
      </c>
      <c r="K378" s="37" t="str">
        <f t="shared" si="5"/>
        <v>Compressor Engines</v>
      </c>
    </row>
    <row r="379" spans="1:11" x14ac:dyDescent="0.2">
      <c r="A379" s="135" t="str">
        <f>TitleV_Permitted_Sources!A86</f>
        <v>TitleV Permitted</v>
      </c>
      <c r="B379" s="135">
        <f>TitleV_Permitted_Sources!B86</f>
        <v>56</v>
      </c>
      <c r="C379" s="207" t="str">
        <f>TitleV_Permitted_Sources!C86</f>
        <v>5601302</v>
      </c>
      <c r="D379" s="37" t="str">
        <f>TitleV_Permitted_Sources!F86</f>
        <v>20200202</v>
      </c>
      <c r="E379" s="37" t="str">
        <f>TitleV_Permitted_Sources!H86</f>
        <v>Compressor Engines</v>
      </c>
      <c r="F379" s="197">
        <f>TitleV_Permitted_Sources!I86</f>
        <v>3.4</v>
      </c>
      <c r="G379" s="197">
        <f>TitleV_Permitted_Sources!J86</f>
        <v>1.4</v>
      </c>
      <c r="H379" s="197">
        <f>TitleV_Permitted_Sources!K86</f>
        <v>3</v>
      </c>
      <c r="I379" s="197" t="str">
        <f>TitleV_Permitted_Sources!L86</f>
        <v/>
      </c>
      <c r="J379" s="197" t="str">
        <f>TitleV_Permitted_Sources!M86</f>
        <v/>
      </c>
      <c r="K379" s="37" t="str">
        <f t="shared" si="5"/>
        <v>Compressor Engines</v>
      </c>
    </row>
    <row r="380" spans="1:11" x14ac:dyDescent="0.2">
      <c r="A380" s="135" t="str">
        <f>TitleV_Permitted_Sources!A87</f>
        <v>TitleV Permitted</v>
      </c>
      <c r="B380" s="135">
        <f>TitleV_Permitted_Sources!B87</f>
        <v>56</v>
      </c>
      <c r="C380" s="207" t="str">
        <f>TitleV_Permitted_Sources!C87</f>
        <v>5601302</v>
      </c>
      <c r="D380" s="37" t="str">
        <f>TitleV_Permitted_Sources!F87</f>
        <v>20200202</v>
      </c>
      <c r="E380" s="37" t="str">
        <f>TitleV_Permitted_Sources!H87</f>
        <v>Compressor Engines</v>
      </c>
      <c r="F380" s="197">
        <f>TitleV_Permitted_Sources!I87</f>
        <v>2.6</v>
      </c>
      <c r="G380" s="197">
        <f>TitleV_Permitted_Sources!J87</f>
        <v>0.2</v>
      </c>
      <c r="H380" s="197">
        <f>TitleV_Permitted_Sources!K87</f>
        <v>0.2</v>
      </c>
      <c r="I380" s="197" t="str">
        <f>TitleV_Permitted_Sources!L87</f>
        <v/>
      </c>
      <c r="J380" s="197" t="str">
        <f>TitleV_Permitted_Sources!M87</f>
        <v/>
      </c>
      <c r="K380" s="37" t="str">
        <f t="shared" si="5"/>
        <v>Compressor Engines</v>
      </c>
    </row>
    <row r="381" spans="1:11" x14ac:dyDescent="0.2">
      <c r="A381" s="135" t="str">
        <f>TitleV_Permitted_Sources!A88</f>
        <v>TitleV Permitted</v>
      </c>
      <c r="B381" s="135">
        <f>TitleV_Permitted_Sources!B88</f>
        <v>56</v>
      </c>
      <c r="C381" s="207" t="str">
        <f>TitleV_Permitted_Sources!C88</f>
        <v>5601302</v>
      </c>
      <c r="D381" s="37" t="str">
        <f>TitleV_Permitted_Sources!F88</f>
        <v>20200202</v>
      </c>
      <c r="E381" s="37" t="str">
        <f>TitleV_Permitted_Sources!H88</f>
        <v>Compressor Engines</v>
      </c>
      <c r="F381" s="197">
        <f>TitleV_Permitted_Sources!I88</f>
        <v>26.1</v>
      </c>
      <c r="G381" s="197">
        <f>TitleV_Permitted_Sources!J88</f>
        <v>7.3</v>
      </c>
      <c r="H381" s="197">
        <f>TitleV_Permitted_Sources!K88</f>
        <v>3.4</v>
      </c>
      <c r="I381" s="197" t="str">
        <f>TitleV_Permitted_Sources!L88</f>
        <v/>
      </c>
      <c r="J381" s="197" t="str">
        <f>TitleV_Permitted_Sources!M88</f>
        <v/>
      </c>
      <c r="K381" s="37" t="str">
        <f t="shared" si="5"/>
        <v>Compressor Engines</v>
      </c>
    </row>
    <row r="382" spans="1:11" x14ac:dyDescent="0.2">
      <c r="A382" s="135" t="str">
        <f>TitleV_Permitted_Sources!A89</f>
        <v>TitleV Permitted</v>
      </c>
      <c r="B382" s="135">
        <f>TitleV_Permitted_Sources!B89</f>
        <v>56</v>
      </c>
      <c r="C382" s="207" t="str">
        <f>TitleV_Permitted_Sources!C89</f>
        <v>5601302</v>
      </c>
      <c r="D382" s="37" t="str">
        <f>TitleV_Permitted_Sources!F89</f>
        <v>20200202</v>
      </c>
      <c r="E382" s="37" t="str">
        <f>TitleV_Permitted_Sources!H89</f>
        <v>Compressor Engines</v>
      </c>
      <c r="F382" s="197">
        <f>TitleV_Permitted_Sources!I89</f>
        <v>3</v>
      </c>
      <c r="G382" s="197">
        <f>TitleV_Permitted_Sources!J89</f>
        <v>1.6</v>
      </c>
      <c r="H382" s="197">
        <f>TitleV_Permitted_Sources!K89</f>
        <v>4.5999999999999996</v>
      </c>
      <c r="I382" s="197" t="str">
        <f>TitleV_Permitted_Sources!L89</f>
        <v/>
      </c>
      <c r="J382" s="197" t="str">
        <f>TitleV_Permitted_Sources!M89</f>
        <v/>
      </c>
      <c r="K382" s="37" t="str">
        <f t="shared" si="5"/>
        <v>Compressor Engines</v>
      </c>
    </row>
    <row r="383" spans="1:11" x14ac:dyDescent="0.2">
      <c r="A383" s="135" t="str">
        <f>TitleV_Permitted_Sources!A90</f>
        <v>TitleV Permitted</v>
      </c>
      <c r="B383" s="135">
        <f>TitleV_Permitted_Sources!B90</f>
        <v>56</v>
      </c>
      <c r="C383" s="207" t="str">
        <f>TitleV_Permitted_Sources!C90</f>
        <v>5601302</v>
      </c>
      <c r="D383" s="37" t="str">
        <f>TitleV_Permitted_Sources!F90</f>
        <v>31000299</v>
      </c>
      <c r="E383" s="37" t="str">
        <f>TitleV_Permitted_Sources!H90</f>
        <v>Natural Gas Production, Other Not Classified</v>
      </c>
      <c r="F383" s="197">
        <f>TitleV_Permitted_Sources!I90</f>
        <v>2</v>
      </c>
      <c r="G383" s="197">
        <f>TitleV_Permitted_Sources!J90</f>
        <v>7.5</v>
      </c>
      <c r="H383" s="197">
        <f>TitleV_Permitted_Sources!K90</f>
        <v>1.7</v>
      </c>
      <c r="I383" s="197" t="str">
        <f>TitleV_Permitted_Sources!L90</f>
        <v/>
      </c>
      <c r="J383" s="197" t="str">
        <f>TitleV_Permitted_Sources!M90</f>
        <v/>
      </c>
      <c r="K383" s="37" t="str">
        <f t="shared" si="5"/>
        <v>Natural Gas Production, Other Not Classified</v>
      </c>
    </row>
    <row r="384" spans="1:11" x14ac:dyDescent="0.2">
      <c r="A384" s="135" t="str">
        <f>TitleV_Permitted_Sources!A91</f>
        <v>TitleV Permitted</v>
      </c>
      <c r="B384" s="135">
        <f>TitleV_Permitted_Sources!B91</f>
        <v>56</v>
      </c>
      <c r="C384" s="207" t="str">
        <f>TitleV_Permitted_Sources!C91</f>
        <v>5601302</v>
      </c>
      <c r="D384" s="37" t="str">
        <f>TitleV_Permitted_Sources!F91</f>
        <v>31000404</v>
      </c>
      <c r="E384" s="37" t="str">
        <f>TitleV_Permitted_Sources!H91</f>
        <v>Process Heaters</v>
      </c>
      <c r="F384" s="197">
        <f>TitleV_Permitted_Sources!I91</f>
        <v>0.2</v>
      </c>
      <c r="G384" s="197" t="str">
        <f>TitleV_Permitted_Sources!J91</f>
        <v/>
      </c>
      <c r="H384" s="197">
        <f>TitleV_Permitted_Sources!K91</f>
        <v>0.1</v>
      </c>
      <c r="I384" s="197" t="str">
        <f>TitleV_Permitted_Sources!L91</f>
        <v/>
      </c>
      <c r="J384" s="197" t="str">
        <f>TitleV_Permitted_Sources!M91</f>
        <v/>
      </c>
      <c r="K384" s="37" t="str">
        <f t="shared" si="5"/>
        <v>Heaters</v>
      </c>
    </row>
    <row r="385" spans="1:11" x14ac:dyDescent="0.2">
      <c r="A385" s="135" t="str">
        <f>TitleV_Permitted_Sources!A92</f>
        <v>TitleV Permitted</v>
      </c>
      <c r="B385" s="135">
        <f>TitleV_Permitted_Sources!B92</f>
        <v>56</v>
      </c>
      <c r="C385" s="207" t="str">
        <f>TitleV_Permitted_Sources!C92</f>
        <v>5601302</v>
      </c>
      <c r="D385" s="37" t="str">
        <f>TitleV_Permitted_Sources!F92</f>
        <v>31000404</v>
      </c>
      <c r="E385" s="37" t="str">
        <f>TitleV_Permitted_Sources!H92</f>
        <v>Process Heaters</v>
      </c>
      <c r="F385" s="197">
        <f>TitleV_Permitted_Sources!I92</f>
        <v>0.6</v>
      </c>
      <c r="G385" s="197" t="str">
        <f>TitleV_Permitted_Sources!J92</f>
        <v/>
      </c>
      <c r="H385" s="197">
        <f>TitleV_Permitted_Sources!K92</f>
        <v>0.5</v>
      </c>
      <c r="I385" s="197" t="str">
        <f>TitleV_Permitted_Sources!L92</f>
        <v/>
      </c>
      <c r="J385" s="197" t="str">
        <f>TitleV_Permitted_Sources!M92</f>
        <v/>
      </c>
      <c r="K385" s="37" t="str">
        <f t="shared" si="5"/>
        <v>Heaters</v>
      </c>
    </row>
    <row r="386" spans="1:11" x14ac:dyDescent="0.2">
      <c r="A386" s="135" t="str">
        <f>TitleV_Permitted_Sources!A93</f>
        <v>TitleV Permitted</v>
      </c>
      <c r="B386" s="135">
        <f>TitleV_Permitted_Sources!B93</f>
        <v>56</v>
      </c>
      <c r="C386" s="207" t="str">
        <f>TitleV_Permitted_Sources!C93</f>
        <v>5601302</v>
      </c>
      <c r="D386" s="37" t="str">
        <f>TitleV_Permitted_Sources!F93</f>
        <v>31088811</v>
      </c>
      <c r="E386" s="37" t="str">
        <f>TitleV_Permitted_Sources!H93</f>
        <v>Permitted Fugitives</v>
      </c>
      <c r="F386" s="197" t="str">
        <f>TitleV_Permitted_Sources!I93</f>
        <v/>
      </c>
      <c r="G386" s="197">
        <f>TitleV_Permitted_Sources!J93</f>
        <v>8.9</v>
      </c>
      <c r="H386" s="197" t="str">
        <f>TitleV_Permitted_Sources!K93</f>
        <v/>
      </c>
      <c r="I386" s="197" t="str">
        <f>TitleV_Permitted_Sources!L93</f>
        <v/>
      </c>
      <c r="J386" s="197" t="str">
        <f>TitleV_Permitted_Sources!M93</f>
        <v/>
      </c>
      <c r="K386" s="37" t="str">
        <f t="shared" si="5"/>
        <v>Fugitives</v>
      </c>
    </row>
    <row r="387" spans="1:11" x14ac:dyDescent="0.2">
      <c r="A387" s="135" t="str">
        <f>TitleV_Permitted_Sources!A94</f>
        <v>TitleV Permitted</v>
      </c>
      <c r="B387" s="135">
        <f>TitleV_Permitted_Sources!B94</f>
        <v>56</v>
      </c>
      <c r="C387" s="207" t="str">
        <f>TitleV_Permitted_Sources!C94</f>
        <v>5601302</v>
      </c>
      <c r="D387" s="37" t="str">
        <f>TitleV_Permitted_Sources!F94</f>
        <v>20200208</v>
      </c>
      <c r="E387" s="37" t="str">
        <f>TitleV_Permitted_Sources!H94</f>
        <v>Permitted Tank Losses</v>
      </c>
      <c r="F387" s="197" t="str">
        <f>TitleV_Permitted_Sources!I94</f>
        <v/>
      </c>
      <c r="G387" s="197">
        <f>TitleV_Permitted_Sources!J94</f>
        <v>3.5</v>
      </c>
      <c r="H387" s="197" t="str">
        <f>TitleV_Permitted_Sources!K94</f>
        <v/>
      </c>
      <c r="I387" s="197" t="str">
        <f>TitleV_Permitted_Sources!L94</f>
        <v/>
      </c>
      <c r="J387" s="197" t="str">
        <f>TitleV_Permitted_Sources!M94</f>
        <v/>
      </c>
      <c r="K387" s="37" t="str">
        <f t="shared" si="5"/>
        <v xml:space="preserve">Condensate tank </v>
      </c>
    </row>
    <row r="388" spans="1:11" x14ac:dyDescent="0.2">
      <c r="A388" s="135" t="str">
        <f>TitleV_Permitted_Sources!A95</f>
        <v>TitleV Permitted</v>
      </c>
      <c r="B388" s="135">
        <f>TitleV_Permitted_Sources!B95</f>
        <v>56</v>
      </c>
      <c r="C388" s="207" t="str">
        <f>TitleV_Permitted_Sources!C95</f>
        <v>5601302</v>
      </c>
      <c r="D388" s="37" t="str">
        <f>TitleV_Permitted_Sources!F95</f>
        <v>40400312</v>
      </c>
      <c r="E388" s="37" t="str">
        <f>TitleV_Permitted_Sources!H95</f>
        <v>Permitted Tank Losses</v>
      </c>
      <c r="F388" s="197" t="str">
        <f>TitleV_Permitted_Sources!I95</f>
        <v/>
      </c>
      <c r="G388" s="197">
        <f>TitleV_Permitted_Sources!J95</f>
        <v>0.7</v>
      </c>
      <c r="H388" s="197" t="str">
        <f>TitleV_Permitted_Sources!K95</f>
        <v/>
      </c>
      <c r="I388" s="197" t="str">
        <f>TitleV_Permitted_Sources!L95</f>
        <v/>
      </c>
      <c r="J388" s="197" t="str">
        <f>TitleV_Permitted_Sources!M95</f>
        <v/>
      </c>
      <c r="K388" s="37" t="str">
        <f t="shared" si="5"/>
        <v xml:space="preserve">Condensate tank </v>
      </c>
    </row>
    <row r="389" spans="1:11" x14ac:dyDescent="0.2">
      <c r="A389" s="135" t="str">
        <f>TitleV_Permitted_Sources!A96</f>
        <v>TitleV Permitted</v>
      </c>
      <c r="B389" s="135">
        <f>TitleV_Permitted_Sources!B96</f>
        <v>56</v>
      </c>
      <c r="C389" s="207" t="str">
        <f>TitleV_Permitted_Sources!C96</f>
        <v>5601302</v>
      </c>
      <c r="D389" s="37" t="str">
        <f>TitleV_Permitted_Sources!F96</f>
        <v>10200602</v>
      </c>
      <c r="E389" s="37" t="str">
        <f>TitleV_Permitted_Sources!H96</f>
        <v>Process Heaters</v>
      </c>
      <c r="F389" s="197">
        <f>TitleV_Permitted_Sources!I96</f>
        <v>10.1</v>
      </c>
      <c r="G389" s="197" t="str">
        <f>TitleV_Permitted_Sources!J96</f>
        <v/>
      </c>
      <c r="H389" s="197">
        <f>TitleV_Permitted_Sources!K96</f>
        <v>21</v>
      </c>
      <c r="I389" s="197" t="str">
        <f>TitleV_Permitted_Sources!L96</f>
        <v/>
      </c>
      <c r="J389" s="197">
        <f>TitleV_Permitted_Sources!M96</f>
        <v>0.06</v>
      </c>
      <c r="K389" s="37" t="str">
        <f t="shared" si="5"/>
        <v>Heaters</v>
      </c>
    </row>
    <row r="390" spans="1:11" x14ac:dyDescent="0.2">
      <c r="A390" s="135" t="str">
        <f>TitleV_Permitted_Sources!A97</f>
        <v>TitleV Permitted</v>
      </c>
      <c r="B390" s="135">
        <f>TitleV_Permitted_Sources!B97</f>
        <v>56</v>
      </c>
      <c r="C390" s="207" t="str">
        <f>TitleV_Permitted_Sources!C97</f>
        <v>5601302</v>
      </c>
      <c r="D390" s="37" t="str">
        <f>TitleV_Permitted_Sources!F97</f>
        <v>10200602</v>
      </c>
      <c r="E390" s="37" t="str">
        <f>TitleV_Permitted_Sources!H97</f>
        <v>Process Heaters</v>
      </c>
      <c r="F390" s="197">
        <f>TitleV_Permitted_Sources!I97</f>
        <v>9.5</v>
      </c>
      <c r="G390" s="197">
        <f>TitleV_Permitted_Sources!J97</f>
        <v>0.4</v>
      </c>
      <c r="H390" s="197">
        <f>TitleV_Permitted_Sources!K97</f>
        <v>13.4</v>
      </c>
      <c r="I390" s="197">
        <f>TitleV_Permitted_Sources!L97</f>
        <v>0.18</v>
      </c>
      <c r="J390" s="197">
        <f>TitleV_Permitted_Sources!M97</f>
        <v>1.1000000000000001</v>
      </c>
      <c r="K390" s="37" t="str">
        <f t="shared" si="5"/>
        <v>Heaters</v>
      </c>
    </row>
    <row r="391" spans="1:11" x14ac:dyDescent="0.2">
      <c r="A391" s="135" t="str">
        <f>TitleV_Permitted_Sources!A98</f>
        <v>TitleV Permitted</v>
      </c>
      <c r="B391" s="135">
        <f>TitleV_Permitted_Sources!B98</f>
        <v>56</v>
      </c>
      <c r="C391" s="207" t="str">
        <f>TitleV_Permitted_Sources!C98</f>
        <v>5601302</v>
      </c>
      <c r="D391" s="37" t="str">
        <f>TitleV_Permitted_Sources!F98</f>
        <v>10200603</v>
      </c>
      <c r="E391" s="37" t="str">
        <f>TitleV_Permitted_Sources!H98</f>
        <v>Process Heaters</v>
      </c>
      <c r="F391" s="197">
        <f>TitleV_Permitted_Sources!I98</f>
        <v>0.9</v>
      </c>
      <c r="G391" s="197" t="str">
        <f>TitleV_Permitted_Sources!J98</f>
        <v/>
      </c>
      <c r="H391" s="197">
        <f>TitleV_Permitted_Sources!K98</f>
        <v>0.6</v>
      </c>
      <c r="I391" s="197" t="str">
        <f>TitleV_Permitted_Sources!L98</f>
        <v/>
      </c>
      <c r="J391" s="197" t="str">
        <f>TitleV_Permitted_Sources!M98</f>
        <v/>
      </c>
      <c r="K391" s="37" t="str">
        <f t="shared" ref="K391:K454" si="6">IF(E391="Unpermitted Fugitives","Fugitives",IF(E391="Natural Gas Processing Facilities, Pump Seals","Fugitives",IF(E391="Natural Gas Production, All Equipt Leak Fugitives","Fugitives",IF(E391="External Combustion Boilers","Heaters",IF(E391="Permitted Tank Losses","Condensate tank ",IF(E391="Permitted Fugitives","Fugitives",IF(E391="Process Heaters","Heaters",E391)))))))</f>
        <v>Heaters</v>
      </c>
    </row>
    <row r="392" spans="1:11" x14ac:dyDescent="0.2">
      <c r="A392" s="135" t="str">
        <f>TitleV_Permitted_Sources!A99</f>
        <v>TitleV Permitted</v>
      </c>
      <c r="B392" s="135">
        <f>TitleV_Permitted_Sources!B99</f>
        <v>56</v>
      </c>
      <c r="C392" s="207" t="str">
        <f>TitleV_Permitted_Sources!C99</f>
        <v>5601302</v>
      </c>
      <c r="D392" s="37" t="str">
        <f>TitleV_Permitted_Sources!F99</f>
        <v>20200102</v>
      </c>
      <c r="E392" s="37" t="str">
        <f>TitleV_Permitted_Sources!H99</f>
        <v>Compressor Engines</v>
      </c>
      <c r="F392" s="197">
        <f>TitleV_Permitted_Sources!I99</f>
        <v>0.4</v>
      </c>
      <c r="G392" s="197" t="str">
        <f>TitleV_Permitted_Sources!J99</f>
        <v/>
      </c>
      <c r="H392" s="197">
        <f>TitleV_Permitted_Sources!K99</f>
        <v>0.1</v>
      </c>
      <c r="I392" s="197" t="str">
        <f>TitleV_Permitted_Sources!L99</f>
        <v/>
      </c>
      <c r="J392" s="197" t="str">
        <f>TitleV_Permitted_Sources!M99</f>
        <v/>
      </c>
      <c r="K392" s="37" t="str">
        <f t="shared" si="6"/>
        <v>Compressor Engines</v>
      </c>
    </row>
    <row r="393" spans="1:11" x14ac:dyDescent="0.2">
      <c r="A393" s="135" t="str">
        <f>TitleV_Permitted_Sources!A100</f>
        <v>TitleV Permitted</v>
      </c>
      <c r="B393" s="135">
        <f>TitleV_Permitted_Sources!B100</f>
        <v>56</v>
      </c>
      <c r="C393" s="207" t="str">
        <f>TitleV_Permitted_Sources!C100</f>
        <v>5601302</v>
      </c>
      <c r="D393" s="37" t="str">
        <f>TitleV_Permitted_Sources!F100</f>
        <v>20200102</v>
      </c>
      <c r="E393" s="37" t="str">
        <f>TitleV_Permitted_Sources!H100</f>
        <v>Compressor Engines</v>
      </c>
      <c r="F393" s="197">
        <f>TitleV_Permitted_Sources!I100</f>
        <v>0.74</v>
      </c>
      <c r="G393" s="197" t="str">
        <f>TitleV_Permitted_Sources!J100</f>
        <v/>
      </c>
      <c r="H393" s="197">
        <f>TitleV_Permitted_Sources!K100</f>
        <v>1.21</v>
      </c>
      <c r="I393" s="197" t="str">
        <f>TitleV_Permitted_Sources!L100</f>
        <v/>
      </c>
      <c r="J393" s="197" t="str">
        <f>TitleV_Permitted_Sources!M100</f>
        <v/>
      </c>
      <c r="K393" s="37" t="str">
        <f t="shared" si="6"/>
        <v>Compressor Engines</v>
      </c>
    </row>
    <row r="394" spans="1:11" x14ac:dyDescent="0.2">
      <c r="A394" s="135" t="str">
        <f>TitleV_Permitted_Sources!A101</f>
        <v>TitleV Permitted</v>
      </c>
      <c r="B394" s="135">
        <f>TitleV_Permitted_Sources!B101</f>
        <v>56</v>
      </c>
      <c r="C394" s="207" t="str">
        <f>TitleV_Permitted_Sources!C101</f>
        <v>5601302</v>
      </c>
      <c r="D394" s="37" t="str">
        <f>TitleV_Permitted_Sources!F101</f>
        <v>20200201</v>
      </c>
      <c r="E394" s="37" t="str">
        <f>TitleV_Permitted_Sources!H101</f>
        <v>Compressor Engines</v>
      </c>
      <c r="F394" s="197">
        <f>TitleV_Permitted_Sources!I101</f>
        <v>0</v>
      </c>
      <c r="G394" s="197">
        <f>TitleV_Permitted_Sources!J101</f>
        <v>0</v>
      </c>
      <c r="H394" s="197">
        <f>TitleV_Permitted_Sources!K101</f>
        <v>0.2</v>
      </c>
      <c r="I394" s="197" t="str">
        <f>TitleV_Permitted_Sources!L101</f>
        <v/>
      </c>
      <c r="J394" s="197" t="str">
        <f>TitleV_Permitted_Sources!M101</f>
        <v/>
      </c>
      <c r="K394" s="37" t="str">
        <f t="shared" si="6"/>
        <v>Compressor Engines</v>
      </c>
    </row>
    <row r="395" spans="1:11" x14ac:dyDescent="0.2">
      <c r="A395" s="135" t="str">
        <f>TitleV_Permitted_Sources!A102</f>
        <v>TitleV Permitted</v>
      </c>
      <c r="B395" s="135">
        <f>TitleV_Permitted_Sources!B102</f>
        <v>56</v>
      </c>
      <c r="C395" s="207" t="str">
        <f>TitleV_Permitted_Sources!C102</f>
        <v>5601302</v>
      </c>
      <c r="D395" s="37" t="str">
        <f>TitleV_Permitted_Sources!F102</f>
        <v>31000205</v>
      </c>
      <c r="E395" s="37" t="str">
        <f>TitleV_Permitted_Sources!H102</f>
        <v>Natural Gas Production, Flares</v>
      </c>
      <c r="F395" s="197">
        <f>TitleV_Permitted_Sources!I102</f>
        <v>0.2</v>
      </c>
      <c r="G395" s="197" t="str">
        <f>TitleV_Permitted_Sources!J102</f>
        <v/>
      </c>
      <c r="H395" s="197">
        <f>TitleV_Permitted_Sources!K102</f>
        <v>0.04</v>
      </c>
      <c r="I395" s="197" t="str">
        <f>TitleV_Permitted_Sources!L102</f>
        <v/>
      </c>
      <c r="J395" s="197">
        <f>TitleV_Permitted_Sources!M102</f>
        <v>0.01</v>
      </c>
      <c r="K395" s="37" t="str">
        <f t="shared" si="6"/>
        <v>Natural Gas Production, Flares</v>
      </c>
    </row>
    <row r="396" spans="1:11" x14ac:dyDescent="0.2">
      <c r="A396" s="135" t="str">
        <f>TitleV_Permitted_Sources!A103</f>
        <v>TitleV Permitted</v>
      </c>
      <c r="B396" s="135">
        <f>TitleV_Permitted_Sources!B103</f>
        <v>56</v>
      </c>
      <c r="C396" s="207" t="str">
        <f>TitleV_Permitted_Sources!C103</f>
        <v>5601302</v>
      </c>
      <c r="D396" s="37" t="str">
        <f>TitleV_Permitted_Sources!F103</f>
        <v>31000205</v>
      </c>
      <c r="E396" s="37" t="str">
        <f>TitleV_Permitted_Sources!H103</f>
        <v>Natural Gas Production, Flares</v>
      </c>
      <c r="F396" s="197">
        <f>TitleV_Permitted_Sources!I103</f>
        <v>0.2</v>
      </c>
      <c r="G396" s="197" t="str">
        <f>TitleV_Permitted_Sources!J103</f>
        <v/>
      </c>
      <c r="H396" s="197">
        <f>TitleV_Permitted_Sources!K103</f>
        <v>0.04</v>
      </c>
      <c r="I396" s="197">
        <f>TitleV_Permitted_Sources!L103</f>
        <v>0.01</v>
      </c>
      <c r="J396" s="197">
        <f>TitleV_Permitted_Sources!M103</f>
        <v>0.01</v>
      </c>
      <c r="K396" s="37" t="str">
        <f t="shared" si="6"/>
        <v>Natural Gas Production, Flares</v>
      </c>
    </row>
    <row r="397" spans="1:11" x14ac:dyDescent="0.2">
      <c r="A397" s="135" t="str">
        <f>TitleV_Permitted_Sources!A104</f>
        <v>TitleV Permitted</v>
      </c>
      <c r="B397" s="135">
        <f>TitleV_Permitted_Sources!B104</f>
        <v>56</v>
      </c>
      <c r="C397" s="207" t="str">
        <f>TitleV_Permitted_Sources!C104</f>
        <v>5601302</v>
      </c>
      <c r="D397" s="37" t="str">
        <f>TitleV_Permitted_Sources!F104</f>
        <v>31000209</v>
      </c>
      <c r="E397" s="37" t="str">
        <f>TitleV_Permitted_Sources!H104</f>
        <v>Natural Gas Production, Incinerators Burning Waste Gas or Augmented Waste Gas</v>
      </c>
      <c r="F397" s="197">
        <f>TitleV_Permitted_Sources!I104</f>
        <v>21.9</v>
      </c>
      <c r="G397" s="197" t="str">
        <f>TitleV_Permitted_Sources!J104</f>
        <v/>
      </c>
      <c r="H397" s="197">
        <f>TitleV_Permitted_Sources!K104</f>
        <v>438</v>
      </c>
      <c r="I397" s="197">
        <f>TitleV_Permitted_Sources!L104</f>
        <v>503.7</v>
      </c>
      <c r="J397" s="197">
        <f>TitleV_Permitted_Sources!M104</f>
        <v>0.56000000000000005</v>
      </c>
      <c r="K397" s="37" t="str">
        <f t="shared" si="6"/>
        <v>Natural Gas Production, Incinerators Burning Waste Gas or Augmented Waste Gas</v>
      </c>
    </row>
    <row r="398" spans="1:11" x14ac:dyDescent="0.2">
      <c r="A398" s="135" t="str">
        <f>TitleV_Permitted_Sources!A105</f>
        <v>TitleV Permitted</v>
      </c>
      <c r="B398" s="135">
        <f>TitleV_Permitted_Sources!B105</f>
        <v>56</v>
      </c>
      <c r="C398" s="207" t="str">
        <f>TitleV_Permitted_Sources!C105</f>
        <v>5601302</v>
      </c>
      <c r="D398" s="37" t="str">
        <f>TitleV_Permitted_Sources!F105</f>
        <v>31000209</v>
      </c>
      <c r="E398" s="37" t="str">
        <f>TitleV_Permitted_Sources!H105</f>
        <v>Natural Gas Production, Incinerators Burning Waste Gas or Augmented Waste Gas</v>
      </c>
      <c r="F398" s="197">
        <f>TitleV_Permitted_Sources!I105</f>
        <v>21.9</v>
      </c>
      <c r="G398" s="197" t="str">
        <f>TitleV_Permitted_Sources!J105</f>
        <v/>
      </c>
      <c r="H398" s="197">
        <f>TitleV_Permitted_Sources!K105</f>
        <v>438</v>
      </c>
      <c r="I398" s="197">
        <f>TitleV_Permitted_Sources!L105</f>
        <v>503.7</v>
      </c>
      <c r="J398" s="197">
        <f>TitleV_Permitted_Sources!M105</f>
        <v>1.1399999999999999</v>
      </c>
      <c r="K398" s="37" t="str">
        <f t="shared" si="6"/>
        <v>Natural Gas Production, Incinerators Burning Waste Gas or Augmented Waste Gas</v>
      </c>
    </row>
    <row r="399" spans="1:11" x14ac:dyDescent="0.2">
      <c r="A399" s="135" t="str">
        <f>TitleV_Permitted_Sources!A106</f>
        <v>TitleV Permitted</v>
      </c>
      <c r="B399" s="135">
        <f>TitleV_Permitted_Sources!B106</f>
        <v>56</v>
      </c>
      <c r="C399" s="207" t="str">
        <f>TitleV_Permitted_Sources!C106</f>
        <v>5601302</v>
      </c>
      <c r="D399" s="37" t="str">
        <f>TitleV_Permitted_Sources!F106</f>
        <v>31000209</v>
      </c>
      <c r="E399" s="37" t="str">
        <f>TitleV_Permitted_Sources!H106</f>
        <v>Natural Gas Production, Incinerators Burning Waste Gas or Augmented Waste Gas</v>
      </c>
      <c r="F399" s="197">
        <f>TitleV_Permitted_Sources!I106</f>
        <v>59.1</v>
      </c>
      <c r="G399" s="197" t="str">
        <f>TitleV_Permitted_Sources!J106</f>
        <v/>
      </c>
      <c r="H399" s="197">
        <f>TitleV_Permitted_Sources!K106</f>
        <v>1445.4</v>
      </c>
      <c r="I399" s="197">
        <f>TitleV_Permitted_Sources!L106</f>
        <v>1340.3</v>
      </c>
      <c r="J399" s="197">
        <f>TitleV_Permitted_Sources!M106</f>
        <v>4.4000000000000004</v>
      </c>
      <c r="K399" s="37" t="str">
        <f t="shared" si="6"/>
        <v>Natural Gas Production, Incinerators Burning Waste Gas or Augmented Waste Gas</v>
      </c>
    </row>
    <row r="400" spans="1:11" x14ac:dyDescent="0.2">
      <c r="A400" s="135" t="str">
        <f>TitleV_Permitted_Sources!A107</f>
        <v>TitleV Permitted</v>
      </c>
      <c r="B400" s="135">
        <f>TitleV_Permitted_Sources!B107</f>
        <v>56</v>
      </c>
      <c r="C400" s="207" t="str">
        <f>TitleV_Permitted_Sources!C107</f>
        <v>5601302</v>
      </c>
      <c r="D400" s="37" t="str">
        <f>TitleV_Permitted_Sources!F107</f>
        <v>31000299</v>
      </c>
      <c r="E400" s="37" t="str">
        <f>TitleV_Permitted_Sources!H107</f>
        <v>Natural Gas Production, Other Not Classified</v>
      </c>
      <c r="F400" s="197" t="str">
        <f>TitleV_Permitted_Sources!I107</f>
        <v/>
      </c>
      <c r="G400" s="197" t="str">
        <f>TitleV_Permitted_Sources!J107</f>
        <v/>
      </c>
      <c r="H400" s="197" t="str">
        <f>TitleV_Permitted_Sources!K107</f>
        <v/>
      </c>
      <c r="I400" s="197">
        <f>TitleV_Permitted_Sources!L107</f>
        <v>1.95</v>
      </c>
      <c r="J400" s="197" t="str">
        <f>TitleV_Permitted_Sources!M107</f>
        <v/>
      </c>
      <c r="K400" s="37" t="str">
        <f t="shared" si="6"/>
        <v>Natural Gas Production, Other Not Classified</v>
      </c>
    </row>
    <row r="401" spans="1:11" x14ac:dyDescent="0.2">
      <c r="A401" s="135" t="str">
        <f>TitleV_Permitted_Sources!A108</f>
        <v>TitleV Permitted</v>
      </c>
      <c r="B401" s="135">
        <f>TitleV_Permitted_Sources!B108</f>
        <v>56</v>
      </c>
      <c r="C401" s="207" t="str">
        <f>TitleV_Permitted_Sources!C108</f>
        <v>5601302</v>
      </c>
      <c r="D401" s="37" t="str">
        <f>TitleV_Permitted_Sources!F108</f>
        <v>31000299</v>
      </c>
      <c r="E401" s="37" t="str">
        <f>TitleV_Permitted_Sources!H108</f>
        <v>Natural Gas Production, Other Not Classified</v>
      </c>
      <c r="F401" s="197" t="str">
        <f>TitleV_Permitted_Sources!I108</f>
        <v/>
      </c>
      <c r="G401" s="197" t="str">
        <f>TitleV_Permitted_Sources!J108</f>
        <v/>
      </c>
      <c r="H401" s="197" t="str">
        <f>TitleV_Permitted_Sources!K108</f>
        <v/>
      </c>
      <c r="I401" s="197">
        <f>TitleV_Permitted_Sources!L108</f>
        <v>26.3</v>
      </c>
      <c r="J401" s="197" t="str">
        <f>TitleV_Permitted_Sources!M108</f>
        <v/>
      </c>
      <c r="K401" s="37" t="str">
        <f t="shared" si="6"/>
        <v>Natural Gas Production, Other Not Classified</v>
      </c>
    </row>
    <row r="402" spans="1:11" x14ac:dyDescent="0.2">
      <c r="A402" s="135" t="str">
        <f>TitleV_Permitted_Sources!A109</f>
        <v>TitleV Permitted</v>
      </c>
      <c r="B402" s="135">
        <f>TitleV_Permitted_Sources!B109</f>
        <v>56</v>
      </c>
      <c r="C402" s="207" t="str">
        <f>TitleV_Permitted_Sources!C109</f>
        <v>5601302</v>
      </c>
      <c r="D402" s="37" t="str">
        <f>TitleV_Permitted_Sources!F109</f>
        <v>31000299</v>
      </c>
      <c r="E402" s="37" t="str">
        <f>TitleV_Permitted_Sources!H109</f>
        <v>Natural Gas Production, Other Not Classified</v>
      </c>
      <c r="F402" s="197" t="str">
        <f>TitleV_Permitted_Sources!I109</f>
        <v/>
      </c>
      <c r="G402" s="197" t="str">
        <f>TitleV_Permitted_Sources!J109</f>
        <v/>
      </c>
      <c r="H402" s="197" t="str">
        <f>TitleV_Permitted_Sources!K109</f>
        <v/>
      </c>
      <c r="I402" s="197">
        <f>TitleV_Permitted_Sources!L109</f>
        <v>26.3</v>
      </c>
      <c r="J402" s="197" t="str">
        <f>TitleV_Permitted_Sources!M109</f>
        <v/>
      </c>
      <c r="K402" s="37" t="str">
        <f t="shared" si="6"/>
        <v>Natural Gas Production, Other Not Classified</v>
      </c>
    </row>
    <row r="403" spans="1:11" x14ac:dyDescent="0.2">
      <c r="A403" s="135" t="str">
        <f>TitleV_Permitted_Sources!A110</f>
        <v>TitleV Permitted</v>
      </c>
      <c r="B403" s="135">
        <f>TitleV_Permitted_Sources!B110</f>
        <v>56</v>
      </c>
      <c r="C403" s="207" t="str">
        <f>TitleV_Permitted_Sources!C110</f>
        <v>5601301</v>
      </c>
      <c r="D403" s="37" t="str">
        <f>TitleV_Permitted_Sources!F110</f>
        <v>10200602</v>
      </c>
      <c r="E403" s="37" t="str">
        <f>TitleV_Permitted_Sources!H110</f>
        <v>Process Heaters</v>
      </c>
      <c r="F403" s="197">
        <f>TitleV_Permitted_Sources!I110</f>
        <v>3.3</v>
      </c>
      <c r="G403" s="197" t="str">
        <f>TitleV_Permitted_Sources!J110</f>
        <v/>
      </c>
      <c r="H403" s="197">
        <f>TitleV_Permitted_Sources!K110</f>
        <v>0.8</v>
      </c>
      <c r="I403" s="197" t="str">
        <f>TitleV_Permitted_Sources!L110</f>
        <v/>
      </c>
      <c r="J403" s="197" t="str">
        <f>TitleV_Permitted_Sources!M110</f>
        <v/>
      </c>
      <c r="K403" s="37" t="str">
        <f t="shared" si="6"/>
        <v>Heaters</v>
      </c>
    </row>
    <row r="404" spans="1:11" x14ac:dyDescent="0.2">
      <c r="A404" s="135" t="str">
        <f>TitleV_Permitted_Sources!A111</f>
        <v>TitleV Permitted</v>
      </c>
      <c r="B404" s="135">
        <f>TitleV_Permitted_Sources!B111</f>
        <v>56</v>
      </c>
      <c r="C404" s="207" t="str">
        <f>TitleV_Permitted_Sources!C111</f>
        <v>5601301</v>
      </c>
      <c r="D404" s="37" t="str">
        <f>TitleV_Permitted_Sources!F111</f>
        <v>10200602</v>
      </c>
      <c r="E404" s="37" t="str">
        <f>TitleV_Permitted_Sources!H111</f>
        <v>Process Heaters</v>
      </c>
      <c r="F404" s="197">
        <f>TitleV_Permitted_Sources!I111</f>
        <v>0</v>
      </c>
      <c r="G404" s="197" t="str">
        <f>TitleV_Permitted_Sources!J111</f>
        <v/>
      </c>
      <c r="H404" s="197">
        <f>TitleV_Permitted_Sources!K111</f>
        <v>0</v>
      </c>
      <c r="I404" s="197" t="str">
        <f>TitleV_Permitted_Sources!L111</f>
        <v/>
      </c>
      <c r="J404" s="197" t="str">
        <f>TitleV_Permitted_Sources!M111</f>
        <v/>
      </c>
      <c r="K404" s="37" t="str">
        <f t="shared" si="6"/>
        <v>Heaters</v>
      </c>
    </row>
    <row r="405" spans="1:11" x14ac:dyDescent="0.2">
      <c r="A405" s="135" t="str">
        <f>TitleV_Permitted_Sources!A112</f>
        <v>TitleV Permitted</v>
      </c>
      <c r="B405" s="135">
        <f>TitleV_Permitted_Sources!B112</f>
        <v>56</v>
      </c>
      <c r="C405" s="207" t="str">
        <f>TitleV_Permitted_Sources!C112</f>
        <v>5601301</v>
      </c>
      <c r="D405" s="37" t="str">
        <f>TitleV_Permitted_Sources!F112</f>
        <v>20200201</v>
      </c>
      <c r="E405" s="37" t="str">
        <f>TitleV_Permitted_Sources!H112</f>
        <v>Compressor Engines</v>
      </c>
      <c r="F405" s="197">
        <f>TitleV_Permitted_Sources!I112</f>
        <v>51.1</v>
      </c>
      <c r="G405" s="197" t="str">
        <f>TitleV_Permitted_Sources!J112</f>
        <v/>
      </c>
      <c r="H405" s="197">
        <f>TitleV_Permitted_Sources!K112</f>
        <v>15.2</v>
      </c>
      <c r="I405" s="197" t="str">
        <f>TitleV_Permitted_Sources!L112</f>
        <v/>
      </c>
      <c r="J405" s="197" t="str">
        <f>TitleV_Permitted_Sources!M112</f>
        <v/>
      </c>
      <c r="K405" s="37" t="str">
        <f t="shared" si="6"/>
        <v>Compressor Engines</v>
      </c>
    </row>
    <row r="406" spans="1:11" x14ac:dyDescent="0.2">
      <c r="A406" s="135" t="str">
        <f>TitleV_Permitted_Sources!A113</f>
        <v>TitleV Permitted</v>
      </c>
      <c r="B406" s="135">
        <f>TitleV_Permitted_Sources!B113</f>
        <v>56</v>
      </c>
      <c r="C406" s="207" t="str">
        <f>TitleV_Permitted_Sources!C113</f>
        <v>5601301</v>
      </c>
      <c r="D406" s="37" t="str">
        <f>TitleV_Permitted_Sources!F113</f>
        <v>20200201</v>
      </c>
      <c r="E406" s="37" t="str">
        <f>TitleV_Permitted_Sources!H113</f>
        <v>Compressor Engines</v>
      </c>
      <c r="F406" s="197">
        <f>TitleV_Permitted_Sources!I113</f>
        <v>43.6</v>
      </c>
      <c r="G406" s="197" t="str">
        <f>TitleV_Permitted_Sources!J113</f>
        <v/>
      </c>
      <c r="H406" s="197">
        <f>TitleV_Permitted_Sources!K113</f>
        <v>13</v>
      </c>
      <c r="I406" s="197" t="str">
        <f>TitleV_Permitted_Sources!L113</f>
        <v/>
      </c>
      <c r="J406" s="197" t="str">
        <f>TitleV_Permitted_Sources!M113</f>
        <v/>
      </c>
      <c r="K406" s="37" t="str">
        <f t="shared" si="6"/>
        <v>Compressor Engines</v>
      </c>
    </row>
    <row r="407" spans="1:11" x14ac:dyDescent="0.2">
      <c r="A407" s="135" t="str">
        <f>TitleV_Permitted_Sources!A114</f>
        <v>TitleV Permitted</v>
      </c>
      <c r="B407" s="135">
        <f>TitleV_Permitted_Sources!B114</f>
        <v>56</v>
      </c>
      <c r="C407" s="207" t="str">
        <f>TitleV_Permitted_Sources!C114</f>
        <v>5601301</v>
      </c>
      <c r="D407" s="37" t="str">
        <f>TitleV_Permitted_Sources!F114</f>
        <v>20200201</v>
      </c>
      <c r="E407" s="37" t="str">
        <f>TitleV_Permitted_Sources!H114</f>
        <v>Compressor Engines</v>
      </c>
      <c r="F407" s="197">
        <f>TitleV_Permitted_Sources!I114</f>
        <v>3.2</v>
      </c>
      <c r="G407" s="197" t="str">
        <f>TitleV_Permitted_Sources!J114</f>
        <v/>
      </c>
      <c r="H407" s="197">
        <f>TitleV_Permitted_Sources!K114</f>
        <v>0.8</v>
      </c>
      <c r="I407" s="197" t="str">
        <f>TitleV_Permitted_Sources!L114</f>
        <v/>
      </c>
      <c r="J407" s="197" t="str">
        <f>TitleV_Permitted_Sources!M114</f>
        <v/>
      </c>
      <c r="K407" s="37" t="str">
        <f t="shared" si="6"/>
        <v>Compressor Engines</v>
      </c>
    </row>
    <row r="408" spans="1:11" x14ac:dyDescent="0.2">
      <c r="A408" s="135" t="str">
        <f>TitleV_Permitted_Sources!A115</f>
        <v>TitleV Permitted</v>
      </c>
      <c r="B408" s="135">
        <f>TitleV_Permitted_Sources!B115</f>
        <v>56</v>
      </c>
      <c r="C408" s="207" t="str">
        <f>TitleV_Permitted_Sources!C115</f>
        <v>5601301</v>
      </c>
      <c r="D408" s="37" t="str">
        <f>TitleV_Permitted_Sources!F115</f>
        <v>20200202</v>
      </c>
      <c r="E408" s="37" t="str">
        <f>TitleV_Permitted_Sources!H115</f>
        <v>Compressor Engines</v>
      </c>
      <c r="F408" s="197">
        <f>TitleV_Permitted_Sources!I115</f>
        <v>12.9</v>
      </c>
      <c r="G408" s="197">
        <f>TitleV_Permitted_Sources!J115</f>
        <v>0.6</v>
      </c>
      <c r="H408" s="197">
        <f>TitleV_Permitted_Sources!K115</f>
        <v>1.6</v>
      </c>
      <c r="I408" s="197" t="str">
        <f>TitleV_Permitted_Sources!L115</f>
        <v/>
      </c>
      <c r="J408" s="197" t="str">
        <f>TitleV_Permitted_Sources!M115</f>
        <v/>
      </c>
      <c r="K408" s="37" t="str">
        <f t="shared" si="6"/>
        <v>Compressor Engines</v>
      </c>
    </row>
    <row r="409" spans="1:11" x14ac:dyDescent="0.2">
      <c r="A409" s="135" t="str">
        <f>TitleV_Permitted_Sources!A116</f>
        <v>TitleV Permitted</v>
      </c>
      <c r="B409" s="135">
        <f>TitleV_Permitted_Sources!B116</f>
        <v>56</v>
      </c>
      <c r="C409" s="207" t="str">
        <f>TitleV_Permitted_Sources!C116</f>
        <v>5601301</v>
      </c>
      <c r="D409" s="37" t="str">
        <f>TitleV_Permitted_Sources!F116</f>
        <v>20200202</v>
      </c>
      <c r="E409" s="37" t="str">
        <f>TitleV_Permitted_Sources!H116</f>
        <v>Compressor Engines</v>
      </c>
      <c r="F409" s="197">
        <f>TitleV_Permitted_Sources!I116</f>
        <v>27.2</v>
      </c>
      <c r="G409" s="197">
        <f>TitleV_Permitted_Sources!J116</f>
        <v>1.2</v>
      </c>
      <c r="H409" s="197">
        <f>TitleV_Permitted_Sources!K116</f>
        <v>3.4</v>
      </c>
      <c r="I409" s="197" t="str">
        <f>TitleV_Permitted_Sources!L116</f>
        <v/>
      </c>
      <c r="J409" s="197" t="str">
        <f>TitleV_Permitted_Sources!M116</f>
        <v/>
      </c>
      <c r="K409" s="37" t="str">
        <f t="shared" si="6"/>
        <v>Compressor Engines</v>
      </c>
    </row>
    <row r="410" spans="1:11" x14ac:dyDescent="0.2">
      <c r="A410" s="135" t="str">
        <f>TitleV_Permitted_Sources!A117</f>
        <v>TitleV Permitted</v>
      </c>
      <c r="B410" s="135">
        <f>TitleV_Permitted_Sources!B117</f>
        <v>56</v>
      </c>
      <c r="C410" s="207" t="str">
        <f>TitleV_Permitted_Sources!C117</f>
        <v>5601301</v>
      </c>
      <c r="D410" s="37" t="str">
        <f>TitleV_Permitted_Sources!F117</f>
        <v>20200202</v>
      </c>
      <c r="E410" s="37" t="str">
        <f>TitleV_Permitted_Sources!H117</f>
        <v>Compressor Engines</v>
      </c>
      <c r="F410" s="197">
        <f>TitleV_Permitted_Sources!I117</f>
        <v>46.5</v>
      </c>
      <c r="G410" s="197">
        <f>TitleV_Permitted_Sources!J117</f>
        <v>1</v>
      </c>
      <c r="H410" s="197">
        <f>TitleV_Permitted_Sources!K117</f>
        <v>7.6</v>
      </c>
      <c r="I410" s="197" t="str">
        <f>TitleV_Permitted_Sources!L117</f>
        <v/>
      </c>
      <c r="J410" s="197" t="str">
        <f>TitleV_Permitted_Sources!M117</f>
        <v/>
      </c>
      <c r="K410" s="37" t="str">
        <f t="shared" si="6"/>
        <v>Compressor Engines</v>
      </c>
    </row>
    <row r="411" spans="1:11" x14ac:dyDescent="0.2">
      <c r="A411" s="135" t="str">
        <f>TitleV_Permitted_Sources!A118</f>
        <v>TitleV Permitted</v>
      </c>
      <c r="B411" s="135">
        <f>TitleV_Permitted_Sources!B118</f>
        <v>56</v>
      </c>
      <c r="C411" s="207" t="str">
        <f>TitleV_Permitted_Sources!C118</f>
        <v>5601301</v>
      </c>
      <c r="D411" s="37" t="str">
        <f>TitleV_Permitted_Sources!F118</f>
        <v>20200202</v>
      </c>
      <c r="E411" s="37" t="str">
        <f>TitleV_Permitted_Sources!H118</f>
        <v>Compressor Engines</v>
      </c>
      <c r="F411" s="197">
        <f>TitleV_Permitted_Sources!I118</f>
        <v>23.3</v>
      </c>
      <c r="G411" s="197" t="str">
        <f>TitleV_Permitted_Sources!J118</f>
        <v/>
      </c>
      <c r="H411" s="197">
        <f>TitleV_Permitted_Sources!K118</f>
        <v>23.3</v>
      </c>
      <c r="I411" s="197" t="str">
        <f>TitleV_Permitted_Sources!L118</f>
        <v/>
      </c>
      <c r="J411" s="197" t="str">
        <f>TitleV_Permitted_Sources!M118</f>
        <v/>
      </c>
      <c r="K411" s="37" t="str">
        <f t="shared" si="6"/>
        <v>Compressor Engines</v>
      </c>
    </row>
    <row r="412" spans="1:11" x14ac:dyDescent="0.2">
      <c r="A412" s="135" t="str">
        <f>TitleV_Permitted_Sources!A119</f>
        <v>TitleV Permitted</v>
      </c>
      <c r="B412" s="135">
        <f>TitleV_Permitted_Sources!B119</f>
        <v>56</v>
      </c>
      <c r="C412" s="207" t="str">
        <f>TitleV_Permitted_Sources!C119</f>
        <v>5601301</v>
      </c>
      <c r="D412" s="37" t="str">
        <f>TitleV_Permitted_Sources!F119</f>
        <v>20200202</v>
      </c>
      <c r="E412" s="37" t="str">
        <f>TitleV_Permitted_Sources!H119</f>
        <v>Compressor Engines</v>
      </c>
      <c r="F412" s="197">
        <f>TitleV_Permitted_Sources!I119</f>
        <v>14.5</v>
      </c>
      <c r="G412" s="197" t="str">
        <f>TitleV_Permitted_Sources!J119</f>
        <v/>
      </c>
      <c r="H412" s="197">
        <f>TitleV_Permitted_Sources!K119</f>
        <v>29.1</v>
      </c>
      <c r="I412" s="197" t="str">
        <f>TitleV_Permitted_Sources!L119</f>
        <v/>
      </c>
      <c r="J412" s="197" t="str">
        <f>TitleV_Permitted_Sources!M119</f>
        <v/>
      </c>
      <c r="K412" s="37" t="str">
        <f t="shared" si="6"/>
        <v>Compressor Engines</v>
      </c>
    </row>
    <row r="413" spans="1:11" x14ac:dyDescent="0.2">
      <c r="A413" s="135" t="str">
        <f>TitleV_Permitted_Sources!A120</f>
        <v>TitleV Permitted</v>
      </c>
      <c r="B413" s="135">
        <f>TitleV_Permitted_Sources!B120</f>
        <v>56</v>
      </c>
      <c r="C413" s="207" t="str">
        <f>TitleV_Permitted_Sources!C120</f>
        <v>5601301</v>
      </c>
      <c r="D413" s="37" t="str">
        <f>TitleV_Permitted_Sources!F120</f>
        <v>20200202</v>
      </c>
      <c r="E413" s="37" t="str">
        <f>TitleV_Permitted_Sources!H120</f>
        <v>Compressor Engines</v>
      </c>
      <c r="F413" s="197">
        <f>TitleV_Permitted_Sources!I120</f>
        <v>0</v>
      </c>
      <c r="G413" s="197">
        <f>TitleV_Permitted_Sources!J120</f>
        <v>0</v>
      </c>
      <c r="H413" s="197">
        <f>TitleV_Permitted_Sources!K120</f>
        <v>0</v>
      </c>
      <c r="I413" s="197" t="str">
        <f>TitleV_Permitted_Sources!L120</f>
        <v/>
      </c>
      <c r="J413" s="197" t="str">
        <f>TitleV_Permitted_Sources!M120</f>
        <v/>
      </c>
      <c r="K413" s="37" t="str">
        <f t="shared" si="6"/>
        <v>Compressor Engines</v>
      </c>
    </row>
    <row r="414" spans="1:11" x14ac:dyDescent="0.2">
      <c r="A414" s="135" t="str">
        <f>TitleV_Permitted_Sources!A121</f>
        <v>TitleV Permitted</v>
      </c>
      <c r="B414" s="135">
        <f>TitleV_Permitted_Sources!B121</f>
        <v>56</v>
      </c>
      <c r="C414" s="207" t="str">
        <f>TitleV_Permitted_Sources!C121</f>
        <v>5601301</v>
      </c>
      <c r="D414" s="37" t="str">
        <f>TitleV_Permitted_Sources!F121</f>
        <v>20200202</v>
      </c>
      <c r="E414" s="37" t="str">
        <f>TitleV_Permitted_Sources!H121</f>
        <v>Compressor Engines</v>
      </c>
      <c r="F414" s="197">
        <f>TitleV_Permitted_Sources!I121</f>
        <v>17.2</v>
      </c>
      <c r="G414" s="197" t="str">
        <f>TitleV_Permitted_Sources!J121</f>
        <v/>
      </c>
      <c r="H414" s="197">
        <f>TitleV_Permitted_Sources!K121</f>
        <v>34.4</v>
      </c>
      <c r="I414" s="197" t="str">
        <f>TitleV_Permitted_Sources!L121</f>
        <v/>
      </c>
      <c r="J414" s="197" t="str">
        <f>TitleV_Permitted_Sources!M121</f>
        <v/>
      </c>
      <c r="K414" s="37" t="str">
        <f t="shared" si="6"/>
        <v>Compressor Engines</v>
      </c>
    </row>
    <row r="415" spans="1:11" x14ac:dyDescent="0.2">
      <c r="A415" s="135" t="str">
        <f>TitleV_Permitted_Sources!A122</f>
        <v>TitleV Permitted</v>
      </c>
      <c r="B415" s="135">
        <f>TitleV_Permitted_Sources!B122</f>
        <v>56</v>
      </c>
      <c r="C415" s="207" t="str">
        <f>TitleV_Permitted_Sources!C122</f>
        <v>5601301</v>
      </c>
      <c r="D415" s="37" t="str">
        <f>TitleV_Permitted_Sources!F122</f>
        <v>20200202</v>
      </c>
      <c r="E415" s="37" t="str">
        <f>TitleV_Permitted_Sources!H122</f>
        <v>Compressor Engines</v>
      </c>
      <c r="F415" s="197">
        <f>TitleV_Permitted_Sources!I122</f>
        <v>13.1</v>
      </c>
      <c r="G415" s="197" t="str">
        <f>TitleV_Permitted_Sources!J122</f>
        <v/>
      </c>
      <c r="H415" s="197">
        <f>TitleV_Permitted_Sources!K122</f>
        <v>13.1</v>
      </c>
      <c r="I415" s="197" t="str">
        <f>TitleV_Permitted_Sources!L122</f>
        <v/>
      </c>
      <c r="J415" s="197" t="str">
        <f>TitleV_Permitted_Sources!M122</f>
        <v/>
      </c>
      <c r="K415" s="37" t="str">
        <f t="shared" si="6"/>
        <v>Compressor Engines</v>
      </c>
    </row>
    <row r="416" spans="1:11" x14ac:dyDescent="0.2">
      <c r="A416" s="135" t="str">
        <f>TitleV_Permitted_Sources!A123</f>
        <v>TitleV Permitted</v>
      </c>
      <c r="B416" s="135">
        <f>TitleV_Permitted_Sources!B123</f>
        <v>56</v>
      </c>
      <c r="C416" s="207" t="str">
        <f>TitleV_Permitted_Sources!C123</f>
        <v>5601301</v>
      </c>
      <c r="D416" s="37" t="str">
        <f>TitleV_Permitted_Sources!F123</f>
        <v>20200202</v>
      </c>
      <c r="E416" s="37" t="str">
        <f>TitleV_Permitted_Sources!H123</f>
        <v>Compressor Engines</v>
      </c>
      <c r="F416" s="197">
        <f>TitleV_Permitted_Sources!I123</f>
        <v>10.7</v>
      </c>
      <c r="G416" s="197" t="str">
        <f>TitleV_Permitted_Sources!J123</f>
        <v/>
      </c>
      <c r="H416" s="197">
        <f>TitleV_Permitted_Sources!K123</f>
        <v>10.7</v>
      </c>
      <c r="I416" s="197" t="str">
        <f>TitleV_Permitted_Sources!L123</f>
        <v/>
      </c>
      <c r="J416" s="197" t="str">
        <f>TitleV_Permitted_Sources!M123</f>
        <v/>
      </c>
      <c r="K416" s="37" t="str">
        <f t="shared" si="6"/>
        <v>Compressor Engines</v>
      </c>
    </row>
    <row r="417" spans="1:11" x14ac:dyDescent="0.2">
      <c r="A417" s="135" t="str">
        <f>TitleV_Permitted_Sources!A124</f>
        <v>TitleV Permitted</v>
      </c>
      <c r="B417" s="135">
        <f>TitleV_Permitted_Sources!B124</f>
        <v>56</v>
      </c>
      <c r="C417" s="207" t="str">
        <f>TitleV_Permitted_Sources!C124</f>
        <v>5601301</v>
      </c>
      <c r="D417" s="37" t="str">
        <f>TitleV_Permitted_Sources!F124</f>
        <v>31000205</v>
      </c>
      <c r="E417" s="37" t="str">
        <f>TitleV_Permitted_Sources!H124</f>
        <v>Natural Gas Production, Flares</v>
      </c>
      <c r="F417" s="197">
        <f>TitleV_Permitted_Sources!I124</f>
        <v>0.1</v>
      </c>
      <c r="G417" s="197" t="str">
        <f>TitleV_Permitted_Sources!J124</f>
        <v/>
      </c>
      <c r="H417" s="197">
        <f>TitleV_Permitted_Sources!K124</f>
        <v>0</v>
      </c>
      <c r="I417" s="197">
        <f>TitleV_Permitted_Sources!L124</f>
        <v>57.7</v>
      </c>
      <c r="J417" s="197" t="str">
        <f>TitleV_Permitted_Sources!M124</f>
        <v/>
      </c>
      <c r="K417" s="37" t="str">
        <f t="shared" si="6"/>
        <v>Natural Gas Production, Flares</v>
      </c>
    </row>
    <row r="418" spans="1:11" x14ac:dyDescent="0.2">
      <c r="A418" s="135" t="str">
        <f>TitleV_Permitted_Sources!A125</f>
        <v>TitleV Permitted</v>
      </c>
      <c r="B418" s="135">
        <f>TitleV_Permitted_Sources!B125</f>
        <v>56</v>
      </c>
      <c r="C418" s="207" t="str">
        <f>TitleV_Permitted_Sources!C125</f>
        <v>5601301</v>
      </c>
      <c r="D418" s="37" t="str">
        <f>TitleV_Permitted_Sources!F125</f>
        <v>31000228</v>
      </c>
      <c r="E418" s="37" t="str">
        <f>TitleV_Permitted_Sources!H125</f>
        <v>Dehydrator</v>
      </c>
      <c r="F418" s="197" t="str">
        <f>TitleV_Permitted_Sources!I125</f>
        <v/>
      </c>
      <c r="G418" s="197">
        <f>TitleV_Permitted_Sources!J125</f>
        <v>1.7</v>
      </c>
      <c r="H418" s="197" t="str">
        <f>TitleV_Permitted_Sources!K125</f>
        <v/>
      </c>
      <c r="I418" s="197" t="str">
        <f>TitleV_Permitted_Sources!L125</f>
        <v/>
      </c>
      <c r="J418" s="197" t="str">
        <f>TitleV_Permitted_Sources!M125</f>
        <v/>
      </c>
      <c r="K418" s="37" t="str">
        <f t="shared" si="6"/>
        <v>Dehydrator</v>
      </c>
    </row>
    <row r="419" spans="1:11" x14ac:dyDescent="0.2">
      <c r="A419" s="135" t="str">
        <f>TitleV_Permitted_Sources!A126</f>
        <v>TitleV Permitted</v>
      </c>
      <c r="B419" s="135">
        <f>TitleV_Permitted_Sources!B126</f>
        <v>56</v>
      </c>
      <c r="C419" s="207" t="str">
        <f>TitleV_Permitted_Sources!C126</f>
        <v>5601301</v>
      </c>
      <c r="D419" s="37" t="str">
        <f>TitleV_Permitted_Sources!F126</f>
        <v>31000404</v>
      </c>
      <c r="E419" s="37" t="str">
        <f>TitleV_Permitted_Sources!H126</f>
        <v>Process Heaters</v>
      </c>
      <c r="F419" s="197">
        <f>TitleV_Permitted_Sources!I126</f>
        <v>1.3</v>
      </c>
      <c r="G419" s="197" t="str">
        <f>TitleV_Permitted_Sources!J126</f>
        <v/>
      </c>
      <c r="H419" s="197">
        <f>TitleV_Permitted_Sources!K126</f>
        <v>1.3</v>
      </c>
      <c r="I419" s="197" t="str">
        <f>TitleV_Permitted_Sources!L126</f>
        <v/>
      </c>
      <c r="J419" s="197" t="str">
        <f>TitleV_Permitted_Sources!M126</f>
        <v/>
      </c>
      <c r="K419" s="37" t="str">
        <f t="shared" si="6"/>
        <v>Heaters</v>
      </c>
    </row>
    <row r="420" spans="1:11" x14ac:dyDescent="0.2">
      <c r="A420" s="135" t="str">
        <f>TitleV_Permitted_Sources!A127</f>
        <v>TitleV Permitted</v>
      </c>
      <c r="B420" s="135">
        <f>TitleV_Permitted_Sources!B127</f>
        <v>56</v>
      </c>
      <c r="C420" s="207" t="str">
        <f>TitleV_Permitted_Sources!C127</f>
        <v>5601301</v>
      </c>
      <c r="D420" s="37" t="str">
        <f>TitleV_Permitted_Sources!F127</f>
        <v>31088811</v>
      </c>
      <c r="E420" s="37" t="str">
        <f>TitleV_Permitted_Sources!H127</f>
        <v>Permitted Fugitives</v>
      </c>
      <c r="F420" s="197" t="str">
        <f>TitleV_Permitted_Sources!I127</f>
        <v/>
      </c>
      <c r="G420" s="197">
        <f>TitleV_Permitted_Sources!J127</f>
        <v>19.5</v>
      </c>
      <c r="H420" s="197" t="str">
        <f>TitleV_Permitted_Sources!K127</f>
        <v/>
      </c>
      <c r="I420" s="197" t="str">
        <f>TitleV_Permitted_Sources!L127</f>
        <v/>
      </c>
      <c r="J420" s="197" t="str">
        <f>TitleV_Permitted_Sources!M127</f>
        <v/>
      </c>
      <c r="K420" s="37" t="str">
        <f t="shared" si="6"/>
        <v>Fugitives</v>
      </c>
    </row>
    <row r="421" spans="1:11" x14ac:dyDescent="0.2">
      <c r="A421" s="135" t="str">
        <f>TitleV_Permitted_Sources!A128</f>
        <v>TitleV Permitted</v>
      </c>
      <c r="B421" s="135">
        <f>TitleV_Permitted_Sources!B128</f>
        <v>56</v>
      </c>
      <c r="C421" s="207" t="str">
        <f>TitleV_Permitted_Sources!C128</f>
        <v>5601301</v>
      </c>
      <c r="D421" s="37" t="str">
        <f>TitleV_Permitted_Sources!F128</f>
        <v>31088811</v>
      </c>
      <c r="E421" s="37" t="str">
        <f>TitleV_Permitted_Sources!H128</f>
        <v>Permitted Fugitives</v>
      </c>
      <c r="F421" s="197" t="str">
        <f>TitleV_Permitted_Sources!I128</f>
        <v/>
      </c>
      <c r="G421" s="197">
        <f>TitleV_Permitted_Sources!J128</f>
        <v>11.8</v>
      </c>
      <c r="H421" s="197" t="str">
        <f>TitleV_Permitted_Sources!K128</f>
        <v/>
      </c>
      <c r="I421" s="197" t="str">
        <f>TitleV_Permitted_Sources!L128</f>
        <v/>
      </c>
      <c r="J421" s="197" t="str">
        <f>TitleV_Permitted_Sources!M128</f>
        <v/>
      </c>
      <c r="K421" s="37" t="str">
        <f t="shared" si="6"/>
        <v>Fugitives</v>
      </c>
    </row>
    <row r="422" spans="1:11" x14ac:dyDescent="0.2">
      <c r="A422" s="135" t="str">
        <f>TitleV_Permitted_Sources!A129</f>
        <v>TitleV Permitted</v>
      </c>
      <c r="B422" s="135">
        <f>TitleV_Permitted_Sources!B129</f>
        <v>56</v>
      </c>
      <c r="C422" s="207" t="str">
        <f>TitleV_Permitted_Sources!C129</f>
        <v>5601301</v>
      </c>
      <c r="D422" s="37">
        <f>TitleV_Permitted_Sources!F129</f>
        <v>20200202</v>
      </c>
      <c r="E422" s="37" t="str">
        <f>TitleV_Permitted_Sources!H129</f>
        <v>Compressor Engines</v>
      </c>
      <c r="F422" s="197">
        <f>TitleV_Permitted_Sources!I129</f>
        <v>0</v>
      </c>
      <c r="G422" s="197">
        <f>TitleV_Permitted_Sources!J129</f>
        <v>0</v>
      </c>
      <c r="H422" s="197">
        <f>TitleV_Permitted_Sources!K129</f>
        <v>3.882130449209694</v>
      </c>
      <c r="I422" s="197">
        <f>TitleV_Permitted_Sources!L129</f>
        <v>0</v>
      </c>
      <c r="J422" s="197">
        <f>TitleV_Permitted_Sources!M129</f>
        <v>0</v>
      </c>
      <c r="K422" s="37" t="str">
        <f t="shared" si="6"/>
        <v>Compressor Engines</v>
      </c>
    </row>
    <row r="423" spans="1:11" x14ac:dyDescent="0.2">
      <c r="A423" s="135" t="str">
        <f>TitleV_Permitted_Sources!A130</f>
        <v>TitleV Permitted</v>
      </c>
      <c r="B423" s="135">
        <f>TitleV_Permitted_Sources!B130</f>
        <v>56</v>
      </c>
      <c r="C423" s="207" t="str">
        <f>TitleV_Permitted_Sources!C130</f>
        <v>5601301</v>
      </c>
      <c r="D423" s="37">
        <f>TitleV_Permitted_Sources!F130</f>
        <v>20200202</v>
      </c>
      <c r="E423" s="37" t="str">
        <f>TitleV_Permitted_Sources!H130</f>
        <v>Compressor Engines</v>
      </c>
      <c r="F423" s="197">
        <f>TitleV_Permitted_Sources!I130</f>
        <v>20.575291380811375</v>
      </c>
      <c r="G423" s="197">
        <f>TitleV_Permitted_Sources!J130</f>
        <v>3.0891846553285651</v>
      </c>
      <c r="H423" s="197">
        <f>TitleV_Permitted_Sources!K130</f>
        <v>45.429186107773013</v>
      </c>
      <c r="I423" s="197">
        <f>TitleV_Permitted_Sources!L130</f>
        <v>0</v>
      </c>
      <c r="J423" s="197">
        <f>TitleV_Permitted_Sources!M130</f>
        <v>0</v>
      </c>
      <c r="K423" s="37" t="str">
        <f t="shared" si="6"/>
        <v>Compressor Engines</v>
      </c>
    </row>
    <row r="424" spans="1:11" x14ac:dyDescent="0.2">
      <c r="A424" s="135" t="str">
        <f>TitleV_Permitted_Sources!A131</f>
        <v>TitleV Permitted</v>
      </c>
      <c r="B424" s="135">
        <f>TitleV_Permitted_Sources!B131</f>
        <v>56</v>
      </c>
      <c r="C424" s="207" t="str">
        <f>TitleV_Permitted_Sources!C131</f>
        <v>5601301</v>
      </c>
      <c r="D424" s="37">
        <f>TitleV_Permitted_Sources!F131</f>
        <v>20200202</v>
      </c>
      <c r="E424" s="37" t="str">
        <f>TitleV_Permitted_Sources!H131</f>
        <v>Compressor Engines</v>
      </c>
      <c r="F424" s="197">
        <f>TitleV_Permitted_Sources!I131</f>
        <v>23.334081955356137</v>
      </c>
      <c r="G424" s="197">
        <f>TitleV_Permitted_Sources!J131</f>
        <v>4.542918610777301</v>
      </c>
      <c r="H424" s="197">
        <f>TitleV_Permitted_Sources!K131</f>
        <v>69.960946605970435</v>
      </c>
      <c r="I424" s="197">
        <f>TitleV_Permitted_Sources!L131</f>
        <v>0</v>
      </c>
      <c r="J424" s="197">
        <f>TitleV_Permitted_Sources!M131</f>
        <v>0</v>
      </c>
      <c r="K424" s="37" t="str">
        <f t="shared" si="6"/>
        <v>Compressor Engines</v>
      </c>
    </row>
    <row r="425" spans="1:11" x14ac:dyDescent="0.2">
      <c r="A425" s="135" t="str">
        <f>TitleV_Permitted_Sources!A132</f>
        <v>TitleV Permitted</v>
      </c>
      <c r="B425" s="135">
        <f>TitleV_Permitted_Sources!B132</f>
        <v>56</v>
      </c>
      <c r="C425" s="207" t="str">
        <f>TitleV_Permitted_Sources!C132</f>
        <v>5601301</v>
      </c>
      <c r="D425" s="37">
        <f>TitleV_Permitted_Sources!F132</f>
        <v>20200202</v>
      </c>
      <c r="E425" s="37" t="str">
        <f>TitleV_Permitted_Sources!H132</f>
        <v>Compressor Engines</v>
      </c>
      <c r="F425" s="197">
        <f>TitleV_Permitted_Sources!I132</f>
        <v>1.9328053725852516</v>
      </c>
      <c r="G425" s="197">
        <f>TitleV_Permitted_Sources!J132</f>
        <v>6.6078816156760742E-2</v>
      </c>
      <c r="H425" s="197">
        <f>TitleV_Permitted_Sources!K132</f>
        <v>9.4988298225343577</v>
      </c>
      <c r="I425" s="197">
        <f>TitleV_Permitted_Sources!L132</f>
        <v>0</v>
      </c>
      <c r="J425" s="197">
        <f>TitleV_Permitted_Sources!M132</f>
        <v>0</v>
      </c>
      <c r="K425" s="37" t="str">
        <f t="shared" si="6"/>
        <v>Compressor Engines</v>
      </c>
    </row>
    <row r="426" spans="1:11" x14ac:dyDescent="0.2">
      <c r="A426" s="135" t="str">
        <f>TitleV_Permitted_Sources!A133</f>
        <v>TitleV Permitted</v>
      </c>
      <c r="B426" s="135">
        <f>TitleV_Permitted_Sources!B133</f>
        <v>56</v>
      </c>
      <c r="C426" s="207" t="str">
        <f>TitleV_Permitted_Sources!C133</f>
        <v>5601301</v>
      </c>
      <c r="D426" s="37">
        <f>TitleV_Permitted_Sources!F133</f>
        <v>20200202</v>
      </c>
      <c r="E426" s="37" t="str">
        <f>TitleV_Permitted_Sources!H133</f>
        <v>Compressor Engines</v>
      </c>
      <c r="F426" s="197">
        <f>TitleV_Permitted_Sources!I133</f>
        <v>5.4845417410111414</v>
      </c>
      <c r="G426" s="197">
        <f>TitleV_Permitted_Sources!J133</f>
        <v>1.6684901079582088</v>
      </c>
      <c r="H426" s="197">
        <f>TitleV_Permitted_Sources!K133</f>
        <v>61.12290494500369</v>
      </c>
      <c r="I426" s="197">
        <f>TitleV_Permitted_Sources!L133</f>
        <v>0</v>
      </c>
      <c r="J426" s="197">
        <f>TitleV_Permitted_Sources!M133</f>
        <v>0</v>
      </c>
      <c r="K426" s="37" t="str">
        <f t="shared" si="6"/>
        <v>Compressor Engines</v>
      </c>
    </row>
    <row r="427" spans="1:11" x14ac:dyDescent="0.2">
      <c r="A427" s="135" t="str">
        <f>TitleV_Permitted_Sources!A134</f>
        <v>TitleV Permitted</v>
      </c>
      <c r="B427" s="135">
        <f>TitleV_Permitted_Sources!B134</f>
        <v>56</v>
      </c>
      <c r="C427" s="207" t="str">
        <f>TitleV_Permitted_Sources!C134</f>
        <v>5601301</v>
      </c>
      <c r="D427" s="37">
        <f>TitleV_Permitted_Sources!F134</f>
        <v>20200202</v>
      </c>
      <c r="E427" s="37" t="str">
        <f>TitleV_Permitted_Sources!H134</f>
        <v>Compressor Engines</v>
      </c>
      <c r="F427" s="197">
        <f>TitleV_Permitted_Sources!I134</f>
        <v>0</v>
      </c>
      <c r="G427" s="197">
        <f>TitleV_Permitted_Sources!J134</f>
        <v>0</v>
      </c>
      <c r="H427" s="197">
        <f>TitleV_Permitted_Sources!K134</f>
        <v>6.1122904945003693</v>
      </c>
      <c r="I427" s="197">
        <f>TitleV_Permitted_Sources!L134</f>
        <v>0</v>
      </c>
      <c r="J427" s="197">
        <f>TitleV_Permitted_Sources!M134</f>
        <v>0</v>
      </c>
      <c r="K427" s="37" t="str">
        <f t="shared" si="6"/>
        <v>Compressor Engines</v>
      </c>
    </row>
    <row r="428" spans="1:11" x14ac:dyDescent="0.2">
      <c r="A428" s="135" t="str">
        <f>TitleV_Permitted_Sources!A135</f>
        <v>TitleV Permitted</v>
      </c>
      <c r="B428" s="135">
        <f>TitleV_Permitted_Sources!B135</f>
        <v>56</v>
      </c>
      <c r="C428" s="207" t="str">
        <f>TitleV_Permitted_Sources!C135</f>
        <v>5601301</v>
      </c>
      <c r="D428" s="37">
        <f>TitleV_Permitted_Sources!F135</f>
        <v>20200202</v>
      </c>
      <c r="E428" s="37" t="str">
        <f>TitleV_Permitted_Sources!H135</f>
        <v>Compressor Engines</v>
      </c>
      <c r="F428" s="197">
        <f>TitleV_Permitted_Sources!I135</f>
        <v>0.16519704039190186</v>
      </c>
      <c r="G428" s="197">
        <f>TitleV_Permitted_Sources!J135</f>
        <v>1.6519704039190185E-2</v>
      </c>
      <c r="H428" s="197">
        <f>TitleV_Permitted_Sources!K135</f>
        <v>6.1122904945003693</v>
      </c>
      <c r="I428" s="197">
        <f>TitleV_Permitted_Sources!L135</f>
        <v>0</v>
      </c>
      <c r="J428" s="197">
        <f>TitleV_Permitted_Sources!M135</f>
        <v>0</v>
      </c>
      <c r="K428" s="37" t="str">
        <f t="shared" si="6"/>
        <v>Compressor Engines</v>
      </c>
    </row>
    <row r="429" spans="1:11" x14ac:dyDescent="0.2">
      <c r="A429" s="135" t="str">
        <f>TitleV_Permitted_Sources!A136</f>
        <v>TitleV Permitted</v>
      </c>
      <c r="B429" s="135">
        <f>TitleV_Permitted_Sources!B136</f>
        <v>56</v>
      </c>
      <c r="C429" s="207" t="str">
        <f>TitleV_Permitted_Sources!C136</f>
        <v>5601301</v>
      </c>
      <c r="D429" s="37">
        <f>TitleV_Permitted_Sources!F136</f>
        <v>20200202</v>
      </c>
      <c r="E429" s="37" t="str">
        <f>TitleV_Permitted_Sources!H136</f>
        <v>Compressor Engines</v>
      </c>
      <c r="F429" s="197">
        <f>TitleV_Permitted_Sources!I136</f>
        <v>0.26431526462704297</v>
      </c>
      <c r="G429" s="197">
        <f>TitleV_Permitted_Sources!J136</f>
        <v>1.6519704039190185E-2</v>
      </c>
      <c r="H429" s="197">
        <f>TitleV_Permitted_Sources!K136</f>
        <v>9.1684357417505531</v>
      </c>
      <c r="I429" s="197">
        <f>TitleV_Permitted_Sources!L136</f>
        <v>0</v>
      </c>
      <c r="J429" s="197">
        <f>TitleV_Permitted_Sources!M136</f>
        <v>0</v>
      </c>
      <c r="K429" s="37" t="str">
        <f t="shared" si="6"/>
        <v>Compressor Engines</v>
      </c>
    </row>
    <row r="430" spans="1:11" x14ac:dyDescent="0.2">
      <c r="A430" s="135" t="str">
        <f>TitleV_Permitted_Sources!A137</f>
        <v>TitleV Permitted</v>
      </c>
      <c r="B430" s="135">
        <f>TitleV_Permitted_Sources!B137</f>
        <v>56</v>
      </c>
      <c r="C430" s="207" t="str">
        <f>TitleV_Permitted_Sources!C137</f>
        <v>5601301</v>
      </c>
      <c r="D430" s="37">
        <f>TitleV_Permitted_Sources!F137</f>
        <v>40400301</v>
      </c>
      <c r="E430" s="37" t="str">
        <f>TitleV_Permitted_Sources!H137</f>
        <v>Permitted Tank Losses</v>
      </c>
      <c r="F430" s="197">
        <f>TitleV_Permitted_Sources!I137</f>
        <v>0</v>
      </c>
      <c r="G430" s="197">
        <f>TitleV_Permitted_Sources!J137</f>
        <v>0</v>
      </c>
      <c r="H430" s="197">
        <f>TitleV_Permitted_Sources!K137</f>
        <v>0</v>
      </c>
      <c r="I430" s="197">
        <f>TitleV_Permitted_Sources!L137</f>
        <v>0</v>
      </c>
      <c r="J430" s="197">
        <f>TitleV_Permitted_Sources!M137</f>
        <v>0</v>
      </c>
      <c r="K430" s="37" t="str">
        <f t="shared" si="6"/>
        <v xml:space="preserve">Condensate tank </v>
      </c>
    </row>
    <row r="431" spans="1:11" x14ac:dyDescent="0.2">
      <c r="A431" s="135" t="str">
        <f>TitleV_Permitted_Sources!A138</f>
        <v>TitleV Permitted</v>
      </c>
      <c r="B431" s="135">
        <f>TitleV_Permitted_Sources!B138</f>
        <v>56</v>
      </c>
      <c r="C431" s="207" t="str">
        <f>TitleV_Permitted_Sources!C138</f>
        <v>5601301</v>
      </c>
      <c r="D431" s="37">
        <f>TitleV_Permitted_Sources!F138</f>
        <v>40400301</v>
      </c>
      <c r="E431" s="37" t="str">
        <f>TitleV_Permitted_Sources!H138</f>
        <v>Permitted Tank Losses</v>
      </c>
      <c r="F431" s="197">
        <f>TitleV_Permitted_Sources!I138</f>
        <v>0</v>
      </c>
      <c r="G431" s="197">
        <f>TitleV_Permitted_Sources!J138</f>
        <v>0</v>
      </c>
      <c r="H431" s="197">
        <f>TitleV_Permitted_Sources!K138</f>
        <v>0</v>
      </c>
      <c r="I431" s="197">
        <f>TitleV_Permitted_Sources!L138</f>
        <v>0</v>
      </c>
      <c r="J431" s="197">
        <f>TitleV_Permitted_Sources!M138</f>
        <v>0</v>
      </c>
      <c r="K431" s="37" t="str">
        <f t="shared" si="6"/>
        <v xml:space="preserve">Condensate tank </v>
      </c>
    </row>
    <row r="432" spans="1:11" x14ac:dyDescent="0.2">
      <c r="A432" s="135" t="str">
        <f>TitleV_Permitted_Sources!A139</f>
        <v>TitleV Permitted</v>
      </c>
      <c r="B432" s="135">
        <f>TitleV_Permitted_Sources!B139</f>
        <v>56</v>
      </c>
      <c r="C432" s="207" t="str">
        <f>TitleV_Permitted_Sources!C139</f>
        <v>5601301</v>
      </c>
      <c r="D432" s="37">
        <f>TitleV_Permitted_Sources!F139</f>
        <v>40400301</v>
      </c>
      <c r="E432" s="37" t="str">
        <f>TitleV_Permitted_Sources!H139</f>
        <v>Permitted Tank Losses</v>
      </c>
      <c r="F432" s="197">
        <f>TitleV_Permitted_Sources!I139</f>
        <v>0</v>
      </c>
      <c r="G432" s="197">
        <f>TitleV_Permitted_Sources!J139</f>
        <v>0</v>
      </c>
      <c r="H432" s="197">
        <f>TitleV_Permitted_Sources!K139</f>
        <v>0</v>
      </c>
      <c r="I432" s="197">
        <f>TitleV_Permitted_Sources!L139</f>
        <v>0</v>
      </c>
      <c r="J432" s="197">
        <f>TitleV_Permitted_Sources!M139</f>
        <v>0</v>
      </c>
      <c r="K432" s="37" t="str">
        <f t="shared" si="6"/>
        <v xml:space="preserve">Condensate tank </v>
      </c>
    </row>
    <row r="433" spans="1:11" x14ac:dyDescent="0.2">
      <c r="A433" s="135" t="str">
        <f>TitleV_Permitted_Sources!A140</f>
        <v>TitleV Permitted</v>
      </c>
      <c r="B433" s="135">
        <f>TitleV_Permitted_Sources!B140</f>
        <v>56</v>
      </c>
      <c r="C433" s="207" t="str">
        <f>TitleV_Permitted_Sources!C140</f>
        <v>5601301</v>
      </c>
      <c r="D433" s="37">
        <f>TitleV_Permitted_Sources!F140</f>
        <v>40400301</v>
      </c>
      <c r="E433" s="37" t="str">
        <f>TitleV_Permitted_Sources!H140</f>
        <v>Permitted Tank Losses</v>
      </c>
      <c r="F433" s="197">
        <f>TitleV_Permitted_Sources!I140</f>
        <v>0</v>
      </c>
      <c r="G433" s="197">
        <f>TitleV_Permitted_Sources!J140</f>
        <v>0</v>
      </c>
      <c r="H433" s="197">
        <f>TitleV_Permitted_Sources!K140</f>
        <v>0</v>
      </c>
      <c r="I433" s="197">
        <f>TitleV_Permitted_Sources!L140</f>
        <v>0</v>
      </c>
      <c r="J433" s="197">
        <f>TitleV_Permitted_Sources!M140</f>
        <v>0</v>
      </c>
      <c r="K433" s="37" t="str">
        <f t="shared" si="6"/>
        <v xml:space="preserve">Condensate tank </v>
      </c>
    </row>
    <row r="434" spans="1:11" x14ac:dyDescent="0.2">
      <c r="A434" s="135" t="str">
        <f>TitleV_Permitted_Sources!A141</f>
        <v>TitleV Permitted</v>
      </c>
      <c r="B434" s="135">
        <f>TitleV_Permitted_Sources!B141</f>
        <v>56</v>
      </c>
      <c r="C434" s="207" t="str">
        <f>TitleV_Permitted_Sources!C141</f>
        <v>5601301</v>
      </c>
      <c r="D434" s="37">
        <f>TitleV_Permitted_Sources!F141</f>
        <v>31000227</v>
      </c>
      <c r="E434" s="37" t="str">
        <f>TitleV_Permitted_Sources!H141</f>
        <v>Dehydrator</v>
      </c>
      <c r="F434" s="197">
        <f>TitleV_Permitted_Sources!I141</f>
        <v>0</v>
      </c>
      <c r="G434" s="197">
        <f>TitleV_Permitted_Sources!J141</f>
        <v>0.90032387013586523</v>
      </c>
      <c r="H434" s="197">
        <f>TitleV_Permitted_Sources!K141</f>
        <v>0</v>
      </c>
      <c r="I434" s="197">
        <f>TitleV_Permitted_Sources!L141</f>
        <v>0</v>
      </c>
      <c r="J434" s="197">
        <f>TitleV_Permitted_Sources!M141</f>
        <v>0</v>
      </c>
      <c r="K434" s="37" t="str">
        <f t="shared" si="6"/>
        <v>Dehydrator</v>
      </c>
    </row>
    <row r="435" spans="1:11" x14ac:dyDescent="0.2">
      <c r="A435" s="135" t="str">
        <f>TitleV_Permitted_Sources!A142</f>
        <v>TitleV Permitted</v>
      </c>
      <c r="B435" s="135">
        <f>TitleV_Permitted_Sources!B142</f>
        <v>56</v>
      </c>
      <c r="C435" s="207" t="str">
        <f>TitleV_Permitted_Sources!C142</f>
        <v>5601301</v>
      </c>
      <c r="D435" s="37">
        <f>TitleV_Permitted_Sources!F142</f>
        <v>31000205</v>
      </c>
      <c r="E435" s="37" t="str">
        <f>TitleV_Permitted_Sources!H142</f>
        <v>Natural Gas Production, Flares</v>
      </c>
      <c r="F435" s="197">
        <f>TitleV_Permitted_Sources!I142</f>
        <v>0.52863052925408593</v>
      </c>
      <c r="G435" s="197">
        <f>TitleV_Permitted_Sources!J142</f>
        <v>0</v>
      </c>
      <c r="H435" s="197">
        <f>TitleV_Permitted_Sources!K142</f>
        <v>33.452400679360125</v>
      </c>
      <c r="I435" s="197">
        <f>TitleV_Permitted_Sources!L142</f>
        <v>21.483875102966838</v>
      </c>
      <c r="J435" s="197">
        <f>TitleV_Permitted_Sources!M142</f>
        <v>0</v>
      </c>
      <c r="K435" s="37" t="str">
        <f t="shared" si="6"/>
        <v>Natural Gas Production, Flares</v>
      </c>
    </row>
    <row r="436" spans="1:11" x14ac:dyDescent="0.2">
      <c r="A436" s="135" t="str">
        <f>TitleV_Permitted_Sources!A143</f>
        <v>TitleV Permitted</v>
      </c>
      <c r="B436" s="135">
        <f>TitleV_Permitted_Sources!B143</f>
        <v>56</v>
      </c>
      <c r="C436" s="207" t="str">
        <f>TitleV_Permitted_Sources!C143</f>
        <v>5601301</v>
      </c>
      <c r="D436" s="37">
        <f>TitleV_Permitted_Sources!F143</f>
        <v>31000220</v>
      </c>
      <c r="E436" s="37" t="str">
        <f>TitleV_Permitted_Sources!H143</f>
        <v>Natural Gas Production, All Equipt Leak Fugitives</v>
      </c>
      <c r="F436" s="197">
        <f>TitleV_Permitted_Sources!I143</f>
        <v>0</v>
      </c>
      <c r="G436" s="197">
        <f>TitleV_Permitted_Sources!J143</f>
        <v>4.8154937274239389</v>
      </c>
      <c r="H436" s="197">
        <f>TitleV_Permitted_Sources!K143</f>
        <v>0</v>
      </c>
      <c r="I436" s="197">
        <f>TitleV_Permitted_Sources!L143</f>
        <v>0</v>
      </c>
      <c r="J436" s="197">
        <f>TitleV_Permitted_Sources!M143</f>
        <v>0</v>
      </c>
      <c r="K436" s="37" t="str">
        <f t="shared" si="6"/>
        <v>Fugitives</v>
      </c>
    </row>
    <row r="437" spans="1:11" x14ac:dyDescent="0.2">
      <c r="A437" s="135" t="str">
        <f>TitleV_Permitted_Sources!A144</f>
        <v>TitleV Permitted</v>
      </c>
      <c r="B437" s="135">
        <f>TitleV_Permitted_Sources!B144</f>
        <v>56</v>
      </c>
      <c r="C437" s="207" t="str">
        <f>TitleV_Permitted_Sources!C144</f>
        <v>5601301</v>
      </c>
      <c r="D437" s="37">
        <f>TitleV_Permitted_Sources!F144</f>
        <v>31000227</v>
      </c>
      <c r="E437" s="37" t="str">
        <f>TitleV_Permitted_Sources!H144</f>
        <v>Dehydrator</v>
      </c>
      <c r="F437" s="197">
        <f>TitleV_Permitted_Sources!I144</f>
        <v>5.7818964137165654E-2</v>
      </c>
      <c r="G437" s="197">
        <f>TitleV_Permitted_Sources!J144</f>
        <v>0</v>
      </c>
      <c r="H437" s="197">
        <f>TitleV_Permitted_Sources!K144</f>
        <v>0</v>
      </c>
      <c r="I437" s="197">
        <f>TitleV_Permitted_Sources!L144</f>
        <v>0</v>
      </c>
      <c r="J437" s="197">
        <f>TitleV_Permitted_Sources!M144</f>
        <v>0</v>
      </c>
      <c r="K437" s="37" t="str">
        <f t="shared" si="6"/>
        <v>Dehydrator</v>
      </c>
    </row>
    <row r="438" spans="1:11" x14ac:dyDescent="0.2">
      <c r="A438" s="135" t="str">
        <f>TitleV_Permitted_Sources!A145</f>
        <v>TitleV Permitted</v>
      </c>
      <c r="B438" s="135">
        <f>TitleV_Permitted_Sources!B145</f>
        <v>56</v>
      </c>
      <c r="C438" s="207" t="str">
        <f>TitleV_Permitted_Sources!C145</f>
        <v>5601301</v>
      </c>
      <c r="D438" s="37">
        <f>TitleV_Permitted_Sources!F145</f>
        <v>31000404</v>
      </c>
      <c r="E438" s="37" t="str">
        <f>TitleV_Permitted_Sources!H145</f>
        <v>Process Heaters</v>
      </c>
      <c r="F438" s="197">
        <f>TitleV_Permitted_Sources!I145</f>
        <v>0</v>
      </c>
      <c r="G438" s="197">
        <f>TitleV_Permitted_Sources!J145</f>
        <v>0</v>
      </c>
      <c r="H438" s="197">
        <f>TitleV_Permitted_Sources!K145</f>
        <v>0</v>
      </c>
      <c r="I438" s="197">
        <f>TitleV_Permitted_Sources!L145</f>
        <v>0</v>
      </c>
      <c r="J438" s="197">
        <f>TitleV_Permitted_Sources!M145</f>
        <v>0</v>
      </c>
      <c r="K438" s="37" t="str">
        <f t="shared" si="6"/>
        <v>Heaters</v>
      </c>
    </row>
    <row r="439" spans="1:11" x14ac:dyDescent="0.2">
      <c r="A439" s="135" t="str">
        <f>TitleV_Permitted_Sources!A146</f>
        <v>TitleV Permitted</v>
      </c>
      <c r="B439" s="135">
        <f>TitleV_Permitted_Sources!B146</f>
        <v>56</v>
      </c>
      <c r="C439" s="207" t="str">
        <f>TitleV_Permitted_Sources!C146</f>
        <v>5601301</v>
      </c>
      <c r="D439" s="37">
        <f>TitleV_Permitted_Sources!F146</f>
        <v>31000404</v>
      </c>
      <c r="E439" s="37" t="str">
        <f>TitleV_Permitted_Sources!H146</f>
        <v>Process Heaters</v>
      </c>
      <c r="F439" s="197">
        <f>TitleV_Permitted_Sources!I146</f>
        <v>0</v>
      </c>
      <c r="G439" s="197">
        <f>TitleV_Permitted_Sources!J146</f>
        <v>0</v>
      </c>
      <c r="H439" s="197">
        <f>TitleV_Permitted_Sources!K146</f>
        <v>0</v>
      </c>
      <c r="I439" s="197">
        <f>TitleV_Permitted_Sources!L146</f>
        <v>0</v>
      </c>
      <c r="J439" s="197">
        <f>TitleV_Permitted_Sources!M146</f>
        <v>0</v>
      </c>
      <c r="K439" s="37" t="str">
        <f t="shared" si="6"/>
        <v>Heaters</v>
      </c>
    </row>
    <row r="440" spans="1:11" x14ac:dyDescent="0.2">
      <c r="A440" s="135" t="str">
        <f>TitleV_Permitted_Sources!A147</f>
        <v>TitleV Permitted</v>
      </c>
      <c r="B440" s="135">
        <f>TitleV_Permitted_Sources!B147</f>
        <v>56</v>
      </c>
      <c r="C440" s="207" t="str">
        <f>TitleV_Permitted_Sources!C147</f>
        <v>5601301</v>
      </c>
      <c r="D440" s="37">
        <f>TitleV_Permitted_Sources!F147</f>
        <v>31000404</v>
      </c>
      <c r="E440" s="37" t="str">
        <f>TitleV_Permitted_Sources!H147</f>
        <v>Process Heaters</v>
      </c>
      <c r="F440" s="197">
        <f>TitleV_Permitted_Sources!I147</f>
        <v>0</v>
      </c>
      <c r="G440" s="197">
        <f>TitleV_Permitted_Sources!J147</f>
        <v>0</v>
      </c>
      <c r="H440" s="197">
        <f>TitleV_Permitted_Sources!K147</f>
        <v>0</v>
      </c>
      <c r="I440" s="197">
        <f>TitleV_Permitted_Sources!L147</f>
        <v>0</v>
      </c>
      <c r="J440" s="197">
        <f>TitleV_Permitted_Sources!M147</f>
        <v>0</v>
      </c>
      <c r="K440" s="37" t="str">
        <f t="shared" si="6"/>
        <v>Heaters</v>
      </c>
    </row>
    <row r="441" spans="1:11" x14ac:dyDescent="0.2">
      <c r="A441" s="135" t="str">
        <f>TitleV_Permitted_Sources!A148</f>
        <v>TitleV Permitted</v>
      </c>
      <c r="B441" s="135">
        <f>TitleV_Permitted_Sources!B148</f>
        <v>56</v>
      </c>
      <c r="C441" s="207" t="str">
        <f>TitleV_Permitted_Sources!C148</f>
        <v>5601301</v>
      </c>
      <c r="D441" s="37">
        <f>TitleV_Permitted_Sources!F148</f>
        <v>31000404</v>
      </c>
      <c r="E441" s="37" t="str">
        <f>TitleV_Permitted_Sources!H148</f>
        <v>Process Heaters</v>
      </c>
      <c r="F441" s="197">
        <f>TitleV_Permitted_Sources!I148</f>
        <v>3.3039408078380371E-2</v>
      </c>
      <c r="G441" s="197">
        <f>TitleV_Permitted_Sources!J148</f>
        <v>0</v>
      </c>
      <c r="H441" s="197">
        <f>TitleV_Permitted_Sources!K148</f>
        <v>0</v>
      </c>
      <c r="I441" s="197">
        <f>TitleV_Permitted_Sources!L148</f>
        <v>0</v>
      </c>
      <c r="J441" s="197">
        <f>TitleV_Permitted_Sources!M148</f>
        <v>0</v>
      </c>
      <c r="K441" s="37" t="str">
        <f t="shared" si="6"/>
        <v>Heaters</v>
      </c>
    </row>
    <row r="442" spans="1:11" x14ac:dyDescent="0.2">
      <c r="A442" s="135" t="str">
        <f>TitleV_Permitted_Sources!A149</f>
        <v>TitleV Permitted</v>
      </c>
      <c r="B442" s="135">
        <f>TitleV_Permitted_Sources!B149</f>
        <v>56</v>
      </c>
      <c r="C442" s="207" t="str">
        <f>TitleV_Permitted_Sources!C149</f>
        <v>5601301</v>
      </c>
      <c r="D442" s="37">
        <f>TitleV_Permitted_Sources!F149</f>
        <v>31000227</v>
      </c>
      <c r="E442" s="37" t="str">
        <f>TitleV_Permitted_Sources!H149</f>
        <v>Dehydrator</v>
      </c>
      <c r="F442" s="197">
        <f>TitleV_Permitted_Sources!I149</f>
        <v>0.41299260097975465</v>
      </c>
      <c r="G442" s="197">
        <f>TitleV_Permitted_Sources!J149</f>
        <v>0</v>
      </c>
      <c r="H442" s="197">
        <f>TitleV_Permitted_Sources!K149</f>
        <v>0</v>
      </c>
      <c r="I442" s="197">
        <f>TitleV_Permitted_Sources!L149</f>
        <v>0</v>
      </c>
      <c r="J442" s="197">
        <f>TitleV_Permitted_Sources!M149</f>
        <v>0</v>
      </c>
      <c r="K442" s="37" t="str">
        <f t="shared" si="6"/>
        <v>Dehydrator</v>
      </c>
    </row>
    <row r="443" spans="1:11" x14ac:dyDescent="0.2">
      <c r="A443" s="135" t="str">
        <f>TitleV_Permitted_Sources!A150</f>
        <v>TitleV Permitted</v>
      </c>
      <c r="B443" s="135">
        <f>TitleV_Permitted_Sources!B150</f>
        <v>56</v>
      </c>
      <c r="C443" s="207" t="str">
        <f>TitleV_Permitted_Sources!C150</f>
        <v>5601301</v>
      </c>
      <c r="D443" s="37">
        <f>TitleV_Permitted_Sources!F150</f>
        <v>31000227</v>
      </c>
      <c r="E443" s="37" t="str">
        <f>TitleV_Permitted_Sources!H150</f>
        <v>Dehydrator</v>
      </c>
      <c r="F443" s="197">
        <f>TitleV_Permitted_Sources!I150</f>
        <v>0.41299260097975465</v>
      </c>
      <c r="G443" s="197">
        <f>TitleV_Permitted_Sources!J150</f>
        <v>0</v>
      </c>
      <c r="H443" s="197">
        <f>TitleV_Permitted_Sources!K150</f>
        <v>0</v>
      </c>
      <c r="I443" s="197">
        <f>TitleV_Permitted_Sources!L150</f>
        <v>0</v>
      </c>
      <c r="J443" s="197">
        <f>TitleV_Permitted_Sources!M150</f>
        <v>0</v>
      </c>
      <c r="K443" s="37" t="str">
        <f t="shared" si="6"/>
        <v>Dehydrator</v>
      </c>
    </row>
    <row r="444" spans="1:11" x14ac:dyDescent="0.2">
      <c r="A444" s="135"/>
      <c r="B444" s="135"/>
      <c r="C444" s="207"/>
      <c r="D444" s="37"/>
      <c r="E444" s="37"/>
      <c r="F444" s="197"/>
      <c r="G444" s="197"/>
      <c r="H444" s="197"/>
      <c r="I444" s="197"/>
      <c r="J444" s="197"/>
      <c r="K444" s="37">
        <f t="shared" si="6"/>
        <v>0</v>
      </c>
    </row>
    <row r="445" spans="1:11" x14ac:dyDescent="0.2">
      <c r="A445" s="135"/>
      <c r="B445" s="135"/>
      <c r="C445" s="207"/>
      <c r="D445" s="37"/>
      <c r="E445" s="37"/>
      <c r="F445" s="197"/>
      <c r="G445" s="197"/>
      <c r="H445" s="197"/>
      <c r="I445" s="197"/>
      <c r="J445" s="197"/>
      <c r="K445" s="37">
        <f t="shared" si="6"/>
        <v>0</v>
      </c>
    </row>
    <row r="446" spans="1:11" x14ac:dyDescent="0.2">
      <c r="A446" s="135"/>
      <c r="B446" s="135"/>
      <c r="C446" s="207"/>
      <c r="D446" s="37"/>
      <c r="E446" s="37"/>
      <c r="F446" s="197"/>
      <c r="G446" s="197"/>
      <c r="H446" s="197"/>
      <c r="I446" s="197"/>
      <c r="J446" s="197"/>
      <c r="K446" s="37">
        <f t="shared" si="6"/>
        <v>0</v>
      </c>
    </row>
    <row r="447" spans="1:11" x14ac:dyDescent="0.2">
      <c r="A447" s="135"/>
      <c r="B447" s="135"/>
      <c r="C447" s="207"/>
      <c r="D447" s="37"/>
      <c r="E447" s="37"/>
      <c r="F447" s="197"/>
      <c r="G447" s="197"/>
      <c r="H447" s="197"/>
      <c r="I447" s="197"/>
      <c r="J447" s="197"/>
      <c r="K447" s="37">
        <f t="shared" si="6"/>
        <v>0</v>
      </c>
    </row>
    <row r="448" spans="1:11" x14ac:dyDescent="0.2">
      <c r="A448" s="135"/>
      <c r="B448" s="135"/>
      <c r="C448" s="207"/>
      <c r="D448" s="37"/>
      <c r="E448" s="37"/>
      <c r="F448" s="197"/>
      <c r="G448" s="197"/>
      <c r="H448" s="197"/>
      <c r="I448" s="197"/>
      <c r="J448" s="197"/>
      <c r="K448" s="37">
        <f t="shared" si="6"/>
        <v>0</v>
      </c>
    </row>
    <row r="449" spans="1:11" x14ac:dyDescent="0.2">
      <c r="A449" s="135"/>
      <c r="B449" s="135"/>
      <c r="C449" s="207"/>
      <c r="D449" s="37"/>
      <c r="E449" s="37"/>
      <c r="F449" s="197"/>
      <c r="G449" s="197"/>
      <c r="H449" s="197"/>
      <c r="I449" s="197"/>
      <c r="J449" s="197"/>
      <c r="K449" s="37">
        <f t="shared" si="6"/>
        <v>0</v>
      </c>
    </row>
    <row r="450" spans="1:11" x14ac:dyDescent="0.2">
      <c r="K450">
        <f t="shared" si="6"/>
        <v>0</v>
      </c>
    </row>
    <row r="451" spans="1:11" x14ac:dyDescent="0.2">
      <c r="K451">
        <f t="shared" si="6"/>
        <v>0</v>
      </c>
    </row>
    <row r="452" spans="1:11" x14ac:dyDescent="0.2">
      <c r="K452">
        <f t="shared" si="6"/>
        <v>0</v>
      </c>
    </row>
    <row r="453" spans="1:11" x14ac:dyDescent="0.2">
      <c r="K453">
        <f t="shared" si="6"/>
        <v>0</v>
      </c>
    </row>
    <row r="454" spans="1:11" x14ac:dyDescent="0.2">
      <c r="K454">
        <f t="shared" si="6"/>
        <v>0</v>
      </c>
    </row>
    <row r="455" spans="1:11" x14ac:dyDescent="0.2">
      <c r="K455">
        <f t="shared" ref="K455:K481" si="7">IF(E455="Unpermitted Fugitives","Fugitives",IF(E455="Natural Gas Processing Facilities, Pump Seals","Fugitives",IF(E455="Natural Gas Production, All Equipt Leak Fugitives","Fugitives",IF(E455="External Combustion Boilers","Heaters",IF(E455="Permitted Tank Losses","Condensate tank ",IF(E455="Permitted Fugitives","Fugitives",IF(E455="Process Heaters","Heaters",E455)))))))</f>
        <v>0</v>
      </c>
    </row>
    <row r="456" spans="1:11" x14ac:dyDescent="0.2">
      <c r="K456">
        <f t="shared" si="7"/>
        <v>0</v>
      </c>
    </row>
    <row r="457" spans="1:11" x14ac:dyDescent="0.2">
      <c r="K457">
        <f t="shared" si="7"/>
        <v>0</v>
      </c>
    </row>
    <row r="458" spans="1:11" x14ac:dyDescent="0.2">
      <c r="K458">
        <f t="shared" si="7"/>
        <v>0</v>
      </c>
    </row>
    <row r="459" spans="1:11" x14ac:dyDescent="0.2">
      <c r="K459">
        <f t="shared" si="7"/>
        <v>0</v>
      </c>
    </row>
    <row r="460" spans="1:11" x14ac:dyDescent="0.2">
      <c r="K460">
        <f t="shared" si="7"/>
        <v>0</v>
      </c>
    </row>
    <row r="461" spans="1:11" x14ac:dyDescent="0.2">
      <c r="K461">
        <f t="shared" si="7"/>
        <v>0</v>
      </c>
    </row>
    <row r="462" spans="1:11" x14ac:dyDescent="0.2">
      <c r="K462">
        <f t="shared" si="7"/>
        <v>0</v>
      </c>
    </row>
    <row r="463" spans="1:11" x14ac:dyDescent="0.2">
      <c r="K463">
        <f t="shared" si="7"/>
        <v>0</v>
      </c>
    </row>
    <row r="464" spans="1:11" x14ac:dyDescent="0.2">
      <c r="K464">
        <f t="shared" si="7"/>
        <v>0</v>
      </c>
    </row>
    <row r="465" spans="11:11" x14ac:dyDescent="0.2">
      <c r="K465">
        <f t="shared" si="7"/>
        <v>0</v>
      </c>
    </row>
    <row r="466" spans="11:11" x14ac:dyDescent="0.2">
      <c r="K466">
        <f t="shared" si="7"/>
        <v>0</v>
      </c>
    </row>
    <row r="467" spans="11:11" x14ac:dyDescent="0.2">
      <c r="K467">
        <f t="shared" si="7"/>
        <v>0</v>
      </c>
    </row>
    <row r="468" spans="11:11" x14ac:dyDescent="0.2">
      <c r="K468">
        <f t="shared" si="7"/>
        <v>0</v>
      </c>
    </row>
    <row r="469" spans="11:11" x14ac:dyDescent="0.2">
      <c r="K469">
        <f t="shared" si="7"/>
        <v>0</v>
      </c>
    </row>
    <row r="470" spans="11:11" x14ac:dyDescent="0.2">
      <c r="K470">
        <f t="shared" si="7"/>
        <v>0</v>
      </c>
    </row>
    <row r="471" spans="11:11" x14ac:dyDescent="0.2">
      <c r="K471">
        <f t="shared" si="7"/>
        <v>0</v>
      </c>
    </row>
    <row r="472" spans="11:11" x14ac:dyDescent="0.2">
      <c r="K472">
        <f t="shared" si="7"/>
        <v>0</v>
      </c>
    </row>
    <row r="473" spans="11:11" x14ac:dyDescent="0.2">
      <c r="K473">
        <f t="shared" si="7"/>
        <v>0</v>
      </c>
    </row>
    <row r="474" spans="11:11" x14ac:dyDescent="0.2">
      <c r="K474">
        <f t="shared" si="7"/>
        <v>0</v>
      </c>
    </row>
    <row r="475" spans="11:11" x14ac:dyDescent="0.2">
      <c r="K475">
        <f t="shared" si="7"/>
        <v>0</v>
      </c>
    </row>
    <row r="476" spans="11:11" x14ac:dyDescent="0.2">
      <c r="K476">
        <f t="shared" si="7"/>
        <v>0</v>
      </c>
    </row>
    <row r="477" spans="11:11" x14ac:dyDescent="0.2">
      <c r="K477">
        <f t="shared" si="7"/>
        <v>0</v>
      </c>
    </row>
    <row r="478" spans="11:11" x14ac:dyDescent="0.2">
      <c r="K478">
        <f t="shared" si="7"/>
        <v>0</v>
      </c>
    </row>
    <row r="479" spans="11:11" x14ac:dyDescent="0.2">
      <c r="K479">
        <f t="shared" si="7"/>
        <v>0</v>
      </c>
    </row>
    <row r="480" spans="11:11" x14ac:dyDescent="0.2">
      <c r="K480">
        <f t="shared" si="7"/>
        <v>0</v>
      </c>
    </row>
    <row r="481" spans="11:11" x14ac:dyDescent="0.2">
      <c r="K481">
        <f t="shared" si="7"/>
        <v>0</v>
      </c>
    </row>
  </sheetData>
  <autoFilter ref="A5:K481"/>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4"/>
  <sheetViews>
    <sheetView zoomScale="85" zoomScaleNormal="85" workbookViewId="0"/>
  </sheetViews>
  <sheetFormatPr defaultRowHeight="12.75" x14ac:dyDescent="0.2"/>
  <cols>
    <col min="2" max="2" width="12.28515625" customWidth="1"/>
    <col min="3" max="4" width="10.7109375" customWidth="1"/>
    <col min="5" max="5" width="14.85546875" customWidth="1"/>
    <col min="6" max="6" width="15.28515625" customWidth="1"/>
    <col min="7" max="7" width="37" customWidth="1"/>
    <col min="8" max="8" width="29.7109375" customWidth="1"/>
  </cols>
  <sheetData>
    <row r="1" spans="1:14" s="7" customFormat="1" x14ac:dyDescent="0.2">
      <c r="A1" s="91" t="s">
        <v>17033</v>
      </c>
      <c r="H1" s="8"/>
    </row>
    <row r="2" spans="1:14" x14ac:dyDescent="0.2">
      <c r="I2" s="256"/>
      <c r="J2" s="256"/>
      <c r="K2" s="256"/>
      <c r="L2" s="256"/>
      <c r="M2" s="256"/>
      <c r="N2" s="256"/>
    </row>
    <row r="3" spans="1:14" ht="12.75" customHeight="1" x14ac:dyDescent="0.2">
      <c r="I3" s="338" t="s">
        <v>16391</v>
      </c>
      <c r="J3" s="338"/>
      <c r="K3" s="338"/>
      <c r="L3" s="338"/>
      <c r="M3" s="338"/>
    </row>
    <row r="4" spans="1:14" x14ac:dyDescent="0.2">
      <c r="A4" s="30" t="s">
        <v>5578</v>
      </c>
      <c r="B4" s="30" t="s">
        <v>1894</v>
      </c>
      <c r="C4" s="30" t="s">
        <v>1895</v>
      </c>
      <c r="D4" s="30" t="s">
        <v>2586</v>
      </c>
      <c r="E4" s="204" t="s">
        <v>16390</v>
      </c>
      <c r="F4" s="30" t="s">
        <v>792</v>
      </c>
      <c r="G4" s="4" t="s">
        <v>16127</v>
      </c>
      <c r="H4" s="4" t="s">
        <v>793</v>
      </c>
      <c r="I4" s="206" t="s">
        <v>782</v>
      </c>
      <c r="J4" s="206" t="s">
        <v>3161</v>
      </c>
      <c r="K4" s="206" t="s">
        <v>3162</v>
      </c>
      <c r="L4" s="206" t="s">
        <v>783</v>
      </c>
      <c r="M4" s="206" t="s">
        <v>784</v>
      </c>
    </row>
    <row r="5" spans="1:14" s="7" customFormat="1" ht="38.25" customHeight="1" x14ac:dyDescent="0.2">
      <c r="A5" s="234" t="s">
        <v>17032</v>
      </c>
      <c r="B5" s="7">
        <v>56</v>
      </c>
      <c r="C5" s="7" t="s">
        <v>13957</v>
      </c>
      <c r="D5" s="7" t="s">
        <v>13956</v>
      </c>
      <c r="E5" s="7" t="s">
        <v>17038</v>
      </c>
      <c r="F5" s="7" t="s">
        <v>3031</v>
      </c>
      <c r="G5" s="42" t="s">
        <v>17039</v>
      </c>
      <c r="H5" s="42" t="str">
        <f>VLOOKUP(VALUE(F5),SCC_xref!$D$6:$G$75,2,FALSE)</f>
        <v>Process Heaters</v>
      </c>
      <c r="I5" s="7">
        <v>0.2</v>
      </c>
      <c r="J5" s="7" t="s">
        <v>17040</v>
      </c>
      <c r="K5" s="7">
        <v>0.1</v>
      </c>
      <c r="L5" s="7" t="s">
        <v>17040</v>
      </c>
      <c r="M5" s="7" t="s">
        <v>17040</v>
      </c>
      <c r="N5" s="209"/>
    </row>
    <row r="6" spans="1:14" s="7" customFormat="1" x14ac:dyDescent="0.2">
      <c r="A6" s="234" t="s">
        <v>17032</v>
      </c>
      <c r="B6" s="7">
        <v>56</v>
      </c>
      <c r="C6" s="7" t="s">
        <v>13957</v>
      </c>
      <c r="D6" s="7" t="s">
        <v>13956</v>
      </c>
      <c r="E6" s="7" t="s">
        <v>17038</v>
      </c>
      <c r="F6" s="7" t="s">
        <v>5583</v>
      </c>
      <c r="G6" s="42" t="s">
        <v>17041</v>
      </c>
      <c r="H6" s="42" t="str">
        <f>VLOOKUP(VALUE(F6),SCC_xref!$D$6:$G$75,2,FALSE)</f>
        <v>Compressor Engines</v>
      </c>
      <c r="I6" s="7">
        <v>31.9</v>
      </c>
      <c r="J6" s="7" t="s">
        <v>17040</v>
      </c>
      <c r="K6" s="7">
        <v>31.9</v>
      </c>
      <c r="L6" s="7" t="s">
        <v>17040</v>
      </c>
      <c r="M6" s="7" t="s">
        <v>17040</v>
      </c>
      <c r="N6" s="209"/>
    </row>
    <row r="7" spans="1:14" s="7" customFormat="1" x14ac:dyDescent="0.2">
      <c r="A7" s="234" t="s">
        <v>17032</v>
      </c>
      <c r="B7" s="7">
        <v>56</v>
      </c>
      <c r="C7" s="7" t="s">
        <v>13957</v>
      </c>
      <c r="D7" s="7" t="s">
        <v>13956</v>
      </c>
      <c r="E7" s="7" t="s">
        <v>17038</v>
      </c>
      <c r="F7" s="7" t="s">
        <v>5583</v>
      </c>
      <c r="G7" s="42" t="s">
        <v>17042</v>
      </c>
      <c r="H7" s="42" t="str">
        <f>VLOOKUP(VALUE(F7),SCC_xref!$D$6:$G$75,2,FALSE)</f>
        <v>Compressor Engines</v>
      </c>
      <c r="I7" s="7">
        <v>40.4</v>
      </c>
      <c r="J7" s="7" t="s">
        <v>17040</v>
      </c>
      <c r="K7" s="7">
        <v>40.4</v>
      </c>
      <c r="L7" s="7" t="s">
        <v>17040</v>
      </c>
      <c r="M7" s="7" t="s">
        <v>17040</v>
      </c>
      <c r="N7" s="209"/>
    </row>
    <row r="8" spans="1:14" s="7" customFormat="1" x14ac:dyDescent="0.2">
      <c r="A8" s="234" t="s">
        <v>17032</v>
      </c>
      <c r="B8" s="7">
        <v>56</v>
      </c>
      <c r="C8" s="7" t="s">
        <v>13957</v>
      </c>
      <c r="D8" s="7" t="s">
        <v>13956</v>
      </c>
      <c r="E8" s="7" t="s">
        <v>17038</v>
      </c>
      <c r="F8" s="7" t="s">
        <v>5583</v>
      </c>
      <c r="G8" s="42" t="s">
        <v>17043</v>
      </c>
      <c r="H8" s="42" t="str">
        <f>VLOOKUP(VALUE(F8),SCC_xref!$D$6:$G$75,2,FALSE)</f>
        <v>Compressor Engines</v>
      </c>
      <c r="I8" s="7">
        <v>37.9</v>
      </c>
      <c r="J8" s="7" t="s">
        <v>17040</v>
      </c>
      <c r="K8" s="7">
        <v>37.9</v>
      </c>
      <c r="L8" s="7" t="s">
        <v>17040</v>
      </c>
      <c r="M8" s="7" t="s">
        <v>17040</v>
      </c>
      <c r="N8" s="209"/>
    </row>
    <row r="9" spans="1:14" s="7" customFormat="1" x14ac:dyDescent="0.2">
      <c r="A9" s="234" t="s">
        <v>17032</v>
      </c>
      <c r="B9" s="7">
        <v>56</v>
      </c>
      <c r="C9" s="7" t="s">
        <v>13957</v>
      </c>
      <c r="D9" s="7" t="s">
        <v>13956</v>
      </c>
      <c r="E9" s="7" t="s">
        <v>17038</v>
      </c>
      <c r="F9" s="7" t="s">
        <v>3328</v>
      </c>
      <c r="G9" s="42" t="s">
        <v>17044</v>
      </c>
      <c r="H9" s="42" t="str">
        <f>VLOOKUP(VALUE(F9),SCC_xref!$D$6:$G$75,2,FALSE)</f>
        <v>Permitted Tank Losses</v>
      </c>
      <c r="I9" s="7" t="s">
        <v>17040</v>
      </c>
      <c r="J9" s="7" t="s">
        <v>17040</v>
      </c>
      <c r="K9" s="7" t="s">
        <v>17040</v>
      </c>
      <c r="L9" s="7" t="s">
        <v>17040</v>
      </c>
      <c r="M9" s="7">
        <v>0.6</v>
      </c>
      <c r="N9" s="209"/>
    </row>
    <row r="10" spans="1:14" s="7" customFormat="1" x14ac:dyDescent="0.2">
      <c r="A10" s="234" t="s">
        <v>17032</v>
      </c>
      <c r="B10" s="7">
        <v>56</v>
      </c>
      <c r="C10" s="7" t="s">
        <v>13957</v>
      </c>
      <c r="D10" s="7" t="s">
        <v>13956</v>
      </c>
      <c r="E10" s="7" t="s">
        <v>17045</v>
      </c>
      <c r="F10" s="7" t="s">
        <v>11830</v>
      </c>
      <c r="G10" s="42" t="s">
        <v>17046</v>
      </c>
      <c r="H10" s="42" t="str">
        <f>VLOOKUP(VALUE(F10),SCC_xref!$D$6:$G$75,2,FALSE)</f>
        <v>Process Heaters</v>
      </c>
      <c r="I10" s="7">
        <v>2.6</v>
      </c>
      <c r="J10" s="7" t="s">
        <v>17040</v>
      </c>
      <c r="K10" s="7">
        <v>3.9</v>
      </c>
      <c r="L10" s="7" t="s">
        <v>17040</v>
      </c>
      <c r="M10" s="7" t="s">
        <v>17040</v>
      </c>
      <c r="N10" s="209"/>
    </row>
    <row r="11" spans="1:14" s="7" customFormat="1" x14ac:dyDescent="0.2">
      <c r="A11" s="234" t="s">
        <v>17032</v>
      </c>
      <c r="B11" s="7">
        <v>56</v>
      </c>
      <c r="C11" s="7" t="s">
        <v>13957</v>
      </c>
      <c r="D11" s="7" t="s">
        <v>13956</v>
      </c>
      <c r="E11" s="7" t="s">
        <v>17045</v>
      </c>
      <c r="F11" s="7" t="s">
        <v>11830</v>
      </c>
      <c r="G11" s="42" t="s">
        <v>17047</v>
      </c>
      <c r="H11" s="42" t="str">
        <f>VLOOKUP(VALUE(F11),SCC_xref!$D$6:$G$75,2,FALSE)</f>
        <v>Process Heaters</v>
      </c>
      <c r="I11" s="7">
        <v>0.6</v>
      </c>
      <c r="J11" s="7" t="s">
        <v>17040</v>
      </c>
      <c r="K11" s="7">
        <v>0.5</v>
      </c>
      <c r="L11" s="7" t="s">
        <v>17040</v>
      </c>
      <c r="M11" s="7" t="s">
        <v>17040</v>
      </c>
      <c r="N11" s="209"/>
    </row>
    <row r="12" spans="1:14" s="7" customFormat="1" x14ac:dyDescent="0.2">
      <c r="A12" s="234" t="s">
        <v>17032</v>
      </c>
      <c r="B12" s="7">
        <v>56</v>
      </c>
      <c r="C12" s="7" t="s">
        <v>13957</v>
      </c>
      <c r="D12" s="7" t="s">
        <v>13956</v>
      </c>
      <c r="E12" s="7" t="s">
        <v>17045</v>
      </c>
      <c r="F12" s="7" t="s">
        <v>5583</v>
      </c>
      <c r="G12" s="42" t="s">
        <v>17048</v>
      </c>
      <c r="H12" s="42" t="str">
        <f>VLOOKUP(VALUE(F12),SCC_xref!$D$6:$G$75,2,FALSE)</f>
        <v>Compressor Engines</v>
      </c>
      <c r="I12" s="7">
        <v>2.2999999999999998</v>
      </c>
      <c r="J12" s="7">
        <v>0.9</v>
      </c>
      <c r="K12" s="7">
        <v>2</v>
      </c>
      <c r="L12" s="7" t="s">
        <v>17040</v>
      </c>
      <c r="M12" s="7" t="s">
        <v>17040</v>
      </c>
      <c r="N12" s="209"/>
    </row>
    <row r="13" spans="1:14" s="7" customFormat="1" x14ac:dyDescent="0.2">
      <c r="A13" s="234" t="s">
        <v>17032</v>
      </c>
      <c r="B13" s="7">
        <v>56</v>
      </c>
      <c r="C13" s="7" t="s">
        <v>13957</v>
      </c>
      <c r="D13" s="7" t="s">
        <v>13956</v>
      </c>
      <c r="E13" s="7" t="s">
        <v>17045</v>
      </c>
      <c r="F13" s="7" t="s">
        <v>5583</v>
      </c>
      <c r="G13" s="42" t="s">
        <v>17049</v>
      </c>
      <c r="H13" s="42" t="str">
        <f>VLOOKUP(VALUE(F13),SCC_xref!$D$6:$G$75,2,FALSE)</f>
        <v>Compressor Engines</v>
      </c>
      <c r="I13" s="7">
        <v>3.4</v>
      </c>
      <c r="J13" s="7">
        <v>1.4</v>
      </c>
      <c r="K13" s="7">
        <v>3</v>
      </c>
      <c r="L13" s="7" t="s">
        <v>17040</v>
      </c>
      <c r="M13" s="7" t="s">
        <v>17040</v>
      </c>
      <c r="N13" s="209"/>
    </row>
    <row r="14" spans="1:14" s="7" customFormat="1" x14ac:dyDescent="0.2">
      <c r="A14" s="234" t="s">
        <v>17032</v>
      </c>
      <c r="B14" s="7">
        <v>56</v>
      </c>
      <c r="C14" s="7" t="s">
        <v>13957</v>
      </c>
      <c r="D14" s="7" t="s">
        <v>13956</v>
      </c>
      <c r="E14" s="7" t="s">
        <v>17045</v>
      </c>
      <c r="F14" s="7" t="s">
        <v>5583</v>
      </c>
      <c r="G14" s="42" t="s">
        <v>17050</v>
      </c>
      <c r="H14" s="42" t="str">
        <f>VLOOKUP(VALUE(F14),SCC_xref!$D$6:$G$75,2,FALSE)</f>
        <v>Compressor Engines</v>
      </c>
      <c r="I14" s="7">
        <v>2.6</v>
      </c>
      <c r="J14" s="7">
        <v>0.2</v>
      </c>
      <c r="K14" s="7">
        <v>0.2</v>
      </c>
      <c r="L14" s="7" t="s">
        <v>17040</v>
      </c>
      <c r="M14" s="7" t="s">
        <v>17040</v>
      </c>
      <c r="N14" s="209"/>
    </row>
    <row r="15" spans="1:14" s="7" customFormat="1" x14ac:dyDescent="0.2">
      <c r="A15" s="234" t="s">
        <v>17032</v>
      </c>
      <c r="B15" s="7">
        <v>56</v>
      </c>
      <c r="C15" s="7" t="s">
        <v>13957</v>
      </c>
      <c r="D15" s="7" t="s">
        <v>13956</v>
      </c>
      <c r="E15" s="7" t="s">
        <v>17045</v>
      </c>
      <c r="F15" s="7" t="s">
        <v>5583</v>
      </c>
      <c r="G15" s="42" t="s">
        <v>17051</v>
      </c>
      <c r="H15" s="42" t="str">
        <f>VLOOKUP(VALUE(F15),SCC_xref!$D$6:$G$75,2,FALSE)</f>
        <v>Compressor Engines</v>
      </c>
      <c r="I15" s="7">
        <v>26.1</v>
      </c>
      <c r="J15" s="7">
        <v>7.3</v>
      </c>
      <c r="K15" s="7">
        <v>3.4</v>
      </c>
      <c r="L15" s="7" t="s">
        <v>17040</v>
      </c>
      <c r="M15" s="7" t="s">
        <v>17040</v>
      </c>
      <c r="N15" s="209"/>
    </row>
    <row r="16" spans="1:14" s="7" customFormat="1" x14ac:dyDescent="0.2">
      <c r="A16" s="234" t="s">
        <v>17032</v>
      </c>
      <c r="B16" s="7">
        <v>56</v>
      </c>
      <c r="C16" s="7" t="s">
        <v>13957</v>
      </c>
      <c r="D16" s="7" t="s">
        <v>13956</v>
      </c>
      <c r="E16" s="7" t="s">
        <v>17045</v>
      </c>
      <c r="F16" s="7" t="s">
        <v>5583</v>
      </c>
      <c r="G16" s="42" t="s">
        <v>17052</v>
      </c>
      <c r="H16" s="42" t="str">
        <f>VLOOKUP(VALUE(F16),SCC_xref!$D$6:$G$75,2,FALSE)</f>
        <v>Compressor Engines</v>
      </c>
      <c r="I16" s="7">
        <v>3</v>
      </c>
      <c r="J16" s="7">
        <v>1.6</v>
      </c>
      <c r="K16" s="7">
        <v>4.5999999999999996</v>
      </c>
      <c r="L16" s="7" t="s">
        <v>17040</v>
      </c>
      <c r="M16" s="7" t="s">
        <v>17040</v>
      </c>
      <c r="N16" s="209"/>
    </row>
    <row r="17" spans="1:14" s="7" customFormat="1" x14ac:dyDescent="0.2">
      <c r="A17" s="234" t="s">
        <v>17032</v>
      </c>
      <c r="B17" s="7">
        <v>56</v>
      </c>
      <c r="C17" s="7" t="s">
        <v>13957</v>
      </c>
      <c r="D17" s="7" t="s">
        <v>13956</v>
      </c>
      <c r="E17" s="7" t="s">
        <v>17045</v>
      </c>
      <c r="F17" s="7" t="s">
        <v>26</v>
      </c>
      <c r="G17" s="42" t="s">
        <v>17053</v>
      </c>
      <c r="H17" s="42" t="str">
        <f>VLOOKUP(VALUE(F17),SCC_xref!$D$6:$G$75,2,FALSE)</f>
        <v>Natural Gas Production, Other Not Classified</v>
      </c>
      <c r="I17" s="7">
        <v>2</v>
      </c>
      <c r="J17" s="7">
        <v>7.5</v>
      </c>
      <c r="K17" s="7">
        <v>1.7</v>
      </c>
      <c r="L17" s="7" t="s">
        <v>17040</v>
      </c>
      <c r="M17" s="7" t="s">
        <v>17040</v>
      </c>
      <c r="N17" s="209"/>
    </row>
    <row r="18" spans="1:14" s="7" customFormat="1" x14ac:dyDescent="0.2">
      <c r="A18" s="234" t="s">
        <v>17032</v>
      </c>
      <c r="B18" s="7">
        <v>56</v>
      </c>
      <c r="C18" s="7" t="s">
        <v>13957</v>
      </c>
      <c r="D18" s="7" t="s">
        <v>13956</v>
      </c>
      <c r="E18" s="7" t="s">
        <v>17045</v>
      </c>
      <c r="F18" s="7" t="s">
        <v>3829</v>
      </c>
      <c r="G18" s="42" t="s">
        <v>17054</v>
      </c>
      <c r="H18" s="42" t="str">
        <f>VLOOKUP(VALUE(F18),SCC_xref!$D$6:$G$75,2,FALSE)</f>
        <v>Process Heaters</v>
      </c>
      <c r="I18" s="7">
        <v>0.2</v>
      </c>
      <c r="J18" s="7" t="s">
        <v>17040</v>
      </c>
      <c r="K18" s="7">
        <v>0.1</v>
      </c>
      <c r="L18" s="7" t="s">
        <v>17040</v>
      </c>
      <c r="M18" s="7" t="s">
        <v>17040</v>
      </c>
      <c r="N18" s="209"/>
    </row>
    <row r="19" spans="1:14" s="7" customFormat="1" x14ac:dyDescent="0.2">
      <c r="A19" s="234" t="s">
        <v>17032</v>
      </c>
      <c r="B19" s="7">
        <v>56</v>
      </c>
      <c r="C19" s="7" t="s">
        <v>13957</v>
      </c>
      <c r="D19" s="7" t="s">
        <v>13956</v>
      </c>
      <c r="E19" s="7" t="s">
        <v>17045</v>
      </c>
      <c r="F19" s="7" t="s">
        <v>3829</v>
      </c>
      <c r="G19" s="42" t="s">
        <v>17055</v>
      </c>
      <c r="H19" s="42" t="str">
        <f>VLOOKUP(VALUE(F19),SCC_xref!$D$6:$G$75,2,FALSE)</f>
        <v>Process Heaters</v>
      </c>
      <c r="I19" s="7">
        <v>0.6</v>
      </c>
      <c r="J19" s="7" t="s">
        <v>17040</v>
      </c>
      <c r="K19" s="7">
        <v>0.5</v>
      </c>
      <c r="L19" s="7" t="s">
        <v>17040</v>
      </c>
      <c r="M19" s="7" t="s">
        <v>17040</v>
      </c>
      <c r="N19" s="209"/>
    </row>
    <row r="20" spans="1:14" s="7" customFormat="1" x14ac:dyDescent="0.2">
      <c r="A20" s="234" t="s">
        <v>17032</v>
      </c>
      <c r="B20" s="7">
        <v>56</v>
      </c>
      <c r="C20" s="7" t="s">
        <v>13957</v>
      </c>
      <c r="D20" s="7" t="s">
        <v>13956</v>
      </c>
      <c r="E20" s="7" t="s">
        <v>17045</v>
      </c>
      <c r="F20" s="7" t="s">
        <v>1127</v>
      </c>
      <c r="G20" s="42" t="s">
        <v>17056</v>
      </c>
      <c r="H20" s="42" t="str">
        <f>VLOOKUP(VALUE(F20),SCC_xref!$D$6:$G$75,2,FALSE)</f>
        <v>Permitted Fugitives</v>
      </c>
      <c r="I20" s="7" t="s">
        <v>17040</v>
      </c>
      <c r="J20" s="7">
        <v>8.9</v>
      </c>
      <c r="K20" s="7" t="s">
        <v>17040</v>
      </c>
      <c r="L20" s="7" t="s">
        <v>17040</v>
      </c>
      <c r="M20" s="7" t="s">
        <v>17040</v>
      </c>
      <c r="N20" s="209"/>
    </row>
    <row r="21" spans="1:14" s="7" customFormat="1" x14ac:dyDescent="0.2">
      <c r="A21" s="234" t="s">
        <v>17032</v>
      </c>
      <c r="B21" s="7">
        <v>56</v>
      </c>
      <c r="C21" s="7" t="s">
        <v>13957</v>
      </c>
      <c r="D21" s="7" t="s">
        <v>13956</v>
      </c>
      <c r="E21" s="7" t="s">
        <v>17057</v>
      </c>
      <c r="F21" s="7" t="s">
        <v>3328</v>
      </c>
      <c r="G21" s="42" t="s">
        <v>17058</v>
      </c>
      <c r="H21" s="42" t="str">
        <f>VLOOKUP(VALUE(F21),SCC_xref!$D$6:$G$75,2,FALSE)</f>
        <v>Permitted Tank Losses</v>
      </c>
      <c r="I21" s="7" t="s">
        <v>17040</v>
      </c>
      <c r="J21" s="7">
        <v>3.5</v>
      </c>
      <c r="K21" s="7" t="s">
        <v>17040</v>
      </c>
      <c r="L21" s="7" t="s">
        <v>17040</v>
      </c>
      <c r="M21" s="7" t="s">
        <v>17040</v>
      </c>
      <c r="N21" s="209"/>
    </row>
    <row r="22" spans="1:14" s="7" customFormat="1" x14ac:dyDescent="0.2">
      <c r="A22" s="234" t="s">
        <v>17032</v>
      </c>
      <c r="B22" s="7">
        <v>56</v>
      </c>
      <c r="C22" s="7" t="s">
        <v>13957</v>
      </c>
      <c r="D22" s="7" t="s">
        <v>13956</v>
      </c>
      <c r="E22" s="7" t="s">
        <v>17057</v>
      </c>
      <c r="F22" s="7" t="s">
        <v>1139</v>
      </c>
      <c r="G22" s="42" t="s">
        <v>17059</v>
      </c>
      <c r="H22" s="42" t="str">
        <f>VLOOKUP(VALUE(F22),SCC_xref!$D$6:$G$75,2,FALSE)</f>
        <v>Permitted Tank Losses</v>
      </c>
      <c r="I22" s="7" t="s">
        <v>17040</v>
      </c>
      <c r="J22" s="7">
        <v>0.7</v>
      </c>
      <c r="K22" s="7" t="s">
        <v>17040</v>
      </c>
      <c r="L22" s="7" t="s">
        <v>17040</v>
      </c>
      <c r="M22" s="7" t="s">
        <v>17040</v>
      </c>
      <c r="N22" s="209"/>
    </row>
    <row r="23" spans="1:14" s="7" customFormat="1" x14ac:dyDescent="0.2">
      <c r="A23" s="234" t="s">
        <v>17032</v>
      </c>
      <c r="B23" s="7">
        <v>56</v>
      </c>
      <c r="C23" s="7" t="s">
        <v>13957</v>
      </c>
      <c r="D23" s="7" t="s">
        <v>13956</v>
      </c>
      <c r="E23" s="7" t="s">
        <v>17060</v>
      </c>
      <c r="F23" s="7" t="s">
        <v>11828</v>
      </c>
      <c r="G23" s="42" t="s">
        <v>17061</v>
      </c>
      <c r="H23" s="42" t="str">
        <f>VLOOKUP(VALUE(F23),SCC_xref!$D$6:$G$75,2,FALSE)</f>
        <v>Process Heaters</v>
      </c>
      <c r="I23" s="7">
        <v>10.1</v>
      </c>
      <c r="J23" s="7" t="s">
        <v>17040</v>
      </c>
      <c r="K23" s="7">
        <v>21</v>
      </c>
      <c r="L23" s="7" t="s">
        <v>17040</v>
      </c>
      <c r="M23" s="7">
        <v>0.06</v>
      </c>
      <c r="N23" s="209"/>
    </row>
    <row r="24" spans="1:14" s="7" customFormat="1" x14ac:dyDescent="0.2">
      <c r="A24" s="234" t="s">
        <v>17032</v>
      </c>
      <c r="B24" s="7">
        <v>56</v>
      </c>
      <c r="C24" s="7" t="s">
        <v>13957</v>
      </c>
      <c r="D24" s="7" t="s">
        <v>13956</v>
      </c>
      <c r="E24" s="7" t="s">
        <v>17060</v>
      </c>
      <c r="F24" s="7" t="s">
        <v>11828</v>
      </c>
      <c r="G24" s="42" t="s">
        <v>17062</v>
      </c>
      <c r="H24" s="42" t="str">
        <f>VLOOKUP(VALUE(F24),SCC_xref!$D$6:$G$75,2,FALSE)</f>
        <v>Process Heaters</v>
      </c>
      <c r="I24" s="7">
        <v>9.5</v>
      </c>
      <c r="J24" s="7">
        <v>0.4</v>
      </c>
      <c r="K24" s="7">
        <v>13.4</v>
      </c>
      <c r="L24" s="7">
        <v>0.18</v>
      </c>
      <c r="M24" s="7">
        <v>1.1000000000000001</v>
      </c>
      <c r="N24" s="209"/>
    </row>
    <row r="25" spans="1:14" s="7" customFormat="1" x14ac:dyDescent="0.2">
      <c r="A25" s="234" t="s">
        <v>17032</v>
      </c>
      <c r="B25" s="7">
        <v>56</v>
      </c>
      <c r="C25" s="7" t="s">
        <v>13957</v>
      </c>
      <c r="D25" s="7" t="s">
        <v>13956</v>
      </c>
      <c r="E25" s="7" t="s">
        <v>17060</v>
      </c>
      <c r="F25" s="7" t="s">
        <v>11830</v>
      </c>
      <c r="G25" s="42" t="s">
        <v>17063</v>
      </c>
      <c r="H25" s="42" t="str">
        <f>VLOOKUP(VALUE(F25),SCC_xref!$D$6:$G$75,2,FALSE)</f>
        <v>Process Heaters</v>
      </c>
      <c r="I25" s="7">
        <v>0.9</v>
      </c>
      <c r="J25" s="7" t="s">
        <v>17040</v>
      </c>
      <c r="K25" s="7">
        <v>0.6</v>
      </c>
      <c r="L25" s="7" t="s">
        <v>17040</v>
      </c>
      <c r="M25" s="7" t="s">
        <v>17040</v>
      </c>
      <c r="N25" s="209"/>
    </row>
    <row r="26" spans="1:14" s="7" customFormat="1" x14ac:dyDescent="0.2">
      <c r="A26" s="234" t="s">
        <v>17032</v>
      </c>
      <c r="B26" s="7">
        <v>56</v>
      </c>
      <c r="C26" s="7" t="s">
        <v>13957</v>
      </c>
      <c r="D26" s="7" t="s">
        <v>13956</v>
      </c>
      <c r="E26" s="7" t="s">
        <v>17060</v>
      </c>
      <c r="F26" s="7" t="s">
        <v>3314</v>
      </c>
      <c r="G26" s="42" t="s">
        <v>17064</v>
      </c>
      <c r="H26" s="42" t="str">
        <f>VLOOKUP(VALUE(F26),SCC_xref!$D$6:$G$75,2,FALSE)</f>
        <v>Compressor Engines</v>
      </c>
      <c r="I26" s="7">
        <v>0.4</v>
      </c>
      <c r="J26" s="7" t="s">
        <v>17040</v>
      </c>
      <c r="K26" s="7">
        <v>0.1</v>
      </c>
      <c r="L26" s="7" t="s">
        <v>17040</v>
      </c>
      <c r="M26" s="7" t="s">
        <v>17040</v>
      </c>
      <c r="N26" s="209"/>
    </row>
    <row r="27" spans="1:14" s="7" customFormat="1" x14ac:dyDescent="0.2">
      <c r="A27" s="234" t="s">
        <v>17032</v>
      </c>
      <c r="B27" s="7">
        <v>56</v>
      </c>
      <c r="C27" s="7" t="s">
        <v>13957</v>
      </c>
      <c r="D27" s="7" t="s">
        <v>13956</v>
      </c>
      <c r="E27" s="7" t="s">
        <v>17060</v>
      </c>
      <c r="F27" s="7" t="s">
        <v>3314</v>
      </c>
      <c r="G27" s="42" t="s">
        <v>17065</v>
      </c>
      <c r="H27" s="42" t="str">
        <f>VLOOKUP(VALUE(F27),SCC_xref!$D$6:$G$75,2,FALSE)</f>
        <v>Compressor Engines</v>
      </c>
      <c r="I27" s="7">
        <v>0.74</v>
      </c>
      <c r="J27" s="7" t="s">
        <v>17040</v>
      </c>
      <c r="K27" s="7">
        <v>1.21</v>
      </c>
      <c r="L27" s="7" t="s">
        <v>17040</v>
      </c>
      <c r="M27" s="7" t="s">
        <v>17040</v>
      </c>
      <c r="N27" s="209"/>
    </row>
    <row r="28" spans="1:14" s="7" customFormat="1" x14ac:dyDescent="0.2">
      <c r="A28" s="234" t="s">
        <v>17032</v>
      </c>
      <c r="B28" s="7">
        <v>56</v>
      </c>
      <c r="C28" s="7" t="s">
        <v>13957</v>
      </c>
      <c r="D28" s="7" t="s">
        <v>13956</v>
      </c>
      <c r="E28" s="7" t="s">
        <v>17060</v>
      </c>
      <c r="F28" s="7" t="s">
        <v>5581</v>
      </c>
      <c r="G28" s="42" t="s">
        <v>17066</v>
      </c>
      <c r="H28" s="42" t="str">
        <f>VLOOKUP(VALUE(F28),SCC_xref!$D$6:$G$75,2,FALSE)</f>
        <v>Compressor Engines</v>
      </c>
      <c r="I28" s="7">
        <v>0</v>
      </c>
      <c r="J28" s="7">
        <v>0</v>
      </c>
      <c r="K28" s="7">
        <v>0.2</v>
      </c>
      <c r="L28" s="7" t="s">
        <v>17040</v>
      </c>
      <c r="M28" s="7" t="s">
        <v>17040</v>
      </c>
      <c r="N28" s="209"/>
    </row>
    <row r="29" spans="1:14" s="7" customFormat="1" x14ac:dyDescent="0.2">
      <c r="A29" s="234" t="s">
        <v>17032</v>
      </c>
      <c r="B29" s="7">
        <v>56</v>
      </c>
      <c r="C29" s="7" t="s">
        <v>13957</v>
      </c>
      <c r="D29" s="7" t="s">
        <v>13956</v>
      </c>
      <c r="E29" s="7" t="s">
        <v>17060</v>
      </c>
      <c r="F29" s="7" t="s">
        <v>4258</v>
      </c>
      <c r="G29" s="42" t="s">
        <v>17067</v>
      </c>
      <c r="H29" s="42" t="str">
        <f>VLOOKUP(VALUE(F29),SCC_xref!$D$6:$G$75,2,FALSE)</f>
        <v>Natural Gas Production, Flares</v>
      </c>
      <c r="I29" s="7">
        <v>0.2</v>
      </c>
      <c r="J29" s="7" t="s">
        <v>17040</v>
      </c>
      <c r="K29" s="7">
        <v>0.04</v>
      </c>
      <c r="L29" s="7" t="s">
        <v>17040</v>
      </c>
      <c r="M29" s="7">
        <v>0.01</v>
      </c>
      <c r="N29" s="209"/>
    </row>
    <row r="30" spans="1:14" s="7" customFormat="1" x14ac:dyDescent="0.2">
      <c r="A30" s="234" t="s">
        <v>17032</v>
      </c>
      <c r="B30" s="7">
        <v>56</v>
      </c>
      <c r="C30" s="7" t="s">
        <v>13957</v>
      </c>
      <c r="D30" s="7" t="s">
        <v>13956</v>
      </c>
      <c r="E30" s="7" t="s">
        <v>17060</v>
      </c>
      <c r="F30" s="7" t="s">
        <v>4258</v>
      </c>
      <c r="G30" s="42" t="s">
        <v>17068</v>
      </c>
      <c r="H30" s="42" t="str">
        <f>VLOOKUP(VALUE(F30),SCC_xref!$D$6:$G$75,2,FALSE)</f>
        <v>Natural Gas Production, Flares</v>
      </c>
      <c r="I30" s="7">
        <v>0.2</v>
      </c>
      <c r="J30" s="7" t="s">
        <v>17040</v>
      </c>
      <c r="K30" s="7">
        <v>0.04</v>
      </c>
      <c r="L30" s="7">
        <v>0.01</v>
      </c>
      <c r="M30" s="7">
        <v>0.01</v>
      </c>
      <c r="N30" s="209"/>
    </row>
    <row r="31" spans="1:14" s="7" customFormat="1" x14ac:dyDescent="0.2">
      <c r="A31" s="234" t="s">
        <v>17032</v>
      </c>
      <c r="B31" s="7">
        <v>56</v>
      </c>
      <c r="C31" s="7" t="s">
        <v>13957</v>
      </c>
      <c r="D31" s="7" t="s">
        <v>13956</v>
      </c>
      <c r="E31" s="7" t="s">
        <v>17060</v>
      </c>
      <c r="F31" s="7" t="s">
        <v>1543</v>
      </c>
      <c r="G31" s="42" t="s">
        <v>17069</v>
      </c>
      <c r="H31" s="42" t="str">
        <f>VLOOKUP(VALUE(F31),SCC_xref!$D$6:$G$75,2,FALSE)</f>
        <v>Natural Gas Production, Incinerators Burning Waste Gas or Augmented Waste Gas</v>
      </c>
      <c r="I31" s="7">
        <v>21.9</v>
      </c>
      <c r="J31" s="7" t="s">
        <v>17040</v>
      </c>
      <c r="K31" s="7">
        <v>438</v>
      </c>
      <c r="L31" s="7">
        <v>503.7</v>
      </c>
      <c r="M31" s="7">
        <v>0.56000000000000005</v>
      </c>
      <c r="N31" s="209"/>
    </row>
    <row r="32" spans="1:14" s="7" customFormat="1" x14ac:dyDescent="0.2">
      <c r="A32" s="234" t="s">
        <v>17032</v>
      </c>
      <c r="B32" s="7">
        <v>56</v>
      </c>
      <c r="C32" s="7" t="s">
        <v>13957</v>
      </c>
      <c r="D32" s="7" t="s">
        <v>13956</v>
      </c>
      <c r="E32" s="7" t="s">
        <v>17060</v>
      </c>
      <c r="F32" s="7" t="s">
        <v>1543</v>
      </c>
      <c r="G32" s="42" t="s">
        <v>17070</v>
      </c>
      <c r="H32" s="42" t="str">
        <f>VLOOKUP(VALUE(F32),SCC_xref!$D$6:$G$75,2,FALSE)</f>
        <v>Natural Gas Production, Incinerators Burning Waste Gas or Augmented Waste Gas</v>
      </c>
      <c r="I32" s="7">
        <v>21.9</v>
      </c>
      <c r="J32" s="7" t="s">
        <v>17040</v>
      </c>
      <c r="K32" s="7">
        <v>438</v>
      </c>
      <c r="L32" s="7">
        <v>503.7</v>
      </c>
      <c r="M32" s="7">
        <v>1.1399999999999999</v>
      </c>
      <c r="N32" s="209"/>
    </row>
    <row r="33" spans="1:14" s="7" customFormat="1" x14ac:dyDescent="0.2">
      <c r="A33" s="234" t="s">
        <v>17032</v>
      </c>
      <c r="B33" s="7">
        <v>56</v>
      </c>
      <c r="C33" s="7" t="s">
        <v>13957</v>
      </c>
      <c r="D33" s="7" t="s">
        <v>13956</v>
      </c>
      <c r="E33" s="7" t="s">
        <v>17060</v>
      </c>
      <c r="F33" s="7" t="s">
        <v>1543</v>
      </c>
      <c r="G33" s="42" t="s">
        <v>17071</v>
      </c>
      <c r="H33" s="42" t="str">
        <f>VLOOKUP(VALUE(F33),SCC_xref!$D$6:$G$75,2,FALSE)</f>
        <v>Natural Gas Production, Incinerators Burning Waste Gas or Augmented Waste Gas</v>
      </c>
      <c r="I33" s="7">
        <v>59.1</v>
      </c>
      <c r="J33" s="7" t="s">
        <v>17040</v>
      </c>
      <c r="K33" s="7">
        <v>1445.4</v>
      </c>
      <c r="L33" s="7">
        <v>1340.3</v>
      </c>
      <c r="M33" s="7">
        <v>4.4000000000000004</v>
      </c>
      <c r="N33" s="209"/>
    </row>
    <row r="34" spans="1:14" s="7" customFormat="1" x14ac:dyDescent="0.2">
      <c r="A34" s="234" t="s">
        <v>17032</v>
      </c>
      <c r="B34" s="7">
        <v>56</v>
      </c>
      <c r="C34" s="7" t="s">
        <v>13957</v>
      </c>
      <c r="D34" s="7" t="s">
        <v>13956</v>
      </c>
      <c r="E34" s="7" t="s">
        <v>17060</v>
      </c>
      <c r="F34" s="7" t="s">
        <v>26</v>
      </c>
      <c r="G34" s="42" t="s">
        <v>17072</v>
      </c>
      <c r="H34" s="42" t="str">
        <f>VLOOKUP(VALUE(F34),SCC_xref!$D$6:$G$75,2,FALSE)</f>
        <v>Natural Gas Production, Other Not Classified</v>
      </c>
      <c r="I34" s="7" t="s">
        <v>17040</v>
      </c>
      <c r="J34" s="7" t="s">
        <v>17040</v>
      </c>
      <c r="K34" s="7" t="s">
        <v>17040</v>
      </c>
      <c r="L34" s="7">
        <v>1.95</v>
      </c>
      <c r="M34" s="7" t="s">
        <v>17040</v>
      </c>
      <c r="N34" s="209"/>
    </row>
    <row r="35" spans="1:14" s="7" customFormat="1" x14ac:dyDescent="0.2">
      <c r="A35" s="234" t="s">
        <v>17032</v>
      </c>
      <c r="B35" s="7">
        <v>56</v>
      </c>
      <c r="C35" s="7" t="s">
        <v>13957</v>
      </c>
      <c r="D35" s="7" t="s">
        <v>13956</v>
      </c>
      <c r="E35" s="7" t="s">
        <v>17060</v>
      </c>
      <c r="F35" s="7" t="s">
        <v>26</v>
      </c>
      <c r="G35" s="42" t="s">
        <v>17073</v>
      </c>
      <c r="H35" s="42" t="str">
        <f>VLOOKUP(VALUE(F35),SCC_xref!$D$6:$G$75,2,FALSE)</f>
        <v>Natural Gas Production, Other Not Classified</v>
      </c>
      <c r="I35" s="7" t="s">
        <v>17040</v>
      </c>
      <c r="J35" s="7" t="s">
        <v>17040</v>
      </c>
      <c r="K35" s="7" t="s">
        <v>17040</v>
      </c>
      <c r="L35" s="7">
        <v>26.3</v>
      </c>
      <c r="M35" s="7" t="s">
        <v>17040</v>
      </c>
      <c r="N35" s="209"/>
    </row>
    <row r="36" spans="1:14" s="7" customFormat="1" x14ac:dyDescent="0.2">
      <c r="A36" s="234" t="s">
        <v>17032</v>
      </c>
      <c r="B36" s="7">
        <v>56</v>
      </c>
      <c r="C36" s="7" t="s">
        <v>13957</v>
      </c>
      <c r="D36" s="7" t="s">
        <v>13956</v>
      </c>
      <c r="E36" s="7" t="s">
        <v>17060</v>
      </c>
      <c r="F36" s="7" t="s">
        <v>26</v>
      </c>
      <c r="G36" s="42" t="s">
        <v>17074</v>
      </c>
      <c r="H36" s="42" t="str">
        <f>VLOOKUP(VALUE(F36),SCC_xref!$D$6:$G$75,2,FALSE)</f>
        <v>Natural Gas Production, Other Not Classified</v>
      </c>
      <c r="I36" s="7" t="s">
        <v>17040</v>
      </c>
      <c r="J36" s="7" t="s">
        <v>17040</v>
      </c>
      <c r="K36" s="7" t="s">
        <v>17040</v>
      </c>
      <c r="L36" s="7">
        <v>26.3</v>
      </c>
      <c r="M36" s="7" t="s">
        <v>17040</v>
      </c>
      <c r="N36" s="209"/>
    </row>
    <row r="37" spans="1:14" s="7" customFormat="1" x14ac:dyDescent="0.2">
      <c r="A37" s="234" t="s">
        <v>17032</v>
      </c>
      <c r="B37" s="7">
        <v>56</v>
      </c>
      <c r="C37" s="7" t="s">
        <v>13957</v>
      </c>
      <c r="D37" s="7" t="s">
        <v>13956</v>
      </c>
      <c r="E37" s="7" t="s">
        <v>17075</v>
      </c>
      <c r="F37" s="7" t="s">
        <v>11828</v>
      </c>
      <c r="G37" s="42" t="s">
        <v>17076</v>
      </c>
      <c r="H37" s="42" t="str">
        <f>VLOOKUP(VALUE(F37),SCC_xref!$D$6:$G$75,2,FALSE)</f>
        <v>Process Heaters</v>
      </c>
      <c r="I37" s="7">
        <v>3.3</v>
      </c>
      <c r="J37" s="7" t="s">
        <v>17040</v>
      </c>
      <c r="K37" s="7">
        <v>0.8</v>
      </c>
      <c r="L37" s="7" t="s">
        <v>17040</v>
      </c>
      <c r="M37" s="7" t="s">
        <v>17040</v>
      </c>
      <c r="N37" s="209"/>
    </row>
    <row r="38" spans="1:14" s="7" customFormat="1" x14ac:dyDescent="0.2">
      <c r="A38" s="234" t="s">
        <v>17032</v>
      </c>
      <c r="B38" s="7">
        <v>56</v>
      </c>
      <c r="C38" s="7" t="s">
        <v>13957</v>
      </c>
      <c r="D38" s="7" t="s">
        <v>13956</v>
      </c>
      <c r="E38" s="7" t="s">
        <v>17075</v>
      </c>
      <c r="F38" s="7" t="s">
        <v>11828</v>
      </c>
      <c r="G38" s="42" t="s">
        <v>17077</v>
      </c>
      <c r="H38" s="42" t="str">
        <f>VLOOKUP(VALUE(F38),SCC_xref!$D$6:$G$75,2,FALSE)</f>
        <v>Process Heaters</v>
      </c>
      <c r="I38" s="7">
        <v>0</v>
      </c>
      <c r="J38" s="7" t="s">
        <v>17040</v>
      </c>
      <c r="K38" s="7">
        <v>0</v>
      </c>
      <c r="L38" s="7" t="s">
        <v>17040</v>
      </c>
      <c r="M38" s="7" t="s">
        <v>17040</v>
      </c>
      <c r="N38" s="209"/>
    </row>
    <row r="39" spans="1:14" s="7" customFormat="1" x14ac:dyDescent="0.2">
      <c r="A39" s="234" t="s">
        <v>17032</v>
      </c>
      <c r="B39" s="7">
        <v>56</v>
      </c>
      <c r="C39" s="7" t="s">
        <v>13957</v>
      </c>
      <c r="D39" s="7" t="s">
        <v>13956</v>
      </c>
      <c r="E39" s="7" t="s">
        <v>17075</v>
      </c>
      <c r="F39" s="7" t="s">
        <v>5581</v>
      </c>
      <c r="G39" s="42" t="s">
        <v>17078</v>
      </c>
      <c r="H39" s="42" t="str">
        <f>VLOOKUP(VALUE(F39),SCC_xref!$D$6:$G$75,2,FALSE)</f>
        <v>Compressor Engines</v>
      </c>
      <c r="I39" s="7">
        <v>51.1</v>
      </c>
      <c r="J39" s="7" t="s">
        <v>17040</v>
      </c>
      <c r="K39" s="7">
        <v>15.2</v>
      </c>
      <c r="L39" s="7" t="s">
        <v>17040</v>
      </c>
      <c r="M39" s="7" t="s">
        <v>17040</v>
      </c>
      <c r="N39" s="209"/>
    </row>
    <row r="40" spans="1:14" s="7" customFormat="1" x14ac:dyDescent="0.2">
      <c r="A40" s="234" t="s">
        <v>17032</v>
      </c>
      <c r="B40" s="7">
        <v>56</v>
      </c>
      <c r="C40" s="7" t="s">
        <v>13957</v>
      </c>
      <c r="D40" s="7" t="s">
        <v>13956</v>
      </c>
      <c r="E40" s="7" t="s">
        <v>17075</v>
      </c>
      <c r="F40" s="7" t="s">
        <v>5581</v>
      </c>
      <c r="G40" s="42" t="s">
        <v>17079</v>
      </c>
      <c r="H40" s="42" t="str">
        <f>VLOOKUP(VALUE(F40),SCC_xref!$D$6:$G$75,2,FALSE)</f>
        <v>Compressor Engines</v>
      </c>
      <c r="I40" s="7">
        <v>43.6</v>
      </c>
      <c r="J40" s="7" t="s">
        <v>17040</v>
      </c>
      <c r="K40" s="7">
        <v>13</v>
      </c>
      <c r="L40" s="7" t="s">
        <v>17040</v>
      </c>
      <c r="M40" s="7" t="s">
        <v>17040</v>
      </c>
      <c r="N40" s="209"/>
    </row>
    <row r="41" spans="1:14" s="7" customFormat="1" x14ac:dyDescent="0.2">
      <c r="A41" s="234" t="s">
        <v>17032</v>
      </c>
      <c r="B41" s="7">
        <v>56</v>
      </c>
      <c r="C41" s="7" t="s">
        <v>13957</v>
      </c>
      <c r="D41" s="7" t="s">
        <v>13956</v>
      </c>
      <c r="E41" s="7" t="s">
        <v>17075</v>
      </c>
      <c r="F41" s="7" t="s">
        <v>5581</v>
      </c>
      <c r="G41" s="42" t="s">
        <v>17080</v>
      </c>
      <c r="H41" s="42" t="str">
        <f>VLOOKUP(VALUE(F41),SCC_xref!$D$6:$G$75,2,FALSE)</f>
        <v>Compressor Engines</v>
      </c>
      <c r="I41" s="7">
        <v>3.2</v>
      </c>
      <c r="J41" s="7" t="s">
        <v>17040</v>
      </c>
      <c r="K41" s="7">
        <v>0.8</v>
      </c>
      <c r="L41" s="7" t="s">
        <v>17040</v>
      </c>
      <c r="M41" s="7" t="s">
        <v>17040</v>
      </c>
      <c r="N41" s="209"/>
    </row>
    <row r="42" spans="1:14" s="7" customFormat="1" x14ac:dyDescent="0.2">
      <c r="A42" s="234" t="s">
        <v>17032</v>
      </c>
      <c r="B42" s="7">
        <v>56</v>
      </c>
      <c r="C42" s="7" t="s">
        <v>13957</v>
      </c>
      <c r="D42" s="7" t="s">
        <v>13956</v>
      </c>
      <c r="E42" s="7" t="s">
        <v>17075</v>
      </c>
      <c r="F42" s="7" t="s">
        <v>5583</v>
      </c>
      <c r="G42" s="42" t="s">
        <v>17081</v>
      </c>
      <c r="H42" s="42" t="str">
        <f>VLOOKUP(VALUE(F42),SCC_xref!$D$6:$G$75,2,FALSE)</f>
        <v>Compressor Engines</v>
      </c>
      <c r="I42" s="7">
        <v>12.9</v>
      </c>
      <c r="J42" s="7">
        <v>0.6</v>
      </c>
      <c r="K42" s="7">
        <v>1.6</v>
      </c>
      <c r="L42" s="7" t="s">
        <v>17040</v>
      </c>
      <c r="M42" s="7" t="s">
        <v>17040</v>
      </c>
      <c r="N42" s="209"/>
    </row>
    <row r="43" spans="1:14" s="7" customFormat="1" x14ac:dyDescent="0.2">
      <c r="A43" s="234" t="s">
        <v>17032</v>
      </c>
      <c r="B43" s="7">
        <v>56</v>
      </c>
      <c r="C43" s="7" t="s">
        <v>13957</v>
      </c>
      <c r="D43" s="7" t="s">
        <v>13956</v>
      </c>
      <c r="E43" s="7" t="s">
        <v>17075</v>
      </c>
      <c r="F43" s="7" t="s">
        <v>5583</v>
      </c>
      <c r="G43" s="42" t="s">
        <v>17082</v>
      </c>
      <c r="H43" s="42" t="str">
        <f>VLOOKUP(VALUE(F43),SCC_xref!$D$6:$G$75,2,FALSE)</f>
        <v>Compressor Engines</v>
      </c>
      <c r="I43" s="7">
        <v>27.2</v>
      </c>
      <c r="J43" s="7">
        <v>1.2</v>
      </c>
      <c r="K43" s="7">
        <v>3.4</v>
      </c>
      <c r="L43" s="7" t="s">
        <v>17040</v>
      </c>
      <c r="M43" s="7" t="s">
        <v>17040</v>
      </c>
      <c r="N43" s="209"/>
    </row>
    <row r="44" spans="1:14" s="7" customFormat="1" x14ac:dyDescent="0.2">
      <c r="A44" s="234" t="s">
        <v>17032</v>
      </c>
      <c r="B44" s="7">
        <v>56</v>
      </c>
      <c r="C44" s="7" t="s">
        <v>13957</v>
      </c>
      <c r="D44" s="7" t="s">
        <v>13956</v>
      </c>
      <c r="E44" s="7" t="s">
        <v>17075</v>
      </c>
      <c r="F44" s="7" t="s">
        <v>5583</v>
      </c>
      <c r="G44" s="42" t="s">
        <v>17083</v>
      </c>
      <c r="H44" s="42" t="str">
        <f>VLOOKUP(VALUE(F44),SCC_xref!$D$6:$G$75,2,FALSE)</f>
        <v>Compressor Engines</v>
      </c>
      <c r="I44" s="7">
        <v>46.5</v>
      </c>
      <c r="J44" s="7">
        <v>1</v>
      </c>
      <c r="K44" s="7">
        <v>7.6</v>
      </c>
      <c r="L44" s="7" t="s">
        <v>17040</v>
      </c>
      <c r="M44" s="7" t="s">
        <v>17040</v>
      </c>
      <c r="N44" s="209"/>
    </row>
    <row r="45" spans="1:14" s="7" customFormat="1" x14ac:dyDescent="0.2">
      <c r="A45" s="234" t="s">
        <v>17032</v>
      </c>
      <c r="B45" s="7">
        <v>56</v>
      </c>
      <c r="C45" s="7" t="s">
        <v>13957</v>
      </c>
      <c r="D45" s="7" t="s">
        <v>13956</v>
      </c>
      <c r="E45" s="7" t="s">
        <v>17075</v>
      </c>
      <c r="F45" s="7" t="s">
        <v>5583</v>
      </c>
      <c r="G45" s="42" t="s">
        <v>17084</v>
      </c>
      <c r="H45" s="42" t="str">
        <f>VLOOKUP(VALUE(F45),SCC_xref!$D$6:$G$75,2,FALSE)</f>
        <v>Compressor Engines</v>
      </c>
      <c r="I45" s="7">
        <v>23.3</v>
      </c>
      <c r="J45" s="7" t="s">
        <v>17040</v>
      </c>
      <c r="K45" s="7">
        <v>23.3</v>
      </c>
      <c r="L45" s="7" t="s">
        <v>17040</v>
      </c>
      <c r="M45" s="7" t="s">
        <v>17040</v>
      </c>
      <c r="N45" s="209"/>
    </row>
    <row r="46" spans="1:14" s="7" customFormat="1" x14ac:dyDescent="0.2">
      <c r="A46" s="234" t="s">
        <v>17032</v>
      </c>
      <c r="B46" s="7">
        <v>56</v>
      </c>
      <c r="C46" s="7" t="s">
        <v>13957</v>
      </c>
      <c r="D46" s="7" t="s">
        <v>13956</v>
      </c>
      <c r="E46" s="7" t="s">
        <v>17075</v>
      </c>
      <c r="F46" s="7" t="s">
        <v>5583</v>
      </c>
      <c r="G46" s="42" t="s">
        <v>17085</v>
      </c>
      <c r="H46" s="42" t="str">
        <f>VLOOKUP(VALUE(F46),SCC_xref!$D$6:$G$75,2,FALSE)</f>
        <v>Compressor Engines</v>
      </c>
      <c r="I46" s="7">
        <v>14.5</v>
      </c>
      <c r="J46" s="7" t="s">
        <v>17040</v>
      </c>
      <c r="K46" s="7">
        <v>29.1</v>
      </c>
      <c r="L46" s="7" t="s">
        <v>17040</v>
      </c>
      <c r="M46" s="7" t="s">
        <v>17040</v>
      </c>
      <c r="N46" s="209"/>
    </row>
    <row r="47" spans="1:14" s="7" customFormat="1" x14ac:dyDescent="0.2">
      <c r="A47" s="234" t="s">
        <v>17032</v>
      </c>
      <c r="B47" s="7">
        <v>56</v>
      </c>
      <c r="C47" s="7" t="s">
        <v>13957</v>
      </c>
      <c r="D47" s="7" t="s">
        <v>13956</v>
      </c>
      <c r="E47" s="7" t="s">
        <v>17075</v>
      </c>
      <c r="F47" s="7" t="s">
        <v>5583</v>
      </c>
      <c r="G47" s="42" t="s">
        <v>17086</v>
      </c>
      <c r="H47" s="42" t="str">
        <f>VLOOKUP(VALUE(F47),SCC_xref!$D$6:$G$75,2,FALSE)</f>
        <v>Compressor Engines</v>
      </c>
      <c r="I47" s="7">
        <v>0</v>
      </c>
      <c r="J47" s="7">
        <v>0</v>
      </c>
      <c r="K47" s="7">
        <v>0</v>
      </c>
      <c r="L47" s="7" t="s">
        <v>17040</v>
      </c>
      <c r="M47" s="7" t="s">
        <v>17040</v>
      </c>
      <c r="N47" s="209"/>
    </row>
    <row r="48" spans="1:14" s="7" customFormat="1" x14ac:dyDescent="0.2">
      <c r="A48" s="234" t="s">
        <v>17032</v>
      </c>
      <c r="B48" s="7">
        <v>56</v>
      </c>
      <c r="C48" s="7" t="s">
        <v>13957</v>
      </c>
      <c r="D48" s="7" t="s">
        <v>13956</v>
      </c>
      <c r="E48" s="7" t="s">
        <v>17075</v>
      </c>
      <c r="F48" s="7" t="s">
        <v>5583</v>
      </c>
      <c r="G48" s="42" t="s">
        <v>17087</v>
      </c>
      <c r="H48" s="42" t="str">
        <f>VLOOKUP(VALUE(F48),SCC_xref!$D$6:$G$75,2,FALSE)</f>
        <v>Compressor Engines</v>
      </c>
      <c r="I48" s="7">
        <v>17.2</v>
      </c>
      <c r="J48" s="7" t="s">
        <v>17040</v>
      </c>
      <c r="K48" s="7">
        <v>34.4</v>
      </c>
      <c r="L48" s="7" t="s">
        <v>17040</v>
      </c>
      <c r="M48" s="7" t="s">
        <v>17040</v>
      </c>
      <c r="N48" s="209"/>
    </row>
    <row r="49" spans="1:14" s="7" customFormat="1" x14ac:dyDescent="0.2">
      <c r="A49" s="234" t="s">
        <v>17032</v>
      </c>
      <c r="B49" s="7">
        <v>56</v>
      </c>
      <c r="C49" s="7" t="s">
        <v>13957</v>
      </c>
      <c r="D49" s="7" t="s">
        <v>13956</v>
      </c>
      <c r="E49" s="7" t="s">
        <v>17075</v>
      </c>
      <c r="F49" s="7" t="s">
        <v>5583</v>
      </c>
      <c r="G49" s="42" t="s">
        <v>17088</v>
      </c>
      <c r="H49" s="42" t="str">
        <f>VLOOKUP(VALUE(F49),SCC_xref!$D$6:$G$75,2,FALSE)</f>
        <v>Compressor Engines</v>
      </c>
      <c r="I49" s="7">
        <v>13.1</v>
      </c>
      <c r="J49" s="7" t="s">
        <v>17040</v>
      </c>
      <c r="K49" s="7">
        <v>13.1</v>
      </c>
      <c r="L49" s="7" t="s">
        <v>17040</v>
      </c>
      <c r="M49" s="7" t="s">
        <v>17040</v>
      </c>
      <c r="N49" s="209"/>
    </row>
    <row r="50" spans="1:14" s="7" customFormat="1" x14ac:dyDescent="0.2">
      <c r="A50" s="234" t="s">
        <v>17032</v>
      </c>
      <c r="B50" s="7">
        <v>56</v>
      </c>
      <c r="C50" s="7" t="s">
        <v>13957</v>
      </c>
      <c r="D50" s="7" t="s">
        <v>13956</v>
      </c>
      <c r="E50" s="7" t="s">
        <v>17075</v>
      </c>
      <c r="F50" s="7" t="s">
        <v>5583</v>
      </c>
      <c r="G50" s="42" t="s">
        <v>17089</v>
      </c>
      <c r="H50" s="42" t="str">
        <f>VLOOKUP(VALUE(F50),SCC_xref!$D$6:$G$75,2,FALSE)</f>
        <v>Compressor Engines</v>
      </c>
      <c r="I50" s="7">
        <v>10.7</v>
      </c>
      <c r="J50" s="7" t="s">
        <v>17040</v>
      </c>
      <c r="K50" s="7">
        <v>10.7</v>
      </c>
      <c r="L50" s="7" t="s">
        <v>17040</v>
      </c>
      <c r="M50" s="7" t="s">
        <v>17040</v>
      </c>
      <c r="N50" s="209"/>
    </row>
    <row r="51" spans="1:14" s="7" customFormat="1" x14ac:dyDescent="0.2">
      <c r="A51" s="234" t="s">
        <v>17032</v>
      </c>
      <c r="B51" s="7">
        <v>56</v>
      </c>
      <c r="C51" s="7" t="s">
        <v>13957</v>
      </c>
      <c r="D51" s="7" t="s">
        <v>13956</v>
      </c>
      <c r="E51" s="7" t="s">
        <v>17075</v>
      </c>
      <c r="F51" s="7" t="s">
        <v>4258</v>
      </c>
      <c r="G51" s="42" t="s">
        <v>17090</v>
      </c>
      <c r="H51" s="42" t="str">
        <f>VLOOKUP(VALUE(F51),SCC_xref!$D$6:$G$75,2,FALSE)</f>
        <v>Natural Gas Production, Flares</v>
      </c>
      <c r="I51" s="7">
        <v>0.1</v>
      </c>
      <c r="J51" s="7" t="s">
        <v>17040</v>
      </c>
      <c r="K51" s="7">
        <v>0</v>
      </c>
      <c r="L51" s="7">
        <v>57.7</v>
      </c>
      <c r="M51" s="7" t="s">
        <v>17040</v>
      </c>
      <c r="N51" s="209"/>
    </row>
    <row r="52" spans="1:14" s="7" customFormat="1" x14ac:dyDescent="0.2">
      <c r="A52" s="234" t="s">
        <v>17032</v>
      </c>
      <c r="B52" s="7">
        <v>56</v>
      </c>
      <c r="C52" s="7" t="s">
        <v>13957</v>
      </c>
      <c r="D52" s="7" t="s">
        <v>13956</v>
      </c>
      <c r="E52" s="7" t="s">
        <v>17075</v>
      </c>
      <c r="F52" s="7" t="s">
        <v>5</v>
      </c>
      <c r="G52" s="42" t="s">
        <v>17091</v>
      </c>
      <c r="H52" s="42" t="str">
        <f>VLOOKUP(VALUE(F52),SCC_xref!$D$6:$G$75,2,FALSE)</f>
        <v>Dehydrator</v>
      </c>
      <c r="I52" s="7" t="s">
        <v>17040</v>
      </c>
      <c r="J52" s="7">
        <v>1.7</v>
      </c>
      <c r="K52" s="7" t="s">
        <v>17040</v>
      </c>
      <c r="L52" s="7" t="s">
        <v>17040</v>
      </c>
      <c r="M52" s="7" t="s">
        <v>17040</v>
      </c>
      <c r="N52" s="209"/>
    </row>
    <row r="53" spans="1:14" s="7" customFormat="1" x14ac:dyDescent="0.2">
      <c r="A53" s="234" t="s">
        <v>17032</v>
      </c>
      <c r="B53" s="7">
        <v>56</v>
      </c>
      <c r="C53" s="7" t="s">
        <v>13957</v>
      </c>
      <c r="D53" s="7" t="s">
        <v>13956</v>
      </c>
      <c r="E53" s="7" t="s">
        <v>17075</v>
      </c>
      <c r="F53" s="7" t="s">
        <v>3829</v>
      </c>
      <c r="G53" s="42" t="s">
        <v>17092</v>
      </c>
      <c r="H53" s="42" t="str">
        <f>VLOOKUP(VALUE(F53),SCC_xref!$D$6:$G$75,2,FALSE)</f>
        <v>Process Heaters</v>
      </c>
      <c r="I53" s="7">
        <v>1.3</v>
      </c>
      <c r="J53" s="7" t="s">
        <v>17040</v>
      </c>
      <c r="K53" s="7">
        <v>1.3</v>
      </c>
      <c r="L53" s="7" t="s">
        <v>17040</v>
      </c>
      <c r="M53" s="7" t="s">
        <v>17040</v>
      </c>
      <c r="N53" s="209"/>
    </row>
    <row r="54" spans="1:14" s="7" customFormat="1" x14ac:dyDescent="0.2">
      <c r="A54" s="234" t="s">
        <v>17032</v>
      </c>
      <c r="B54" s="7">
        <v>56</v>
      </c>
      <c r="C54" s="7" t="s">
        <v>13957</v>
      </c>
      <c r="D54" s="7" t="s">
        <v>13956</v>
      </c>
      <c r="E54" s="7" t="s">
        <v>17075</v>
      </c>
      <c r="F54" s="7" t="s">
        <v>1127</v>
      </c>
      <c r="G54" s="42" t="s">
        <v>17093</v>
      </c>
      <c r="H54" s="42" t="str">
        <f>VLOOKUP(VALUE(F54),SCC_xref!$D$6:$G$75,2,FALSE)</f>
        <v>Permitted Fugitives</v>
      </c>
      <c r="I54" s="7" t="s">
        <v>17040</v>
      </c>
      <c r="J54" s="7">
        <v>19.5</v>
      </c>
      <c r="K54" s="7" t="s">
        <v>17040</v>
      </c>
      <c r="L54" s="7" t="s">
        <v>17040</v>
      </c>
      <c r="M54" s="7" t="s">
        <v>17040</v>
      </c>
      <c r="N54" s="209"/>
    </row>
    <row r="55" spans="1:14" s="7" customFormat="1" x14ac:dyDescent="0.2">
      <c r="A55" s="234" t="s">
        <v>17032</v>
      </c>
      <c r="B55" s="7">
        <v>56</v>
      </c>
      <c r="C55" s="7" t="s">
        <v>13957</v>
      </c>
      <c r="D55" s="7" t="s">
        <v>13956</v>
      </c>
      <c r="E55" s="7" t="s">
        <v>17075</v>
      </c>
      <c r="F55" s="7" t="s">
        <v>1127</v>
      </c>
      <c r="G55" s="42" t="s">
        <v>17094</v>
      </c>
      <c r="H55" s="42" t="str">
        <f>VLOOKUP(VALUE(F55),SCC_xref!$D$6:$G$75,2,FALSE)</f>
        <v>Permitted Fugitives</v>
      </c>
      <c r="I55" s="7" t="s">
        <v>17040</v>
      </c>
      <c r="J55" s="7">
        <v>11.8</v>
      </c>
      <c r="K55" s="7" t="s">
        <v>17040</v>
      </c>
      <c r="L55" s="7" t="s">
        <v>17040</v>
      </c>
      <c r="M55" s="7" t="s">
        <v>17040</v>
      </c>
      <c r="N55" s="209"/>
    </row>
    <row r="56" spans="1:14" s="7" customFormat="1" x14ac:dyDescent="0.2">
      <c r="A56" s="234" t="s">
        <v>17032</v>
      </c>
      <c r="B56" s="7">
        <v>56</v>
      </c>
      <c r="C56" s="7" t="s">
        <v>13957</v>
      </c>
      <c r="D56" s="7" t="s">
        <v>13956</v>
      </c>
      <c r="E56" s="7" t="s">
        <v>17213</v>
      </c>
      <c r="F56" s="7">
        <v>20200202</v>
      </c>
      <c r="G56" s="7" t="s">
        <v>17214</v>
      </c>
      <c r="H56" s="42" t="str">
        <f>VLOOKUP(VALUE(F56),SCC_xref!$D$6:$G$75,2,FALSE)</f>
        <v>Compressor Engines</v>
      </c>
      <c r="I56" s="7">
        <v>0</v>
      </c>
      <c r="J56" s="7">
        <v>0</v>
      </c>
      <c r="K56" s="7">
        <v>3.882130449209694</v>
      </c>
      <c r="L56" s="7">
        <v>0</v>
      </c>
      <c r="M56" s="7">
        <v>0</v>
      </c>
      <c r="N56" s="209"/>
    </row>
    <row r="57" spans="1:14" s="7" customFormat="1" x14ac:dyDescent="0.2">
      <c r="A57" s="234" t="s">
        <v>17032</v>
      </c>
      <c r="B57" s="7">
        <v>56</v>
      </c>
      <c r="C57" s="7" t="s">
        <v>13957</v>
      </c>
      <c r="D57" s="7" t="s">
        <v>13956</v>
      </c>
      <c r="E57" s="7" t="s">
        <v>17213</v>
      </c>
      <c r="F57" s="7">
        <v>20200202</v>
      </c>
      <c r="G57" s="7" t="s">
        <v>17215</v>
      </c>
      <c r="H57" s="42" t="str">
        <f>VLOOKUP(VALUE(F57),SCC_xref!$D$6:$G$75,2,FALSE)</f>
        <v>Compressor Engines</v>
      </c>
      <c r="I57" s="7">
        <v>20.575291380811375</v>
      </c>
      <c r="J57" s="7">
        <v>3.0891846553285651</v>
      </c>
      <c r="K57" s="7">
        <v>45.429186107773013</v>
      </c>
      <c r="L57" s="7">
        <v>0</v>
      </c>
      <c r="M57" s="7">
        <v>0</v>
      </c>
      <c r="N57" s="209"/>
    </row>
    <row r="58" spans="1:14" s="7" customFormat="1" x14ac:dyDescent="0.2">
      <c r="A58" s="234" t="s">
        <v>17032</v>
      </c>
      <c r="B58" s="7">
        <v>56</v>
      </c>
      <c r="C58" s="7" t="s">
        <v>13957</v>
      </c>
      <c r="D58" s="7" t="s">
        <v>13956</v>
      </c>
      <c r="E58" s="7" t="s">
        <v>17213</v>
      </c>
      <c r="F58" s="7">
        <v>20200202</v>
      </c>
      <c r="G58" s="7" t="s">
        <v>17216</v>
      </c>
      <c r="H58" s="42" t="str">
        <f>VLOOKUP(VALUE(F58),SCC_xref!$D$6:$G$75,2,FALSE)</f>
        <v>Compressor Engines</v>
      </c>
      <c r="I58" s="7">
        <v>23.334081955356137</v>
      </c>
      <c r="J58" s="7">
        <v>4.542918610777301</v>
      </c>
      <c r="K58" s="7">
        <v>69.960946605970435</v>
      </c>
      <c r="L58" s="7">
        <v>0</v>
      </c>
      <c r="M58" s="7">
        <v>0</v>
      </c>
      <c r="N58" s="209"/>
    </row>
    <row r="59" spans="1:14" s="7" customFormat="1" x14ac:dyDescent="0.2">
      <c r="A59" s="234" t="s">
        <v>17032</v>
      </c>
      <c r="B59" s="7">
        <v>56</v>
      </c>
      <c r="C59" s="7" t="s">
        <v>13957</v>
      </c>
      <c r="D59" s="7" t="s">
        <v>13956</v>
      </c>
      <c r="E59" s="7" t="s">
        <v>17213</v>
      </c>
      <c r="F59" s="7">
        <v>20200202</v>
      </c>
      <c r="G59" s="7" t="s">
        <v>17217</v>
      </c>
      <c r="H59" s="42" t="str">
        <f>VLOOKUP(VALUE(F59),SCC_xref!$D$6:$G$75,2,FALSE)</f>
        <v>Compressor Engines</v>
      </c>
      <c r="I59" s="7">
        <v>1.9328053725852516</v>
      </c>
      <c r="J59" s="7">
        <v>6.6078816156760742E-2</v>
      </c>
      <c r="K59" s="7">
        <v>9.4988298225343577</v>
      </c>
      <c r="L59" s="7">
        <v>0</v>
      </c>
      <c r="M59" s="7">
        <v>0</v>
      </c>
      <c r="N59" s="209"/>
    </row>
    <row r="60" spans="1:14" s="7" customFormat="1" x14ac:dyDescent="0.2">
      <c r="A60" s="234" t="s">
        <v>17032</v>
      </c>
      <c r="B60" s="7">
        <v>56</v>
      </c>
      <c r="C60" s="7" t="s">
        <v>13957</v>
      </c>
      <c r="D60" s="7" t="s">
        <v>13956</v>
      </c>
      <c r="E60" s="7" t="s">
        <v>17213</v>
      </c>
      <c r="F60" s="7">
        <v>20200202</v>
      </c>
      <c r="G60" s="7" t="s">
        <v>17218</v>
      </c>
      <c r="H60" s="42" t="str">
        <f>VLOOKUP(VALUE(F60),SCC_xref!$D$6:$G$75,2,FALSE)</f>
        <v>Compressor Engines</v>
      </c>
      <c r="I60" s="7">
        <v>5.4845417410111414</v>
      </c>
      <c r="J60" s="7">
        <v>1.6684901079582088</v>
      </c>
      <c r="K60" s="7">
        <v>61.12290494500369</v>
      </c>
      <c r="L60" s="7">
        <v>0</v>
      </c>
      <c r="M60" s="7">
        <v>0</v>
      </c>
      <c r="N60" s="209"/>
    </row>
    <row r="61" spans="1:14" s="7" customFormat="1" x14ac:dyDescent="0.2">
      <c r="A61" s="234" t="s">
        <v>17032</v>
      </c>
      <c r="B61" s="7">
        <v>56</v>
      </c>
      <c r="C61" s="7" t="s">
        <v>13957</v>
      </c>
      <c r="D61" s="7" t="s">
        <v>13956</v>
      </c>
      <c r="E61" s="7" t="s">
        <v>17213</v>
      </c>
      <c r="F61" s="7">
        <v>20200202</v>
      </c>
      <c r="G61" s="7" t="s">
        <v>17219</v>
      </c>
      <c r="H61" s="42" t="str">
        <f>VLOOKUP(VALUE(F61),SCC_xref!$D$6:$G$75,2,FALSE)</f>
        <v>Compressor Engines</v>
      </c>
      <c r="I61" s="7">
        <v>0</v>
      </c>
      <c r="J61" s="7">
        <v>0</v>
      </c>
      <c r="K61" s="7">
        <v>6.1122904945003693</v>
      </c>
      <c r="L61" s="7">
        <v>0</v>
      </c>
      <c r="M61" s="7">
        <v>0</v>
      </c>
      <c r="N61" s="209"/>
    </row>
    <row r="62" spans="1:14" s="7" customFormat="1" x14ac:dyDescent="0.2">
      <c r="A62" s="234" t="s">
        <v>17032</v>
      </c>
      <c r="B62" s="7">
        <v>56</v>
      </c>
      <c r="C62" s="7" t="s">
        <v>13957</v>
      </c>
      <c r="D62" s="7" t="s">
        <v>13956</v>
      </c>
      <c r="E62" s="7" t="s">
        <v>17213</v>
      </c>
      <c r="F62" s="7">
        <v>20200202</v>
      </c>
      <c r="G62" s="7" t="s">
        <v>17219</v>
      </c>
      <c r="H62" s="42" t="str">
        <f>VLOOKUP(VALUE(F62),SCC_xref!$D$6:$G$75,2,FALSE)</f>
        <v>Compressor Engines</v>
      </c>
      <c r="I62" s="7">
        <v>0.16519704039190186</v>
      </c>
      <c r="J62" s="7">
        <v>1.6519704039190185E-2</v>
      </c>
      <c r="K62" s="7">
        <v>6.1122904945003693</v>
      </c>
      <c r="L62" s="7">
        <v>0</v>
      </c>
      <c r="M62" s="7">
        <v>0</v>
      </c>
      <c r="N62" s="209"/>
    </row>
    <row r="63" spans="1:14" s="7" customFormat="1" x14ac:dyDescent="0.2">
      <c r="A63" s="234" t="s">
        <v>17032</v>
      </c>
      <c r="B63" s="7">
        <v>56</v>
      </c>
      <c r="C63" s="7" t="s">
        <v>13957</v>
      </c>
      <c r="D63" s="7" t="s">
        <v>13956</v>
      </c>
      <c r="E63" s="7" t="s">
        <v>17213</v>
      </c>
      <c r="F63" s="7">
        <v>20200202</v>
      </c>
      <c r="G63" s="7" t="s">
        <v>17220</v>
      </c>
      <c r="H63" s="42" t="str">
        <f>VLOOKUP(VALUE(F63),SCC_xref!$D$6:$G$75,2,FALSE)</f>
        <v>Compressor Engines</v>
      </c>
      <c r="I63" s="7">
        <v>0.26431526462704297</v>
      </c>
      <c r="J63" s="7">
        <v>1.6519704039190185E-2</v>
      </c>
      <c r="K63" s="7">
        <v>9.1684357417505531</v>
      </c>
      <c r="L63" s="7">
        <v>0</v>
      </c>
      <c r="M63" s="7">
        <v>0</v>
      </c>
      <c r="N63" s="209"/>
    </row>
    <row r="64" spans="1:14" s="7" customFormat="1" x14ac:dyDescent="0.2">
      <c r="A64" s="234" t="s">
        <v>17032</v>
      </c>
      <c r="B64" s="7">
        <v>56</v>
      </c>
      <c r="C64" s="7" t="s">
        <v>13957</v>
      </c>
      <c r="D64" s="7" t="s">
        <v>13956</v>
      </c>
      <c r="E64" s="7" t="s">
        <v>17213</v>
      </c>
      <c r="F64" s="7">
        <v>40400301</v>
      </c>
      <c r="G64" s="7" t="s">
        <v>17221</v>
      </c>
      <c r="H64" s="42" t="str">
        <f>VLOOKUP(VALUE(F64),SCC_xref!$D$6:$G$75,2,FALSE)</f>
        <v>Permitted Tank Losses</v>
      </c>
      <c r="I64" s="7">
        <v>0</v>
      </c>
      <c r="J64" s="7">
        <v>0</v>
      </c>
      <c r="K64" s="7">
        <v>0</v>
      </c>
      <c r="L64" s="7">
        <v>0</v>
      </c>
      <c r="M64" s="7">
        <v>0</v>
      </c>
      <c r="N64" s="209"/>
    </row>
    <row r="65" spans="1:14" s="7" customFormat="1" x14ac:dyDescent="0.2">
      <c r="A65" s="234" t="s">
        <v>17032</v>
      </c>
      <c r="B65" s="7">
        <v>56</v>
      </c>
      <c r="C65" s="7" t="s">
        <v>13957</v>
      </c>
      <c r="D65" s="7" t="s">
        <v>13956</v>
      </c>
      <c r="E65" s="7" t="s">
        <v>17213</v>
      </c>
      <c r="F65" s="7">
        <v>40400301</v>
      </c>
      <c r="G65" s="7" t="s">
        <v>17221</v>
      </c>
      <c r="H65" s="42" t="str">
        <f>VLOOKUP(VALUE(F65),SCC_xref!$D$6:$G$75,2,FALSE)</f>
        <v>Permitted Tank Losses</v>
      </c>
      <c r="I65" s="7">
        <v>0</v>
      </c>
      <c r="J65" s="7">
        <v>0</v>
      </c>
      <c r="K65" s="7">
        <v>0</v>
      </c>
      <c r="L65" s="7">
        <v>0</v>
      </c>
      <c r="M65" s="7">
        <v>0</v>
      </c>
      <c r="N65" s="209"/>
    </row>
    <row r="66" spans="1:14" s="7" customFormat="1" x14ac:dyDescent="0.2">
      <c r="A66" s="234" t="s">
        <v>17032</v>
      </c>
      <c r="B66" s="7">
        <v>56</v>
      </c>
      <c r="C66" s="7" t="s">
        <v>13957</v>
      </c>
      <c r="D66" s="7" t="s">
        <v>13956</v>
      </c>
      <c r="E66" s="7" t="s">
        <v>17213</v>
      </c>
      <c r="F66" s="7">
        <v>40400301</v>
      </c>
      <c r="G66" s="7" t="s">
        <v>17222</v>
      </c>
      <c r="H66" s="42" t="str">
        <f>VLOOKUP(VALUE(F66),SCC_xref!$D$6:$G$75,2,FALSE)</f>
        <v>Permitted Tank Losses</v>
      </c>
      <c r="I66" s="7">
        <v>0</v>
      </c>
      <c r="J66" s="7">
        <v>0</v>
      </c>
      <c r="K66" s="7">
        <v>0</v>
      </c>
      <c r="L66" s="7">
        <v>0</v>
      </c>
      <c r="M66" s="7">
        <v>0</v>
      </c>
      <c r="N66" s="209"/>
    </row>
    <row r="67" spans="1:14" s="7" customFormat="1" x14ac:dyDescent="0.2">
      <c r="A67" s="234" t="s">
        <v>17032</v>
      </c>
      <c r="B67" s="7">
        <v>56</v>
      </c>
      <c r="C67" s="7" t="s">
        <v>13957</v>
      </c>
      <c r="D67" s="7" t="s">
        <v>13956</v>
      </c>
      <c r="E67" s="7" t="s">
        <v>17213</v>
      </c>
      <c r="F67" s="7">
        <v>40400301</v>
      </c>
      <c r="G67" s="7" t="s">
        <v>17223</v>
      </c>
      <c r="H67" s="42" t="str">
        <f>VLOOKUP(VALUE(F67),SCC_xref!$D$6:$G$75,2,FALSE)</f>
        <v>Permitted Tank Losses</v>
      </c>
      <c r="I67" s="7">
        <v>0</v>
      </c>
      <c r="J67" s="7">
        <v>0</v>
      </c>
      <c r="K67" s="7">
        <v>0</v>
      </c>
      <c r="L67" s="7">
        <v>0</v>
      </c>
      <c r="M67" s="7">
        <v>0</v>
      </c>
      <c r="N67" s="209"/>
    </row>
    <row r="68" spans="1:14" s="7" customFormat="1" x14ac:dyDescent="0.2">
      <c r="A68" s="234" t="s">
        <v>17032</v>
      </c>
      <c r="B68" s="7">
        <v>56</v>
      </c>
      <c r="C68" s="7" t="s">
        <v>13957</v>
      </c>
      <c r="D68" s="7" t="s">
        <v>13956</v>
      </c>
      <c r="E68" s="7" t="s">
        <v>17213</v>
      </c>
      <c r="F68" s="7">
        <v>31000227</v>
      </c>
      <c r="G68" s="7" t="s">
        <v>17224</v>
      </c>
      <c r="H68" s="42" t="str">
        <f>VLOOKUP(VALUE(F68),SCC_xref!$D$6:$G$75,2,FALSE)</f>
        <v>Dehydrator</v>
      </c>
      <c r="I68" s="7">
        <v>0</v>
      </c>
      <c r="J68" s="7">
        <v>0.90032387013586523</v>
      </c>
      <c r="K68" s="7">
        <v>0</v>
      </c>
      <c r="L68" s="7">
        <v>0</v>
      </c>
      <c r="M68" s="7">
        <v>0</v>
      </c>
      <c r="N68" s="209"/>
    </row>
    <row r="69" spans="1:14" s="7" customFormat="1" x14ac:dyDescent="0.2">
      <c r="A69" s="234" t="s">
        <v>17032</v>
      </c>
      <c r="B69" s="7">
        <v>56</v>
      </c>
      <c r="C69" s="7" t="s">
        <v>13957</v>
      </c>
      <c r="D69" s="7" t="s">
        <v>13956</v>
      </c>
      <c r="E69" s="7" t="s">
        <v>17213</v>
      </c>
      <c r="F69" s="7">
        <v>31000205</v>
      </c>
      <c r="G69" s="7" t="s">
        <v>17225</v>
      </c>
      <c r="H69" s="42" t="str">
        <f>VLOOKUP(VALUE(F69),SCC_xref!$D$6:$G$75,2,FALSE)</f>
        <v>Natural Gas Production, Flares</v>
      </c>
      <c r="I69" s="7">
        <v>0.52863052925408593</v>
      </c>
      <c r="J69" s="7">
        <v>0</v>
      </c>
      <c r="K69" s="7">
        <v>33.452400679360125</v>
      </c>
      <c r="L69" s="7">
        <v>21.483875102966838</v>
      </c>
      <c r="M69" s="7">
        <v>0</v>
      </c>
      <c r="N69" s="209"/>
    </row>
    <row r="70" spans="1:14" s="7" customFormat="1" x14ac:dyDescent="0.2">
      <c r="A70" s="234" t="s">
        <v>17032</v>
      </c>
      <c r="B70" s="7">
        <v>56</v>
      </c>
      <c r="C70" s="7" t="s">
        <v>13957</v>
      </c>
      <c r="D70" s="7" t="s">
        <v>13956</v>
      </c>
      <c r="E70" s="7" t="s">
        <v>17213</v>
      </c>
      <c r="F70" s="7">
        <v>31000220</v>
      </c>
      <c r="G70" s="7" t="s">
        <v>1891</v>
      </c>
      <c r="H70" s="42" t="str">
        <f>VLOOKUP(VALUE(F70),SCC_xref!$D$6:$G$75,2,FALSE)</f>
        <v>Natural Gas Production, All Equipt Leak Fugitives</v>
      </c>
      <c r="I70" s="7">
        <v>0</v>
      </c>
      <c r="J70" s="7">
        <v>4.8154937274239389</v>
      </c>
      <c r="K70" s="7">
        <v>0</v>
      </c>
      <c r="L70" s="7">
        <v>0</v>
      </c>
      <c r="M70" s="7">
        <v>0</v>
      </c>
      <c r="N70" s="209"/>
    </row>
    <row r="71" spans="1:14" s="7" customFormat="1" x14ac:dyDescent="0.2">
      <c r="A71" s="234" t="s">
        <v>17032</v>
      </c>
      <c r="B71" s="7">
        <v>56</v>
      </c>
      <c r="C71" s="7" t="s">
        <v>13957</v>
      </c>
      <c r="D71" s="7" t="s">
        <v>13956</v>
      </c>
      <c r="E71" s="7" t="s">
        <v>17213</v>
      </c>
      <c r="F71" s="7">
        <v>31000227</v>
      </c>
      <c r="G71" s="7" t="s">
        <v>17226</v>
      </c>
      <c r="H71" s="42" t="str">
        <f>VLOOKUP(VALUE(F71),SCC_xref!$D$6:$G$75,2,FALSE)</f>
        <v>Dehydrator</v>
      </c>
      <c r="I71" s="7">
        <v>5.7818964137165654E-2</v>
      </c>
      <c r="J71" s="7">
        <v>0</v>
      </c>
      <c r="K71" s="7">
        <v>0</v>
      </c>
      <c r="L71" s="7">
        <v>0</v>
      </c>
      <c r="M71" s="7">
        <v>0</v>
      </c>
      <c r="N71" s="209"/>
    </row>
    <row r="72" spans="1:14" s="7" customFormat="1" x14ac:dyDescent="0.2">
      <c r="A72" s="234" t="s">
        <v>17032</v>
      </c>
      <c r="B72" s="7">
        <v>56</v>
      </c>
      <c r="C72" s="7" t="s">
        <v>13957</v>
      </c>
      <c r="D72" s="7" t="s">
        <v>13956</v>
      </c>
      <c r="E72" s="7" t="s">
        <v>17213</v>
      </c>
      <c r="F72" s="7">
        <v>31000404</v>
      </c>
      <c r="G72" s="7" t="s">
        <v>17227</v>
      </c>
      <c r="H72" s="42" t="str">
        <f>VLOOKUP(VALUE(F72),SCC_xref!$D$6:$G$75,2,FALSE)</f>
        <v>Process Heaters</v>
      </c>
      <c r="I72" s="7">
        <v>0</v>
      </c>
      <c r="J72" s="7">
        <v>0</v>
      </c>
      <c r="K72" s="7">
        <v>0</v>
      </c>
      <c r="L72" s="7">
        <v>0</v>
      </c>
      <c r="M72" s="7">
        <v>0</v>
      </c>
      <c r="N72" s="209"/>
    </row>
    <row r="73" spans="1:14" s="7" customFormat="1" x14ac:dyDescent="0.2">
      <c r="A73" s="234" t="s">
        <v>17032</v>
      </c>
      <c r="B73" s="7">
        <v>56</v>
      </c>
      <c r="C73" s="7" t="s">
        <v>13957</v>
      </c>
      <c r="D73" s="7" t="s">
        <v>13956</v>
      </c>
      <c r="E73" s="7" t="s">
        <v>17213</v>
      </c>
      <c r="F73" s="7">
        <v>31000404</v>
      </c>
      <c r="G73" s="7" t="s">
        <v>17228</v>
      </c>
      <c r="H73" s="42" t="str">
        <f>VLOOKUP(VALUE(F73),SCC_xref!$D$6:$G$75,2,FALSE)</f>
        <v>Process Heaters</v>
      </c>
      <c r="I73" s="7">
        <v>0</v>
      </c>
      <c r="J73" s="7">
        <v>0</v>
      </c>
      <c r="K73" s="7">
        <v>0</v>
      </c>
      <c r="L73" s="7">
        <v>0</v>
      </c>
      <c r="M73" s="7">
        <v>0</v>
      </c>
      <c r="N73" s="209"/>
    </row>
    <row r="74" spans="1:14" s="7" customFormat="1" x14ac:dyDescent="0.2">
      <c r="A74" s="234" t="s">
        <v>17032</v>
      </c>
      <c r="B74" s="7">
        <v>56</v>
      </c>
      <c r="C74" s="7" t="s">
        <v>13957</v>
      </c>
      <c r="D74" s="7" t="s">
        <v>13956</v>
      </c>
      <c r="E74" s="7" t="s">
        <v>17213</v>
      </c>
      <c r="F74" s="7">
        <v>31000404</v>
      </c>
      <c r="G74" s="7" t="s">
        <v>17229</v>
      </c>
      <c r="H74" s="42" t="str">
        <f>VLOOKUP(VALUE(F74),SCC_xref!$D$6:$G$75,2,FALSE)</f>
        <v>Process Heaters</v>
      </c>
      <c r="I74" s="7">
        <v>0</v>
      </c>
      <c r="J74" s="7">
        <v>0</v>
      </c>
      <c r="K74" s="7">
        <v>0</v>
      </c>
      <c r="L74" s="7">
        <v>0</v>
      </c>
      <c r="M74" s="7">
        <v>0</v>
      </c>
      <c r="N74" s="209"/>
    </row>
    <row r="75" spans="1:14" s="7" customFormat="1" x14ac:dyDescent="0.2">
      <c r="A75" s="234" t="s">
        <v>17032</v>
      </c>
      <c r="B75" s="7">
        <v>56</v>
      </c>
      <c r="C75" s="7" t="s">
        <v>13957</v>
      </c>
      <c r="D75" s="7" t="s">
        <v>13956</v>
      </c>
      <c r="E75" s="7" t="s">
        <v>17213</v>
      </c>
      <c r="F75" s="7">
        <v>31000404</v>
      </c>
      <c r="G75" s="7" t="s">
        <v>17230</v>
      </c>
      <c r="H75" s="42" t="str">
        <f>VLOOKUP(VALUE(F75),SCC_xref!$D$6:$G$75,2,FALSE)</f>
        <v>Process Heaters</v>
      </c>
      <c r="I75" s="7">
        <v>3.3039408078380371E-2</v>
      </c>
      <c r="J75" s="7">
        <v>0</v>
      </c>
      <c r="K75" s="7">
        <v>0</v>
      </c>
      <c r="L75" s="7">
        <v>0</v>
      </c>
      <c r="M75" s="7">
        <v>0</v>
      </c>
      <c r="N75" s="209"/>
    </row>
    <row r="76" spans="1:14" s="7" customFormat="1" x14ac:dyDescent="0.2">
      <c r="A76" s="234" t="s">
        <v>17032</v>
      </c>
      <c r="B76" s="7">
        <v>56</v>
      </c>
      <c r="C76" s="7" t="s">
        <v>13957</v>
      </c>
      <c r="D76" s="7" t="s">
        <v>13956</v>
      </c>
      <c r="E76" s="7" t="s">
        <v>17213</v>
      </c>
      <c r="F76" s="7">
        <v>31000227</v>
      </c>
      <c r="G76" s="7" t="s">
        <v>17231</v>
      </c>
      <c r="H76" s="42" t="str">
        <f>VLOOKUP(VALUE(F76),SCC_xref!$D$6:$G$75,2,FALSE)</f>
        <v>Dehydrator</v>
      </c>
      <c r="I76" s="7">
        <v>0.41299260097975465</v>
      </c>
      <c r="J76" s="7">
        <v>0</v>
      </c>
      <c r="K76" s="7">
        <v>0</v>
      </c>
      <c r="L76" s="7">
        <v>0</v>
      </c>
      <c r="M76" s="7">
        <v>0</v>
      </c>
      <c r="N76" s="209"/>
    </row>
    <row r="77" spans="1:14" s="7" customFormat="1" x14ac:dyDescent="0.2">
      <c r="A77" s="234" t="s">
        <v>17032</v>
      </c>
      <c r="B77" s="7">
        <v>56</v>
      </c>
      <c r="C77" s="7" t="s">
        <v>13957</v>
      </c>
      <c r="D77" s="7" t="s">
        <v>13956</v>
      </c>
      <c r="E77" s="7" t="s">
        <v>17213</v>
      </c>
      <c r="F77" s="7">
        <v>31000227</v>
      </c>
      <c r="G77" s="7" t="s">
        <v>17232</v>
      </c>
      <c r="H77" s="42" t="str">
        <f>VLOOKUP(VALUE(F77),SCC_xref!$D$6:$G$75,2,FALSE)</f>
        <v>Dehydrator</v>
      </c>
      <c r="I77" s="7">
        <v>0.41299260097975465</v>
      </c>
      <c r="J77" s="7">
        <v>0</v>
      </c>
      <c r="K77" s="7">
        <v>0</v>
      </c>
      <c r="L77" s="7">
        <v>0</v>
      </c>
      <c r="M77" s="7">
        <v>0</v>
      </c>
      <c r="N77" s="209"/>
    </row>
    <row r="78" spans="1:14" s="258" customFormat="1" ht="11.45" customHeight="1" x14ac:dyDescent="0.2">
      <c r="A78" s="258" t="str">
        <f>A5</f>
        <v>TitleV Permitted</v>
      </c>
      <c r="B78" s="258">
        <f>B5</f>
        <v>56</v>
      </c>
      <c r="C78" s="261" t="s">
        <v>16617</v>
      </c>
      <c r="D78" s="259" t="s">
        <v>680</v>
      </c>
      <c r="E78" s="258" t="str">
        <f t="shared" ref="E78:H87" si="0">E5</f>
        <v>Lost Cabin</v>
      </c>
      <c r="F78" s="258" t="str">
        <f t="shared" si="0"/>
        <v>10100604</v>
      </c>
      <c r="G78" s="258" t="str">
        <f t="shared" si="0"/>
        <v>04/HB-1/Cleaver-Brooks Boiler</v>
      </c>
      <c r="H78" s="258" t="str">
        <f t="shared" si="0"/>
        <v>Process Heaters</v>
      </c>
      <c r="I78" s="258">
        <f t="shared" ref="I78:M87" si="1">I5</f>
        <v>0.2</v>
      </c>
      <c r="J78" s="258" t="str">
        <f t="shared" si="1"/>
        <v/>
      </c>
      <c r="K78" s="258">
        <f t="shared" si="1"/>
        <v>0.1</v>
      </c>
      <c r="L78" s="258" t="str">
        <f t="shared" si="1"/>
        <v/>
      </c>
      <c r="M78" s="258" t="str">
        <f t="shared" si="1"/>
        <v/>
      </c>
      <c r="N78" s="260"/>
    </row>
    <row r="79" spans="1:14" s="258" customFormat="1" x14ac:dyDescent="0.2">
      <c r="A79" s="258" t="str">
        <f t="shared" ref="A79:B99" si="2">A6</f>
        <v>TitleV Permitted</v>
      </c>
      <c r="B79" s="258">
        <f t="shared" ref="B79:B93" si="3">B6</f>
        <v>56</v>
      </c>
      <c r="C79" s="261" t="s">
        <v>16617</v>
      </c>
      <c r="D79" s="259" t="s">
        <v>680</v>
      </c>
      <c r="E79" s="258" t="str">
        <f t="shared" si="0"/>
        <v>Lost Cabin</v>
      </c>
      <c r="F79" s="258" t="str">
        <f t="shared" si="0"/>
        <v>20200202</v>
      </c>
      <c r="G79" s="258" t="str">
        <f t="shared" si="0"/>
        <v>01/CG-1/Superior 8G-825</v>
      </c>
      <c r="H79" s="258" t="str">
        <f t="shared" si="0"/>
        <v>Compressor Engines</v>
      </c>
      <c r="I79" s="258">
        <f t="shared" si="1"/>
        <v>31.9</v>
      </c>
      <c r="J79" s="258" t="str">
        <f t="shared" si="1"/>
        <v/>
      </c>
      <c r="K79" s="258">
        <f t="shared" si="1"/>
        <v>31.9</v>
      </c>
      <c r="L79" s="258" t="str">
        <f t="shared" si="1"/>
        <v/>
      </c>
      <c r="M79" s="258" t="str">
        <f t="shared" si="1"/>
        <v/>
      </c>
      <c r="N79" s="260"/>
    </row>
    <row r="80" spans="1:14" s="258" customFormat="1" x14ac:dyDescent="0.2">
      <c r="A80" s="258" t="str">
        <f t="shared" si="2"/>
        <v>TitleV Permitted</v>
      </c>
      <c r="B80" s="258">
        <f t="shared" si="3"/>
        <v>56</v>
      </c>
      <c r="C80" s="261" t="s">
        <v>16617</v>
      </c>
      <c r="D80" s="259" t="s">
        <v>680</v>
      </c>
      <c r="E80" s="258" t="str">
        <f t="shared" si="0"/>
        <v>Lost Cabin</v>
      </c>
      <c r="F80" s="258" t="str">
        <f t="shared" si="0"/>
        <v>20200202</v>
      </c>
      <c r="G80" s="258" t="str">
        <f t="shared" si="0"/>
        <v>02/CG-2/Superior 8G-825</v>
      </c>
      <c r="H80" s="258" t="str">
        <f t="shared" si="0"/>
        <v>Compressor Engines</v>
      </c>
      <c r="I80" s="258">
        <f t="shared" si="1"/>
        <v>40.4</v>
      </c>
      <c r="J80" s="258" t="str">
        <f t="shared" si="1"/>
        <v/>
      </c>
      <c r="K80" s="258">
        <f t="shared" si="1"/>
        <v>40.4</v>
      </c>
      <c r="L80" s="258" t="str">
        <f t="shared" si="1"/>
        <v/>
      </c>
      <c r="M80" s="258" t="str">
        <f t="shared" si="1"/>
        <v/>
      </c>
      <c r="N80" s="260"/>
    </row>
    <row r="81" spans="1:14" s="258" customFormat="1" x14ac:dyDescent="0.2">
      <c r="A81" s="258" t="str">
        <f t="shared" si="2"/>
        <v>TitleV Permitted</v>
      </c>
      <c r="B81" s="258">
        <f t="shared" si="3"/>
        <v>56</v>
      </c>
      <c r="C81" s="261" t="s">
        <v>16617</v>
      </c>
      <c r="D81" s="259" t="s">
        <v>680</v>
      </c>
      <c r="E81" s="258" t="str">
        <f t="shared" si="0"/>
        <v>Lost Cabin</v>
      </c>
      <c r="F81" s="258" t="str">
        <f t="shared" si="0"/>
        <v>20200202</v>
      </c>
      <c r="G81" s="258" t="str">
        <f t="shared" si="0"/>
        <v>03/CG-3/Superior 8G-825</v>
      </c>
      <c r="H81" s="258" t="str">
        <f t="shared" si="0"/>
        <v>Compressor Engines</v>
      </c>
      <c r="I81" s="258">
        <f t="shared" si="1"/>
        <v>37.9</v>
      </c>
      <c r="J81" s="258" t="str">
        <f t="shared" si="1"/>
        <v/>
      </c>
      <c r="K81" s="258">
        <f t="shared" si="1"/>
        <v>37.9</v>
      </c>
      <c r="L81" s="258" t="str">
        <f t="shared" si="1"/>
        <v/>
      </c>
      <c r="M81" s="258" t="str">
        <f t="shared" si="1"/>
        <v/>
      </c>
      <c r="N81" s="260"/>
    </row>
    <row r="82" spans="1:14" s="258" customFormat="1" x14ac:dyDescent="0.2">
      <c r="A82" s="258" t="str">
        <f t="shared" si="2"/>
        <v>TitleV Permitted</v>
      </c>
      <c r="B82" s="258">
        <f t="shared" si="3"/>
        <v>56</v>
      </c>
      <c r="C82" s="261" t="s">
        <v>16617</v>
      </c>
      <c r="D82" s="259" t="s">
        <v>680</v>
      </c>
      <c r="E82" s="258" t="str">
        <f t="shared" si="0"/>
        <v>Lost Cabin</v>
      </c>
      <c r="F82" s="258" t="str">
        <f t="shared" si="0"/>
        <v>20200208</v>
      </c>
      <c r="G82" s="258" t="str">
        <f t="shared" si="0"/>
        <v>06/Fugitive VOC Emissions</v>
      </c>
      <c r="H82" s="258" t="str">
        <f t="shared" si="0"/>
        <v>Permitted Tank Losses</v>
      </c>
      <c r="I82" s="258" t="str">
        <f t="shared" si="1"/>
        <v/>
      </c>
      <c r="J82" s="258" t="str">
        <f t="shared" si="1"/>
        <v/>
      </c>
      <c r="K82" s="258" t="str">
        <f t="shared" si="1"/>
        <v/>
      </c>
      <c r="L82" s="258" t="str">
        <f t="shared" si="1"/>
        <v/>
      </c>
      <c r="M82" s="258">
        <f t="shared" si="1"/>
        <v>0.6</v>
      </c>
      <c r="N82" s="260"/>
    </row>
    <row r="83" spans="1:14" s="258" customFormat="1" x14ac:dyDescent="0.2">
      <c r="A83" s="258" t="str">
        <f t="shared" si="2"/>
        <v>TitleV Permitted</v>
      </c>
      <c r="B83" s="258">
        <f t="shared" si="3"/>
        <v>56</v>
      </c>
      <c r="C83" s="261" t="s">
        <v>16617</v>
      </c>
      <c r="D83" s="259" t="s">
        <v>680</v>
      </c>
      <c r="E83" s="258" t="str">
        <f t="shared" si="0"/>
        <v>Pavillion Compressor Station</v>
      </c>
      <c r="F83" s="258" t="str">
        <f t="shared" si="0"/>
        <v>10200603</v>
      </c>
      <c r="G83" s="258" t="str">
        <f t="shared" si="0"/>
        <v>07/E8/Waukesha 7042-GSIU (#181)</v>
      </c>
      <c r="H83" s="258" t="str">
        <f t="shared" si="0"/>
        <v>Process Heaters</v>
      </c>
      <c r="I83" s="258">
        <f t="shared" si="1"/>
        <v>2.6</v>
      </c>
      <c r="J83" s="258" t="str">
        <f t="shared" si="1"/>
        <v/>
      </c>
      <c r="K83" s="258">
        <f t="shared" si="1"/>
        <v>3.9</v>
      </c>
      <c r="L83" s="258" t="str">
        <f t="shared" si="1"/>
        <v/>
      </c>
      <c r="M83" s="258" t="str">
        <f t="shared" si="1"/>
        <v/>
      </c>
      <c r="N83" s="260"/>
    </row>
    <row r="84" spans="1:14" s="258" customFormat="1" x14ac:dyDescent="0.2">
      <c r="A84" s="258" t="str">
        <f t="shared" si="2"/>
        <v>TitleV Permitted</v>
      </c>
      <c r="B84" s="258">
        <f t="shared" si="3"/>
        <v>56</v>
      </c>
      <c r="C84" s="261" t="s">
        <v>16617</v>
      </c>
      <c r="D84" s="259" t="s">
        <v>680</v>
      </c>
      <c r="E84" s="258" t="str">
        <f t="shared" si="0"/>
        <v>Pavillion Compressor Station</v>
      </c>
      <c r="F84" s="258" t="str">
        <f t="shared" si="0"/>
        <v>10200603</v>
      </c>
      <c r="G84" s="258" t="str">
        <f t="shared" si="0"/>
        <v>17/H5/Burnham Boiler</v>
      </c>
      <c r="H84" s="258" t="str">
        <f t="shared" si="0"/>
        <v>Process Heaters</v>
      </c>
      <c r="I84" s="258">
        <f t="shared" si="1"/>
        <v>0.6</v>
      </c>
      <c r="J84" s="258" t="str">
        <f t="shared" si="1"/>
        <v/>
      </c>
      <c r="K84" s="258">
        <f t="shared" si="1"/>
        <v>0.5</v>
      </c>
      <c r="L84" s="258" t="str">
        <f t="shared" si="1"/>
        <v/>
      </c>
      <c r="M84" s="258" t="str">
        <f t="shared" si="1"/>
        <v/>
      </c>
      <c r="N84" s="260"/>
    </row>
    <row r="85" spans="1:14" s="258" customFormat="1" x14ac:dyDescent="0.2">
      <c r="A85" s="258" t="str">
        <f t="shared" si="2"/>
        <v>TitleV Permitted</v>
      </c>
      <c r="B85" s="258">
        <f t="shared" si="3"/>
        <v>56</v>
      </c>
      <c r="C85" s="261" t="s">
        <v>16617</v>
      </c>
      <c r="D85" s="259" t="s">
        <v>680</v>
      </c>
      <c r="E85" s="258" t="str">
        <f t="shared" si="0"/>
        <v>Pavillion Compressor Station</v>
      </c>
      <c r="F85" s="258" t="str">
        <f t="shared" si="0"/>
        <v>20200202</v>
      </c>
      <c r="G85" s="258" t="str">
        <f t="shared" si="0"/>
        <v>01/E1/Ajax DPC-600LE (#171)</v>
      </c>
      <c r="H85" s="258" t="str">
        <f t="shared" si="0"/>
        <v>Compressor Engines</v>
      </c>
      <c r="I85" s="258">
        <f t="shared" si="1"/>
        <v>2.2999999999999998</v>
      </c>
      <c r="J85" s="258">
        <f t="shared" si="1"/>
        <v>0.9</v>
      </c>
      <c r="K85" s="258">
        <f t="shared" si="1"/>
        <v>2</v>
      </c>
      <c r="L85" s="258" t="str">
        <f t="shared" si="1"/>
        <v/>
      </c>
      <c r="M85" s="258" t="str">
        <f t="shared" si="1"/>
        <v/>
      </c>
      <c r="N85" s="260"/>
    </row>
    <row r="86" spans="1:14" s="258" customFormat="1" x14ac:dyDescent="0.2">
      <c r="A86" s="258" t="str">
        <f t="shared" si="2"/>
        <v>TitleV Permitted</v>
      </c>
      <c r="B86" s="258">
        <f t="shared" si="3"/>
        <v>56</v>
      </c>
      <c r="C86" s="261" t="s">
        <v>16617</v>
      </c>
      <c r="D86" s="259" t="s">
        <v>680</v>
      </c>
      <c r="E86" s="258" t="str">
        <f t="shared" si="0"/>
        <v>Pavillion Compressor Station</v>
      </c>
      <c r="F86" s="258" t="str">
        <f t="shared" si="0"/>
        <v>20200202</v>
      </c>
      <c r="G86" s="258" t="str">
        <f t="shared" si="0"/>
        <v>03/E3/Ajax DPC-600LE (#173)</v>
      </c>
      <c r="H86" s="258" t="str">
        <f t="shared" si="0"/>
        <v>Compressor Engines</v>
      </c>
      <c r="I86" s="258">
        <f t="shared" si="1"/>
        <v>3.4</v>
      </c>
      <c r="J86" s="258">
        <f t="shared" si="1"/>
        <v>1.4</v>
      </c>
      <c r="K86" s="258">
        <f t="shared" si="1"/>
        <v>3</v>
      </c>
      <c r="L86" s="258" t="str">
        <f t="shared" si="1"/>
        <v/>
      </c>
      <c r="M86" s="258" t="str">
        <f t="shared" si="1"/>
        <v/>
      </c>
      <c r="N86" s="260"/>
    </row>
    <row r="87" spans="1:14" s="258" customFormat="1" x14ac:dyDescent="0.2">
      <c r="A87" s="258" t="str">
        <f t="shared" si="2"/>
        <v>TitleV Permitted</v>
      </c>
      <c r="B87" s="258">
        <f t="shared" si="3"/>
        <v>56</v>
      </c>
      <c r="C87" s="261" t="s">
        <v>16617</v>
      </c>
      <c r="D87" s="259" t="s">
        <v>680</v>
      </c>
      <c r="E87" s="258" t="str">
        <f t="shared" si="0"/>
        <v>Pavillion Compressor Station</v>
      </c>
      <c r="F87" s="258" t="str">
        <f t="shared" si="0"/>
        <v>20200202</v>
      </c>
      <c r="G87" s="258" t="str">
        <f t="shared" si="0"/>
        <v>04/E4/Ingersoll Rand 12TVS (#170)</v>
      </c>
      <c r="H87" s="258" t="str">
        <f t="shared" si="0"/>
        <v>Compressor Engines</v>
      </c>
      <c r="I87" s="258">
        <f t="shared" si="1"/>
        <v>2.6</v>
      </c>
      <c r="J87" s="258">
        <f t="shared" si="1"/>
        <v>0.2</v>
      </c>
      <c r="K87" s="258">
        <f t="shared" si="1"/>
        <v>0.2</v>
      </c>
      <c r="L87" s="258" t="str">
        <f t="shared" si="1"/>
        <v/>
      </c>
      <c r="M87" s="258" t="str">
        <f t="shared" si="1"/>
        <v/>
      </c>
      <c r="N87" s="260"/>
    </row>
    <row r="88" spans="1:14" s="258" customFormat="1" x14ac:dyDescent="0.2">
      <c r="A88" s="258" t="str">
        <f t="shared" si="2"/>
        <v>TitleV Permitted</v>
      </c>
      <c r="B88" s="258">
        <f t="shared" si="3"/>
        <v>56</v>
      </c>
      <c r="C88" s="261" t="s">
        <v>16617</v>
      </c>
      <c r="D88" s="259" t="s">
        <v>680</v>
      </c>
      <c r="E88" s="258" t="str">
        <f t="shared" ref="E88:H93" si="4">E15</f>
        <v>Pavillion Compressor Station</v>
      </c>
      <c r="F88" s="258" t="str">
        <f t="shared" si="4"/>
        <v>20200202</v>
      </c>
      <c r="G88" s="258" t="str">
        <f t="shared" si="4"/>
        <v>05/E5/Ajax DPC-230 (#169)</v>
      </c>
      <c r="H88" s="258" t="str">
        <f t="shared" si="4"/>
        <v>Compressor Engines</v>
      </c>
      <c r="I88" s="258">
        <f t="shared" ref="I88:M97" si="5">I15</f>
        <v>26.1</v>
      </c>
      <c r="J88" s="258">
        <f t="shared" si="5"/>
        <v>7.3</v>
      </c>
      <c r="K88" s="258">
        <f t="shared" si="5"/>
        <v>3.4</v>
      </c>
      <c r="L88" s="258" t="str">
        <f t="shared" si="5"/>
        <v/>
      </c>
      <c r="M88" s="258" t="str">
        <f t="shared" si="5"/>
        <v/>
      </c>
      <c r="N88" s="260"/>
    </row>
    <row r="89" spans="1:14" s="258" customFormat="1" x14ac:dyDescent="0.2">
      <c r="A89" s="258" t="str">
        <f t="shared" si="2"/>
        <v>TitleV Permitted</v>
      </c>
      <c r="B89" s="258">
        <f t="shared" si="3"/>
        <v>56</v>
      </c>
      <c r="C89" s="261" t="s">
        <v>16617</v>
      </c>
      <c r="D89" s="259" t="s">
        <v>680</v>
      </c>
      <c r="E89" s="258" t="str">
        <f t="shared" si="4"/>
        <v>Pavillion Compressor Station</v>
      </c>
      <c r="F89" s="258" t="str">
        <f t="shared" si="4"/>
        <v>20200202</v>
      </c>
      <c r="G89" s="258" t="str">
        <f t="shared" si="4"/>
        <v>06/E6/Ajax DPC-720LE (#180)</v>
      </c>
      <c r="H89" s="258" t="str">
        <f t="shared" si="4"/>
        <v>Compressor Engines</v>
      </c>
      <c r="I89" s="258">
        <f t="shared" si="5"/>
        <v>3</v>
      </c>
      <c r="J89" s="258">
        <f t="shared" si="5"/>
        <v>1.6</v>
      </c>
      <c r="K89" s="258">
        <f t="shared" si="5"/>
        <v>4.5999999999999996</v>
      </c>
      <c r="L89" s="258" t="str">
        <f t="shared" si="5"/>
        <v/>
      </c>
      <c r="M89" s="258" t="str">
        <f t="shared" si="5"/>
        <v/>
      </c>
      <c r="N89" s="260"/>
    </row>
    <row r="90" spans="1:14" s="258" customFormat="1" x14ac:dyDescent="0.2">
      <c r="A90" s="258" t="str">
        <f t="shared" si="2"/>
        <v>TitleV Permitted</v>
      </c>
      <c r="B90" s="258">
        <f t="shared" si="3"/>
        <v>56</v>
      </c>
      <c r="C90" s="261" t="s">
        <v>16617</v>
      </c>
      <c r="D90" s="259" t="s">
        <v>680</v>
      </c>
      <c r="E90" s="258" t="str">
        <f t="shared" si="4"/>
        <v>Pavillion Compressor Station</v>
      </c>
      <c r="F90" s="258" t="str">
        <f t="shared" si="4"/>
        <v>31000299</v>
      </c>
      <c r="G90" s="258" t="str">
        <f t="shared" si="4"/>
        <v>14/Thermal Oxidation Unit</v>
      </c>
      <c r="H90" s="258" t="str">
        <f t="shared" si="4"/>
        <v>Natural Gas Production, Other Not Classified</v>
      </c>
      <c r="I90" s="258">
        <f t="shared" si="5"/>
        <v>2</v>
      </c>
      <c r="J90" s="258">
        <f t="shared" si="5"/>
        <v>7.5</v>
      </c>
      <c r="K90" s="258">
        <f t="shared" si="5"/>
        <v>1.7</v>
      </c>
      <c r="L90" s="258" t="str">
        <f t="shared" si="5"/>
        <v/>
      </c>
      <c r="M90" s="258" t="str">
        <f t="shared" si="5"/>
        <v/>
      </c>
      <c r="N90" s="260"/>
    </row>
    <row r="91" spans="1:14" s="258" customFormat="1" x14ac:dyDescent="0.2">
      <c r="A91" s="258" t="str">
        <f t="shared" si="2"/>
        <v>TitleV Permitted</v>
      </c>
      <c r="B91" s="258">
        <f t="shared" si="3"/>
        <v>56</v>
      </c>
      <c r="C91" s="261" t="s">
        <v>16617</v>
      </c>
      <c r="D91" s="259" t="s">
        <v>680</v>
      </c>
      <c r="E91" s="258" t="str">
        <f t="shared" si="4"/>
        <v>Pavillion Compressor Station</v>
      </c>
      <c r="F91" s="258" t="str">
        <f t="shared" si="4"/>
        <v>31000404</v>
      </c>
      <c r="G91" s="258" t="str">
        <f t="shared" si="4"/>
        <v>13/H3/TEG #3 Dehydrator Heater</v>
      </c>
      <c r="H91" s="258" t="str">
        <f t="shared" si="4"/>
        <v>Process Heaters</v>
      </c>
      <c r="I91" s="258">
        <f t="shared" si="5"/>
        <v>0.2</v>
      </c>
      <c r="J91" s="258" t="str">
        <f t="shared" si="5"/>
        <v/>
      </c>
      <c r="K91" s="258">
        <f t="shared" si="5"/>
        <v>0.1</v>
      </c>
      <c r="L91" s="258" t="str">
        <f t="shared" si="5"/>
        <v/>
      </c>
      <c r="M91" s="258" t="str">
        <f t="shared" si="5"/>
        <v/>
      </c>
      <c r="N91" s="260"/>
    </row>
    <row r="92" spans="1:14" s="258" customFormat="1" x14ac:dyDescent="0.2">
      <c r="A92" s="258" t="str">
        <f>A19</f>
        <v>TitleV Permitted</v>
      </c>
      <c r="B92" s="258">
        <f t="shared" si="3"/>
        <v>56</v>
      </c>
      <c r="C92" s="261" t="s">
        <v>16617</v>
      </c>
      <c r="D92" s="259" t="s">
        <v>680</v>
      </c>
      <c r="E92" s="258" t="str">
        <f t="shared" si="4"/>
        <v>Pavillion Compressor Station</v>
      </c>
      <c r="F92" s="258" t="str">
        <f t="shared" si="4"/>
        <v>31000404</v>
      </c>
      <c r="G92" s="258" t="str">
        <f t="shared" si="4"/>
        <v>16/H4/EG Dehydration System Reboiler</v>
      </c>
      <c r="H92" s="258" t="str">
        <f t="shared" si="4"/>
        <v>Process Heaters</v>
      </c>
      <c r="I92" s="258">
        <f t="shared" si="5"/>
        <v>0.6</v>
      </c>
      <c r="J92" s="258" t="str">
        <f t="shared" si="5"/>
        <v/>
      </c>
      <c r="K92" s="258">
        <f t="shared" si="5"/>
        <v>0.5</v>
      </c>
      <c r="L92" s="258" t="str">
        <f t="shared" si="5"/>
        <v/>
      </c>
      <c r="M92" s="258" t="str">
        <f t="shared" si="5"/>
        <v/>
      </c>
      <c r="N92" s="260"/>
    </row>
    <row r="93" spans="1:14" s="258" customFormat="1" x14ac:dyDescent="0.2">
      <c r="A93" s="258" t="str">
        <f t="shared" si="2"/>
        <v>TitleV Permitted</v>
      </c>
      <c r="B93" s="258">
        <f t="shared" si="3"/>
        <v>56</v>
      </c>
      <c r="C93" s="261" t="s">
        <v>16617</v>
      </c>
      <c r="D93" s="259" t="s">
        <v>680</v>
      </c>
      <c r="E93" s="258" t="str">
        <f t="shared" si="4"/>
        <v>Pavillion Compressor Station</v>
      </c>
      <c r="F93" s="258" t="str">
        <f t="shared" si="4"/>
        <v>31088811</v>
      </c>
      <c r="G93" s="258" t="str">
        <f t="shared" si="4"/>
        <v>31/Fugitive VOC Emissions</v>
      </c>
      <c r="H93" s="258" t="str">
        <f t="shared" si="4"/>
        <v>Permitted Fugitives</v>
      </c>
      <c r="I93" s="258" t="str">
        <f t="shared" si="5"/>
        <v/>
      </c>
      <c r="J93" s="258">
        <f t="shared" si="5"/>
        <v>8.9</v>
      </c>
      <c r="K93" s="258" t="str">
        <f t="shared" si="5"/>
        <v/>
      </c>
      <c r="L93" s="258" t="str">
        <f t="shared" si="5"/>
        <v/>
      </c>
      <c r="M93" s="258" t="str">
        <f t="shared" si="5"/>
        <v/>
      </c>
      <c r="N93" s="260"/>
    </row>
    <row r="94" spans="1:14" s="258" customFormat="1" x14ac:dyDescent="0.2">
      <c r="A94" s="258" t="str">
        <f t="shared" si="2"/>
        <v>TitleV Permitted</v>
      </c>
      <c r="B94" s="258">
        <f t="shared" si="2"/>
        <v>56</v>
      </c>
      <c r="C94" s="261" t="s">
        <v>16617</v>
      </c>
      <c r="D94" s="259" t="s">
        <v>680</v>
      </c>
      <c r="E94" s="258" t="str">
        <f t="shared" ref="E94:H99" si="6">E21</f>
        <v>Sand Draw Compressor Station</v>
      </c>
      <c r="F94" s="258" t="str">
        <f t="shared" si="6"/>
        <v>20200208</v>
      </c>
      <c r="G94" s="258" t="str">
        <f t="shared" si="6"/>
        <v>05/Fugitive VOC Emissions</v>
      </c>
      <c r="H94" s="258" t="str">
        <f t="shared" si="6"/>
        <v>Permitted Tank Losses</v>
      </c>
      <c r="I94" s="258" t="str">
        <f t="shared" si="5"/>
        <v/>
      </c>
      <c r="J94" s="258">
        <f t="shared" si="5"/>
        <v>3.5</v>
      </c>
      <c r="K94" s="258" t="str">
        <f t="shared" si="5"/>
        <v/>
      </c>
      <c r="L94" s="258" t="str">
        <f t="shared" si="5"/>
        <v/>
      </c>
      <c r="M94" s="258" t="str">
        <f t="shared" si="5"/>
        <v/>
      </c>
      <c r="N94" s="260"/>
    </row>
    <row r="95" spans="1:14" s="258" customFormat="1" x14ac:dyDescent="0.2">
      <c r="A95" s="258" t="str">
        <f t="shared" si="2"/>
        <v>TitleV Permitted</v>
      </c>
      <c r="B95" s="258">
        <f t="shared" si="2"/>
        <v>56</v>
      </c>
      <c r="C95" s="261" t="s">
        <v>16617</v>
      </c>
      <c r="D95" s="259" t="s">
        <v>680</v>
      </c>
      <c r="E95" s="258" t="str">
        <f t="shared" si="6"/>
        <v>Sand Draw Compressor Station</v>
      </c>
      <c r="F95" s="258" t="str">
        <f t="shared" si="6"/>
        <v>40400312</v>
      </c>
      <c r="G95" s="258" t="str">
        <f t="shared" si="6"/>
        <v>6/Condensate Storage Tank</v>
      </c>
      <c r="H95" s="258" t="str">
        <f t="shared" si="6"/>
        <v>Permitted Tank Losses</v>
      </c>
      <c r="I95" s="258" t="str">
        <f t="shared" si="5"/>
        <v/>
      </c>
      <c r="J95" s="258">
        <f t="shared" si="5"/>
        <v>0.7</v>
      </c>
      <c r="K95" s="258" t="str">
        <f t="shared" si="5"/>
        <v/>
      </c>
      <c r="L95" s="258" t="str">
        <f t="shared" si="5"/>
        <v/>
      </c>
      <c r="M95" s="258" t="str">
        <f t="shared" si="5"/>
        <v/>
      </c>
      <c r="N95" s="260"/>
    </row>
    <row r="96" spans="1:14" s="258" customFormat="1" x14ac:dyDescent="0.2">
      <c r="A96" s="258" t="str">
        <f t="shared" si="2"/>
        <v>TitleV Permitted</v>
      </c>
      <c r="B96" s="258">
        <f t="shared" si="2"/>
        <v>56</v>
      </c>
      <c r="C96" s="261" t="s">
        <v>16617</v>
      </c>
      <c r="D96" s="259" t="s">
        <v>680</v>
      </c>
      <c r="E96" s="258" t="str">
        <f t="shared" si="6"/>
        <v>Lost Cabin Gas Plant</v>
      </c>
      <c r="F96" s="258" t="str">
        <f t="shared" si="6"/>
        <v>10200602</v>
      </c>
      <c r="G96" s="258" t="str">
        <f t="shared" si="6"/>
        <v>07/B4301/Cleaver-Brooks WT-700-BR2 Boiler</v>
      </c>
      <c r="H96" s="258" t="str">
        <f t="shared" si="6"/>
        <v>Process Heaters</v>
      </c>
      <c r="I96" s="258">
        <f t="shared" si="5"/>
        <v>10.1</v>
      </c>
      <c r="J96" s="258" t="str">
        <f t="shared" si="5"/>
        <v/>
      </c>
      <c r="K96" s="258">
        <f t="shared" si="5"/>
        <v>21</v>
      </c>
      <c r="L96" s="258" t="str">
        <f t="shared" si="5"/>
        <v/>
      </c>
      <c r="M96" s="258">
        <f t="shared" si="5"/>
        <v>0.06</v>
      </c>
      <c r="N96" s="260"/>
    </row>
    <row r="97" spans="1:14" s="258" customFormat="1" x14ac:dyDescent="0.2">
      <c r="A97" s="258" t="str">
        <f t="shared" si="2"/>
        <v>TitleV Permitted</v>
      </c>
      <c r="B97" s="258">
        <f t="shared" si="2"/>
        <v>56</v>
      </c>
      <c r="C97" s="261" t="s">
        <v>16617</v>
      </c>
      <c r="D97" s="259" t="s">
        <v>680</v>
      </c>
      <c r="E97" s="258" t="str">
        <f t="shared" si="6"/>
        <v>Lost Cabin Gas Plant</v>
      </c>
      <c r="F97" s="258" t="str">
        <f t="shared" si="6"/>
        <v>10200602</v>
      </c>
      <c r="G97" s="258" t="str">
        <f t="shared" si="6"/>
        <v>08/B-4301-3/Auxiliary Boiler</v>
      </c>
      <c r="H97" s="258" t="str">
        <f t="shared" si="6"/>
        <v>Process Heaters</v>
      </c>
      <c r="I97" s="258">
        <f t="shared" si="5"/>
        <v>9.5</v>
      </c>
      <c r="J97" s="258">
        <f t="shared" si="5"/>
        <v>0.4</v>
      </c>
      <c r="K97" s="258">
        <f t="shared" si="5"/>
        <v>13.4</v>
      </c>
      <c r="L97" s="258">
        <f t="shared" si="5"/>
        <v>0.18</v>
      </c>
      <c r="M97" s="258">
        <f t="shared" si="5"/>
        <v>1.1000000000000001</v>
      </c>
      <c r="N97" s="260"/>
    </row>
    <row r="98" spans="1:14" s="258" customFormat="1" x14ac:dyDescent="0.2">
      <c r="A98" s="258" t="str">
        <f t="shared" si="2"/>
        <v>TitleV Permitted</v>
      </c>
      <c r="B98" s="258">
        <f t="shared" si="2"/>
        <v>56</v>
      </c>
      <c r="C98" s="261" t="s">
        <v>16617</v>
      </c>
      <c r="D98" s="259" t="s">
        <v>680</v>
      </c>
      <c r="E98" s="258" t="str">
        <f t="shared" si="6"/>
        <v>Lost Cabin Gas Plant</v>
      </c>
      <c r="F98" s="258" t="str">
        <f t="shared" si="6"/>
        <v>10200603</v>
      </c>
      <c r="G98" s="258" t="str">
        <f t="shared" si="6"/>
        <v>(15) New Temporary Boiler</v>
      </c>
      <c r="H98" s="258" t="str">
        <f t="shared" si="6"/>
        <v>Process Heaters</v>
      </c>
      <c r="I98" s="258">
        <f t="shared" ref="I98:M99" si="7">I25</f>
        <v>0.9</v>
      </c>
      <c r="J98" s="258" t="str">
        <f t="shared" si="7"/>
        <v/>
      </c>
      <c r="K98" s="258">
        <f t="shared" si="7"/>
        <v>0.6</v>
      </c>
      <c r="L98" s="258" t="str">
        <f t="shared" si="7"/>
        <v/>
      </c>
      <c r="M98" s="258" t="str">
        <f t="shared" si="7"/>
        <v/>
      </c>
      <c r="N98" s="260"/>
    </row>
    <row r="99" spans="1:14" s="258" customFormat="1" x14ac:dyDescent="0.2">
      <c r="A99" s="258" t="str">
        <f t="shared" ref="A99:A150" si="8">A26</f>
        <v>TitleV Permitted</v>
      </c>
      <c r="B99" s="258">
        <f t="shared" si="2"/>
        <v>56</v>
      </c>
      <c r="C99" s="261" t="s">
        <v>16617</v>
      </c>
      <c r="D99" s="259" t="s">
        <v>680</v>
      </c>
      <c r="E99" s="258" t="str">
        <f t="shared" si="6"/>
        <v>Lost Cabin Gas Plant</v>
      </c>
      <c r="F99" s="258" t="str">
        <f t="shared" si="6"/>
        <v>20200102</v>
      </c>
      <c r="G99" s="258" t="str">
        <f t="shared" si="6"/>
        <v>10A/Detroit Diesel Emergency Generator</v>
      </c>
      <c r="H99" s="258" t="str">
        <f t="shared" si="6"/>
        <v>Compressor Engines</v>
      </c>
      <c r="I99" s="258">
        <f t="shared" si="7"/>
        <v>0.4</v>
      </c>
      <c r="J99" s="258" t="str">
        <f t="shared" si="7"/>
        <v/>
      </c>
      <c r="K99" s="258">
        <f t="shared" si="7"/>
        <v>0.1</v>
      </c>
      <c r="L99" s="258" t="str">
        <f t="shared" si="7"/>
        <v/>
      </c>
      <c r="M99" s="258" t="str">
        <f t="shared" si="7"/>
        <v/>
      </c>
      <c r="N99" s="260"/>
    </row>
    <row r="100" spans="1:14" s="258" customFormat="1" x14ac:dyDescent="0.2">
      <c r="A100" s="258" t="str">
        <f t="shared" si="8"/>
        <v>TitleV Permitted</v>
      </c>
      <c r="B100" s="258">
        <f t="shared" ref="B100:B150" si="9">B27</f>
        <v>56</v>
      </c>
      <c r="C100" s="261" t="s">
        <v>16617</v>
      </c>
      <c r="D100" s="259" t="s">
        <v>680</v>
      </c>
      <c r="E100" s="258" t="str">
        <f t="shared" ref="E100:H109" si="10">E27</f>
        <v>Lost Cabin Gas Plant</v>
      </c>
      <c r="F100" s="258" t="str">
        <f t="shared" si="10"/>
        <v>20200102</v>
      </c>
      <c r="G100" s="258" t="str">
        <f t="shared" si="10"/>
        <v>10B/Detroit Diesel Emergency Generator</v>
      </c>
      <c r="H100" s="258" t="str">
        <f t="shared" si="10"/>
        <v>Compressor Engines</v>
      </c>
      <c r="I100" s="258">
        <f t="shared" ref="I100:M122" si="11">I27</f>
        <v>0.74</v>
      </c>
      <c r="J100" s="258" t="str">
        <f t="shared" si="11"/>
        <v/>
      </c>
      <c r="K100" s="258">
        <f t="shared" si="11"/>
        <v>1.21</v>
      </c>
      <c r="L100" s="258" t="str">
        <f t="shared" si="11"/>
        <v/>
      </c>
      <c r="M100" s="258" t="str">
        <f t="shared" si="11"/>
        <v/>
      </c>
      <c r="N100" s="260"/>
    </row>
    <row r="101" spans="1:14" s="258" customFormat="1" x14ac:dyDescent="0.2">
      <c r="A101" s="258" t="str">
        <f t="shared" si="8"/>
        <v>TitleV Permitted</v>
      </c>
      <c r="B101" s="258">
        <f t="shared" si="9"/>
        <v>56</v>
      </c>
      <c r="C101" s="261" t="s">
        <v>16617</v>
      </c>
      <c r="D101" s="259" t="s">
        <v>680</v>
      </c>
      <c r="E101" s="258" t="str">
        <f t="shared" si="10"/>
        <v>Lost Cabin Gas Plant</v>
      </c>
      <c r="F101" s="258" t="str">
        <f t="shared" si="10"/>
        <v>20200201</v>
      </c>
      <c r="G101" s="258" t="str">
        <f t="shared" si="10"/>
        <v>12/G-4801-3/Centaur 40-T47008 Emergency Generator</v>
      </c>
      <c r="H101" s="258" t="str">
        <f t="shared" si="10"/>
        <v>Compressor Engines</v>
      </c>
      <c r="I101" s="258">
        <f t="shared" si="11"/>
        <v>0</v>
      </c>
      <c r="J101" s="258">
        <f t="shared" si="11"/>
        <v>0</v>
      </c>
      <c r="K101" s="258">
        <f t="shared" si="11"/>
        <v>0.2</v>
      </c>
      <c r="L101" s="258" t="str">
        <f t="shared" si="11"/>
        <v/>
      </c>
      <c r="M101" s="258" t="str">
        <f t="shared" si="11"/>
        <v/>
      </c>
      <c r="N101" s="260"/>
    </row>
    <row r="102" spans="1:14" s="258" customFormat="1" x14ac:dyDescent="0.2">
      <c r="A102" s="258" t="str">
        <f t="shared" si="8"/>
        <v>TitleV Permitted</v>
      </c>
      <c r="B102" s="258">
        <f t="shared" si="9"/>
        <v>56</v>
      </c>
      <c r="C102" s="261" t="s">
        <v>16617</v>
      </c>
      <c r="D102" s="259" t="s">
        <v>680</v>
      </c>
      <c r="E102" s="258" t="str">
        <f t="shared" si="10"/>
        <v>Lost Cabin Gas Plant</v>
      </c>
      <c r="F102" s="258" t="str">
        <f t="shared" si="10"/>
        <v>31000205</v>
      </c>
      <c r="G102" s="258" t="str">
        <f t="shared" si="10"/>
        <v>09/H5201/Trains 1 and 2 Flare</v>
      </c>
      <c r="H102" s="258" t="str">
        <f t="shared" si="10"/>
        <v>Natural Gas Production, Flares</v>
      </c>
      <c r="I102" s="258">
        <f t="shared" si="11"/>
        <v>0.2</v>
      </c>
      <c r="J102" s="258" t="str">
        <f t="shared" si="11"/>
        <v/>
      </c>
      <c r="K102" s="258">
        <f t="shared" si="11"/>
        <v>0.04</v>
      </c>
      <c r="L102" s="258" t="str">
        <f t="shared" si="11"/>
        <v/>
      </c>
      <c r="M102" s="258">
        <f t="shared" si="11"/>
        <v>0.01</v>
      </c>
      <c r="N102" s="260"/>
    </row>
    <row r="103" spans="1:14" s="258" customFormat="1" x14ac:dyDescent="0.2">
      <c r="A103" s="258" t="str">
        <f t="shared" si="8"/>
        <v>TitleV Permitted</v>
      </c>
      <c r="B103" s="258">
        <f t="shared" si="9"/>
        <v>56</v>
      </c>
      <c r="C103" s="261" t="s">
        <v>16617</v>
      </c>
      <c r="D103" s="259" t="s">
        <v>680</v>
      </c>
      <c r="E103" s="258" t="str">
        <f t="shared" si="10"/>
        <v>Lost Cabin Gas Plant</v>
      </c>
      <c r="F103" s="258" t="str">
        <f t="shared" si="10"/>
        <v>31000205</v>
      </c>
      <c r="G103" s="258" t="str">
        <f t="shared" si="10"/>
        <v>09A/H-5201-3/Train 3 Flare</v>
      </c>
      <c r="H103" s="258" t="str">
        <f t="shared" si="10"/>
        <v>Natural Gas Production, Flares</v>
      </c>
      <c r="I103" s="258">
        <f t="shared" si="11"/>
        <v>0.2</v>
      </c>
      <c r="J103" s="258" t="str">
        <f t="shared" si="11"/>
        <v/>
      </c>
      <c r="K103" s="258">
        <f t="shared" si="11"/>
        <v>0.04</v>
      </c>
      <c r="L103" s="258">
        <f t="shared" si="11"/>
        <v>0.01</v>
      </c>
      <c r="M103" s="258">
        <f t="shared" si="11"/>
        <v>0.01</v>
      </c>
      <c r="N103" s="260"/>
    </row>
    <row r="104" spans="1:14" s="258" customFormat="1" x14ac:dyDescent="0.2">
      <c r="A104" s="258" t="str">
        <f t="shared" si="8"/>
        <v>TitleV Permitted</v>
      </c>
      <c r="B104" s="258">
        <f t="shared" si="9"/>
        <v>56</v>
      </c>
      <c r="C104" s="261" t="s">
        <v>16617</v>
      </c>
      <c r="D104" s="259" t="s">
        <v>680</v>
      </c>
      <c r="E104" s="258" t="str">
        <f t="shared" si="10"/>
        <v>Lost Cabin Gas Plant</v>
      </c>
      <c r="F104" s="258" t="str">
        <f t="shared" si="10"/>
        <v>31000209</v>
      </c>
      <c r="G104" s="258" t="str">
        <f t="shared" si="10"/>
        <v>01/ H3302-1/Tail Gas Incinerator #1</v>
      </c>
      <c r="H104" s="258" t="str">
        <f t="shared" si="10"/>
        <v>Natural Gas Production, Incinerators Burning Waste Gas or Augmented Waste Gas</v>
      </c>
      <c r="I104" s="258">
        <f t="shared" si="11"/>
        <v>21.9</v>
      </c>
      <c r="J104" s="258" t="str">
        <f t="shared" si="11"/>
        <v/>
      </c>
      <c r="K104" s="258">
        <f t="shared" si="11"/>
        <v>438</v>
      </c>
      <c r="L104" s="258">
        <f t="shared" si="11"/>
        <v>503.7</v>
      </c>
      <c r="M104" s="258">
        <f t="shared" si="11"/>
        <v>0.56000000000000005</v>
      </c>
      <c r="N104" s="260"/>
    </row>
    <row r="105" spans="1:14" s="258" customFormat="1" x14ac:dyDescent="0.2">
      <c r="A105" s="258" t="str">
        <f t="shared" si="8"/>
        <v>TitleV Permitted</v>
      </c>
      <c r="B105" s="258">
        <f t="shared" si="9"/>
        <v>56</v>
      </c>
      <c r="C105" s="261" t="s">
        <v>16617</v>
      </c>
      <c r="D105" s="259" t="s">
        <v>680</v>
      </c>
      <c r="E105" s="258" t="str">
        <f t="shared" si="10"/>
        <v>Lost Cabin Gas Plant</v>
      </c>
      <c r="F105" s="258" t="str">
        <f t="shared" si="10"/>
        <v>31000209</v>
      </c>
      <c r="G105" s="258" t="str">
        <f t="shared" si="10"/>
        <v>02/H3302-2/Tail Gas Incinerator #2</v>
      </c>
      <c r="H105" s="258" t="str">
        <f t="shared" si="10"/>
        <v>Natural Gas Production, Incinerators Burning Waste Gas or Augmented Waste Gas</v>
      </c>
      <c r="I105" s="258">
        <f t="shared" si="11"/>
        <v>21.9</v>
      </c>
      <c r="J105" s="258" t="str">
        <f t="shared" si="11"/>
        <v/>
      </c>
      <c r="K105" s="258">
        <f t="shared" si="11"/>
        <v>438</v>
      </c>
      <c r="L105" s="258">
        <f t="shared" si="11"/>
        <v>503.7</v>
      </c>
      <c r="M105" s="258">
        <f t="shared" si="11"/>
        <v>1.1399999999999999</v>
      </c>
      <c r="N105" s="260"/>
    </row>
    <row r="106" spans="1:14" s="258" customFormat="1" x14ac:dyDescent="0.2">
      <c r="A106" s="258" t="str">
        <f t="shared" si="8"/>
        <v>TitleV Permitted</v>
      </c>
      <c r="B106" s="258">
        <f t="shared" si="9"/>
        <v>56</v>
      </c>
      <c r="C106" s="261" t="s">
        <v>16617</v>
      </c>
      <c r="D106" s="259" t="s">
        <v>680</v>
      </c>
      <c r="E106" s="258" t="str">
        <f t="shared" si="10"/>
        <v>Lost Cabin Gas Plant</v>
      </c>
      <c r="F106" s="258" t="str">
        <f t="shared" si="10"/>
        <v>31000209</v>
      </c>
      <c r="G106" s="258" t="str">
        <f t="shared" si="10"/>
        <v>03/H-3302-3/Tail Gas Incinerator #3</v>
      </c>
      <c r="H106" s="258" t="str">
        <f t="shared" si="10"/>
        <v>Natural Gas Production, Incinerators Burning Waste Gas or Augmented Waste Gas</v>
      </c>
      <c r="I106" s="258">
        <f t="shared" si="11"/>
        <v>59.1</v>
      </c>
      <c r="J106" s="258" t="str">
        <f t="shared" si="11"/>
        <v/>
      </c>
      <c r="K106" s="258">
        <f t="shared" si="11"/>
        <v>1445.4</v>
      </c>
      <c r="L106" s="258">
        <f t="shared" si="11"/>
        <v>1340.3</v>
      </c>
      <c r="M106" s="258">
        <f t="shared" si="11"/>
        <v>4.4000000000000004</v>
      </c>
      <c r="N106" s="260"/>
    </row>
    <row r="107" spans="1:14" s="258" customFormat="1" x14ac:dyDescent="0.2">
      <c r="A107" s="258" t="str">
        <f t="shared" si="8"/>
        <v>TitleV Permitted</v>
      </c>
      <c r="B107" s="258">
        <f t="shared" si="9"/>
        <v>56</v>
      </c>
      <c r="C107" s="261" t="s">
        <v>16617</v>
      </c>
      <c r="D107" s="259" t="s">
        <v>680</v>
      </c>
      <c r="E107" s="258" t="str">
        <f t="shared" si="10"/>
        <v>Lost Cabin Gas Plant</v>
      </c>
      <c r="F107" s="258" t="str">
        <f t="shared" si="10"/>
        <v>31000299</v>
      </c>
      <c r="G107" s="258" t="str">
        <f t="shared" si="10"/>
        <v>10/S3109/Trains 1 and 2 Sulfur Pits</v>
      </c>
      <c r="H107" s="258" t="str">
        <f t="shared" si="10"/>
        <v>Natural Gas Production, Other Not Classified</v>
      </c>
      <c r="I107" s="258" t="str">
        <f t="shared" si="11"/>
        <v/>
      </c>
      <c r="J107" s="258" t="str">
        <f t="shared" si="11"/>
        <v/>
      </c>
      <c r="K107" s="258" t="str">
        <f t="shared" si="11"/>
        <v/>
      </c>
      <c r="L107" s="258">
        <f t="shared" si="11"/>
        <v>1.95</v>
      </c>
      <c r="M107" s="258" t="str">
        <f t="shared" si="11"/>
        <v/>
      </c>
      <c r="N107" s="260"/>
    </row>
    <row r="108" spans="1:14" s="258" customFormat="1" x14ac:dyDescent="0.2">
      <c r="A108" s="258" t="str">
        <f t="shared" si="8"/>
        <v>TitleV Permitted</v>
      </c>
      <c r="B108" s="258">
        <f t="shared" si="9"/>
        <v>56</v>
      </c>
      <c r="C108" s="261" t="s">
        <v>16617</v>
      </c>
      <c r="D108" s="259" t="s">
        <v>680</v>
      </c>
      <c r="E108" s="258" t="str">
        <f t="shared" si="10"/>
        <v>Lost Cabin Gas Plant</v>
      </c>
      <c r="F108" s="258" t="str">
        <f t="shared" si="10"/>
        <v>31000299</v>
      </c>
      <c r="G108" s="258" t="str">
        <f t="shared" si="10"/>
        <v>11D/T3401-3/Sulfur Tanks</v>
      </c>
      <c r="H108" s="258" t="str">
        <f t="shared" si="10"/>
        <v>Natural Gas Production, Other Not Classified</v>
      </c>
      <c r="I108" s="258" t="str">
        <f t="shared" si="11"/>
        <v/>
      </c>
      <c r="J108" s="258" t="str">
        <f t="shared" si="11"/>
        <v/>
      </c>
      <c r="K108" s="258" t="str">
        <f t="shared" si="11"/>
        <v/>
      </c>
      <c r="L108" s="258">
        <f t="shared" si="11"/>
        <v>26.3</v>
      </c>
      <c r="M108" s="258" t="str">
        <f t="shared" si="11"/>
        <v/>
      </c>
      <c r="N108" s="260"/>
    </row>
    <row r="109" spans="1:14" s="258" customFormat="1" x14ac:dyDescent="0.2">
      <c r="A109" s="258" t="str">
        <f t="shared" si="8"/>
        <v>TitleV Permitted</v>
      </c>
      <c r="B109" s="258">
        <f t="shared" si="9"/>
        <v>56</v>
      </c>
      <c r="C109" s="261" t="s">
        <v>16617</v>
      </c>
      <c r="D109" s="259" t="s">
        <v>680</v>
      </c>
      <c r="E109" s="258" t="str">
        <f t="shared" si="10"/>
        <v>Lost Cabin Gas Plant</v>
      </c>
      <c r="F109" s="258" t="str">
        <f t="shared" si="10"/>
        <v>31000299</v>
      </c>
      <c r="G109" s="258" t="str">
        <f t="shared" si="10"/>
        <v>13/S-3109-3/Sulfur Pit -Train 3</v>
      </c>
      <c r="H109" s="258" t="str">
        <f t="shared" si="10"/>
        <v>Natural Gas Production, Other Not Classified</v>
      </c>
      <c r="I109" s="258" t="str">
        <f t="shared" si="11"/>
        <v/>
      </c>
      <c r="J109" s="258" t="str">
        <f t="shared" si="11"/>
        <v/>
      </c>
      <c r="K109" s="258" t="str">
        <f t="shared" si="11"/>
        <v/>
      </c>
      <c r="L109" s="258">
        <f t="shared" si="11"/>
        <v>26.3</v>
      </c>
      <c r="M109" s="258" t="str">
        <f t="shared" si="11"/>
        <v/>
      </c>
      <c r="N109" s="260"/>
    </row>
    <row r="110" spans="1:14" s="7" customFormat="1" x14ac:dyDescent="0.2">
      <c r="A110" s="135" t="str">
        <f t="shared" si="8"/>
        <v>TitleV Permitted</v>
      </c>
      <c r="B110" s="135">
        <f t="shared" si="9"/>
        <v>56</v>
      </c>
      <c r="C110" s="207" t="s">
        <v>16616</v>
      </c>
      <c r="D110" s="135" t="s">
        <v>679</v>
      </c>
      <c r="E110" s="135" t="str">
        <f t="shared" ref="E110:H119" si="12">E37</f>
        <v>Beaver Creek Gas Plant</v>
      </c>
      <c r="F110" s="135" t="str">
        <f t="shared" si="12"/>
        <v>10200602</v>
      </c>
      <c r="G110" s="135" t="str">
        <f t="shared" si="12"/>
        <v>02/PB#2/#2 Wickes Boiler</v>
      </c>
      <c r="H110" s="135" t="str">
        <f t="shared" si="12"/>
        <v>Process Heaters</v>
      </c>
      <c r="I110" s="135">
        <f t="shared" si="11"/>
        <v>3.3</v>
      </c>
      <c r="J110" s="135" t="str">
        <f t="shared" si="11"/>
        <v/>
      </c>
      <c r="K110" s="135">
        <f t="shared" si="11"/>
        <v>0.8</v>
      </c>
      <c r="L110" s="135" t="str">
        <f t="shared" si="11"/>
        <v/>
      </c>
      <c r="M110" s="135" t="str">
        <f t="shared" si="11"/>
        <v/>
      </c>
      <c r="N110" s="209"/>
    </row>
    <row r="111" spans="1:14" s="7" customFormat="1" x14ac:dyDescent="0.2">
      <c r="A111" s="135" t="str">
        <f t="shared" si="8"/>
        <v>TitleV Permitted</v>
      </c>
      <c r="B111" s="135">
        <f t="shared" si="9"/>
        <v>56</v>
      </c>
      <c r="C111" s="207" t="s">
        <v>16616</v>
      </c>
      <c r="D111" s="135" t="s">
        <v>679</v>
      </c>
      <c r="E111" s="135" t="str">
        <f t="shared" si="12"/>
        <v>Beaver Creek Gas Plant</v>
      </c>
      <c r="F111" s="135" t="str">
        <f t="shared" si="12"/>
        <v>10200602</v>
      </c>
      <c r="G111" s="135" t="str">
        <f t="shared" si="12"/>
        <v>12B/SB#1/Supplemental Boiler #1</v>
      </c>
      <c r="H111" s="135" t="str">
        <f t="shared" si="12"/>
        <v>Process Heaters</v>
      </c>
      <c r="I111" s="135">
        <f t="shared" si="11"/>
        <v>0</v>
      </c>
      <c r="J111" s="135" t="str">
        <f t="shared" si="11"/>
        <v/>
      </c>
      <c r="K111" s="135">
        <f t="shared" si="11"/>
        <v>0</v>
      </c>
      <c r="L111" s="135" t="str">
        <f t="shared" si="11"/>
        <v/>
      </c>
      <c r="M111" s="135" t="str">
        <f t="shared" si="11"/>
        <v/>
      </c>
      <c r="N111" s="209"/>
    </row>
    <row r="112" spans="1:14" s="7" customFormat="1" x14ac:dyDescent="0.2">
      <c r="A112" s="135" t="str">
        <f t="shared" si="8"/>
        <v>TitleV Permitted</v>
      </c>
      <c r="B112" s="135">
        <f t="shared" si="9"/>
        <v>56</v>
      </c>
      <c r="C112" s="207" t="s">
        <v>16616</v>
      </c>
      <c r="D112" s="135" t="s">
        <v>679</v>
      </c>
      <c r="E112" s="135" t="str">
        <f t="shared" si="12"/>
        <v>Beaver Creek Gas Plant</v>
      </c>
      <c r="F112" s="135" t="str">
        <f t="shared" si="12"/>
        <v>20200201</v>
      </c>
      <c r="G112" s="135" t="str">
        <f t="shared" si="12"/>
        <v>12A/ST#1/Solar Centaur T-4500 Turbine #1</v>
      </c>
      <c r="H112" s="135" t="str">
        <f>H39</f>
        <v>Compressor Engines</v>
      </c>
      <c r="I112" s="135">
        <f t="shared" si="11"/>
        <v>51.1</v>
      </c>
      <c r="J112" s="135" t="str">
        <f t="shared" si="11"/>
        <v/>
      </c>
      <c r="K112" s="135">
        <f t="shared" si="11"/>
        <v>15.2</v>
      </c>
      <c r="L112" s="135" t="str">
        <f t="shared" si="11"/>
        <v/>
      </c>
      <c r="M112" s="135" t="str">
        <f t="shared" si="11"/>
        <v/>
      </c>
      <c r="N112" s="209"/>
    </row>
    <row r="113" spans="1:14" s="7" customFormat="1" x14ac:dyDescent="0.2">
      <c r="A113" s="135" t="str">
        <f t="shared" si="8"/>
        <v>TitleV Permitted</v>
      </c>
      <c r="B113" s="135">
        <f t="shared" si="9"/>
        <v>56</v>
      </c>
      <c r="C113" s="207" t="s">
        <v>16616</v>
      </c>
      <c r="D113" s="135" t="s">
        <v>679</v>
      </c>
      <c r="E113" s="135" t="str">
        <f t="shared" si="12"/>
        <v>Beaver Creek Gas Plant</v>
      </c>
      <c r="F113" s="135" t="str">
        <f t="shared" si="12"/>
        <v>20200201</v>
      </c>
      <c r="G113" s="135" t="str">
        <f t="shared" si="12"/>
        <v>17A/ST-2/Solar Centaur T-4500 Turbine #2 Gen.</v>
      </c>
      <c r="H113" s="135" t="str">
        <f t="shared" si="12"/>
        <v>Compressor Engines</v>
      </c>
      <c r="I113" s="135">
        <f t="shared" si="11"/>
        <v>43.6</v>
      </c>
      <c r="J113" s="135" t="str">
        <f t="shared" si="11"/>
        <v/>
      </c>
      <c r="K113" s="135">
        <f t="shared" si="11"/>
        <v>13</v>
      </c>
      <c r="L113" s="135" t="str">
        <f t="shared" si="11"/>
        <v/>
      </c>
      <c r="M113" s="135" t="str">
        <f t="shared" si="11"/>
        <v/>
      </c>
      <c r="N113" s="209"/>
    </row>
    <row r="114" spans="1:14" s="7" customFormat="1" x14ac:dyDescent="0.2">
      <c r="A114" s="135" t="str">
        <f t="shared" si="8"/>
        <v>TitleV Permitted</v>
      </c>
      <c r="B114" s="135">
        <f t="shared" si="9"/>
        <v>56</v>
      </c>
      <c r="C114" s="207" t="s">
        <v>16616</v>
      </c>
      <c r="D114" s="135" t="s">
        <v>679</v>
      </c>
      <c r="E114" s="135" t="str">
        <f t="shared" si="12"/>
        <v>Beaver Creek Gas Plant</v>
      </c>
      <c r="F114" s="135" t="str">
        <f t="shared" si="12"/>
        <v>20200201</v>
      </c>
      <c r="G114" s="135" t="str">
        <f t="shared" si="12"/>
        <v>17B/SB#2/Supplemental Boiler #2</v>
      </c>
      <c r="H114" s="135" t="str">
        <f t="shared" si="12"/>
        <v>Compressor Engines</v>
      </c>
      <c r="I114" s="135">
        <f t="shared" si="11"/>
        <v>3.2</v>
      </c>
      <c r="J114" s="135" t="str">
        <f t="shared" si="11"/>
        <v/>
      </c>
      <c r="K114" s="135">
        <f t="shared" si="11"/>
        <v>0.8</v>
      </c>
      <c r="L114" s="135" t="str">
        <f t="shared" si="11"/>
        <v/>
      </c>
      <c r="M114" s="135" t="str">
        <f t="shared" si="11"/>
        <v/>
      </c>
      <c r="N114" s="209"/>
    </row>
    <row r="115" spans="1:14" s="7" customFormat="1" x14ac:dyDescent="0.2">
      <c r="A115" s="135" t="str">
        <f t="shared" si="8"/>
        <v>TitleV Permitted</v>
      </c>
      <c r="B115" s="135">
        <f t="shared" si="9"/>
        <v>56</v>
      </c>
      <c r="C115" s="207" t="s">
        <v>16616</v>
      </c>
      <c r="D115" s="135" t="s">
        <v>679</v>
      </c>
      <c r="E115" s="135" t="str">
        <f t="shared" si="12"/>
        <v>Beaver Creek Gas Plant</v>
      </c>
      <c r="F115" s="135" t="str">
        <f t="shared" si="12"/>
        <v>20200202</v>
      </c>
      <c r="G115" s="135" t="str">
        <f t="shared" si="12"/>
        <v>03/C-1/Cooper-Bessemer GMXF-6</v>
      </c>
      <c r="H115" s="135" t="str">
        <f t="shared" si="12"/>
        <v>Compressor Engines</v>
      </c>
      <c r="I115" s="135">
        <f t="shared" si="11"/>
        <v>12.9</v>
      </c>
      <c r="J115" s="135">
        <f t="shared" si="11"/>
        <v>0.6</v>
      </c>
      <c r="K115" s="135">
        <f t="shared" si="11"/>
        <v>1.6</v>
      </c>
      <c r="L115" s="135" t="str">
        <f t="shared" si="11"/>
        <v/>
      </c>
      <c r="M115" s="135" t="str">
        <f t="shared" si="11"/>
        <v/>
      </c>
      <c r="N115" s="209"/>
    </row>
    <row r="116" spans="1:14" s="7" customFormat="1" x14ac:dyDescent="0.2">
      <c r="A116" s="135" t="str">
        <f t="shared" si="8"/>
        <v>TitleV Permitted</v>
      </c>
      <c r="B116" s="135">
        <f t="shared" si="9"/>
        <v>56</v>
      </c>
      <c r="C116" s="207" t="s">
        <v>16616</v>
      </c>
      <c r="D116" s="135" t="s">
        <v>679</v>
      </c>
      <c r="E116" s="135" t="str">
        <f t="shared" si="12"/>
        <v>Beaver Creek Gas Plant</v>
      </c>
      <c r="F116" s="135" t="str">
        <f t="shared" si="12"/>
        <v>20200202</v>
      </c>
      <c r="G116" s="135" t="str">
        <f t="shared" si="12"/>
        <v>05/C-3/Cooper-Bessemer GMXE-4</v>
      </c>
      <c r="H116" s="135" t="str">
        <f t="shared" si="12"/>
        <v>Compressor Engines</v>
      </c>
      <c r="I116" s="135">
        <f t="shared" si="11"/>
        <v>27.2</v>
      </c>
      <c r="J116" s="135">
        <f t="shared" si="11"/>
        <v>1.2</v>
      </c>
      <c r="K116" s="135">
        <f t="shared" si="11"/>
        <v>3.4</v>
      </c>
      <c r="L116" s="135" t="str">
        <f t="shared" si="11"/>
        <v/>
      </c>
      <c r="M116" s="135" t="str">
        <f t="shared" si="11"/>
        <v/>
      </c>
      <c r="N116" s="209"/>
    </row>
    <row r="117" spans="1:14" s="7" customFormat="1" x14ac:dyDescent="0.2">
      <c r="A117" s="135" t="str">
        <f t="shared" si="8"/>
        <v>TitleV Permitted</v>
      </c>
      <c r="B117" s="135">
        <f t="shared" si="9"/>
        <v>56</v>
      </c>
      <c r="C117" s="207" t="s">
        <v>16616</v>
      </c>
      <c r="D117" s="135" t="s">
        <v>679</v>
      </c>
      <c r="E117" s="135" t="str">
        <f t="shared" si="12"/>
        <v>Beaver Creek Gas Plant</v>
      </c>
      <c r="F117" s="135" t="str">
        <f t="shared" si="12"/>
        <v>20200202</v>
      </c>
      <c r="G117" s="135" t="str">
        <f t="shared" si="12"/>
        <v>07/C-8/Clark HBA6</v>
      </c>
      <c r="H117" s="135" t="str">
        <f t="shared" si="12"/>
        <v>Compressor Engines</v>
      </c>
      <c r="I117" s="135">
        <f t="shared" si="11"/>
        <v>46.5</v>
      </c>
      <c r="J117" s="135">
        <f t="shared" si="11"/>
        <v>1</v>
      </c>
      <c r="K117" s="135">
        <f t="shared" si="11"/>
        <v>7.6</v>
      </c>
      <c r="L117" s="135" t="str">
        <f t="shared" si="11"/>
        <v/>
      </c>
      <c r="M117" s="135" t="str">
        <f t="shared" si="11"/>
        <v/>
      </c>
      <c r="N117" s="209"/>
    </row>
    <row r="118" spans="1:14" s="7" customFormat="1" x14ac:dyDescent="0.2">
      <c r="A118" s="135" t="str">
        <f t="shared" si="8"/>
        <v>TitleV Permitted</v>
      </c>
      <c r="B118" s="135">
        <f t="shared" si="9"/>
        <v>56</v>
      </c>
      <c r="C118" s="207" t="s">
        <v>16616</v>
      </c>
      <c r="D118" s="135" t="s">
        <v>679</v>
      </c>
      <c r="E118" s="135" t="str">
        <f t="shared" si="12"/>
        <v>Beaver Creek Gas Plant</v>
      </c>
      <c r="F118" s="135" t="str">
        <f t="shared" si="12"/>
        <v>20200202</v>
      </c>
      <c r="G118" s="135" t="str">
        <f t="shared" si="12"/>
        <v>08/C-9/Waukesha L-7042-GSI w/Catalyst</v>
      </c>
      <c r="H118" s="135" t="str">
        <f t="shared" si="12"/>
        <v>Compressor Engines</v>
      </c>
      <c r="I118" s="135">
        <f t="shared" si="11"/>
        <v>23.3</v>
      </c>
      <c r="J118" s="135" t="str">
        <f t="shared" si="11"/>
        <v/>
      </c>
      <c r="K118" s="135">
        <f t="shared" si="11"/>
        <v>23.3</v>
      </c>
      <c r="L118" s="135" t="str">
        <f t="shared" si="11"/>
        <v/>
      </c>
      <c r="M118" s="135" t="str">
        <f t="shared" si="11"/>
        <v/>
      </c>
      <c r="N118" s="209"/>
    </row>
    <row r="119" spans="1:14" s="7" customFormat="1" x14ac:dyDescent="0.2">
      <c r="A119" s="135" t="str">
        <f t="shared" si="8"/>
        <v>TitleV Permitted</v>
      </c>
      <c r="B119" s="135">
        <f t="shared" si="9"/>
        <v>56</v>
      </c>
      <c r="C119" s="207" t="s">
        <v>16616</v>
      </c>
      <c r="D119" s="135" t="s">
        <v>679</v>
      </c>
      <c r="E119" s="135" t="str">
        <f t="shared" si="12"/>
        <v>Beaver Creek Gas Plant</v>
      </c>
      <c r="F119" s="135" t="str">
        <f t="shared" si="12"/>
        <v>20200202</v>
      </c>
      <c r="G119" s="135" t="str">
        <f t="shared" si="12"/>
        <v>09r/C-10/Waukesha L-7042-GSI</v>
      </c>
      <c r="H119" s="135" t="str">
        <f t="shared" si="12"/>
        <v>Compressor Engines</v>
      </c>
      <c r="I119" s="135">
        <f t="shared" si="11"/>
        <v>14.5</v>
      </c>
      <c r="J119" s="135" t="str">
        <f t="shared" si="11"/>
        <v/>
      </c>
      <c r="K119" s="135">
        <f t="shared" si="11"/>
        <v>29.1</v>
      </c>
      <c r="L119" s="135" t="str">
        <f t="shared" si="11"/>
        <v/>
      </c>
      <c r="M119" s="135" t="str">
        <f t="shared" si="11"/>
        <v/>
      </c>
      <c r="N119" s="209"/>
    </row>
    <row r="120" spans="1:14" s="7" customFormat="1" x14ac:dyDescent="0.2">
      <c r="A120" s="135" t="str">
        <f t="shared" si="8"/>
        <v>TitleV Permitted</v>
      </c>
      <c r="B120" s="135">
        <f t="shared" si="9"/>
        <v>56</v>
      </c>
      <c r="C120" s="207" t="s">
        <v>16616</v>
      </c>
      <c r="D120" s="135" t="s">
        <v>679</v>
      </c>
      <c r="E120" s="135" t="str">
        <f t="shared" ref="E120:H122" si="13">E47</f>
        <v>Beaver Creek Gas Plant</v>
      </c>
      <c r="F120" s="135" t="str">
        <f t="shared" si="13"/>
        <v>20200202</v>
      </c>
      <c r="G120" s="135" t="str">
        <f t="shared" si="13"/>
        <v>15/PEG/Plant Emergency Generator</v>
      </c>
      <c r="H120" s="135" t="str">
        <f t="shared" si="13"/>
        <v>Compressor Engines</v>
      </c>
      <c r="I120" s="135">
        <f t="shared" si="11"/>
        <v>0</v>
      </c>
      <c r="J120" s="135">
        <f t="shared" si="11"/>
        <v>0</v>
      </c>
      <c r="K120" s="135">
        <f t="shared" si="11"/>
        <v>0</v>
      </c>
      <c r="L120" s="135" t="str">
        <f t="shared" si="11"/>
        <v/>
      </c>
      <c r="M120" s="135" t="str">
        <f t="shared" si="11"/>
        <v/>
      </c>
      <c r="N120" s="209"/>
    </row>
    <row r="121" spans="1:14" s="7" customFormat="1" x14ac:dyDescent="0.2">
      <c r="A121" s="135" t="str">
        <f t="shared" si="8"/>
        <v>TitleV Permitted</v>
      </c>
      <c r="B121" s="135">
        <f t="shared" si="9"/>
        <v>56</v>
      </c>
      <c r="C121" s="207" t="s">
        <v>16616</v>
      </c>
      <c r="D121" s="135" t="s">
        <v>679</v>
      </c>
      <c r="E121" s="135" t="str">
        <f t="shared" si="13"/>
        <v>Beaver Creek Gas Plant</v>
      </c>
      <c r="F121" s="135" t="str">
        <f t="shared" si="13"/>
        <v>20200202</v>
      </c>
      <c r="G121" s="135" t="str">
        <f t="shared" si="13"/>
        <v>21/C-6/Waukesha L-7042-GSI w/Catalyst</v>
      </c>
      <c r="H121" s="135" t="str">
        <f t="shared" si="13"/>
        <v>Compressor Engines</v>
      </c>
      <c r="I121" s="135">
        <f t="shared" si="11"/>
        <v>17.2</v>
      </c>
      <c r="J121" s="135" t="str">
        <f t="shared" si="11"/>
        <v/>
      </c>
      <c r="K121" s="135">
        <f t="shared" si="11"/>
        <v>34.4</v>
      </c>
      <c r="L121" s="135" t="str">
        <f t="shared" si="11"/>
        <v/>
      </c>
      <c r="M121" s="135" t="str">
        <f t="shared" si="11"/>
        <v/>
      </c>
      <c r="N121" s="209"/>
    </row>
    <row r="122" spans="1:14" s="7" customFormat="1" x14ac:dyDescent="0.2">
      <c r="A122" s="135" t="str">
        <f t="shared" si="8"/>
        <v>TitleV Permitted</v>
      </c>
      <c r="B122" s="135">
        <f t="shared" si="9"/>
        <v>56</v>
      </c>
      <c r="C122" s="207" t="s">
        <v>16616</v>
      </c>
      <c r="D122" s="135" t="s">
        <v>679</v>
      </c>
      <c r="E122" s="135" t="str">
        <f t="shared" si="13"/>
        <v>Beaver Creek Gas Plant</v>
      </c>
      <c r="F122" s="135" t="str">
        <f t="shared" si="13"/>
        <v>20200202</v>
      </c>
      <c r="G122" s="135" t="str">
        <f t="shared" si="13"/>
        <v>23/C-7A/Waukesha L-7042-GSI w/Catalyst</v>
      </c>
      <c r="H122" s="135" t="str">
        <f t="shared" si="13"/>
        <v>Compressor Engines</v>
      </c>
      <c r="I122" s="135">
        <f t="shared" si="11"/>
        <v>13.1</v>
      </c>
      <c r="J122" s="135" t="str">
        <f t="shared" si="11"/>
        <v/>
      </c>
      <c r="K122" s="135">
        <f t="shared" si="11"/>
        <v>13.1</v>
      </c>
      <c r="L122" s="135" t="str">
        <f t="shared" si="11"/>
        <v/>
      </c>
      <c r="M122" s="135" t="str">
        <f t="shared" si="11"/>
        <v/>
      </c>
      <c r="N122" s="209"/>
    </row>
    <row r="123" spans="1:14" s="7" customFormat="1" x14ac:dyDescent="0.2">
      <c r="A123" s="135" t="str">
        <f t="shared" si="8"/>
        <v>TitleV Permitted</v>
      </c>
      <c r="B123" s="135">
        <f t="shared" si="9"/>
        <v>56</v>
      </c>
      <c r="C123" s="207" t="s">
        <v>16616</v>
      </c>
      <c r="D123" s="135" t="s">
        <v>679</v>
      </c>
      <c r="E123" s="135" t="str">
        <f t="shared" ref="E123:M123" si="14">E50</f>
        <v>Beaver Creek Gas Plant</v>
      </c>
      <c r="F123" s="135" t="str">
        <f t="shared" si="14"/>
        <v>20200202</v>
      </c>
      <c r="G123" s="135" t="str">
        <f t="shared" si="14"/>
        <v>24/C-13A/Waukesha L-7042-GSI w/Catalyst</v>
      </c>
      <c r="H123" s="135" t="str">
        <f t="shared" si="14"/>
        <v>Compressor Engines</v>
      </c>
      <c r="I123" s="135">
        <f t="shared" si="14"/>
        <v>10.7</v>
      </c>
      <c r="J123" s="135" t="str">
        <f t="shared" si="14"/>
        <v/>
      </c>
      <c r="K123" s="135">
        <f t="shared" si="14"/>
        <v>10.7</v>
      </c>
      <c r="L123" s="135" t="str">
        <f t="shared" si="14"/>
        <v/>
      </c>
      <c r="M123" s="135" t="str">
        <f t="shared" si="14"/>
        <v/>
      </c>
      <c r="N123" s="209"/>
    </row>
    <row r="124" spans="1:14" s="7" customFormat="1" x14ac:dyDescent="0.2">
      <c r="A124" s="135" t="str">
        <f t="shared" si="8"/>
        <v>TitleV Permitted</v>
      </c>
      <c r="B124" s="135">
        <f t="shared" si="9"/>
        <v>56</v>
      </c>
      <c r="C124" s="207" t="s">
        <v>16616</v>
      </c>
      <c r="D124" s="135" t="s">
        <v>679</v>
      </c>
      <c r="E124" s="135" t="str">
        <f t="shared" ref="E124:M124" si="15">E51</f>
        <v>Beaver Creek Gas Plant</v>
      </c>
      <c r="F124" s="135" t="str">
        <f t="shared" si="15"/>
        <v>31000205</v>
      </c>
      <c r="G124" s="135" t="str">
        <f t="shared" si="15"/>
        <v>14/F-1/Plant Flare</v>
      </c>
      <c r="H124" s="135" t="str">
        <f t="shared" si="15"/>
        <v>Natural Gas Production, Flares</v>
      </c>
      <c r="I124" s="135">
        <f t="shared" si="15"/>
        <v>0.1</v>
      </c>
      <c r="J124" s="135" t="str">
        <f t="shared" si="15"/>
        <v/>
      </c>
      <c r="K124" s="135">
        <f t="shared" si="15"/>
        <v>0</v>
      </c>
      <c r="L124" s="135">
        <f t="shared" si="15"/>
        <v>57.7</v>
      </c>
      <c r="M124" s="135" t="str">
        <f t="shared" si="15"/>
        <v/>
      </c>
      <c r="N124" s="209"/>
    </row>
    <row r="125" spans="1:14" s="7" customFormat="1" x14ac:dyDescent="0.2">
      <c r="A125" s="135" t="str">
        <f t="shared" si="8"/>
        <v>TitleV Permitted</v>
      </c>
      <c r="B125" s="135">
        <f t="shared" si="9"/>
        <v>56</v>
      </c>
      <c r="C125" s="207" t="s">
        <v>16616</v>
      </c>
      <c r="D125" s="135" t="s">
        <v>679</v>
      </c>
      <c r="E125" s="135" t="str">
        <f t="shared" ref="E125:M125" si="16">E52</f>
        <v>Beaver Creek Gas Plant</v>
      </c>
      <c r="F125" s="135" t="str">
        <f t="shared" si="16"/>
        <v>31000228</v>
      </c>
      <c r="G125" s="135" t="str">
        <f t="shared" si="16"/>
        <v>19/EG Gas Dehydration Reboiler</v>
      </c>
      <c r="H125" s="135" t="str">
        <f t="shared" si="16"/>
        <v>Dehydrator</v>
      </c>
      <c r="I125" s="135" t="str">
        <f t="shared" si="16"/>
        <v/>
      </c>
      <c r="J125" s="135">
        <f t="shared" si="16"/>
        <v>1.7</v>
      </c>
      <c r="K125" s="135" t="str">
        <f t="shared" si="16"/>
        <v/>
      </c>
      <c r="L125" s="135" t="str">
        <f t="shared" si="16"/>
        <v/>
      </c>
      <c r="M125" s="135" t="str">
        <f t="shared" si="16"/>
        <v/>
      </c>
      <c r="N125" s="209"/>
    </row>
    <row r="126" spans="1:14" s="7" customFormat="1" x14ac:dyDescent="0.2">
      <c r="A126" s="135" t="str">
        <f t="shared" si="8"/>
        <v>TitleV Permitted</v>
      </c>
      <c r="B126" s="135">
        <f t="shared" si="9"/>
        <v>56</v>
      </c>
      <c r="C126" s="207" t="s">
        <v>16616</v>
      </c>
      <c r="D126" s="135" t="s">
        <v>679</v>
      </c>
      <c r="E126" s="135" t="str">
        <f t="shared" ref="E126:M126" si="17">E53</f>
        <v>Beaver Creek Gas Plant</v>
      </c>
      <c r="F126" s="135" t="str">
        <f t="shared" si="17"/>
        <v>31000404</v>
      </c>
      <c r="G126" s="135" t="str">
        <f t="shared" si="17"/>
        <v>25/LO#2/Lean Oil Heater</v>
      </c>
      <c r="H126" s="135" t="str">
        <f t="shared" si="17"/>
        <v>Process Heaters</v>
      </c>
      <c r="I126" s="135">
        <f t="shared" si="17"/>
        <v>1.3</v>
      </c>
      <c r="J126" s="135" t="str">
        <f t="shared" si="17"/>
        <v/>
      </c>
      <c r="K126" s="135">
        <f t="shared" si="17"/>
        <v>1.3</v>
      </c>
      <c r="L126" s="135" t="str">
        <f t="shared" si="17"/>
        <v/>
      </c>
      <c r="M126" s="135" t="str">
        <f t="shared" si="17"/>
        <v/>
      </c>
      <c r="N126" s="209"/>
    </row>
    <row r="127" spans="1:14" s="7" customFormat="1" x14ac:dyDescent="0.2">
      <c r="A127" s="135" t="str">
        <f t="shared" si="8"/>
        <v>TitleV Permitted</v>
      </c>
      <c r="B127" s="135">
        <f t="shared" si="9"/>
        <v>56</v>
      </c>
      <c r="C127" s="207" t="s">
        <v>16616</v>
      </c>
      <c r="D127" s="135" t="s">
        <v>679</v>
      </c>
      <c r="E127" s="135" t="str">
        <f t="shared" ref="E127:M129" si="18">E54</f>
        <v>Beaver Creek Gas Plant</v>
      </c>
      <c r="F127" s="135" t="str">
        <f t="shared" si="18"/>
        <v>31088811</v>
      </c>
      <c r="G127" s="135" t="str">
        <f t="shared" si="18"/>
        <v>18/MISC./Fugitive VOC Emissions</v>
      </c>
      <c r="H127" s="135" t="str">
        <f t="shared" si="18"/>
        <v>Permitted Fugitives</v>
      </c>
      <c r="I127" s="135" t="str">
        <f t="shared" si="18"/>
        <v/>
      </c>
      <c r="J127" s="135">
        <f t="shared" si="18"/>
        <v>19.5</v>
      </c>
      <c r="K127" s="135" t="str">
        <f t="shared" si="18"/>
        <v/>
      </c>
      <c r="L127" s="135" t="str">
        <f t="shared" si="18"/>
        <v/>
      </c>
      <c r="M127" s="135" t="str">
        <f t="shared" si="18"/>
        <v/>
      </c>
      <c r="N127" s="209"/>
    </row>
    <row r="128" spans="1:14" s="7" customFormat="1" x14ac:dyDescent="0.2">
      <c r="A128" s="135" t="str">
        <f t="shared" si="8"/>
        <v>TitleV Permitted</v>
      </c>
      <c r="B128" s="135">
        <f t="shared" si="9"/>
        <v>56</v>
      </c>
      <c r="C128" s="207" t="s">
        <v>16616</v>
      </c>
      <c r="D128" s="135" t="s">
        <v>679</v>
      </c>
      <c r="E128" s="135" t="str">
        <f t="shared" si="18"/>
        <v>Beaver Creek Gas Plant</v>
      </c>
      <c r="F128" s="135" t="str">
        <f t="shared" si="18"/>
        <v>31088811</v>
      </c>
      <c r="G128" s="135" t="str">
        <f t="shared" si="18"/>
        <v>22/LO-1/Truck Loadout Station</v>
      </c>
      <c r="H128" s="135" t="str">
        <f>H55</f>
        <v>Permitted Fugitives</v>
      </c>
      <c r="I128" s="135" t="str">
        <f t="shared" si="18"/>
        <v/>
      </c>
      <c r="J128" s="135">
        <f t="shared" si="18"/>
        <v>11.8</v>
      </c>
      <c r="K128" s="135" t="str">
        <f t="shared" si="18"/>
        <v/>
      </c>
      <c r="L128" s="135" t="str">
        <f t="shared" si="18"/>
        <v/>
      </c>
      <c r="M128" s="135" t="str">
        <f t="shared" si="18"/>
        <v/>
      </c>
      <c r="N128" s="209"/>
    </row>
    <row r="129" spans="1:14" s="7" customFormat="1" x14ac:dyDescent="0.2">
      <c r="A129" s="135" t="str">
        <f t="shared" si="8"/>
        <v>TitleV Permitted</v>
      </c>
      <c r="B129" s="135">
        <f t="shared" si="9"/>
        <v>56</v>
      </c>
      <c r="C129" s="207" t="s">
        <v>16616</v>
      </c>
      <c r="D129" s="135" t="s">
        <v>679</v>
      </c>
      <c r="E129" s="135" t="str">
        <f t="shared" si="18"/>
        <v>Riverton Dome Facility</v>
      </c>
      <c r="F129" s="135">
        <f t="shared" si="18"/>
        <v>20200202</v>
      </c>
      <c r="G129" s="135" t="str">
        <f t="shared" si="18"/>
        <v>330 hp Climax V-125 Compressor Engine.  Natural gas fired, 4-stroke rich burn:</v>
      </c>
      <c r="H129" s="135" t="str">
        <f>H56</f>
        <v>Compressor Engines</v>
      </c>
      <c r="I129" s="135">
        <f t="shared" si="18"/>
        <v>0</v>
      </c>
      <c r="J129" s="135">
        <f t="shared" si="18"/>
        <v>0</v>
      </c>
      <c r="K129" s="135">
        <f t="shared" si="18"/>
        <v>3.882130449209694</v>
      </c>
      <c r="L129" s="135">
        <f t="shared" si="18"/>
        <v>0</v>
      </c>
      <c r="M129" s="135">
        <f t="shared" si="18"/>
        <v>0</v>
      </c>
      <c r="N129" s="209"/>
    </row>
    <row r="130" spans="1:14" s="7" customFormat="1" x14ac:dyDescent="0.2">
      <c r="A130" s="135" t="str">
        <f t="shared" si="8"/>
        <v>TitleV Permitted</v>
      </c>
      <c r="B130" s="135">
        <f t="shared" si="9"/>
        <v>56</v>
      </c>
      <c r="C130" s="207" t="s">
        <v>16616</v>
      </c>
      <c r="D130" s="135" t="s">
        <v>679</v>
      </c>
      <c r="E130" s="135" t="str">
        <f t="shared" ref="E130:M130" si="19">E57</f>
        <v>Riverton Dome Facility</v>
      </c>
      <c r="F130" s="135">
        <f t="shared" si="19"/>
        <v>20200202</v>
      </c>
      <c r="G130" s="135" t="str">
        <f t="shared" si="19"/>
        <v>397 hp Waukesha L-3711 Compressor Engine.  Natural gas fired, 4-stroke rich burn:</v>
      </c>
      <c r="H130" s="135" t="str">
        <f t="shared" si="19"/>
        <v>Compressor Engines</v>
      </c>
      <c r="I130" s="135">
        <f t="shared" si="19"/>
        <v>20.575291380811375</v>
      </c>
      <c r="J130" s="135">
        <f t="shared" si="19"/>
        <v>3.0891846553285651</v>
      </c>
      <c r="K130" s="135">
        <f t="shared" si="19"/>
        <v>45.429186107773013</v>
      </c>
      <c r="L130" s="135">
        <f t="shared" si="19"/>
        <v>0</v>
      </c>
      <c r="M130" s="135">
        <f t="shared" si="19"/>
        <v>0</v>
      </c>
      <c r="N130" s="209"/>
    </row>
    <row r="131" spans="1:14" s="7" customFormat="1" x14ac:dyDescent="0.2">
      <c r="A131" s="135" t="str">
        <f t="shared" si="8"/>
        <v>TitleV Permitted</v>
      </c>
      <c r="B131" s="135">
        <f t="shared" si="9"/>
        <v>56</v>
      </c>
      <c r="C131" s="207" t="s">
        <v>16616</v>
      </c>
      <c r="D131" s="135" t="s">
        <v>679</v>
      </c>
      <c r="E131" s="135" t="str">
        <f t="shared" ref="E131:M131" si="20">E58</f>
        <v>Riverton Dome Facility</v>
      </c>
      <c r="F131" s="135">
        <f t="shared" si="20"/>
        <v>20200202</v>
      </c>
      <c r="G131" s="135" t="str">
        <f t="shared" si="20"/>
        <v>611 hp Waukesha L5790GU Compressor Engine.  Natural gas fired, 4-stroke rich burn:</v>
      </c>
      <c r="H131" s="135" t="str">
        <f t="shared" si="20"/>
        <v>Compressor Engines</v>
      </c>
      <c r="I131" s="135">
        <f t="shared" si="20"/>
        <v>23.334081955356137</v>
      </c>
      <c r="J131" s="135">
        <f t="shared" si="20"/>
        <v>4.542918610777301</v>
      </c>
      <c r="K131" s="135">
        <f t="shared" si="20"/>
        <v>69.960946605970435</v>
      </c>
      <c r="L131" s="135">
        <f t="shared" si="20"/>
        <v>0</v>
      </c>
      <c r="M131" s="135">
        <f t="shared" si="20"/>
        <v>0</v>
      </c>
      <c r="N131" s="209"/>
    </row>
    <row r="132" spans="1:14" s="7" customFormat="1" x14ac:dyDescent="0.2">
      <c r="A132" s="135" t="str">
        <f t="shared" si="8"/>
        <v>TitleV Permitted</v>
      </c>
      <c r="B132" s="135">
        <f t="shared" si="9"/>
        <v>56</v>
      </c>
      <c r="C132" s="207" t="s">
        <v>16616</v>
      </c>
      <c r="D132" s="135" t="s">
        <v>679</v>
      </c>
      <c r="E132" s="135" t="str">
        <f t="shared" ref="E132:M132" si="21">E59</f>
        <v>Riverton Dome Facility</v>
      </c>
      <c r="F132" s="135">
        <f t="shared" si="21"/>
        <v>20200202</v>
      </c>
      <c r="G132" s="135" t="str">
        <f t="shared" si="21"/>
        <v>520 hp Superior 6-G-825 Compressor Engine.  Natural gas fired, 4-stroke rich burn:</v>
      </c>
      <c r="H132" s="135" t="str">
        <f t="shared" si="21"/>
        <v>Compressor Engines</v>
      </c>
      <c r="I132" s="135">
        <f t="shared" si="21"/>
        <v>1.9328053725852516</v>
      </c>
      <c r="J132" s="135">
        <f t="shared" si="21"/>
        <v>6.6078816156760742E-2</v>
      </c>
      <c r="K132" s="135">
        <f t="shared" si="21"/>
        <v>9.4988298225343577</v>
      </c>
      <c r="L132" s="135">
        <f t="shared" si="21"/>
        <v>0</v>
      </c>
      <c r="M132" s="135">
        <f t="shared" si="21"/>
        <v>0</v>
      </c>
      <c r="N132" s="209"/>
    </row>
    <row r="133" spans="1:14" s="7" customFormat="1" x14ac:dyDescent="0.2">
      <c r="A133" s="135" t="str">
        <f t="shared" si="8"/>
        <v>TitleV Permitted</v>
      </c>
      <c r="B133" s="135">
        <f t="shared" si="9"/>
        <v>56</v>
      </c>
      <c r="C133" s="207" t="s">
        <v>16616</v>
      </c>
      <c r="D133" s="135" t="s">
        <v>679</v>
      </c>
      <c r="E133" s="135" t="str">
        <f t="shared" ref="E133:M133" si="22">E60</f>
        <v>Riverton Dome Facility</v>
      </c>
      <c r="F133" s="135">
        <f t="shared" si="22"/>
        <v>20200202</v>
      </c>
      <c r="G133" s="135" t="str">
        <f t="shared" si="22"/>
        <v>534 hp Ajax DPC600 Compressor Engine.  Natural gas fired, 2-stroke rich burn:</v>
      </c>
      <c r="H133" s="135" t="str">
        <f t="shared" si="22"/>
        <v>Compressor Engines</v>
      </c>
      <c r="I133" s="135">
        <f t="shared" si="22"/>
        <v>5.4845417410111414</v>
      </c>
      <c r="J133" s="135">
        <f t="shared" si="22"/>
        <v>1.6684901079582088</v>
      </c>
      <c r="K133" s="135">
        <f t="shared" si="22"/>
        <v>61.12290494500369</v>
      </c>
      <c r="L133" s="135">
        <f t="shared" si="22"/>
        <v>0</v>
      </c>
      <c r="M133" s="135">
        <f t="shared" si="22"/>
        <v>0</v>
      </c>
      <c r="N133" s="209"/>
    </row>
    <row r="134" spans="1:14" s="7" customFormat="1" x14ac:dyDescent="0.2">
      <c r="A134" s="135" t="str">
        <f t="shared" si="8"/>
        <v>TitleV Permitted</v>
      </c>
      <c r="B134" s="135">
        <f t="shared" si="9"/>
        <v>56</v>
      </c>
      <c r="C134" s="207" t="s">
        <v>16616</v>
      </c>
      <c r="D134" s="135" t="s">
        <v>679</v>
      </c>
      <c r="E134" s="135" t="str">
        <f t="shared" ref="E134:M134" si="23">E61</f>
        <v>Riverton Dome Facility</v>
      </c>
      <c r="F134" s="135">
        <f t="shared" si="23"/>
        <v>20200202</v>
      </c>
      <c r="G134" s="135" t="str">
        <f t="shared" si="23"/>
        <v>385 hp Caterpillar G-398 Generator Engine.  Natural gas fired, 4-stroke rich burn:</v>
      </c>
      <c r="H134" s="135" t="str">
        <f t="shared" si="23"/>
        <v>Compressor Engines</v>
      </c>
      <c r="I134" s="135">
        <f t="shared" si="23"/>
        <v>0</v>
      </c>
      <c r="J134" s="135">
        <f t="shared" si="23"/>
        <v>0</v>
      </c>
      <c r="K134" s="135">
        <f t="shared" si="23"/>
        <v>6.1122904945003693</v>
      </c>
      <c r="L134" s="135">
        <f t="shared" si="23"/>
        <v>0</v>
      </c>
      <c r="M134" s="135">
        <f t="shared" si="23"/>
        <v>0</v>
      </c>
      <c r="N134" s="209"/>
    </row>
    <row r="135" spans="1:14" s="7" customFormat="1" x14ac:dyDescent="0.2">
      <c r="A135" s="135" t="str">
        <f t="shared" si="8"/>
        <v>TitleV Permitted</v>
      </c>
      <c r="B135" s="135">
        <f t="shared" si="9"/>
        <v>56</v>
      </c>
      <c r="C135" s="207" t="s">
        <v>16616</v>
      </c>
      <c r="D135" s="135" t="s">
        <v>679</v>
      </c>
      <c r="E135" s="135" t="str">
        <f t="shared" ref="E135:M135" si="24">E62</f>
        <v>Riverton Dome Facility</v>
      </c>
      <c r="F135" s="135">
        <f t="shared" si="24"/>
        <v>20200202</v>
      </c>
      <c r="G135" s="135" t="str">
        <f t="shared" si="24"/>
        <v>385 hp Caterpillar G-398 Generator Engine.  Natural gas fired, 4-stroke rich burn:</v>
      </c>
      <c r="H135" s="135" t="str">
        <f t="shared" si="24"/>
        <v>Compressor Engines</v>
      </c>
      <c r="I135" s="135">
        <f t="shared" si="24"/>
        <v>0.16519704039190186</v>
      </c>
      <c r="J135" s="135">
        <f t="shared" si="24"/>
        <v>1.6519704039190185E-2</v>
      </c>
      <c r="K135" s="135">
        <f t="shared" si="24"/>
        <v>6.1122904945003693</v>
      </c>
      <c r="L135" s="135">
        <f t="shared" si="24"/>
        <v>0</v>
      </c>
      <c r="M135" s="135">
        <f t="shared" si="24"/>
        <v>0</v>
      </c>
      <c r="N135" s="209"/>
    </row>
    <row r="136" spans="1:14" s="7" customFormat="1" x14ac:dyDescent="0.2">
      <c r="A136" s="135" t="str">
        <f t="shared" si="8"/>
        <v>TitleV Permitted</v>
      </c>
      <c r="B136" s="135">
        <f t="shared" si="9"/>
        <v>56</v>
      </c>
      <c r="C136" s="207" t="s">
        <v>16616</v>
      </c>
      <c r="D136" s="135" t="s">
        <v>679</v>
      </c>
      <c r="E136" s="135" t="str">
        <f t="shared" ref="E136:M136" si="25">E63</f>
        <v>Riverton Dome Facility</v>
      </c>
      <c r="F136" s="135">
        <f t="shared" si="25"/>
        <v>20200202</v>
      </c>
      <c r="G136" s="135" t="str">
        <f t="shared" si="25"/>
        <v>577 hp Waukesha L-5100 Generator Engine.  Natural gas fired, 4-stroke rich burn:</v>
      </c>
      <c r="H136" s="135" t="str">
        <f t="shared" si="25"/>
        <v>Compressor Engines</v>
      </c>
      <c r="I136" s="135">
        <f t="shared" si="25"/>
        <v>0.26431526462704297</v>
      </c>
      <c r="J136" s="135">
        <f t="shared" si="25"/>
        <v>1.6519704039190185E-2</v>
      </c>
      <c r="K136" s="135">
        <f t="shared" si="25"/>
        <v>9.1684357417505531</v>
      </c>
      <c r="L136" s="135">
        <f t="shared" si="25"/>
        <v>0</v>
      </c>
      <c r="M136" s="135">
        <f t="shared" si="25"/>
        <v>0</v>
      </c>
      <c r="N136" s="209"/>
    </row>
    <row r="137" spans="1:14" s="7" customFormat="1" x14ac:dyDescent="0.2">
      <c r="A137" s="135" t="str">
        <f t="shared" si="8"/>
        <v>TitleV Permitted</v>
      </c>
      <c r="B137" s="135">
        <f t="shared" si="9"/>
        <v>56</v>
      </c>
      <c r="C137" s="207" t="s">
        <v>16616</v>
      </c>
      <c r="D137" s="135" t="s">
        <v>679</v>
      </c>
      <c r="E137" s="135" t="str">
        <f t="shared" ref="E137:M137" si="26">E64</f>
        <v>Riverton Dome Facility</v>
      </c>
      <c r="F137" s="135">
        <f t="shared" si="26"/>
        <v>40400301</v>
      </c>
      <c r="G137" s="135" t="str">
        <f t="shared" si="26"/>
        <v>400 bbl Petroleum Storage Tank:</v>
      </c>
      <c r="H137" s="135" t="str">
        <f t="shared" si="26"/>
        <v>Permitted Tank Losses</v>
      </c>
      <c r="I137" s="135">
        <f t="shared" si="26"/>
        <v>0</v>
      </c>
      <c r="J137" s="135">
        <f t="shared" si="26"/>
        <v>0</v>
      </c>
      <c r="K137" s="135">
        <f t="shared" si="26"/>
        <v>0</v>
      </c>
      <c r="L137" s="135">
        <f t="shared" si="26"/>
        <v>0</v>
      </c>
      <c r="M137" s="135">
        <f t="shared" si="26"/>
        <v>0</v>
      </c>
      <c r="N137" s="209"/>
    </row>
    <row r="138" spans="1:14" s="7" customFormat="1" x14ac:dyDescent="0.2">
      <c r="A138" s="135" t="str">
        <f t="shared" si="8"/>
        <v>TitleV Permitted</v>
      </c>
      <c r="B138" s="135">
        <f t="shared" si="9"/>
        <v>56</v>
      </c>
      <c r="C138" s="207" t="s">
        <v>16616</v>
      </c>
      <c r="D138" s="135" t="s">
        <v>679</v>
      </c>
      <c r="E138" s="135" t="str">
        <f t="shared" ref="E138:M138" si="27">E65</f>
        <v>Riverton Dome Facility</v>
      </c>
      <c r="F138" s="135">
        <f t="shared" si="27"/>
        <v>40400301</v>
      </c>
      <c r="G138" s="135" t="str">
        <f t="shared" si="27"/>
        <v>400 bbl Petroleum Storage Tank:</v>
      </c>
      <c r="H138" s="135" t="str">
        <f t="shared" si="27"/>
        <v>Permitted Tank Losses</v>
      </c>
      <c r="I138" s="135">
        <f t="shared" si="27"/>
        <v>0</v>
      </c>
      <c r="J138" s="135">
        <f t="shared" si="27"/>
        <v>0</v>
      </c>
      <c r="K138" s="135">
        <f t="shared" si="27"/>
        <v>0</v>
      </c>
      <c r="L138" s="135">
        <f t="shared" si="27"/>
        <v>0</v>
      </c>
      <c r="M138" s="135">
        <f t="shared" si="27"/>
        <v>0</v>
      </c>
      <c r="N138" s="209"/>
    </row>
    <row r="139" spans="1:14" s="7" customFormat="1" x14ac:dyDescent="0.2">
      <c r="A139" s="135" t="str">
        <f t="shared" si="8"/>
        <v>TitleV Permitted</v>
      </c>
      <c r="B139" s="135">
        <f t="shared" si="9"/>
        <v>56</v>
      </c>
      <c r="C139" s="207" t="s">
        <v>16616</v>
      </c>
      <c r="D139" s="135" t="s">
        <v>679</v>
      </c>
      <c r="E139" s="135" t="str">
        <f t="shared" ref="E139:M139" si="28">E66</f>
        <v>Riverton Dome Facility</v>
      </c>
      <c r="F139" s="135">
        <f t="shared" si="28"/>
        <v>40400301</v>
      </c>
      <c r="G139" s="135" t="str">
        <f t="shared" si="28"/>
        <v>500 bbl Petroleum Storage Tank (currently used as waste/slop oil storage):</v>
      </c>
      <c r="H139" s="135" t="str">
        <f t="shared" si="28"/>
        <v>Permitted Tank Losses</v>
      </c>
      <c r="I139" s="135">
        <f t="shared" si="28"/>
        <v>0</v>
      </c>
      <c r="J139" s="135">
        <f t="shared" si="28"/>
        <v>0</v>
      </c>
      <c r="K139" s="135">
        <f t="shared" si="28"/>
        <v>0</v>
      </c>
      <c r="L139" s="135">
        <f t="shared" si="28"/>
        <v>0</v>
      </c>
      <c r="M139" s="135">
        <f t="shared" si="28"/>
        <v>0</v>
      </c>
      <c r="N139" s="209"/>
    </row>
    <row r="140" spans="1:14" s="7" customFormat="1" x14ac:dyDescent="0.2">
      <c r="A140" s="135" t="str">
        <f t="shared" si="8"/>
        <v>TitleV Permitted</v>
      </c>
      <c r="B140" s="135">
        <f t="shared" si="9"/>
        <v>56</v>
      </c>
      <c r="C140" s="207" t="s">
        <v>16616</v>
      </c>
      <c r="D140" s="135" t="s">
        <v>679</v>
      </c>
      <c r="E140" s="135" t="str">
        <f t="shared" ref="E140:M140" si="29">E67</f>
        <v>Riverton Dome Facility</v>
      </c>
      <c r="F140" s="135">
        <f t="shared" si="29"/>
        <v>40400301</v>
      </c>
      <c r="G140" s="135" t="str">
        <f t="shared" si="29"/>
        <v>750 bbl Power Water Tank – Storage Tank:</v>
      </c>
      <c r="H140" s="135" t="str">
        <f t="shared" si="29"/>
        <v>Permitted Tank Losses</v>
      </c>
      <c r="I140" s="135">
        <f t="shared" si="29"/>
        <v>0</v>
      </c>
      <c r="J140" s="135">
        <f t="shared" si="29"/>
        <v>0</v>
      </c>
      <c r="K140" s="135">
        <f t="shared" si="29"/>
        <v>0</v>
      </c>
      <c r="L140" s="135">
        <f t="shared" si="29"/>
        <v>0</v>
      </c>
      <c r="M140" s="135">
        <f t="shared" si="29"/>
        <v>0</v>
      </c>
      <c r="N140" s="209"/>
    </row>
    <row r="141" spans="1:14" s="7" customFormat="1" x14ac:dyDescent="0.2">
      <c r="A141" s="135" t="str">
        <f t="shared" si="8"/>
        <v>TitleV Permitted</v>
      </c>
      <c r="B141" s="135">
        <f t="shared" si="9"/>
        <v>56</v>
      </c>
      <c r="C141" s="207" t="s">
        <v>16616</v>
      </c>
      <c r="D141" s="135" t="s">
        <v>679</v>
      </c>
      <c r="E141" s="135" t="str">
        <f t="shared" ref="E141:M141" si="30">E68</f>
        <v>Riverton Dome Facility</v>
      </c>
      <c r="F141" s="135">
        <f t="shared" si="30"/>
        <v>31000227</v>
      </c>
      <c r="G141" s="135" t="str">
        <f t="shared" si="30"/>
        <v>TEG Regenerator Still Column Vent.  4 MMscf/d gas throughput; 3.77 GPM glycol recirculation rate:</v>
      </c>
      <c r="H141" s="135" t="str">
        <f t="shared" si="30"/>
        <v>Dehydrator</v>
      </c>
      <c r="I141" s="135">
        <f t="shared" si="30"/>
        <v>0</v>
      </c>
      <c r="J141" s="135">
        <f t="shared" si="30"/>
        <v>0.90032387013586523</v>
      </c>
      <c r="K141" s="135">
        <f t="shared" si="30"/>
        <v>0</v>
      </c>
      <c r="L141" s="135">
        <f t="shared" si="30"/>
        <v>0</v>
      </c>
      <c r="M141" s="135">
        <f t="shared" si="30"/>
        <v>0</v>
      </c>
      <c r="N141" s="209"/>
    </row>
    <row r="142" spans="1:14" s="7" customFormat="1" x14ac:dyDescent="0.2">
      <c r="A142" s="135" t="str">
        <f t="shared" si="8"/>
        <v>TitleV Permitted</v>
      </c>
      <c r="B142" s="135">
        <f t="shared" si="9"/>
        <v>56</v>
      </c>
      <c r="C142" s="207" t="s">
        <v>16616</v>
      </c>
      <c r="D142" s="135" t="s">
        <v>679</v>
      </c>
      <c r="E142" s="135" t="str">
        <f t="shared" ref="E142:M142" si="31">E69</f>
        <v>Riverton Dome Facility</v>
      </c>
      <c r="F142" s="135">
        <f t="shared" si="31"/>
        <v>31000205</v>
      </c>
      <c r="G142" s="135" t="str">
        <f t="shared" si="31"/>
        <v xml:space="preserve">Sour (H2S ) and sweet gas mitigation during periods of maintenance, upset, or emergency conditions involving C-1 or down stream facilities receiving the gas.  8.76 MMscf/yr fuel usage; 1 MMBtu/hr heater duty:  </v>
      </c>
      <c r="H142" s="135" t="str">
        <f t="shared" si="31"/>
        <v>Natural Gas Production, Flares</v>
      </c>
      <c r="I142" s="135">
        <f t="shared" si="31"/>
        <v>0.52863052925408593</v>
      </c>
      <c r="J142" s="135">
        <f t="shared" si="31"/>
        <v>0</v>
      </c>
      <c r="K142" s="135">
        <f t="shared" si="31"/>
        <v>33.452400679360125</v>
      </c>
      <c r="L142" s="135">
        <f t="shared" si="31"/>
        <v>21.483875102966838</v>
      </c>
      <c r="M142" s="135">
        <f t="shared" si="31"/>
        <v>0</v>
      </c>
      <c r="N142" s="209"/>
    </row>
    <row r="143" spans="1:14" s="7" customFormat="1" x14ac:dyDescent="0.2">
      <c r="A143" s="135" t="str">
        <f t="shared" si="8"/>
        <v>TitleV Permitted</v>
      </c>
      <c r="B143" s="135">
        <f t="shared" si="9"/>
        <v>56</v>
      </c>
      <c r="C143" s="207" t="s">
        <v>16616</v>
      </c>
      <c r="D143" s="135" t="s">
        <v>679</v>
      </c>
      <c r="E143" s="135" t="str">
        <f t="shared" ref="E143:M143" si="32">E70</f>
        <v>Riverton Dome Facility</v>
      </c>
      <c r="F143" s="135">
        <f t="shared" si="32"/>
        <v>31000220</v>
      </c>
      <c r="G143" s="135" t="str">
        <f t="shared" si="32"/>
        <v>Fugitives</v>
      </c>
      <c r="H143" s="135" t="str">
        <f t="shared" si="32"/>
        <v>Natural Gas Production, All Equipt Leak Fugitives</v>
      </c>
      <c r="I143" s="135">
        <f t="shared" si="32"/>
        <v>0</v>
      </c>
      <c r="J143" s="135">
        <f t="shared" si="32"/>
        <v>4.8154937274239389</v>
      </c>
      <c r="K143" s="135">
        <f t="shared" si="32"/>
        <v>0</v>
      </c>
      <c r="L143" s="135">
        <f t="shared" si="32"/>
        <v>0</v>
      </c>
      <c r="M143" s="135">
        <f t="shared" si="32"/>
        <v>0</v>
      </c>
      <c r="N143" s="209"/>
    </row>
    <row r="144" spans="1:14" s="7" customFormat="1" x14ac:dyDescent="0.2">
      <c r="A144" s="135" t="str">
        <f t="shared" si="8"/>
        <v>TitleV Permitted</v>
      </c>
      <c r="B144" s="135">
        <f t="shared" si="9"/>
        <v>56</v>
      </c>
      <c r="C144" s="207" t="s">
        <v>16616</v>
      </c>
      <c r="D144" s="135" t="s">
        <v>679</v>
      </c>
      <c r="E144" s="135" t="str">
        <f t="shared" ref="E144:H145" si="33">E71</f>
        <v>Riverton Dome Facility</v>
      </c>
      <c r="F144" s="135">
        <f t="shared" si="33"/>
        <v>31000227</v>
      </c>
      <c r="G144" s="135" t="str">
        <f t="shared" si="33"/>
        <v>TEG Regenerator – Reboiler; 0.38 MMBtu/hr</v>
      </c>
      <c r="H144" s="135" t="str">
        <f t="shared" si="33"/>
        <v>Dehydrator</v>
      </c>
      <c r="I144" s="135">
        <f t="shared" ref="I144:M145" si="34">I71</f>
        <v>5.7818964137165654E-2</v>
      </c>
      <c r="J144" s="135">
        <f t="shared" si="34"/>
        <v>0</v>
      </c>
      <c r="K144" s="135">
        <f t="shared" si="34"/>
        <v>0</v>
      </c>
      <c r="L144" s="135">
        <f t="shared" si="34"/>
        <v>0</v>
      </c>
      <c r="M144" s="135">
        <f t="shared" si="34"/>
        <v>0</v>
      </c>
      <c r="N144" s="209"/>
    </row>
    <row r="145" spans="1:14" s="7" customFormat="1" x14ac:dyDescent="0.2">
      <c r="A145" s="135" t="str">
        <f t="shared" si="8"/>
        <v>TitleV Permitted</v>
      </c>
      <c r="B145" s="135">
        <f t="shared" si="9"/>
        <v>56</v>
      </c>
      <c r="C145" s="207" t="s">
        <v>16616</v>
      </c>
      <c r="D145" s="135" t="s">
        <v>679</v>
      </c>
      <c r="E145" s="135" t="str">
        <f t="shared" si="33"/>
        <v>Riverton Dome Facility</v>
      </c>
      <c r="F145" s="135">
        <f t="shared" si="33"/>
        <v>31000404</v>
      </c>
      <c r="G145" s="135" t="str">
        <f t="shared" si="33"/>
        <v>12’ x 30’ CE Natco Vertical Heater-Treater – Process Burner; 2.5 MMBtu/hr</v>
      </c>
      <c r="H145" s="135" t="str">
        <f t="shared" si="33"/>
        <v>Process Heaters</v>
      </c>
      <c r="I145" s="135">
        <f t="shared" si="34"/>
        <v>0</v>
      </c>
      <c r="J145" s="135">
        <f t="shared" si="34"/>
        <v>0</v>
      </c>
      <c r="K145" s="135">
        <f t="shared" si="34"/>
        <v>0</v>
      </c>
      <c r="L145" s="135">
        <f t="shared" si="34"/>
        <v>0</v>
      </c>
      <c r="M145" s="135">
        <f t="shared" si="34"/>
        <v>0</v>
      </c>
      <c r="N145" s="209"/>
    </row>
    <row r="146" spans="1:14" s="7" customFormat="1" x14ac:dyDescent="0.2">
      <c r="A146" s="135" t="str">
        <f t="shared" si="8"/>
        <v>TitleV Permitted</v>
      </c>
      <c r="B146" s="135">
        <f t="shared" si="9"/>
        <v>56</v>
      </c>
      <c r="C146" s="207" t="s">
        <v>16616</v>
      </c>
      <c r="D146" s="135" t="s">
        <v>679</v>
      </c>
      <c r="E146" s="135" t="str">
        <f t="shared" ref="E146:M146" si="35">E73</f>
        <v>Riverton Dome Facility</v>
      </c>
      <c r="F146" s="135">
        <f t="shared" si="35"/>
        <v>31000404</v>
      </c>
      <c r="G146" s="135" t="str">
        <f t="shared" si="35"/>
        <v>10’ x 20’ BS&amp;B Vertical Heater –Treater – Process Burner; 1.95 MMBtu/hr</v>
      </c>
      <c r="H146" s="135" t="str">
        <f t="shared" si="35"/>
        <v>Process Heaters</v>
      </c>
      <c r="I146" s="135">
        <f t="shared" si="35"/>
        <v>0</v>
      </c>
      <c r="J146" s="135">
        <f t="shared" si="35"/>
        <v>0</v>
      </c>
      <c r="K146" s="135">
        <f t="shared" si="35"/>
        <v>0</v>
      </c>
      <c r="L146" s="135">
        <f t="shared" si="35"/>
        <v>0</v>
      </c>
      <c r="M146" s="135">
        <f t="shared" si="35"/>
        <v>0</v>
      </c>
      <c r="N146" s="209"/>
    </row>
    <row r="147" spans="1:14" s="7" customFormat="1" x14ac:dyDescent="0.2">
      <c r="A147" s="135" t="str">
        <f t="shared" si="8"/>
        <v>TitleV Permitted</v>
      </c>
      <c r="B147" s="135">
        <f t="shared" si="9"/>
        <v>56</v>
      </c>
      <c r="C147" s="207" t="s">
        <v>16616</v>
      </c>
      <c r="D147" s="135" t="s">
        <v>679</v>
      </c>
      <c r="E147" s="135" t="str">
        <f t="shared" ref="E147:M147" si="36">E74</f>
        <v>Riverton Dome Facility</v>
      </c>
      <c r="F147" s="135">
        <f t="shared" si="36"/>
        <v>31000404</v>
      </c>
      <c r="G147" s="135" t="str">
        <f t="shared" si="36"/>
        <v>6’ x 20’ CE Natco Vertical Heater-Treater – Process Burner; 1.55 MMBtu/hr</v>
      </c>
      <c r="H147" s="135" t="str">
        <f t="shared" si="36"/>
        <v>Process Heaters</v>
      </c>
      <c r="I147" s="135">
        <f t="shared" si="36"/>
        <v>0</v>
      </c>
      <c r="J147" s="135">
        <f t="shared" si="36"/>
        <v>0</v>
      </c>
      <c r="K147" s="135">
        <f t="shared" si="36"/>
        <v>0</v>
      </c>
      <c r="L147" s="135">
        <f t="shared" si="36"/>
        <v>0</v>
      </c>
      <c r="M147" s="135">
        <f t="shared" si="36"/>
        <v>0</v>
      </c>
      <c r="N147" s="209"/>
    </row>
    <row r="148" spans="1:14" s="7" customFormat="1" x14ac:dyDescent="0.2">
      <c r="A148" s="135" t="str">
        <f t="shared" si="8"/>
        <v>TitleV Permitted</v>
      </c>
      <c r="B148" s="135">
        <f t="shared" si="9"/>
        <v>56</v>
      </c>
      <c r="C148" s="207" t="s">
        <v>16616</v>
      </c>
      <c r="D148" s="135" t="s">
        <v>679</v>
      </c>
      <c r="E148" s="135" t="str">
        <f t="shared" ref="E148:M148" si="37">E75</f>
        <v>Riverton Dome Facility</v>
      </c>
      <c r="F148" s="135">
        <f t="shared" si="37"/>
        <v>31000404</v>
      </c>
      <c r="G148" s="135" t="str">
        <f t="shared" si="37"/>
        <v>6’ x 15’ Natco Horizontal Heater-Treater – Process Burner; 0.5 MMBtu/hr</v>
      </c>
      <c r="H148" s="135" t="str">
        <f t="shared" si="37"/>
        <v>Process Heaters</v>
      </c>
      <c r="I148" s="135">
        <f t="shared" si="37"/>
        <v>3.3039408078380371E-2</v>
      </c>
      <c r="J148" s="135">
        <f t="shared" si="37"/>
        <v>0</v>
      </c>
      <c r="K148" s="135">
        <f t="shared" si="37"/>
        <v>0</v>
      </c>
      <c r="L148" s="135">
        <f t="shared" si="37"/>
        <v>0</v>
      </c>
      <c r="M148" s="135">
        <f t="shared" si="37"/>
        <v>0</v>
      </c>
      <c r="N148" s="209"/>
    </row>
    <row r="149" spans="1:14" s="7" customFormat="1" x14ac:dyDescent="0.2">
      <c r="A149" s="135" t="str">
        <f t="shared" si="8"/>
        <v>TitleV Permitted</v>
      </c>
      <c r="B149" s="135">
        <f t="shared" si="9"/>
        <v>56</v>
      </c>
      <c r="C149" s="207" t="s">
        <v>16616</v>
      </c>
      <c r="D149" s="135" t="s">
        <v>679</v>
      </c>
      <c r="E149" s="135" t="str">
        <f t="shared" ref="E149:H150" si="38">E76</f>
        <v>Riverton Dome Facility</v>
      </c>
      <c r="F149" s="135">
        <f t="shared" si="38"/>
        <v>31000227</v>
      </c>
      <c r="G149" s="135" t="str">
        <f t="shared" si="38"/>
        <v>Continental Boiler – Industrial Boiler; producing steam for facility heat trace and building heat; 2.34 MMBtu/hr</v>
      </c>
      <c r="H149" s="135" t="str">
        <f t="shared" si="38"/>
        <v>Dehydrator</v>
      </c>
      <c r="I149" s="135">
        <f t="shared" ref="I149:M150" si="39">I76</f>
        <v>0.41299260097975465</v>
      </c>
      <c r="J149" s="135">
        <f t="shared" si="39"/>
        <v>0</v>
      </c>
      <c r="K149" s="135">
        <f t="shared" si="39"/>
        <v>0</v>
      </c>
      <c r="L149" s="135">
        <f t="shared" si="39"/>
        <v>0</v>
      </c>
      <c r="M149" s="135">
        <f t="shared" si="39"/>
        <v>0</v>
      </c>
      <c r="N149" s="209"/>
    </row>
    <row r="150" spans="1:14" s="7" customFormat="1" x14ac:dyDescent="0.2">
      <c r="A150" s="135" t="str">
        <f t="shared" si="8"/>
        <v>TitleV Permitted</v>
      </c>
      <c r="B150" s="135">
        <f t="shared" si="9"/>
        <v>56</v>
      </c>
      <c r="C150" s="207" t="s">
        <v>16616</v>
      </c>
      <c r="D150" s="135" t="s">
        <v>679</v>
      </c>
      <c r="E150" s="135" t="str">
        <f t="shared" si="38"/>
        <v>Riverton Dome Facility</v>
      </c>
      <c r="F150" s="135">
        <f t="shared" si="38"/>
        <v>31000227</v>
      </c>
      <c r="G150" s="135" t="str">
        <f t="shared" si="38"/>
        <v>Cleaver Brooks Boiler – Industrial Boiler; producing steam for facility heat trace and building heat; 2.34 MMBtu/hr</v>
      </c>
      <c r="H150" s="135" t="str">
        <f t="shared" si="38"/>
        <v>Dehydrator</v>
      </c>
      <c r="I150" s="135">
        <f t="shared" si="39"/>
        <v>0.41299260097975465</v>
      </c>
      <c r="J150" s="135">
        <f t="shared" si="39"/>
        <v>0</v>
      </c>
      <c r="K150" s="135">
        <f t="shared" si="39"/>
        <v>0</v>
      </c>
      <c r="L150" s="135">
        <f t="shared" si="39"/>
        <v>0</v>
      </c>
      <c r="M150" s="135">
        <f t="shared" si="39"/>
        <v>0</v>
      </c>
      <c r="N150" s="209"/>
    </row>
    <row r="151" spans="1:14" s="7" customFormat="1" x14ac:dyDescent="0.2">
      <c r="A151" s="135"/>
    </row>
    <row r="152" spans="1:14" s="7" customFormat="1" x14ac:dyDescent="0.2">
      <c r="A152" s="135"/>
      <c r="H152" s="7" t="s">
        <v>20</v>
      </c>
      <c r="I152" s="135">
        <f ca="1">SUMIF($H$5:$H$77,$H152,I$5:I$7)</f>
        <v>463.79623275478281</v>
      </c>
      <c r="J152" s="135">
        <f ca="1">SUMIF($H$5:$H$77,$H152,J$5:J$7)</f>
        <v>23.599711598299219</v>
      </c>
      <c r="K152" s="135">
        <f ca="1">SUMIF($H$5:$H$77,$H152,K$5:K$7)</f>
        <v>488.39701466124251</v>
      </c>
      <c r="L152" s="135">
        <f ca="1">SUMIF($H$5:$H$77,$H152,L$5:L$7)</f>
        <v>0</v>
      </c>
      <c r="M152" s="135">
        <f ca="1">SUMIF($H$5:$H$77,$H152,M$5:M$7)</f>
        <v>0</v>
      </c>
    </row>
    <row r="153" spans="1:14" s="7" customFormat="1" x14ac:dyDescent="0.2">
      <c r="A153" s="135"/>
    </row>
    <row r="154" spans="1:14" s="7" customFormat="1" x14ac:dyDescent="0.2">
      <c r="A154" s="135"/>
    </row>
    <row r="155" spans="1:14" s="7" customFormat="1" x14ac:dyDescent="0.2">
      <c r="A155" s="135"/>
    </row>
    <row r="156" spans="1:14" s="7" customFormat="1" x14ac:dyDescent="0.2">
      <c r="A156" s="135"/>
    </row>
    <row r="157" spans="1:14" s="7" customFormat="1" x14ac:dyDescent="0.2">
      <c r="A157" s="135"/>
    </row>
    <row r="158" spans="1:14" s="7" customFormat="1" x14ac:dyDescent="0.2">
      <c r="A158" s="135"/>
    </row>
    <row r="159" spans="1:14" s="7" customFormat="1" x14ac:dyDescent="0.2">
      <c r="A159" s="135"/>
    </row>
    <row r="160" spans="1:14" s="7" customFormat="1" x14ac:dyDescent="0.2">
      <c r="A160" s="135"/>
    </row>
    <row r="161" spans="1:1" s="7" customFormat="1" x14ac:dyDescent="0.2">
      <c r="A161" s="135"/>
    </row>
    <row r="162" spans="1:1" s="7" customFormat="1" x14ac:dyDescent="0.2">
      <c r="A162" s="135"/>
    </row>
    <row r="163" spans="1:1" s="7" customFormat="1" x14ac:dyDescent="0.2">
      <c r="A163" s="135"/>
    </row>
    <row r="164" spans="1:1" s="7" customFormat="1" x14ac:dyDescent="0.2">
      <c r="A164" s="135"/>
    </row>
    <row r="165" spans="1:1" s="7" customFormat="1" x14ac:dyDescent="0.2">
      <c r="A165" s="135"/>
    </row>
    <row r="166" spans="1:1" s="7" customFormat="1" x14ac:dyDescent="0.2">
      <c r="A166" s="135"/>
    </row>
    <row r="167" spans="1:1" s="7" customFormat="1" x14ac:dyDescent="0.2">
      <c r="A167" s="135"/>
    </row>
    <row r="168" spans="1:1" s="7" customFormat="1" x14ac:dyDescent="0.2">
      <c r="A168" s="135"/>
    </row>
    <row r="169" spans="1:1" s="7" customFormat="1" x14ac:dyDescent="0.2">
      <c r="A169" s="135"/>
    </row>
    <row r="170" spans="1:1" s="7" customFormat="1" x14ac:dyDescent="0.2">
      <c r="A170" s="135"/>
    </row>
    <row r="171" spans="1:1" s="7" customFormat="1" x14ac:dyDescent="0.2">
      <c r="A171" s="135"/>
    </row>
    <row r="172" spans="1:1" s="7" customFormat="1" x14ac:dyDescent="0.2">
      <c r="A172" s="135"/>
    </row>
    <row r="173" spans="1:1" s="7" customFormat="1" x14ac:dyDescent="0.2">
      <c r="A173" s="135"/>
    </row>
    <row r="174" spans="1:1" s="7" customFormat="1" x14ac:dyDescent="0.2">
      <c r="A174" s="135"/>
    </row>
    <row r="175" spans="1:1" s="7" customFormat="1" x14ac:dyDescent="0.2">
      <c r="A175" s="135"/>
    </row>
    <row r="176" spans="1:1" s="7" customFormat="1" x14ac:dyDescent="0.2">
      <c r="A176" s="135"/>
    </row>
    <row r="177" spans="1:1" s="7" customFormat="1" x14ac:dyDescent="0.2">
      <c r="A177" s="135"/>
    </row>
    <row r="178" spans="1:1" s="7" customFormat="1" x14ac:dyDescent="0.2">
      <c r="A178" s="135"/>
    </row>
    <row r="179" spans="1:1" s="7" customFormat="1" x14ac:dyDescent="0.2">
      <c r="A179" s="135"/>
    </row>
    <row r="180" spans="1:1" s="7" customFormat="1" x14ac:dyDescent="0.2">
      <c r="A180" s="135"/>
    </row>
    <row r="181" spans="1:1" s="7" customFormat="1" x14ac:dyDescent="0.2">
      <c r="A181" s="135"/>
    </row>
    <row r="182" spans="1:1" s="7" customFormat="1" x14ac:dyDescent="0.2">
      <c r="A182" s="135"/>
    </row>
    <row r="183" spans="1:1" s="7" customFormat="1" x14ac:dyDescent="0.2">
      <c r="A183" s="135"/>
    </row>
    <row r="184" spans="1:1" s="7" customFormat="1" x14ac:dyDescent="0.2">
      <c r="A184" s="135"/>
    </row>
    <row r="185" spans="1:1" s="7" customFormat="1" x14ac:dyDescent="0.2">
      <c r="A185" s="135"/>
    </row>
    <row r="186" spans="1:1" s="7" customFormat="1" x14ac:dyDescent="0.2">
      <c r="A186" s="135"/>
    </row>
    <row r="187" spans="1:1" s="7" customFormat="1" x14ac:dyDescent="0.2">
      <c r="A187" s="135"/>
    </row>
    <row r="188" spans="1:1" s="7" customFormat="1" x14ac:dyDescent="0.2">
      <c r="A188" s="135"/>
    </row>
    <row r="189" spans="1:1" s="7" customFormat="1" x14ac:dyDescent="0.2">
      <c r="A189" s="135"/>
    </row>
    <row r="190" spans="1:1" s="7" customFormat="1" x14ac:dyDescent="0.2">
      <c r="A190" s="135"/>
    </row>
    <row r="191" spans="1:1" s="7" customFormat="1" x14ac:dyDescent="0.2">
      <c r="A191" s="135"/>
    </row>
    <row r="192" spans="1:1" s="7" customFormat="1" x14ac:dyDescent="0.2">
      <c r="A192" s="135"/>
    </row>
    <row r="193" spans="1:1" s="7" customFormat="1" x14ac:dyDescent="0.2">
      <c r="A193" s="135"/>
    </row>
    <row r="194" spans="1:1" s="7" customFormat="1" x14ac:dyDescent="0.2">
      <c r="A194" s="135"/>
    </row>
    <row r="195" spans="1:1" s="7" customFormat="1" x14ac:dyDescent="0.2">
      <c r="A195" s="135"/>
    </row>
    <row r="196" spans="1:1" s="7" customFormat="1" x14ac:dyDescent="0.2">
      <c r="A196" s="135"/>
    </row>
    <row r="197" spans="1:1" s="7" customFormat="1" x14ac:dyDescent="0.2">
      <c r="A197" s="135"/>
    </row>
    <row r="198" spans="1:1" s="7" customFormat="1" x14ac:dyDescent="0.2">
      <c r="A198" s="135"/>
    </row>
    <row r="199" spans="1:1" s="7" customFormat="1" x14ac:dyDescent="0.2">
      <c r="A199" s="135"/>
    </row>
    <row r="200" spans="1:1" s="7" customFormat="1" x14ac:dyDescent="0.2">
      <c r="A200" s="135"/>
    </row>
    <row r="201" spans="1:1" s="7" customFormat="1" x14ac:dyDescent="0.2">
      <c r="A201" s="135"/>
    </row>
    <row r="202" spans="1:1" s="7" customFormat="1" x14ac:dyDescent="0.2">
      <c r="A202" s="135"/>
    </row>
    <row r="203" spans="1:1" s="7" customFormat="1" x14ac:dyDescent="0.2">
      <c r="A203" s="135"/>
    </row>
    <row r="204" spans="1:1" s="7" customFormat="1" x14ac:dyDescent="0.2">
      <c r="A204" s="135"/>
    </row>
    <row r="205" spans="1:1" s="7" customFormat="1" x14ac:dyDescent="0.2">
      <c r="A205" s="135"/>
    </row>
    <row r="206" spans="1:1" s="7" customFormat="1" x14ac:dyDescent="0.2">
      <c r="A206" s="135"/>
    </row>
    <row r="207" spans="1:1" s="7" customFormat="1" x14ac:dyDescent="0.2">
      <c r="A207" s="135"/>
    </row>
    <row r="208" spans="1:1" s="7" customFormat="1" x14ac:dyDescent="0.2">
      <c r="A208" s="135"/>
    </row>
    <row r="209" spans="1:1" s="7" customFormat="1" x14ac:dyDescent="0.2">
      <c r="A209" s="135"/>
    </row>
    <row r="210" spans="1:1" s="7" customFormat="1" x14ac:dyDescent="0.2">
      <c r="A210" s="135"/>
    </row>
    <row r="211" spans="1:1" s="7" customFormat="1" x14ac:dyDescent="0.2">
      <c r="A211" s="135"/>
    </row>
    <row r="212" spans="1:1" s="7" customFormat="1" x14ac:dyDescent="0.2">
      <c r="A212" s="135"/>
    </row>
    <row r="213" spans="1:1" s="7" customFormat="1" x14ac:dyDescent="0.2">
      <c r="A213" s="135"/>
    </row>
    <row r="214" spans="1:1" s="7" customFormat="1" x14ac:dyDescent="0.2">
      <c r="A214" s="135"/>
    </row>
    <row r="215" spans="1:1" s="7" customFormat="1" x14ac:dyDescent="0.2">
      <c r="A215" s="135"/>
    </row>
    <row r="216" spans="1:1" s="7" customFormat="1" x14ac:dyDescent="0.2"/>
    <row r="217" spans="1:1" s="7" customFormat="1" x14ac:dyDescent="0.2"/>
    <row r="218" spans="1:1" s="7" customFormat="1" x14ac:dyDescent="0.2"/>
    <row r="219" spans="1:1" s="7" customFormat="1" x14ac:dyDescent="0.2"/>
    <row r="220" spans="1:1" s="7" customFormat="1" x14ac:dyDescent="0.2"/>
    <row r="221" spans="1:1" s="7" customFormat="1" x14ac:dyDescent="0.2"/>
    <row r="222" spans="1:1" s="7" customFormat="1" x14ac:dyDescent="0.2"/>
    <row r="223" spans="1:1" s="7" customFormat="1" x14ac:dyDescent="0.2"/>
    <row r="224" spans="1:1" s="7" customFormat="1" x14ac:dyDescent="0.2"/>
  </sheetData>
  <mergeCells count="1">
    <mergeCell ref="I3:M3"/>
  </mergeCells>
  <phoneticPr fontId="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5949"/>
  <sheetViews>
    <sheetView zoomScale="85" zoomScaleNormal="85" workbookViewId="0"/>
  </sheetViews>
  <sheetFormatPr defaultRowHeight="12.75" x14ac:dyDescent="0.2"/>
  <cols>
    <col min="1" max="3" width="10.42578125" customWidth="1"/>
    <col min="4" max="4" width="15.7109375" bestFit="1" customWidth="1"/>
    <col min="5" max="5" width="11.5703125" customWidth="1"/>
    <col min="6" max="6" width="26.85546875" style="212" customWidth="1"/>
    <col min="7" max="7" width="32.7109375" customWidth="1"/>
    <col min="8" max="8" width="41.85546875" style="35" customWidth="1"/>
    <col min="9" max="9" width="57.42578125" style="35" bestFit="1" customWidth="1"/>
  </cols>
  <sheetData>
    <row r="1" spans="1:28" s="7" customFormat="1" x14ac:dyDescent="0.2">
      <c r="A1" s="91" t="s">
        <v>17237</v>
      </c>
      <c r="B1" s="91"/>
      <c r="C1" s="91"/>
      <c r="D1" s="91"/>
      <c r="F1" s="211"/>
      <c r="H1" s="8"/>
      <c r="I1" s="58"/>
    </row>
    <row r="2" spans="1:28" x14ac:dyDescent="0.2">
      <c r="A2" s="48"/>
      <c r="B2" s="234"/>
      <c r="C2" s="48"/>
      <c r="D2" s="48"/>
    </row>
    <row r="3" spans="1:28" ht="15.75" x14ac:dyDescent="0.25">
      <c r="A3" s="304"/>
      <c r="B3" s="7"/>
    </row>
    <row r="4" spans="1:28" x14ac:dyDescent="0.2">
      <c r="A4" s="7"/>
      <c r="B4" s="7"/>
      <c r="E4" s="37"/>
      <c r="F4" s="213"/>
      <c r="G4" s="11"/>
      <c r="H4" s="77"/>
      <c r="I4" s="77"/>
      <c r="J4" s="255"/>
      <c r="K4" s="255"/>
      <c r="L4" s="255"/>
      <c r="M4" s="255"/>
      <c r="N4" s="255"/>
    </row>
    <row r="5" spans="1:28" s="4" customFormat="1" ht="51.75" customHeight="1" x14ac:dyDescent="0.2">
      <c r="A5" s="30" t="s">
        <v>5578</v>
      </c>
      <c r="B5" s="30" t="s">
        <v>1894</v>
      </c>
      <c r="C5" s="30" t="s">
        <v>1895</v>
      </c>
      <c r="D5" s="30" t="s">
        <v>2586</v>
      </c>
      <c r="E5" s="30" t="s">
        <v>13588</v>
      </c>
      <c r="F5" s="214" t="s">
        <v>17233</v>
      </c>
      <c r="G5" s="30" t="s">
        <v>17234</v>
      </c>
      <c r="H5" s="208" t="s">
        <v>17235</v>
      </c>
      <c r="I5" s="36" t="s">
        <v>5579</v>
      </c>
      <c r="J5" s="30" t="s">
        <v>3160</v>
      </c>
      <c r="K5" s="30" t="s">
        <v>3161</v>
      </c>
      <c r="L5" s="30" t="s">
        <v>3162</v>
      </c>
      <c r="M5" s="86" t="s">
        <v>783</v>
      </c>
      <c r="N5" s="86" t="s">
        <v>784</v>
      </c>
      <c r="O5" s="30"/>
      <c r="P5" s="30"/>
      <c r="Q5" s="30"/>
      <c r="R5" s="30"/>
      <c r="S5" s="30"/>
      <c r="T5" s="30"/>
      <c r="U5" s="30"/>
      <c r="V5" s="30"/>
      <c r="W5" s="30"/>
      <c r="X5" s="30"/>
      <c r="Y5" s="30"/>
      <c r="Z5" s="30"/>
      <c r="AA5" s="30"/>
      <c r="AB5" s="30"/>
    </row>
    <row r="6" spans="1:28" s="6" customFormat="1" x14ac:dyDescent="0.2">
      <c r="A6" s="83" t="s">
        <v>13587</v>
      </c>
      <c r="B6" s="142">
        <v>56</v>
      </c>
      <c r="C6" s="83" t="str">
        <f>B6&amp;"0"&amp;E6</f>
        <v>56013</v>
      </c>
      <c r="D6" t="s">
        <v>13956</v>
      </c>
      <c r="E6" s="84">
        <v>13</v>
      </c>
      <c r="F6" s="215">
        <v>20200253</v>
      </c>
      <c r="G6" s="82" t="s">
        <v>17095</v>
      </c>
      <c r="H6" s="209" t="s">
        <v>17096</v>
      </c>
      <c r="I6" s="209" t="str">
        <f>VLOOKUP(F6,SCC_xref!$D$6:$G$75,2,FALSE)</f>
        <v>Compressor Engines</v>
      </c>
      <c r="J6" s="143">
        <v>21.462</v>
      </c>
      <c r="K6" s="143">
        <v>0</v>
      </c>
      <c r="L6" s="143">
        <v>42.485999999999997</v>
      </c>
      <c r="M6" s="143" t="s">
        <v>17040</v>
      </c>
      <c r="N6" s="143" t="s">
        <v>17040</v>
      </c>
      <c r="O6" s="84"/>
    </row>
    <row r="7" spans="1:28" s="6" customFormat="1" x14ac:dyDescent="0.2">
      <c r="A7" s="83" t="s">
        <v>13587</v>
      </c>
      <c r="B7" s="142">
        <v>56</v>
      </c>
      <c r="C7" s="83" t="str">
        <f t="shared" ref="C7:C59" si="0">B7&amp;"0"&amp;E7</f>
        <v>56013</v>
      </c>
      <c r="D7" t="s">
        <v>13956</v>
      </c>
      <c r="E7" s="84">
        <v>13</v>
      </c>
      <c r="F7" s="215">
        <v>31000304</v>
      </c>
      <c r="G7" s="82" t="s">
        <v>17095</v>
      </c>
      <c r="H7" s="209" t="s">
        <v>17097</v>
      </c>
      <c r="I7" s="209" t="str">
        <f>VLOOKUP(F7,SCC_xref!$D$6:$G$75,2,FALSE)</f>
        <v>Dehydrator</v>
      </c>
      <c r="J7" s="143">
        <v>0</v>
      </c>
      <c r="K7" s="143">
        <v>11.388</v>
      </c>
      <c r="L7" s="143">
        <v>0</v>
      </c>
      <c r="M7" s="143" t="s">
        <v>17040</v>
      </c>
      <c r="N7" s="143" t="s">
        <v>17040</v>
      </c>
      <c r="O7" s="84"/>
    </row>
    <row r="8" spans="1:28" s="6" customFormat="1" x14ac:dyDescent="0.2">
      <c r="A8" s="83" t="s">
        <v>13587</v>
      </c>
      <c r="B8" s="142">
        <v>56</v>
      </c>
      <c r="C8" s="83" t="str">
        <f t="shared" si="0"/>
        <v>56013</v>
      </c>
      <c r="D8" t="s">
        <v>13956</v>
      </c>
      <c r="E8" s="84">
        <v>13</v>
      </c>
      <c r="F8" s="215">
        <v>20200253</v>
      </c>
      <c r="G8" s="82" t="s">
        <v>17095</v>
      </c>
      <c r="H8" s="209" t="s">
        <v>17098</v>
      </c>
      <c r="I8" s="209" t="str">
        <f>VLOOKUP(F8,SCC_xref!$D$6:$G$75,2,FALSE)</f>
        <v>Compressor Engines</v>
      </c>
      <c r="J8" s="143">
        <v>5.694</v>
      </c>
      <c r="K8" s="143">
        <v>0</v>
      </c>
      <c r="L8" s="143">
        <v>5.694</v>
      </c>
      <c r="M8" s="143" t="s">
        <v>17040</v>
      </c>
      <c r="N8" s="143" t="s">
        <v>17040</v>
      </c>
      <c r="O8" s="84"/>
    </row>
    <row r="9" spans="1:28" s="222" customFormat="1" x14ac:dyDescent="0.2">
      <c r="A9" s="217" t="s">
        <v>13587</v>
      </c>
      <c r="B9" s="218">
        <v>56</v>
      </c>
      <c r="C9" s="217" t="str">
        <f t="shared" si="0"/>
        <v>56013</v>
      </c>
      <c r="D9" s="7" t="s">
        <v>13956</v>
      </c>
      <c r="E9" s="219">
        <v>13</v>
      </c>
      <c r="F9" s="235">
        <v>20200254</v>
      </c>
      <c r="G9" s="220" t="s">
        <v>17095</v>
      </c>
      <c r="H9" s="221" t="s">
        <v>17099</v>
      </c>
      <c r="I9" s="209" t="str">
        <f>VLOOKUP(F9,SCC_xref!$D$6:$G$75,2,FALSE)</f>
        <v>Compressor Engines</v>
      </c>
      <c r="J9" s="236">
        <v>8.76</v>
      </c>
      <c r="K9" s="236">
        <v>0</v>
      </c>
      <c r="L9" s="236">
        <v>3.0659999999999998</v>
      </c>
      <c r="M9" s="236" t="s">
        <v>17040</v>
      </c>
      <c r="N9" s="236" t="s">
        <v>17040</v>
      </c>
      <c r="O9" s="84"/>
    </row>
    <row r="10" spans="1:28" s="222" customFormat="1" x14ac:dyDescent="0.2">
      <c r="A10" s="217" t="s">
        <v>13587</v>
      </c>
      <c r="B10" s="218">
        <v>56</v>
      </c>
      <c r="C10" s="217" t="str">
        <f t="shared" si="0"/>
        <v>56013</v>
      </c>
      <c r="D10" s="7" t="s">
        <v>13956</v>
      </c>
      <c r="E10" s="219">
        <v>13</v>
      </c>
      <c r="F10" s="235">
        <v>20200254</v>
      </c>
      <c r="G10" s="220" t="s">
        <v>17095</v>
      </c>
      <c r="H10" s="221" t="s">
        <v>17100</v>
      </c>
      <c r="I10" s="209" t="str">
        <f>VLOOKUP(F10,SCC_xref!$D$6:$G$75,2,FALSE)</f>
        <v>Compressor Engines</v>
      </c>
      <c r="J10" s="236">
        <v>5.2560000000000002</v>
      </c>
      <c r="K10" s="236">
        <v>0</v>
      </c>
      <c r="L10" s="236">
        <v>7.4459999999999997</v>
      </c>
      <c r="M10" s="236" t="s">
        <v>17040</v>
      </c>
      <c r="N10" s="236" t="s">
        <v>17040</v>
      </c>
      <c r="O10" s="84"/>
    </row>
    <row r="11" spans="1:28" s="222" customFormat="1" x14ac:dyDescent="0.2">
      <c r="A11" s="217" t="s">
        <v>13587</v>
      </c>
      <c r="B11" s="218">
        <v>56</v>
      </c>
      <c r="C11" s="217" t="str">
        <f t="shared" si="0"/>
        <v>56013</v>
      </c>
      <c r="D11" s="7" t="s">
        <v>13956</v>
      </c>
      <c r="E11" s="219">
        <v>13</v>
      </c>
      <c r="F11" s="235">
        <v>40400311</v>
      </c>
      <c r="G11" s="220" t="s">
        <v>17095</v>
      </c>
      <c r="H11" s="221" t="s">
        <v>17101</v>
      </c>
      <c r="I11" s="209" t="str">
        <f>VLOOKUP(F11,SCC_xref!$D$6:$G$75,2,FALSE)</f>
        <v>Permitted Tank Losses</v>
      </c>
      <c r="J11" s="236">
        <v>0</v>
      </c>
      <c r="K11" s="236">
        <v>0.438</v>
      </c>
      <c r="L11" s="236">
        <v>0</v>
      </c>
      <c r="M11" s="236" t="s">
        <v>17040</v>
      </c>
      <c r="N11" s="236" t="s">
        <v>17040</v>
      </c>
      <c r="O11" s="84"/>
    </row>
    <row r="12" spans="1:28" s="223" customFormat="1" x14ac:dyDescent="0.2">
      <c r="A12" s="217" t="s">
        <v>13587</v>
      </c>
      <c r="B12" s="218">
        <v>56</v>
      </c>
      <c r="C12" s="217" t="str">
        <f t="shared" si="0"/>
        <v>56013</v>
      </c>
      <c r="D12" s="7" t="s">
        <v>13956</v>
      </c>
      <c r="E12" s="219">
        <v>13</v>
      </c>
      <c r="F12" s="235">
        <v>20200253</v>
      </c>
      <c r="G12" s="220" t="s">
        <v>17102</v>
      </c>
      <c r="H12" s="221" t="s">
        <v>17103</v>
      </c>
      <c r="I12" s="209" t="str">
        <f>VLOOKUP(F12,SCC_xref!$D$6:$G$75,2,FALSE)</f>
        <v>Compressor Engines</v>
      </c>
      <c r="J12" s="236">
        <v>7.8840000000000003</v>
      </c>
      <c r="K12" s="236">
        <v>0</v>
      </c>
      <c r="L12" s="236">
        <v>0.876</v>
      </c>
      <c r="M12" s="236" t="s">
        <v>17040</v>
      </c>
      <c r="N12" s="236" t="s">
        <v>17040</v>
      </c>
      <c r="O12" s="84"/>
      <c r="P12" s="222"/>
      <c r="Q12" s="222"/>
      <c r="R12" s="222"/>
      <c r="S12" s="222"/>
      <c r="T12" s="222"/>
      <c r="U12" s="222"/>
    </row>
    <row r="13" spans="1:28" s="223" customFormat="1" x14ac:dyDescent="0.2">
      <c r="A13" s="217" t="s">
        <v>13587</v>
      </c>
      <c r="B13" s="218">
        <v>56</v>
      </c>
      <c r="C13" s="217" t="str">
        <f t="shared" si="0"/>
        <v>56013</v>
      </c>
      <c r="D13" s="7" t="s">
        <v>13956</v>
      </c>
      <c r="E13" s="219">
        <v>13</v>
      </c>
      <c r="F13" s="235">
        <v>20200252</v>
      </c>
      <c r="G13" s="220" t="s">
        <v>17102</v>
      </c>
      <c r="H13" s="221" t="s">
        <v>17104</v>
      </c>
      <c r="I13" s="209" t="str">
        <f>VLOOKUP(F13,SCC_xref!$D$6:$G$75,2,FALSE)</f>
        <v>Compressor Engines</v>
      </c>
      <c r="J13" s="236">
        <v>10.512</v>
      </c>
      <c r="K13" s="236">
        <v>2.5920839999999998</v>
      </c>
      <c r="L13" s="236">
        <v>3.0659999999999998</v>
      </c>
      <c r="M13" s="236" t="s">
        <v>17040</v>
      </c>
      <c r="N13" s="236" t="s">
        <v>17040</v>
      </c>
      <c r="O13" s="84"/>
      <c r="P13" s="222"/>
      <c r="Q13" s="222"/>
      <c r="R13" s="222"/>
      <c r="S13" s="222"/>
      <c r="T13" s="222"/>
      <c r="U13" s="222"/>
    </row>
    <row r="14" spans="1:28" s="223" customFormat="1" ht="25.5" x14ac:dyDescent="0.2">
      <c r="A14" s="217" t="s">
        <v>13587</v>
      </c>
      <c r="B14" s="218">
        <v>56</v>
      </c>
      <c r="C14" s="217" t="str">
        <f t="shared" si="0"/>
        <v>56013</v>
      </c>
      <c r="D14" s="7" t="s">
        <v>13956</v>
      </c>
      <c r="E14" s="219">
        <v>13</v>
      </c>
      <c r="F14" s="235">
        <v>20200253</v>
      </c>
      <c r="G14" s="220" t="s">
        <v>17105</v>
      </c>
      <c r="H14" s="221" t="s">
        <v>17106</v>
      </c>
      <c r="I14" s="209" t="str">
        <f>VLOOKUP(F14,SCC_xref!$D$6:$G$75,2,FALSE)</f>
        <v>Compressor Engines</v>
      </c>
      <c r="J14" s="236">
        <v>2</v>
      </c>
      <c r="K14" s="236">
        <v>2</v>
      </c>
      <c r="L14" s="236">
        <v>3.9</v>
      </c>
      <c r="M14" s="236" t="s">
        <v>17040</v>
      </c>
      <c r="N14" s="236" t="s">
        <v>17040</v>
      </c>
      <c r="O14" s="84"/>
      <c r="P14" s="222"/>
      <c r="Q14" s="222"/>
      <c r="R14" s="222"/>
      <c r="S14" s="222"/>
      <c r="T14" s="222"/>
      <c r="U14" s="222"/>
    </row>
    <row r="15" spans="1:28" s="85" customFormat="1" ht="25.5" x14ac:dyDescent="0.2">
      <c r="A15" s="83" t="s">
        <v>13587</v>
      </c>
      <c r="B15" s="142">
        <v>56</v>
      </c>
      <c r="C15" s="83" t="str">
        <f t="shared" si="0"/>
        <v>56013</v>
      </c>
      <c r="D15" t="s">
        <v>13956</v>
      </c>
      <c r="E15" s="84">
        <v>13</v>
      </c>
      <c r="F15" s="215">
        <v>20200254</v>
      </c>
      <c r="G15" s="82" t="s">
        <v>17105</v>
      </c>
      <c r="H15" s="209" t="s">
        <v>17107</v>
      </c>
      <c r="I15" s="209" t="str">
        <f>VLOOKUP(F15,SCC_xref!$D$6:$G$75,2,FALSE)</f>
        <v>Compressor Engines</v>
      </c>
      <c r="J15" s="143">
        <v>11.7</v>
      </c>
      <c r="K15" s="143">
        <v>7.8</v>
      </c>
      <c r="L15" s="143">
        <v>3.9</v>
      </c>
      <c r="M15" s="143" t="s">
        <v>17040</v>
      </c>
      <c r="N15" s="143" t="s">
        <v>17040</v>
      </c>
      <c r="O15" s="84"/>
      <c r="P15" s="6"/>
      <c r="Q15" s="6"/>
      <c r="R15" s="6"/>
      <c r="S15" s="6"/>
      <c r="T15" s="6"/>
      <c r="U15" s="6"/>
    </row>
    <row r="16" spans="1:28" s="85" customFormat="1" ht="25.5" x14ac:dyDescent="0.2">
      <c r="A16" s="83" t="s">
        <v>13587</v>
      </c>
      <c r="B16" s="142">
        <v>56</v>
      </c>
      <c r="C16" s="83" t="str">
        <f t="shared" si="0"/>
        <v>56013</v>
      </c>
      <c r="D16" t="s">
        <v>13956</v>
      </c>
      <c r="E16" s="84">
        <v>13</v>
      </c>
      <c r="F16" s="215">
        <v>20200254</v>
      </c>
      <c r="G16" s="82" t="s">
        <v>17105</v>
      </c>
      <c r="H16" s="209" t="s">
        <v>17108</v>
      </c>
      <c r="I16" s="209" t="str">
        <f>VLOOKUP(F16,SCC_xref!$D$6:$G$75,2,FALSE)</f>
        <v>Compressor Engines</v>
      </c>
      <c r="J16" s="143">
        <v>16.7</v>
      </c>
      <c r="K16" s="143">
        <v>11.1</v>
      </c>
      <c r="L16" s="143">
        <v>5.6</v>
      </c>
      <c r="M16" s="143" t="s">
        <v>17040</v>
      </c>
      <c r="N16" s="143" t="s">
        <v>17040</v>
      </c>
      <c r="O16" s="84"/>
      <c r="P16" s="6"/>
      <c r="Q16" s="6"/>
      <c r="R16" s="6"/>
      <c r="S16" s="6"/>
      <c r="T16" s="6"/>
      <c r="U16" s="6"/>
    </row>
    <row r="17" spans="1:21" s="85" customFormat="1" ht="25.5" x14ac:dyDescent="0.2">
      <c r="A17" s="83" t="s">
        <v>13587</v>
      </c>
      <c r="B17" s="142">
        <v>56</v>
      </c>
      <c r="C17" s="83" t="str">
        <f t="shared" si="0"/>
        <v>56013</v>
      </c>
      <c r="D17" t="s">
        <v>13956</v>
      </c>
      <c r="E17" s="84">
        <v>13</v>
      </c>
      <c r="F17" s="215">
        <v>31000205</v>
      </c>
      <c r="G17" s="82" t="s">
        <v>17105</v>
      </c>
      <c r="H17" s="209" t="s">
        <v>17109</v>
      </c>
      <c r="I17" s="209" t="str">
        <f>VLOOKUP(F17,SCC_xref!$D$6:$G$75,2,FALSE)</f>
        <v>Natural Gas Production, Flares</v>
      </c>
      <c r="J17" s="143">
        <v>0.4</v>
      </c>
      <c r="K17" s="143">
        <v>2.5</v>
      </c>
      <c r="L17" s="143">
        <v>0.1</v>
      </c>
      <c r="M17" s="143" t="s">
        <v>17040</v>
      </c>
      <c r="N17" s="143" t="s">
        <v>17040</v>
      </c>
      <c r="O17" s="84"/>
      <c r="P17" s="6"/>
      <c r="Q17" s="6"/>
      <c r="R17" s="6"/>
      <c r="S17" s="6"/>
      <c r="T17" s="6"/>
      <c r="U17" s="6"/>
    </row>
    <row r="18" spans="1:21" s="85" customFormat="1" ht="25.5" x14ac:dyDescent="0.2">
      <c r="A18" s="83" t="s">
        <v>13587</v>
      </c>
      <c r="B18" s="142">
        <v>56</v>
      </c>
      <c r="C18" s="83" t="str">
        <f t="shared" si="0"/>
        <v>56013</v>
      </c>
      <c r="D18" t="s">
        <v>13956</v>
      </c>
      <c r="E18" s="84">
        <v>13</v>
      </c>
      <c r="F18" s="215">
        <v>31000404</v>
      </c>
      <c r="G18" s="82" t="s">
        <v>17105</v>
      </c>
      <c r="H18" s="209" t="s">
        <v>17110</v>
      </c>
      <c r="I18" s="209" t="str">
        <f>VLOOKUP(F18,SCC_xref!$D$6:$G$75,2,FALSE)</f>
        <v>Process Heaters</v>
      </c>
      <c r="J18" s="143">
        <v>0.1</v>
      </c>
      <c r="K18" s="143">
        <v>0</v>
      </c>
      <c r="L18" s="143">
        <v>0.1</v>
      </c>
      <c r="M18" s="143" t="s">
        <v>17040</v>
      </c>
      <c r="N18" s="143" t="s">
        <v>17040</v>
      </c>
      <c r="O18" s="84"/>
      <c r="P18" s="6"/>
      <c r="Q18" s="6"/>
      <c r="R18" s="6"/>
      <c r="S18" s="6"/>
      <c r="T18" s="6"/>
      <c r="U18" s="6"/>
    </row>
    <row r="19" spans="1:21" s="85" customFormat="1" ht="25.5" x14ac:dyDescent="0.2">
      <c r="A19" s="83" t="s">
        <v>13587</v>
      </c>
      <c r="B19" s="142">
        <v>56</v>
      </c>
      <c r="C19" s="83" t="str">
        <f t="shared" si="0"/>
        <v>56013</v>
      </c>
      <c r="D19" t="s">
        <v>13956</v>
      </c>
      <c r="E19" s="84">
        <v>13</v>
      </c>
      <c r="F19" s="215">
        <v>20200253</v>
      </c>
      <c r="G19" s="82" t="s">
        <v>17105</v>
      </c>
      <c r="H19" s="209" t="s">
        <v>17111</v>
      </c>
      <c r="I19" s="209" t="str">
        <f>VLOOKUP(F19,SCC_xref!$D$6:$G$75,2,FALSE)</f>
        <v>Compressor Engines</v>
      </c>
      <c r="J19" s="143">
        <v>3.2</v>
      </c>
      <c r="K19" s="143">
        <v>0.8</v>
      </c>
      <c r="L19" s="143">
        <v>3.2</v>
      </c>
      <c r="M19" s="143" t="s">
        <v>17040</v>
      </c>
      <c r="N19" s="143" t="s">
        <v>17040</v>
      </c>
      <c r="O19" s="84"/>
      <c r="P19" s="6"/>
      <c r="Q19" s="6"/>
      <c r="R19" s="6"/>
      <c r="S19" s="6"/>
      <c r="T19" s="6"/>
      <c r="U19" s="6"/>
    </row>
    <row r="20" spans="1:21" s="85" customFormat="1" ht="25.5" x14ac:dyDescent="0.2">
      <c r="A20" s="83" t="s">
        <v>13587</v>
      </c>
      <c r="B20" s="142">
        <v>56</v>
      </c>
      <c r="C20" s="83" t="str">
        <f t="shared" si="0"/>
        <v>56013</v>
      </c>
      <c r="D20" t="s">
        <v>13956</v>
      </c>
      <c r="E20" s="84">
        <v>13</v>
      </c>
      <c r="F20" s="215">
        <v>20200253</v>
      </c>
      <c r="G20" s="82" t="s">
        <v>17105</v>
      </c>
      <c r="H20" s="209" t="s">
        <v>17111</v>
      </c>
      <c r="I20" s="209" t="str">
        <f>VLOOKUP(F20,SCC_xref!$D$6:$G$75,2,FALSE)</f>
        <v>Compressor Engines</v>
      </c>
      <c r="J20" s="143">
        <v>3.2</v>
      </c>
      <c r="K20" s="143">
        <v>0.8</v>
      </c>
      <c r="L20" s="143">
        <v>3.2</v>
      </c>
      <c r="M20" s="143" t="s">
        <v>17040</v>
      </c>
      <c r="N20" s="143" t="s">
        <v>17040</v>
      </c>
      <c r="O20" s="84"/>
      <c r="P20" s="6"/>
      <c r="Q20" s="6"/>
      <c r="R20" s="6"/>
      <c r="S20" s="6"/>
      <c r="T20" s="6"/>
      <c r="U20" s="6"/>
    </row>
    <row r="21" spans="1:21" s="85" customFormat="1" ht="25.5" x14ac:dyDescent="0.2">
      <c r="A21" s="83" t="s">
        <v>13587</v>
      </c>
      <c r="B21" s="142">
        <v>56</v>
      </c>
      <c r="C21" s="83" t="str">
        <f t="shared" si="0"/>
        <v>56013</v>
      </c>
      <c r="D21" t="s">
        <v>13956</v>
      </c>
      <c r="E21" s="84">
        <v>13</v>
      </c>
      <c r="F21" s="215">
        <v>31000205</v>
      </c>
      <c r="G21" s="82" t="s">
        <v>17105</v>
      </c>
      <c r="H21" s="209" t="s">
        <v>17112</v>
      </c>
      <c r="I21" s="209" t="str">
        <f>VLOOKUP(F21,SCC_xref!$D$6:$G$75,2,FALSE)</f>
        <v>Natural Gas Production, Flares</v>
      </c>
      <c r="J21" s="143">
        <v>0.4</v>
      </c>
      <c r="K21" s="143">
        <v>3.7</v>
      </c>
      <c r="L21" s="143">
        <v>0.1</v>
      </c>
      <c r="M21" s="143" t="s">
        <v>17040</v>
      </c>
      <c r="N21" s="143" t="s">
        <v>17040</v>
      </c>
      <c r="O21" s="84"/>
      <c r="P21" s="6"/>
      <c r="Q21" s="6"/>
      <c r="R21" s="6"/>
      <c r="S21" s="6"/>
      <c r="T21" s="6"/>
      <c r="U21" s="6"/>
    </row>
    <row r="22" spans="1:21" s="223" customFormat="1" ht="25.5" x14ac:dyDescent="0.2">
      <c r="A22" s="217" t="s">
        <v>13587</v>
      </c>
      <c r="B22" s="218">
        <v>56</v>
      </c>
      <c r="C22" s="217" t="str">
        <f t="shared" si="0"/>
        <v>56013</v>
      </c>
      <c r="D22" s="7" t="s">
        <v>13956</v>
      </c>
      <c r="E22" s="219">
        <v>13</v>
      </c>
      <c r="F22" s="215">
        <v>31000404</v>
      </c>
      <c r="G22" s="82" t="s">
        <v>17105</v>
      </c>
      <c r="H22" s="209" t="s">
        <v>17113</v>
      </c>
      <c r="I22" s="209" t="str">
        <f>VLOOKUP(F22,SCC_xref!$D$6:$G$75,2,FALSE)</f>
        <v>Process Heaters</v>
      </c>
      <c r="J22" s="143">
        <v>0.2</v>
      </c>
      <c r="K22" s="143">
        <v>0</v>
      </c>
      <c r="L22" s="143">
        <v>0.2</v>
      </c>
      <c r="M22" s="143" t="s">
        <v>17040</v>
      </c>
      <c r="N22" s="143" t="s">
        <v>17040</v>
      </c>
      <c r="O22" s="84"/>
      <c r="P22" s="222"/>
      <c r="Q22" s="222"/>
      <c r="R22" s="222"/>
      <c r="S22" s="222"/>
      <c r="T22" s="222"/>
      <c r="U22" s="222"/>
    </row>
    <row r="23" spans="1:21" s="85" customFormat="1" ht="25.5" x14ac:dyDescent="0.2">
      <c r="A23" s="83" t="s">
        <v>13587</v>
      </c>
      <c r="B23" s="142">
        <v>56</v>
      </c>
      <c r="C23" s="83" t="str">
        <f t="shared" si="0"/>
        <v>56013</v>
      </c>
      <c r="D23" t="s">
        <v>13956</v>
      </c>
      <c r="E23" s="84">
        <v>13</v>
      </c>
      <c r="F23" s="215">
        <v>31000220</v>
      </c>
      <c r="G23" s="82" t="s">
        <v>17105</v>
      </c>
      <c r="H23" s="209" t="s">
        <v>1891</v>
      </c>
      <c r="I23" s="209" t="str">
        <f>VLOOKUP(F23,SCC_xref!$D$6:$G$75,2,FALSE)</f>
        <v>Natural Gas Production, All Equipt Leak Fugitives</v>
      </c>
      <c r="J23" s="143">
        <v>0</v>
      </c>
      <c r="K23" s="143">
        <v>2.7</v>
      </c>
      <c r="L23" s="143">
        <v>0</v>
      </c>
      <c r="M23" s="143" t="s">
        <v>17040</v>
      </c>
      <c r="N23" s="143" t="s">
        <v>17040</v>
      </c>
      <c r="O23" s="84"/>
      <c r="P23" s="6"/>
      <c r="Q23" s="6"/>
      <c r="R23" s="6"/>
      <c r="S23" s="6"/>
      <c r="T23" s="6"/>
      <c r="U23" s="6"/>
    </row>
    <row r="24" spans="1:21" s="223" customFormat="1" ht="25.5" x14ac:dyDescent="0.2">
      <c r="A24" s="217" t="s">
        <v>13587</v>
      </c>
      <c r="B24" s="218">
        <v>56</v>
      </c>
      <c r="C24" s="217" t="str">
        <f t="shared" si="0"/>
        <v>56013</v>
      </c>
      <c r="D24" s="7" t="s">
        <v>13956</v>
      </c>
      <c r="E24" s="219">
        <v>13</v>
      </c>
      <c r="F24" s="215">
        <v>20200253</v>
      </c>
      <c r="G24" s="82" t="s">
        <v>17114</v>
      </c>
      <c r="H24" s="209" t="s">
        <v>17115</v>
      </c>
      <c r="I24" s="209" t="str">
        <f>VLOOKUP(F24,SCC_xref!$D$6:$G$75,2,FALSE)</f>
        <v>Compressor Engines</v>
      </c>
      <c r="J24" s="143">
        <v>9.2936914741756063</v>
      </c>
      <c r="K24" s="143">
        <v>1.3940537211263413</v>
      </c>
      <c r="L24" s="143">
        <v>13.940537211263411</v>
      </c>
      <c r="M24" s="143">
        <v>0</v>
      </c>
      <c r="N24" s="143">
        <v>0.37174765896702433</v>
      </c>
      <c r="O24" s="84"/>
      <c r="P24" s="222"/>
      <c r="Q24" s="222"/>
      <c r="R24" s="222"/>
      <c r="S24" s="222"/>
      <c r="T24" s="222"/>
      <c r="U24" s="222"/>
    </row>
    <row r="25" spans="1:21" s="223" customFormat="1" ht="25.5" x14ac:dyDescent="0.2">
      <c r="A25" s="217" t="s">
        <v>13587</v>
      </c>
      <c r="B25" s="218">
        <v>56</v>
      </c>
      <c r="C25" s="217" t="str">
        <f t="shared" si="0"/>
        <v>56013</v>
      </c>
      <c r="D25" s="7" t="s">
        <v>13956</v>
      </c>
      <c r="E25" s="219">
        <v>13</v>
      </c>
      <c r="F25" s="215">
        <v>20200253</v>
      </c>
      <c r="G25" s="82" t="s">
        <v>17114</v>
      </c>
      <c r="H25" s="209" t="s">
        <v>17116</v>
      </c>
      <c r="I25" s="209" t="str">
        <f>VLOOKUP(F25,SCC_xref!$D$6:$G$75,2,FALSE)</f>
        <v>Compressor Engines</v>
      </c>
      <c r="J25" s="143">
        <v>0</v>
      </c>
      <c r="K25" s="143">
        <v>0</v>
      </c>
      <c r="L25" s="143">
        <v>0</v>
      </c>
      <c r="M25" s="143">
        <v>0</v>
      </c>
      <c r="N25" s="143">
        <v>0</v>
      </c>
      <c r="O25" s="84"/>
      <c r="P25" s="222"/>
      <c r="Q25" s="222"/>
      <c r="R25" s="222"/>
      <c r="S25" s="222"/>
      <c r="T25" s="222"/>
      <c r="U25" s="222"/>
    </row>
    <row r="26" spans="1:21" s="223" customFormat="1" ht="25.5" x14ac:dyDescent="0.2">
      <c r="A26" s="217" t="s">
        <v>13587</v>
      </c>
      <c r="B26" s="218">
        <v>56</v>
      </c>
      <c r="C26" s="217" t="str">
        <f t="shared" si="0"/>
        <v>56013</v>
      </c>
      <c r="D26" s="7" t="s">
        <v>13956</v>
      </c>
      <c r="E26" s="219">
        <v>13</v>
      </c>
      <c r="F26" s="215">
        <v>31000205</v>
      </c>
      <c r="G26" s="82" t="s">
        <v>17114</v>
      </c>
      <c r="H26" s="209" t="s">
        <v>17117</v>
      </c>
      <c r="I26" s="209" t="str">
        <f>VLOOKUP(F26,SCC_xref!$D$6:$G$75,2,FALSE)</f>
        <v>Natural Gas Production, Flares</v>
      </c>
      <c r="J26" s="143">
        <v>0.219</v>
      </c>
      <c r="K26" s="143">
        <v>0</v>
      </c>
      <c r="L26" s="143">
        <v>4.3799999999999999E-2</v>
      </c>
      <c r="M26" s="143" t="s">
        <v>17040</v>
      </c>
      <c r="N26" s="143" t="s">
        <v>17040</v>
      </c>
      <c r="O26" s="84"/>
      <c r="P26" s="222"/>
      <c r="Q26" s="222"/>
      <c r="R26" s="222"/>
      <c r="S26" s="222"/>
      <c r="T26" s="222"/>
      <c r="U26" s="222"/>
    </row>
    <row r="27" spans="1:21" s="223" customFormat="1" ht="25.5" x14ac:dyDescent="0.2">
      <c r="A27" s="217" t="s">
        <v>13587</v>
      </c>
      <c r="B27" s="218">
        <v>56</v>
      </c>
      <c r="C27" s="217" t="str">
        <f t="shared" si="0"/>
        <v>56013</v>
      </c>
      <c r="D27" s="7" t="s">
        <v>13956</v>
      </c>
      <c r="E27" s="219">
        <v>13</v>
      </c>
      <c r="F27" s="215">
        <v>31000304</v>
      </c>
      <c r="G27" s="82" t="s">
        <v>17114</v>
      </c>
      <c r="H27" s="209" t="s">
        <v>17118</v>
      </c>
      <c r="I27" s="209" t="str">
        <f>VLOOKUP(F27,SCC_xref!$D$6:$G$75,2,FALSE)</f>
        <v>Dehydrator</v>
      </c>
      <c r="J27" s="143">
        <v>0</v>
      </c>
      <c r="K27" s="143">
        <v>13.577999999999999</v>
      </c>
      <c r="L27" s="143">
        <v>0</v>
      </c>
      <c r="M27" s="143" t="s">
        <v>17040</v>
      </c>
      <c r="N27" s="143" t="s">
        <v>17040</v>
      </c>
      <c r="O27" s="84"/>
      <c r="P27" s="222"/>
      <c r="Q27" s="222"/>
      <c r="R27" s="222"/>
      <c r="S27" s="222"/>
      <c r="T27" s="222"/>
      <c r="U27" s="222"/>
    </row>
    <row r="28" spans="1:21" s="223" customFormat="1" ht="25.5" x14ac:dyDescent="0.2">
      <c r="A28" s="217" t="s">
        <v>13587</v>
      </c>
      <c r="B28" s="218">
        <v>56</v>
      </c>
      <c r="C28" s="217" t="str">
        <f t="shared" si="0"/>
        <v>56013</v>
      </c>
      <c r="D28" s="7" t="s">
        <v>13956</v>
      </c>
      <c r="E28" s="219">
        <v>13</v>
      </c>
      <c r="F28" s="215">
        <v>20200253</v>
      </c>
      <c r="G28" s="82" t="s">
        <v>17114</v>
      </c>
      <c r="H28" s="209" t="s">
        <v>17119</v>
      </c>
      <c r="I28" s="209" t="str">
        <f>VLOOKUP(F28,SCC_xref!$D$6:$G$75,2,FALSE)</f>
        <v>Compressor Engines</v>
      </c>
      <c r="J28" s="143">
        <v>9.6959164889190195</v>
      </c>
      <c r="K28" s="143">
        <v>1.4543874733378528</v>
      </c>
      <c r="L28" s="143">
        <v>14.543874733378527</v>
      </c>
      <c r="M28" s="143">
        <v>0</v>
      </c>
      <c r="N28" s="143">
        <v>0.38783665955676072</v>
      </c>
      <c r="O28" s="84"/>
      <c r="P28" s="222"/>
      <c r="Q28" s="222"/>
      <c r="R28" s="222"/>
      <c r="S28" s="222"/>
      <c r="T28" s="222"/>
      <c r="U28" s="222"/>
    </row>
    <row r="29" spans="1:21" s="223" customFormat="1" ht="25.5" x14ac:dyDescent="0.2">
      <c r="A29" s="217" t="s">
        <v>13587</v>
      </c>
      <c r="B29" s="218">
        <v>56</v>
      </c>
      <c r="C29" s="217" t="str">
        <f t="shared" si="0"/>
        <v>56013</v>
      </c>
      <c r="D29" s="7" t="s">
        <v>13956</v>
      </c>
      <c r="E29" s="219">
        <v>13</v>
      </c>
      <c r="F29" s="215">
        <v>20200253</v>
      </c>
      <c r="G29" s="82" t="s">
        <v>17114</v>
      </c>
      <c r="H29" s="209" t="s">
        <v>17120</v>
      </c>
      <c r="I29" s="209" t="str">
        <f>VLOOKUP(F29,SCC_xref!$D$6:$G$75,2,FALSE)</f>
        <v>Compressor Engines</v>
      </c>
      <c r="J29" s="143">
        <v>0</v>
      </c>
      <c r="K29" s="143">
        <v>0</v>
      </c>
      <c r="L29" s="143">
        <v>0</v>
      </c>
      <c r="M29" s="143">
        <v>0</v>
      </c>
      <c r="N29" s="143">
        <v>0</v>
      </c>
      <c r="O29" s="84"/>
      <c r="P29" s="222"/>
      <c r="Q29" s="222"/>
      <c r="R29" s="222"/>
      <c r="S29" s="222"/>
      <c r="T29" s="222"/>
      <c r="U29" s="222"/>
    </row>
    <row r="30" spans="1:21" s="223" customFormat="1" ht="25.5" x14ac:dyDescent="0.2">
      <c r="A30" s="217" t="s">
        <v>13587</v>
      </c>
      <c r="B30" s="218">
        <v>56</v>
      </c>
      <c r="C30" s="217" t="str">
        <f t="shared" si="0"/>
        <v>56013</v>
      </c>
      <c r="D30" s="7" t="s">
        <v>13956</v>
      </c>
      <c r="E30" s="219">
        <v>13</v>
      </c>
      <c r="F30" s="215">
        <v>20200253</v>
      </c>
      <c r="G30" s="82" t="s">
        <v>17114</v>
      </c>
      <c r="H30" s="209" t="s">
        <v>17121</v>
      </c>
      <c r="I30" s="209" t="str">
        <f>VLOOKUP(F30,SCC_xref!$D$6:$G$75,2,FALSE)</f>
        <v>Compressor Engines</v>
      </c>
      <c r="J30" s="143">
        <v>9.4836714672310478</v>
      </c>
      <c r="K30" s="143">
        <v>1.4225507200846572</v>
      </c>
      <c r="L30" s="143">
        <v>14.22550720084657</v>
      </c>
      <c r="M30" s="143">
        <v>0</v>
      </c>
      <c r="N30" s="143">
        <v>0.37934685868924195</v>
      </c>
      <c r="O30" s="84"/>
      <c r="P30" s="222"/>
      <c r="Q30" s="222"/>
      <c r="R30" s="222"/>
      <c r="S30" s="222"/>
      <c r="T30" s="222"/>
      <c r="U30" s="222"/>
    </row>
    <row r="31" spans="1:21" s="223" customFormat="1" ht="25.5" x14ac:dyDescent="0.2">
      <c r="A31" s="217" t="s">
        <v>13587</v>
      </c>
      <c r="B31" s="218">
        <v>56</v>
      </c>
      <c r="C31" s="217" t="str">
        <f t="shared" si="0"/>
        <v>56013</v>
      </c>
      <c r="D31" s="7" t="s">
        <v>13956</v>
      </c>
      <c r="E31" s="219">
        <v>13</v>
      </c>
      <c r="F31" s="215">
        <v>20200254</v>
      </c>
      <c r="G31" s="82" t="s">
        <v>17114</v>
      </c>
      <c r="H31" s="209" t="s">
        <v>17122</v>
      </c>
      <c r="I31" s="209" t="str">
        <f>VLOOKUP(F31,SCC_xref!$D$6:$G$75,2,FALSE)</f>
        <v>Compressor Engines</v>
      </c>
      <c r="J31" s="143">
        <v>0</v>
      </c>
      <c r="K31" s="143">
        <v>0</v>
      </c>
      <c r="L31" s="143">
        <v>0</v>
      </c>
      <c r="M31" s="143">
        <v>0</v>
      </c>
      <c r="N31" s="143">
        <v>0</v>
      </c>
      <c r="O31" s="84"/>
      <c r="P31" s="222"/>
      <c r="Q31" s="222"/>
      <c r="R31" s="222"/>
      <c r="S31" s="222"/>
      <c r="T31" s="222"/>
      <c r="U31" s="222"/>
    </row>
    <row r="32" spans="1:21" s="223" customFormat="1" ht="25.5" x14ac:dyDescent="0.2">
      <c r="A32" s="217" t="s">
        <v>13587</v>
      </c>
      <c r="B32" s="218">
        <v>56</v>
      </c>
      <c r="C32" s="217" t="str">
        <f t="shared" si="0"/>
        <v>56013</v>
      </c>
      <c r="D32" s="7" t="s">
        <v>13956</v>
      </c>
      <c r="E32" s="219">
        <v>13</v>
      </c>
      <c r="F32" s="215">
        <v>31000304</v>
      </c>
      <c r="G32" s="82" t="s">
        <v>17114</v>
      </c>
      <c r="H32" s="209" t="s">
        <v>17123</v>
      </c>
      <c r="I32" s="209" t="str">
        <f>VLOOKUP(F32,SCC_xref!$D$6:$G$75,2,FALSE)</f>
        <v>Dehydrator</v>
      </c>
      <c r="J32" s="143">
        <v>0</v>
      </c>
      <c r="K32" s="143">
        <v>5.694</v>
      </c>
      <c r="L32" s="143">
        <v>0</v>
      </c>
      <c r="M32" s="143" t="s">
        <v>17040</v>
      </c>
      <c r="N32" s="143" t="s">
        <v>17040</v>
      </c>
      <c r="O32" s="84"/>
      <c r="P32" s="222"/>
      <c r="Q32" s="222"/>
      <c r="R32" s="222"/>
      <c r="S32" s="222"/>
      <c r="T32" s="222"/>
      <c r="U32" s="222"/>
    </row>
    <row r="33" spans="1:21" s="223" customFormat="1" ht="25.5" x14ac:dyDescent="0.2">
      <c r="A33" s="217" t="s">
        <v>13587</v>
      </c>
      <c r="B33" s="218">
        <v>56</v>
      </c>
      <c r="C33" s="217" t="str">
        <f t="shared" si="0"/>
        <v>56013</v>
      </c>
      <c r="D33" s="7" t="s">
        <v>13956</v>
      </c>
      <c r="E33" s="219">
        <v>13</v>
      </c>
      <c r="F33" s="215">
        <v>31000205</v>
      </c>
      <c r="G33" s="82" t="s">
        <v>17114</v>
      </c>
      <c r="H33" s="209" t="s">
        <v>17124</v>
      </c>
      <c r="I33" s="209" t="str">
        <f>VLOOKUP(F33,SCC_xref!$D$6:$G$75,2,FALSE)</f>
        <v>Natural Gas Production, Flares</v>
      </c>
      <c r="J33" s="143">
        <v>0.219</v>
      </c>
      <c r="K33" s="143">
        <v>0</v>
      </c>
      <c r="L33" s="143">
        <v>4.3799999999999999E-2</v>
      </c>
      <c r="M33" s="143" t="s">
        <v>17040</v>
      </c>
      <c r="N33" s="143" t="s">
        <v>17040</v>
      </c>
      <c r="O33" s="84"/>
      <c r="P33" s="222"/>
      <c r="Q33" s="222"/>
      <c r="R33" s="222"/>
      <c r="S33" s="222"/>
      <c r="T33" s="222"/>
      <c r="U33" s="222"/>
    </row>
    <row r="34" spans="1:21" s="223" customFormat="1" ht="25.5" x14ac:dyDescent="0.2">
      <c r="A34" s="217" t="s">
        <v>13587</v>
      </c>
      <c r="B34" s="218">
        <v>56</v>
      </c>
      <c r="C34" s="217" t="str">
        <f t="shared" si="0"/>
        <v>56013</v>
      </c>
      <c r="D34" s="7" t="s">
        <v>13956</v>
      </c>
      <c r="E34" s="219">
        <v>13</v>
      </c>
      <c r="F34" s="215">
        <v>31000305</v>
      </c>
      <c r="G34" s="82" t="s">
        <v>17114</v>
      </c>
      <c r="H34" s="209" t="s">
        <v>17125</v>
      </c>
      <c r="I34" s="209" t="str">
        <f>VLOOKUP(F34,SCC_xref!$D$6:$G$75,2,FALSE)</f>
        <v>Natural Gas Processing Facilities, Gas Sweeting: Amine Process</v>
      </c>
      <c r="J34" s="143">
        <v>2.19</v>
      </c>
      <c r="K34" s="143">
        <v>6.1319999999999997</v>
      </c>
      <c r="L34" s="143">
        <v>0.438</v>
      </c>
      <c r="M34" s="143" t="s">
        <v>17040</v>
      </c>
      <c r="N34" s="143" t="s">
        <v>17040</v>
      </c>
      <c r="O34" s="84"/>
      <c r="P34" s="222"/>
      <c r="Q34" s="222"/>
      <c r="R34" s="222"/>
      <c r="S34" s="222"/>
      <c r="T34" s="222"/>
      <c r="U34" s="222"/>
    </row>
    <row r="35" spans="1:21" s="223" customFormat="1" ht="25.5" x14ac:dyDescent="0.2">
      <c r="A35" s="217" t="s">
        <v>13587</v>
      </c>
      <c r="B35" s="218">
        <v>56</v>
      </c>
      <c r="C35" s="217" t="str">
        <f t="shared" si="0"/>
        <v>56013</v>
      </c>
      <c r="D35" s="7" t="s">
        <v>13956</v>
      </c>
      <c r="E35" s="219">
        <v>13</v>
      </c>
      <c r="F35" s="215">
        <v>20200253</v>
      </c>
      <c r="G35" s="82" t="s">
        <v>17114</v>
      </c>
      <c r="H35" s="209" t="s">
        <v>17126</v>
      </c>
      <c r="I35" s="209" t="str">
        <f>VLOOKUP(F35,SCC_xref!$D$6:$G$75,2,FALSE)</f>
        <v>Compressor Engines</v>
      </c>
      <c r="J35" s="143">
        <v>0</v>
      </c>
      <c r="K35" s="143">
        <v>0</v>
      </c>
      <c r="L35" s="143">
        <v>0</v>
      </c>
      <c r="M35" s="143">
        <v>0</v>
      </c>
      <c r="N35" s="143">
        <v>0</v>
      </c>
      <c r="O35" s="84"/>
      <c r="P35" s="222"/>
      <c r="Q35" s="222"/>
      <c r="R35" s="222"/>
      <c r="S35" s="222"/>
      <c r="T35" s="222"/>
      <c r="U35" s="222"/>
    </row>
    <row r="36" spans="1:21" s="223" customFormat="1" ht="25.5" x14ac:dyDescent="0.2">
      <c r="A36" s="217" t="s">
        <v>13587</v>
      </c>
      <c r="B36" s="218">
        <v>56</v>
      </c>
      <c r="C36" s="217" t="str">
        <f t="shared" si="0"/>
        <v>56013</v>
      </c>
      <c r="D36" s="7" t="s">
        <v>13956</v>
      </c>
      <c r="E36" s="219">
        <v>13</v>
      </c>
      <c r="F36" s="215">
        <v>20200253</v>
      </c>
      <c r="G36" s="82" t="s">
        <v>17114</v>
      </c>
      <c r="H36" s="209" t="s">
        <v>17127</v>
      </c>
      <c r="I36" s="209" t="str">
        <f>VLOOKUP(F36,SCC_xref!$D$6:$G$75,2,FALSE)</f>
        <v>Compressor Engines</v>
      </c>
      <c r="J36" s="143">
        <v>0</v>
      </c>
      <c r="K36" s="143">
        <v>0</v>
      </c>
      <c r="L36" s="143">
        <v>0</v>
      </c>
      <c r="M36" s="143">
        <v>0</v>
      </c>
      <c r="N36" s="143">
        <v>0</v>
      </c>
      <c r="O36" s="84"/>
      <c r="P36" s="222"/>
      <c r="Q36" s="222"/>
      <c r="R36" s="222"/>
      <c r="S36" s="222"/>
      <c r="T36" s="222"/>
      <c r="U36" s="222"/>
    </row>
    <row r="37" spans="1:21" s="223" customFormat="1" ht="25.5" x14ac:dyDescent="0.2">
      <c r="A37" s="217" t="s">
        <v>13587</v>
      </c>
      <c r="B37" s="218">
        <v>56</v>
      </c>
      <c r="C37" s="217" t="str">
        <f t="shared" si="0"/>
        <v>56013</v>
      </c>
      <c r="D37" s="7" t="s">
        <v>13956</v>
      </c>
      <c r="E37" s="219">
        <v>13</v>
      </c>
      <c r="F37" s="215">
        <v>20200253</v>
      </c>
      <c r="G37" s="82" t="s">
        <v>17128</v>
      </c>
      <c r="H37" s="209" t="s">
        <v>17129</v>
      </c>
      <c r="I37" s="209" t="str">
        <f>VLOOKUP(F37,SCC_xref!$D$6:$G$75,2,FALSE)</f>
        <v>Compressor Engines</v>
      </c>
      <c r="J37" s="143">
        <v>6.0998230790853025</v>
      </c>
      <c r="K37" s="143">
        <v>6.0998230790853025</v>
      </c>
      <c r="L37" s="143">
        <v>15.249557697713255</v>
      </c>
      <c r="M37" s="143">
        <v>0</v>
      </c>
      <c r="N37" s="143">
        <v>0.24399292316341206</v>
      </c>
      <c r="O37" s="84"/>
      <c r="P37" s="222"/>
      <c r="Q37" s="222"/>
      <c r="R37" s="222"/>
      <c r="S37" s="222"/>
      <c r="T37" s="222"/>
      <c r="U37" s="222"/>
    </row>
    <row r="38" spans="1:21" s="223" customFormat="1" ht="25.5" x14ac:dyDescent="0.2">
      <c r="A38" s="217" t="s">
        <v>13587</v>
      </c>
      <c r="B38" s="218">
        <v>56</v>
      </c>
      <c r="C38" s="217" t="str">
        <f t="shared" si="0"/>
        <v>56013</v>
      </c>
      <c r="D38" s="7" t="s">
        <v>13956</v>
      </c>
      <c r="E38" s="219">
        <v>13</v>
      </c>
      <c r="F38" s="215">
        <v>20200253</v>
      </c>
      <c r="G38" s="82" t="s">
        <v>17128</v>
      </c>
      <c r="H38" s="209" t="s">
        <v>17130</v>
      </c>
      <c r="I38" s="209" t="str">
        <f>VLOOKUP(F38,SCC_xref!$D$6:$G$75,2,FALSE)</f>
        <v>Compressor Engines</v>
      </c>
      <c r="J38" s="143">
        <v>5.2546239190462805</v>
      </c>
      <c r="K38" s="143">
        <v>5.2546239190462805</v>
      </c>
      <c r="L38" s="143">
        <v>13.136559797615702</v>
      </c>
      <c r="M38" s="143">
        <v>0</v>
      </c>
      <c r="N38" s="143">
        <v>0.2101849567618512</v>
      </c>
      <c r="O38" s="84"/>
      <c r="P38" s="222"/>
      <c r="Q38" s="222"/>
      <c r="R38" s="222"/>
      <c r="S38" s="222"/>
      <c r="T38" s="222"/>
      <c r="U38" s="222"/>
    </row>
    <row r="39" spans="1:21" s="223" customFormat="1" x14ac:dyDescent="0.2">
      <c r="A39" s="217" t="s">
        <v>13587</v>
      </c>
      <c r="B39" s="218">
        <v>56</v>
      </c>
      <c r="C39" s="217" t="str">
        <f t="shared" si="0"/>
        <v>56013</v>
      </c>
      <c r="D39" s="7" t="s">
        <v>13956</v>
      </c>
      <c r="E39" s="219">
        <v>13</v>
      </c>
      <c r="F39" s="215">
        <v>40400311</v>
      </c>
      <c r="G39" s="82" t="s">
        <v>17128</v>
      </c>
      <c r="H39" s="209" t="s">
        <v>17131</v>
      </c>
      <c r="I39" s="209" t="str">
        <f>VLOOKUP(F39,SCC_xref!$D$6:$G$75,2,FALSE)</f>
        <v>Permitted Tank Losses</v>
      </c>
      <c r="J39" s="143">
        <v>0</v>
      </c>
      <c r="K39" s="143">
        <v>2.6280000000000001</v>
      </c>
      <c r="L39" s="143">
        <v>0</v>
      </c>
      <c r="M39" s="143" t="s">
        <v>17040</v>
      </c>
      <c r="N39" s="143" t="s">
        <v>17040</v>
      </c>
      <c r="O39" s="84"/>
      <c r="P39" s="222"/>
      <c r="Q39" s="222"/>
      <c r="R39" s="222"/>
      <c r="S39" s="222"/>
      <c r="T39" s="222"/>
      <c r="U39" s="222"/>
    </row>
    <row r="40" spans="1:21" s="223" customFormat="1" x14ac:dyDescent="0.2">
      <c r="A40" s="217" t="s">
        <v>13587</v>
      </c>
      <c r="B40" s="218">
        <v>56</v>
      </c>
      <c r="C40" s="217" t="str">
        <f t="shared" si="0"/>
        <v>56013</v>
      </c>
      <c r="D40" s="7" t="s">
        <v>13956</v>
      </c>
      <c r="E40" s="219">
        <v>13</v>
      </c>
      <c r="F40" s="215">
        <v>31000304</v>
      </c>
      <c r="G40" s="82" t="s">
        <v>17128</v>
      </c>
      <c r="H40" s="209" t="s">
        <v>17132</v>
      </c>
      <c r="I40" s="209" t="str">
        <f>VLOOKUP(F40,SCC_xref!$D$6:$G$75,2,FALSE)</f>
        <v>Dehydrator</v>
      </c>
      <c r="J40" s="143">
        <v>0</v>
      </c>
      <c r="K40" s="143">
        <v>12.702</v>
      </c>
      <c r="L40" s="143">
        <v>0</v>
      </c>
      <c r="M40" s="143" t="s">
        <v>17040</v>
      </c>
      <c r="N40" s="143" t="s">
        <v>17040</v>
      </c>
      <c r="O40" s="84"/>
      <c r="P40" s="222"/>
      <c r="Q40" s="222"/>
      <c r="R40" s="222"/>
      <c r="S40" s="222"/>
      <c r="T40" s="222"/>
      <c r="U40" s="222"/>
    </row>
    <row r="41" spans="1:21" s="223" customFormat="1" x14ac:dyDescent="0.2">
      <c r="A41" s="217" t="s">
        <v>13587</v>
      </c>
      <c r="B41" s="218">
        <v>56</v>
      </c>
      <c r="C41" s="217" t="str">
        <f t="shared" si="0"/>
        <v>56013</v>
      </c>
      <c r="D41" s="7" t="s">
        <v>13956</v>
      </c>
      <c r="E41" s="219">
        <v>13</v>
      </c>
      <c r="F41" s="215">
        <v>20200254</v>
      </c>
      <c r="G41" s="82" t="s">
        <v>17133</v>
      </c>
      <c r="H41" s="209" t="s">
        <v>17134</v>
      </c>
      <c r="I41" s="209" t="str">
        <f>VLOOKUP(F41,SCC_xref!$D$6:$G$75,2,FALSE)</f>
        <v>Compressor Engines</v>
      </c>
      <c r="J41" s="143">
        <v>8.7252448453182083</v>
      </c>
      <c r="K41" s="143">
        <v>16.204026141305246</v>
      </c>
      <c r="L41" s="143">
        <v>32.408052282610491</v>
      </c>
      <c r="M41" s="143">
        <v>0</v>
      </c>
      <c r="N41" s="143">
        <v>0.49858541973246912</v>
      </c>
      <c r="O41" s="84"/>
      <c r="P41" s="222"/>
      <c r="Q41" s="222"/>
      <c r="R41" s="222"/>
      <c r="S41" s="222"/>
      <c r="T41" s="222"/>
      <c r="U41" s="222"/>
    </row>
    <row r="42" spans="1:21" s="223" customFormat="1" x14ac:dyDescent="0.2">
      <c r="A42" s="217" t="s">
        <v>13587</v>
      </c>
      <c r="B42" s="218">
        <v>56</v>
      </c>
      <c r="C42" s="217" t="str">
        <f t="shared" si="0"/>
        <v>56013</v>
      </c>
      <c r="D42" s="7" t="s">
        <v>13956</v>
      </c>
      <c r="E42" s="219">
        <v>13</v>
      </c>
      <c r="F42" s="215">
        <v>40400311</v>
      </c>
      <c r="G42" s="82" t="s">
        <v>17133</v>
      </c>
      <c r="H42" s="209" t="s">
        <v>17135</v>
      </c>
      <c r="I42" s="209" t="str">
        <f>VLOOKUP(F42,SCC_xref!$D$6:$G$75,2,FALSE)</f>
        <v>Permitted Tank Losses</v>
      </c>
      <c r="J42" s="143">
        <v>0</v>
      </c>
      <c r="K42" s="143">
        <v>2.6280000000000001</v>
      </c>
      <c r="L42" s="143">
        <v>0</v>
      </c>
      <c r="M42" s="143" t="s">
        <v>17040</v>
      </c>
      <c r="N42" s="143" t="s">
        <v>17040</v>
      </c>
      <c r="O42" s="84"/>
      <c r="P42" s="222"/>
      <c r="Q42" s="222"/>
      <c r="R42" s="222"/>
      <c r="S42" s="222"/>
      <c r="T42" s="222"/>
      <c r="U42" s="222"/>
    </row>
    <row r="43" spans="1:21" s="223" customFormat="1" x14ac:dyDescent="0.2">
      <c r="A43" s="217" t="s">
        <v>13587</v>
      </c>
      <c r="B43" s="218">
        <v>56</v>
      </c>
      <c r="C43" s="217" t="str">
        <f t="shared" si="0"/>
        <v>56013</v>
      </c>
      <c r="D43" s="7" t="s">
        <v>13956</v>
      </c>
      <c r="E43" s="219">
        <v>13</v>
      </c>
      <c r="F43" s="215">
        <v>31000203</v>
      </c>
      <c r="G43" s="82" t="s">
        <v>17136</v>
      </c>
      <c r="H43" s="209" t="s">
        <v>17137</v>
      </c>
      <c r="I43" s="209" t="str">
        <f>VLOOKUP(F43,SCC_xref!$D$6:$G$75,2,FALSE)</f>
        <v>Compressor Engines</v>
      </c>
      <c r="J43" s="143">
        <v>10</v>
      </c>
      <c r="K43" s="143">
        <v>0</v>
      </c>
      <c r="L43" s="143">
        <v>28.6</v>
      </c>
      <c r="M43" s="143" t="s">
        <v>17040</v>
      </c>
      <c r="N43" s="143" t="s">
        <v>17040</v>
      </c>
      <c r="O43" s="84"/>
      <c r="P43" s="222"/>
      <c r="Q43" s="222"/>
      <c r="R43" s="222"/>
      <c r="S43" s="222"/>
      <c r="T43" s="222"/>
      <c r="U43" s="222"/>
    </row>
    <row r="44" spans="1:21" s="223" customFormat="1" x14ac:dyDescent="0.2">
      <c r="A44" s="217" t="s">
        <v>13587</v>
      </c>
      <c r="B44" s="218">
        <v>56</v>
      </c>
      <c r="C44" s="217" t="str">
        <f t="shared" si="0"/>
        <v>56013</v>
      </c>
      <c r="D44" s="7" t="s">
        <v>13956</v>
      </c>
      <c r="E44" s="219">
        <v>13</v>
      </c>
      <c r="F44" s="215">
        <v>31000203</v>
      </c>
      <c r="G44" s="82" t="s">
        <v>17136</v>
      </c>
      <c r="H44" s="209" t="s">
        <v>17138</v>
      </c>
      <c r="I44" s="209" t="str">
        <f>VLOOKUP(F44,SCC_xref!$D$6:$G$75,2,FALSE)</f>
        <v>Compressor Engines</v>
      </c>
      <c r="J44" s="143">
        <v>10</v>
      </c>
      <c r="K44" s="143">
        <v>0</v>
      </c>
      <c r="L44" s="143">
        <v>28.6</v>
      </c>
      <c r="M44" s="143" t="s">
        <v>17040</v>
      </c>
      <c r="N44" s="143" t="s">
        <v>17040</v>
      </c>
      <c r="O44" s="84"/>
      <c r="P44" s="222"/>
      <c r="Q44" s="222"/>
      <c r="R44" s="222"/>
      <c r="S44" s="222"/>
      <c r="T44" s="222"/>
      <c r="U44" s="222"/>
    </row>
    <row r="45" spans="1:21" s="223" customFormat="1" x14ac:dyDescent="0.2">
      <c r="A45" s="217" t="s">
        <v>13587</v>
      </c>
      <c r="B45" s="218">
        <v>56</v>
      </c>
      <c r="C45" s="217" t="str">
        <f t="shared" si="0"/>
        <v>56013</v>
      </c>
      <c r="D45" s="7" t="s">
        <v>13956</v>
      </c>
      <c r="E45" s="219">
        <v>13</v>
      </c>
      <c r="F45" s="215">
        <v>31000205</v>
      </c>
      <c r="G45" s="82" t="s">
        <v>17136</v>
      </c>
      <c r="H45" s="209" t="s">
        <v>17139</v>
      </c>
      <c r="I45" s="209" t="str">
        <f>VLOOKUP(F45,SCC_xref!$D$6:$G$75,2,FALSE)</f>
        <v>Natural Gas Production, Flares</v>
      </c>
      <c r="J45" s="143">
        <v>0.20036908469161399</v>
      </c>
      <c r="K45" s="143">
        <v>0</v>
      </c>
      <c r="L45" s="143">
        <v>0</v>
      </c>
      <c r="M45" s="143" t="s">
        <v>17040</v>
      </c>
      <c r="N45" s="143" t="s">
        <v>17040</v>
      </c>
      <c r="O45" s="84"/>
      <c r="P45" s="222"/>
      <c r="Q45" s="222"/>
      <c r="R45" s="222"/>
      <c r="S45" s="222"/>
      <c r="T45" s="222"/>
      <c r="U45" s="222"/>
    </row>
    <row r="46" spans="1:21" s="223" customFormat="1" x14ac:dyDescent="0.2">
      <c r="A46" s="217" t="s">
        <v>13587</v>
      </c>
      <c r="B46" s="230">
        <v>56</v>
      </c>
      <c r="C46" s="217" t="str">
        <f t="shared" si="0"/>
        <v>56013</v>
      </c>
      <c r="D46" s="7" t="s">
        <v>13956</v>
      </c>
      <c r="E46" s="219">
        <v>13</v>
      </c>
      <c r="F46" s="215">
        <v>31000203</v>
      </c>
      <c r="G46" s="82" t="s">
        <v>17136</v>
      </c>
      <c r="H46" s="209" t="s">
        <v>17140</v>
      </c>
      <c r="I46" s="209" t="str">
        <f>VLOOKUP(F46,SCC_xref!$D$6:$G$75,2,FALSE)</f>
        <v>Compressor Engines</v>
      </c>
      <c r="J46" s="143">
        <v>6.4006790943154499</v>
      </c>
      <c r="K46" s="143">
        <v>0</v>
      </c>
      <c r="L46" s="143">
        <v>3.2</v>
      </c>
      <c r="M46" s="143" t="s">
        <v>17040</v>
      </c>
      <c r="N46" s="143" t="s">
        <v>17040</v>
      </c>
      <c r="O46" s="84"/>
      <c r="P46" s="222"/>
      <c r="Q46" s="222"/>
      <c r="R46" s="222"/>
      <c r="S46" s="222"/>
      <c r="T46" s="222"/>
      <c r="U46" s="222"/>
    </row>
    <row r="47" spans="1:21" s="223" customFormat="1" x14ac:dyDescent="0.2">
      <c r="A47" s="217" t="s">
        <v>13587</v>
      </c>
      <c r="B47" s="218">
        <v>56</v>
      </c>
      <c r="C47" s="217" t="str">
        <f t="shared" si="0"/>
        <v>56013</v>
      </c>
      <c r="D47" s="7" t="s">
        <v>13956</v>
      </c>
      <c r="E47" s="219">
        <v>13</v>
      </c>
      <c r="F47" s="215">
        <v>31000228</v>
      </c>
      <c r="G47" s="82" t="s">
        <v>17136</v>
      </c>
      <c r="H47" s="209" t="s">
        <v>17141</v>
      </c>
      <c r="I47" s="209" t="str">
        <f>VLOOKUP(F47,SCC_xref!$D$6:$G$75,2,FALSE)</f>
        <v>Dehydrator</v>
      </c>
      <c r="J47" s="143">
        <v>0.44</v>
      </c>
      <c r="K47" s="143">
        <v>0</v>
      </c>
      <c r="L47" s="143">
        <v>0.4</v>
      </c>
      <c r="M47" s="143" t="s">
        <v>17040</v>
      </c>
      <c r="N47" s="143" t="s">
        <v>17040</v>
      </c>
      <c r="O47" s="84"/>
      <c r="P47" s="222"/>
      <c r="Q47" s="222"/>
      <c r="R47" s="222"/>
      <c r="S47" s="222"/>
      <c r="T47" s="222"/>
      <c r="U47" s="222"/>
    </row>
    <row r="48" spans="1:21" s="223" customFormat="1" x14ac:dyDescent="0.2">
      <c r="A48" s="217" t="s">
        <v>13587</v>
      </c>
      <c r="B48" s="218">
        <v>56</v>
      </c>
      <c r="C48" s="217" t="str">
        <f t="shared" si="0"/>
        <v>56013</v>
      </c>
      <c r="D48" s="7" t="s">
        <v>13956</v>
      </c>
      <c r="E48" s="219">
        <v>13</v>
      </c>
      <c r="F48" s="215">
        <v>20200253</v>
      </c>
      <c r="G48" s="82" t="s">
        <v>17142</v>
      </c>
      <c r="H48" s="209" t="s">
        <v>17143</v>
      </c>
      <c r="I48" s="209" t="str">
        <f>VLOOKUP(F48,SCC_xref!$D$6:$G$75,2,FALSE)</f>
        <v>Compressor Engines</v>
      </c>
      <c r="J48" s="143">
        <v>8.9645000744059917</v>
      </c>
      <c r="K48" s="143">
        <v>8.9645000744059917</v>
      </c>
      <c r="L48" s="143">
        <v>17.929000148811983</v>
      </c>
      <c r="M48" s="143">
        <v>0</v>
      </c>
      <c r="N48" s="143">
        <v>0.35858000297623965</v>
      </c>
      <c r="O48" s="84"/>
      <c r="P48" s="222"/>
      <c r="Q48" s="222"/>
      <c r="R48" s="222"/>
      <c r="S48" s="222"/>
      <c r="T48" s="222"/>
      <c r="U48" s="222"/>
    </row>
    <row r="49" spans="1:21" s="223" customFormat="1" x14ac:dyDescent="0.2">
      <c r="A49" s="217" t="s">
        <v>13587</v>
      </c>
      <c r="B49" s="218">
        <v>56</v>
      </c>
      <c r="C49" s="217" t="str">
        <f t="shared" si="0"/>
        <v>56013</v>
      </c>
      <c r="D49" s="7" t="s">
        <v>13956</v>
      </c>
      <c r="E49" s="219">
        <v>13</v>
      </c>
      <c r="F49" s="215">
        <v>20200254</v>
      </c>
      <c r="G49" s="82" t="s">
        <v>17144</v>
      </c>
      <c r="H49" s="209" t="s">
        <v>17145</v>
      </c>
      <c r="I49" s="209" t="str">
        <f>VLOOKUP(F49,SCC_xref!$D$6:$G$75,2,FALSE)</f>
        <v>Compressor Engines</v>
      </c>
      <c r="J49" s="143">
        <v>14.454000000000001</v>
      </c>
      <c r="K49" s="143">
        <v>7.008</v>
      </c>
      <c r="L49" s="143">
        <v>4.38</v>
      </c>
      <c r="M49" s="143" t="s">
        <v>17040</v>
      </c>
      <c r="N49" s="143" t="s">
        <v>17040</v>
      </c>
      <c r="O49" s="84"/>
      <c r="P49" s="222"/>
      <c r="Q49" s="222"/>
      <c r="R49" s="222"/>
      <c r="S49" s="222"/>
      <c r="T49" s="222"/>
      <c r="U49" s="222"/>
    </row>
    <row r="50" spans="1:21" s="223" customFormat="1" x14ac:dyDescent="0.2">
      <c r="A50" s="217" t="s">
        <v>13587</v>
      </c>
      <c r="B50" s="218">
        <v>56</v>
      </c>
      <c r="C50" s="217" t="str">
        <f t="shared" si="0"/>
        <v>56013</v>
      </c>
      <c r="D50" s="7" t="s">
        <v>13956</v>
      </c>
      <c r="E50" s="219">
        <v>13</v>
      </c>
      <c r="F50" s="215">
        <v>20200253</v>
      </c>
      <c r="G50" s="82" t="s">
        <v>17144</v>
      </c>
      <c r="H50" s="209" t="s">
        <v>17146</v>
      </c>
      <c r="I50" s="209" t="str">
        <f>VLOOKUP(F50,SCC_xref!$D$6:$G$75,2,FALSE)</f>
        <v>Compressor Engines</v>
      </c>
      <c r="J50" s="143">
        <v>16.206</v>
      </c>
      <c r="K50" s="143">
        <v>8.3219999999999992</v>
      </c>
      <c r="L50" s="143">
        <v>16.206</v>
      </c>
      <c r="M50" s="143" t="s">
        <v>17040</v>
      </c>
      <c r="N50" s="143" t="s">
        <v>17040</v>
      </c>
      <c r="O50" s="84"/>
      <c r="P50" s="222"/>
      <c r="Q50" s="222"/>
      <c r="R50" s="222"/>
      <c r="S50" s="222"/>
      <c r="T50" s="222"/>
      <c r="U50" s="222"/>
    </row>
    <row r="51" spans="1:21" s="223" customFormat="1" x14ac:dyDescent="0.2">
      <c r="A51" s="217" t="s">
        <v>13587</v>
      </c>
      <c r="B51" s="218">
        <v>56</v>
      </c>
      <c r="C51" s="217" t="str">
        <f t="shared" si="0"/>
        <v>56013</v>
      </c>
      <c r="D51" s="7" t="s">
        <v>13956</v>
      </c>
      <c r="E51" s="219">
        <v>13</v>
      </c>
      <c r="F51" s="215">
        <v>31000304</v>
      </c>
      <c r="G51" s="82" t="s">
        <v>17144</v>
      </c>
      <c r="H51" s="209" t="s">
        <v>17147</v>
      </c>
      <c r="I51" s="209" t="str">
        <f>VLOOKUP(F51,SCC_xref!$D$6:$G$75,2,FALSE)</f>
        <v>Dehydrator</v>
      </c>
      <c r="J51" s="143">
        <v>0.876</v>
      </c>
      <c r="K51" s="143">
        <v>2.6280000000000001</v>
      </c>
      <c r="L51" s="143">
        <v>5.694</v>
      </c>
      <c r="M51" s="143" t="s">
        <v>17040</v>
      </c>
      <c r="N51" s="143" t="s">
        <v>17040</v>
      </c>
      <c r="O51" s="84"/>
      <c r="P51" s="222"/>
      <c r="Q51" s="222"/>
      <c r="R51" s="222"/>
      <c r="S51" s="222"/>
      <c r="T51" s="222"/>
      <c r="U51" s="222"/>
    </row>
    <row r="52" spans="1:21" s="223" customFormat="1" x14ac:dyDescent="0.2">
      <c r="A52" s="217" t="s">
        <v>13587</v>
      </c>
      <c r="B52" s="218">
        <v>56</v>
      </c>
      <c r="C52" s="217" t="str">
        <f t="shared" si="0"/>
        <v>56013</v>
      </c>
      <c r="D52" s="7" t="s">
        <v>13956</v>
      </c>
      <c r="E52" s="219">
        <v>13</v>
      </c>
      <c r="F52" s="215">
        <v>31000205</v>
      </c>
      <c r="G52" s="82" t="s">
        <v>17144</v>
      </c>
      <c r="H52" s="209" t="s">
        <v>17148</v>
      </c>
      <c r="I52" s="209" t="str">
        <f>VLOOKUP(F52,SCC_xref!$D$6:$G$75,2,FALSE)</f>
        <v>Natural Gas Production, Flares</v>
      </c>
      <c r="J52" s="143">
        <v>0.438</v>
      </c>
      <c r="K52" s="143">
        <v>0</v>
      </c>
      <c r="L52" s="143">
        <v>0.438</v>
      </c>
      <c r="M52" s="143" t="s">
        <v>17040</v>
      </c>
      <c r="N52" s="143" t="s">
        <v>17040</v>
      </c>
      <c r="O52" s="84"/>
      <c r="P52" s="222"/>
      <c r="Q52" s="222"/>
      <c r="R52" s="222"/>
      <c r="S52" s="222"/>
      <c r="T52" s="222"/>
      <c r="U52" s="222"/>
    </row>
    <row r="53" spans="1:21" s="223" customFormat="1" x14ac:dyDescent="0.2">
      <c r="A53" s="217" t="s">
        <v>13587</v>
      </c>
      <c r="B53" s="218">
        <v>56</v>
      </c>
      <c r="C53" s="217" t="str">
        <f t="shared" si="0"/>
        <v>56013</v>
      </c>
      <c r="D53" s="7" t="s">
        <v>13956</v>
      </c>
      <c r="E53" s="219">
        <v>13</v>
      </c>
      <c r="F53" s="215">
        <v>31000205</v>
      </c>
      <c r="G53" s="82" t="s">
        <v>17144</v>
      </c>
      <c r="H53" s="209" t="s">
        <v>17149</v>
      </c>
      <c r="I53" s="209" t="str">
        <f>VLOOKUP(F53,SCC_xref!$D$6:$G$75,2,FALSE)</f>
        <v>Natural Gas Production, Flares</v>
      </c>
      <c r="J53" s="143">
        <v>0.438</v>
      </c>
      <c r="K53" s="143">
        <v>0</v>
      </c>
      <c r="L53" s="143">
        <v>0.438</v>
      </c>
      <c r="M53" s="143" t="s">
        <v>17040</v>
      </c>
      <c r="N53" s="143" t="s">
        <v>17040</v>
      </c>
      <c r="O53" s="84"/>
      <c r="P53" s="222"/>
      <c r="Q53" s="222"/>
      <c r="R53" s="222"/>
      <c r="S53" s="222"/>
      <c r="T53" s="222"/>
      <c r="U53" s="222"/>
    </row>
    <row r="54" spans="1:21" s="223" customFormat="1" x14ac:dyDescent="0.2">
      <c r="A54" s="217" t="s">
        <v>13587</v>
      </c>
      <c r="B54" s="218">
        <v>56</v>
      </c>
      <c r="C54" s="217" t="str">
        <f t="shared" si="0"/>
        <v>56013</v>
      </c>
      <c r="D54" s="7" t="s">
        <v>13956</v>
      </c>
      <c r="E54" s="219">
        <v>13</v>
      </c>
      <c r="F54" s="215">
        <v>20200253</v>
      </c>
      <c r="G54" s="82" t="s">
        <v>17144</v>
      </c>
      <c r="H54" s="209" t="s">
        <v>17150</v>
      </c>
      <c r="I54" s="209" t="str">
        <f>VLOOKUP(F54,SCC_xref!$D$6:$G$75,2,FALSE)</f>
        <v>Compressor Engines</v>
      </c>
      <c r="J54" s="143">
        <v>2.6280000000000001</v>
      </c>
      <c r="K54" s="143">
        <v>0.438</v>
      </c>
      <c r="L54" s="143">
        <v>2.6280000000000001</v>
      </c>
      <c r="M54" s="143" t="s">
        <v>17040</v>
      </c>
      <c r="N54" s="143" t="s">
        <v>17040</v>
      </c>
      <c r="O54" s="84"/>
      <c r="P54" s="222"/>
      <c r="Q54" s="222"/>
      <c r="R54" s="222"/>
      <c r="S54" s="222"/>
      <c r="T54" s="222"/>
      <c r="U54" s="222"/>
    </row>
    <row r="55" spans="1:21" s="223" customFormat="1" x14ac:dyDescent="0.2">
      <c r="A55" s="217" t="s">
        <v>13587</v>
      </c>
      <c r="B55" s="218">
        <v>56</v>
      </c>
      <c r="C55" s="217" t="str">
        <f t="shared" si="0"/>
        <v>56013</v>
      </c>
      <c r="D55" s="7" t="s">
        <v>13956</v>
      </c>
      <c r="E55" s="219">
        <v>13</v>
      </c>
      <c r="F55" s="215">
        <v>20200254</v>
      </c>
      <c r="G55" s="82" t="s">
        <v>17144</v>
      </c>
      <c r="H55" s="209" t="s">
        <v>17151</v>
      </c>
      <c r="I55" s="209" t="str">
        <f>VLOOKUP(F55,SCC_xref!$D$6:$G$75,2,FALSE)</f>
        <v>Compressor Engines</v>
      </c>
      <c r="J55" s="143">
        <v>14.454000000000001</v>
      </c>
      <c r="K55" s="143">
        <v>7.8840000000000003</v>
      </c>
      <c r="L55" s="143">
        <v>4.8179999999999996</v>
      </c>
      <c r="M55" s="143" t="s">
        <v>17040</v>
      </c>
      <c r="N55" s="143" t="s">
        <v>17040</v>
      </c>
      <c r="O55" s="84"/>
      <c r="P55" s="222"/>
      <c r="Q55" s="222"/>
      <c r="R55" s="222"/>
      <c r="S55" s="222"/>
      <c r="T55" s="222"/>
      <c r="U55" s="222"/>
    </row>
    <row r="56" spans="1:21" s="223" customFormat="1" ht="25.5" x14ac:dyDescent="0.2">
      <c r="A56" s="217" t="s">
        <v>13587</v>
      </c>
      <c r="B56" s="218">
        <v>56</v>
      </c>
      <c r="C56" s="217" t="str">
        <f t="shared" si="0"/>
        <v>56013</v>
      </c>
      <c r="D56" s="7" t="s">
        <v>13956</v>
      </c>
      <c r="E56" s="219">
        <v>13</v>
      </c>
      <c r="F56" s="215">
        <v>20200253</v>
      </c>
      <c r="G56" s="82" t="s">
        <v>17152</v>
      </c>
      <c r="H56" s="209" t="s">
        <v>17153</v>
      </c>
      <c r="I56" s="209" t="str">
        <f>VLOOKUP(F56,SCC_xref!$D$6:$G$75,2,FALSE)</f>
        <v>Compressor Engines</v>
      </c>
      <c r="J56" s="143">
        <v>11.166480927264008</v>
      </c>
      <c r="K56" s="143">
        <v>5.5832404636320039</v>
      </c>
      <c r="L56" s="143">
        <v>11.166480927264008</v>
      </c>
      <c r="M56" s="143">
        <v>0</v>
      </c>
      <c r="N56" s="143">
        <v>0.44665923709056027</v>
      </c>
      <c r="O56" s="84"/>
      <c r="P56" s="222"/>
      <c r="Q56" s="222"/>
      <c r="R56" s="222"/>
      <c r="S56" s="222"/>
      <c r="T56" s="222"/>
      <c r="U56" s="222"/>
    </row>
    <row r="57" spans="1:21" s="223" customFormat="1" ht="25.5" x14ac:dyDescent="0.2">
      <c r="A57" s="217" t="s">
        <v>13587</v>
      </c>
      <c r="B57" s="218">
        <v>56</v>
      </c>
      <c r="C57" s="217" t="str">
        <f t="shared" si="0"/>
        <v>56013</v>
      </c>
      <c r="D57" s="7" t="s">
        <v>13956</v>
      </c>
      <c r="E57" s="219">
        <v>13</v>
      </c>
      <c r="F57" s="215">
        <v>20200253</v>
      </c>
      <c r="G57" s="82" t="s">
        <v>17152</v>
      </c>
      <c r="H57" s="209" t="s">
        <v>17153</v>
      </c>
      <c r="I57" s="209" t="str">
        <f>VLOOKUP(F57,SCC_xref!$D$6:$G$75,2,FALSE)</f>
        <v>Compressor Engines</v>
      </c>
      <c r="J57" s="143">
        <v>10.887772615287949</v>
      </c>
      <c r="K57" s="143">
        <v>5.4438863076439743</v>
      </c>
      <c r="L57" s="143">
        <v>10.887772615287949</v>
      </c>
      <c r="M57" s="143">
        <v>0</v>
      </c>
      <c r="N57" s="143">
        <v>0.43551090461151798</v>
      </c>
      <c r="O57" s="84"/>
      <c r="P57" s="222"/>
      <c r="Q57" s="222"/>
      <c r="R57" s="222"/>
      <c r="S57" s="222"/>
      <c r="T57" s="222"/>
      <c r="U57" s="222"/>
    </row>
    <row r="58" spans="1:21" s="223" customFormat="1" ht="25.5" x14ac:dyDescent="0.2">
      <c r="A58" s="217" t="s">
        <v>13587</v>
      </c>
      <c r="B58" s="218">
        <v>56</v>
      </c>
      <c r="C58" s="217" t="str">
        <f t="shared" si="0"/>
        <v>56013</v>
      </c>
      <c r="D58" s="7" t="s">
        <v>13956</v>
      </c>
      <c r="E58" s="219">
        <v>13</v>
      </c>
      <c r="F58" s="215">
        <v>20200253</v>
      </c>
      <c r="G58" s="82" t="s">
        <v>17152</v>
      </c>
      <c r="H58" s="209" t="s">
        <v>17153</v>
      </c>
      <c r="I58" s="209" t="str">
        <f>VLOOKUP(F58,SCC_xref!$D$6:$G$75,2,FALSE)</f>
        <v>Compressor Engines</v>
      </c>
      <c r="J58" s="143">
        <v>3.6841349890044479</v>
      </c>
      <c r="K58" s="143">
        <v>1.842067494502224</v>
      </c>
      <c r="L58" s="143">
        <v>3.6841349890044479</v>
      </c>
      <c r="M58" s="143">
        <v>0</v>
      </c>
      <c r="N58" s="143">
        <v>0.14736539956017791</v>
      </c>
      <c r="O58" s="84"/>
      <c r="P58" s="222"/>
      <c r="Q58" s="222"/>
      <c r="R58" s="222"/>
      <c r="S58" s="222"/>
      <c r="T58" s="222"/>
      <c r="U58" s="222"/>
    </row>
    <row r="59" spans="1:21" s="223" customFormat="1" ht="25.5" x14ac:dyDescent="0.2">
      <c r="A59" s="217" t="s">
        <v>13587</v>
      </c>
      <c r="B59" s="218">
        <v>56</v>
      </c>
      <c r="C59" s="217" t="str">
        <f t="shared" si="0"/>
        <v>56013</v>
      </c>
      <c r="D59" s="7" t="s">
        <v>13956</v>
      </c>
      <c r="E59" s="219">
        <v>13</v>
      </c>
      <c r="F59" s="215">
        <v>20200253</v>
      </c>
      <c r="G59" s="82" t="s">
        <v>17152</v>
      </c>
      <c r="H59" s="209" t="s">
        <v>17154</v>
      </c>
      <c r="I59" s="209" t="str">
        <f>VLOOKUP(F59,SCC_xref!$D$6:$G$75,2,FALSE)</f>
        <v>Compressor Engines</v>
      </c>
      <c r="J59" s="143">
        <v>0</v>
      </c>
      <c r="K59" s="143">
        <v>0</v>
      </c>
      <c r="L59" s="143">
        <v>0</v>
      </c>
      <c r="M59" s="143">
        <v>0</v>
      </c>
      <c r="N59" s="143">
        <v>0</v>
      </c>
      <c r="O59" s="84"/>
      <c r="P59" s="222"/>
      <c r="Q59" s="222"/>
      <c r="R59" s="222"/>
      <c r="S59" s="222"/>
      <c r="T59" s="222"/>
      <c r="U59" s="222"/>
    </row>
    <row r="60" spans="1:21" s="223" customFormat="1" ht="25.5" x14ac:dyDescent="0.2">
      <c r="A60" s="217" t="s">
        <v>13587</v>
      </c>
      <c r="B60" s="218">
        <v>56</v>
      </c>
      <c r="C60" s="217" t="str">
        <f t="shared" ref="C60:C115" si="1">B60&amp;"0"&amp;E60</f>
        <v>56013</v>
      </c>
      <c r="D60" s="7" t="s">
        <v>13956</v>
      </c>
      <c r="E60" s="219">
        <v>13</v>
      </c>
      <c r="F60" s="215">
        <v>20200254</v>
      </c>
      <c r="G60" s="82" t="s">
        <v>17152</v>
      </c>
      <c r="H60" s="209" t="s">
        <v>17155</v>
      </c>
      <c r="I60" s="209" t="str">
        <f>VLOOKUP(F60,SCC_xref!$D$6:$G$75,2,FALSE)</f>
        <v>Compressor Engines</v>
      </c>
      <c r="J60" s="143">
        <v>0</v>
      </c>
      <c r="K60" s="143">
        <v>0</v>
      </c>
      <c r="L60" s="143">
        <v>0</v>
      </c>
      <c r="M60" s="143">
        <v>0</v>
      </c>
      <c r="N60" s="143">
        <v>0</v>
      </c>
      <c r="O60" s="84"/>
      <c r="P60" s="222"/>
      <c r="Q60" s="222"/>
      <c r="R60" s="222"/>
      <c r="S60" s="222"/>
      <c r="T60" s="222"/>
      <c r="U60" s="222"/>
    </row>
    <row r="61" spans="1:21" s="223" customFormat="1" ht="25.5" x14ac:dyDescent="0.2">
      <c r="A61" s="217" t="s">
        <v>13587</v>
      </c>
      <c r="B61" s="218">
        <v>56</v>
      </c>
      <c r="C61" s="217" t="str">
        <f t="shared" si="1"/>
        <v>56013</v>
      </c>
      <c r="D61" s="7" t="s">
        <v>13956</v>
      </c>
      <c r="E61" s="219">
        <v>13</v>
      </c>
      <c r="F61" s="215">
        <v>20200254</v>
      </c>
      <c r="G61" s="82" t="s">
        <v>17152</v>
      </c>
      <c r="H61" s="209" t="s">
        <v>17155</v>
      </c>
      <c r="I61" s="209" t="str">
        <f>VLOOKUP(F61,SCC_xref!$D$6:$G$75,2,FALSE)</f>
        <v>Compressor Engines</v>
      </c>
      <c r="J61" s="143">
        <v>0</v>
      </c>
      <c r="K61" s="143">
        <v>0</v>
      </c>
      <c r="L61" s="143">
        <v>0</v>
      </c>
      <c r="M61" s="143">
        <v>0</v>
      </c>
      <c r="N61" s="143">
        <v>0</v>
      </c>
      <c r="O61" s="84"/>
      <c r="P61" s="222"/>
      <c r="Q61" s="222"/>
      <c r="R61" s="222"/>
      <c r="S61" s="222"/>
      <c r="T61" s="222"/>
      <c r="U61" s="222"/>
    </row>
    <row r="62" spans="1:21" s="223" customFormat="1" ht="25.5" x14ac:dyDescent="0.2">
      <c r="A62" s="217" t="s">
        <v>13587</v>
      </c>
      <c r="B62" s="218">
        <v>56</v>
      </c>
      <c r="C62" s="217" t="str">
        <f t="shared" si="1"/>
        <v>56013</v>
      </c>
      <c r="D62" s="7" t="s">
        <v>13956</v>
      </c>
      <c r="E62" s="219">
        <v>13</v>
      </c>
      <c r="F62" s="215">
        <v>20200253</v>
      </c>
      <c r="G62" s="82" t="s">
        <v>17152</v>
      </c>
      <c r="H62" s="209" t="s">
        <v>17156</v>
      </c>
      <c r="I62" s="209" t="str">
        <f>VLOOKUP(F62,SCC_xref!$D$6:$G$75,2,FALSE)</f>
        <v>Compressor Engines</v>
      </c>
      <c r="J62" s="143">
        <v>0</v>
      </c>
      <c r="K62" s="143">
        <v>0</v>
      </c>
      <c r="L62" s="143">
        <v>0</v>
      </c>
      <c r="M62" s="143">
        <v>0</v>
      </c>
      <c r="N62" s="143">
        <v>0</v>
      </c>
      <c r="O62" s="84"/>
      <c r="P62" s="222"/>
      <c r="Q62" s="222"/>
      <c r="R62" s="222"/>
      <c r="S62" s="222"/>
      <c r="T62" s="222"/>
      <c r="U62" s="222"/>
    </row>
    <row r="63" spans="1:21" s="223" customFormat="1" ht="25.5" x14ac:dyDescent="0.2">
      <c r="A63" s="217" t="s">
        <v>13587</v>
      </c>
      <c r="B63" s="218">
        <v>56</v>
      </c>
      <c r="C63" s="217" t="str">
        <f t="shared" si="1"/>
        <v>56013</v>
      </c>
      <c r="D63" s="7" t="s">
        <v>13956</v>
      </c>
      <c r="E63" s="219">
        <v>13</v>
      </c>
      <c r="F63" s="215">
        <v>31000215</v>
      </c>
      <c r="G63" s="82" t="s">
        <v>17152</v>
      </c>
      <c r="H63" s="209" t="s">
        <v>17157</v>
      </c>
      <c r="I63" s="209" t="str">
        <f>VLOOKUP(F63,SCC_xref!$D$6:$G$75,2,FALSE)</f>
        <v>Natural Gas Production, Flares Combusting Gases &gt;1000 BTU/scf</v>
      </c>
      <c r="J63" s="143">
        <v>0.4</v>
      </c>
      <c r="K63" s="143">
        <v>2.2999999999999998</v>
      </c>
      <c r="L63" s="143">
        <v>1.8</v>
      </c>
      <c r="M63" s="143" t="s">
        <v>17040</v>
      </c>
      <c r="N63" s="143" t="s">
        <v>17040</v>
      </c>
      <c r="O63" s="84"/>
      <c r="P63" s="222"/>
      <c r="Q63" s="222"/>
      <c r="R63" s="222"/>
      <c r="S63" s="222"/>
      <c r="T63" s="222"/>
      <c r="U63" s="222"/>
    </row>
    <row r="64" spans="1:21" s="223" customFormat="1" ht="25.5" x14ac:dyDescent="0.2">
      <c r="A64" s="217" t="s">
        <v>13587</v>
      </c>
      <c r="B64" s="218">
        <v>56</v>
      </c>
      <c r="C64" s="217" t="str">
        <f t="shared" si="1"/>
        <v>56013</v>
      </c>
      <c r="D64" s="7" t="s">
        <v>13956</v>
      </c>
      <c r="E64" s="219">
        <v>13</v>
      </c>
      <c r="F64" s="215">
        <v>31000215</v>
      </c>
      <c r="G64" s="82" t="s">
        <v>17152</v>
      </c>
      <c r="H64" s="209" t="s">
        <v>17158</v>
      </c>
      <c r="I64" s="209" t="str">
        <f>VLOOKUP(F64,SCC_xref!$D$6:$G$75,2,FALSE)</f>
        <v>Natural Gas Production, Flares Combusting Gases &gt;1000 BTU/scf</v>
      </c>
      <c r="J64" s="143">
        <v>0.4</v>
      </c>
      <c r="K64" s="143">
        <v>5.0999999999999996</v>
      </c>
      <c r="L64" s="143">
        <v>2.1</v>
      </c>
      <c r="M64" s="143" t="s">
        <v>17040</v>
      </c>
      <c r="N64" s="143" t="s">
        <v>17040</v>
      </c>
      <c r="O64" s="84"/>
      <c r="P64" s="222"/>
      <c r="Q64" s="222"/>
      <c r="R64" s="222"/>
      <c r="S64" s="222"/>
      <c r="T64" s="222"/>
      <c r="U64" s="222"/>
    </row>
    <row r="65" spans="1:21" s="223" customFormat="1" ht="25.5" x14ac:dyDescent="0.2">
      <c r="A65" s="217" t="s">
        <v>13587</v>
      </c>
      <c r="B65" s="218">
        <v>56</v>
      </c>
      <c r="C65" s="217" t="str">
        <f t="shared" si="1"/>
        <v>56013</v>
      </c>
      <c r="D65" s="7" t="s">
        <v>13956</v>
      </c>
      <c r="E65" s="219">
        <v>13</v>
      </c>
      <c r="F65" s="215">
        <v>31000220</v>
      </c>
      <c r="G65" s="82" t="s">
        <v>17152</v>
      </c>
      <c r="H65" s="209" t="s">
        <v>17159</v>
      </c>
      <c r="I65" s="209" t="str">
        <f>VLOOKUP(F65,SCC_xref!$D$6:$G$75,2,FALSE)</f>
        <v>Natural Gas Production, All Equipt Leak Fugitives</v>
      </c>
      <c r="J65" s="143">
        <v>0</v>
      </c>
      <c r="K65" s="143">
        <v>14.2</v>
      </c>
      <c r="L65" s="143">
        <v>0</v>
      </c>
      <c r="M65" s="143" t="s">
        <v>17040</v>
      </c>
      <c r="N65" s="143" t="s">
        <v>17040</v>
      </c>
      <c r="O65" s="84"/>
      <c r="P65" s="222"/>
      <c r="Q65" s="222"/>
      <c r="R65" s="222"/>
      <c r="S65" s="222"/>
      <c r="T65" s="222"/>
      <c r="U65" s="222"/>
    </row>
    <row r="66" spans="1:21" s="223" customFormat="1" ht="25.5" x14ac:dyDescent="0.2">
      <c r="A66" s="217" t="s">
        <v>13587</v>
      </c>
      <c r="B66" s="218">
        <v>56</v>
      </c>
      <c r="C66" s="217" t="str">
        <f t="shared" si="1"/>
        <v>56013</v>
      </c>
      <c r="D66" s="7" t="s">
        <v>13956</v>
      </c>
      <c r="E66" s="219">
        <v>13</v>
      </c>
      <c r="F66" s="215">
        <v>31000404</v>
      </c>
      <c r="G66" s="82" t="s">
        <v>17152</v>
      </c>
      <c r="H66" s="209" t="s">
        <v>17160</v>
      </c>
      <c r="I66" s="209" t="str">
        <f>VLOOKUP(F66,SCC_xref!$D$6:$G$75,2,FALSE)</f>
        <v>Process Heaters</v>
      </c>
      <c r="J66" s="143">
        <v>1.7</v>
      </c>
      <c r="K66" s="143">
        <v>0</v>
      </c>
      <c r="L66" s="143">
        <v>1.4</v>
      </c>
      <c r="M66" s="143" t="s">
        <v>17040</v>
      </c>
      <c r="N66" s="143" t="s">
        <v>17040</v>
      </c>
      <c r="O66" s="84"/>
      <c r="P66" s="222"/>
      <c r="Q66" s="222"/>
      <c r="R66" s="222"/>
      <c r="S66" s="222"/>
      <c r="T66" s="222"/>
      <c r="U66" s="222"/>
    </row>
    <row r="67" spans="1:21" s="223" customFormat="1" ht="25.5" x14ac:dyDescent="0.2">
      <c r="A67" s="217" t="s">
        <v>13587</v>
      </c>
      <c r="B67" s="218">
        <v>56</v>
      </c>
      <c r="C67" s="217" t="str">
        <f t="shared" si="1"/>
        <v>56013</v>
      </c>
      <c r="D67" s="7" t="s">
        <v>13956</v>
      </c>
      <c r="E67" s="219">
        <v>13</v>
      </c>
      <c r="F67" s="215">
        <v>31000404</v>
      </c>
      <c r="G67" s="82" t="s">
        <v>17152</v>
      </c>
      <c r="H67" s="209" t="s">
        <v>17161</v>
      </c>
      <c r="I67" s="209" t="str">
        <f>VLOOKUP(F67,SCC_xref!$D$6:$G$75,2,FALSE)</f>
        <v>Process Heaters</v>
      </c>
      <c r="J67" s="143">
        <v>0.3</v>
      </c>
      <c r="K67" s="143">
        <v>0</v>
      </c>
      <c r="L67" s="143">
        <v>0.3</v>
      </c>
      <c r="M67" s="143" t="s">
        <v>17040</v>
      </c>
      <c r="N67" s="143" t="s">
        <v>17040</v>
      </c>
      <c r="O67" s="84"/>
      <c r="P67" s="222"/>
      <c r="Q67" s="222"/>
      <c r="R67" s="222"/>
      <c r="S67" s="222"/>
      <c r="T67" s="222"/>
      <c r="U67" s="222"/>
    </row>
    <row r="68" spans="1:21" s="223" customFormat="1" ht="25.5" x14ac:dyDescent="0.2">
      <c r="A68" s="217" t="s">
        <v>13587</v>
      </c>
      <c r="B68" s="218">
        <v>56</v>
      </c>
      <c r="C68" s="217" t="str">
        <f t="shared" si="1"/>
        <v>56013</v>
      </c>
      <c r="D68" s="7" t="s">
        <v>13956</v>
      </c>
      <c r="E68" s="219">
        <v>13</v>
      </c>
      <c r="F68" s="215">
        <v>31000227</v>
      </c>
      <c r="G68" s="82" t="s">
        <v>17152</v>
      </c>
      <c r="H68" s="209" t="s">
        <v>17162</v>
      </c>
      <c r="I68" s="209" t="str">
        <f>VLOOKUP(F68,SCC_xref!$D$6:$G$75,2,FALSE)</f>
        <v>Dehydrator</v>
      </c>
      <c r="J68" s="143">
        <v>0.2</v>
      </c>
      <c r="K68" s="143">
        <v>0</v>
      </c>
      <c r="L68" s="143">
        <v>0</v>
      </c>
      <c r="M68" s="143" t="s">
        <v>17040</v>
      </c>
      <c r="N68" s="143" t="s">
        <v>17040</v>
      </c>
      <c r="O68" s="84"/>
      <c r="P68" s="222"/>
      <c r="Q68" s="222"/>
      <c r="R68" s="222"/>
      <c r="S68" s="222"/>
      <c r="T68" s="222"/>
      <c r="U68" s="222"/>
    </row>
    <row r="69" spans="1:21" s="223" customFormat="1" ht="25.5" x14ac:dyDescent="0.2">
      <c r="A69" s="217" t="s">
        <v>13587</v>
      </c>
      <c r="B69" s="218">
        <v>56</v>
      </c>
      <c r="C69" s="217" t="str">
        <f t="shared" si="1"/>
        <v>56013</v>
      </c>
      <c r="D69" s="7" t="s">
        <v>13956</v>
      </c>
      <c r="E69" s="219">
        <v>13</v>
      </c>
      <c r="F69" s="215">
        <v>31000227</v>
      </c>
      <c r="G69" s="82" t="s">
        <v>17152</v>
      </c>
      <c r="H69" s="209" t="s">
        <v>17162</v>
      </c>
      <c r="I69" s="209" t="str">
        <f>VLOOKUP(F69,SCC_xref!$D$6:$G$75,2,FALSE)</f>
        <v>Dehydrator</v>
      </c>
      <c r="J69" s="143">
        <v>0.2</v>
      </c>
      <c r="K69" s="143">
        <v>0</v>
      </c>
      <c r="L69" s="143">
        <v>0.2</v>
      </c>
      <c r="M69" s="143" t="s">
        <v>17040</v>
      </c>
      <c r="N69" s="143" t="s">
        <v>17040</v>
      </c>
      <c r="O69" s="84"/>
      <c r="P69" s="222"/>
      <c r="Q69" s="222"/>
      <c r="R69" s="222"/>
      <c r="S69" s="222"/>
      <c r="T69" s="222"/>
      <c r="U69" s="222"/>
    </row>
    <row r="70" spans="1:21" s="223" customFormat="1" ht="25.5" x14ac:dyDescent="0.2">
      <c r="A70" s="217" t="s">
        <v>13587</v>
      </c>
      <c r="B70" s="218">
        <v>56</v>
      </c>
      <c r="C70" s="217" t="str">
        <f t="shared" si="1"/>
        <v>56013</v>
      </c>
      <c r="D70" s="7" t="s">
        <v>13956</v>
      </c>
      <c r="E70" s="219">
        <v>13</v>
      </c>
      <c r="F70" s="215">
        <v>31000227</v>
      </c>
      <c r="G70" s="82" t="s">
        <v>17152</v>
      </c>
      <c r="H70" s="209" t="s">
        <v>17162</v>
      </c>
      <c r="I70" s="209" t="str">
        <f>VLOOKUP(F70,SCC_xref!$D$6:$G$75,2,FALSE)</f>
        <v>Dehydrator</v>
      </c>
      <c r="J70" s="143">
        <v>0.2</v>
      </c>
      <c r="K70" s="143">
        <v>0</v>
      </c>
      <c r="L70" s="143">
        <v>0.2</v>
      </c>
      <c r="M70" s="143" t="s">
        <v>17040</v>
      </c>
      <c r="N70" s="143" t="s">
        <v>17040</v>
      </c>
      <c r="O70" s="84"/>
      <c r="P70" s="222"/>
      <c r="Q70" s="222"/>
      <c r="R70" s="222"/>
      <c r="S70" s="222"/>
      <c r="T70" s="222"/>
      <c r="U70" s="222"/>
    </row>
    <row r="71" spans="1:21" s="223" customFormat="1" ht="25.5" x14ac:dyDescent="0.2">
      <c r="A71" s="217" t="s">
        <v>13587</v>
      </c>
      <c r="B71" s="218">
        <v>56</v>
      </c>
      <c r="C71" s="217" t="str">
        <f t="shared" si="1"/>
        <v>56013</v>
      </c>
      <c r="D71" s="7" t="s">
        <v>13956</v>
      </c>
      <c r="E71" s="219">
        <v>13</v>
      </c>
      <c r="F71" s="215">
        <v>31000404</v>
      </c>
      <c r="G71" s="82" t="s">
        <v>17152</v>
      </c>
      <c r="H71" s="209" t="s">
        <v>17163</v>
      </c>
      <c r="I71" s="209" t="str">
        <f>VLOOKUP(F71,SCC_xref!$D$6:$G$75,2,FALSE)</f>
        <v>Process Heaters</v>
      </c>
      <c r="J71" s="143">
        <v>0.1</v>
      </c>
      <c r="K71" s="143">
        <v>0</v>
      </c>
      <c r="L71" s="143">
        <v>0.1</v>
      </c>
      <c r="M71" s="143" t="s">
        <v>17040</v>
      </c>
      <c r="N71" s="143" t="s">
        <v>17040</v>
      </c>
      <c r="O71" s="84"/>
      <c r="P71" s="222"/>
      <c r="Q71" s="222"/>
      <c r="R71" s="222"/>
      <c r="S71" s="222"/>
      <c r="T71" s="222"/>
      <c r="U71" s="222"/>
    </row>
    <row r="72" spans="1:21" s="223" customFormat="1" ht="25.5" x14ac:dyDescent="0.2">
      <c r="A72" s="217" t="s">
        <v>13587</v>
      </c>
      <c r="B72" s="218">
        <v>56</v>
      </c>
      <c r="C72" s="217" t="str">
        <f t="shared" si="1"/>
        <v>56013</v>
      </c>
      <c r="D72" s="7" t="s">
        <v>13956</v>
      </c>
      <c r="E72" s="219">
        <v>13</v>
      </c>
      <c r="F72" s="215">
        <v>31000299</v>
      </c>
      <c r="G72" s="82" t="s">
        <v>17152</v>
      </c>
      <c r="H72" s="209" t="s">
        <v>17164</v>
      </c>
      <c r="I72" s="209" t="str">
        <f>VLOOKUP(F72,SCC_xref!$D$6:$G$75,2,FALSE)</f>
        <v>Natural Gas Production, Other Not Classified</v>
      </c>
      <c r="J72" s="143">
        <v>0</v>
      </c>
      <c r="K72" s="143">
        <v>12</v>
      </c>
      <c r="L72" s="143">
        <v>0</v>
      </c>
      <c r="M72" s="143" t="s">
        <v>17040</v>
      </c>
      <c r="N72" s="143" t="s">
        <v>17040</v>
      </c>
      <c r="O72" s="84"/>
      <c r="P72" s="222"/>
      <c r="Q72" s="222"/>
      <c r="R72" s="222"/>
      <c r="S72" s="222"/>
      <c r="T72" s="222"/>
      <c r="U72" s="222"/>
    </row>
    <row r="73" spans="1:21" s="223" customFormat="1" x14ac:dyDescent="0.2">
      <c r="A73" s="217" t="s">
        <v>13587</v>
      </c>
      <c r="B73" s="218">
        <v>56</v>
      </c>
      <c r="C73" s="217" t="str">
        <f t="shared" si="1"/>
        <v>56013</v>
      </c>
      <c r="D73" s="7" t="s">
        <v>13956</v>
      </c>
      <c r="E73" s="219">
        <v>13</v>
      </c>
      <c r="F73" s="215">
        <v>31000302</v>
      </c>
      <c r="G73" s="82" t="s">
        <v>17165</v>
      </c>
      <c r="H73" s="209" t="s">
        <v>17166</v>
      </c>
      <c r="I73" s="209" t="str">
        <f>VLOOKUP(F73,SCC_xref!$D$6:$G$75,2,FALSE)</f>
        <v>Dehydrator</v>
      </c>
      <c r="J73" s="143">
        <v>0</v>
      </c>
      <c r="K73" s="143">
        <v>14.3</v>
      </c>
      <c r="L73" s="143">
        <v>0</v>
      </c>
      <c r="M73" s="143" t="s">
        <v>17040</v>
      </c>
      <c r="N73" s="143" t="s">
        <v>17040</v>
      </c>
      <c r="O73" s="84"/>
      <c r="P73" s="222"/>
      <c r="Q73" s="222"/>
      <c r="R73" s="222"/>
      <c r="S73" s="222"/>
      <c r="T73" s="222"/>
      <c r="U73" s="222"/>
    </row>
    <row r="74" spans="1:21" s="223" customFormat="1" x14ac:dyDescent="0.2">
      <c r="A74" s="217" t="s">
        <v>13587</v>
      </c>
      <c r="B74" s="218">
        <v>56</v>
      </c>
      <c r="C74" s="217" t="str">
        <f t="shared" si="1"/>
        <v>56013</v>
      </c>
      <c r="D74" s="7" t="s">
        <v>13956</v>
      </c>
      <c r="E74" s="219">
        <v>13</v>
      </c>
      <c r="F74" s="215">
        <v>20200254</v>
      </c>
      <c r="G74" s="82" t="s">
        <v>17167</v>
      </c>
      <c r="H74" s="209" t="s">
        <v>17168</v>
      </c>
      <c r="I74" s="209" t="str">
        <f>VLOOKUP(F74,SCC_xref!$D$6:$G$75,2,FALSE)</f>
        <v>Compressor Engines</v>
      </c>
      <c r="J74" s="143">
        <v>19.271999999999998</v>
      </c>
      <c r="K74" s="143">
        <v>12.702</v>
      </c>
      <c r="L74" s="143">
        <v>6.57</v>
      </c>
      <c r="M74" s="143" t="s">
        <v>17040</v>
      </c>
      <c r="N74" s="143" t="s">
        <v>17040</v>
      </c>
      <c r="O74" s="84"/>
      <c r="P74" s="222"/>
      <c r="Q74" s="222"/>
      <c r="R74" s="222"/>
      <c r="S74" s="222"/>
      <c r="T74" s="222"/>
      <c r="U74" s="222"/>
    </row>
    <row r="75" spans="1:21" s="223" customFormat="1" x14ac:dyDescent="0.2">
      <c r="A75" s="217" t="s">
        <v>13587</v>
      </c>
      <c r="B75" s="218">
        <v>56</v>
      </c>
      <c r="C75" s="217" t="str">
        <f t="shared" si="1"/>
        <v>56013</v>
      </c>
      <c r="D75" s="7" t="s">
        <v>13956</v>
      </c>
      <c r="E75" s="219">
        <v>13</v>
      </c>
      <c r="F75" s="215">
        <v>31000304</v>
      </c>
      <c r="G75" s="82" t="s">
        <v>17167</v>
      </c>
      <c r="H75" s="209" t="s">
        <v>17169</v>
      </c>
      <c r="I75" s="209" t="str">
        <f>VLOOKUP(F75,SCC_xref!$D$6:$G$75,2,FALSE)</f>
        <v>Dehydrator</v>
      </c>
      <c r="J75" s="143">
        <v>0.219</v>
      </c>
      <c r="K75" s="143">
        <v>2.4089999999999998</v>
      </c>
      <c r="L75" s="143">
        <v>0.219</v>
      </c>
      <c r="M75" s="143" t="s">
        <v>17040</v>
      </c>
      <c r="N75" s="143" t="s">
        <v>17040</v>
      </c>
      <c r="O75" s="84"/>
      <c r="P75" s="222"/>
      <c r="Q75" s="222"/>
      <c r="R75" s="222"/>
      <c r="S75" s="222"/>
      <c r="T75" s="222"/>
      <c r="U75" s="222"/>
    </row>
    <row r="76" spans="1:21" s="223" customFormat="1" x14ac:dyDescent="0.2">
      <c r="A76" s="217" t="s">
        <v>13587</v>
      </c>
      <c r="B76" s="218">
        <v>56</v>
      </c>
      <c r="C76" s="217" t="str">
        <f t="shared" si="1"/>
        <v>56013</v>
      </c>
      <c r="D76" s="7" t="s">
        <v>13956</v>
      </c>
      <c r="E76" s="219">
        <v>13</v>
      </c>
      <c r="F76" s="215">
        <v>40400311</v>
      </c>
      <c r="G76" s="82" t="s">
        <v>17167</v>
      </c>
      <c r="H76" s="209" t="s">
        <v>17170</v>
      </c>
      <c r="I76" s="209" t="str">
        <f>VLOOKUP(F76,SCC_xref!$D$6:$G$75,2,FALSE)</f>
        <v>Permitted Tank Losses</v>
      </c>
      <c r="J76" s="143">
        <v>0.219</v>
      </c>
      <c r="K76" s="143">
        <v>2.4089999999999998</v>
      </c>
      <c r="L76" s="143">
        <v>0.219</v>
      </c>
      <c r="M76" s="143" t="s">
        <v>17040</v>
      </c>
      <c r="N76" s="143" t="s">
        <v>17040</v>
      </c>
      <c r="O76" s="84"/>
      <c r="P76" s="222"/>
      <c r="Q76" s="222"/>
      <c r="R76" s="222"/>
      <c r="S76" s="222"/>
      <c r="T76" s="222"/>
      <c r="U76" s="222"/>
    </row>
    <row r="77" spans="1:21" s="223" customFormat="1" x14ac:dyDescent="0.2">
      <c r="A77" s="217" t="s">
        <v>13587</v>
      </c>
      <c r="B77" s="218">
        <v>56</v>
      </c>
      <c r="C77" s="217" t="str">
        <f t="shared" si="1"/>
        <v>56013</v>
      </c>
      <c r="D77" s="7" t="s">
        <v>13956</v>
      </c>
      <c r="E77" s="219">
        <v>13</v>
      </c>
      <c r="F77" s="215">
        <v>31000404</v>
      </c>
      <c r="G77" s="82" t="s">
        <v>17167</v>
      </c>
      <c r="H77" s="209" t="s">
        <v>17171</v>
      </c>
      <c r="I77" s="209" t="str">
        <f>VLOOKUP(F77,SCC_xref!$D$6:$G$75,2,FALSE)</f>
        <v>Process Heaters</v>
      </c>
      <c r="J77" s="143">
        <v>1.752</v>
      </c>
      <c r="K77" s="143">
        <v>0.438</v>
      </c>
      <c r="L77" s="143">
        <v>0.438</v>
      </c>
      <c r="M77" s="143" t="s">
        <v>17040</v>
      </c>
      <c r="N77" s="143" t="s">
        <v>17040</v>
      </c>
      <c r="O77" s="84"/>
      <c r="P77" s="222"/>
      <c r="Q77" s="222"/>
      <c r="R77" s="222"/>
      <c r="S77" s="222"/>
      <c r="T77" s="222"/>
      <c r="U77" s="222"/>
    </row>
    <row r="78" spans="1:21" s="223" customFormat="1" x14ac:dyDescent="0.2">
      <c r="A78" s="217" t="s">
        <v>13587</v>
      </c>
      <c r="B78" s="218">
        <v>56</v>
      </c>
      <c r="C78" s="217" t="str">
        <f t="shared" si="1"/>
        <v>56013</v>
      </c>
      <c r="D78" s="7" t="s">
        <v>13956</v>
      </c>
      <c r="E78" s="219">
        <v>13</v>
      </c>
      <c r="F78" s="215">
        <v>20200252</v>
      </c>
      <c r="G78" s="82" t="s">
        <v>17167</v>
      </c>
      <c r="H78" s="209" t="s">
        <v>17172</v>
      </c>
      <c r="I78" s="209" t="str">
        <f>VLOOKUP(F78,SCC_xref!$D$6:$G$75,2,FALSE)</f>
        <v>Compressor Engines</v>
      </c>
      <c r="J78" s="143">
        <v>6.57</v>
      </c>
      <c r="K78" s="143">
        <v>0</v>
      </c>
      <c r="L78" s="143">
        <v>3.504</v>
      </c>
      <c r="M78" s="143" t="s">
        <v>17040</v>
      </c>
      <c r="N78" s="143" t="s">
        <v>17040</v>
      </c>
      <c r="O78" s="84"/>
      <c r="P78" s="222"/>
      <c r="Q78" s="222"/>
      <c r="R78" s="222"/>
      <c r="S78" s="222"/>
      <c r="T78" s="222"/>
      <c r="U78" s="222"/>
    </row>
    <row r="79" spans="1:21" s="223" customFormat="1" x14ac:dyDescent="0.2">
      <c r="A79" s="217" t="s">
        <v>13587</v>
      </c>
      <c r="B79" s="218">
        <v>56</v>
      </c>
      <c r="C79" s="217" t="str">
        <f t="shared" si="1"/>
        <v>56013</v>
      </c>
      <c r="D79" s="7" t="s">
        <v>13956</v>
      </c>
      <c r="E79" s="219">
        <v>13</v>
      </c>
      <c r="F79" s="215">
        <v>20200253</v>
      </c>
      <c r="G79" s="82" t="s">
        <v>17173</v>
      </c>
      <c r="H79" s="209" t="s">
        <v>17174</v>
      </c>
      <c r="I79" s="209" t="str">
        <f>VLOOKUP(F79,SCC_xref!$D$6:$G$75,2,FALSE)</f>
        <v>Compressor Engines</v>
      </c>
      <c r="J79" s="143">
        <v>11.255278691777312</v>
      </c>
      <c r="K79" s="143">
        <v>2.2510557383554621</v>
      </c>
      <c r="L79" s="143">
        <v>16.882918037665963</v>
      </c>
      <c r="M79" s="143">
        <v>0</v>
      </c>
      <c r="N79" s="143">
        <v>0.45021114767109244</v>
      </c>
      <c r="O79" s="84"/>
      <c r="P79" s="222"/>
      <c r="Q79" s="222"/>
      <c r="R79" s="222"/>
      <c r="S79" s="222"/>
      <c r="T79" s="222"/>
      <c r="U79" s="222"/>
    </row>
    <row r="80" spans="1:21" s="223" customFormat="1" x14ac:dyDescent="0.2">
      <c r="A80" s="217" t="s">
        <v>13587</v>
      </c>
      <c r="B80" s="218">
        <v>56</v>
      </c>
      <c r="C80" s="217" t="str">
        <f t="shared" si="1"/>
        <v>56013</v>
      </c>
      <c r="D80" s="7" t="s">
        <v>13956</v>
      </c>
      <c r="E80" s="219">
        <v>13</v>
      </c>
      <c r="F80" s="215">
        <v>20200254</v>
      </c>
      <c r="G80" s="82" t="s">
        <v>17173</v>
      </c>
      <c r="H80" s="209" t="s">
        <v>17175</v>
      </c>
      <c r="I80" s="209" t="str">
        <f>VLOOKUP(F80,SCC_xref!$D$6:$G$75,2,FALSE)</f>
        <v>Compressor Engines</v>
      </c>
      <c r="J80" s="143">
        <v>0</v>
      </c>
      <c r="K80" s="143">
        <v>0</v>
      </c>
      <c r="L80" s="143">
        <v>0</v>
      </c>
      <c r="M80" s="143">
        <v>0</v>
      </c>
      <c r="N80" s="143">
        <v>0</v>
      </c>
      <c r="O80" s="84"/>
      <c r="P80" s="222"/>
      <c r="Q80" s="222"/>
      <c r="R80" s="222"/>
      <c r="S80" s="222"/>
      <c r="T80" s="222"/>
      <c r="U80" s="222"/>
    </row>
    <row r="81" spans="1:21" s="223" customFormat="1" x14ac:dyDescent="0.2">
      <c r="A81" s="217" t="s">
        <v>13587</v>
      </c>
      <c r="B81" s="218">
        <v>56</v>
      </c>
      <c r="C81" s="217" t="str">
        <f t="shared" si="1"/>
        <v>56013</v>
      </c>
      <c r="D81" s="7" t="s">
        <v>13956</v>
      </c>
      <c r="E81" s="219">
        <v>13</v>
      </c>
      <c r="F81" s="215">
        <v>20200254</v>
      </c>
      <c r="G81" s="82" t="s">
        <v>17176</v>
      </c>
      <c r="H81" s="209" t="s">
        <v>17108</v>
      </c>
      <c r="I81" s="209" t="str">
        <f>VLOOKUP(F81,SCC_xref!$D$6:$G$75,2,FALSE)</f>
        <v>Compressor Engines</v>
      </c>
      <c r="J81" s="143">
        <v>19.413287671679399</v>
      </c>
      <c r="K81" s="143">
        <v>9.1</v>
      </c>
      <c r="L81" s="143">
        <v>12.9</v>
      </c>
      <c r="M81" s="143" t="s">
        <v>17040</v>
      </c>
      <c r="N81" s="143" t="s">
        <v>17040</v>
      </c>
      <c r="O81" s="84"/>
      <c r="P81" s="222"/>
      <c r="Q81" s="222"/>
      <c r="R81" s="222"/>
      <c r="S81" s="222"/>
      <c r="T81" s="222"/>
      <c r="U81" s="222"/>
    </row>
    <row r="82" spans="1:21" s="223" customFormat="1" ht="13.5" customHeight="1" x14ac:dyDescent="0.2">
      <c r="A82" s="217" t="s">
        <v>13587</v>
      </c>
      <c r="B82" s="218">
        <v>56</v>
      </c>
      <c r="C82" s="217" t="str">
        <f t="shared" si="1"/>
        <v>56013</v>
      </c>
      <c r="D82" s="7" t="s">
        <v>13956</v>
      </c>
      <c r="E82" s="219">
        <v>13</v>
      </c>
      <c r="F82" s="215">
        <v>20200254</v>
      </c>
      <c r="G82" s="82" t="s">
        <v>17176</v>
      </c>
      <c r="H82" s="209" t="s">
        <v>17108</v>
      </c>
      <c r="I82" s="209" t="str">
        <f>VLOOKUP(F82,SCC_xref!$D$6:$G$75,2,FALSE)</f>
        <v>Compressor Engines</v>
      </c>
      <c r="J82" s="143">
        <v>19.413287671679399</v>
      </c>
      <c r="K82" s="143">
        <v>9.1</v>
      </c>
      <c r="L82" s="143">
        <v>12.9</v>
      </c>
      <c r="M82" s="143" t="s">
        <v>17040</v>
      </c>
      <c r="N82" s="143" t="s">
        <v>17040</v>
      </c>
      <c r="O82" s="84"/>
      <c r="P82" s="222"/>
      <c r="Q82" s="222"/>
      <c r="R82" s="222"/>
      <c r="S82" s="222"/>
      <c r="T82" s="222"/>
      <c r="U82" s="222"/>
    </row>
    <row r="83" spans="1:21" s="223" customFormat="1" x14ac:dyDescent="0.2">
      <c r="A83" s="217" t="s">
        <v>13587</v>
      </c>
      <c r="B83" s="218">
        <v>56</v>
      </c>
      <c r="C83" s="217" t="str">
        <f t="shared" si="1"/>
        <v>56013</v>
      </c>
      <c r="D83" s="7" t="s">
        <v>13956</v>
      </c>
      <c r="E83" s="219">
        <v>13</v>
      </c>
      <c r="F83" s="215">
        <v>31000203</v>
      </c>
      <c r="G83" s="82" t="s">
        <v>17177</v>
      </c>
      <c r="H83" s="209" t="s">
        <v>17178</v>
      </c>
      <c r="I83" s="209" t="str">
        <f>VLOOKUP(F83,SCC_xref!$D$6:$G$75,2,FALSE)</f>
        <v>Compressor Engines</v>
      </c>
      <c r="J83" s="143">
        <v>7.2</v>
      </c>
      <c r="K83" s="143">
        <v>5.0999999999999996</v>
      </c>
      <c r="L83" s="143">
        <v>10.3</v>
      </c>
      <c r="M83" s="143" t="s">
        <v>17040</v>
      </c>
      <c r="N83" s="143" t="s">
        <v>17040</v>
      </c>
      <c r="O83" s="84"/>
      <c r="P83" s="222"/>
      <c r="Q83" s="222"/>
      <c r="R83" s="222"/>
      <c r="S83" s="222"/>
      <c r="T83" s="222"/>
      <c r="U83" s="222"/>
    </row>
    <row r="84" spans="1:21" s="223" customFormat="1" x14ac:dyDescent="0.2">
      <c r="A84" s="217" t="s">
        <v>13587</v>
      </c>
      <c r="B84" s="218">
        <v>56</v>
      </c>
      <c r="C84" s="217" t="str">
        <f t="shared" si="1"/>
        <v>56013</v>
      </c>
      <c r="D84" s="7" t="s">
        <v>13956</v>
      </c>
      <c r="E84" s="219">
        <v>13</v>
      </c>
      <c r="F84" s="215">
        <v>31000203</v>
      </c>
      <c r="G84" s="82" t="s">
        <v>17177</v>
      </c>
      <c r="H84" s="209" t="s">
        <v>17179</v>
      </c>
      <c r="I84" s="209" t="str">
        <f>VLOOKUP(F84,SCC_xref!$D$6:$G$75,2,FALSE)</f>
        <v>Compressor Engines</v>
      </c>
      <c r="J84" s="143">
        <v>7.2</v>
      </c>
      <c r="K84" s="143">
        <v>5.0999999999999996</v>
      </c>
      <c r="L84" s="143">
        <v>10.3</v>
      </c>
      <c r="M84" s="143" t="s">
        <v>17040</v>
      </c>
      <c r="N84" s="143" t="s">
        <v>17040</v>
      </c>
      <c r="O84" s="84"/>
      <c r="P84" s="222"/>
      <c r="Q84" s="222"/>
      <c r="R84" s="222"/>
      <c r="S84" s="222"/>
      <c r="T84" s="222"/>
      <c r="U84" s="222"/>
    </row>
    <row r="85" spans="1:21" s="223" customFormat="1" x14ac:dyDescent="0.2">
      <c r="A85" s="217" t="s">
        <v>13587</v>
      </c>
      <c r="B85" s="218">
        <v>56</v>
      </c>
      <c r="C85" s="217" t="str">
        <f t="shared" si="1"/>
        <v>56013</v>
      </c>
      <c r="D85" s="7" t="s">
        <v>13956</v>
      </c>
      <c r="E85" s="219">
        <v>13</v>
      </c>
      <c r="F85" s="215">
        <v>31000301</v>
      </c>
      <c r="G85" s="82" t="s">
        <v>17177</v>
      </c>
      <c r="H85" s="209" t="s">
        <v>17180</v>
      </c>
      <c r="I85" s="209" t="str">
        <f>VLOOKUP(F85,SCC_xref!$D$6:$G$75,2,FALSE)</f>
        <v>Dehydrator</v>
      </c>
      <c r="J85" s="143">
        <v>0.4</v>
      </c>
      <c r="K85" s="143">
        <v>3.3</v>
      </c>
      <c r="L85" s="143">
        <v>2.4</v>
      </c>
      <c r="M85" s="143" t="s">
        <v>17040</v>
      </c>
      <c r="N85" s="143" t="s">
        <v>17040</v>
      </c>
      <c r="O85" s="84"/>
      <c r="P85" s="222"/>
      <c r="Q85" s="222"/>
      <c r="R85" s="222"/>
      <c r="S85" s="222"/>
      <c r="T85" s="222"/>
      <c r="U85" s="222"/>
    </row>
    <row r="86" spans="1:21" s="223" customFormat="1" x14ac:dyDescent="0.2">
      <c r="A86" s="217" t="s">
        <v>13587</v>
      </c>
      <c r="B86" s="218">
        <v>56</v>
      </c>
      <c r="C86" s="217" t="str">
        <f t="shared" si="1"/>
        <v>56013</v>
      </c>
      <c r="D86" s="7" t="s">
        <v>13956</v>
      </c>
      <c r="E86" s="219">
        <v>13</v>
      </c>
      <c r="F86" s="215">
        <v>31000404</v>
      </c>
      <c r="G86" s="82" t="s">
        <v>17177</v>
      </c>
      <c r="H86" s="209" t="s">
        <v>17181</v>
      </c>
      <c r="I86" s="209" t="str">
        <f>VLOOKUP(F86,SCC_xref!$D$6:$G$75,2,FALSE)</f>
        <v>Process Heaters</v>
      </c>
      <c r="J86" s="143">
        <v>7</v>
      </c>
      <c r="K86" s="143">
        <v>0.7</v>
      </c>
      <c r="L86" s="143">
        <v>6</v>
      </c>
      <c r="M86" s="143" t="s">
        <v>17040</v>
      </c>
      <c r="N86" s="143" t="s">
        <v>17040</v>
      </c>
      <c r="O86" s="84"/>
      <c r="P86" s="222"/>
      <c r="Q86" s="222"/>
      <c r="R86" s="222"/>
      <c r="S86" s="222"/>
      <c r="T86" s="222"/>
      <c r="U86" s="222"/>
    </row>
    <row r="87" spans="1:21" s="223" customFormat="1" ht="12.75" customHeight="1" x14ac:dyDescent="0.2">
      <c r="A87" s="217" t="s">
        <v>13587</v>
      </c>
      <c r="B87" s="218">
        <v>56</v>
      </c>
      <c r="C87" s="217" t="str">
        <f t="shared" si="1"/>
        <v>56013</v>
      </c>
      <c r="D87" s="7" t="s">
        <v>13956</v>
      </c>
      <c r="E87" s="219">
        <v>13</v>
      </c>
      <c r="F87" s="215">
        <v>31000305</v>
      </c>
      <c r="G87" s="82" t="s">
        <v>17177</v>
      </c>
      <c r="H87" s="209" t="s">
        <v>17182</v>
      </c>
      <c r="I87" s="209" t="str">
        <f>VLOOKUP(F87,SCC_xref!$D$6:$G$75,2,FALSE)</f>
        <v>Natural Gas Processing Facilities, Gas Sweeting: Amine Process</v>
      </c>
      <c r="J87" s="143">
        <v>0.3</v>
      </c>
      <c r="K87" s="143">
        <v>1.6</v>
      </c>
      <c r="L87" s="143">
        <v>1.5</v>
      </c>
      <c r="M87" s="143" t="s">
        <v>17040</v>
      </c>
      <c r="N87" s="143" t="s">
        <v>17040</v>
      </c>
      <c r="O87" s="84"/>
      <c r="P87" s="222"/>
      <c r="Q87" s="222"/>
      <c r="R87" s="222"/>
      <c r="S87" s="222"/>
      <c r="T87" s="222"/>
      <c r="U87" s="222"/>
    </row>
    <row r="88" spans="1:21" s="223" customFormat="1" ht="14.25" customHeight="1" x14ac:dyDescent="0.2">
      <c r="A88" s="217" t="s">
        <v>13587</v>
      </c>
      <c r="B88" s="218">
        <v>56</v>
      </c>
      <c r="C88" s="217" t="str">
        <f t="shared" si="1"/>
        <v>56013</v>
      </c>
      <c r="D88" s="7" t="s">
        <v>13956</v>
      </c>
      <c r="E88" s="219">
        <v>13</v>
      </c>
      <c r="F88" s="215">
        <v>20200253</v>
      </c>
      <c r="G88" s="82" t="s">
        <v>17183</v>
      </c>
      <c r="H88" s="209" t="s">
        <v>17184</v>
      </c>
      <c r="I88" s="209" t="str">
        <f>VLOOKUP(F88,SCC_xref!$D$6:$G$75,2,FALSE)</f>
        <v>Compressor Engines</v>
      </c>
      <c r="J88" s="143">
        <v>14.253356040939828</v>
      </c>
      <c r="K88" s="143">
        <v>4.7511186803132768</v>
      </c>
      <c r="L88" s="143">
        <v>1.9004474721253104</v>
      </c>
      <c r="M88" s="143">
        <v>0</v>
      </c>
      <c r="N88" s="143">
        <v>0.38008949442506207</v>
      </c>
      <c r="O88" s="84"/>
      <c r="P88" s="222"/>
      <c r="Q88" s="222"/>
      <c r="R88" s="222"/>
      <c r="S88" s="222"/>
      <c r="T88" s="222"/>
      <c r="U88" s="222"/>
    </row>
    <row r="89" spans="1:21" s="223" customFormat="1" ht="25.5" x14ac:dyDescent="0.2">
      <c r="A89" s="217" t="s">
        <v>13587</v>
      </c>
      <c r="B89" s="218">
        <v>56</v>
      </c>
      <c r="C89" s="217" t="str">
        <f t="shared" si="1"/>
        <v>56013</v>
      </c>
      <c r="D89" s="7" t="s">
        <v>13956</v>
      </c>
      <c r="E89" s="219">
        <v>13</v>
      </c>
      <c r="F89" s="215">
        <v>20200253</v>
      </c>
      <c r="G89" s="82" t="s">
        <v>17183</v>
      </c>
      <c r="H89" s="209" t="s">
        <v>17184</v>
      </c>
      <c r="I89" s="209" t="str">
        <f>VLOOKUP(F89,SCC_xref!$D$6:$G$75,2,FALSE)</f>
        <v>Compressor Engines</v>
      </c>
      <c r="J89" s="143">
        <v>14.336323847947218</v>
      </c>
      <c r="K89" s="143">
        <v>4.7787746159824067</v>
      </c>
      <c r="L89" s="143">
        <v>1.911509846392963</v>
      </c>
      <c r="M89" s="143">
        <v>0</v>
      </c>
      <c r="N89" s="143">
        <v>0.38230196927859256</v>
      </c>
      <c r="O89" s="84"/>
      <c r="P89" s="222"/>
      <c r="Q89" s="222"/>
      <c r="R89" s="222"/>
      <c r="S89" s="222"/>
      <c r="T89" s="222"/>
      <c r="U89" s="222"/>
    </row>
    <row r="90" spans="1:21" s="223" customFormat="1" ht="25.5" x14ac:dyDescent="0.2">
      <c r="A90" s="217" t="s">
        <v>13587</v>
      </c>
      <c r="B90" s="218">
        <v>56</v>
      </c>
      <c r="C90" s="217" t="str">
        <f t="shared" si="1"/>
        <v>56013</v>
      </c>
      <c r="D90" s="7" t="s">
        <v>13956</v>
      </c>
      <c r="E90" s="219">
        <v>13</v>
      </c>
      <c r="F90" s="215">
        <v>20200254</v>
      </c>
      <c r="G90" s="82" t="s">
        <v>17183</v>
      </c>
      <c r="H90" s="209" t="s">
        <v>17185</v>
      </c>
      <c r="I90" s="209" t="str">
        <f>VLOOKUP(F90,SCC_xref!$D$6:$G$75,2,FALSE)</f>
        <v>Compressor Engines</v>
      </c>
      <c r="J90" s="143">
        <v>0</v>
      </c>
      <c r="K90" s="143">
        <v>0</v>
      </c>
      <c r="L90" s="143">
        <v>0</v>
      </c>
      <c r="M90" s="143">
        <v>0</v>
      </c>
      <c r="N90" s="143">
        <v>0</v>
      </c>
      <c r="O90" s="84"/>
      <c r="P90" s="222"/>
      <c r="Q90" s="222"/>
      <c r="R90" s="222"/>
      <c r="S90" s="222"/>
      <c r="T90" s="222"/>
      <c r="U90" s="222"/>
    </row>
    <row r="91" spans="1:21" s="223" customFormat="1" ht="25.5" x14ac:dyDescent="0.2">
      <c r="A91" s="217" t="s">
        <v>13587</v>
      </c>
      <c r="B91" s="218">
        <v>56</v>
      </c>
      <c r="C91" s="217" t="str">
        <f t="shared" si="1"/>
        <v>56013</v>
      </c>
      <c r="D91" s="7" t="s">
        <v>13956</v>
      </c>
      <c r="E91" s="219">
        <v>13</v>
      </c>
      <c r="F91" s="215">
        <v>20200254</v>
      </c>
      <c r="G91" s="82" t="s">
        <v>17183</v>
      </c>
      <c r="H91" s="209" t="s">
        <v>17185</v>
      </c>
      <c r="I91" s="209" t="str">
        <f>VLOOKUP(F91,SCC_xref!$D$6:$G$75,2,FALSE)</f>
        <v>Compressor Engines</v>
      </c>
      <c r="J91" s="143">
        <v>0</v>
      </c>
      <c r="K91" s="143">
        <v>0</v>
      </c>
      <c r="L91" s="143">
        <v>0</v>
      </c>
      <c r="M91" s="143">
        <v>0</v>
      </c>
      <c r="N91" s="143">
        <v>0</v>
      </c>
      <c r="O91" s="84"/>
      <c r="P91" s="222"/>
      <c r="Q91" s="222"/>
      <c r="R91" s="222"/>
      <c r="S91" s="222"/>
      <c r="T91" s="222"/>
      <c r="U91" s="222"/>
    </row>
    <row r="92" spans="1:21" s="223" customFormat="1" x14ac:dyDescent="0.2">
      <c r="A92" s="217" t="s">
        <v>13587</v>
      </c>
      <c r="B92" s="218">
        <v>56</v>
      </c>
      <c r="C92" s="217" t="str">
        <f t="shared" si="1"/>
        <v>56013</v>
      </c>
      <c r="D92" s="7" t="s">
        <v>13956</v>
      </c>
      <c r="E92" s="219">
        <v>13</v>
      </c>
      <c r="F92" s="215">
        <v>20200254</v>
      </c>
      <c r="G92" s="82" t="s">
        <v>17186</v>
      </c>
      <c r="H92" s="209" t="s">
        <v>17187</v>
      </c>
      <c r="I92" s="209" t="str">
        <f>VLOOKUP(F92,SCC_xref!$D$6:$G$75,2,FALSE)</f>
        <v>Compressor Engines</v>
      </c>
      <c r="J92" s="143">
        <v>4.0999999999999996</v>
      </c>
      <c r="K92" s="143">
        <v>4.5</v>
      </c>
      <c r="L92" s="143">
        <v>7.7</v>
      </c>
      <c r="M92" s="143">
        <v>0</v>
      </c>
      <c r="N92" s="143">
        <v>0</v>
      </c>
      <c r="O92" s="84"/>
      <c r="P92" s="222"/>
      <c r="Q92" s="222"/>
      <c r="R92" s="222"/>
      <c r="S92" s="222"/>
      <c r="T92" s="222"/>
      <c r="U92" s="222"/>
    </row>
    <row r="93" spans="1:21" s="223" customFormat="1" ht="11.25" customHeight="1" x14ac:dyDescent="0.2">
      <c r="A93" s="217" t="s">
        <v>13587</v>
      </c>
      <c r="B93" s="218">
        <v>56</v>
      </c>
      <c r="C93" s="217" t="str">
        <f t="shared" si="1"/>
        <v>56013</v>
      </c>
      <c r="D93" s="7" t="s">
        <v>13956</v>
      </c>
      <c r="E93" s="219">
        <v>13</v>
      </c>
      <c r="F93" s="215">
        <v>31000228</v>
      </c>
      <c r="G93" s="82" t="s">
        <v>17186</v>
      </c>
      <c r="H93" s="209" t="s">
        <v>17188</v>
      </c>
      <c r="I93" s="209" t="str">
        <f>VLOOKUP(F93,SCC_xref!$D$6:$G$75,2,FALSE)</f>
        <v>Dehydrator</v>
      </c>
      <c r="J93" s="143">
        <v>0.3</v>
      </c>
      <c r="K93" s="143">
        <v>4.5</v>
      </c>
      <c r="L93" s="143">
        <v>0.1</v>
      </c>
      <c r="M93" s="143">
        <v>0</v>
      </c>
      <c r="N93" s="143">
        <v>0</v>
      </c>
      <c r="O93" s="84"/>
      <c r="P93" s="222"/>
      <c r="Q93" s="222"/>
      <c r="R93" s="222"/>
      <c r="S93" s="222"/>
      <c r="T93" s="222"/>
      <c r="U93" s="222"/>
    </row>
    <row r="94" spans="1:21" s="223" customFormat="1" ht="11.25" customHeight="1" x14ac:dyDescent="0.2">
      <c r="A94" s="217" t="s">
        <v>13587</v>
      </c>
      <c r="B94" s="218">
        <v>56</v>
      </c>
      <c r="C94" s="217" t="str">
        <f t="shared" si="1"/>
        <v>56013</v>
      </c>
      <c r="D94" s="7" t="s">
        <v>13956</v>
      </c>
      <c r="E94" s="219">
        <v>13</v>
      </c>
      <c r="F94" s="215">
        <v>31000404</v>
      </c>
      <c r="G94" s="82" t="s">
        <v>17186</v>
      </c>
      <c r="H94" s="209" t="s">
        <v>17189</v>
      </c>
      <c r="I94" s="209" t="str">
        <f>VLOOKUP(F94,SCC_xref!$D$6:$G$75,2,FALSE)</f>
        <v>Process Heaters</v>
      </c>
      <c r="J94" s="143">
        <v>0.2</v>
      </c>
      <c r="K94" s="143">
        <v>0</v>
      </c>
      <c r="L94" s="143">
        <v>0</v>
      </c>
      <c r="M94" s="143">
        <v>0</v>
      </c>
      <c r="N94" s="143">
        <v>0</v>
      </c>
      <c r="O94" s="84"/>
      <c r="P94" s="222"/>
      <c r="Q94" s="222"/>
      <c r="R94" s="222"/>
      <c r="S94" s="222"/>
      <c r="T94" s="222"/>
      <c r="U94" s="222"/>
    </row>
    <row r="95" spans="1:21" s="223" customFormat="1" ht="11.25" customHeight="1" x14ac:dyDescent="0.2">
      <c r="A95" s="217" t="s">
        <v>13587</v>
      </c>
      <c r="B95" s="218">
        <v>56</v>
      </c>
      <c r="C95" s="217" t="str">
        <f t="shared" si="1"/>
        <v>56013</v>
      </c>
      <c r="D95" s="7" t="s">
        <v>13956</v>
      </c>
      <c r="E95" s="219">
        <v>13</v>
      </c>
      <c r="F95" s="215">
        <v>20200253</v>
      </c>
      <c r="G95" s="82" t="s">
        <v>17190</v>
      </c>
      <c r="H95" s="209" t="s">
        <v>17191</v>
      </c>
      <c r="I95" s="209" t="str">
        <f>VLOOKUP(F95,SCC_xref!$D$6:$G$75,2,FALSE)</f>
        <v>Compressor Engines</v>
      </c>
      <c r="J95" s="143">
        <v>3.504</v>
      </c>
      <c r="K95" s="143">
        <v>0</v>
      </c>
      <c r="L95" s="143">
        <v>5.2560000000000002</v>
      </c>
      <c r="M95" s="143">
        <v>0</v>
      </c>
      <c r="N95" s="143">
        <v>0</v>
      </c>
      <c r="O95" s="84"/>
      <c r="P95" s="222"/>
      <c r="Q95" s="222"/>
      <c r="R95" s="222"/>
      <c r="S95" s="222"/>
      <c r="T95" s="222"/>
      <c r="U95" s="222"/>
    </row>
    <row r="96" spans="1:21" s="223" customFormat="1" ht="11.25" customHeight="1" x14ac:dyDescent="0.2">
      <c r="A96" s="217" t="s">
        <v>13587</v>
      </c>
      <c r="B96" s="218">
        <v>56</v>
      </c>
      <c r="C96" s="217" t="str">
        <f t="shared" si="1"/>
        <v>56013</v>
      </c>
      <c r="D96" s="7" t="s">
        <v>13956</v>
      </c>
      <c r="E96" s="219">
        <v>13</v>
      </c>
      <c r="F96" s="215">
        <v>20200253</v>
      </c>
      <c r="G96" s="82" t="s">
        <v>17190</v>
      </c>
      <c r="H96" s="209" t="s">
        <v>17192</v>
      </c>
      <c r="I96" s="209" t="str">
        <f>VLOOKUP(F96,SCC_xref!$D$6:$G$75,2,FALSE)</f>
        <v>Compressor Engines</v>
      </c>
      <c r="J96" s="143">
        <v>5.694</v>
      </c>
      <c r="K96" s="143">
        <v>0</v>
      </c>
      <c r="L96" s="143">
        <v>5.694</v>
      </c>
      <c r="M96" s="143">
        <v>0</v>
      </c>
      <c r="N96" s="143">
        <v>0</v>
      </c>
      <c r="O96" s="84"/>
      <c r="P96" s="222"/>
      <c r="Q96" s="222"/>
      <c r="R96" s="222"/>
      <c r="S96" s="222"/>
      <c r="T96" s="222"/>
      <c r="U96" s="222"/>
    </row>
    <row r="97" spans="1:21" s="223" customFormat="1" ht="25.5" x14ac:dyDescent="0.2">
      <c r="A97" s="217" t="s">
        <v>13587</v>
      </c>
      <c r="B97" s="218">
        <v>56</v>
      </c>
      <c r="C97" s="217" t="str">
        <f t="shared" si="1"/>
        <v>56013</v>
      </c>
      <c r="D97" s="7" t="s">
        <v>13956</v>
      </c>
      <c r="E97" s="219">
        <v>13</v>
      </c>
      <c r="F97" s="215">
        <v>31000299</v>
      </c>
      <c r="G97" s="82" t="s">
        <v>17193</v>
      </c>
      <c r="H97" s="209" t="s">
        <v>17194</v>
      </c>
      <c r="I97" s="209" t="str">
        <f>VLOOKUP(F97,SCC_xref!$D$6:$G$75,2,FALSE)</f>
        <v>Natural Gas Production, Other Not Classified</v>
      </c>
      <c r="J97" s="143">
        <v>0</v>
      </c>
      <c r="K97" s="143">
        <v>0.2</v>
      </c>
      <c r="L97" s="143">
        <v>0</v>
      </c>
      <c r="M97" s="143">
        <v>0</v>
      </c>
      <c r="N97" s="143">
        <v>0</v>
      </c>
      <c r="O97" s="84"/>
      <c r="P97" s="222"/>
      <c r="Q97" s="222"/>
      <c r="R97" s="222"/>
      <c r="S97" s="222"/>
      <c r="T97" s="222"/>
      <c r="U97" s="222"/>
    </row>
    <row r="98" spans="1:21" s="223" customFormat="1" ht="25.5" x14ac:dyDescent="0.2">
      <c r="A98" s="217" t="s">
        <v>13587</v>
      </c>
      <c r="B98" s="218">
        <v>56</v>
      </c>
      <c r="C98" s="217" t="str">
        <f t="shared" si="1"/>
        <v>56013</v>
      </c>
      <c r="D98" s="7" t="s">
        <v>13956</v>
      </c>
      <c r="E98" s="219">
        <v>13</v>
      </c>
      <c r="F98" s="215">
        <v>40400312</v>
      </c>
      <c r="G98" s="82" t="s">
        <v>17193</v>
      </c>
      <c r="H98" s="209" t="s">
        <v>17195</v>
      </c>
      <c r="I98" s="209" t="str">
        <f>VLOOKUP(F98,SCC_xref!$D$6:$G$75,2,FALSE)</f>
        <v>Permitted Tank Losses</v>
      </c>
      <c r="J98" s="143">
        <v>3.7</v>
      </c>
      <c r="K98" s="143">
        <v>31.4</v>
      </c>
      <c r="L98" s="143">
        <v>0.9</v>
      </c>
      <c r="M98" s="143">
        <v>0</v>
      </c>
      <c r="N98" s="143">
        <v>0</v>
      </c>
      <c r="O98" s="84"/>
      <c r="P98" s="222"/>
      <c r="Q98" s="222"/>
      <c r="R98" s="222"/>
      <c r="S98" s="222"/>
      <c r="T98" s="222"/>
      <c r="U98" s="222"/>
    </row>
    <row r="99" spans="1:21" s="223" customFormat="1" ht="12.75" customHeight="1" x14ac:dyDescent="0.2">
      <c r="A99" s="217" t="s">
        <v>13587</v>
      </c>
      <c r="B99" s="218">
        <v>56</v>
      </c>
      <c r="C99" s="217" t="str">
        <f t="shared" si="1"/>
        <v>56013</v>
      </c>
      <c r="D99" s="7" t="s">
        <v>13956</v>
      </c>
      <c r="E99" s="219">
        <v>13</v>
      </c>
      <c r="F99" s="215">
        <v>31000299</v>
      </c>
      <c r="G99" s="82" t="s">
        <v>17193</v>
      </c>
      <c r="H99" s="209" t="s">
        <v>17196</v>
      </c>
      <c r="I99" s="209" t="str">
        <f>VLOOKUP(F99,SCC_xref!$D$6:$G$75,2,FALSE)</f>
        <v>Natural Gas Production, Other Not Classified</v>
      </c>
      <c r="J99" s="143">
        <v>0.3</v>
      </c>
      <c r="K99" s="143">
        <v>0</v>
      </c>
      <c r="L99" s="143">
        <v>0.1</v>
      </c>
      <c r="M99" s="143">
        <v>0</v>
      </c>
      <c r="N99" s="143">
        <v>0</v>
      </c>
      <c r="O99" s="84"/>
      <c r="P99" s="222"/>
      <c r="Q99" s="222"/>
      <c r="R99" s="222"/>
      <c r="S99" s="222"/>
      <c r="T99" s="222"/>
      <c r="U99" s="222"/>
    </row>
    <row r="100" spans="1:21" s="223" customFormat="1" ht="14.25" customHeight="1" x14ac:dyDescent="0.2">
      <c r="A100" s="217" t="s">
        <v>13587</v>
      </c>
      <c r="B100" s="218">
        <v>56</v>
      </c>
      <c r="C100" s="217" t="str">
        <f t="shared" si="1"/>
        <v>56013</v>
      </c>
      <c r="D100" s="7" t="s">
        <v>13956</v>
      </c>
      <c r="E100" s="219">
        <v>13</v>
      </c>
      <c r="F100" s="215">
        <v>20200253</v>
      </c>
      <c r="G100" s="82" t="s">
        <v>17197</v>
      </c>
      <c r="H100" s="209" t="s">
        <v>17198</v>
      </c>
      <c r="I100" s="209" t="str">
        <f>VLOOKUP(F100,SCC_xref!$D$6:$G$75,2,FALSE)</f>
        <v>Compressor Engines</v>
      </c>
      <c r="J100" s="143">
        <v>0.8</v>
      </c>
      <c r="K100" s="143">
        <v>0.4</v>
      </c>
      <c r="L100" s="143">
        <v>0.8</v>
      </c>
      <c r="M100" s="143">
        <v>0</v>
      </c>
      <c r="N100" s="143">
        <v>0</v>
      </c>
      <c r="O100" s="84"/>
      <c r="P100" s="222"/>
      <c r="Q100" s="222"/>
      <c r="R100" s="222"/>
      <c r="S100" s="222"/>
      <c r="T100" s="222"/>
      <c r="U100" s="222"/>
    </row>
    <row r="101" spans="1:21" s="223" customFormat="1" x14ac:dyDescent="0.2">
      <c r="A101" s="217" t="s">
        <v>13587</v>
      </c>
      <c r="B101" s="218">
        <v>56</v>
      </c>
      <c r="C101" s="217" t="str">
        <f t="shared" si="1"/>
        <v>56013</v>
      </c>
      <c r="D101" s="7" t="s">
        <v>13956</v>
      </c>
      <c r="E101" s="219">
        <v>13</v>
      </c>
      <c r="F101" s="215">
        <v>20200253</v>
      </c>
      <c r="G101" s="82" t="s">
        <v>17199</v>
      </c>
      <c r="H101" s="209" t="s">
        <v>17198</v>
      </c>
      <c r="I101" s="209" t="str">
        <f>VLOOKUP(F101,SCC_xref!$D$6:$G$75,2,FALSE)</f>
        <v>Compressor Engines</v>
      </c>
      <c r="J101" s="143">
        <v>0.8</v>
      </c>
      <c r="K101" s="143">
        <v>0.4</v>
      </c>
      <c r="L101" s="143">
        <v>0.8</v>
      </c>
      <c r="M101" s="143">
        <v>0</v>
      </c>
      <c r="N101" s="143">
        <v>0</v>
      </c>
      <c r="O101" s="84"/>
      <c r="P101" s="222"/>
      <c r="Q101" s="222"/>
      <c r="R101" s="222"/>
      <c r="S101" s="222"/>
      <c r="T101" s="222"/>
      <c r="U101" s="222"/>
    </row>
    <row r="102" spans="1:21" s="223" customFormat="1" x14ac:dyDescent="0.2">
      <c r="A102" s="217" t="s">
        <v>13587</v>
      </c>
      <c r="B102" s="218">
        <v>56</v>
      </c>
      <c r="C102" s="217" t="str">
        <f t="shared" si="1"/>
        <v>56013</v>
      </c>
      <c r="D102" s="7" t="s">
        <v>13956</v>
      </c>
      <c r="E102" s="219">
        <v>13</v>
      </c>
      <c r="F102" s="215">
        <v>20200253</v>
      </c>
      <c r="G102" s="82" t="s">
        <v>17200</v>
      </c>
      <c r="H102" s="209" t="s">
        <v>17198</v>
      </c>
      <c r="I102" s="209" t="str">
        <f>VLOOKUP(F102,SCC_xref!$D$6:$G$75,2,FALSE)</f>
        <v>Compressor Engines</v>
      </c>
      <c r="J102" s="143">
        <v>0.8</v>
      </c>
      <c r="K102" s="143">
        <v>0.4</v>
      </c>
      <c r="L102" s="143">
        <v>0.8</v>
      </c>
      <c r="M102" s="143">
        <v>0</v>
      </c>
      <c r="N102" s="143">
        <v>0</v>
      </c>
      <c r="O102" s="84"/>
      <c r="P102" s="222"/>
      <c r="Q102" s="222"/>
      <c r="R102" s="222"/>
      <c r="S102" s="222"/>
      <c r="T102" s="222"/>
      <c r="U102" s="222"/>
    </row>
    <row r="103" spans="1:21" s="223" customFormat="1" x14ac:dyDescent="0.2">
      <c r="A103" s="217" t="s">
        <v>13587</v>
      </c>
      <c r="B103" s="218">
        <v>56</v>
      </c>
      <c r="C103" s="217" t="str">
        <f t="shared" si="1"/>
        <v>56013</v>
      </c>
      <c r="D103" s="7" t="s">
        <v>13956</v>
      </c>
      <c r="E103" s="219">
        <v>13</v>
      </c>
      <c r="F103" s="215">
        <v>20200253</v>
      </c>
      <c r="G103" s="82" t="s">
        <v>17201</v>
      </c>
      <c r="H103" s="209" t="s">
        <v>17198</v>
      </c>
      <c r="I103" s="209" t="str">
        <f>VLOOKUP(F103,SCC_xref!$D$6:$G$75,2,FALSE)</f>
        <v>Compressor Engines</v>
      </c>
      <c r="J103" s="143">
        <v>0.8</v>
      </c>
      <c r="K103" s="143">
        <v>0.4</v>
      </c>
      <c r="L103" s="143">
        <v>0.8</v>
      </c>
      <c r="M103" s="143">
        <v>0</v>
      </c>
      <c r="N103" s="143">
        <v>0</v>
      </c>
      <c r="O103" s="84"/>
      <c r="P103" s="222"/>
      <c r="Q103" s="222"/>
      <c r="R103" s="222"/>
      <c r="S103" s="222"/>
      <c r="T103" s="222"/>
      <c r="U103" s="222"/>
    </row>
    <row r="104" spans="1:21" s="223" customFormat="1" x14ac:dyDescent="0.2">
      <c r="A104" s="217" t="s">
        <v>13587</v>
      </c>
      <c r="B104" s="218">
        <v>56</v>
      </c>
      <c r="C104" s="217" t="str">
        <f t="shared" si="1"/>
        <v>56013</v>
      </c>
      <c r="D104" s="7" t="s">
        <v>13956</v>
      </c>
      <c r="E104" s="219">
        <v>13</v>
      </c>
      <c r="F104" s="215">
        <v>20200253</v>
      </c>
      <c r="G104" s="82" t="s">
        <v>17202</v>
      </c>
      <c r="H104" s="209" t="s">
        <v>17203</v>
      </c>
      <c r="I104" s="209" t="str">
        <f>VLOOKUP(F104,SCC_xref!$D$6:$G$75,2,FALSE)</f>
        <v>Compressor Engines</v>
      </c>
      <c r="J104" s="143">
        <v>4.7032191793917528</v>
      </c>
      <c r="K104" s="143">
        <v>2.4</v>
      </c>
      <c r="L104" s="143">
        <v>4.7</v>
      </c>
      <c r="M104" s="143">
        <v>0</v>
      </c>
      <c r="N104" s="143">
        <v>0</v>
      </c>
      <c r="O104" s="84"/>
      <c r="P104" s="222"/>
      <c r="Q104" s="222"/>
      <c r="R104" s="222"/>
      <c r="S104" s="222"/>
      <c r="T104" s="222"/>
      <c r="U104" s="222"/>
    </row>
    <row r="105" spans="1:21" s="223" customFormat="1" ht="13.5" customHeight="1" x14ac:dyDescent="0.2">
      <c r="A105" s="217" t="s">
        <v>13587</v>
      </c>
      <c r="B105" s="218">
        <v>56</v>
      </c>
      <c r="C105" s="217" t="str">
        <f t="shared" si="1"/>
        <v>56013</v>
      </c>
      <c r="D105" s="7" t="s">
        <v>13956</v>
      </c>
      <c r="E105" s="219">
        <v>13</v>
      </c>
      <c r="F105" s="215">
        <v>20200254</v>
      </c>
      <c r="G105" s="82" t="s">
        <v>17202</v>
      </c>
      <c r="H105" s="209" t="s">
        <v>17204</v>
      </c>
      <c r="I105" s="209" t="str">
        <f>VLOOKUP(F105,SCC_xref!$D$6:$G$75,2,FALSE)</f>
        <v>Compressor Engines</v>
      </c>
      <c r="J105" s="143">
        <v>24.016438355820231</v>
      </c>
      <c r="K105" s="143">
        <v>24</v>
      </c>
      <c r="L105" s="143">
        <v>6.2</v>
      </c>
      <c r="M105" s="143">
        <v>0</v>
      </c>
      <c r="N105" s="143">
        <v>0</v>
      </c>
      <c r="O105" s="84"/>
      <c r="P105" s="222"/>
      <c r="Q105" s="222"/>
      <c r="R105" s="222"/>
      <c r="S105" s="222"/>
      <c r="T105" s="222"/>
      <c r="U105" s="222"/>
    </row>
    <row r="106" spans="1:21" s="223" customFormat="1" x14ac:dyDescent="0.2">
      <c r="A106" s="217" t="s">
        <v>13587</v>
      </c>
      <c r="B106" s="218">
        <v>56</v>
      </c>
      <c r="C106" s="217" t="str">
        <f t="shared" si="1"/>
        <v>56013</v>
      </c>
      <c r="D106" s="7" t="s">
        <v>13956</v>
      </c>
      <c r="E106" s="219">
        <v>13</v>
      </c>
      <c r="F106" s="215">
        <v>20200254</v>
      </c>
      <c r="G106" s="82" t="s">
        <v>17202</v>
      </c>
      <c r="H106" s="209" t="s">
        <v>17204</v>
      </c>
      <c r="I106" s="209" t="str">
        <f>VLOOKUP(F106,SCC_xref!$D$6:$G$75,2,FALSE)</f>
        <v>Compressor Engines</v>
      </c>
      <c r="J106" s="143">
        <v>24.016438355820231</v>
      </c>
      <c r="K106" s="143">
        <v>24</v>
      </c>
      <c r="L106" s="143">
        <v>6.2</v>
      </c>
      <c r="M106" s="143">
        <v>0</v>
      </c>
      <c r="N106" s="143">
        <v>0</v>
      </c>
      <c r="O106" s="84"/>
      <c r="P106" s="222"/>
      <c r="Q106" s="222"/>
      <c r="R106" s="222"/>
      <c r="S106" s="222"/>
      <c r="T106" s="222"/>
      <c r="U106" s="222"/>
    </row>
    <row r="107" spans="1:21" s="223" customFormat="1" x14ac:dyDescent="0.2">
      <c r="A107" s="217" t="s">
        <v>13587</v>
      </c>
      <c r="B107" s="218">
        <v>56</v>
      </c>
      <c r="C107" s="217" t="str">
        <f t="shared" si="1"/>
        <v>56013</v>
      </c>
      <c r="D107" s="7" t="s">
        <v>13956</v>
      </c>
      <c r="E107" s="219">
        <v>13</v>
      </c>
      <c r="F107" s="215">
        <v>20200254</v>
      </c>
      <c r="G107" s="82" t="s">
        <v>17202</v>
      </c>
      <c r="H107" s="209" t="s">
        <v>17205</v>
      </c>
      <c r="I107" s="209" t="str">
        <f>VLOOKUP(F107,SCC_xref!$D$6:$G$75,2,FALSE)</f>
        <v>Compressor Engines</v>
      </c>
      <c r="J107" s="143">
        <v>14.309794521719843</v>
      </c>
      <c r="K107" s="143">
        <v>2.9</v>
      </c>
      <c r="L107" s="143">
        <v>7.1</v>
      </c>
      <c r="M107" s="143">
        <v>0</v>
      </c>
      <c r="N107" s="143">
        <v>0</v>
      </c>
      <c r="O107" s="84"/>
      <c r="P107" s="222"/>
      <c r="Q107" s="222"/>
      <c r="R107" s="222"/>
      <c r="S107" s="222"/>
      <c r="T107" s="222"/>
      <c r="U107" s="222"/>
    </row>
    <row r="108" spans="1:21" s="223" customFormat="1" ht="14.25" customHeight="1" x14ac:dyDescent="0.2">
      <c r="A108" s="217" t="s">
        <v>13587</v>
      </c>
      <c r="B108" s="218">
        <v>56</v>
      </c>
      <c r="C108" s="217" t="str">
        <f t="shared" si="1"/>
        <v>56013</v>
      </c>
      <c r="D108" s="7" t="s">
        <v>13956</v>
      </c>
      <c r="E108" s="219">
        <v>13</v>
      </c>
      <c r="F108" s="215">
        <v>20200253</v>
      </c>
      <c r="G108" s="82" t="s">
        <v>17202</v>
      </c>
      <c r="H108" s="209" t="s">
        <v>17174</v>
      </c>
      <c r="I108" s="209" t="str">
        <f>VLOOKUP(F108,SCC_xref!$D$6:$G$75,2,FALSE)</f>
        <v>Compressor Engines</v>
      </c>
      <c r="J108" s="143">
        <v>16.211095889743827</v>
      </c>
      <c r="K108" s="143">
        <v>3.2</v>
      </c>
      <c r="L108" s="143">
        <v>24.3</v>
      </c>
      <c r="M108" s="143">
        <v>0</v>
      </c>
      <c r="N108" s="143">
        <v>0</v>
      </c>
      <c r="O108" s="84"/>
      <c r="P108" s="222"/>
      <c r="Q108" s="222"/>
      <c r="R108" s="222"/>
      <c r="S108" s="222"/>
      <c r="T108" s="222"/>
      <c r="U108" s="222"/>
    </row>
    <row r="109" spans="1:21" s="223" customFormat="1" x14ac:dyDescent="0.2">
      <c r="A109" s="217" t="s">
        <v>13587</v>
      </c>
      <c r="B109" s="218">
        <v>56</v>
      </c>
      <c r="C109" s="217" t="str">
        <f t="shared" si="1"/>
        <v>56013</v>
      </c>
      <c r="D109" s="7" t="s">
        <v>13956</v>
      </c>
      <c r="E109" s="219">
        <v>13</v>
      </c>
      <c r="F109" s="215">
        <v>20200254</v>
      </c>
      <c r="G109" s="82" t="s">
        <v>17206</v>
      </c>
      <c r="H109" s="209" t="s">
        <v>17108</v>
      </c>
      <c r="I109" s="209" t="str">
        <f>VLOOKUP(F109,SCC_xref!$D$6:$G$75,2,FALSE)</f>
        <v>Compressor Engines</v>
      </c>
      <c r="J109" s="143">
        <v>19.399999999999999</v>
      </c>
      <c r="K109" s="143">
        <v>7.8</v>
      </c>
      <c r="L109" s="143">
        <v>6.5</v>
      </c>
      <c r="M109" s="143">
        <v>0</v>
      </c>
      <c r="N109" s="143">
        <v>0</v>
      </c>
      <c r="O109" s="84"/>
      <c r="P109" s="222"/>
      <c r="Q109" s="222"/>
      <c r="R109" s="222"/>
      <c r="S109" s="222"/>
      <c r="T109" s="222"/>
      <c r="U109" s="222"/>
    </row>
    <row r="110" spans="1:21" s="223" customFormat="1" x14ac:dyDescent="0.2">
      <c r="A110" s="217" t="s">
        <v>13587</v>
      </c>
      <c r="B110" s="218">
        <v>56</v>
      </c>
      <c r="C110" s="217" t="str">
        <f t="shared" si="1"/>
        <v>56013</v>
      </c>
      <c r="D110" s="7" t="s">
        <v>13956</v>
      </c>
      <c r="E110" s="219">
        <v>13</v>
      </c>
      <c r="F110" s="215">
        <v>20200253</v>
      </c>
      <c r="G110" s="82" t="s">
        <v>17206</v>
      </c>
      <c r="H110" s="209" t="s">
        <v>17174</v>
      </c>
      <c r="I110" s="209" t="str">
        <f>VLOOKUP(F110,SCC_xref!$D$6:$G$75,2,FALSE)</f>
        <v>Compressor Engines</v>
      </c>
      <c r="J110" s="143">
        <v>16.2</v>
      </c>
      <c r="K110" s="143">
        <v>8.1</v>
      </c>
      <c r="L110" s="143">
        <v>16.2</v>
      </c>
      <c r="M110" s="143">
        <v>0</v>
      </c>
      <c r="N110" s="143">
        <v>0</v>
      </c>
      <c r="O110" s="84"/>
      <c r="P110" s="222"/>
      <c r="Q110" s="222"/>
      <c r="R110" s="222"/>
      <c r="S110" s="222"/>
      <c r="T110" s="222"/>
      <c r="U110" s="222"/>
    </row>
    <row r="111" spans="1:21" s="223" customFormat="1" x14ac:dyDescent="0.2">
      <c r="A111" s="217" t="s">
        <v>13587</v>
      </c>
      <c r="B111" s="218">
        <v>56</v>
      </c>
      <c r="C111" s="217" t="str">
        <f t="shared" si="1"/>
        <v>56013</v>
      </c>
      <c r="D111" s="7" t="s">
        <v>13956</v>
      </c>
      <c r="E111" s="219">
        <v>13</v>
      </c>
      <c r="F111" s="215">
        <v>20200253</v>
      </c>
      <c r="G111" s="82" t="s">
        <v>17206</v>
      </c>
      <c r="H111" s="209" t="s">
        <v>17207</v>
      </c>
      <c r="I111" s="209" t="str">
        <f>VLOOKUP(F111,SCC_xref!$D$6:$G$75,2,FALSE)</f>
        <v>Compressor Engines</v>
      </c>
      <c r="J111" s="143">
        <v>4.2</v>
      </c>
      <c r="K111" s="143">
        <v>2.9</v>
      </c>
      <c r="L111" s="143">
        <v>2</v>
      </c>
      <c r="M111" s="143">
        <v>0</v>
      </c>
      <c r="N111" s="143">
        <v>0</v>
      </c>
      <c r="O111" s="84"/>
      <c r="P111" s="222"/>
      <c r="Q111" s="222"/>
      <c r="R111" s="222"/>
      <c r="S111" s="222"/>
      <c r="T111" s="222"/>
      <c r="U111" s="222"/>
    </row>
    <row r="112" spans="1:21" s="223" customFormat="1" x14ac:dyDescent="0.2">
      <c r="A112" s="217" t="s">
        <v>13587</v>
      </c>
      <c r="B112" s="218">
        <v>56</v>
      </c>
      <c r="C112" s="217" t="str">
        <f t="shared" si="1"/>
        <v>56013</v>
      </c>
      <c r="D112" s="7" t="s">
        <v>13956</v>
      </c>
      <c r="E112" s="219">
        <v>13</v>
      </c>
      <c r="F112" s="215">
        <v>31000215</v>
      </c>
      <c r="G112" s="82" t="s">
        <v>17206</v>
      </c>
      <c r="H112" s="209" t="s">
        <v>17208</v>
      </c>
      <c r="I112" s="209" t="str">
        <f>VLOOKUP(F112,SCC_xref!$D$6:$G$75,2,FALSE)</f>
        <v>Natural Gas Production, Flares Combusting Gases &gt;1000 BTU/scf</v>
      </c>
      <c r="J112" s="143">
        <v>0</v>
      </c>
      <c r="K112" s="143">
        <v>9.8000000000000007</v>
      </c>
      <c r="L112" s="143">
        <v>0</v>
      </c>
      <c r="M112" s="143">
        <v>0</v>
      </c>
      <c r="N112" s="143">
        <v>0</v>
      </c>
      <c r="O112" s="84"/>
      <c r="P112" s="222"/>
      <c r="Q112" s="222"/>
      <c r="R112" s="222"/>
      <c r="S112" s="222"/>
      <c r="T112" s="222"/>
      <c r="U112" s="222"/>
    </row>
    <row r="113" spans="1:21" s="223" customFormat="1" x14ac:dyDescent="0.2">
      <c r="A113" s="217" t="s">
        <v>13587</v>
      </c>
      <c r="B113" s="218">
        <v>56</v>
      </c>
      <c r="C113" s="217" t="str">
        <f t="shared" si="1"/>
        <v>56013</v>
      </c>
      <c r="D113" s="7" t="s">
        <v>13956</v>
      </c>
      <c r="E113" s="219">
        <v>13</v>
      </c>
      <c r="F113" s="215">
        <v>20200254</v>
      </c>
      <c r="G113" s="82" t="s">
        <v>17209</v>
      </c>
      <c r="H113" s="209" t="s">
        <v>17210</v>
      </c>
      <c r="I113" s="209" t="str">
        <f>VLOOKUP(F113,SCC_xref!$D$6:$G$75,2,FALSE)</f>
        <v>Compressor Engines</v>
      </c>
      <c r="J113" s="143">
        <v>1.4505886860486652</v>
      </c>
      <c r="K113" s="143">
        <v>0.7</v>
      </c>
      <c r="L113" s="143">
        <v>0.3</v>
      </c>
      <c r="M113" s="143">
        <v>0</v>
      </c>
      <c r="N113" s="143">
        <v>0</v>
      </c>
      <c r="O113" s="84"/>
      <c r="P113" s="222"/>
      <c r="Q113" s="222"/>
      <c r="R113" s="222"/>
      <c r="S113" s="222"/>
      <c r="T113" s="222"/>
      <c r="U113" s="222"/>
    </row>
    <row r="114" spans="1:21" s="223" customFormat="1" x14ac:dyDescent="0.2">
      <c r="A114" s="217" t="s">
        <v>13587</v>
      </c>
      <c r="B114" s="218">
        <v>56</v>
      </c>
      <c r="C114" s="217" t="str">
        <f t="shared" si="1"/>
        <v>56013</v>
      </c>
      <c r="D114" s="7" t="s">
        <v>13956</v>
      </c>
      <c r="E114" s="219">
        <v>13</v>
      </c>
      <c r="F114" s="215">
        <v>20200254</v>
      </c>
      <c r="G114" s="82" t="s">
        <v>17209</v>
      </c>
      <c r="H114" s="209" t="s">
        <v>17211</v>
      </c>
      <c r="I114" s="209" t="str">
        <f>VLOOKUP(F114,SCC_xref!$D$6:$G$75,2,FALSE)</f>
        <v>Compressor Engines</v>
      </c>
      <c r="J114" s="143">
        <v>19.421190969327814</v>
      </c>
      <c r="K114" s="143">
        <v>9.1</v>
      </c>
      <c r="L114" s="143">
        <v>2.6</v>
      </c>
      <c r="M114" s="143">
        <v>0</v>
      </c>
      <c r="N114" s="143">
        <v>0</v>
      </c>
      <c r="O114" s="84"/>
      <c r="P114" s="222"/>
      <c r="Q114" s="222"/>
      <c r="R114" s="222"/>
      <c r="S114" s="222"/>
      <c r="T114" s="222"/>
      <c r="U114" s="222"/>
    </row>
    <row r="115" spans="1:21" s="223" customFormat="1" x14ac:dyDescent="0.2">
      <c r="A115" s="217" t="s">
        <v>13587</v>
      </c>
      <c r="B115" s="218">
        <v>56</v>
      </c>
      <c r="C115" s="217" t="str">
        <f t="shared" si="1"/>
        <v>56013</v>
      </c>
      <c r="D115" s="7" t="s">
        <v>13956</v>
      </c>
      <c r="E115" s="219">
        <v>13</v>
      </c>
      <c r="F115" s="215">
        <v>20200254</v>
      </c>
      <c r="G115" s="82" t="s">
        <v>17209</v>
      </c>
      <c r="H115" s="209" t="s">
        <v>17212</v>
      </c>
      <c r="I115" s="209" t="str">
        <f>VLOOKUP(F115,SCC_xref!$D$6:$G$75,2,FALSE)</f>
        <v>Compressor Engines</v>
      </c>
      <c r="J115" s="143">
        <v>14.495450970658965</v>
      </c>
      <c r="K115" s="143">
        <v>6.8</v>
      </c>
      <c r="L115" s="143">
        <v>2.9</v>
      </c>
      <c r="M115" s="143">
        <v>0</v>
      </c>
      <c r="N115" s="143">
        <v>0</v>
      </c>
      <c r="O115" s="84"/>
      <c r="P115" s="222"/>
      <c r="Q115" s="222"/>
      <c r="R115" s="222"/>
      <c r="S115" s="222"/>
      <c r="T115" s="222"/>
      <c r="U115" s="222"/>
    </row>
    <row r="116" spans="1:21" s="217" customFormat="1" x14ac:dyDescent="0.2">
      <c r="A116" s="224" t="str">
        <f t="shared" ref="A116:E116" si="2">A6</f>
        <v>WYDEQ Permitted Sources</v>
      </c>
      <c r="B116" s="224">
        <f t="shared" si="2"/>
        <v>56</v>
      </c>
      <c r="C116" s="138" t="s">
        <v>16617</v>
      </c>
      <c r="D116" s="224" t="s">
        <v>680</v>
      </c>
      <c r="E116" s="224">
        <f t="shared" si="2"/>
        <v>13</v>
      </c>
      <c r="F116" s="225">
        <f t="shared" ref="F116:N116" si="3">F6</f>
        <v>20200253</v>
      </c>
      <c r="G116" s="224" t="str">
        <f t="shared" si="3"/>
        <v>Big Sand Draw Compressor Station</v>
      </c>
      <c r="H116" s="199" t="str">
        <f t="shared" si="3"/>
        <v>01R/Waukesha L-7042-GSIU Engine w/Catalyst</v>
      </c>
      <c r="I116" s="199" t="str">
        <f t="shared" si="3"/>
        <v>Compressor Engines</v>
      </c>
      <c r="J116" s="224">
        <f t="shared" si="3"/>
        <v>21.462</v>
      </c>
      <c r="K116" s="224">
        <f t="shared" si="3"/>
        <v>0</v>
      </c>
      <c r="L116" s="224">
        <f t="shared" si="3"/>
        <v>42.485999999999997</v>
      </c>
      <c r="M116" s="224" t="str">
        <f t="shared" si="3"/>
        <v/>
      </c>
      <c r="N116" s="224" t="str">
        <f t="shared" si="3"/>
        <v/>
      </c>
      <c r="O116" s="84"/>
      <c r="P116" s="222"/>
      <c r="Q116" s="222"/>
      <c r="R116" s="222"/>
      <c r="S116" s="222"/>
      <c r="T116" s="222"/>
      <c r="U116" s="222"/>
    </row>
    <row r="117" spans="1:21" s="217" customFormat="1" x14ac:dyDescent="0.2">
      <c r="A117" s="224" t="str">
        <f t="shared" ref="A117:B123" si="4">A7</f>
        <v>WYDEQ Permitted Sources</v>
      </c>
      <c r="B117" s="224">
        <f t="shared" si="4"/>
        <v>56</v>
      </c>
      <c r="C117" s="138" t="s">
        <v>16617</v>
      </c>
      <c r="D117" s="224" t="s">
        <v>680</v>
      </c>
      <c r="E117" s="224">
        <f t="shared" ref="E117:N117" si="5">E7</f>
        <v>13</v>
      </c>
      <c r="F117" s="225">
        <f t="shared" si="5"/>
        <v>31000304</v>
      </c>
      <c r="G117" s="224" t="str">
        <f t="shared" si="5"/>
        <v>Big Sand Draw Compressor Station</v>
      </c>
      <c r="H117" s="199" t="str">
        <f t="shared" si="5"/>
        <v>02B/TEG Dehydrator Vent</v>
      </c>
      <c r="I117" s="199" t="str">
        <f t="shared" si="5"/>
        <v>Dehydrator</v>
      </c>
      <c r="J117" s="224">
        <f t="shared" si="5"/>
        <v>0</v>
      </c>
      <c r="K117" s="224">
        <f t="shared" si="5"/>
        <v>11.388</v>
      </c>
      <c r="L117" s="224">
        <f t="shared" si="5"/>
        <v>0</v>
      </c>
      <c r="M117" s="224" t="str">
        <f t="shared" si="5"/>
        <v/>
      </c>
      <c r="N117" s="224" t="str">
        <f t="shared" si="5"/>
        <v/>
      </c>
      <c r="O117" s="84"/>
      <c r="P117" s="222"/>
      <c r="Q117" s="222"/>
      <c r="R117" s="222"/>
      <c r="S117" s="222"/>
      <c r="T117" s="222"/>
      <c r="U117" s="222"/>
    </row>
    <row r="118" spans="1:21" s="217" customFormat="1" x14ac:dyDescent="0.2">
      <c r="A118" s="224" t="str">
        <f t="shared" si="4"/>
        <v>WYDEQ Permitted Sources</v>
      </c>
      <c r="B118" s="224">
        <f t="shared" si="4"/>
        <v>56</v>
      </c>
      <c r="C118" s="138" t="s">
        <v>16617</v>
      </c>
      <c r="D118" s="224" t="s">
        <v>680</v>
      </c>
      <c r="E118" s="224">
        <f t="shared" ref="E118:N118" si="6">E8</f>
        <v>13</v>
      </c>
      <c r="F118" s="225">
        <f t="shared" si="6"/>
        <v>20200253</v>
      </c>
      <c r="G118" s="224" t="str">
        <f t="shared" si="6"/>
        <v>Big Sand Draw Compressor Station</v>
      </c>
      <c r="H118" s="199" t="str">
        <f t="shared" si="6"/>
        <v>03R/Waukesha F3521GSI w/Catalyst</v>
      </c>
      <c r="I118" s="199" t="str">
        <f t="shared" si="6"/>
        <v>Compressor Engines</v>
      </c>
      <c r="J118" s="224">
        <f t="shared" si="6"/>
        <v>5.694</v>
      </c>
      <c r="K118" s="224">
        <f t="shared" si="6"/>
        <v>0</v>
      </c>
      <c r="L118" s="224">
        <f t="shared" si="6"/>
        <v>5.694</v>
      </c>
      <c r="M118" s="224" t="str">
        <f t="shared" si="6"/>
        <v/>
      </c>
      <c r="N118" s="224" t="str">
        <f t="shared" si="6"/>
        <v/>
      </c>
      <c r="O118" s="84"/>
      <c r="P118" s="222"/>
      <c r="Q118" s="222"/>
      <c r="R118" s="222"/>
      <c r="S118" s="222"/>
      <c r="T118" s="222"/>
      <c r="U118" s="222"/>
    </row>
    <row r="119" spans="1:21" s="217" customFormat="1" x14ac:dyDescent="0.2">
      <c r="A119" s="224" t="str">
        <f t="shared" si="4"/>
        <v>WYDEQ Permitted Sources</v>
      </c>
      <c r="B119" s="224">
        <f t="shared" si="4"/>
        <v>56</v>
      </c>
      <c r="C119" s="138" t="s">
        <v>16617</v>
      </c>
      <c r="D119" s="224" t="s">
        <v>680</v>
      </c>
      <c r="E119" s="224">
        <f t="shared" ref="E119:N119" si="7">E9</f>
        <v>13</v>
      </c>
      <c r="F119" s="225">
        <f t="shared" si="7"/>
        <v>20200254</v>
      </c>
      <c r="G119" s="224" t="str">
        <f t="shared" si="7"/>
        <v>Big Sand Draw Compressor Station</v>
      </c>
      <c r="H119" s="199" t="str">
        <f t="shared" si="7"/>
        <v>1A/S1/Caterpillar G3512LE Compressor</v>
      </c>
      <c r="I119" s="199" t="str">
        <f t="shared" si="7"/>
        <v>Compressor Engines</v>
      </c>
      <c r="J119" s="224">
        <f t="shared" si="7"/>
        <v>8.76</v>
      </c>
      <c r="K119" s="224">
        <f t="shared" si="7"/>
        <v>0</v>
      </c>
      <c r="L119" s="224">
        <f t="shared" si="7"/>
        <v>3.0659999999999998</v>
      </c>
      <c r="M119" s="224" t="str">
        <f t="shared" si="7"/>
        <v/>
      </c>
      <c r="N119" s="224" t="str">
        <f t="shared" si="7"/>
        <v/>
      </c>
      <c r="O119" s="84"/>
      <c r="P119" s="222"/>
      <c r="Q119" s="222"/>
      <c r="R119" s="222"/>
      <c r="S119" s="222"/>
      <c r="T119" s="222"/>
      <c r="U119" s="222"/>
    </row>
    <row r="120" spans="1:21" s="217" customFormat="1" x14ac:dyDescent="0.2">
      <c r="A120" s="224" t="str">
        <f t="shared" si="4"/>
        <v>WYDEQ Permitted Sources</v>
      </c>
      <c r="B120" s="224">
        <f t="shared" si="4"/>
        <v>56</v>
      </c>
      <c r="C120" s="138" t="s">
        <v>16617</v>
      </c>
      <c r="D120" s="224" t="s">
        <v>680</v>
      </c>
      <c r="E120" s="224">
        <f t="shared" ref="E120:N120" si="8">E10</f>
        <v>13</v>
      </c>
      <c r="F120" s="225">
        <f t="shared" si="8"/>
        <v>20200254</v>
      </c>
      <c r="G120" s="224" t="str">
        <f t="shared" si="8"/>
        <v>Big Sand Draw Compressor Station</v>
      </c>
      <c r="H120" s="199" t="str">
        <f t="shared" si="8"/>
        <v>3A/S2/Waukesha H24GL Compressor Engine</v>
      </c>
      <c r="I120" s="199" t="str">
        <f t="shared" si="8"/>
        <v>Compressor Engines</v>
      </c>
      <c r="J120" s="224">
        <f t="shared" si="8"/>
        <v>5.2560000000000002</v>
      </c>
      <c r="K120" s="224">
        <f t="shared" si="8"/>
        <v>0</v>
      </c>
      <c r="L120" s="224">
        <f t="shared" si="8"/>
        <v>7.4459999999999997</v>
      </c>
      <c r="M120" s="224" t="str">
        <f t="shared" si="8"/>
        <v/>
      </c>
      <c r="N120" s="224" t="str">
        <f t="shared" si="8"/>
        <v/>
      </c>
      <c r="O120" s="84"/>
      <c r="P120" s="222"/>
      <c r="Q120" s="222"/>
      <c r="R120" s="222"/>
      <c r="S120" s="222"/>
      <c r="T120" s="222"/>
      <c r="U120" s="222"/>
    </row>
    <row r="121" spans="1:21" s="217" customFormat="1" x14ac:dyDescent="0.2">
      <c r="A121" s="224" t="str">
        <f t="shared" si="4"/>
        <v>WYDEQ Permitted Sources</v>
      </c>
      <c r="B121" s="224">
        <f t="shared" si="4"/>
        <v>56</v>
      </c>
      <c r="C121" s="138" t="s">
        <v>16617</v>
      </c>
      <c r="D121" s="224" t="s">
        <v>680</v>
      </c>
      <c r="E121" s="224">
        <f t="shared" ref="E121:N121" si="9">E11</f>
        <v>13</v>
      </c>
      <c r="F121" s="225">
        <f t="shared" si="9"/>
        <v>40400311</v>
      </c>
      <c r="G121" s="224" t="str">
        <f t="shared" si="9"/>
        <v>Big Sand Draw Compressor Station</v>
      </c>
      <c r="H121" s="199" t="str">
        <f t="shared" si="9"/>
        <v>5/100 bbl Tank</v>
      </c>
      <c r="I121" s="199" t="str">
        <f t="shared" si="9"/>
        <v>Permitted Tank Losses</v>
      </c>
      <c r="J121" s="224">
        <f t="shared" si="9"/>
        <v>0</v>
      </c>
      <c r="K121" s="224">
        <f t="shared" si="9"/>
        <v>0.438</v>
      </c>
      <c r="L121" s="224">
        <f t="shared" si="9"/>
        <v>0</v>
      </c>
      <c r="M121" s="224" t="str">
        <f t="shared" si="9"/>
        <v/>
      </c>
      <c r="N121" s="224" t="str">
        <f t="shared" si="9"/>
        <v/>
      </c>
      <c r="O121" s="84"/>
      <c r="P121" s="222"/>
      <c r="Q121" s="222"/>
      <c r="R121" s="222"/>
      <c r="S121" s="222"/>
      <c r="T121" s="222"/>
      <c r="U121" s="222"/>
    </row>
    <row r="122" spans="1:21" s="217" customFormat="1" x14ac:dyDescent="0.2">
      <c r="A122" s="224" t="str">
        <f t="shared" si="4"/>
        <v>WYDEQ Permitted Sources</v>
      </c>
      <c r="B122" s="224">
        <f t="shared" si="4"/>
        <v>56</v>
      </c>
      <c r="C122" s="138" t="s">
        <v>16617</v>
      </c>
      <c r="D122" s="224" t="s">
        <v>680</v>
      </c>
      <c r="E122" s="224">
        <f t="shared" ref="E122:N122" si="10">E12</f>
        <v>13</v>
      </c>
      <c r="F122" s="225">
        <f t="shared" si="10"/>
        <v>20200253</v>
      </c>
      <c r="G122" s="224" t="str">
        <f t="shared" si="10"/>
        <v>Bridger Creek Compressor</v>
      </c>
      <c r="H122" s="199" t="str">
        <f t="shared" si="10"/>
        <v>01/CG-1/Caterpillar G399NA Engine w/Catalyst</v>
      </c>
      <c r="I122" s="199" t="str">
        <f t="shared" si="10"/>
        <v>Compressor Engines</v>
      </c>
      <c r="J122" s="224">
        <f t="shared" si="10"/>
        <v>7.8840000000000003</v>
      </c>
      <c r="K122" s="224">
        <f t="shared" si="10"/>
        <v>0</v>
      </c>
      <c r="L122" s="224">
        <f t="shared" si="10"/>
        <v>0.876</v>
      </c>
      <c r="M122" s="224" t="str">
        <f t="shared" si="10"/>
        <v/>
      </c>
      <c r="N122" s="224" t="str">
        <f t="shared" si="10"/>
        <v/>
      </c>
      <c r="O122" s="84"/>
      <c r="P122" s="222"/>
      <c r="Q122" s="222"/>
      <c r="R122" s="222"/>
      <c r="S122" s="222"/>
      <c r="T122" s="222"/>
      <c r="U122" s="222"/>
    </row>
    <row r="123" spans="1:21" s="217" customFormat="1" x14ac:dyDescent="0.2">
      <c r="A123" s="224" t="str">
        <f t="shared" si="4"/>
        <v>WYDEQ Permitted Sources</v>
      </c>
      <c r="B123" s="224">
        <f t="shared" si="4"/>
        <v>56</v>
      </c>
      <c r="C123" s="138" t="s">
        <v>16617</v>
      </c>
      <c r="D123" s="224" t="s">
        <v>680</v>
      </c>
      <c r="E123" s="224">
        <f t="shared" ref="E123:N123" si="11">E13</f>
        <v>13</v>
      </c>
      <c r="F123" s="225">
        <f t="shared" si="11"/>
        <v>20200252</v>
      </c>
      <c r="G123" s="224" t="str">
        <f t="shared" si="11"/>
        <v>Bridger Creek Compressor</v>
      </c>
      <c r="H123" s="199" t="str">
        <f t="shared" si="11"/>
        <v>02/CG-2/Ajax 2803LE Compressor Engine</v>
      </c>
      <c r="I123" s="199" t="str">
        <f t="shared" si="11"/>
        <v>Compressor Engines</v>
      </c>
      <c r="J123" s="224">
        <f t="shared" si="11"/>
        <v>10.512</v>
      </c>
      <c r="K123" s="224">
        <f t="shared" si="11"/>
        <v>2.5920839999999998</v>
      </c>
      <c r="L123" s="224">
        <f t="shared" si="11"/>
        <v>3.0659999999999998</v>
      </c>
      <c r="M123" s="224" t="str">
        <f t="shared" si="11"/>
        <v/>
      </c>
      <c r="N123" s="224" t="str">
        <f t="shared" si="11"/>
        <v/>
      </c>
      <c r="O123" s="84"/>
      <c r="P123" s="222"/>
      <c r="Q123" s="222"/>
      <c r="R123" s="222"/>
      <c r="S123" s="222"/>
      <c r="T123" s="222"/>
      <c r="U123" s="222"/>
    </row>
    <row r="124" spans="1:21" s="217" customFormat="1" x14ac:dyDescent="0.2">
      <c r="A124" s="224" t="str">
        <f t="shared" ref="A124:B126" si="12">A14</f>
        <v>WYDEQ Permitted Sources</v>
      </c>
      <c r="B124" s="224">
        <f t="shared" si="12"/>
        <v>56</v>
      </c>
      <c r="C124" s="138" t="s">
        <v>16617</v>
      </c>
      <c r="D124" s="224" t="s">
        <v>680</v>
      </c>
      <c r="E124" s="224">
        <f t="shared" ref="E124:N124" si="13">E14</f>
        <v>13</v>
      </c>
      <c r="F124" s="225">
        <f t="shared" si="13"/>
        <v>20200253</v>
      </c>
      <c r="G124" s="224" t="str">
        <f t="shared" si="13"/>
        <v>Hendry Compressor Station/Hendry 2-8</v>
      </c>
      <c r="H124" s="199" t="str">
        <f t="shared" si="13"/>
        <v>Caterpillar 3306TA</v>
      </c>
      <c r="I124" s="199" t="str">
        <f t="shared" si="13"/>
        <v>Compressor Engines</v>
      </c>
      <c r="J124" s="224">
        <f t="shared" si="13"/>
        <v>2</v>
      </c>
      <c r="K124" s="224">
        <f t="shared" si="13"/>
        <v>2</v>
      </c>
      <c r="L124" s="224">
        <f t="shared" si="13"/>
        <v>3.9</v>
      </c>
      <c r="M124" s="224" t="str">
        <f t="shared" si="13"/>
        <v/>
      </c>
      <c r="N124" s="224" t="str">
        <f t="shared" si="13"/>
        <v/>
      </c>
      <c r="O124" s="84"/>
      <c r="P124" s="222"/>
      <c r="Q124" s="222"/>
      <c r="R124" s="222"/>
      <c r="S124" s="222"/>
      <c r="T124" s="222"/>
      <c r="U124" s="222"/>
    </row>
    <row r="125" spans="1:21" s="217" customFormat="1" x14ac:dyDescent="0.2">
      <c r="A125" s="224" t="str">
        <f t="shared" si="12"/>
        <v>WYDEQ Permitted Sources</v>
      </c>
      <c r="B125" s="224">
        <f t="shared" si="12"/>
        <v>56</v>
      </c>
      <c r="C125" s="138" t="s">
        <v>16617</v>
      </c>
      <c r="D125" s="224" t="s">
        <v>680</v>
      </c>
      <c r="E125" s="224">
        <f t="shared" ref="E125:N125" si="14">E15</f>
        <v>13</v>
      </c>
      <c r="F125" s="225">
        <f t="shared" si="14"/>
        <v>20200254</v>
      </c>
      <c r="G125" s="224" t="str">
        <f t="shared" si="14"/>
        <v>Hendry Compressor Station/Hendry 2-8</v>
      </c>
      <c r="H125" s="199" t="str">
        <f t="shared" si="14"/>
        <v>Caterpillar G3512LE</v>
      </c>
      <c r="I125" s="199" t="str">
        <f t="shared" si="14"/>
        <v>Compressor Engines</v>
      </c>
      <c r="J125" s="224">
        <f t="shared" si="14"/>
        <v>11.7</v>
      </c>
      <c r="K125" s="224">
        <f t="shared" si="14"/>
        <v>7.8</v>
      </c>
      <c r="L125" s="224">
        <f t="shared" si="14"/>
        <v>3.9</v>
      </c>
      <c r="M125" s="224" t="str">
        <f t="shared" si="14"/>
        <v/>
      </c>
      <c r="N125" s="224" t="str">
        <f t="shared" si="14"/>
        <v/>
      </c>
      <c r="O125" s="84"/>
      <c r="P125" s="222"/>
      <c r="Q125" s="222"/>
      <c r="R125" s="222"/>
      <c r="S125" s="222"/>
      <c r="T125" s="222"/>
      <c r="U125" s="222"/>
    </row>
    <row r="126" spans="1:21" s="217" customFormat="1" x14ac:dyDescent="0.2">
      <c r="A126" s="224" t="str">
        <f t="shared" si="12"/>
        <v>WYDEQ Permitted Sources</v>
      </c>
      <c r="B126" s="224">
        <f t="shared" si="12"/>
        <v>56</v>
      </c>
      <c r="C126" s="138" t="s">
        <v>16617</v>
      </c>
      <c r="D126" s="224" t="s">
        <v>680</v>
      </c>
      <c r="E126" s="224">
        <f t="shared" ref="E126:N126" si="15">E16</f>
        <v>13</v>
      </c>
      <c r="F126" s="225">
        <f t="shared" si="15"/>
        <v>20200254</v>
      </c>
      <c r="G126" s="224" t="str">
        <f t="shared" si="15"/>
        <v>Hendry Compressor Station/Hendry 2-8</v>
      </c>
      <c r="H126" s="199" t="str">
        <f t="shared" si="15"/>
        <v>Caterpillar G3516LE</v>
      </c>
      <c r="I126" s="199" t="str">
        <f t="shared" si="15"/>
        <v>Compressor Engines</v>
      </c>
      <c r="J126" s="224">
        <f t="shared" si="15"/>
        <v>16.7</v>
      </c>
      <c r="K126" s="224">
        <f t="shared" si="15"/>
        <v>11.1</v>
      </c>
      <c r="L126" s="224">
        <f t="shared" si="15"/>
        <v>5.6</v>
      </c>
      <c r="M126" s="224" t="str">
        <f t="shared" si="15"/>
        <v/>
      </c>
      <c r="N126" s="224" t="str">
        <f t="shared" si="15"/>
        <v/>
      </c>
      <c r="O126" s="84"/>
      <c r="P126" s="222"/>
      <c r="Q126" s="222"/>
      <c r="R126" s="222"/>
      <c r="S126" s="222"/>
      <c r="T126" s="222"/>
      <c r="U126" s="222"/>
    </row>
    <row r="127" spans="1:21" s="217" customFormat="1" x14ac:dyDescent="0.2">
      <c r="A127" s="224" t="str">
        <f t="shared" ref="A127:B146" si="16">A17</f>
        <v>WYDEQ Permitted Sources</v>
      </c>
      <c r="B127" s="224">
        <f t="shared" si="16"/>
        <v>56</v>
      </c>
      <c r="C127" s="138" t="s">
        <v>16617</v>
      </c>
      <c r="D127" s="224" t="s">
        <v>680</v>
      </c>
      <c r="E127" s="224">
        <f t="shared" ref="E127:N127" si="17">E17</f>
        <v>13</v>
      </c>
      <c r="F127" s="225">
        <f t="shared" si="17"/>
        <v>31000205</v>
      </c>
      <c r="G127" s="224" t="str">
        <f t="shared" si="17"/>
        <v>Hendry Compressor Station/Hendry 2-8</v>
      </c>
      <c r="H127" s="199" t="str">
        <f t="shared" si="17"/>
        <v>Dehy Combustion Unit</v>
      </c>
      <c r="I127" s="199" t="str">
        <f t="shared" si="17"/>
        <v>Natural Gas Production, Flares</v>
      </c>
      <c r="J127" s="224">
        <f t="shared" si="17"/>
        <v>0.4</v>
      </c>
      <c r="K127" s="224">
        <f t="shared" si="17"/>
        <v>2.5</v>
      </c>
      <c r="L127" s="224">
        <f t="shared" si="17"/>
        <v>0.1</v>
      </c>
      <c r="M127" s="224" t="str">
        <f t="shared" si="17"/>
        <v/>
      </c>
      <c r="N127" s="224" t="str">
        <f t="shared" si="17"/>
        <v/>
      </c>
      <c r="O127" s="84"/>
      <c r="P127" s="222"/>
      <c r="Q127" s="222"/>
      <c r="R127" s="222"/>
      <c r="S127" s="222"/>
      <c r="T127" s="222"/>
      <c r="U127" s="222"/>
    </row>
    <row r="128" spans="1:21" s="217" customFormat="1" x14ac:dyDescent="0.2">
      <c r="A128" s="224" t="str">
        <f t="shared" si="16"/>
        <v>WYDEQ Permitted Sources</v>
      </c>
      <c r="B128" s="224">
        <f t="shared" si="16"/>
        <v>56</v>
      </c>
      <c r="C128" s="138" t="s">
        <v>16617</v>
      </c>
      <c r="D128" s="224" t="s">
        <v>680</v>
      </c>
      <c r="E128" s="224">
        <f t="shared" ref="E128:N128" si="18">E18</f>
        <v>13</v>
      </c>
      <c r="F128" s="225">
        <f t="shared" si="18"/>
        <v>31000404</v>
      </c>
      <c r="G128" s="224" t="str">
        <f t="shared" si="18"/>
        <v>Hendry Compressor Station/Hendry 2-8</v>
      </c>
      <c r="H128" s="199" t="str">
        <f t="shared" si="18"/>
        <v>Line Heater</v>
      </c>
      <c r="I128" s="199" t="str">
        <f t="shared" si="18"/>
        <v>Process Heaters</v>
      </c>
      <c r="J128" s="224">
        <f t="shared" si="18"/>
        <v>0.1</v>
      </c>
      <c r="K128" s="224">
        <f t="shared" si="18"/>
        <v>0</v>
      </c>
      <c r="L128" s="224">
        <f t="shared" si="18"/>
        <v>0.1</v>
      </c>
      <c r="M128" s="224" t="str">
        <f t="shared" si="18"/>
        <v/>
      </c>
      <c r="N128" s="224" t="str">
        <f t="shared" si="18"/>
        <v/>
      </c>
      <c r="O128" s="84"/>
      <c r="P128" s="222"/>
      <c r="Q128" s="222"/>
      <c r="R128" s="222"/>
      <c r="S128" s="222"/>
      <c r="T128" s="222"/>
      <c r="U128" s="222"/>
    </row>
    <row r="129" spans="1:21" s="217" customFormat="1" x14ac:dyDescent="0.2">
      <c r="A129" s="224" t="str">
        <f t="shared" si="16"/>
        <v>WYDEQ Permitted Sources</v>
      </c>
      <c r="B129" s="224">
        <f t="shared" si="16"/>
        <v>56</v>
      </c>
      <c r="C129" s="138" t="s">
        <v>16617</v>
      </c>
      <c r="D129" s="224" t="s">
        <v>680</v>
      </c>
      <c r="E129" s="224">
        <f t="shared" ref="E129:N129" si="19">E19</f>
        <v>13</v>
      </c>
      <c r="F129" s="225">
        <f t="shared" si="19"/>
        <v>20200253</v>
      </c>
      <c r="G129" s="224" t="str">
        <f t="shared" si="19"/>
        <v>Hendry Compressor Station/Hendry 2-8</v>
      </c>
      <c r="H129" s="199" t="str">
        <f t="shared" si="19"/>
        <v>Ingersoll Rand 4SVG12</v>
      </c>
      <c r="I129" s="199" t="str">
        <f t="shared" si="19"/>
        <v>Compressor Engines</v>
      </c>
      <c r="J129" s="224">
        <f t="shared" si="19"/>
        <v>3.2</v>
      </c>
      <c r="K129" s="224">
        <f t="shared" si="19"/>
        <v>0.8</v>
      </c>
      <c r="L129" s="224">
        <f t="shared" si="19"/>
        <v>3.2</v>
      </c>
      <c r="M129" s="224" t="str">
        <f t="shared" si="19"/>
        <v/>
      </c>
      <c r="N129" s="224" t="str">
        <f t="shared" si="19"/>
        <v/>
      </c>
      <c r="O129" s="84"/>
      <c r="P129" s="222"/>
      <c r="Q129" s="222"/>
      <c r="R129" s="222"/>
      <c r="S129" s="222"/>
      <c r="T129" s="222"/>
      <c r="U129" s="222"/>
    </row>
    <row r="130" spans="1:21" s="217" customFormat="1" x14ac:dyDescent="0.2">
      <c r="A130" s="224" t="str">
        <f t="shared" si="16"/>
        <v>WYDEQ Permitted Sources</v>
      </c>
      <c r="B130" s="224">
        <f t="shared" si="16"/>
        <v>56</v>
      </c>
      <c r="C130" s="138" t="s">
        <v>16617</v>
      </c>
      <c r="D130" s="224" t="s">
        <v>680</v>
      </c>
      <c r="E130" s="224">
        <f t="shared" ref="E130:N130" si="20">E20</f>
        <v>13</v>
      </c>
      <c r="F130" s="225">
        <f t="shared" si="20"/>
        <v>20200253</v>
      </c>
      <c r="G130" s="224" t="str">
        <f t="shared" si="20"/>
        <v>Hendry Compressor Station/Hendry 2-8</v>
      </c>
      <c r="H130" s="199" t="str">
        <f t="shared" si="20"/>
        <v>Ingersoll Rand 4SVG12</v>
      </c>
      <c r="I130" s="199" t="str">
        <f t="shared" si="20"/>
        <v>Compressor Engines</v>
      </c>
      <c r="J130" s="224">
        <f t="shared" si="20"/>
        <v>3.2</v>
      </c>
      <c r="K130" s="224">
        <f t="shared" si="20"/>
        <v>0.8</v>
      </c>
      <c r="L130" s="224">
        <f t="shared" si="20"/>
        <v>3.2</v>
      </c>
      <c r="M130" s="224" t="str">
        <f t="shared" si="20"/>
        <v/>
      </c>
      <c r="N130" s="224" t="str">
        <f t="shared" si="20"/>
        <v/>
      </c>
      <c r="O130" s="84"/>
      <c r="P130" s="222"/>
      <c r="Q130" s="222"/>
      <c r="R130" s="222"/>
      <c r="S130" s="222"/>
      <c r="T130" s="222"/>
      <c r="U130" s="222"/>
    </row>
    <row r="131" spans="1:21" s="217" customFormat="1" x14ac:dyDescent="0.2">
      <c r="A131" s="224" t="str">
        <f t="shared" si="16"/>
        <v>WYDEQ Permitted Sources</v>
      </c>
      <c r="B131" s="224">
        <f t="shared" si="16"/>
        <v>56</v>
      </c>
      <c r="C131" s="138" t="s">
        <v>16617</v>
      </c>
      <c r="D131" s="224" t="s">
        <v>680</v>
      </c>
      <c r="E131" s="224">
        <f t="shared" ref="E131:N131" si="21">E21</f>
        <v>13</v>
      </c>
      <c r="F131" s="225">
        <f t="shared" si="21"/>
        <v>31000205</v>
      </c>
      <c r="G131" s="224" t="str">
        <f t="shared" si="21"/>
        <v>Hendry Compressor Station/Hendry 2-8</v>
      </c>
      <c r="H131" s="199" t="str">
        <f t="shared" si="21"/>
        <v>Tank Combustion Unit</v>
      </c>
      <c r="I131" s="199" t="str">
        <f t="shared" si="21"/>
        <v>Natural Gas Production, Flares</v>
      </c>
      <c r="J131" s="224">
        <f t="shared" si="21"/>
        <v>0.4</v>
      </c>
      <c r="K131" s="224">
        <f t="shared" si="21"/>
        <v>3.7</v>
      </c>
      <c r="L131" s="224">
        <f t="shared" si="21"/>
        <v>0.1</v>
      </c>
      <c r="M131" s="224" t="str">
        <f t="shared" si="21"/>
        <v/>
      </c>
      <c r="N131" s="224" t="str">
        <f t="shared" si="21"/>
        <v/>
      </c>
      <c r="O131" s="84"/>
      <c r="P131" s="222"/>
      <c r="Q131" s="222"/>
      <c r="R131" s="222"/>
      <c r="S131" s="222"/>
      <c r="T131" s="222"/>
      <c r="U131" s="222"/>
    </row>
    <row r="132" spans="1:21" s="217" customFormat="1" x14ac:dyDescent="0.2">
      <c r="A132" s="224" t="str">
        <f t="shared" si="16"/>
        <v>WYDEQ Permitted Sources</v>
      </c>
      <c r="B132" s="224">
        <f t="shared" si="16"/>
        <v>56</v>
      </c>
      <c r="C132" s="138" t="s">
        <v>16617</v>
      </c>
      <c r="D132" s="224" t="s">
        <v>680</v>
      </c>
      <c r="E132" s="224">
        <f t="shared" ref="E132:N132" si="22">E22</f>
        <v>13</v>
      </c>
      <c r="F132" s="225">
        <f t="shared" si="22"/>
        <v>31000404</v>
      </c>
      <c r="G132" s="224" t="str">
        <f t="shared" si="22"/>
        <v>Hendry Compressor Station/Hendry 2-8</v>
      </c>
      <c r="H132" s="199" t="str">
        <f t="shared" si="22"/>
        <v>Dehy Reboiler</v>
      </c>
      <c r="I132" s="199" t="str">
        <f t="shared" si="22"/>
        <v>Process Heaters</v>
      </c>
      <c r="J132" s="224">
        <f t="shared" si="22"/>
        <v>0.2</v>
      </c>
      <c r="K132" s="224">
        <f t="shared" si="22"/>
        <v>0</v>
      </c>
      <c r="L132" s="224">
        <f t="shared" si="22"/>
        <v>0.2</v>
      </c>
      <c r="M132" s="224" t="str">
        <f t="shared" si="22"/>
        <v/>
      </c>
      <c r="N132" s="224" t="str">
        <f t="shared" si="22"/>
        <v/>
      </c>
      <c r="O132" s="84"/>
      <c r="P132" s="222"/>
      <c r="Q132" s="222"/>
      <c r="R132" s="222"/>
      <c r="S132" s="222"/>
      <c r="T132" s="222"/>
      <c r="U132" s="222"/>
    </row>
    <row r="133" spans="1:21" s="217" customFormat="1" x14ac:dyDescent="0.2">
      <c r="A133" s="224" t="str">
        <f t="shared" si="16"/>
        <v>WYDEQ Permitted Sources</v>
      </c>
      <c r="B133" s="224">
        <f t="shared" si="16"/>
        <v>56</v>
      </c>
      <c r="C133" s="138" t="s">
        <v>16617</v>
      </c>
      <c r="D133" s="224" t="s">
        <v>680</v>
      </c>
      <c r="E133" s="224">
        <f t="shared" ref="E133:N133" si="23">E23</f>
        <v>13</v>
      </c>
      <c r="F133" s="225">
        <f t="shared" si="23"/>
        <v>31000220</v>
      </c>
      <c r="G133" s="224" t="str">
        <f t="shared" si="23"/>
        <v>Hendry Compressor Station/Hendry 2-8</v>
      </c>
      <c r="H133" s="199" t="str">
        <f t="shared" si="23"/>
        <v>Fugitives</v>
      </c>
      <c r="I133" s="199" t="str">
        <f t="shared" si="23"/>
        <v>Natural Gas Production, All Equipt Leak Fugitives</v>
      </c>
      <c r="J133" s="224">
        <f t="shared" si="23"/>
        <v>0</v>
      </c>
      <c r="K133" s="224">
        <f t="shared" si="23"/>
        <v>2.7</v>
      </c>
      <c r="L133" s="224">
        <f t="shared" si="23"/>
        <v>0</v>
      </c>
      <c r="M133" s="224" t="str">
        <f t="shared" si="23"/>
        <v/>
      </c>
      <c r="N133" s="224" t="str">
        <f t="shared" si="23"/>
        <v/>
      </c>
      <c r="O133" s="84"/>
      <c r="P133" s="222"/>
      <c r="Q133" s="222"/>
      <c r="R133" s="222"/>
      <c r="S133" s="222"/>
      <c r="T133" s="222"/>
      <c r="U133" s="222"/>
    </row>
    <row r="134" spans="1:21" s="217" customFormat="1" x14ac:dyDescent="0.2">
      <c r="A134" s="224" t="str">
        <f t="shared" si="16"/>
        <v>WYDEQ Permitted Sources</v>
      </c>
      <c r="B134" s="224">
        <f t="shared" si="16"/>
        <v>56</v>
      </c>
      <c r="C134" s="138" t="s">
        <v>16617</v>
      </c>
      <c r="D134" s="224" t="s">
        <v>680</v>
      </c>
      <c r="E134" s="224">
        <f t="shared" ref="E134:N134" si="24">E24</f>
        <v>13</v>
      </c>
      <c r="F134" s="225">
        <f t="shared" si="24"/>
        <v>20200253</v>
      </c>
      <c r="G134" s="224" t="str">
        <f t="shared" si="24"/>
        <v>Frenchie Draw/Graham Unit Compressor Station</v>
      </c>
      <c r="H134" s="199" t="str">
        <f t="shared" si="24"/>
        <v>01r/Waukesha 7042-GSI w/Catalyst</v>
      </c>
      <c r="I134" s="199" t="str">
        <f t="shared" si="24"/>
        <v>Compressor Engines</v>
      </c>
      <c r="J134" s="224">
        <f t="shared" si="24"/>
        <v>9.2936914741756063</v>
      </c>
      <c r="K134" s="224">
        <f t="shared" si="24"/>
        <v>1.3940537211263413</v>
      </c>
      <c r="L134" s="224">
        <f t="shared" si="24"/>
        <v>13.940537211263411</v>
      </c>
      <c r="M134" s="224">
        <f t="shared" si="24"/>
        <v>0</v>
      </c>
      <c r="N134" s="224">
        <f t="shared" si="24"/>
        <v>0.37174765896702433</v>
      </c>
      <c r="O134" s="84"/>
      <c r="P134" s="222"/>
      <c r="Q134" s="222"/>
      <c r="R134" s="222"/>
      <c r="S134" s="222"/>
      <c r="T134" s="222"/>
      <c r="U134" s="222"/>
    </row>
    <row r="135" spans="1:21" s="217" customFormat="1" x14ac:dyDescent="0.2">
      <c r="A135" s="224" t="str">
        <f t="shared" si="16"/>
        <v>WYDEQ Permitted Sources</v>
      </c>
      <c r="B135" s="224">
        <f t="shared" si="16"/>
        <v>56</v>
      </c>
      <c r="C135" s="138" t="s">
        <v>16617</v>
      </c>
      <c r="D135" s="224" t="s">
        <v>680</v>
      </c>
      <c r="E135" s="224">
        <f t="shared" ref="E135:N135" si="25">E25</f>
        <v>13</v>
      </c>
      <c r="F135" s="225">
        <f t="shared" si="25"/>
        <v>20200253</v>
      </c>
      <c r="G135" s="224" t="str">
        <f t="shared" si="25"/>
        <v>Frenchie Draw/Graham Unit Compressor Station</v>
      </c>
      <c r="H135" s="199" t="str">
        <f t="shared" si="25"/>
        <v>02r/Caterpillar G3306TA Generator Engine</v>
      </c>
      <c r="I135" s="199" t="str">
        <f t="shared" si="25"/>
        <v>Compressor Engines</v>
      </c>
      <c r="J135" s="224">
        <f t="shared" si="25"/>
        <v>0</v>
      </c>
      <c r="K135" s="224">
        <f t="shared" si="25"/>
        <v>0</v>
      </c>
      <c r="L135" s="224">
        <f t="shared" si="25"/>
        <v>0</v>
      </c>
      <c r="M135" s="224">
        <f t="shared" si="25"/>
        <v>0</v>
      </c>
      <c r="N135" s="224">
        <f t="shared" si="25"/>
        <v>0</v>
      </c>
      <c r="O135" s="84"/>
      <c r="P135" s="222"/>
      <c r="Q135" s="222"/>
      <c r="R135" s="222"/>
      <c r="S135" s="222"/>
      <c r="T135" s="222"/>
      <c r="U135" s="222"/>
    </row>
    <row r="136" spans="1:21" s="83" customFormat="1" x14ac:dyDescent="0.2">
      <c r="A136" s="224" t="str">
        <f t="shared" si="16"/>
        <v>WYDEQ Permitted Sources</v>
      </c>
      <c r="B136" s="224">
        <f t="shared" si="16"/>
        <v>56</v>
      </c>
      <c r="C136" s="138" t="s">
        <v>16617</v>
      </c>
      <c r="D136" s="224" t="s">
        <v>680</v>
      </c>
      <c r="E136" s="224">
        <f t="shared" ref="E136:N136" si="26">E26</f>
        <v>13</v>
      </c>
      <c r="F136" s="225">
        <f t="shared" si="26"/>
        <v>31000205</v>
      </c>
      <c r="G136" s="224" t="str">
        <f t="shared" si="26"/>
        <v>Frenchie Draw/Graham Unit Compressor Station</v>
      </c>
      <c r="H136" s="199" t="str">
        <f t="shared" si="26"/>
        <v>05/TEG Dehydration Reboiler Firebox</v>
      </c>
      <c r="I136" s="199" t="str">
        <f t="shared" si="26"/>
        <v>Natural Gas Production, Flares</v>
      </c>
      <c r="J136" s="224">
        <f t="shared" si="26"/>
        <v>0.219</v>
      </c>
      <c r="K136" s="224">
        <f t="shared" si="26"/>
        <v>0</v>
      </c>
      <c r="L136" s="224">
        <f t="shared" si="26"/>
        <v>4.3799999999999999E-2</v>
      </c>
      <c r="M136" s="224" t="str">
        <f t="shared" si="26"/>
        <v/>
      </c>
      <c r="N136" s="224" t="str">
        <f t="shared" si="26"/>
        <v/>
      </c>
      <c r="O136" s="84"/>
      <c r="P136" s="6"/>
      <c r="Q136" s="6"/>
      <c r="R136" s="6"/>
      <c r="S136" s="6"/>
      <c r="T136" s="6"/>
      <c r="U136" s="6"/>
    </row>
    <row r="137" spans="1:21" s="83" customFormat="1" x14ac:dyDescent="0.2">
      <c r="A137" s="224" t="str">
        <f t="shared" si="16"/>
        <v>WYDEQ Permitted Sources</v>
      </c>
      <c r="B137" s="224">
        <f t="shared" si="16"/>
        <v>56</v>
      </c>
      <c r="C137" s="138" t="s">
        <v>16617</v>
      </c>
      <c r="D137" s="224" t="s">
        <v>680</v>
      </c>
      <c r="E137" s="224">
        <f t="shared" ref="E137:N137" si="27">E27</f>
        <v>13</v>
      </c>
      <c r="F137" s="225">
        <f t="shared" si="27"/>
        <v>31000304</v>
      </c>
      <c r="G137" s="224" t="str">
        <f t="shared" si="27"/>
        <v>Frenchie Draw/Graham Unit Compressor Station</v>
      </c>
      <c r="H137" s="199" t="str">
        <f t="shared" si="27"/>
        <v>06/TEG Dehydration Reboiler Still Vent</v>
      </c>
      <c r="I137" s="199" t="str">
        <f t="shared" si="27"/>
        <v>Dehydrator</v>
      </c>
      <c r="J137" s="224">
        <f t="shared" si="27"/>
        <v>0</v>
      </c>
      <c r="K137" s="224">
        <f t="shared" si="27"/>
        <v>13.577999999999999</v>
      </c>
      <c r="L137" s="224">
        <f t="shared" si="27"/>
        <v>0</v>
      </c>
      <c r="M137" s="224" t="str">
        <f t="shared" si="27"/>
        <v/>
      </c>
      <c r="N137" s="224" t="str">
        <f t="shared" si="27"/>
        <v/>
      </c>
      <c r="O137" s="84"/>
      <c r="P137" s="6"/>
      <c r="Q137" s="6"/>
      <c r="R137" s="6"/>
      <c r="S137" s="6"/>
      <c r="T137" s="6"/>
      <c r="U137" s="6"/>
    </row>
    <row r="138" spans="1:21" s="83" customFormat="1" x14ac:dyDescent="0.2">
      <c r="A138" s="224" t="str">
        <f t="shared" si="16"/>
        <v>WYDEQ Permitted Sources</v>
      </c>
      <c r="B138" s="224">
        <f t="shared" si="16"/>
        <v>56</v>
      </c>
      <c r="C138" s="138" t="s">
        <v>16617</v>
      </c>
      <c r="D138" s="224" t="s">
        <v>680</v>
      </c>
      <c r="E138" s="224">
        <f t="shared" ref="E138:N138" si="28">E28</f>
        <v>13</v>
      </c>
      <c r="F138" s="225">
        <f t="shared" si="28"/>
        <v>20200253</v>
      </c>
      <c r="G138" s="224" t="str">
        <f t="shared" si="28"/>
        <v>Frenchie Draw/Graham Unit Compressor Station</v>
      </c>
      <c r="H138" s="199" t="str">
        <f t="shared" si="28"/>
        <v>02/E2/Waukesha 7042GSI w/ Catalyst</v>
      </c>
      <c r="I138" s="199" t="str">
        <f t="shared" si="28"/>
        <v>Compressor Engines</v>
      </c>
      <c r="J138" s="224">
        <f t="shared" si="28"/>
        <v>9.6959164889190195</v>
      </c>
      <c r="K138" s="224">
        <f t="shared" si="28"/>
        <v>1.4543874733378528</v>
      </c>
      <c r="L138" s="224">
        <f t="shared" si="28"/>
        <v>14.543874733378527</v>
      </c>
      <c r="M138" s="224">
        <f t="shared" si="28"/>
        <v>0</v>
      </c>
      <c r="N138" s="224">
        <f t="shared" si="28"/>
        <v>0.38783665955676072</v>
      </c>
      <c r="O138" s="84"/>
      <c r="P138" s="6"/>
      <c r="Q138" s="6"/>
      <c r="R138" s="6"/>
      <c r="S138" s="6"/>
      <c r="T138" s="6"/>
      <c r="U138" s="6"/>
    </row>
    <row r="139" spans="1:21" s="83" customFormat="1" x14ac:dyDescent="0.2">
      <c r="A139" s="224" t="str">
        <f t="shared" si="16"/>
        <v>WYDEQ Permitted Sources</v>
      </c>
      <c r="B139" s="224">
        <f t="shared" si="16"/>
        <v>56</v>
      </c>
      <c r="C139" s="138" t="s">
        <v>16617</v>
      </c>
      <c r="D139" s="224" t="s">
        <v>680</v>
      </c>
      <c r="E139" s="224">
        <f t="shared" ref="E139:N139" si="29">E29</f>
        <v>13</v>
      </c>
      <c r="F139" s="225">
        <f t="shared" si="29"/>
        <v>20200253</v>
      </c>
      <c r="G139" s="224" t="str">
        <f t="shared" si="29"/>
        <v>Frenchie Draw/Graham Unit Compressor Station</v>
      </c>
      <c r="H139" s="199" t="str">
        <f t="shared" si="29"/>
        <v>04/E4/Caterpillar G3306TA Generator Engine</v>
      </c>
      <c r="I139" s="199" t="str">
        <f t="shared" si="29"/>
        <v>Compressor Engines</v>
      </c>
      <c r="J139" s="224">
        <f t="shared" si="29"/>
        <v>0</v>
      </c>
      <c r="K139" s="224">
        <f t="shared" si="29"/>
        <v>0</v>
      </c>
      <c r="L139" s="224">
        <f t="shared" si="29"/>
        <v>0</v>
      </c>
      <c r="M139" s="224">
        <f t="shared" si="29"/>
        <v>0</v>
      </c>
      <c r="N139" s="224">
        <f t="shared" si="29"/>
        <v>0</v>
      </c>
      <c r="O139" s="84"/>
      <c r="P139" s="6"/>
      <c r="Q139" s="6"/>
      <c r="R139" s="6"/>
      <c r="S139" s="6"/>
      <c r="T139" s="6"/>
      <c r="U139" s="6"/>
    </row>
    <row r="140" spans="1:21" s="83" customFormat="1" x14ac:dyDescent="0.2">
      <c r="A140" s="224" t="str">
        <f t="shared" si="16"/>
        <v>WYDEQ Permitted Sources</v>
      </c>
      <c r="B140" s="224">
        <f t="shared" si="16"/>
        <v>56</v>
      </c>
      <c r="C140" s="138" t="s">
        <v>16617</v>
      </c>
      <c r="D140" s="224" t="s">
        <v>680</v>
      </c>
      <c r="E140" s="224">
        <f t="shared" ref="E140:N140" si="30">E30</f>
        <v>13</v>
      </c>
      <c r="F140" s="225">
        <f t="shared" si="30"/>
        <v>20200253</v>
      </c>
      <c r="G140" s="224" t="str">
        <f t="shared" si="30"/>
        <v>Frenchie Draw/Graham Unit Compressor Station</v>
      </c>
      <c r="H140" s="199" t="str">
        <f t="shared" si="30"/>
        <v>01/E1/Waukesha 7042-GSI w/Catalyst</v>
      </c>
      <c r="I140" s="199" t="str">
        <f t="shared" si="30"/>
        <v>Compressor Engines</v>
      </c>
      <c r="J140" s="224">
        <f t="shared" si="30"/>
        <v>9.4836714672310478</v>
      </c>
      <c r="K140" s="224">
        <f t="shared" si="30"/>
        <v>1.4225507200846572</v>
      </c>
      <c r="L140" s="224">
        <f t="shared" si="30"/>
        <v>14.22550720084657</v>
      </c>
      <c r="M140" s="224">
        <f t="shared" si="30"/>
        <v>0</v>
      </c>
      <c r="N140" s="224">
        <f t="shared" si="30"/>
        <v>0.37934685868924195</v>
      </c>
      <c r="O140" s="84"/>
      <c r="P140" s="6"/>
      <c r="Q140" s="6"/>
      <c r="R140" s="6"/>
      <c r="S140" s="6"/>
      <c r="T140" s="6"/>
      <c r="U140" s="6"/>
    </row>
    <row r="141" spans="1:21" s="83" customFormat="1" x14ac:dyDescent="0.2">
      <c r="A141" s="224" t="str">
        <f t="shared" si="16"/>
        <v>WYDEQ Permitted Sources</v>
      </c>
      <c r="B141" s="224">
        <f t="shared" si="16"/>
        <v>56</v>
      </c>
      <c r="C141" s="138" t="s">
        <v>16617</v>
      </c>
      <c r="D141" s="224" t="s">
        <v>680</v>
      </c>
      <c r="E141" s="224">
        <f t="shared" ref="E141:N141" si="31">E31</f>
        <v>13</v>
      </c>
      <c r="F141" s="225">
        <f t="shared" si="31"/>
        <v>20200254</v>
      </c>
      <c r="G141" s="224" t="str">
        <f t="shared" si="31"/>
        <v>Frenchie Draw/Graham Unit Compressor Station</v>
      </c>
      <c r="H141" s="199" t="str">
        <f t="shared" si="31"/>
        <v>Waukesha L7042 GL w/Catalyst</v>
      </c>
      <c r="I141" s="199" t="str">
        <f t="shared" si="31"/>
        <v>Compressor Engines</v>
      </c>
      <c r="J141" s="224">
        <f t="shared" si="31"/>
        <v>0</v>
      </c>
      <c r="K141" s="224">
        <f t="shared" si="31"/>
        <v>0</v>
      </c>
      <c r="L141" s="224">
        <f t="shared" si="31"/>
        <v>0</v>
      </c>
      <c r="M141" s="224">
        <f t="shared" si="31"/>
        <v>0</v>
      </c>
      <c r="N141" s="224">
        <f t="shared" si="31"/>
        <v>0</v>
      </c>
      <c r="O141" s="84"/>
      <c r="P141" s="6"/>
      <c r="Q141" s="6"/>
      <c r="R141" s="6"/>
      <c r="S141" s="6"/>
      <c r="T141" s="6"/>
      <c r="U141" s="6"/>
    </row>
    <row r="142" spans="1:21" s="83" customFormat="1" x14ac:dyDescent="0.2">
      <c r="A142" s="224" t="str">
        <f t="shared" si="16"/>
        <v>WYDEQ Permitted Sources</v>
      </c>
      <c r="B142" s="224">
        <f t="shared" si="16"/>
        <v>56</v>
      </c>
      <c r="C142" s="138" t="s">
        <v>16617</v>
      </c>
      <c r="D142" s="224" t="s">
        <v>680</v>
      </c>
      <c r="E142" s="224">
        <f t="shared" ref="E142:N142" si="32">E32</f>
        <v>13</v>
      </c>
      <c r="F142" s="225">
        <f t="shared" si="32"/>
        <v>31000304</v>
      </c>
      <c r="G142" s="224" t="str">
        <f t="shared" si="32"/>
        <v>Frenchie Draw/Graham Unit Compressor Station</v>
      </c>
      <c r="H142" s="199" t="str">
        <f t="shared" si="32"/>
        <v>08/TEG Dehydration Reboiler Still Vent</v>
      </c>
      <c r="I142" s="199" t="str">
        <f t="shared" si="32"/>
        <v>Dehydrator</v>
      </c>
      <c r="J142" s="224">
        <f t="shared" si="32"/>
        <v>0</v>
      </c>
      <c r="K142" s="224">
        <f t="shared" si="32"/>
        <v>5.694</v>
      </c>
      <c r="L142" s="224">
        <f t="shared" si="32"/>
        <v>0</v>
      </c>
      <c r="M142" s="224" t="str">
        <f t="shared" si="32"/>
        <v/>
      </c>
      <c r="N142" s="224" t="str">
        <f t="shared" si="32"/>
        <v/>
      </c>
      <c r="O142" s="84"/>
      <c r="P142" s="6"/>
      <c r="Q142" s="6"/>
      <c r="R142" s="6"/>
      <c r="S142" s="6"/>
      <c r="T142" s="6"/>
      <c r="U142" s="6"/>
    </row>
    <row r="143" spans="1:21" s="83" customFormat="1" x14ac:dyDescent="0.2">
      <c r="A143" s="224" t="str">
        <f t="shared" si="16"/>
        <v>WYDEQ Permitted Sources</v>
      </c>
      <c r="B143" s="224">
        <f t="shared" si="16"/>
        <v>56</v>
      </c>
      <c r="C143" s="138" t="s">
        <v>16617</v>
      </c>
      <c r="D143" s="224" t="s">
        <v>680</v>
      </c>
      <c r="E143" s="224">
        <f t="shared" ref="E143:N143" si="33">E33</f>
        <v>13</v>
      </c>
      <c r="F143" s="225">
        <f t="shared" si="33"/>
        <v>31000205</v>
      </c>
      <c r="G143" s="224" t="str">
        <f t="shared" si="33"/>
        <v>Frenchie Draw/Graham Unit Compressor Station</v>
      </c>
      <c r="H143" s="199" t="str">
        <f t="shared" si="33"/>
        <v>07/TEG Dehydration Reboiler Firebox</v>
      </c>
      <c r="I143" s="199" t="str">
        <f t="shared" si="33"/>
        <v>Natural Gas Production, Flares</v>
      </c>
      <c r="J143" s="224">
        <f t="shared" si="33"/>
        <v>0.219</v>
      </c>
      <c r="K143" s="224">
        <f t="shared" si="33"/>
        <v>0</v>
      </c>
      <c r="L143" s="224">
        <f t="shared" si="33"/>
        <v>4.3799999999999999E-2</v>
      </c>
      <c r="M143" s="224" t="str">
        <f t="shared" si="33"/>
        <v/>
      </c>
      <c r="N143" s="224" t="str">
        <f t="shared" si="33"/>
        <v/>
      </c>
      <c r="O143" s="84"/>
      <c r="P143" s="6"/>
      <c r="Q143" s="6"/>
      <c r="R143" s="6"/>
      <c r="S143" s="6"/>
      <c r="T143" s="6"/>
      <c r="U143" s="6"/>
    </row>
    <row r="144" spans="1:21" s="83" customFormat="1" x14ac:dyDescent="0.2">
      <c r="A144" s="224" t="str">
        <f t="shared" si="16"/>
        <v>WYDEQ Permitted Sources</v>
      </c>
      <c r="B144" s="224">
        <f t="shared" si="16"/>
        <v>56</v>
      </c>
      <c r="C144" s="138" t="s">
        <v>16617</v>
      </c>
      <c r="D144" s="224" t="s">
        <v>680</v>
      </c>
      <c r="E144" s="224">
        <f t="shared" ref="E144:N144" si="34">E34</f>
        <v>13</v>
      </c>
      <c r="F144" s="225">
        <f t="shared" si="34"/>
        <v>31000305</v>
      </c>
      <c r="G144" s="224" t="str">
        <f t="shared" si="34"/>
        <v>Frenchie Draw/Graham Unit Compressor Station</v>
      </c>
      <c r="H144" s="199" t="str">
        <f t="shared" si="34"/>
        <v>10/Amine Unit w/ Reboiler</v>
      </c>
      <c r="I144" s="199" t="str">
        <f t="shared" si="34"/>
        <v>Natural Gas Processing Facilities, Gas Sweeting: Amine Process</v>
      </c>
      <c r="J144" s="224">
        <f t="shared" si="34"/>
        <v>2.19</v>
      </c>
      <c r="K144" s="224">
        <f t="shared" si="34"/>
        <v>6.1319999999999997</v>
      </c>
      <c r="L144" s="224">
        <f t="shared" si="34"/>
        <v>0.438</v>
      </c>
      <c r="M144" s="224" t="str">
        <f t="shared" si="34"/>
        <v/>
      </c>
      <c r="N144" s="224" t="str">
        <f t="shared" si="34"/>
        <v/>
      </c>
      <c r="O144" s="84"/>
      <c r="P144" s="6"/>
      <c r="Q144" s="6"/>
      <c r="R144" s="6"/>
      <c r="S144" s="6"/>
      <c r="T144" s="6"/>
      <c r="U144" s="6"/>
    </row>
    <row r="145" spans="1:21" s="83" customFormat="1" x14ac:dyDescent="0.2">
      <c r="A145" s="224" t="str">
        <f t="shared" si="16"/>
        <v>WYDEQ Permitted Sources</v>
      </c>
      <c r="B145" s="224">
        <f t="shared" si="16"/>
        <v>56</v>
      </c>
      <c r="C145" s="138" t="s">
        <v>16617</v>
      </c>
      <c r="D145" s="224" t="s">
        <v>680</v>
      </c>
      <c r="E145" s="224">
        <f t="shared" ref="E145:N145" si="35">E35</f>
        <v>13</v>
      </c>
      <c r="F145" s="225">
        <f t="shared" si="35"/>
        <v>20200253</v>
      </c>
      <c r="G145" s="224" t="str">
        <f t="shared" si="35"/>
        <v>Frenchie Draw/Graham Unit Compressor Station</v>
      </c>
      <c r="H145" s="199" t="str">
        <f t="shared" si="35"/>
        <v>11/E5/Caterpillar G3306NA Generator Engine</v>
      </c>
      <c r="I145" s="199" t="str">
        <f t="shared" si="35"/>
        <v>Compressor Engines</v>
      </c>
      <c r="J145" s="224">
        <f t="shared" si="35"/>
        <v>0</v>
      </c>
      <c r="K145" s="224">
        <f t="shared" si="35"/>
        <v>0</v>
      </c>
      <c r="L145" s="224">
        <f t="shared" si="35"/>
        <v>0</v>
      </c>
      <c r="M145" s="224">
        <f t="shared" si="35"/>
        <v>0</v>
      </c>
      <c r="N145" s="224">
        <f t="shared" si="35"/>
        <v>0</v>
      </c>
      <c r="O145" s="84"/>
      <c r="P145" s="6"/>
      <c r="Q145" s="6"/>
      <c r="R145" s="6"/>
      <c r="S145" s="6"/>
      <c r="T145" s="6"/>
      <c r="U145" s="6"/>
    </row>
    <row r="146" spans="1:21" s="83" customFormat="1" x14ac:dyDescent="0.2">
      <c r="A146" s="224" t="str">
        <f t="shared" si="16"/>
        <v>WYDEQ Permitted Sources</v>
      </c>
      <c r="B146" s="224">
        <f t="shared" si="16"/>
        <v>56</v>
      </c>
      <c r="C146" s="138" t="s">
        <v>16617</v>
      </c>
      <c r="D146" s="224" t="s">
        <v>680</v>
      </c>
      <c r="E146" s="224">
        <f t="shared" ref="E146:N146" si="36">E36</f>
        <v>13</v>
      </c>
      <c r="F146" s="225">
        <f t="shared" si="36"/>
        <v>20200253</v>
      </c>
      <c r="G146" s="224" t="str">
        <f t="shared" si="36"/>
        <v>Frenchie Draw/Graham Unit Compressor Station</v>
      </c>
      <c r="H146" s="199" t="str">
        <f t="shared" si="36"/>
        <v>03/E3/Waukesha L7042GSI w/Catalyst</v>
      </c>
      <c r="I146" s="199" t="str">
        <f t="shared" si="36"/>
        <v>Compressor Engines</v>
      </c>
      <c r="J146" s="224">
        <f t="shared" si="36"/>
        <v>0</v>
      </c>
      <c r="K146" s="224">
        <f t="shared" si="36"/>
        <v>0</v>
      </c>
      <c r="L146" s="224">
        <f t="shared" si="36"/>
        <v>0</v>
      </c>
      <c r="M146" s="224">
        <f t="shared" si="36"/>
        <v>0</v>
      </c>
      <c r="N146" s="224">
        <f t="shared" si="36"/>
        <v>0</v>
      </c>
      <c r="O146" s="84"/>
      <c r="P146" s="6"/>
      <c r="Q146" s="6"/>
      <c r="R146" s="6"/>
      <c r="S146" s="6"/>
      <c r="T146" s="6"/>
      <c r="U146" s="6"/>
    </row>
    <row r="147" spans="1:21" s="83" customFormat="1" x14ac:dyDescent="0.2">
      <c r="A147" s="224" t="str">
        <f t="shared" ref="A147:B166" si="37">A37</f>
        <v>WYDEQ Permitted Sources</v>
      </c>
      <c r="B147" s="224">
        <f t="shared" si="37"/>
        <v>56</v>
      </c>
      <c r="C147" s="138" t="s">
        <v>16617</v>
      </c>
      <c r="D147" s="224" t="s">
        <v>680</v>
      </c>
      <c r="E147" s="224">
        <f t="shared" ref="E147:N147" si="38">E37</f>
        <v>13</v>
      </c>
      <c r="F147" s="225">
        <f t="shared" si="38"/>
        <v>20200253</v>
      </c>
      <c r="G147" s="224" t="str">
        <f t="shared" si="38"/>
        <v>West Pavillion Compressor Station</v>
      </c>
      <c r="H147" s="199" t="str">
        <f t="shared" si="38"/>
        <v>01/194/Waukesha 7044 GSI Compressor Engine</v>
      </c>
      <c r="I147" s="199" t="str">
        <f t="shared" si="38"/>
        <v>Compressor Engines</v>
      </c>
      <c r="J147" s="224">
        <f t="shared" si="38"/>
        <v>6.0998230790853025</v>
      </c>
      <c r="K147" s="224">
        <f t="shared" si="38"/>
        <v>6.0998230790853025</v>
      </c>
      <c r="L147" s="224">
        <f t="shared" si="38"/>
        <v>15.249557697713255</v>
      </c>
      <c r="M147" s="224">
        <f t="shared" si="38"/>
        <v>0</v>
      </c>
      <c r="N147" s="224">
        <f t="shared" si="38"/>
        <v>0.24399292316341206</v>
      </c>
      <c r="O147" s="84"/>
      <c r="P147" s="6"/>
      <c r="Q147" s="6"/>
      <c r="R147" s="6"/>
      <c r="S147" s="6"/>
      <c r="T147" s="6"/>
      <c r="U147" s="6"/>
    </row>
    <row r="148" spans="1:21" s="83" customFormat="1" x14ac:dyDescent="0.2">
      <c r="A148" s="224" t="str">
        <f t="shared" si="37"/>
        <v>WYDEQ Permitted Sources</v>
      </c>
      <c r="B148" s="224">
        <f t="shared" si="37"/>
        <v>56</v>
      </c>
      <c r="C148" s="138" t="s">
        <v>16617</v>
      </c>
      <c r="D148" s="224" t="s">
        <v>680</v>
      </c>
      <c r="E148" s="224">
        <f t="shared" ref="E148:N148" si="39">E38</f>
        <v>13</v>
      </c>
      <c r="F148" s="225">
        <f t="shared" si="39"/>
        <v>20200253</v>
      </c>
      <c r="G148" s="224" t="str">
        <f t="shared" si="39"/>
        <v>West Pavillion Compressor Station</v>
      </c>
      <c r="H148" s="199" t="str">
        <f t="shared" si="39"/>
        <v>02/195/Waukesha 7044 GSI Compressor Engine</v>
      </c>
      <c r="I148" s="199" t="str">
        <f t="shared" si="39"/>
        <v>Compressor Engines</v>
      </c>
      <c r="J148" s="224">
        <f t="shared" si="39"/>
        <v>5.2546239190462805</v>
      </c>
      <c r="K148" s="224">
        <f t="shared" si="39"/>
        <v>5.2546239190462805</v>
      </c>
      <c r="L148" s="224">
        <f t="shared" si="39"/>
        <v>13.136559797615702</v>
      </c>
      <c r="M148" s="224">
        <f t="shared" si="39"/>
        <v>0</v>
      </c>
      <c r="N148" s="224">
        <f t="shared" si="39"/>
        <v>0.2101849567618512</v>
      </c>
      <c r="O148" s="84"/>
      <c r="P148" s="6"/>
      <c r="Q148" s="6"/>
      <c r="R148" s="6"/>
      <c r="S148" s="6"/>
      <c r="T148" s="6"/>
      <c r="U148" s="6"/>
    </row>
    <row r="149" spans="1:21" s="83" customFormat="1" x14ac:dyDescent="0.2">
      <c r="A149" s="224" t="str">
        <f t="shared" si="37"/>
        <v>WYDEQ Permitted Sources</v>
      </c>
      <c r="B149" s="224">
        <f t="shared" si="37"/>
        <v>56</v>
      </c>
      <c r="C149" s="138" t="s">
        <v>16617</v>
      </c>
      <c r="D149" s="224" t="s">
        <v>680</v>
      </c>
      <c r="E149" s="224">
        <f t="shared" ref="E149:N149" si="40">E39</f>
        <v>13</v>
      </c>
      <c r="F149" s="225">
        <f t="shared" si="40"/>
        <v>40400311</v>
      </c>
      <c r="G149" s="224" t="str">
        <f t="shared" si="40"/>
        <v>West Pavillion Compressor Station</v>
      </c>
      <c r="H149" s="199" t="str">
        <f t="shared" si="40"/>
        <v>03/Condensate Tanks</v>
      </c>
      <c r="I149" s="199" t="str">
        <f t="shared" si="40"/>
        <v>Permitted Tank Losses</v>
      </c>
      <c r="J149" s="224">
        <f t="shared" si="40"/>
        <v>0</v>
      </c>
      <c r="K149" s="224">
        <f t="shared" si="40"/>
        <v>2.6280000000000001</v>
      </c>
      <c r="L149" s="224">
        <f t="shared" si="40"/>
        <v>0</v>
      </c>
      <c r="M149" s="224" t="str">
        <f t="shared" si="40"/>
        <v/>
      </c>
      <c r="N149" s="224" t="str">
        <f t="shared" si="40"/>
        <v/>
      </c>
      <c r="O149" s="84"/>
      <c r="P149" s="6"/>
      <c r="Q149" s="6"/>
      <c r="R149" s="6"/>
      <c r="S149" s="6"/>
      <c r="T149" s="6"/>
      <c r="U149" s="6"/>
    </row>
    <row r="150" spans="1:21" s="83" customFormat="1" x14ac:dyDescent="0.2">
      <c r="A150" s="224" t="str">
        <f t="shared" si="37"/>
        <v>WYDEQ Permitted Sources</v>
      </c>
      <c r="B150" s="224">
        <f t="shared" si="37"/>
        <v>56</v>
      </c>
      <c r="C150" s="138" t="s">
        <v>16617</v>
      </c>
      <c r="D150" s="224" t="s">
        <v>680</v>
      </c>
      <c r="E150" s="224">
        <f t="shared" ref="E150:N150" si="41">E40</f>
        <v>13</v>
      </c>
      <c r="F150" s="225">
        <f t="shared" si="41"/>
        <v>31000304</v>
      </c>
      <c r="G150" s="224" t="str">
        <f t="shared" si="41"/>
        <v>West Pavillion Compressor Station</v>
      </c>
      <c r="H150" s="199" t="str">
        <f t="shared" si="41"/>
        <v>04/Dehydrator Reboiler Vent</v>
      </c>
      <c r="I150" s="199" t="str">
        <f t="shared" si="41"/>
        <v>Dehydrator</v>
      </c>
      <c r="J150" s="224">
        <f t="shared" si="41"/>
        <v>0</v>
      </c>
      <c r="K150" s="224">
        <f t="shared" si="41"/>
        <v>12.702</v>
      </c>
      <c r="L150" s="224">
        <f t="shared" si="41"/>
        <v>0</v>
      </c>
      <c r="M150" s="224" t="str">
        <f t="shared" si="41"/>
        <v/>
      </c>
      <c r="N150" s="224" t="str">
        <f t="shared" si="41"/>
        <v/>
      </c>
      <c r="O150" s="84"/>
      <c r="P150" s="6"/>
      <c r="Q150" s="6"/>
      <c r="R150" s="6"/>
      <c r="S150" s="6"/>
      <c r="T150" s="6"/>
      <c r="U150" s="6"/>
    </row>
    <row r="151" spans="1:21" s="83" customFormat="1" x14ac:dyDescent="0.2">
      <c r="A151" s="224" t="str">
        <f t="shared" si="37"/>
        <v>WYDEQ Permitted Sources</v>
      </c>
      <c r="B151" s="224">
        <f t="shared" si="37"/>
        <v>56</v>
      </c>
      <c r="C151" s="138" t="s">
        <v>16617</v>
      </c>
      <c r="D151" s="224" t="s">
        <v>680</v>
      </c>
      <c r="E151" s="224">
        <f t="shared" ref="E151:N151" si="42">E41</f>
        <v>13</v>
      </c>
      <c r="F151" s="225">
        <f t="shared" si="42"/>
        <v>20200254</v>
      </c>
      <c r="G151" s="224" t="str">
        <f t="shared" si="42"/>
        <v>Hidden Valley Compressor Station</v>
      </c>
      <c r="H151" s="199" t="str">
        <f t="shared" si="42"/>
        <v>01/Caterpillar 3608 LE Compressor Engine</v>
      </c>
      <c r="I151" s="199" t="str">
        <f t="shared" si="42"/>
        <v>Compressor Engines</v>
      </c>
      <c r="J151" s="224">
        <f t="shared" si="42"/>
        <v>8.7252448453182083</v>
      </c>
      <c r="K151" s="224">
        <f t="shared" si="42"/>
        <v>16.204026141305246</v>
      </c>
      <c r="L151" s="224">
        <f t="shared" si="42"/>
        <v>32.408052282610491</v>
      </c>
      <c r="M151" s="224">
        <f t="shared" si="42"/>
        <v>0</v>
      </c>
      <c r="N151" s="224">
        <f t="shared" si="42"/>
        <v>0.49858541973246912</v>
      </c>
      <c r="O151" s="84"/>
      <c r="P151" s="6"/>
      <c r="Q151" s="6"/>
      <c r="R151" s="6"/>
      <c r="S151" s="6"/>
      <c r="T151" s="6"/>
      <c r="U151" s="6"/>
    </row>
    <row r="152" spans="1:21" s="83" customFormat="1" x14ac:dyDescent="0.2">
      <c r="A152" s="224" t="str">
        <f t="shared" si="37"/>
        <v>WYDEQ Permitted Sources</v>
      </c>
      <c r="B152" s="224">
        <f t="shared" si="37"/>
        <v>56</v>
      </c>
      <c r="C152" s="138" t="s">
        <v>16617</v>
      </c>
      <c r="D152" s="224" t="s">
        <v>680</v>
      </c>
      <c r="E152" s="224">
        <f t="shared" ref="E152:N152" si="43">E42</f>
        <v>13</v>
      </c>
      <c r="F152" s="225">
        <f t="shared" si="43"/>
        <v>40400311</v>
      </c>
      <c r="G152" s="224" t="str">
        <f t="shared" si="43"/>
        <v>Hidden Valley Compressor Station</v>
      </c>
      <c r="H152" s="199" t="str">
        <f t="shared" si="43"/>
        <v>02/Storage Tank</v>
      </c>
      <c r="I152" s="199" t="str">
        <f t="shared" si="43"/>
        <v>Permitted Tank Losses</v>
      </c>
      <c r="J152" s="224">
        <f t="shared" si="43"/>
        <v>0</v>
      </c>
      <c r="K152" s="224">
        <f t="shared" si="43"/>
        <v>2.6280000000000001</v>
      </c>
      <c r="L152" s="224">
        <f t="shared" si="43"/>
        <v>0</v>
      </c>
      <c r="M152" s="224" t="str">
        <f t="shared" si="43"/>
        <v/>
      </c>
      <c r="N152" s="224" t="str">
        <f t="shared" si="43"/>
        <v/>
      </c>
      <c r="O152" s="84"/>
      <c r="P152" s="6"/>
      <c r="Q152" s="6"/>
      <c r="R152" s="6"/>
      <c r="S152" s="6"/>
      <c r="T152" s="6"/>
      <c r="U152" s="6"/>
    </row>
    <row r="153" spans="1:21" s="83" customFormat="1" x14ac:dyDescent="0.2">
      <c r="A153" s="224" t="str">
        <f t="shared" si="37"/>
        <v>WYDEQ Permitted Sources</v>
      </c>
      <c r="B153" s="224">
        <f t="shared" si="37"/>
        <v>56</v>
      </c>
      <c r="C153" s="138" t="s">
        <v>16617</v>
      </c>
      <c r="D153" s="224" t="s">
        <v>680</v>
      </c>
      <c r="E153" s="224">
        <f t="shared" ref="E153:N153" si="44">E43</f>
        <v>13</v>
      </c>
      <c r="F153" s="225">
        <f t="shared" si="44"/>
        <v>31000203</v>
      </c>
      <c r="G153" s="224" t="str">
        <f t="shared" si="44"/>
        <v>MBE Compressor</v>
      </c>
      <c r="H153" s="199" t="str">
        <f t="shared" si="44"/>
        <v>Emission Unit for WAUK1</v>
      </c>
      <c r="I153" s="199" t="str">
        <f t="shared" si="44"/>
        <v>Compressor Engines</v>
      </c>
      <c r="J153" s="224">
        <f t="shared" si="44"/>
        <v>10</v>
      </c>
      <c r="K153" s="224">
        <f t="shared" si="44"/>
        <v>0</v>
      </c>
      <c r="L153" s="224">
        <f t="shared" si="44"/>
        <v>28.6</v>
      </c>
      <c r="M153" s="224" t="str">
        <f t="shared" si="44"/>
        <v/>
      </c>
      <c r="N153" s="224" t="str">
        <f t="shared" si="44"/>
        <v/>
      </c>
      <c r="O153" s="84"/>
      <c r="P153" s="6"/>
      <c r="Q153" s="6"/>
      <c r="R153" s="6"/>
      <c r="S153" s="6"/>
      <c r="T153" s="6"/>
      <c r="U153" s="6"/>
    </row>
    <row r="154" spans="1:21" s="83" customFormat="1" x14ac:dyDescent="0.2">
      <c r="A154" s="224" t="str">
        <f t="shared" si="37"/>
        <v>WYDEQ Permitted Sources</v>
      </c>
      <c r="B154" s="224">
        <f t="shared" si="37"/>
        <v>56</v>
      </c>
      <c r="C154" s="138" t="s">
        <v>16617</v>
      </c>
      <c r="D154" s="224" t="s">
        <v>680</v>
      </c>
      <c r="E154" s="224">
        <f t="shared" ref="E154:N154" si="45">E44</f>
        <v>13</v>
      </c>
      <c r="F154" s="225">
        <f t="shared" si="45"/>
        <v>31000203</v>
      </c>
      <c r="G154" s="224" t="str">
        <f t="shared" si="45"/>
        <v>MBE Compressor</v>
      </c>
      <c r="H154" s="199" t="str">
        <f t="shared" si="45"/>
        <v>Emission Unit for WAUK2</v>
      </c>
      <c r="I154" s="199" t="str">
        <f t="shared" si="45"/>
        <v>Compressor Engines</v>
      </c>
      <c r="J154" s="224">
        <f t="shared" si="45"/>
        <v>10</v>
      </c>
      <c r="K154" s="224">
        <f t="shared" si="45"/>
        <v>0</v>
      </c>
      <c r="L154" s="224">
        <f t="shared" si="45"/>
        <v>28.6</v>
      </c>
      <c r="M154" s="224" t="str">
        <f t="shared" si="45"/>
        <v/>
      </c>
      <c r="N154" s="224" t="str">
        <f t="shared" si="45"/>
        <v/>
      </c>
      <c r="O154" s="84"/>
      <c r="P154" s="6"/>
      <c r="Q154" s="6"/>
      <c r="R154" s="6"/>
      <c r="S154" s="6"/>
      <c r="T154" s="6"/>
      <c r="U154" s="6"/>
    </row>
    <row r="155" spans="1:21" s="83" customFormat="1" x14ac:dyDescent="0.2">
      <c r="A155" s="224" t="str">
        <f t="shared" si="37"/>
        <v>WYDEQ Permitted Sources</v>
      </c>
      <c r="B155" s="224">
        <f t="shared" si="37"/>
        <v>56</v>
      </c>
      <c r="C155" s="138" t="s">
        <v>16617</v>
      </c>
      <c r="D155" s="224" t="s">
        <v>680</v>
      </c>
      <c r="E155" s="224">
        <f t="shared" ref="E155:N155" si="46">E45</f>
        <v>13</v>
      </c>
      <c r="F155" s="225">
        <f t="shared" si="46"/>
        <v>31000205</v>
      </c>
      <c r="G155" s="224" t="str">
        <f t="shared" si="46"/>
        <v>MBE Compressor</v>
      </c>
      <c r="H155" s="199" t="str">
        <f t="shared" si="46"/>
        <v>Emission Unit for FLARE</v>
      </c>
      <c r="I155" s="199" t="str">
        <f t="shared" si="46"/>
        <v>Natural Gas Production, Flares</v>
      </c>
      <c r="J155" s="224">
        <f t="shared" si="46"/>
        <v>0.20036908469161399</v>
      </c>
      <c r="K155" s="224">
        <f t="shared" si="46"/>
        <v>0</v>
      </c>
      <c r="L155" s="224">
        <f t="shared" si="46"/>
        <v>0</v>
      </c>
      <c r="M155" s="224" t="str">
        <f t="shared" si="46"/>
        <v/>
      </c>
      <c r="N155" s="224" t="str">
        <f t="shared" si="46"/>
        <v/>
      </c>
      <c r="O155" s="84"/>
      <c r="P155" s="6"/>
      <c r="Q155" s="6"/>
      <c r="R155" s="6"/>
      <c r="S155" s="6"/>
      <c r="T155" s="6"/>
      <c r="U155" s="6"/>
    </row>
    <row r="156" spans="1:21" s="83" customFormat="1" x14ac:dyDescent="0.2">
      <c r="A156" s="224" t="str">
        <f t="shared" si="37"/>
        <v>WYDEQ Permitted Sources</v>
      </c>
      <c r="B156" s="224">
        <f t="shared" si="37"/>
        <v>56</v>
      </c>
      <c r="C156" s="138" t="s">
        <v>16617</v>
      </c>
      <c r="D156" s="224" t="s">
        <v>680</v>
      </c>
      <c r="E156" s="224">
        <f t="shared" ref="E156:N156" si="47">E46</f>
        <v>13</v>
      </c>
      <c r="F156" s="225">
        <f t="shared" si="47"/>
        <v>31000203</v>
      </c>
      <c r="G156" s="224" t="str">
        <f t="shared" si="47"/>
        <v>MBE Compressor</v>
      </c>
      <c r="H156" s="199" t="str">
        <f t="shared" si="47"/>
        <v>Emission Unit for WHITE</v>
      </c>
      <c r="I156" s="199" t="str">
        <f t="shared" si="47"/>
        <v>Compressor Engines</v>
      </c>
      <c r="J156" s="224">
        <f t="shared" si="47"/>
        <v>6.4006790943154499</v>
      </c>
      <c r="K156" s="224">
        <f t="shared" si="47"/>
        <v>0</v>
      </c>
      <c r="L156" s="224">
        <f t="shared" si="47"/>
        <v>3.2</v>
      </c>
      <c r="M156" s="224" t="str">
        <f t="shared" si="47"/>
        <v/>
      </c>
      <c r="N156" s="224" t="str">
        <f t="shared" si="47"/>
        <v/>
      </c>
      <c r="O156" s="84"/>
      <c r="P156" s="6"/>
      <c r="Q156" s="6"/>
      <c r="R156" s="6"/>
      <c r="S156" s="6"/>
      <c r="T156" s="6"/>
      <c r="U156" s="6"/>
    </row>
    <row r="157" spans="1:21" s="83" customFormat="1" x14ac:dyDescent="0.2">
      <c r="A157" s="224" t="str">
        <f t="shared" si="37"/>
        <v>WYDEQ Permitted Sources</v>
      </c>
      <c r="B157" s="224">
        <f t="shared" si="37"/>
        <v>56</v>
      </c>
      <c r="C157" s="138" t="s">
        <v>16617</v>
      </c>
      <c r="D157" s="224" t="s">
        <v>680</v>
      </c>
      <c r="E157" s="224">
        <f t="shared" ref="E157:N157" si="48">E47</f>
        <v>13</v>
      </c>
      <c r="F157" s="225">
        <f t="shared" si="48"/>
        <v>31000228</v>
      </c>
      <c r="G157" s="224" t="str">
        <f t="shared" si="48"/>
        <v>MBE Compressor</v>
      </c>
      <c r="H157" s="199" t="str">
        <f t="shared" si="48"/>
        <v>Emission Unit for REBOIL</v>
      </c>
      <c r="I157" s="199" t="str">
        <f t="shared" si="48"/>
        <v>Dehydrator</v>
      </c>
      <c r="J157" s="224">
        <f t="shared" si="48"/>
        <v>0.44</v>
      </c>
      <c r="K157" s="224">
        <f t="shared" si="48"/>
        <v>0</v>
      </c>
      <c r="L157" s="224">
        <f t="shared" si="48"/>
        <v>0.4</v>
      </c>
      <c r="M157" s="224" t="str">
        <f t="shared" si="48"/>
        <v/>
      </c>
      <c r="N157" s="224" t="str">
        <f t="shared" si="48"/>
        <v/>
      </c>
      <c r="O157" s="84"/>
      <c r="P157" s="6"/>
      <c r="Q157" s="6"/>
      <c r="R157" s="6"/>
      <c r="S157" s="6"/>
      <c r="T157" s="6"/>
      <c r="U157" s="6"/>
    </row>
    <row r="158" spans="1:21" s="83" customFormat="1" x14ac:dyDescent="0.2">
      <c r="A158" s="224" t="str">
        <f t="shared" si="37"/>
        <v>WYDEQ Permitted Sources</v>
      </c>
      <c r="B158" s="224">
        <f t="shared" si="37"/>
        <v>56</v>
      </c>
      <c r="C158" s="138" t="s">
        <v>16617</v>
      </c>
      <c r="D158" s="224" t="s">
        <v>680</v>
      </c>
      <c r="E158" s="224">
        <f t="shared" ref="E158:N158" si="49">E48</f>
        <v>13</v>
      </c>
      <c r="F158" s="225">
        <f t="shared" si="49"/>
        <v>20200253</v>
      </c>
      <c r="G158" s="224" t="str">
        <f t="shared" si="49"/>
        <v>South Pavillion Booster Station</v>
      </c>
      <c r="H158" s="199" t="str">
        <f t="shared" si="49"/>
        <v>01/1/Waukesha 7042 GSI</v>
      </c>
      <c r="I158" s="199" t="str">
        <f t="shared" si="49"/>
        <v>Compressor Engines</v>
      </c>
      <c r="J158" s="224">
        <f t="shared" si="49"/>
        <v>8.9645000744059917</v>
      </c>
      <c r="K158" s="224">
        <f t="shared" si="49"/>
        <v>8.9645000744059917</v>
      </c>
      <c r="L158" s="224">
        <f t="shared" si="49"/>
        <v>17.929000148811983</v>
      </c>
      <c r="M158" s="224">
        <f t="shared" si="49"/>
        <v>0</v>
      </c>
      <c r="N158" s="224">
        <f t="shared" si="49"/>
        <v>0.35858000297623965</v>
      </c>
      <c r="O158" s="84"/>
      <c r="P158" s="6"/>
      <c r="Q158" s="6"/>
      <c r="R158" s="6"/>
      <c r="S158" s="6"/>
      <c r="T158" s="6"/>
      <c r="U158" s="6"/>
    </row>
    <row r="159" spans="1:21" s="83" customFormat="1" x14ac:dyDescent="0.2">
      <c r="A159" s="224" t="str">
        <f t="shared" si="37"/>
        <v>WYDEQ Permitted Sources</v>
      </c>
      <c r="B159" s="224">
        <f t="shared" si="37"/>
        <v>56</v>
      </c>
      <c r="C159" s="138" t="s">
        <v>16617</v>
      </c>
      <c r="D159" s="224" t="s">
        <v>680</v>
      </c>
      <c r="E159" s="224">
        <f t="shared" ref="E159:N159" si="50">E49</f>
        <v>13</v>
      </c>
      <c r="F159" s="225">
        <f t="shared" si="50"/>
        <v>20200254</v>
      </c>
      <c r="G159" s="224" t="str">
        <f t="shared" si="50"/>
        <v>Fuller Compressor Station</v>
      </c>
      <c r="H159" s="199" t="str">
        <f t="shared" si="50"/>
        <v>02/E3/Waukesha 7042GL Engine</v>
      </c>
      <c r="I159" s="199" t="str">
        <f t="shared" si="50"/>
        <v>Compressor Engines</v>
      </c>
      <c r="J159" s="224">
        <f t="shared" si="50"/>
        <v>14.454000000000001</v>
      </c>
      <c r="K159" s="224">
        <f t="shared" si="50"/>
        <v>7.008</v>
      </c>
      <c r="L159" s="224">
        <f t="shared" si="50"/>
        <v>4.38</v>
      </c>
      <c r="M159" s="224" t="str">
        <f t="shared" si="50"/>
        <v/>
      </c>
      <c r="N159" s="224" t="str">
        <f t="shared" si="50"/>
        <v/>
      </c>
      <c r="O159" s="84"/>
      <c r="P159" s="6"/>
      <c r="Q159" s="6"/>
      <c r="R159" s="6"/>
      <c r="S159" s="6"/>
      <c r="T159" s="6"/>
      <c r="U159" s="6"/>
    </row>
    <row r="160" spans="1:21" s="83" customFormat="1" x14ac:dyDescent="0.2">
      <c r="A160" s="224" t="str">
        <f t="shared" si="37"/>
        <v>WYDEQ Permitted Sources</v>
      </c>
      <c r="B160" s="224">
        <f t="shared" si="37"/>
        <v>56</v>
      </c>
      <c r="C160" s="138" t="s">
        <v>16617</v>
      </c>
      <c r="D160" s="224" t="s">
        <v>680</v>
      </c>
      <c r="E160" s="224">
        <f t="shared" ref="E160:N160" si="51">E50</f>
        <v>13</v>
      </c>
      <c r="F160" s="225">
        <f t="shared" si="51"/>
        <v>20200253</v>
      </c>
      <c r="G160" s="224" t="str">
        <f t="shared" si="51"/>
        <v>Fuller Compressor Station</v>
      </c>
      <c r="H160" s="199" t="str">
        <f t="shared" si="51"/>
        <v>01/E1/Waukesha 7044GSI Engine</v>
      </c>
      <c r="I160" s="199" t="str">
        <f t="shared" si="51"/>
        <v>Compressor Engines</v>
      </c>
      <c r="J160" s="224">
        <f t="shared" si="51"/>
        <v>16.206</v>
      </c>
      <c r="K160" s="224">
        <f t="shared" si="51"/>
        <v>8.3219999999999992</v>
      </c>
      <c r="L160" s="224">
        <f t="shared" si="51"/>
        <v>16.206</v>
      </c>
      <c r="M160" s="224" t="str">
        <f t="shared" si="51"/>
        <v/>
      </c>
      <c r="N160" s="224" t="str">
        <f t="shared" si="51"/>
        <v/>
      </c>
      <c r="O160" s="84"/>
      <c r="P160" s="6"/>
      <c r="Q160" s="6"/>
      <c r="R160" s="6"/>
      <c r="S160" s="6"/>
      <c r="T160" s="6"/>
      <c r="U160" s="6"/>
    </row>
    <row r="161" spans="1:21" s="83" customFormat="1" x14ac:dyDescent="0.2">
      <c r="A161" s="224" t="str">
        <f t="shared" si="37"/>
        <v>WYDEQ Permitted Sources</v>
      </c>
      <c r="B161" s="224">
        <f t="shared" si="37"/>
        <v>56</v>
      </c>
      <c r="C161" s="138" t="s">
        <v>16617</v>
      </c>
      <c r="D161" s="224" t="s">
        <v>680</v>
      </c>
      <c r="E161" s="224">
        <f t="shared" ref="E161:N161" si="52">E51</f>
        <v>13</v>
      </c>
      <c r="F161" s="225">
        <f t="shared" si="52"/>
        <v>31000304</v>
      </c>
      <c r="G161" s="224" t="str">
        <f t="shared" si="52"/>
        <v>Fuller Compressor Station</v>
      </c>
      <c r="H161" s="199" t="str">
        <f t="shared" si="52"/>
        <v>03/D1a/D2a/TEG Dehydrator Reboilers</v>
      </c>
      <c r="I161" s="199" t="str">
        <f t="shared" si="52"/>
        <v>Dehydrator</v>
      </c>
      <c r="J161" s="224">
        <f t="shared" si="52"/>
        <v>0.876</v>
      </c>
      <c r="K161" s="224">
        <f t="shared" si="52"/>
        <v>2.6280000000000001</v>
      </c>
      <c r="L161" s="224">
        <f t="shared" si="52"/>
        <v>5.694</v>
      </c>
      <c r="M161" s="224" t="str">
        <f t="shared" si="52"/>
        <v/>
      </c>
      <c r="N161" s="224" t="str">
        <f t="shared" si="52"/>
        <v/>
      </c>
      <c r="O161" s="84"/>
      <c r="P161" s="6"/>
      <c r="Q161" s="6"/>
      <c r="R161" s="6"/>
      <c r="S161" s="6"/>
      <c r="T161" s="6"/>
      <c r="U161" s="6"/>
    </row>
    <row r="162" spans="1:21" s="83" customFormat="1" x14ac:dyDescent="0.2">
      <c r="A162" s="224" t="str">
        <f t="shared" si="37"/>
        <v>WYDEQ Permitted Sources</v>
      </c>
      <c r="B162" s="224">
        <f t="shared" si="37"/>
        <v>56</v>
      </c>
      <c r="C162" s="138" t="s">
        <v>16617</v>
      </c>
      <c r="D162" s="224" t="s">
        <v>680</v>
      </c>
      <c r="E162" s="224">
        <f t="shared" ref="E162:N162" si="53">E52</f>
        <v>13</v>
      </c>
      <c r="F162" s="225">
        <f t="shared" si="53"/>
        <v>31000205</v>
      </c>
      <c r="G162" s="224" t="str">
        <f t="shared" si="53"/>
        <v>Fuller Compressor Station</v>
      </c>
      <c r="H162" s="199" t="str">
        <f t="shared" si="53"/>
        <v>04/D1b/Dehy Reboiler Burner</v>
      </c>
      <c r="I162" s="199" t="str">
        <f t="shared" si="53"/>
        <v>Natural Gas Production, Flares</v>
      </c>
      <c r="J162" s="224">
        <f t="shared" si="53"/>
        <v>0.438</v>
      </c>
      <c r="K162" s="224">
        <f t="shared" si="53"/>
        <v>0</v>
      </c>
      <c r="L162" s="224">
        <f t="shared" si="53"/>
        <v>0.438</v>
      </c>
      <c r="M162" s="224" t="str">
        <f t="shared" si="53"/>
        <v/>
      </c>
      <c r="N162" s="224" t="str">
        <f t="shared" si="53"/>
        <v/>
      </c>
      <c r="O162" s="84"/>
      <c r="P162" s="6"/>
      <c r="Q162" s="6"/>
      <c r="R162" s="6"/>
      <c r="S162" s="6"/>
      <c r="T162" s="6"/>
      <c r="U162" s="6"/>
    </row>
    <row r="163" spans="1:21" s="83" customFormat="1" x14ac:dyDescent="0.2">
      <c r="A163" s="224" t="str">
        <f t="shared" si="37"/>
        <v>WYDEQ Permitted Sources</v>
      </c>
      <c r="B163" s="224">
        <f t="shared" si="37"/>
        <v>56</v>
      </c>
      <c r="C163" s="138" t="s">
        <v>16617</v>
      </c>
      <c r="D163" s="224" t="s">
        <v>680</v>
      </c>
      <c r="E163" s="224">
        <f t="shared" ref="E163:N163" si="54">E53</f>
        <v>13</v>
      </c>
      <c r="F163" s="225">
        <f t="shared" si="54"/>
        <v>31000205</v>
      </c>
      <c r="G163" s="224" t="str">
        <f t="shared" si="54"/>
        <v>Fuller Compressor Station</v>
      </c>
      <c r="H163" s="199" t="str">
        <f t="shared" si="54"/>
        <v>05/D2b/Dehy Reboiler Burner</v>
      </c>
      <c r="I163" s="199" t="str">
        <f t="shared" si="54"/>
        <v>Natural Gas Production, Flares</v>
      </c>
      <c r="J163" s="224">
        <f t="shared" si="54"/>
        <v>0.438</v>
      </c>
      <c r="K163" s="224">
        <f t="shared" si="54"/>
        <v>0</v>
      </c>
      <c r="L163" s="224">
        <f t="shared" si="54"/>
        <v>0.438</v>
      </c>
      <c r="M163" s="224" t="str">
        <f t="shared" si="54"/>
        <v/>
      </c>
      <c r="N163" s="224" t="str">
        <f t="shared" si="54"/>
        <v/>
      </c>
      <c r="O163" s="84"/>
      <c r="P163" s="6"/>
      <c r="Q163" s="6"/>
      <c r="R163" s="6"/>
      <c r="S163" s="6"/>
      <c r="T163" s="6"/>
      <c r="U163" s="6"/>
    </row>
    <row r="164" spans="1:21" s="83" customFormat="1" x14ac:dyDescent="0.2">
      <c r="A164" s="224" t="str">
        <f t="shared" si="37"/>
        <v>WYDEQ Permitted Sources</v>
      </c>
      <c r="B164" s="224">
        <f t="shared" si="37"/>
        <v>56</v>
      </c>
      <c r="C164" s="138" t="s">
        <v>16617</v>
      </c>
      <c r="D164" s="224" t="s">
        <v>680</v>
      </c>
      <c r="E164" s="224">
        <f t="shared" ref="E164:N164" si="55">E54</f>
        <v>13</v>
      </c>
      <c r="F164" s="225">
        <f t="shared" si="55"/>
        <v>20200253</v>
      </c>
      <c r="G164" s="224" t="str">
        <f t="shared" si="55"/>
        <v>Fuller Compressor Station</v>
      </c>
      <c r="H164" s="199" t="str">
        <f t="shared" si="55"/>
        <v>06/Superior 6G510 Compressor Engine</v>
      </c>
      <c r="I164" s="199" t="str">
        <f t="shared" si="55"/>
        <v>Compressor Engines</v>
      </c>
      <c r="J164" s="224">
        <f t="shared" si="55"/>
        <v>2.6280000000000001</v>
      </c>
      <c r="K164" s="224">
        <f t="shared" si="55"/>
        <v>0.438</v>
      </c>
      <c r="L164" s="224">
        <f t="shared" si="55"/>
        <v>2.6280000000000001</v>
      </c>
      <c r="M164" s="224" t="str">
        <f t="shared" si="55"/>
        <v/>
      </c>
      <c r="N164" s="224" t="str">
        <f t="shared" si="55"/>
        <v/>
      </c>
      <c r="O164" s="84"/>
      <c r="P164" s="6"/>
      <c r="Q164" s="6"/>
      <c r="R164" s="6"/>
      <c r="S164" s="6"/>
      <c r="T164" s="6"/>
      <c r="U164" s="6"/>
    </row>
    <row r="165" spans="1:21" s="83" customFormat="1" x14ac:dyDescent="0.2">
      <c r="A165" s="224" t="str">
        <f t="shared" si="37"/>
        <v>WYDEQ Permitted Sources</v>
      </c>
      <c r="B165" s="224">
        <f t="shared" si="37"/>
        <v>56</v>
      </c>
      <c r="C165" s="138" t="s">
        <v>16617</v>
      </c>
      <c r="D165" s="224" t="s">
        <v>680</v>
      </c>
      <c r="E165" s="224">
        <f t="shared" ref="E165:N165" si="56">E55</f>
        <v>13</v>
      </c>
      <c r="F165" s="225">
        <f t="shared" si="56"/>
        <v>20200254</v>
      </c>
      <c r="G165" s="224" t="str">
        <f t="shared" si="56"/>
        <v>Fuller Compressor Station</v>
      </c>
      <c r="H165" s="199" t="str">
        <f t="shared" si="56"/>
        <v>07/Caterpillar G3512LE Compressor Engine</v>
      </c>
      <c r="I165" s="199" t="str">
        <f t="shared" si="56"/>
        <v>Compressor Engines</v>
      </c>
      <c r="J165" s="224">
        <f t="shared" si="56"/>
        <v>14.454000000000001</v>
      </c>
      <c r="K165" s="224">
        <f t="shared" si="56"/>
        <v>7.8840000000000003</v>
      </c>
      <c r="L165" s="224">
        <f t="shared" si="56"/>
        <v>4.8179999999999996</v>
      </c>
      <c r="M165" s="224" t="str">
        <f t="shared" si="56"/>
        <v/>
      </c>
      <c r="N165" s="224" t="str">
        <f t="shared" si="56"/>
        <v/>
      </c>
      <c r="O165" s="84"/>
      <c r="P165" s="6"/>
      <c r="Q165" s="6"/>
      <c r="R165" s="6"/>
      <c r="S165" s="6"/>
      <c r="T165" s="6"/>
      <c r="U165" s="6"/>
    </row>
    <row r="166" spans="1:21" s="83" customFormat="1" x14ac:dyDescent="0.2">
      <c r="A166" s="224" t="str">
        <f t="shared" si="37"/>
        <v>WYDEQ Permitted Sources</v>
      </c>
      <c r="B166" s="224">
        <f t="shared" si="37"/>
        <v>56</v>
      </c>
      <c r="C166" s="138" t="s">
        <v>16617</v>
      </c>
      <c r="D166" s="224" t="s">
        <v>680</v>
      </c>
      <c r="E166" s="224">
        <f t="shared" ref="E166:N166" si="57">E56</f>
        <v>13</v>
      </c>
      <c r="F166" s="225">
        <f t="shared" si="57"/>
        <v>20200253</v>
      </c>
      <c r="G166" s="224" t="str">
        <f t="shared" si="57"/>
        <v>Frenchie Draw/Graham No. 5 Compressor Station</v>
      </c>
      <c r="H166" s="199" t="str">
        <f t="shared" si="57"/>
        <v>Waukesha L7044GSI NSCR-AFRC</v>
      </c>
      <c r="I166" s="199" t="str">
        <f t="shared" si="57"/>
        <v>Compressor Engines</v>
      </c>
      <c r="J166" s="224">
        <f t="shared" si="57"/>
        <v>11.166480927264008</v>
      </c>
      <c r="K166" s="224">
        <f t="shared" si="57"/>
        <v>5.5832404636320039</v>
      </c>
      <c r="L166" s="224">
        <f t="shared" si="57"/>
        <v>11.166480927264008</v>
      </c>
      <c r="M166" s="224">
        <f t="shared" si="57"/>
        <v>0</v>
      </c>
      <c r="N166" s="224">
        <f t="shared" si="57"/>
        <v>0.44665923709056027</v>
      </c>
      <c r="O166" s="84"/>
      <c r="P166" s="6"/>
      <c r="Q166" s="6"/>
      <c r="R166" s="6"/>
      <c r="S166" s="6"/>
      <c r="T166" s="6"/>
      <c r="U166" s="6"/>
    </row>
    <row r="167" spans="1:21" s="83" customFormat="1" x14ac:dyDescent="0.2">
      <c r="A167" s="224" t="str">
        <f t="shared" ref="A167:B186" si="58">A57</f>
        <v>WYDEQ Permitted Sources</v>
      </c>
      <c r="B167" s="224">
        <f t="shared" si="58"/>
        <v>56</v>
      </c>
      <c r="C167" s="138" t="s">
        <v>16617</v>
      </c>
      <c r="D167" s="224" t="s">
        <v>680</v>
      </c>
      <c r="E167" s="224">
        <f t="shared" ref="E167:N167" si="59">E57</f>
        <v>13</v>
      </c>
      <c r="F167" s="225">
        <f t="shared" si="59"/>
        <v>20200253</v>
      </c>
      <c r="G167" s="224" t="str">
        <f t="shared" si="59"/>
        <v>Frenchie Draw/Graham No. 5 Compressor Station</v>
      </c>
      <c r="H167" s="199" t="str">
        <f t="shared" si="59"/>
        <v>Waukesha L7044GSI NSCR-AFRC</v>
      </c>
      <c r="I167" s="199" t="str">
        <f t="shared" si="59"/>
        <v>Compressor Engines</v>
      </c>
      <c r="J167" s="224">
        <f t="shared" si="59"/>
        <v>10.887772615287949</v>
      </c>
      <c r="K167" s="224">
        <f t="shared" si="59"/>
        <v>5.4438863076439743</v>
      </c>
      <c r="L167" s="224">
        <f t="shared" si="59"/>
        <v>10.887772615287949</v>
      </c>
      <c r="M167" s="224">
        <f t="shared" si="59"/>
        <v>0</v>
      </c>
      <c r="N167" s="224">
        <f t="shared" si="59"/>
        <v>0.43551090461151798</v>
      </c>
      <c r="O167" s="84"/>
      <c r="P167" s="6"/>
      <c r="Q167" s="6"/>
      <c r="R167" s="6"/>
      <c r="S167" s="6"/>
      <c r="T167" s="6"/>
      <c r="U167" s="6"/>
    </row>
    <row r="168" spans="1:21" s="83" customFormat="1" x14ac:dyDescent="0.2">
      <c r="A168" s="224" t="str">
        <f t="shared" si="58"/>
        <v>WYDEQ Permitted Sources</v>
      </c>
      <c r="B168" s="224">
        <f t="shared" si="58"/>
        <v>56</v>
      </c>
      <c r="C168" s="138" t="s">
        <v>16617</v>
      </c>
      <c r="D168" s="224" t="s">
        <v>680</v>
      </c>
      <c r="E168" s="224">
        <f t="shared" ref="E168:N168" si="60">E58</f>
        <v>13</v>
      </c>
      <c r="F168" s="225">
        <f t="shared" si="60"/>
        <v>20200253</v>
      </c>
      <c r="G168" s="224" t="str">
        <f t="shared" si="60"/>
        <v>Frenchie Draw/Graham No. 5 Compressor Station</v>
      </c>
      <c r="H168" s="199" t="str">
        <f t="shared" si="60"/>
        <v>Waukesha L7044GSI NSCR-AFRC</v>
      </c>
      <c r="I168" s="199" t="str">
        <f t="shared" si="60"/>
        <v>Compressor Engines</v>
      </c>
      <c r="J168" s="224">
        <f t="shared" si="60"/>
        <v>3.6841349890044479</v>
      </c>
      <c r="K168" s="224">
        <f t="shared" si="60"/>
        <v>1.842067494502224</v>
      </c>
      <c r="L168" s="224">
        <f t="shared" si="60"/>
        <v>3.6841349890044479</v>
      </c>
      <c r="M168" s="224">
        <f t="shared" si="60"/>
        <v>0</v>
      </c>
      <c r="N168" s="224">
        <f t="shared" si="60"/>
        <v>0.14736539956017791</v>
      </c>
      <c r="O168" s="84"/>
      <c r="P168" s="6"/>
      <c r="Q168" s="6"/>
      <c r="R168" s="6"/>
      <c r="S168" s="6"/>
      <c r="T168" s="6"/>
      <c r="U168" s="6"/>
    </row>
    <row r="169" spans="1:21" s="83" customFormat="1" x14ac:dyDescent="0.2">
      <c r="A169" s="224" t="str">
        <f t="shared" si="58"/>
        <v>WYDEQ Permitted Sources</v>
      </c>
      <c r="B169" s="224">
        <f t="shared" si="58"/>
        <v>56</v>
      </c>
      <c r="C169" s="138" t="s">
        <v>16617</v>
      </c>
      <c r="D169" s="224" t="s">
        <v>680</v>
      </c>
      <c r="E169" s="224">
        <f t="shared" ref="E169:N169" si="61">E59</f>
        <v>13</v>
      </c>
      <c r="F169" s="225">
        <f t="shared" si="61"/>
        <v>20200253</v>
      </c>
      <c r="G169" s="224" t="str">
        <f t="shared" si="61"/>
        <v>Frenchie Draw/Graham No. 5 Compressor Station</v>
      </c>
      <c r="H169" s="199" t="str">
        <f t="shared" si="61"/>
        <v>Waukesha L7044GSI</v>
      </c>
      <c r="I169" s="199" t="str">
        <f t="shared" si="61"/>
        <v>Compressor Engines</v>
      </c>
      <c r="J169" s="224">
        <f t="shared" si="61"/>
        <v>0</v>
      </c>
      <c r="K169" s="224">
        <f t="shared" si="61"/>
        <v>0</v>
      </c>
      <c r="L169" s="224">
        <f t="shared" si="61"/>
        <v>0</v>
      </c>
      <c r="M169" s="224">
        <f t="shared" si="61"/>
        <v>0</v>
      </c>
      <c r="N169" s="224">
        <f t="shared" si="61"/>
        <v>0</v>
      </c>
      <c r="O169" s="84"/>
      <c r="P169" s="6"/>
      <c r="Q169" s="6"/>
      <c r="R169" s="6"/>
      <c r="S169" s="6"/>
      <c r="T169" s="6"/>
      <c r="U169" s="6"/>
    </row>
    <row r="170" spans="1:21" s="83" customFormat="1" x14ac:dyDescent="0.2">
      <c r="A170" s="224" t="str">
        <f t="shared" si="58"/>
        <v>WYDEQ Permitted Sources</v>
      </c>
      <c r="B170" s="224">
        <f t="shared" si="58"/>
        <v>56</v>
      </c>
      <c r="C170" s="138" t="s">
        <v>16617</v>
      </c>
      <c r="D170" s="224" t="s">
        <v>680</v>
      </c>
      <c r="E170" s="224">
        <f t="shared" ref="E170:N170" si="62">E60</f>
        <v>13</v>
      </c>
      <c r="F170" s="225">
        <f t="shared" si="62"/>
        <v>20200254</v>
      </c>
      <c r="G170" s="224" t="str">
        <f t="shared" si="62"/>
        <v>Frenchie Draw/Graham No. 5 Compressor Station</v>
      </c>
      <c r="H170" s="199" t="str">
        <f t="shared" si="62"/>
        <v>Caterpillar G3608LE</v>
      </c>
      <c r="I170" s="199" t="str">
        <f t="shared" si="62"/>
        <v>Compressor Engines</v>
      </c>
      <c r="J170" s="224">
        <f t="shared" si="62"/>
        <v>0</v>
      </c>
      <c r="K170" s="224">
        <f t="shared" si="62"/>
        <v>0</v>
      </c>
      <c r="L170" s="224">
        <f t="shared" si="62"/>
        <v>0</v>
      </c>
      <c r="M170" s="224">
        <f t="shared" si="62"/>
        <v>0</v>
      </c>
      <c r="N170" s="224">
        <f t="shared" si="62"/>
        <v>0</v>
      </c>
      <c r="O170" s="84"/>
      <c r="P170" s="6"/>
      <c r="Q170" s="6"/>
      <c r="R170" s="6"/>
      <c r="S170" s="6"/>
      <c r="T170" s="6"/>
      <c r="U170" s="6"/>
    </row>
    <row r="171" spans="1:21" s="83" customFormat="1" x14ac:dyDescent="0.2">
      <c r="A171" s="224" t="str">
        <f t="shared" si="58"/>
        <v>WYDEQ Permitted Sources</v>
      </c>
      <c r="B171" s="224">
        <f t="shared" si="58"/>
        <v>56</v>
      </c>
      <c r="C171" s="138" t="s">
        <v>16617</v>
      </c>
      <c r="D171" s="224" t="s">
        <v>680</v>
      </c>
      <c r="E171" s="224">
        <f t="shared" ref="E171:N171" si="63">E61</f>
        <v>13</v>
      </c>
      <c r="F171" s="225">
        <f t="shared" si="63"/>
        <v>20200254</v>
      </c>
      <c r="G171" s="224" t="str">
        <f t="shared" si="63"/>
        <v>Frenchie Draw/Graham No. 5 Compressor Station</v>
      </c>
      <c r="H171" s="199" t="str">
        <f t="shared" si="63"/>
        <v>Caterpillar G3608LE</v>
      </c>
      <c r="I171" s="199" t="str">
        <f t="shared" si="63"/>
        <v>Compressor Engines</v>
      </c>
      <c r="J171" s="224">
        <f t="shared" si="63"/>
        <v>0</v>
      </c>
      <c r="K171" s="224">
        <f t="shared" si="63"/>
        <v>0</v>
      </c>
      <c r="L171" s="224">
        <f t="shared" si="63"/>
        <v>0</v>
      </c>
      <c r="M171" s="224">
        <f t="shared" si="63"/>
        <v>0</v>
      </c>
      <c r="N171" s="224">
        <f t="shared" si="63"/>
        <v>0</v>
      </c>
      <c r="O171" s="84"/>
      <c r="P171" s="6"/>
      <c r="Q171" s="6"/>
      <c r="R171" s="6"/>
      <c r="S171" s="6"/>
      <c r="T171" s="6"/>
      <c r="U171" s="6"/>
    </row>
    <row r="172" spans="1:21" s="83" customFormat="1" x14ac:dyDescent="0.2">
      <c r="A172" s="224" t="str">
        <f t="shared" si="58"/>
        <v>WYDEQ Permitted Sources</v>
      </c>
      <c r="B172" s="224">
        <f t="shared" si="58"/>
        <v>56</v>
      </c>
      <c r="C172" s="138" t="s">
        <v>16617</v>
      </c>
      <c r="D172" s="224" t="s">
        <v>680</v>
      </c>
      <c r="E172" s="224">
        <f t="shared" ref="E172:N172" si="64">E62</f>
        <v>13</v>
      </c>
      <c r="F172" s="225">
        <f t="shared" si="64"/>
        <v>20200253</v>
      </c>
      <c r="G172" s="224" t="str">
        <f t="shared" si="64"/>
        <v>Frenchie Draw/Graham No. 5 Compressor Station</v>
      </c>
      <c r="H172" s="199" t="str">
        <f t="shared" si="64"/>
        <v>Ford GasJack MP</v>
      </c>
      <c r="I172" s="199" t="str">
        <f t="shared" si="64"/>
        <v>Compressor Engines</v>
      </c>
      <c r="J172" s="224">
        <f t="shared" si="64"/>
        <v>0</v>
      </c>
      <c r="K172" s="224">
        <f t="shared" si="64"/>
        <v>0</v>
      </c>
      <c r="L172" s="224">
        <f t="shared" si="64"/>
        <v>0</v>
      </c>
      <c r="M172" s="224">
        <f t="shared" si="64"/>
        <v>0</v>
      </c>
      <c r="N172" s="224">
        <f t="shared" si="64"/>
        <v>0</v>
      </c>
      <c r="O172" s="84"/>
      <c r="P172" s="6"/>
      <c r="Q172" s="6"/>
      <c r="R172" s="6"/>
      <c r="S172" s="6"/>
      <c r="T172" s="6"/>
      <c r="U172" s="6"/>
    </row>
    <row r="173" spans="1:21" s="83" customFormat="1" x14ac:dyDescent="0.2">
      <c r="A173" s="224" t="str">
        <f t="shared" si="58"/>
        <v>WYDEQ Permitted Sources</v>
      </c>
      <c r="B173" s="224">
        <f t="shared" si="58"/>
        <v>56</v>
      </c>
      <c r="C173" s="138" t="s">
        <v>16617</v>
      </c>
      <c r="D173" s="224" t="s">
        <v>680</v>
      </c>
      <c r="E173" s="224">
        <f t="shared" ref="E173:N173" si="65">E63</f>
        <v>13</v>
      </c>
      <c r="F173" s="225">
        <f t="shared" si="65"/>
        <v>31000215</v>
      </c>
      <c r="G173" s="224" t="str">
        <f t="shared" si="65"/>
        <v>Frenchie Draw/Graham No. 5 Compressor Station</v>
      </c>
      <c r="H173" s="199" t="str">
        <f t="shared" si="65"/>
        <v>Flare 1</v>
      </c>
      <c r="I173" s="199" t="str">
        <f t="shared" si="65"/>
        <v>Natural Gas Production, Flares Combusting Gases &gt;1000 BTU/scf</v>
      </c>
      <c r="J173" s="224">
        <f t="shared" si="65"/>
        <v>0.4</v>
      </c>
      <c r="K173" s="224">
        <f t="shared" si="65"/>
        <v>2.2999999999999998</v>
      </c>
      <c r="L173" s="224">
        <f t="shared" si="65"/>
        <v>1.8</v>
      </c>
      <c r="M173" s="224" t="str">
        <f t="shared" si="65"/>
        <v/>
      </c>
      <c r="N173" s="224" t="str">
        <f t="shared" si="65"/>
        <v/>
      </c>
      <c r="O173" s="84"/>
      <c r="P173" s="6"/>
      <c r="Q173" s="6"/>
      <c r="R173" s="6"/>
      <c r="S173" s="6"/>
      <c r="T173" s="6"/>
      <c r="U173" s="6"/>
    </row>
    <row r="174" spans="1:21" s="83" customFormat="1" x14ac:dyDescent="0.2">
      <c r="A174" s="224" t="str">
        <f t="shared" si="58"/>
        <v>WYDEQ Permitted Sources</v>
      </c>
      <c r="B174" s="224">
        <f t="shared" si="58"/>
        <v>56</v>
      </c>
      <c r="C174" s="138" t="s">
        <v>16617</v>
      </c>
      <c r="D174" s="224" t="s">
        <v>680</v>
      </c>
      <c r="E174" s="224">
        <f t="shared" ref="E174:N174" si="66">E64</f>
        <v>13</v>
      </c>
      <c r="F174" s="225">
        <f t="shared" si="66"/>
        <v>31000215</v>
      </c>
      <c r="G174" s="224" t="str">
        <f t="shared" si="66"/>
        <v>Frenchie Draw/Graham No. 5 Compressor Station</v>
      </c>
      <c r="H174" s="199" t="str">
        <f t="shared" si="66"/>
        <v>Flare2</v>
      </c>
      <c r="I174" s="199" t="str">
        <f t="shared" si="66"/>
        <v>Natural Gas Production, Flares Combusting Gases &gt;1000 BTU/scf</v>
      </c>
      <c r="J174" s="224">
        <f t="shared" si="66"/>
        <v>0.4</v>
      </c>
      <c r="K174" s="224">
        <f t="shared" si="66"/>
        <v>5.0999999999999996</v>
      </c>
      <c r="L174" s="224">
        <f t="shared" si="66"/>
        <v>2.1</v>
      </c>
      <c r="M174" s="224" t="str">
        <f t="shared" si="66"/>
        <v/>
      </c>
      <c r="N174" s="224" t="str">
        <f t="shared" si="66"/>
        <v/>
      </c>
      <c r="O174" s="84"/>
      <c r="P174" s="6"/>
      <c r="Q174" s="6"/>
      <c r="R174" s="6"/>
      <c r="S174" s="6"/>
      <c r="T174" s="6"/>
      <c r="U174" s="6"/>
    </row>
    <row r="175" spans="1:21" s="83" customFormat="1" x14ac:dyDescent="0.2">
      <c r="A175" s="224" t="str">
        <f t="shared" si="58"/>
        <v>WYDEQ Permitted Sources</v>
      </c>
      <c r="B175" s="224">
        <f t="shared" si="58"/>
        <v>56</v>
      </c>
      <c r="C175" s="138" t="s">
        <v>16617</v>
      </c>
      <c r="D175" s="224" t="s">
        <v>680</v>
      </c>
      <c r="E175" s="224">
        <f t="shared" ref="E175:N175" si="67">E65</f>
        <v>13</v>
      </c>
      <c r="F175" s="225">
        <f t="shared" si="67"/>
        <v>31000220</v>
      </c>
      <c r="G175" s="224" t="str">
        <f t="shared" si="67"/>
        <v>Frenchie Draw/Graham No. 5 Compressor Station</v>
      </c>
      <c r="H175" s="199" t="str">
        <f t="shared" si="67"/>
        <v>Fugitive</v>
      </c>
      <c r="I175" s="199" t="str">
        <f t="shared" si="67"/>
        <v>Natural Gas Production, All Equipt Leak Fugitives</v>
      </c>
      <c r="J175" s="224">
        <f t="shared" si="67"/>
        <v>0</v>
      </c>
      <c r="K175" s="224">
        <f t="shared" si="67"/>
        <v>14.2</v>
      </c>
      <c r="L175" s="224">
        <f t="shared" si="67"/>
        <v>0</v>
      </c>
      <c r="M175" s="224" t="str">
        <f t="shared" si="67"/>
        <v/>
      </c>
      <c r="N175" s="224" t="str">
        <f t="shared" si="67"/>
        <v/>
      </c>
      <c r="O175" s="84"/>
      <c r="P175" s="6"/>
      <c r="Q175" s="6"/>
      <c r="R175" s="6"/>
      <c r="S175" s="6"/>
      <c r="T175" s="6"/>
      <c r="U175" s="6"/>
    </row>
    <row r="176" spans="1:21" s="83" customFormat="1" x14ac:dyDescent="0.2">
      <c r="A176" s="224" t="str">
        <f t="shared" si="58"/>
        <v>WYDEQ Permitted Sources</v>
      </c>
      <c r="B176" s="224">
        <f t="shared" si="58"/>
        <v>56</v>
      </c>
      <c r="C176" s="138" t="s">
        <v>16617</v>
      </c>
      <c r="D176" s="224" t="s">
        <v>680</v>
      </c>
      <c r="E176" s="224">
        <f t="shared" ref="E176:N176" si="68">E66</f>
        <v>13</v>
      </c>
      <c r="F176" s="225">
        <f t="shared" si="68"/>
        <v>31000404</v>
      </c>
      <c r="G176" s="224" t="str">
        <f t="shared" si="68"/>
        <v>Frenchie Draw/Graham No. 5 Compressor Station</v>
      </c>
      <c r="H176" s="199" t="str">
        <f t="shared" si="68"/>
        <v>Heat trace heater</v>
      </c>
      <c r="I176" s="199" t="str">
        <f t="shared" si="68"/>
        <v>Process Heaters</v>
      </c>
      <c r="J176" s="224">
        <f t="shared" si="68"/>
        <v>1.7</v>
      </c>
      <c r="K176" s="224">
        <f t="shared" si="68"/>
        <v>0</v>
      </c>
      <c r="L176" s="224">
        <f t="shared" si="68"/>
        <v>1.4</v>
      </c>
      <c r="M176" s="224" t="str">
        <f t="shared" si="68"/>
        <v/>
      </c>
      <c r="N176" s="224" t="str">
        <f t="shared" si="68"/>
        <v/>
      </c>
      <c r="O176" s="84"/>
      <c r="P176" s="6"/>
      <c r="Q176" s="6"/>
      <c r="R176" s="6"/>
      <c r="S176" s="6"/>
      <c r="T176" s="6"/>
      <c r="U176" s="6"/>
    </row>
    <row r="177" spans="1:21" s="83" customFormat="1" x14ac:dyDescent="0.2">
      <c r="A177" s="224" t="str">
        <f t="shared" si="58"/>
        <v>WYDEQ Permitted Sources</v>
      </c>
      <c r="B177" s="224">
        <f t="shared" si="58"/>
        <v>56</v>
      </c>
      <c r="C177" s="138" t="s">
        <v>16617</v>
      </c>
      <c r="D177" s="224" t="s">
        <v>680</v>
      </c>
      <c r="E177" s="224">
        <f t="shared" ref="E177:N177" si="69">E67</f>
        <v>13</v>
      </c>
      <c r="F177" s="225">
        <f t="shared" si="69"/>
        <v>31000404</v>
      </c>
      <c r="G177" s="224" t="str">
        <f t="shared" si="69"/>
        <v>Frenchie Draw/Graham No. 5 Compressor Station</v>
      </c>
      <c r="H177" s="199" t="str">
        <f t="shared" si="69"/>
        <v>Horizontal treater heater</v>
      </c>
      <c r="I177" s="199" t="str">
        <f t="shared" si="69"/>
        <v>Process Heaters</v>
      </c>
      <c r="J177" s="224">
        <f t="shared" si="69"/>
        <v>0.3</v>
      </c>
      <c r="K177" s="224">
        <f t="shared" si="69"/>
        <v>0</v>
      </c>
      <c r="L177" s="224">
        <f t="shared" si="69"/>
        <v>0.3</v>
      </c>
      <c r="M177" s="224" t="str">
        <f t="shared" si="69"/>
        <v/>
      </c>
      <c r="N177" s="224" t="str">
        <f t="shared" si="69"/>
        <v/>
      </c>
      <c r="O177" s="84"/>
      <c r="P177" s="6"/>
      <c r="Q177" s="6"/>
      <c r="R177" s="6"/>
      <c r="S177" s="6"/>
      <c r="T177" s="6"/>
      <c r="U177" s="6"/>
    </row>
    <row r="178" spans="1:21" s="83" customFormat="1" x14ac:dyDescent="0.2">
      <c r="A178" s="224" t="str">
        <f t="shared" si="58"/>
        <v>WYDEQ Permitted Sources</v>
      </c>
      <c r="B178" s="224">
        <f t="shared" si="58"/>
        <v>56</v>
      </c>
      <c r="C178" s="138" t="s">
        <v>16617</v>
      </c>
      <c r="D178" s="224" t="s">
        <v>680</v>
      </c>
      <c r="E178" s="224">
        <f t="shared" ref="E178:N178" si="70">E68</f>
        <v>13</v>
      </c>
      <c r="F178" s="225">
        <f t="shared" si="70"/>
        <v>31000227</v>
      </c>
      <c r="G178" s="224" t="str">
        <f t="shared" si="70"/>
        <v>Frenchie Draw/Graham No. 5 Compressor Station</v>
      </c>
      <c r="H178" s="199" t="str">
        <f t="shared" si="70"/>
        <v>Reboiler</v>
      </c>
      <c r="I178" s="199" t="str">
        <f t="shared" si="70"/>
        <v>Dehydrator</v>
      </c>
      <c r="J178" s="224">
        <f t="shared" si="70"/>
        <v>0.2</v>
      </c>
      <c r="K178" s="224">
        <f t="shared" si="70"/>
        <v>0</v>
      </c>
      <c r="L178" s="224">
        <f t="shared" si="70"/>
        <v>0</v>
      </c>
      <c r="M178" s="224" t="str">
        <f t="shared" si="70"/>
        <v/>
      </c>
      <c r="N178" s="224" t="str">
        <f t="shared" si="70"/>
        <v/>
      </c>
      <c r="O178" s="84"/>
      <c r="P178" s="6"/>
      <c r="Q178" s="6"/>
      <c r="R178" s="6"/>
      <c r="S178" s="6"/>
      <c r="T178" s="6"/>
      <c r="U178" s="6"/>
    </row>
    <row r="179" spans="1:21" s="83" customFormat="1" x14ac:dyDescent="0.2">
      <c r="A179" s="224" t="str">
        <f t="shared" si="58"/>
        <v>WYDEQ Permitted Sources</v>
      </c>
      <c r="B179" s="224">
        <f t="shared" si="58"/>
        <v>56</v>
      </c>
      <c r="C179" s="138" t="s">
        <v>16617</v>
      </c>
      <c r="D179" s="224" t="s">
        <v>680</v>
      </c>
      <c r="E179" s="224">
        <f t="shared" ref="E179:N179" si="71">E69</f>
        <v>13</v>
      </c>
      <c r="F179" s="225">
        <f t="shared" si="71"/>
        <v>31000227</v>
      </c>
      <c r="G179" s="224" t="str">
        <f t="shared" si="71"/>
        <v>Frenchie Draw/Graham No. 5 Compressor Station</v>
      </c>
      <c r="H179" s="199" t="str">
        <f t="shared" si="71"/>
        <v>Reboiler</v>
      </c>
      <c r="I179" s="199" t="str">
        <f t="shared" si="71"/>
        <v>Dehydrator</v>
      </c>
      <c r="J179" s="224">
        <f t="shared" si="71"/>
        <v>0.2</v>
      </c>
      <c r="K179" s="224">
        <f t="shared" si="71"/>
        <v>0</v>
      </c>
      <c r="L179" s="224">
        <f t="shared" si="71"/>
        <v>0.2</v>
      </c>
      <c r="M179" s="224" t="str">
        <f t="shared" si="71"/>
        <v/>
      </c>
      <c r="N179" s="224" t="str">
        <f t="shared" si="71"/>
        <v/>
      </c>
      <c r="O179" s="84"/>
      <c r="P179" s="6"/>
      <c r="Q179" s="6"/>
      <c r="R179" s="6"/>
      <c r="S179" s="6"/>
      <c r="T179" s="6"/>
      <c r="U179" s="6"/>
    </row>
    <row r="180" spans="1:21" s="83" customFormat="1" x14ac:dyDescent="0.2">
      <c r="A180" s="224" t="str">
        <f t="shared" si="58"/>
        <v>WYDEQ Permitted Sources</v>
      </c>
      <c r="B180" s="224">
        <f t="shared" si="58"/>
        <v>56</v>
      </c>
      <c r="C180" s="138" t="s">
        <v>16617</v>
      </c>
      <c r="D180" s="224" t="s">
        <v>680</v>
      </c>
      <c r="E180" s="224">
        <f t="shared" ref="E180:N180" si="72">E70</f>
        <v>13</v>
      </c>
      <c r="F180" s="225">
        <f t="shared" si="72"/>
        <v>31000227</v>
      </c>
      <c r="G180" s="224" t="str">
        <f t="shared" si="72"/>
        <v>Frenchie Draw/Graham No. 5 Compressor Station</v>
      </c>
      <c r="H180" s="199" t="str">
        <f t="shared" si="72"/>
        <v>Reboiler</v>
      </c>
      <c r="I180" s="199" t="str">
        <f t="shared" si="72"/>
        <v>Dehydrator</v>
      </c>
      <c r="J180" s="224">
        <f t="shared" si="72"/>
        <v>0.2</v>
      </c>
      <c r="K180" s="224">
        <f t="shared" si="72"/>
        <v>0</v>
      </c>
      <c r="L180" s="224">
        <f t="shared" si="72"/>
        <v>0.2</v>
      </c>
      <c r="M180" s="224" t="str">
        <f t="shared" si="72"/>
        <v/>
      </c>
      <c r="N180" s="224" t="str">
        <f t="shared" si="72"/>
        <v/>
      </c>
      <c r="O180" s="84"/>
      <c r="P180" s="6"/>
      <c r="Q180" s="6"/>
      <c r="R180" s="6"/>
      <c r="S180" s="6"/>
      <c r="T180" s="6"/>
      <c r="U180" s="6"/>
    </row>
    <row r="181" spans="1:21" s="83" customFormat="1" x14ac:dyDescent="0.2">
      <c r="A181" s="224" t="str">
        <f t="shared" si="58"/>
        <v>WYDEQ Permitted Sources</v>
      </c>
      <c r="B181" s="224">
        <f t="shared" si="58"/>
        <v>56</v>
      </c>
      <c r="C181" s="138" t="s">
        <v>16617</v>
      </c>
      <c r="D181" s="224" t="s">
        <v>680</v>
      </c>
      <c r="E181" s="224">
        <f t="shared" ref="E181:N181" si="73">E71</f>
        <v>13</v>
      </c>
      <c r="F181" s="225">
        <f t="shared" si="73"/>
        <v>31000404</v>
      </c>
      <c r="G181" s="224" t="str">
        <f t="shared" si="73"/>
        <v>Frenchie Draw/Graham No. 5 Compressor Station</v>
      </c>
      <c r="H181" s="199" t="str">
        <f t="shared" si="73"/>
        <v>Separator burner</v>
      </c>
      <c r="I181" s="199" t="str">
        <f t="shared" si="73"/>
        <v>Process Heaters</v>
      </c>
      <c r="J181" s="224">
        <f t="shared" si="73"/>
        <v>0.1</v>
      </c>
      <c r="K181" s="224">
        <f t="shared" si="73"/>
        <v>0</v>
      </c>
      <c r="L181" s="224">
        <f t="shared" si="73"/>
        <v>0.1</v>
      </c>
      <c r="M181" s="224" t="str">
        <f t="shared" si="73"/>
        <v/>
      </c>
      <c r="N181" s="224" t="str">
        <f t="shared" si="73"/>
        <v/>
      </c>
      <c r="O181" s="84"/>
      <c r="P181" s="6"/>
      <c r="Q181" s="6"/>
      <c r="R181" s="6"/>
      <c r="S181" s="6"/>
      <c r="T181" s="6"/>
      <c r="U181" s="6"/>
    </row>
    <row r="182" spans="1:21" s="83" customFormat="1" x14ac:dyDescent="0.2">
      <c r="A182" s="224" t="str">
        <f t="shared" si="58"/>
        <v>WYDEQ Permitted Sources</v>
      </c>
      <c r="B182" s="224">
        <f t="shared" si="58"/>
        <v>56</v>
      </c>
      <c r="C182" s="138" t="s">
        <v>16617</v>
      </c>
      <c r="D182" s="224" t="s">
        <v>680</v>
      </c>
      <c r="E182" s="224">
        <f t="shared" ref="E182:N182" si="74">E72</f>
        <v>13</v>
      </c>
      <c r="F182" s="225">
        <f t="shared" si="74"/>
        <v>31000299</v>
      </c>
      <c r="G182" s="224" t="str">
        <f t="shared" si="74"/>
        <v>Frenchie Draw/Graham No. 5 Compressor Station</v>
      </c>
      <c r="H182" s="199" t="str">
        <f t="shared" si="74"/>
        <v>Truck loading</v>
      </c>
      <c r="I182" s="199" t="str">
        <f t="shared" si="74"/>
        <v>Natural Gas Production, Other Not Classified</v>
      </c>
      <c r="J182" s="224">
        <f t="shared" si="74"/>
        <v>0</v>
      </c>
      <c r="K182" s="224">
        <f t="shared" si="74"/>
        <v>12</v>
      </c>
      <c r="L182" s="224">
        <f t="shared" si="74"/>
        <v>0</v>
      </c>
      <c r="M182" s="224" t="str">
        <f t="shared" si="74"/>
        <v/>
      </c>
      <c r="N182" s="224" t="str">
        <f t="shared" si="74"/>
        <v/>
      </c>
      <c r="O182" s="84"/>
      <c r="P182" s="6"/>
      <c r="Q182" s="6"/>
      <c r="R182" s="6"/>
      <c r="S182" s="6"/>
      <c r="T182" s="6"/>
      <c r="U182" s="6"/>
    </row>
    <row r="183" spans="1:21" s="83" customFormat="1" x14ac:dyDescent="0.2">
      <c r="A183" s="224" t="str">
        <f t="shared" si="58"/>
        <v>WYDEQ Permitted Sources</v>
      </c>
      <c r="B183" s="224">
        <f t="shared" si="58"/>
        <v>56</v>
      </c>
      <c r="C183" s="138" t="s">
        <v>16617</v>
      </c>
      <c r="D183" s="224" t="s">
        <v>680</v>
      </c>
      <c r="E183" s="224">
        <f t="shared" ref="E183:N183" si="75">E73</f>
        <v>13</v>
      </c>
      <c r="F183" s="225">
        <f t="shared" si="75"/>
        <v>31000302</v>
      </c>
      <c r="G183" s="224" t="str">
        <f t="shared" si="75"/>
        <v>Owl Creek Federal 1-18</v>
      </c>
      <c r="H183" s="199" t="str">
        <f t="shared" si="75"/>
        <v>TEG Dehy with Reboiler</v>
      </c>
      <c r="I183" s="199" t="str">
        <f t="shared" si="75"/>
        <v>Dehydrator</v>
      </c>
      <c r="J183" s="224">
        <f t="shared" si="75"/>
        <v>0</v>
      </c>
      <c r="K183" s="224">
        <f t="shared" si="75"/>
        <v>14.3</v>
      </c>
      <c r="L183" s="224">
        <f t="shared" si="75"/>
        <v>0</v>
      </c>
      <c r="M183" s="224" t="str">
        <f t="shared" si="75"/>
        <v/>
      </c>
      <c r="N183" s="224" t="str">
        <f t="shared" si="75"/>
        <v/>
      </c>
      <c r="O183" s="84"/>
      <c r="P183" s="6"/>
      <c r="Q183" s="6"/>
      <c r="R183" s="6"/>
      <c r="S183" s="6"/>
      <c r="T183" s="6"/>
      <c r="U183" s="6"/>
    </row>
    <row r="184" spans="1:21" s="83" customFormat="1" x14ac:dyDescent="0.2">
      <c r="A184" s="224" t="str">
        <f t="shared" si="58"/>
        <v>WYDEQ Permitted Sources</v>
      </c>
      <c r="B184" s="224">
        <f t="shared" si="58"/>
        <v>56</v>
      </c>
      <c r="C184" s="138" t="s">
        <v>16617</v>
      </c>
      <c r="D184" s="224" t="s">
        <v>680</v>
      </c>
      <c r="E184" s="224">
        <f t="shared" ref="E184:N184" si="76">E74</f>
        <v>13</v>
      </c>
      <c r="F184" s="225">
        <f t="shared" si="76"/>
        <v>20200254</v>
      </c>
      <c r="G184" s="224" t="str">
        <f t="shared" si="76"/>
        <v>Poison Creek Compressor Station</v>
      </c>
      <c r="H184" s="199" t="str">
        <f t="shared" si="76"/>
        <v>01/E2/Caterpillar G3516LE Engine</v>
      </c>
      <c r="I184" s="199" t="str">
        <f t="shared" si="76"/>
        <v>Compressor Engines</v>
      </c>
      <c r="J184" s="224">
        <f t="shared" si="76"/>
        <v>19.271999999999998</v>
      </c>
      <c r="K184" s="224">
        <f t="shared" si="76"/>
        <v>12.702</v>
      </c>
      <c r="L184" s="224">
        <f t="shared" si="76"/>
        <v>6.57</v>
      </c>
      <c r="M184" s="224" t="str">
        <f t="shared" si="76"/>
        <v/>
      </c>
      <c r="N184" s="224" t="str">
        <f t="shared" si="76"/>
        <v/>
      </c>
      <c r="O184" s="84"/>
      <c r="P184" s="6"/>
      <c r="Q184" s="6"/>
      <c r="R184" s="6"/>
      <c r="S184" s="6"/>
      <c r="T184" s="6"/>
      <c r="U184" s="6"/>
    </row>
    <row r="185" spans="1:21" s="83" customFormat="1" x14ac:dyDescent="0.2">
      <c r="A185" s="224" t="str">
        <f t="shared" si="58"/>
        <v>WYDEQ Permitted Sources</v>
      </c>
      <c r="B185" s="224">
        <f t="shared" si="58"/>
        <v>56</v>
      </c>
      <c r="C185" s="138" t="s">
        <v>16617</v>
      </c>
      <c r="D185" s="224" t="s">
        <v>680</v>
      </c>
      <c r="E185" s="224">
        <f t="shared" ref="E185:N185" si="77">E75</f>
        <v>13</v>
      </c>
      <c r="F185" s="225">
        <f t="shared" si="77"/>
        <v>31000304</v>
      </c>
      <c r="G185" s="224" t="str">
        <f t="shared" si="77"/>
        <v>Poison Creek Compressor Station</v>
      </c>
      <c r="H185" s="199" t="str">
        <f t="shared" si="77"/>
        <v>02/D1/TEG Dehydrator</v>
      </c>
      <c r="I185" s="199" t="str">
        <f t="shared" si="77"/>
        <v>Dehydrator</v>
      </c>
      <c r="J185" s="224">
        <f t="shared" si="77"/>
        <v>0.219</v>
      </c>
      <c r="K185" s="224">
        <f t="shared" si="77"/>
        <v>2.4089999999999998</v>
      </c>
      <c r="L185" s="224">
        <f t="shared" si="77"/>
        <v>0.219</v>
      </c>
      <c r="M185" s="224" t="str">
        <f t="shared" si="77"/>
        <v/>
      </c>
      <c r="N185" s="224" t="str">
        <f t="shared" si="77"/>
        <v/>
      </c>
      <c r="O185" s="84"/>
      <c r="P185" s="6"/>
      <c r="Q185" s="6"/>
      <c r="R185" s="6"/>
      <c r="S185" s="6"/>
      <c r="T185" s="6"/>
      <c r="U185" s="6"/>
    </row>
    <row r="186" spans="1:21" s="83" customFormat="1" x14ac:dyDescent="0.2">
      <c r="A186" s="224" t="str">
        <f t="shared" si="58"/>
        <v>WYDEQ Permitted Sources</v>
      </c>
      <c r="B186" s="224">
        <f t="shared" si="58"/>
        <v>56</v>
      </c>
      <c r="C186" s="138" t="s">
        <v>16617</v>
      </c>
      <c r="D186" s="224" t="s">
        <v>680</v>
      </c>
      <c r="E186" s="224">
        <f t="shared" ref="E186:N186" si="78">E76</f>
        <v>13</v>
      </c>
      <c r="F186" s="225">
        <f t="shared" si="78"/>
        <v>40400311</v>
      </c>
      <c r="G186" s="224" t="str">
        <f t="shared" si="78"/>
        <v>Poison Creek Compressor Station</v>
      </c>
      <c r="H186" s="199" t="str">
        <f t="shared" si="78"/>
        <v>03/T1-T3/Storage Tanks (3)</v>
      </c>
      <c r="I186" s="199" t="str">
        <f t="shared" si="78"/>
        <v>Permitted Tank Losses</v>
      </c>
      <c r="J186" s="224">
        <f t="shared" si="78"/>
        <v>0.219</v>
      </c>
      <c r="K186" s="224">
        <f t="shared" si="78"/>
        <v>2.4089999999999998</v>
      </c>
      <c r="L186" s="224">
        <f t="shared" si="78"/>
        <v>0.219</v>
      </c>
      <c r="M186" s="224" t="str">
        <f t="shared" si="78"/>
        <v/>
      </c>
      <c r="N186" s="224" t="str">
        <f t="shared" si="78"/>
        <v/>
      </c>
      <c r="O186" s="84"/>
      <c r="P186" s="6"/>
      <c r="Q186" s="6"/>
      <c r="R186" s="6"/>
      <c r="S186" s="6"/>
      <c r="T186" s="6"/>
      <c r="U186" s="6"/>
    </row>
    <row r="187" spans="1:21" s="83" customFormat="1" x14ac:dyDescent="0.2">
      <c r="A187" s="224" t="str">
        <f t="shared" ref="A187:B206" si="79">A77</f>
        <v>WYDEQ Permitted Sources</v>
      </c>
      <c r="B187" s="224">
        <f t="shared" si="79"/>
        <v>56</v>
      </c>
      <c r="C187" s="138" t="s">
        <v>16617</v>
      </c>
      <c r="D187" s="224" t="s">
        <v>680</v>
      </c>
      <c r="E187" s="224">
        <f t="shared" ref="E187:N187" si="80">E77</f>
        <v>13</v>
      </c>
      <c r="F187" s="225">
        <f t="shared" si="80"/>
        <v>31000404</v>
      </c>
      <c r="G187" s="224" t="str">
        <f t="shared" si="80"/>
        <v>Poison Creek Compressor Station</v>
      </c>
      <c r="H187" s="199" t="str">
        <f t="shared" si="80"/>
        <v>04/Tank Heaters (4)</v>
      </c>
      <c r="I187" s="199" t="str">
        <f t="shared" si="80"/>
        <v>Process Heaters</v>
      </c>
      <c r="J187" s="224">
        <f t="shared" si="80"/>
        <v>1.752</v>
      </c>
      <c r="K187" s="224">
        <f t="shared" si="80"/>
        <v>0.438</v>
      </c>
      <c r="L187" s="224">
        <f t="shared" si="80"/>
        <v>0.438</v>
      </c>
      <c r="M187" s="224" t="str">
        <f t="shared" si="80"/>
        <v/>
      </c>
      <c r="N187" s="224" t="str">
        <f t="shared" si="80"/>
        <v/>
      </c>
      <c r="O187" s="84"/>
      <c r="P187" s="6"/>
      <c r="Q187" s="6"/>
      <c r="R187" s="6"/>
      <c r="S187" s="6"/>
      <c r="T187" s="6"/>
      <c r="U187" s="6"/>
    </row>
    <row r="188" spans="1:21" s="83" customFormat="1" x14ac:dyDescent="0.2">
      <c r="A188" s="224" t="str">
        <f t="shared" si="79"/>
        <v>WYDEQ Permitted Sources</v>
      </c>
      <c r="B188" s="224">
        <f t="shared" si="79"/>
        <v>56</v>
      </c>
      <c r="C188" s="138" t="s">
        <v>16617</v>
      </c>
      <c r="D188" s="224" t="s">
        <v>680</v>
      </c>
      <c r="E188" s="224">
        <f t="shared" ref="E188:N188" si="81">E78</f>
        <v>13</v>
      </c>
      <c r="F188" s="225">
        <f t="shared" si="81"/>
        <v>20200252</v>
      </c>
      <c r="G188" s="224" t="str">
        <f t="shared" si="81"/>
        <v>Poison Creek Compressor Station</v>
      </c>
      <c r="H188" s="199" t="str">
        <f t="shared" si="81"/>
        <v>05/E1/Ajax DPC-2804LE</v>
      </c>
      <c r="I188" s="199" t="str">
        <f t="shared" si="81"/>
        <v>Compressor Engines</v>
      </c>
      <c r="J188" s="224">
        <f t="shared" si="81"/>
        <v>6.57</v>
      </c>
      <c r="K188" s="224">
        <f t="shared" si="81"/>
        <v>0</v>
      </c>
      <c r="L188" s="224">
        <f t="shared" si="81"/>
        <v>3.504</v>
      </c>
      <c r="M188" s="224" t="str">
        <f t="shared" si="81"/>
        <v/>
      </c>
      <c r="N188" s="224" t="str">
        <f t="shared" si="81"/>
        <v/>
      </c>
      <c r="O188" s="84"/>
      <c r="P188" s="6"/>
      <c r="Q188" s="6"/>
      <c r="R188" s="6"/>
      <c r="S188" s="6"/>
      <c r="T188" s="6"/>
      <c r="U188" s="6"/>
    </row>
    <row r="189" spans="1:21" s="83" customFormat="1" x14ac:dyDescent="0.2">
      <c r="A189" s="224" t="str">
        <f t="shared" si="79"/>
        <v>WYDEQ Permitted Sources</v>
      </c>
      <c r="B189" s="224">
        <f t="shared" si="79"/>
        <v>56</v>
      </c>
      <c r="C189" s="138" t="s">
        <v>16617</v>
      </c>
      <c r="D189" s="224" t="s">
        <v>680</v>
      </c>
      <c r="E189" s="224">
        <f t="shared" ref="E189:N189" si="82">E79</f>
        <v>13</v>
      </c>
      <c r="F189" s="225">
        <f t="shared" si="82"/>
        <v>20200253</v>
      </c>
      <c r="G189" s="224" t="str">
        <f t="shared" si="82"/>
        <v>Midway Compressor Station</v>
      </c>
      <c r="H189" s="199" t="str">
        <f t="shared" si="82"/>
        <v>Waukesha 7044GSI</v>
      </c>
      <c r="I189" s="199" t="str">
        <f t="shared" si="82"/>
        <v>Compressor Engines</v>
      </c>
      <c r="J189" s="224">
        <f t="shared" si="82"/>
        <v>11.255278691777312</v>
      </c>
      <c r="K189" s="224">
        <f t="shared" si="82"/>
        <v>2.2510557383554621</v>
      </c>
      <c r="L189" s="224">
        <f t="shared" si="82"/>
        <v>16.882918037665963</v>
      </c>
      <c r="M189" s="224">
        <f t="shared" si="82"/>
        <v>0</v>
      </c>
      <c r="N189" s="224">
        <f t="shared" si="82"/>
        <v>0.45021114767109244</v>
      </c>
      <c r="O189" s="84"/>
      <c r="P189" s="6"/>
      <c r="Q189" s="6"/>
      <c r="R189" s="6"/>
      <c r="S189" s="6"/>
      <c r="T189" s="6"/>
      <c r="U189" s="6"/>
    </row>
    <row r="190" spans="1:21" s="83" customFormat="1" x14ac:dyDescent="0.2">
      <c r="A190" s="224" t="str">
        <f t="shared" si="79"/>
        <v>WYDEQ Permitted Sources</v>
      </c>
      <c r="B190" s="224">
        <f t="shared" si="79"/>
        <v>56</v>
      </c>
      <c r="C190" s="138" t="s">
        <v>16617</v>
      </c>
      <c r="D190" s="224" t="s">
        <v>680</v>
      </c>
      <c r="E190" s="224">
        <f t="shared" ref="E190:N190" si="83">E80</f>
        <v>13</v>
      </c>
      <c r="F190" s="225">
        <f t="shared" si="83"/>
        <v>20200254</v>
      </c>
      <c r="G190" s="224" t="str">
        <f t="shared" si="83"/>
        <v>Midway Compressor Station</v>
      </c>
      <c r="H190" s="199" t="str">
        <f t="shared" si="83"/>
        <v>Caterpillar 3516TALE</v>
      </c>
      <c r="I190" s="199" t="str">
        <f t="shared" si="83"/>
        <v>Compressor Engines</v>
      </c>
      <c r="J190" s="224">
        <f t="shared" si="83"/>
        <v>0</v>
      </c>
      <c r="K190" s="224">
        <f t="shared" si="83"/>
        <v>0</v>
      </c>
      <c r="L190" s="224">
        <f t="shared" si="83"/>
        <v>0</v>
      </c>
      <c r="M190" s="224">
        <f t="shared" si="83"/>
        <v>0</v>
      </c>
      <c r="N190" s="224">
        <f t="shared" si="83"/>
        <v>0</v>
      </c>
      <c r="O190" s="84"/>
      <c r="P190" s="6"/>
      <c r="Q190" s="6"/>
      <c r="R190" s="6"/>
      <c r="S190" s="6"/>
      <c r="T190" s="6"/>
      <c r="U190" s="6"/>
    </row>
    <row r="191" spans="1:21" s="83" customFormat="1" x14ac:dyDescent="0.2">
      <c r="A191" s="224" t="str">
        <f t="shared" si="79"/>
        <v>WYDEQ Permitted Sources</v>
      </c>
      <c r="B191" s="224">
        <f t="shared" si="79"/>
        <v>56</v>
      </c>
      <c r="C191" s="138" t="s">
        <v>16617</v>
      </c>
      <c r="D191" s="224" t="s">
        <v>680</v>
      </c>
      <c r="E191" s="224">
        <f t="shared" ref="E191:N191" si="84">E81</f>
        <v>13</v>
      </c>
      <c r="F191" s="225">
        <f t="shared" si="84"/>
        <v>20200254</v>
      </c>
      <c r="G191" s="224" t="str">
        <f t="shared" si="84"/>
        <v>Moneta Compressor Station</v>
      </c>
      <c r="H191" s="199" t="str">
        <f t="shared" si="84"/>
        <v>Caterpillar G3516LE</v>
      </c>
      <c r="I191" s="199" t="str">
        <f t="shared" si="84"/>
        <v>Compressor Engines</v>
      </c>
      <c r="J191" s="224">
        <f t="shared" si="84"/>
        <v>19.413287671679399</v>
      </c>
      <c r="K191" s="224">
        <f t="shared" si="84"/>
        <v>9.1</v>
      </c>
      <c r="L191" s="224">
        <f t="shared" si="84"/>
        <v>12.9</v>
      </c>
      <c r="M191" s="224" t="str">
        <f t="shared" si="84"/>
        <v/>
      </c>
      <c r="N191" s="224" t="str">
        <f t="shared" si="84"/>
        <v/>
      </c>
      <c r="O191" s="84"/>
      <c r="P191" s="6"/>
      <c r="Q191" s="6"/>
      <c r="R191" s="6"/>
      <c r="S191" s="6"/>
      <c r="T191" s="6"/>
      <c r="U191" s="6"/>
    </row>
    <row r="192" spans="1:21" s="83" customFormat="1" x14ac:dyDescent="0.2">
      <c r="A192" s="224" t="str">
        <f t="shared" si="79"/>
        <v>WYDEQ Permitted Sources</v>
      </c>
      <c r="B192" s="224">
        <f t="shared" si="79"/>
        <v>56</v>
      </c>
      <c r="C192" s="138" t="s">
        <v>16617</v>
      </c>
      <c r="D192" s="224" t="s">
        <v>680</v>
      </c>
      <c r="E192" s="224">
        <f t="shared" ref="E192:N192" si="85">E82</f>
        <v>13</v>
      </c>
      <c r="F192" s="225">
        <f t="shared" si="85"/>
        <v>20200254</v>
      </c>
      <c r="G192" s="224" t="str">
        <f t="shared" si="85"/>
        <v>Moneta Compressor Station</v>
      </c>
      <c r="H192" s="199" t="str">
        <f t="shared" si="85"/>
        <v>Caterpillar G3516LE</v>
      </c>
      <c r="I192" s="199" t="str">
        <f t="shared" si="85"/>
        <v>Compressor Engines</v>
      </c>
      <c r="J192" s="224">
        <f t="shared" si="85"/>
        <v>19.413287671679399</v>
      </c>
      <c r="K192" s="224">
        <f t="shared" si="85"/>
        <v>9.1</v>
      </c>
      <c r="L192" s="224">
        <f t="shared" si="85"/>
        <v>12.9</v>
      </c>
      <c r="M192" s="224" t="str">
        <f t="shared" si="85"/>
        <v/>
      </c>
      <c r="N192" s="224" t="str">
        <f t="shared" si="85"/>
        <v/>
      </c>
      <c r="O192" s="84"/>
      <c r="P192" s="6"/>
      <c r="Q192" s="6"/>
      <c r="R192" s="6"/>
      <c r="S192" s="6"/>
      <c r="T192" s="6"/>
      <c r="U192" s="6"/>
    </row>
    <row r="193" spans="1:21" s="83" customFormat="1" x14ac:dyDescent="0.2">
      <c r="A193" s="224" t="str">
        <f t="shared" si="79"/>
        <v>WYDEQ Permitted Sources</v>
      </c>
      <c r="B193" s="224">
        <f t="shared" si="79"/>
        <v>56</v>
      </c>
      <c r="C193" s="138" t="s">
        <v>16617</v>
      </c>
      <c r="D193" s="224" t="s">
        <v>680</v>
      </c>
      <c r="E193" s="224">
        <f t="shared" ref="E193:F212" si="86">E83</f>
        <v>13</v>
      </c>
      <c r="F193" s="225">
        <f t="shared" si="86"/>
        <v>31000203</v>
      </c>
      <c r="G193" s="224" t="str">
        <f t="shared" ref="G193:N193" si="87">G83</f>
        <v>West Frenchie Draw Amine Plant</v>
      </c>
      <c r="H193" s="199" t="str">
        <f t="shared" si="87"/>
        <v>GEN01/GE01: Wauk P48GSI</v>
      </c>
      <c r="I193" s="199" t="str">
        <f t="shared" si="87"/>
        <v>Compressor Engines</v>
      </c>
      <c r="J193" s="224">
        <f t="shared" si="87"/>
        <v>7.2</v>
      </c>
      <c r="K193" s="224">
        <f t="shared" si="87"/>
        <v>5.0999999999999996</v>
      </c>
      <c r="L193" s="224">
        <f t="shared" si="87"/>
        <v>10.3</v>
      </c>
      <c r="M193" s="224" t="str">
        <f t="shared" si="87"/>
        <v/>
      </c>
      <c r="N193" s="224" t="str">
        <f t="shared" si="87"/>
        <v/>
      </c>
      <c r="O193" s="84"/>
      <c r="P193" s="6"/>
      <c r="Q193" s="6"/>
      <c r="R193" s="6"/>
      <c r="S193" s="6"/>
      <c r="T193" s="6"/>
      <c r="U193" s="6"/>
    </row>
    <row r="194" spans="1:21" s="83" customFormat="1" x14ac:dyDescent="0.2">
      <c r="A194" s="224" t="str">
        <f t="shared" si="79"/>
        <v>WYDEQ Permitted Sources</v>
      </c>
      <c r="B194" s="224">
        <f t="shared" si="79"/>
        <v>56</v>
      </c>
      <c r="C194" s="138" t="s">
        <v>16617</v>
      </c>
      <c r="D194" s="224" t="s">
        <v>680</v>
      </c>
      <c r="E194" s="224">
        <f t="shared" si="86"/>
        <v>13</v>
      </c>
      <c r="F194" s="225">
        <f t="shared" si="86"/>
        <v>31000203</v>
      </c>
      <c r="G194" s="224" t="str">
        <f t="shared" ref="G194:N194" si="88">G84</f>
        <v>West Frenchie Draw Amine Plant</v>
      </c>
      <c r="H194" s="199" t="str">
        <f t="shared" si="88"/>
        <v>GEN02/GE02: Wauk P48GSI</v>
      </c>
      <c r="I194" s="199" t="str">
        <f t="shared" si="88"/>
        <v>Compressor Engines</v>
      </c>
      <c r="J194" s="224">
        <f t="shared" si="88"/>
        <v>7.2</v>
      </c>
      <c r="K194" s="224">
        <f t="shared" si="88"/>
        <v>5.0999999999999996</v>
      </c>
      <c r="L194" s="224">
        <f t="shared" si="88"/>
        <v>10.3</v>
      </c>
      <c r="M194" s="224" t="str">
        <f t="shared" si="88"/>
        <v/>
      </c>
      <c r="N194" s="224" t="str">
        <f t="shared" si="88"/>
        <v/>
      </c>
      <c r="O194" s="84"/>
      <c r="P194" s="6"/>
      <c r="Q194" s="6"/>
      <c r="R194" s="6"/>
      <c r="S194" s="6"/>
      <c r="T194" s="6"/>
      <c r="U194" s="6"/>
    </row>
    <row r="195" spans="1:21" s="83" customFormat="1" x14ac:dyDescent="0.2">
      <c r="A195" s="224" t="str">
        <f t="shared" si="79"/>
        <v>WYDEQ Permitted Sources</v>
      </c>
      <c r="B195" s="224">
        <f t="shared" si="79"/>
        <v>56</v>
      </c>
      <c r="C195" s="138" t="s">
        <v>16617</v>
      </c>
      <c r="D195" s="224" t="s">
        <v>680</v>
      </c>
      <c r="E195" s="224">
        <f t="shared" si="86"/>
        <v>13</v>
      </c>
      <c r="F195" s="225">
        <f t="shared" si="86"/>
        <v>31000301</v>
      </c>
      <c r="G195" s="224" t="str">
        <f t="shared" ref="G195:N195" si="89">G85</f>
        <v>West Frenchie Draw Amine Plant</v>
      </c>
      <c r="H195" s="199" t="str">
        <f t="shared" si="89"/>
        <v>FLR01/DU01 TEG Dehydration Unit</v>
      </c>
      <c r="I195" s="199" t="str">
        <f t="shared" si="89"/>
        <v>Dehydrator</v>
      </c>
      <c r="J195" s="224">
        <f t="shared" si="89"/>
        <v>0.4</v>
      </c>
      <c r="K195" s="224">
        <f t="shared" si="89"/>
        <v>3.3</v>
      </c>
      <c r="L195" s="224">
        <f t="shared" si="89"/>
        <v>2.4</v>
      </c>
      <c r="M195" s="224" t="str">
        <f t="shared" si="89"/>
        <v/>
      </c>
      <c r="N195" s="224" t="str">
        <f t="shared" si="89"/>
        <v/>
      </c>
      <c r="O195" s="84"/>
      <c r="P195" s="6"/>
      <c r="Q195" s="6"/>
      <c r="R195" s="6"/>
      <c r="S195" s="6"/>
      <c r="T195" s="6"/>
      <c r="U195" s="6"/>
    </row>
    <row r="196" spans="1:21" s="83" customFormat="1" x14ac:dyDescent="0.2">
      <c r="A196" s="224" t="str">
        <f t="shared" si="79"/>
        <v>WYDEQ Permitted Sources</v>
      </c>
      <c r="B196" s="224">
        <f t="shared" si="79"/>
        <v>56</v>
      </c>
      <c r="C196" s="138" t="s">
        <v>16617</v>
      </c>
      <c r="D196" s="224" t="s">
        <v>680</v>
      </c>
      <c r="E196" s="224">
        <f t="shared" si="86"/>
        <v>13</v>
      </c>
      <c r="F196" s="225">
        <f t="shared" si="86"/>
        <v>31000404</v>
      </c>
      <c r="G196" s="224" t="str">
        <f t="shared" ref="G196:N196" si="90">G86</f>
        <v>West Frenchie Draw Amine Plant</v>
      </c>
      <c r="H196" s="199" t="str">
        <f t="shared" si="90"/>
        <v>HOH01/HT01: Hot Oil Heater</v>
      </c>
      <c r="I196" s="199" t="str">
        <f t="shared" si="90"/>
        <v>Process Heaters</v>
      </c>
      <c r="J196" s="224">
        <f t="shared" si="90"/>
        <v>7</v>
      </c>
      <c r="K196" s="224">
        <f t="shared" si="90"/>
        <v>0.7</v>
      </c>
      <c r="L196" s="224">
        <f t="shared" si="90"/>
        <v>6</v>
      </c>
      <c r="M196" s="224" t="str">
        <f t="shared" si="90"/>
        <v/>
      </c>
      <c r="N196" s="224" t="str">
        <f t="shared" si="90"/>
        <v/>
      </c>
      <c r="O196" s="84"/>
      <c r="P196" s="6"/>
      <c r="Q196" s="6"/>
      <c r="R196" s="6"/>
      <c r="S196" s="6"/>
      <c r="T196" s="6"/>
      <c r="U196" s="6"/>
    </row>
    <row r="197" spans="1:21" s="83" customFormat="1" x14ac:dyDescent="0.2">
      <c r="A197" s="224" t="str">
        <f t="shared" si="79"/>
        <v>WYDEQ Permitted Sources</v>
      </c>
      <c r="B197" s="224">
        <f t="shared" si="79"/>
        <v>56</v>
      </c>
      <c r="C197" s="138" t="s">
        <v>16617</v>
      </c>
      <c r="D197" s="224" t="s">
        <v>680</v>
      </c>
      <c r="E197" s="224">
        <f t="shared" si="86"/>
        <v>13</v>
      </c>
      <c r="F197" s="225">
        <f t="shared" si="86"/>
        <v>31000305</v>
      </c>
      <c r="G197" s="224" t="str">
        <f t="shared" ref="G197:N197" si="91">G87</f>
        <v>West Frenchie Draw Amine Plant</v>
      </c>
      <c r="H197" s="199" t="str">
        <f t="shared" si="91"/>
        <v>RTO01/AM01: Amine Unit</v>
      </c>
      <c r="I197" s="199" t="str">
        <f t="shared" si="91"/>
        <v>Natural Gas Processing Facilities, Gas Sweeting: Amine Process</v>
      </c>
      <c r="J197" s="224">
        <f t="shared" si="91"/>
        <v>0.3</v>
      </c>
      <c r="K197" s="224">
        <f t="shared" si="91"/>
        <v>1.6</v>
      </c>
      <c r="L197" s="224">
        <f t="shared" si="91"/>
        <v>1.5</v>
      </c>
      <c r="M197" s="224" t="str">
        <f t="shared" si="91"/>
        <v/>
      </c>
      <c r="N197" s="224" t="str">
        <f t="shared" si="91"/>
        <v/>
      </c>
      <c r="O197" s="84"/>
      <c r="P197" s="6"/>
      <c r="Q197" s="6"/>
      <c r="R197" s="6"/>
      <c r="S197" s="6"/>
      <c r="T197" s="6"/>
      <c r="U197" s="6"/>
    </row>
    <row r="198" spans="1:21" s="83" customFormat="1" x14ac:dyDescent="0.2">
      <c r="A198" s="224" t="str">
        <f t="shared" si="79"/>
        <v>WYDEQ Permitted Sources</v>
      </c>
      <c r="B198" s="224">
        <f t="shared" si="79"/>
        <v>56</v>
      </c>
      <c r="C198" s="138" t="s">
        <v>16617</v>
      </c>
      <c r="D198" s="224" t="s">
        <v>680</v>
      </c>
      <c r="E198" s="224">
        <f t="shared" si="86"/>
        <v>13</v>
      </c>
      <c r="F198" s="225">
        <f t="shared" si="86"/>
        <v>20200253</v>
      </c>
      <c r="G198" s="224" t="str">
        <f t="shared" ref="G198:N198" si="92">G88</f>
        <v>Frenchie Draw Satellite/Graham West Station</v>
      </c>
      <c r="H198" s="199" t="str">
        <f t="shared" si="92"/>
        <v>Waukesha 7042GSI</v>
      </c>
      <c r="I198" s="199" t="str">
        <f t="shared" si="92"/>
        <v>Compressor Engines</v>
      </c>
      <c r="J198" s="224">
        <f t="shared" si="92"/>
        <v>14.253356040939828</v>
      </c>
      <c r="K198" s="224">
        <f t="shared" si="92"/>
        <v>4.7511186803132768</v>
      </c>
      <c r="L198" s="224">
        <f t="shared" si="92"/>
        <v>1.9004474721253104</v>
      </c>
      <c r="M198" s="224">
        <f t="shared" si="92"/>
        <v>0</v>
      </c>
      <c r="N198" s="224">
        <f t="shared" si="92"/>
        <v>0.38008949442506207</v>
      </c>
      <c r="O198" s="84"/>
      <c r="P198" s="6"/>
      <c r="Q198" s="6"/>
      <c r="R198" s="6"/>
      <c r="S198" s="6"/>
      <c r="T198" s="6"/>
      <c r="U198" s="6"/>
    </row>
    <row r="199" spans="1:21" s="83" customFormat="1" x14ac:dyDescent="0.2">
      <c r="A199" s="224" t="str">
        <f t="shared" si="79"/>
        <v>WYDEQ Permitted Sources</v>
      </c>
      <c r="B199" s="224">
        <f t="shared" si="79"/>
        <v>56</v>
      </c>
      <c r="C199" s="138" t="s">
        <v>16617</v>
      </c>
      <c r="D199" s="224" t="s">
        <v>680</v>
      </c>
      <c r="E199" s="224">
        <f t="shared" si="86"/>
        <v>13</v>
      </c>
      <c r="F199" s="225">
        <f t="shared" si="86"/>
        <v>20200253</v>
      </c>
      <c r="G199" s="224" t="str">
        <f t="shared" ref="G199:N199" si="93">G89</f>
        <v>Frenchie Draw Satellite/Graham West Station</v>
      </c>
      <c r="H199" s="199" t="str">
        <f t="shared" si="93"/>
        <v>Waukesha 7042GSI</v>
      </c>
      <c r="I199" s="199" t="str">
        <f t="shared" si="93"/>
        <v>Compressor Engines</v>
      </c>
      <c r="J199" s="224">
        <f t="shared" si="93"/>
        <v>14.336323847947218</v>
      </c>
      <c r="K199" s="224">
        <f t="shared" si="93"/>
        <v>4.7787746159824067</v>
      </c>
      <c r="L199" s="224">
        <f t="shared" si="93"/>
        <v>1.911509846392963</v>
      </c>
      <c r="M199" s="224">
        <f t="shared" si="93"/>
        <v>0</v>
      </c>
      <c r="N199" s="224">
        <f t="shared" si="93"/>
        <v>0.38230196927859256</v>
      </c>
      <c r="O199" s="84"/>
      <c r="P199" s="6"/>
      <c r="Q199" s="6"/>
      <c r="R199" s="6"/>
      <c r="S199" s="6"/>
      <c r="T199" s="6"/>
      <c r="U199" s="6"/>
    </row>
    <row r="200" spans="1:21" s="83" customFormat="1" x14ac:dyDescent="0.2">
      <c r="A200" s="224" t="str">
        <f t="shared" si="79"/>
        <v>WYDEQ Permitted Sources</v>
      </c>
      <c r="B200" s="224">
        <f t="shared" si="79"/>
        <v>56</v>
      </c>
      <c r="C200" s="138" t="s">
        <v>16617</v>
      </c>
      <c r="D200" s="224" t="s">
        <v>680</v>
      </c>
      <c r="E200" s="224">
        <f t="shared" si="86"/>
        <v>13</v>
      </c>
      <c r="F200" s="225">
        <f t="shared" si="86"/>
        <v>20200254</v>
      </c>
      <c r="G200" s="224" t="str">
        <f t="shared" ref="G200:N200" si="94">G90</f>
        <v>Frenchie Draw Satellite/Graham West Station</v>
      </c>
      <c r="H200" s="199" t="str">
        <f t="shared" si="94"/>
        <v>Caterpillar G3516TALE</v>
      </c>
      <c r="I200" s="199" t="str">
        <f t="shared" si="94"/>
        <v>Compressor Engines</v>
      </c>
      <c r="J200" s="224">
        <f t="shared" si="94"/>
        <v>0</v>
      </c>
      <c r="K200" s="224">
        <f t="shared" si="94"/>
        <v>0</v>
      </c>
      <c r="L200" s="224">
        <f t="shared" si="94"/>
        <v>0</v>
      </c>
      <c r="M200" s="224">
        <f t="shared" si="94"/>
        <v>0</v>
      </c>
      <c r="N200" s="224">
        <f t="shared" si="94"/>
        <v>0</v>
      </c>
      <c r="O200" s="84"/>
      <c r="P200" s="6"/>
      <c r="Q200" s="6"/>
      <c r="R200" s="6"/>
      <c r="S200" s="6"/>
      <c r="T200" s="6"/>
      <c r="U200" s="6"/>
    </row>
    <row r="201" spans="1:21" s="83" customFormat="1" x14ac:dyDescent="0.2">
      <c r="A201" s="224" t="str">
        <f t="shared" si="79"/>
        <v>WYDEQ Permitted Sources</v>
      </c>
      <c r="B201" s="224">
        <f t="shared" si="79"/>
        <v>56</v>
      </c>
      <c r="C201" s="138" t="s">
        <v>16617</v>
      </c>
      <c r="D201" s="224" t="s">
        <v>680</v>
      </c>
      <c r="E201" s="224">
        <f t="shared" si="86"/>
        <v>13</v>
      </c>
      <c r="F201" s="225">
        <f t="shared" si="86"/>
        <v>20200254</v>
      </c>
      <c r="G201" s="224" t="str">
        <f t="shared" ref="G201:N201" si="95">G91</f>
        <v>Frenchie Draw Satellite/Graham West Station</v>
      </c>
      <c r="H201" s="199" t="str">
        <f t="shared" si="95"/>
        <v>Caterpillar G3516TALE</v>
      </c>
      <c r="I201" s="199" t="str">
        <f t="shared" si="95"/>
        <v>Compressor Engines</v>
      </c>
      <c r="J201" s="224">
        <f t="shared" si="95"/>
        <v>0</v>
      </c>
      <c r="K201" s="224">
        <f t="shared" si="95"/>
        <v>0</v>
      </c>
      <c r="L201" s="224">
        <f t="shared" si="95"/>
        <v>0</v>
      </c>
      <c r="M201" s="224">
        <f t="shared" si="95"/>
        <v>0</v>
      </c>
      <c r="N201" s="224">
        <f t="shared" si="95"/>
        <v>0</v>
      </c>
      <c r="O201" s="84"/>
      <c r="P201" s="6"/>
      <c r="Q201" s="6"/>
      <c r="R201" s="6"/>
      <c r="S201" s="6"/>
      <c r="T201" s="6"/>
      <c r="U201" s="6"/>
    </row>
    <row r="202" spans="1:21" s="83" customFormat="1" x14ac:dyDescent="0.2">
      <c r="A202" s="224" t="str">
        <f t="shared" si="79"/>
        <v>WYDEQ Permitted Sources</v>
      </c>
      <c r="B202" s="224">
        <f t="shared" si="79"/>
        <v>56</v>
      </c>
      <c r="C202" s="138" t="s">
        <v>16617</v>
      </c>
      <c r="D202" s="224" t="s">
        <v>680</v>
      </c>
      <c r="E202" s="224">
        <f t="shared" si="86"/>
        <v>13</v>
      </c>
      <c r="F202" s="225">
        <f t="shared" si="86"/>
        <v>20200254</v>
      </c>
      <c r="G202" s="224" t="str">
        <f t="shared" ref="G202:N202" si="96">G92</f>
        <v>Castle Gardens Federal 13-31X</v>
      </c>
      <c r="H202" s="199" t="str">
        <f t="shared" si="96"/>
        <v>AJAX DPC-280LE</v>
      </c>
      <c r="I202" s="199" t="str">
        <f t="shared" si="96"/>
        <v>Compressor Engines</v>
      </c>
      <c r="J202" s="224">
        <f t="shared" si="96"/>
        <v>4.0999999999999996</v>
      </c>
      <c r="K202" s="224">
        <f t="shared" si="96"/>
        <v>4.5</v>
      </c>
      <c r="L202" s="224">
        <f t="shared" si="96"/>
        <v>7.7</v>
      </c>
      <c r="M202" s="224">
        <f t="shared" si="96"/>
        <v>0</v>
      </c>
      <c r="N202" s="224">
        <f t="shared" si="96"/>
        <v>0</v>
      </c>
      <c r="O202" s="84"/>
      <c r="P202" s="6"/>
      <c r="Q202" s="6"/>
      <c r="R202" s="6"/>
      <c r="S202" s="6"/>
      <c r="T202" s="6"/>
      <c r="U202" s="6"/>
    </row>
    <row r="203" spans="1:21" s="83" customFormat="1" x14ac:dyDescent="0.2">
      <c r="A203" s="224" t="str">
        <f t="shared" si="79"/>
        <v>WYDEQ Permitted Sources</v>
      </c>
      <c r="B203" s="224">
        <f t="shared" si="79"/>
        <v>56</v>
      </c>
      <c r="C203" s="138" t="s">
        <v>16617</v>
      </c>
      <c r="D203" s="224" t="s">
        <v>680</v>
      </c>
      <c r="E203" s="224">
        <f t="shared" si="86"/>
        <v>13</v>
      </c>
      <c r="F203" s="225">
        <f t="shared" si="86"/>
        <v>31000228</v>
      </c>
      <c r="G203" s="224" t="str">
        <f t="shared" ref="G203:N203" si="97">G93</f>
        <v>Castle Gardens Federal 13-31X</v>
      </c>
      <c r="H203" s="199" t="str">
        <f t="shared" si="97"/>
        <v>DEHY AND REBOILER</v>
      </c>
      <c r="I203" s="199" t="str">
        <f t="shared" si="97"/>
        <v>Dehydrator</v>
      </c>
      <c r="J203" s="224">
        <f t="shared" si="97"/>
        <v>0.3</v>
      </c>
      <c r="K203" s="224">
        <f t="shared" si="97"/>
        <v>4.5</v>
      </c>
      <c r="L203" s="224">
        <f t="shared" si="97"/>
        <v>0.1</v>
      </c>
      <c r="M203" s="224">
        <f t="shared" si="97"/>
        <v>0</v>
      </c>
      <c r="N203" s="224">
        <f t="shared" si="97"/>
        <v>0</v>
      </c>
      <c r="O203" s="84"/>
      <c r="P203" s="6"/>
      <c r="Q203" s="6"/>
      <c r="R203" s="6"/>
      <c r="S203" s="6"/>
      <c r="T203" s="6"/>
      <c r="U203" s="6"/>
    </row>
    <row r="204" spans="1:21" s="83" customFormat="1" x14ac:dyDescent="0.2">
      <c r="A204" s="224" t="str">
        <f t="shared" si="79"/>
        <v>WYDEQ Permitted Sources</v>
      </c>
      <c r="B204" s="224">
        <f t="shared" si="79"/>
        <v>56</v>
      </c>
      <c r="C204" s="138" t="s">
        <v>16617</v>
      </c>
      <c r="D204" s="224" t="s">
        <v>680</v>
      </c>
      <c r="E204" s="224">
        <f t="shared" si="86"/>
        <v>13</v>
      </c>
      <c r="F204" s="225">
        <f t="shared" si="86"/>
        <v>31000404</v>
      </c>
      <c r="G204" s="224" t="str">
        <f t="shared" ref="G204:N204" si="98">G94</f>
        <v>Castle Gardens Federal 13-31X</v>
      </c>
      <c r="H204" s="199" t="str">
        <f t="shared" si="98"/>
        <v>LINE HEATER</v>
      </c>
      <c r="I204" s="199" t="str">
        <f t="shared" si="98"/>
        <v>Process Heaters</v>
      </c>
      <c r="J204" s="224">
        <f t="shared" si="98"/>
        <v>0.2</v>
      </c>
      <c r="K204" s="224">
        <f t="shared" si="98"/>
        <v>0</v>
      </c>
      <c r="L204" s="224">
        <f t="shared" si="98"/>
        <v>0</v>
      </c>
      <c r="M204" s="224">
        <f t="shared" si="98"/>
        <v>0</v>
      </c>
      <c r="N204" s="224">
        <f t="shared" si="98"/>
        <v>0</v>
      </c>
      <c r="O204" s="84"/>
      <c r="P204" s="6"/>
      <c r="Q204" s="6"/>
      <c r="R204" s="6"/>
      <c r="S204" s="6"/>
      <c r="T204" s="6"/>
      <c r="U204" s="6"/>
    </row>
    <row r="205" spans="1:21" s="83" customFormat="1" x14ac:dyDescent="0.2">
      <c r="A205" s="224" t="str">
        <f t="shared" si="79"/>
        <v>WYDEQ Permitted Sources</v>
      </c>
      <c r="B205" s="224">
        <f t="shared" si="79"/>
        <v>56</v>
      </c>
      <c r="C205" s="138" t="s">
        <v>16617</v>
      </c>
      <c r="D205" s="224" t="s">
        <v>680</v>
      </c>
      <c r="E205" s="224">
        <f t="shared" si="86"/>
        <v>13</v>
      </c>
      <c r="F205" s="225">
        <f t="shared" si="86"/>
        <v>20200253</v>
      </c>
      <c r="G205" s="224" t="str">
        <f t="shared" ref="G205:N205" si="99">G95</f>
        <v>Curly 10-22</v>
      </c>
      <c r="H205" s="199" t="str">
        <f t="shared" si="99"/>
        <v>01/Caterpillar G3408TA Engine</v>
      </c>
      <c r="I205" s="199" t="str">
        <f t="shared" si="99"/>
        <v>Compressor Engines</v>
      </c>
      <c r="J205" s="224">
        <f t="shared" si="99"/>
        <v>3.504</v>
      </c>
      <c r="K205" s="224">
        <f t="shared" si="99"/>
        <v>0</v>
      </c>
      <c r="L205" s="224">
        <f t="shared" si="99"/>
        <v>5.2560000000000002</v>
      </c>
      <c r="M205" s="224">
        <f t="shared" si="99"/>
        <v>0</v>
      </c>
      <c r="N205" s="224">
        <f t="shared" si="99"/>
        <v>0</v>
      </c>
      <c r="O205" s="84"/>
      <c r="P205" s="6"/>
      <c r="Q205" s="6"/>
      <c r="R205" s="6"/>
      <c r="S205" s="6"/>
      <c r="T205" s="6"/>
      <c r="U205" s="6"/>
    </row>
    <row r="206" spans="1:21" s="83" customFormat="1" x14ac:dyDescent="0.2">
      <c r="A206" s="224" t="str">
        <f t="shared" si="79"/>
        <v>WYDEQ Permitted Sources</v>
      </c>
      <c r="B206" s="224">
        <f t="shared" si="79"/>
        <v>56</v>
      </c>
      <c r="C206" s="138" t="s">
        <v>16617</v>
      </c>
      <c r="D206" s="224" t="s">
        <v>680</v>
      </c>
      <c r="E206" s="224">
        <f t="shared" si="86"/>
        <v>13</v>
      </c>
      <c r="F206" s="225">
        <f t="shared" si="86"/>
        <v>20200253</v>
      </c>
      <c r="G206" s="224" t="str">
        <f t="shared" ref="G206:N206" si="100">G96</f>
        <v>Curly 10-22</v>
      </c>
      <c r="H206" s="199" t="str">
        <f t="shared" si="100"/>
        <v>02/Waukesha H24SID Engine</v>
      </c>
      <c r="I206" s="199" t="str">
        <f t="shared" si="100"/>
        <v>Compressor Engines</v>
      </c>
      <c r="J206" s="224">
        <f t="shared" si="100"/>
        <v>5.694</v>
      </c>
      <c r="K206" s="224">
        <f t="shared" si="100"/>
        <v>0</v>
      </c>
      <c r="L206" s="224">
        <f t="shared" si="100"/>
        <v>5.694</v>
      </c>
      <c r="M206" s="224">
        <f t="shared" si="100"/>
        <v>0</v>
      </c>
      <c r="N206" s="224">
        <f t="shared" si="100"/>
        <v>0</v>
      </c>
      <c r="O206" s="84"/>
      <c r="P206" s="6"/>
      <c r="Q206" s="6"/>
      <c r="R206" s="6"/>
      <c r="S206" s="6"/>
      <c r="T206" s="6"/>
      <c r="U206" s="6"/>
    </row>
    <row r="207" spans="1:21" s="83" customFormat="1" x14ac:dyDescent="0.2">
      <c r="A207" s="224" t="str">
        <f t="shared" ref="A207:B225" si="101">A97</f>
        <v>WYDEQ Permitted Sources</v>
      </c>
      <c r="B207" s="224">
        <f t="shared" si="101"/>
        <v>56</v>
      </c>
      <c r="C207" s="138" t="s">
        <v>16617</v>
      </c>
      <c r="D207" s="224" t="s">
        <v>680</v>
      </c>
      <c r="E207" s="224">
        <f t="shared" si="86"/>
        <v>13</v>
      </c>
      <c r="F207" s="225">
        <f t="shared" si="86"/>
        <v>31000299</v>
      </c>
      <c r="G207" s="224" t="str">
        <f t="shared" ref="G207:N207" si="102">G97</f>
        <v>Frenchie Draw Graham Unit Central Tank Battery</v>
      </c>
      <c r="H207" s="199" t="str">
        <f t="shared" si="102"/>
        <v>FUGITIVES</v>
      </c>
      <c r="I207" s="199" t="str">
        <f t="shared" si="102"/>
        <v>Natural Gas Production, Other Not Classified</v>
      </c>
      <c r="J207" s="224">
        <f t="shared" si="102"/>
        <v>0</v>
      </c>
      <c r="K207" s="224">
        <f t="shared" si="102"/>
        <v>0.2</v>
      </c>
      <c r="L207" s="224">
        <f t="shared" si="102"/>
        <v>0</v>
      </c>
      <c r="M207" s="224">
        <f t="shared" si="102"/>
        <v>0</v>
      </c>
      <c r="N207" s="224">
        <f t="shared" si="102"/>
        <v>0</v>
      </c>
      <c r="O207" s="84"/>
      <c r="P207" s="6"/>
      <c r="Q207" s="6"/>
      <c r="R207" s="6"/>
      <c r="S207" s="6"/>
      <c r="T207" s="6"/>
      <c r="U207" s="6"/>
    </row>
    <row r="208" spans="1:21" s="83" customFormat="1" x14ac:dyDescent="0.2">
      <c r="A208" s="224" t="str">
        <f t="shared" si="101"/>
        <v>WYDEQ Permitted Sources</v>
      </c>
      <c r="B208" s="224">
        <f t="shared" si="101"/>
        <v>56</v>
      </c>
      <c r="C208" s="138" t="s">
        <v>16617</v>
      </c>
      <c r="D208" s="224" t="s">
        <v>680</v>
      </c>
      <c r="E208" s="224">
        <f t="shared" si="86"/>
        <v>13</v>
      </c>
      <c r="F208" s="225">
        <f t="shared" si="86"/>
        <v>40400312</v>
      </c>
      <c r="G208" s="224" t="str">
        <f t="shared" ref="G208:N208" si="103">G98</f>
        <v>Frenchie Draw Graham Unit Central Tank Battery</v>
      </c>
      <c r="H208" s="199" t="str">
        <f t="shared" si="103"/>
        <v>TANKS (4)</v>
      </c>
      <c r="I208" s="199" t="str">
        <f t="shared" si="103"/>
        <v>Permitted Tank Losses</v>
      </c>
      <c r="J208" s="224">
        <f t="shared" si="103"/>
        <v>3.7</v>
      </c>
      <c r="K208" s="224">
        <f t="shared" si="103"/>
        <v>31.4</v>
      </c>
      <c r="L208" s="224">
        <f t="shared" si="103"/>
        <v>0.9</v>
      </c>
      <c r="M208" s="224">
        <f t="shared" si="103"/>
        <v>0</v>
      </c>
      <c r="N208" s="224">
        <f t="shared" si="103"/>
        <v>0</v>
      </c>
      <c r="O208" s="84"/>
      <c r="P208" s="6"/>
      <c r="Q208" s="6"/>
      <c r="R208" s="6"/>
      <c r="S208" s="6"/>
      <c r="T208" s="6"/>
      <c r="U208" s="6"/>
    </row>
    <row r="209" spans="1:21" s="83" customFormat="1" x14ac:dyDescent="0.2">
      <c r="A209" s="224" t="str">
        <f t="shared" si="101"/>
        <v>WYDEQ Permitted Sources</v>
      </c>
      <c r="B209" s="224">
        <f t="shared" si="101"/>
        <v>56</v>
      </c>
      <c r="C209" s="138" t="s">
        <v>16617</v>
      </c>
      <c r="D209" s="224" t="s">
        <v>680</v>
      </c>
      <c r="E209" s="224">
        <f t="shared" si="86"/>
        <v>13</v>
      </c>
      <c r="F209" s="225">
        <f t="shared" si="86"/>
        <v>31000299</v>
      </c>
      <c r="G209" s="224" t="str">
        <f t="shared" ref="G209:N209" si="104">G99</f>
        <v>Frenchie Draw Graham Unit Central Tank Battery</v>
      </c>
      <c r="H209" s="199" t="str">
        <f t="shared" si="104"/>
        <v>HEATER TREATER</v>
      </c>
      <c r="I209" s="199" t="str">
        <f t="shared" si="104"/>
        <v>Natural Gas Production, Other Not Classified</v>
      </c>
      <c r="J209" s="224">
        <f t="shared" si="104"/>
        <v>0.3</v>
      </c>
      <c r="K209" s="224">
        <f t="shared" si="104"/>
        <v>0</v>
      </c>
      <c r="L209" s="224">
        <f t="shared" si="104"/>
        <v>0.1</v>
      </c>
      <c r="M209" s="224">
        <f t="shared" si="104"/>
        <v>0</v>
      </c>
      <c r="N209" s="224">
        <f t="shared" si="104"/>
        <v>0</v>
      </c>
      <c r="O209" s="84"/>
      <c r="P209" s="6"/>
      <c r="Q209" s="6"/>
      <c r="R209" s="6"/>
      <c r="S209" s="6"/>
      <c r="T209" s="6"/>
      <c r="U209" s="6"/>
    </row>
    <row r="210" spans="1:21" s="83" customFormat="1" x14ac:dyDescent="0.2">
      <c r="A210" s="224" t="str">
        <f t="shared" si="101"/>
        <v>WYDEQ Permitted Sources</v>
      </c>
      <c r="B210" s="224">
        <f t="shared" si="101"/>
        <v>56</v>
      </c>
      <c r="C210" s="138" t="s">
        <v>16617</v>
      </c>
      <c r="D210" s="224" t="s">
        <v>680</v>
      </c>
      <c r="E210" s="224">
        <f t="shared" si="86"/>
        <v>13</v>
      </c>
      <c r="F210" s="225">
        <f t="shared" si="86"/>
        <v>20200253</v>
      </c>
      <c r="G210" s="224" t="str">
        <f t="shared" ref="G210:N210" si="105">G100</f>
        <v>Graham Unit 61</v>
      </c>
      <c r="H210" s="199" t="str">
        <f t="shared" si="105"/>
        <v>COMPRESSCO ENGINE</v>
      </c>
      <c r="I210" s="199" t="str">
        <f t="shared" si="105"/>
        <v>Compressor Engines</v>
      </c>
      <c r="J210" s="224">
        <f t="shared" si="105"/>
        <v>0.8</v>
      </c>
      <c r="K210" s="224">
        <f t="shared" si="105"/>
        <v>0.4</v>
      </c>
      <c r="L210" s="224">
        <f t="shared" si="105"/>
        <v>0.8</v>
      </c>
      <c r="M210" s="224">
        <f t="shared" si="105"/>
        <v>0</v>
      </c>
      <c r="N210" s="224">
        <f t="shared" si="105"/>
        <v>0</v>
      </c>
      <c r="O210" s="84"/>
      <c r="P210" s="6"/>
      <c r="Q210" s="6"/>
      <c r="R210" s="6"/>
      <c r="S210" s="6"/>
      <c r="T210" s="6"/>
      <c r="U210" s="6"/>
    </row>
    <row r="211" spans="1:21" s="83" customFormat="1" x14ac:dyDescent="0.2">
      <c r="A211" s="224" t="str">
        <f t="shared" si="101"/>
        <v>WYDEQ Permitted Sources</v>
      </c>
      <c r="B211" s="224">
        <f t="shared" si="101"/>
        <v>56</v>
      </c>
      <c r="C211" s="138" t="s">
        <v>16617</v>
      </c>
      <c r="D211" s="224" t="s">
        <v>680</v>
      </c>
      <c r="E211" s="224">
        <f t="shared" si="86"/>
        <v>13</v>
      </c>
      <c r="F211" s="225">
        <f t="shared" si="86"/>
        <v>20200253</v>
      </c>
      <c r="G211" s="224" t="str">
        <f t="shared" ref="G211:N211" si="106">G101</f>
        <v>Gun Barrel Unit 28-11</v>
      </c>
      <c r="H211" s="199" t="str">
        <f t="shared" si="106"/>
        <v>COMPRESSCO ENGINE</v>
      </c>
      <c r="I211" s="199" t="str">
        <f t="shared" si="106"/>
        <v>Compressor Engines</v>
      </c>
      <c r="J211" s="224">
        <f t="shared" si="106"/>
        <v>0.8</v>
      </c>
      <c r="K211" s="224">
        <f t="shared" si="106"/>
        <v>0.4</v>
      </c>
      <c r="L211" s="224">
        <f t="shared" si="106"/>
        <v>0.8</v>
      </c>
      <c r="M211" s="224">
        <f t="shared" si="106"/>
        <v>0</v>
      </c>
      <c r="N211" s="224">
        <f t="shared" si="106"/>
        <v>0</v>
      </c>
      <c r="O211" s="84"/>
      <c r="P211" s="6"/>
      <c r="Q211" s="6"/>
      <c r="R211" s="6"/>
      <c r="S211" s="6"/>
      <c r="T211" s="6"/>
      <c r="U211" s="6"/>
    </row>
    <row r="212" spans="1:21" s="83" customFormat="1" x14ac:dyDescent="0.2">
      <c r="A212" s="224" t="str">
        <f t="shared" si="101"/>
        <v>WYDEQ Permitted Sources</v>
      </c>
      <c r="B212" s="224">
        <f t="shared" si="101"/>
        <v>56</v>
      </c>
      <c r="C212" s="138" t="s">
        <v>16617</v>
      </c>
      <c r="D212" s="224" t="s">
        <v>680</v>
      </c>
      <c r="E212" s="224">
        <f t="shared" si="86"/>
        <v>13</v>
      </c>
      <c r="F212" s="225">
        <f t="shared" si="86"/>
        <v>20200253</v>
      </c>
      <c r="G212" s="224" t="str">
        <f t="shared" ref="G212:N212" si="107">G102</f>
        <v>Montecristo "7" 25-31</v>
      </c>
      <c r="H212" s="199" t="str">
        <f t="shared" si="107"/>
        <v>COMPRESSCO ENGINE</v>
      </c>
      <c r="I212" s="199" t="str">
        <f t="shared" si="107"/>
        <v>Compressor Engines</v>
      </c>
      <c r="J212" s="224">
        <f t="shared" si="107"/>
        <v>0.8</v>
      </c>
      <c r="K212" s="224">
        <f t="shared" si="107"/>
        <v>0.4</v>
      </c>
      <c r="L212" s="224">
        <f t="shared" si="107"/>
        <v>0.8</v>
      </c>
      <c r="M212" s="224">
        <f t="shared" si="107"/>
        <v>0</v>
      </c>
      <c r="N212" s="224">
        <f t="shared" si="107"/>
        <v>0</v>
      </c>
      <c r="O212" s="84"/>
      <c r="P212" s="6"/>
      <c r="Q212" s="6"/>
      <c r="R212" s="6"/>
      <c r="S212" s="6"/>
      <c r="T212" s="6"/>
      <c r="U212" s="6"/>
    </row>
    <row r="213" spans="1:21" s="83" customFormat="1" x14ac:dyDescent="0.2">
      <c r="A213" s="224" t="str">
        <f t="shared" si="101"/>
        <v>WYDEQ Permitted Sources</v>
      </c>
      <c r="B213" s="224">
        <f t="shared" si="101"/>
        <v>56</v>
      </c>
      <c r="C213" s="138" t="s">
        <v>16617</v>
      </c>
      <c r="D213" s="224" t="s">
        <v>680</v>
      </c>
      <c r="E213" s="224">
        <f t="shared" ref="E213:F225" si="108">E103</f>
        <v>13</v>
      </c>
      <c r="F213" s="225">
        <f t="shared" si="108"/>
        <v>20200253</v>
      </c>
      <c r="G213" s="224" t="str">
        <f t="shared" ref="G213:N213" si="109">G103</f>
        <v>Montecristo</v>
      </c>
      <c r="H213" s="199" t="str">
        <f t="shared" si="109"/>
        <v>COMPRESSCO ENGINE</v>
      </c>
      <c r="I213" s="199" t="str">
        <f t="shared" si="109"/>
        <v>Compressor Engines</v>
      </c>
      <c r="J213" s="224">
        <f t="shared" si="109"/>
        <v>0.8</v>
      </c>
      <c r="K213" s="224">
        <f t="shared" si="109"/>
        <v>0.4</v>
      </c>
      <c r="L213" s="224">
        <f t="shared" si="109"/>
        <v>0.8</v>
      </c>
      <c r="M213" s="224">
        <f t="shared" si="109"/>
        <v>0</v>
      </c>
      <c r="N213" s="224">
        <f t="shared" si="109"/>
        <v>0</v>
      </c>
      <c r="O213" s="84"/>
      <c r="P213" s="6"/>
      <c r="Q213" s="6"/>
      <c r="R213" s="6"/>
      <c r="S213" s="6"/>
      <c r="T213" s="6"/>
      <c r="U213" s="6"/>
    </row>
    <row r="214" spans="1:21" s="83" customFormat="1" x14ac:dyDescent="0.2">
      <c r="A214" s="224" t="str">
        <f t="shared" si="101"/>
        <v>WYDEQ Permitted Sources</v>
      </c>
      <c r="B214" s="224">
        <f t="shared" si="101"/>
        <v>56</v>
      </c>
      <c r="C214" s="138" t="s">
        <v>16617</v>
      </c>
      <c r="D214" s="224" t="s">
        <v>680</v>
      </c>
      <c r="E214" s="224">
        <f t="shared" si="108"/>
        <v>13</v>
      </c>
      <c r="F214" s="225">
        <f t="shared" si="108"/>
        <v>20200253</v>
      </c>
      <c r="G214" s="224" t="str">
        <f t="shared" ref="G214:N214" si="110">G104</f>
        <v>GBU Monita #1 Central Facility</v>
      </c>
      <c r="H214" s="199" t="str">
        <f t="shared" si="110"/>
        <v>Waukesha H24GSI</v>
      </c>
      <c r="I214" s="199" t="str">
        <f t="shared" si="110"/>
        <v>Compressor Engines</v>
      </c>
      <c r="J214" s="224">
        <f t="shared" si="110"/>
        <v>4.7032191793917528</v>
      </c>
      <c r="K214" s="224">
        <f t="shared" si="110"/>
        <v>2.4</v>
      </c>
      <c r="L214" s="224">
        <f t="shared" si="110"/>
        <v>4.7</v>
      </c>
      <c r="M214" s="224">
        <f t="shared" si="110"/>
        <v>0</v>
      </c>
      <c r="N214" s="224">
        <f t="shared" si="110"/>
        <v>0</v>
      </c>
      <c r="O214" s="84"/>
      <c r="P214" s="6"/>
      <c r="Q214" s="6"/>
      <c r="R214" s="6"/>
      <c r="S214" s="6"/>
      <c r="T214" s="6"/>
      <c r="U214" s="6"/>
    </row>
    <row r="215" spans="1:21" s="83" customFormat="1" x14ac:dyDescent="0.2">
      <c r="A215" s="224" t="str">
        <f t="shared" si="101"/>
        <v>WYDEQ Permitted Sources</v>
      </c>
      <c r="B215" s="224">
        <f t="shared" si="101"/>
        <v>56</v>
      </c>
      <c r="C215" s="138" t="s">
        <v>16617</v>
      </c>
      <c r="D215" s="224" t="s">
        <v>680</v>
      </c>
      <c r="E215" s="224">
        <f t="shared" si="108"/>
        <v>13</v>
      </c>
      <c r="F215" s="225">
        <f t="shared" si="108"/>
        <v>20200254</v>
      </c>
      <c r="G215" s="224" t="str">
        <f t="shared" ref="G215:N215" si="111">G105</f>
        <v>GBU Monita #1 Central Facility</v>
      </c>
      <c r="H215" s="199" t="str">
        <f t="shared" si="111"/>
        <v>Caterpillar G3612TALE</v>
      </c>
      <c r="I215" s="199" t="str">
        <f t="shared" si="111"/>
        <v>Compressor Engines</v>
      </c>
      <c r="J215" s="224">
        <f t="shared" si="111"/>
        <v>24.016438355820231</v>
      </c>
      <c r="K215" s="224">
        <f t="shared" si="111"/>
        <v>24</v>
      </c>
      <c r="L215" s="224">
        <f t="shared" si="111"/>
        <v>6.2</v>
      </c>
      <c r="M215" s="224">
        <f t="shared" si="111"/>
        <v>0</v>
      </c>
      <c r="N215" s="224">
        <f t="shared" si="111"/>
        <v>0</v>
      </c>
      <c r="O215" s="84"/>
      <c r="P215" s="6"/>
      <c r="Q215" s="6"/>
      <c r="R215" s="6"/>
      <c r="S215" s="6"/>
      <c r="T215" s="6"/>
      <c r="U215" s="6"/>
    </row>
    <row r="216" spans="1:21" s="83" customFormat="1" x14ac:dyDescent="0.2">
      <c r="A216" s="224" t="str">
        <f t="shared" si="101"/>
        <v>WYDEQ Permitted Sources</v>
      </c>
      <c r="B216" s="224">
        <f t="shared" si="101"/>
        <v>56</v>
      </c>
      <c r="C216" s="138" t="s">
        <v>16617</v>
      </c>
      <c r="D216" s="224" t="s">
        <v>680</v>
      </c>
      <c r="E216" s="224">
        <f t="shared" si="108"/>
        <v>13</v>
      </c>
      <c r="F216" s="225">
        <f t="shared" si="108"/>
        <v>20200254</v>
      </c>
      <c r="G216" s="224" t="str">
        <f t="shared" ref="G216:N216" si="112">G106</f>
        <v>GBU Monita #1 Central Facility</v>
      </c>
      <c r="H216" s="199" t="str">
        <f t="shared" si="112"/>
        <v>Caterpillar G3612TALE</v>
      </c>
      <c r="I216" s="199" t="str">
        <f t="shared" si="112"/>
        <v>Compressor Engines</v>
      </c>
      <c r="J216" s="224">
        <f t="shared" si="112"/>
        <v>24.016438355820231</v>
      </c>
      <c r="K216" s="224">
        <f t="shared" si="112"/>
        <v>24</v>
      </c>
      <c r="L216" s="224">
        <f t="shared" si="112"/>
        <v>6.2</v>
      </c>
      <c r="M216" s="224">
        <f t="shared" si="112"/>
        <v>0</v>
      </c>
      <c r="N216" s="224">
        <f t="shared" si="112"/>
        <v>0</v>
      </c>
      <c r="O216" s="84"/>
      <c r="P216" s="6"/>
      <c r="Q216" s="6"/>
      <c r="R216" s="6"/>
      <c r="S216" s="6"/>
      <c r="T216" s="6"/>
      <c r="U216" s="6"/>
    </row>
    <row r="217" spans="1:21" s="83" customFormat="1" x14ac:dyDescent="0.2">
      <c r="A217" s="224" t="str">
        <f t="shared" si="101"/>
        <v>WYDEQ Permitted Sources</v>
      </c>
      <c r="B217" s="224">
        <f t="shared" si="101"/>
        <v>56</v>
      </c>
      <c r="C217" s="138" t="s">
        <v>16617</v>
      </c>
      <c r="D217" s="224" t="s">
        <v>680</v>
      </c>
      <c r="E217" s="224">
        <f t="shared" si="108"/>
        <v>13</v>
      </c>
      <c r="F217" s="225">
        <f t="shared" si="108"/>
        <v>20200254</v>
      </c>
      <c r="G217" s="224" t="str">
        <f t="shared" ref="G217:N217" si="113">G107</f>
        <v>GBU Monita #1 Central Facility</v>
      </c>
      <c r="H217" s="199" t="str">
        <f t="shared" si="113"/>
        <v>Waukesha 7042GL</v>
      </c>
      <c r="I217" s="199" t="str">
        <f t="shared" si="113"/>
        <v>Compressor Engines</v>
      </c>
      <c r="J217" s="224">
        <f t="shared" si="113"/>
        <v>14.309794521719843</v>
      </c>
      <c r="K217" s="224">
        <f t="shared" si="113"/>
        <v>2.9</v>
      </c>
      <c r="L217" s="224">
        <f t="shared" si="113"/>
        <v>7.1</v>
      </c>
      <c r="M217" s="224">
        <f t="shared" si="113"/>
        <v>0</v>
      </c>
      <c r="N217" s="224">
        <f t="shared" si="113"/>
        <v>0</v>
      </c>
      <c r="O217" s="84"/>
      <c r="P217" s="6"/>
      <c r="Q217" s="6"/>
      <c r="R217" s="6"/>
      <c r="S217" s="6"/>
      <c r="T217" s="6"/>
      <c r="U217" s="6"/>
    </row>
    <row r="218" spans="1:21" s="83" customFormat="1" x14ac:dyDescent="0.2">
      <c r="A218" s="224" t="str">
        <f t="shared" si="101"/>
        <v>WYDEQ Permitted Sources</v>
      </c>
      <c r="B218" s="224">
        <f t="shared" si="101"/>
        <v>56</v>
      </c>
      <c r="C218" s="138" t="s">
        <v>16617</v>
      </c>
      <c r="D218" s="224" t="s">
        <v>680</v>
      </c>
      <c r="E218" s="224">
        <f t="shared" si="108"/>
        <v>13</v>
      </c>
      <c r="F218" s="225">
        <f t="shared" si="108"/>
        <v>20200253</v>
      </c>
      <c r="G218" s="224" t="str">
        <f t="shared" ref="G218:N218" si="114">G108</f>
        <v>GBU Monita #1 Central Facility</v>
      </c>
      <c r="H218" s="199" t="str">
        <f t="shared" si="114"/>
        <v>Waukesha 7044GSI</v>
      </c>
      <c r="I218" s="199" t="str">
        <f t="shared" si="114"/>
        <v>Compressor Engines</v>
      </c>
      <c r="J218" s="224">
        <f t="shared" si="114"/>
        <v>16.211095889743827</v>
      </c>
      <c r="K218" s="224">
        <f t="shared" si="114"/>
        <v>3.2</v>
      </c>
      <c r="L218" s="224">
        <f t="shared" si="114"/>
        <v>24.3</v>
      </c>
      <c r="M218" s="224">
        <f t="shared" si="114"/>
        <v>0</v>
      </c>
      <c r="N218" s="224">
        <f t="shared" si="114"/>
        <v>0</v>
      </c>
      <c r="O218" s="84"/>
      <c r="P218" s="6"/>
      <c r="Q218" s="6"/>
      <c r="R218" s="6"/>
      <c r="S218" s="6"/>
      <c r="T218" s="6"/>
      <c r="U218" s="6"/>
    </row>
    <row r="219" spans="1:21" s="83" customFormat="1" x14ac:dyDescent="0.2">
      <c r="A219" s="224" t="str">
        <f t="shared" si="101"/>
        <v>WYDEQ Permitted Sources</v>
      </c>
      <c r="B219" s="224">
        <f t="shared" si="101"/>
        <v>56</v>
      </c>
      <c r="C219" s="138" t="s">
        <v>16617</v>
      </c>
      <c r="D219" s="224" t="s">
        <v>680</v>
      </c>
      <c r="E219" s="224">
        <f t="shared" si="108"/>
        <v>13</v>
      </c>
      <c r="F219" s="225">
        <f t="shared" si="108"/>
        <v>20200254</v>
      </c>
      <c r="G219" s="224" t="str">
        <f t="shared" ref="G219:N219" si="115">G109</f>
        <v>Hendry Compressor Station</v>
      </c>
      <c r="H219" s="199" t="str">
        <f t="shared" si="115"/>
        <v>Caterpillar G3516LE</v>
      </c>
      <c r="I219" s="199" t="str">
        <f t="shared" si="115"/>
        <v>Compressor Engines</v>
      </c>
      <c r="J219" s="224">
        <f t="shared" si="115"/>
        <v>19.399999999999999</v>
      </c>
      <c r="K219" s="224">
        <f t="shared" si="115"/>
        <v>7.8</v>
      </c>
      <c r="L219" s="224">
        <f t="shared" si="115"/>
        <v>6.5</v>
      </c>
      <c r="M219" s="224">
        <f t="shared" si="115"/>
        <v>0</v>
      </c>
      <c r="N219" s="224">
        <f t="shared" si="115"/>
        <v>0</v>
      </c>
      <c r="O219" s="84"/>
      <c r="P219" s="6"/>
      <c r="Q219" s="6"/>
      <c r="R219" s="6"/>
      <c r="S219" s="6"/>
      <c r="T219" s="6"/>
      <c r="U219" s="6"/>
    </row>
    <row r="220" spans="1:21" s="83" customFormat="1" x14ac:dyDescent="0.2">
      <c r="A220" s="224" t="str">
        <f t="shared" si="101"/>
        <v>WYDEQ Permitted Sources</v>
      </c>
      <c r="B220" s="224">
        <f t="shared" si="101"/>
        <v>56</v>
      </c>
      <c r="C220" s="138" t="s">
        <v>16617</v>
      </c>
      <c r="D220" s="224" t="s">
        <v>680</v>
      </c>
      <c r="E220" s="224">
        <f t="shared" si="108"/>
        <v>13</v>
      </c>
      <c r="F220" s="225">
        <f t="shared" si="108"/>
        <v>20200253</v>
      </c>
      <c r="G220" s="224" t="str">
        <f t="shared" ref="G220:N220" si="116">G110</f>
        <v>Hendry Compressor Station</v>
      </c>
      <c r="H220" s="199" t="str">
        <f t="shared" si="116"/>
        <v>Waukesha 7044GSI</v>
      </c>
      <c r="I220" s="199" t="str">
        <f t="shared" si="116"/>
        <v>Compressor Engines</v>
      </c>
      <c r="J220" s="224">
        <f t="shared" si="116"/>
        <v>16.2</v>
      </c>
      <c r="K220" s="224">
        <f t="shared" si="116"/>
        <v>8.1</v>
      </c>
      <c r="L220" s="224">
        <f t="shared" si="116"/>
        <v>16.2</v>
      </c>
      <c r="M220" s="224">
        <f t="shared" si="116"/>
        <v>0</v>
      </c>
      <c r="N220" s="224">
        <f t="shared" si="116"/>
        <v>0</v>
      </c>
      <c r="O220" s="84"/>
      <c r="P220" s="6"/>
      <c r="Q220" s="6"/>
      <c r="R220" s="6"/>
      <c r="S220" s="6"/>
      <c r="T220" s="6"/>
      <c r="U220" s="6"/>
    </row>
    <row r="221" spans="1:21" s="83" customFormat="1" x14ac:dyDescent="0.2">
      <c r="A221" s="224" t="str">
        <f t="shared" si="101"/>
        <v>WYDEQ Permitted Sources</v>
      </c>
      <c r="B221" s="224">
        <f t="shared" si="101"/>
        <v>56</v>
      </c>
      <c r="C221" s="138" t="s">
        <v>16617</v>
      </c>
      <c r="D221" s="224" t="s">
        <v>680</v>
      </c>
      <c r="E221" s="224">
        <f t="shared" si="108"/>
        <v>13</v>
      </c>
      <c r="F221" s="225">
        <f t="shared" si="108"/>
        <v>20200253</v>
      </c>
      <c r="G221" s="224" t="str">
        <f t="shared" ref="G221:N221" si="117">G111</f>
        <v>Hendry Compressor Station</v>
      </c>
      <c r="H221" s="199" t="str">
        <f t="shared" si="117"/>
        <v>Cummins GTA14-GS2</v>
      </c>
      <c r="I221" s="199" t="str">
        <f t="shared" si="117"/>
        <v>Compressor Engines</v>
      </c>
      <c r="J221" s="224">
        <f t="shared" si="117"/>
        <v>4.2</v>
      </c>
      <c r="K221" s="224">
        <f t="shared" si="117"/>
        <v>2.9</v>
      </c>
      <c r="L221" s="224">
        <f t="shared" si="117"/>
        <v>2</v>
      </c>
      <c r="M221" s="224">
        <f t="shared" si="117"/>
        <v>0</v>
      </c>
      <c r="N221" s="224">
        <f t="shared" si="117"/>
        <v>0</v>
      </c>
      <c r="O221" s="84"/>
      <c r="P221" s="6"/>
      <c r="Q221" s="6"/>
      <c r="R221" s="6"/>
      <c r="S221" s="6"/>
      <c r="T221" s="6"/>
      <c r="U221" s="6"/>
    </row>
    <row r="222" spans="1:21" s="83" customFormat="1" x14ac:dyDescent="0.2">
      <c r="A222" s="224" t="str">
        <f t="shared" si="101"/>
        <v>WYDEQ Permitted Sources</v>
      </c>
      <c r="B222" s="224">
        <f t="shared" si="101"/>
        <v>56</v>
      </c>
      <c r="C222" s="138" t="s">
        <v>16617</v>
      </c>
      <c r="D222" s="224" t="s">
        <v>680</v>
      </c>
      <c r="E222" s="224">
        <f t="shared" si="108"/>
        <v>13</v>
      </c>
      <c r="F222" s="225">
        <f t="shared" si="108"/>
        <v>31000215</v>
      </c>
      <c r="G222" s="224" t="str">
        <f t="shared" ref="G222:N222" si="118">G112</f>
        <v>Hendry Compressor Station</v>
      </c>
      <c r="H222" s="199" t="str">
        <f t="shared" si="118"/>
        <v>Flare</v>
      </c>
      <c r="I222" s="199" t="str">
        <f t="shared" si="118"/>
        <v>Natural Gas Production, Flares Combusting Gases &gt;1000 BTU/scf</v>
      </c>
      <c r="J222" s="224">
        <f t="shared" si="118"/>
        <v>0</v>
      </c>
      <c r="K222" s="224">
        <f t="shared" si="118"/>
        <v>9.8000000000000007</v>
      </c>
      <c r="L222" s="224">
        <f t="shared" si="118"/>
        <v>0</v>
      </c>
      <c r="M222" s="224">
        <f t="shared" si="118"/>
        <v>0</v>
      </c>
      <c r="N222" s="224">
        <f t="shared" si="118"/>
        <v>0</v>
      </c>
      <c r="O222" s="84"/>
      <c r="P222" s="6"/>
      <c r="Q222" s="6"/>
      <c r="R222" s="6"/>
      <c r="S222" s="6"/>
      <c r="T222" s="6"/>
      <c r="U222" s="6"/>
    </row>
    <row r="223" spans="1:21" s="83" customFormat="1" x14ac:dyDescent="0.2">
      <c r="A223" s="224" t="str">
        <f t="shared" si="101"/>
        <v>WYDEQ Permitted Sources</v>
      </c>
      <c r="B223" s="224">
        <f t="shared" si="101"/>
        <v>56</v>
      </c>
      <c r="C223" s="138" t="s">
        <v>16617</v>
      </c>
      <c r="D223" s="224" t="s">
        <v>680</v>
      </c>
      <c r="E223" s="224">
        <f t="shared" si="108"/>
        <v>13</v>
      </c>
      <c r="F223" s="225">
        <f t="shared" si="108"/>
        <v>20200254</v>
      </c>
      <c r="G223" s="224" t="str">
        <f t="shared" ref="G223:N223" si="119">G113</f>
        <v>Logan's Wash Treatment Facility</v>
      </c>
      <c r="H223" s="199" t="str">
        <f t="shared" si="119"/>
        <v>Cat. 3512LE - limited operation</v>
      </c>
      <c r="I223" s="199" t="str">
        <f t="shared" si="119"/>
        <v>Compressor Engines</v>
      </c>
      <c r="J223" s="224">
        <f t="shared" si="119"/>
        <v>1.4505886860486652</v>
      </c>
      <c r="K223" s="224">
        <f t="shared" si="119"/>
        <v>0.7</v>
      </c>
      <c r="L223" s="224">
        <f t="shared" si="119"/>
        <v>0.3</v>
      </c>
      <c r="M223" s="224">
        <f t="shared" si="119"/>
        <v>0</v>
      </c>
      <c r="N223" s="224">
        <f t="shared" si="119"/>
        <v>0</v>
      </c>
      <c r="O223" s="84"/>
      <c r="P223" s="6"/>
      <c r="Q223" s="6"/>
      <c r="R223" s="6"/>
      <c r="S223" s="6"/>
      <c r="T223" s="6"/>
      <c r="U223" s="6"/>
    </row>
    <row r="224" spans="1:21" s="83" customFormat="1" x14ac:dyDescent="0.2">
      <c r="A224" s="224" t="str">
        <f t="shared" si="101"/>
        <v>WYDEQ Permitted Sources</v>
      </c>
      <c r="B224" s="224">
        <f t="shared" si="101"/>
        <v>56</v>
      </c>
      <c r="C224" s="138" t="s">
        <v>16617</v>
      </c>
      <c r="D224" s="224" t="s">
        <v>680</v>
      </c>
      <c r="E224" s="224">
        <f t="shared" si="108"/>
        <v>13</v>
      </c>
      <c r="F224" s="225">
        <f t="shared" si="108"/>
        <v>20200254</v>
      </c>
      <c r="G224" s="224" t="str">
        <f t="shared" ref="G224:N224" si="120">G114</f>
        <v>Logan's Wash Treatment Facility</v>
      </c>
      <c r="H224" s="199" t="str">
        <f t="shared" si="120"/>
        <v>Cat. 3516LE</v>
      </c>
      <c r="I224" s="199" t="str">
        <f t="shared" si="120"/>
        <v>Compressor Engines</v>
      </c>
      <c r="J224" s="224">
        <f t="shared" si="120"/>
        <v>19.421190969327814</v>
      </c>
      <c r="K224" s="224">
        <f t="shared" si="120"/>
        <v>9.1</v>
      </c>
      <c r="L224" s="224">
        <f t="shared" si="120"/>
        <v>2.6</v>
      </c>
      <c r="M224" s="224">
        <f t="shared" si="120"/>
        <v>0</v>
      </c>
      <c r="N224" s="224">
        <f t="shared" si="120"/>
        <v>0</v>
      </c>
      <c r="O224" s="84"/>
      <c r="P224" s="6"/>
      <c r="Q224" s="6"/>
      <c r="R224" s="6"/>
      <c r="S224" s="6"/>
      <c r="T224" s="6"/>
      <c r="U224" s="6"/>
    </row>
    <row r="225" spans="1:21" s="83" customFormat="1" x14ac:dyDescent="0.2">
      <c r="A225" s="224" t="str">
        <f t="shared" si="101"/>
        <v>WYDEQ Permitted Sources</v>
      </c>
      <c r="B225" s="224">
        <f t="shared" si="101"/>
        <v>56</v>
      </c>
      <c r="C225" s="138" t="s">
        <v>16617</v>
      </c>
      <c r="D225" s="224" t="s">
        <v>680</v>
      </c>
      <c r="E225" s="224">
        <f t="shared" si="108"/>
        <v>13</v>
      </c>
      <c r="F225" s="225">
        <f t="shared" si="108"/>
        <v>20200254</v>
      </c>
      <c r="G225" s="224" t="str">
        <f t="shared" ref="G225:N225" si="121">G115</f>
        <v>Logan's Wash Treatment Facility</v>
      </c>
      <c r="H225" s="199" t="str">
        <f t="shared" si="121"/>
        <v>Cat. 3512LE</v>
      </c>
      <c r="I225" s="199" t="str">
        <f t="shared" si="121"/>
        <v>Compressor Engines</v>
      </c>
      <c r="J225" s="224">
        <f t="shared" si="121"/>
        <v>14.495450970658965</v>
      </c>
      <c r="K225" s="224">
        <f t="shared" si="121"/>
        <v>6.8</v>
      </c>
      <c r="L225" s="224">
        <f t="shared" si="121"/>
        <v>2.9</v>
      </c>
      <c r="M225" s="224">
        <f t="shared" si="121"/>
        <v>0</v>
      </c>
      <c r="N225" s="224">
        <f t="shared" si="121"/>
        <v>0</v>
      </c>
      <c r="O225" s="84"/>
      <c r="P225" s="6"/>
      <c r="Q225" s="6"/>
      <c r="R225" s="6"/>
      <c r="S225" s="6"/>
      <c r="T225" s="6"/>
      <c r="U225" s="6"/>
    </row>
    <row r="226" spans="1:21" s="83" customFormat="1" x14ac:dyDescent="0.2">
      <c r="A226" s="224"/>
      <c r="B226" s="142"/>
      <c r="E226" s="84"/>
      <c r="F226" s="216"/>
      <c r="G226" s="84"/>
      <c r="H226" s="210"/>
      <c r="I226" s="210"/>
      <c r="J226" s="84"/>
      <c r="K226" s="84"/>
      <c r="L226" s="84"/>
      <c r="M226" s="84"/>
      <c r="N226" s="84"/>
      <c r="O226" s="6"/>
      <c r="P226" s="6"/>
      <c r="Q226" s="6"/>
      <c r="R226" s="6"/>
      <c r="S226" s="6"/>
      <c r="T226" s="6"/>
      <c r="U226" s="6"/>
    </row>
    <row r="227" spans="1:21" s="83" customFormat="1" x14ac:dyDescent="0.2">
      <c r="A227" s="224"/>
      <c r="B227" s="142"/>
      <c r="E227" s="84"/>
      <c r="F227" s="216"/>
      <c r="G227" s="84"/>
      <c r="H227" s="210"/>
      <c r="I227" s="210"/>
      <c r="J227" s="84"/>
      <c r="K227" s="84"/>
      <c r="L227" s="84"/>
      <c r="M227" s="84"/>
      <c r="N227" s="84"/>
      <c r="O227" s="6"/>
      <c r="P227" s="6"/>
      <c r="Q227" s="6"/>
      <c r="R227" s="6"/>
      <c r="S227" s="6"/>
      <c r="T227" s="6"/>
      <c r="U227" s="6"/>
    </row>
    <row r="228" spans="1:21" s="83" customFormat="1" x14ac:dyDescent="0.2">
      <c r="A228" s="224"/>
      <c r="B228" s="142"/>
      <c r="E228" s="84"/>
      <c r="F228" s="216"/>
      <c r="G228" s="84"/>
      <c r="H228" s="210"/>
      <c r="I228" s="210" t="s">
        <v>20</v>
      </c>
      <c r="J228" s="84">
        <f t="shared" ref="J228:N229" si="122">SUMIF($I$6:$I$115,$I228,J$6:J$115)</f>
        <v>547.60228982660783</v>
      </c>
      <c r="K228" s="84">
        <f t="shared" si="122"/>
        <v>253.29019242882103</v>
      </c>
      <c r="L228" s="84">
        <f t="shared" si="122"/>
        <v>496.05635295998053</v>
      </c>
      <c r="M228" s="84">
        <f t="shared" si="122"/>
        <v>0</v>
      </c>
      <c r="N228" s="84">
        <f t="shared" si="122"/>
        <v>4.692412632484003</v>
      </c>
      <c r="O228" s="6"/>
      <c r="P228" s="6"/>
      <c r="Q228" s="6"/>
      <c r="R228" s="6"/>
      <c r="S228" s="6"/>
      <c r="T228" s="6"/>
      <c r="U228" s="6"/>
    </row>
    <row r="229" spans="1:21" s="83" customFormat="1" x14ac:dyDescent="0.2">
      <c r="A229" s="224"/>
      <c r="B229" s="142"/>
      <c r="E229" s="84"/>
      <c r="F229" s="216"/>
      <c r="G229" s="84"/>
      <c r="H229" s="210"/>
      <c r="I229" s="210" t="s">
        <v>1892</v>
      </c>
      <c r="J229" s="84">
        <f t="shared" si="122"/>
        <v>0</v>
      </c>
      <c r="K229" s="84">
        <f t="shared" si="122"/>
        <v>0</v>
      </c>
      <c r="L229" s="84">
        <f t="shared" si="122"/>
        <v>0</v>
      </c>
      <c r="M229" s="84">
        <f t="shared" si="122"/>
        <v>0</v>
      </c>
      <c r="N229" s="84">
        <f t="shared" si="122"/>
        <v>0</v>
      </c>
      <c r="O229" s="6"/>
      <c r="P229" s="6"/>
      <c r="Q229" s="6"/>
      <c r="R229" s="6"/>
      <c r="S229" s="6"/>
      <c r="T229" s="6"/>
      <c r="U229" s="6"/>
    </row>
    <row r="230" spans="1:21" s="83" customFormat="1" x14ac:dyDescent="0.2">
      <c r="A230" s="224"/>
      <c r="B230" s="142"/>
      <c r="E230" s="84"/>
      <c r="F230" s="216"/>
      <c r="G230" s="84"/>
      <c r="H230" s="210"/>
      <c r="I230" s="210"/>
      <c r="J230" s="84"/>
      <c r="K230" s="84"/>
      <c r="L230" s="84"/>
      <c r="M230" s="84"/>
      <c r="N230" s="84"/>
      <c r="O230" s="6"/>
      <c r="P230" s="6"/>
      <c r="Q230" s="6"/>
      <c r="R230" s="6"/>
      <c r="S230" s="6"/>
      <c r="T230" s="6"/>
      <c r="U230" s="6"/>
    </row>
    <row r="231" spans="1:21" s="83" customFormat="1" x14ac:dyDescent="0.2">
      <c r="B231" s="142"/>
      <c r="E231" s="84"/>
      <c r="F231" s="216"/>
      <c r="G231" s="84"/>
      <c r="H231" s="210"/>
      <c r="I231" s="210"/>
      <c r="J231" s="84"/>
      <c r="K231" s="84"/>
      <c r="L231" s="84"/>
      <c r="M231" s="84"/>
      <c r="N231" s="84"/>
      <c r="O231" s="6"/>
      <c r="P231" s="6"/>
      <c r="Q231" s="6"/>
      <c r="R231" s="6"/>
      <c r="S231" s="6"/>
      <c r="T231" s="6"/>
      <c r="U231" s="6"/>
    </row>
    <row r="232" spans="1:21" s="83" customFormat="1" x14ac:dyDescent="0.2">
      <c r="B232" s="142"/>
      <c r="E232" s="84"/>
      <c r="F232" s="216"/>
      <c r="G232" s="84"/>
      <c r="H232" s="210"/>
      <c r="I232" s="210"/>
      <c r="J232" s="84"/>
      <c r="K232" s="84"/>
      <c r="L232" s="84"/>
      <c r="M232" s="84"/>
      <c r="N232" s="84"/>
      <c r="O232" s="6"/>
      <c r="P232" s="6"/>
      <c r="Q232" s="6"/>
      <c r="R232" s="6"/>
      <c r="S232" s="6"/>
      <c r="T232" s="6"/>
      <c r="U232" s="6"/>
    </row>
    <row r="233" spans="1:21" s="83" customFormat="1" x14ac:dyDescent="0.2">
      <c r="B233" s="142"/>
      <c r="E233" s="84"/>
      <c r="F233" s="216"/>
      <c r="G233" s="84"/>
      <c r="H233" s="210"/>
      <c r="I233" s="210"/>
      <c r="J233" s="84"/>
      <c r="K233" s="84"/>
      <c r="L233" s="84"/>
      <c r="M233" s="84"/>
      <c r="N233" s="84"/>
      <c r="O233" s="6"/>
      <c r="P233" s="6"/>
      <c r="Q233" s="6"/>
      <c r="R233" s="6"/>
      <c r="S233" s="6"/>
      <c r="T233" s="6"/>
      <c r="U233" s="6"/>
    </row>
    <row r="234" spans="1:21" s="83" customFormat="1" x14ac:dyDescent="0.2">
      <c r="B234" s="142"/>
      <c r="E234" s="84"/>
      <c r="F234" s="216"/>
      <c r="G234" s="84"/>
      <c r="H234" s="210"/>
      <c r="I234" s="210"/>
      <c r="J234" s="84"/>
      <c r="K234" s="84"/>
      <c r="L234" s="84"/>
      <c r="M234" s="84"/>
      <c r="N234" s="84"/>
      <c r="O234" s="6"/>
      <c r="P234" s="6"/>
      <c r="Q234" s="6"/>
      <c r="R234" s="6"/>
      <c r="S234" s="6"/>
      <c r="T234" s="6"/>
      <c r="U234" s="6"/>
    </row>
    <row r="235" spans="1:21" s="83" customFormat="1" x14ac:dyDescent="0.2">
      <c r="B235" s="142"/>
      <c r="E235" s="84"/>
      <c r="F235" s="216"/>
      <c r="G235" s="84"/>
      <c r="H235" s="210"/>
      <c r="I235" s="210"/>
      <c r="J235" s="84"/>
      <c r="K235" s="84"/>
      <c r="L235" s="84"/>
      <c r="M235" s="84"/>
      <c r="N235" s="84"/>
      <c r="O235" s="6"/>
      <c r="P235" s="6"/>
      <c r="Q235" s="6"/>
      <c r="R235" s="6"/>
      <c r="S235" s="6"/>
      <c r="T235" s="6"/>
      <c r="U235" s="6"/>
    </row>
    <row r="236" spans="1:21" s="83" customFormat="1" x14ac:dyDescent="0.2">
      <c r="B236" s="142"/>
      <c r="E236" s="84"/>
      <c r="F236" s="216"/>
      <c r="G236" s="84"/>
      <c r="H236" s="210"/>
      <c r="I236" s="210"/>
      <c r="J236" s="84"/>
      <c r="K236" s="84"/>
      <c r="L236" s="84"/>
      <c r="M236" s="84"/>
      <c r="N236" s="84"/>
      <c r="O236" s="6"/>
      <c r="P236" s="6"/>
      <c r="Q236" s="6"/>
      <c r="R236" s="6"/>
      <c r="S236" s="6"/>
      <c r="T236" s="6"/>
      <c r="U236" s="6"/>
    </row>
    <row r="237" spans="1:21" s="83" customFormat="1" x14ac:dyDescent="0.2">
      <c r="B237" s="142"/>
      <c r="E237" s="84"/>
      <c r="F237" s="216"/>
      <c r="G237" s="84"/>
      <c r="H237" s="210"/>
      <c r="I237" s="210"/>
      <c r="J237" s="84"/>
      <c r="K237" s="84"/>
      <c r="L237" s="84"/>
      <c r="M237" s="84"/>
      <c r="N237" s="84"/>
      <c r="O237" s="6"/>
      <c r="P237" s="6"/>
      <c r="Q237" s="6"/>
      <c r="R237" s="6"/>
      <c r="S237" s="6"/>
      <c r="T237" s="6"/>
      <c r="U237" s="6"/>
    </row>
    <row r="238" spans="1:21" s="83" customFormat="1" x14ac:dyDescent="0.2">
      <c r="B238" s="142"/>
      <c r="E238" s="84"/>
      <c r="F238" s="216"/>
      <c r="G238" s="84"/>
      <c r="H238" s="210"/>
      <c r="I238" s="210"/>
      <c r="J238" s="84"/>
      <c r="K238" s="84"/>
      <c r="L238" s="84"/>
      <c r="M238" s="84"/>
      <c r="N238" s="84"/>
      <c r="O238" s="6"/>
      <c r="P238" s="6"/>
      <c r="Q238" s="6"/>
      <c r="R238" s="6"/>
      <c r="S238" s="6"/>
      <c r="T238" s="6"/>
      <c r="U238" s="6"/>
    </row>
    <row r="239" spans="1:21" s="83" customFormat="1" x14ac:dyDescent="0.2">
      <c r="B239" s="142"/>
      <c r="E239" s="84"/>
      <c r="F239" s="216"/>
      <c r="G239" s="84"/>
      <c r="H239" s="210"/>
      <c r="I239" s="210"/>
      <c r="J239" s="84"/>
      <c r="K239" s="84"/>
      <c r="L239" s="84"/>
      <c r="M239" s="84"/>
      <c r="N239" s="84"/>
      <c r="O239" s="6"/>
      <c r="P239" s="6"/>
      <c r="Q239" s="6"/>
      <c r="R239" s="6"/>
      <c r="S239" s="6"/>
      <c r="T239" s="6"/>
      <c r="U239" s="6"/>
    </row>
    <row r="240" spans="1:21" s="83" customFormat="1" x14ac:dyDescent="0.2">
      <c r="B240" s="142"/>
      <c r="E240" s="84"/>
      <c r="F240" s="216"/>
      <c r="G240" s="84"/>
      <c r="H240" s="210"/>
      <c r="I240" s="210"/>
      <c r="J240" s="84"/>
      <c r="K240" s="84"/>
      <c r="L240" s="84"/>
      <c r="M240" s="84"/>
      <c r="N240" s="84"/>
      <c r="O240" s="6"/>
      <c r="P240" s="6"/>
      <c r="Q240" s="6"/>
      <c r="R240" s="6"/>
      <c r="S240" s="6"/>
      <c r="T240" s="6"/>
      <c r="U240" s="6"/>
    </row>
    <row r="241" spans="2:21" s="83" customFormat="1" x14ac:dyDescent="0.2">
      <c r="B241" s="142"/>
      <c r="E241" s="84"/>
      <c r="F241" s="216"/>
      <c r="G241" s="84"/>
      <c r="H241" s="210"/>
      <c r="I241" s="210"/>
      <c r="J241" s="84"/>
      <c r="K241" s="84"/>
      <c r="L241" s="84"/>
      <c r="M241" s="84"/>
      <c r="N241" s="84"/>
      <c r="O241" s="6"/>
      <c r="P241" s="6"/>
      <c r="Q241" s="6"/>
      <c r="R241" s="6"/>
      <c r="S241" s="6"/>
      <c r="T241" s="6"/>
      <c r="U241" s="6"/>
    </row>
    <row r="242" spans="2:21" s="83" customFormat="1" x14ac:dyDescent="0.2">
      <c r="B242" s="142"/>
      <c r="E242" s="84"/>
      <c r="F242" s="216"/>
      <c r="G242" s="84"/>
      <c r="H242" s="210"/>
      <c r="I242" s="210"/>
      <c r="J242" s="84"/>
      <c r="K242" s="84"/>
      <c r="L242" s="84"/>
      <c r="M242" s="84"/>
      <c r="N242" s="84"/>
      <c r="O242" s="6"/>
      <c r="P242" s="6"/>
      <c r="Q242" s="6"/>
      <c r="R242" s="6"/>
      <c r="S242" s="6"/>
      <c r="T242" s="6"/>
      <c r="U242" s="6"/>
    </row>
    <row r="243" spans="2:21" s="83" customFormat="1" x14ac:dyDescent="0.2">
      <c r="B243" s="142"/>
      <c r="E243" s="84"/>
      <c r="F243" s="216"/>
      <c r="G243" s="84"/>
      <c r="H243" s="210"/>
      <c r="I243" s="210"/>
      <c r="J243" s="84"/>
      <c r="K243" s="84"/>
      <c r="L243" s="84"/>
      <c r="M243" s="84"/>
      <c r="N243" s="84"/>
      <c r="O243" s="6"/>
      <c r="P243" s="6"/>
      <c r="Q243" s="6"/>
      <c r="R243" s="6"/>
      <c r="S243" s="6"/>
      <c r="T243" s="6"/>
      <c r="U243" s="6"/>
    </row>
    <row r="244" spans="2:21" s="83" customFormat="1" x14ac:dyDescent="0.2">
      <c r="B244" s="142"/>
      <c r="E244" s="84"/>
      <c r="F244" s="216"/>
      <c r="G244" s="84"/>
      <c r="H244" s="210"/>
      <c r="I244" s="210"/>
      <c r="J244" s="84"/>
      <c r="K244" s="84"/>
      <c r="L244" s="84"/>
      <c r="M244" s="84"/>
      <c r="N244" s="84"/>
      <c r="O244" s="6"/>
      <c r="P244" s="6"/>
      <c r="Q244" s="6"/>
      <c r="R244" s="6"/>
      <c r="S244" s="6"/>
      <c r="T244" s="6"/>
      <c r="U244" s="6"/>
    </row>
    <row r="245" spans="2:21" s="83" customFormat="1" x14ac:dyDescent="0.2">
      <c r="B245" s="142"/>
      <c r="E245" s="84"/>
      <c r="F245" s="216"/>
      <c r="G245" s="84"/>
      <c r="H245" s="210"/>
      <c r="I245" s="210"/>
      <c r="J245" s="84"/>
      <c r="K245" s="84"/>
      <c r="L245" s="84"/>
      <c r="M245" s="84"/>
      <c r="N245" s="84"/>
      <c r="O245" s="6"/>
      <c r="P245" s="6"/>
      <c r="Q245" s="6"/>
      <c r="R245" s="6"/>
      <c r="S245" s="6"/>
      <c r="T245" s="6"/>
      <c r="U245" s="6"/>
    </row>
    <row r="246" spans="2:21" s="83" customFormat="1" x14ac:dyDescent="0.2">
      <c r="B246" s="142"/>
      <c r="E246" s="84"/>
      <c r="F246" s="216"/>
      <c r="G246" s="84"/>
      <c r="H246" s="210"/>
      <c r="I246" s="210"/>
      <c r="J246" s="84"/>
      <c r="K246" s="84"/>
      <c r="L246" s="84"/>
      <c r="M246" s="84"/>
      <c r="N246" s="84"/>
      <c r="O246" s="6"/>
      <c r="P246" s="6"/>
      <c r="Q246" s="6"/>
      <c r="R246" s="6"/>
      <c r="S246" s="6"/>
      <c r="T246" s="6"/>
      <c r="U246" s="6"/>
    </row>
    <row r="247" spans="2:21" s="83" customFormat="1" x14ac:dyDescent="0.2">
      <c r="B247" s="142"/>
      <c r="E247" s="84"/>
      <c r="F247" s="216"/>
      <c r="G247" s="84"/>
      <c r="H247" s="210"/>
      <c r="I247" s="210"/>
      <c r="J247" s="84"/>
      <c r="K247" s="84"/>
      <c r="L247" s="84"/>
      <c r="M247" s="84"/>
      <c r="N247" s="84"/>
      <c r="O247" s="6"/>
      <c r="P247" s="6"/>
      <c r="Q247" s="6"/>
      <c r="R247" s="6"/>
      <c r="S247" s="6"/>
      <c r="T247" s="6"/>
      <c r="U247" s="6"/>
    </row>
    <row r="248" spans="2:21" s="83" customFormat="1" x14ac:dyDescent="0.2">
      <c r="B248" s="142"/>
      <c r="E248" s="84"/>
      <c r="F248" s="216"/>
      <c r="G248" s="84"/>
      <c r="H248" s="210"/>
      <c r="I248" s="210"/>
      <c r="J248" s="84"/>
      <c r="K248" s="84"/>
      <c r="L248" s="84"/>
      <c r="M248" s="84"/>
      <c r="N248" s="84"/>
      <c r="O248" s="6"/>
      <c r="P248" s="6"/>
      <c r="Q248" s="6"/>
      <c r="R248" s="6"/>
      <c r="S248" s="6"/>
      <c r="T248" s="6"/>
      <c r="U248" s="6"/>
    </row>
    <row r="249" spans="2:21" s="83" customFormat="1" x14ac:dyDescent="0.2">
      <c r="B249" s="142"/>
      <c r="E249" s="84"/>
      <c r="F249" s="216"/>
      <c r="G249" s="84"/>
      <c r="H249" s="210"/>
      <c r="I249" s="210"/>
      <c r="J249" s="84"/>
      <c r="K249" s="84"/>
      <c r="L249" s="84"/>
      <c r="M249" s="84"/>
      <c r="N249" s="84"/>
      <c r="O249" s="6"/>
      <c r="P249" s="6"/>
      <c r="Q249" s="6"/>
      <c r="R249" s="6"/>
      <c r="S249" s="6"/>
      <c r="T249" s="6"/>
      <c r="U249" s="6"/>
    </row>
    <row r="250" spans="2:21" s="83" customFormat="1" x14ac:dyDescent="0.2">
      <c r="B250" s="142"/>
      <c r="E250" s="84"/>
      <c r="F250" s="216"/>
      <c r="G250" s="84"/>
      <c r="H250" s="210"/>
      <c r="I250" s="210"/>
      <c r="J250" s="84"/>
      <c r="K250" s="84"/>
      <c r="L250" s="84"/>
      <c r="M250" s="84"/>
      <c r="N250" s="84"/>
      <c r="O250" s="6"/>
      <c r="P250" s="6"/>
      <c r="Q250" s="6"/>
      <c r="R250" s="6"/>
      <c r="S250" s="6"/>
      <c r="T250" s="6"/>
      <c r="U250" s="6"/>
    </row>
    <row r="251" spans="2:21" s="83" customFormat="1" x14ac:dyDescent="0.2">
      <c r="B251" s="142"/>
      <c r="E251" s="84"/>
      <c r="F251" s="216"/>
      <c r="G251" s="84"/>
      <c r="H251" s="210"/>
      <c r="I251" s="210"/>
      <c r="J251" s="84"/>
      <c r="K251" s="84"/>
      <c r="L251" s="84"/>
      <c r="M251" s="84"/>
      <c r="N251" s="84"/>
      <c r="O251" s="6"/>
      <c r="P251" s="6"/>
      <c r="Q251" s="6"/>
      <c r="R251" s="6"/>
      <c r="S251" s="6"/>
      <c r="T251" s="6"/>
      <c r="U251" s="6"/>
    </row>
    <row r="252" spans="2:21" s="83" customFormat="1" x14ac:dyDescent="0.2">
      <c r="B252" s="142"/>
      <c r="E252" s="84"/>
      <c r="F252" s="216"/>
      <c r="G252" s="84"/>
      <c r="H252" s="210"/>
      <c r="I252" s="210"/>
      <c r="J252" s="84"/>
      <c r="K252" s="84"/>
      <c r="L252" s="84"/>
      <c r="M252" s="84"/>
      <c r="N252" s="84"/>
      <c r="O252" s="6"/>
      <c r="P252" s="6"/>
      <c r="Q252" s="6"/>
      <c r="R252" s="6"/>
      <c r="S252" s="6"/>
      <c r="T252" s="6"/>
      <c r="U252" s="6"/>
    </row>
    <row r="253" spans="2:21" s="83" customFormat="1" x14ac:dyDescent="0.2">
      <c r="B253" s="142"/>
      <c r="E253" s="84"/>
      <c r="F253" s="216"/>
      <c r="G253" s="84"/>
      <c r="H253" s="210"/>
      <c r="I253" s="210"/>
      <c r="J253" s="84"/>
      <c r="K253" s="84"/>
      <c r="L253" s="84"/>
      <c r="M253" s="84"/>
      <c r="N253" s="84"/>
      <c r="O253" s="6"/>
      <c r="P253" s="6"/>
      <c r="Q253" s="6"/>
      <c r="R253" s="6"/>
      <c r="S253" s="6"/>
      <c r="T253" s="6"/>
      <c r="U253" s="6"/>
    </row>
    <row r="254" spans="2:21" s="83" customFormat="1" x14ac:dyDescent="0.2">
      <c r="B254" s="142"/>
      <c r="E254" s="84"/>
      <c r="F254" s="216"/>
      <c r="G254" s="84"/>
      <c r="H254" s="210"/>
      <c r="I254" s="210"/>
      <c r="J254" s="84"/>
      <c r="K254" s="84"/>
      <c r="L254" s="84"/>
      <c r="M254" s="84"/>
      <c r="N254" s="84"/>
      <c r="O254" s="6"/>
      <c r="P254" s="6"/>
      <c r="Q254" s="6"/>
      <c r="R254" s="6"/>
      <c r="S254" s="6"/>
      <c r="T254" s="6"/>
      <c r="U254" s="6"/>
    </row>
    <row r="255" spans="2:21" s="83" customFormat="1" x14ac:dyDescent="0.2">
      <c r="B255" s="142"/>
      <c r="E255" s="84"/>
      <c r="F255" s="216"/>
      <c r="G255" s="84"/>
      <c r="H255" s="210"/>
      <c r="I255" s="210"/>
      <c r="J255" s="84"/>
      <c r="K255" s="84"/>
      <c r="L255" s="84"/>
      <c r="M255" s="84"/>
      <c r="N255" s="84"/>
      <c r="O255" s="6"/>
      <c r="P255" s="6"/>
      <c r="Q255" s="6"/>
      <c r="R255" s="6"/>
      <c r="S255" s="6"/>
      <c r="T255" s="6"/>
      <c r="U255" s="6"/>
    </row>
    <row r="256" spans="2:21" s="83" customFormat="1" x14ac:dyDescent="0.2">
      <c r="B256" s="142"/>
      <c r="E256" s="84"/>
      <c r="F256" s="216"/>
      <c r="G256" s="84"/>
      <c r="H256" s="210"/>
      <c r="I256" s="210"/>
      <c r="J256" s="84"/>
      <c r="K256" s="84"/>
      <c r="L256" s="84"/>
      <c r="M256" s="84"/>
      <c r="N256" s="84"/>
      <c r="O256" s="6"/>
      <c r="P256" s="6"/>
      <c r="Q256" s="6"/>
      <c r="R256" s="6"/>
      <c r="S256" s="6"/>
      <c r="T256" s="6"/>
      <c r="U256" s="6"/>
    </row>
    <row r="257" spans="2:21" s="83" customFormat="1" x14ac:dyDescent="0.2">
      <c r="B257" s="142"/>
      <c r="E257" s="84"/>
      <c r="F257" s="216"/>
      <c r="G257" s="84"/>
      <c r="H257" s="210"/>
      <c r="I257" s="210"/>
      <c r="J257" s="84"/>
      <c r="K257" s="84"/>
      <c r="L257" s="84"/>
      <c r="M257" s="84"/>
      <c r="N257" s="84"/>
      <c r="O257" s="6"/>
      <c r="P257" s="6"/>
      <c r="Q257" s="6"/>
      <c r="R257" s="6"/>
      <c r="S257" s="6"/>
      <c r="T257" s="6"/>
      <c r="U257" s="6"/>
    </row>
    <row r="258" spans="2:21" s="83" customFormat="1" x14ac:dyDescent="0.2">
      <c r="B258" s="142"/>
      <c r="E258" s="84"/>
      <c r="F258" s="216"/>
      <c r="G258" s="84"/>
      <c r="H258" s="210"/>
      <c r="I258" s="210"/>
      <c r="J258" s="84"/>
      <c r="K258" s="84"/>
      <c r="L258" s="84"/>
      <c r="M258" s="84"/>
      <c r="N258" s="84"/>
      <c r="O258" s="6"/>
      <c r="P258" s="6"/>
      <c r="Q258" s="6"/>
      <c r="R258" s="6"/>
      <c r="S258" s="6"/>
      <c r="T258" s="6"/>
      <c r="U258" s="6"/>
    </row>
    <row r="259" spans="2:21" s="83" customFormat="1" x14ac:dyDescent="0.2">
      <c r="B259" s="142"/>
      <c r="E259" s="84"/>
      <c r="F259" s="216"/>
      <c r="G259" s="84"/>
      <c r="H259" s="210"/>
      <c r="I259" s="210"/>
      <c r="J259" s="84"/>
      <c r="K259" s="84"/>
      <c r="L259" s="84"/>
      <c r="M259" s="84"/>
      <c r="N259" s="84"/>
      <c r="O259" s="6"/>
      <c r="P259" s="6"/>
      <c r="Q259" s="6"/>
      <c r="R259" s="6"/>
      <c r="S259" s="6"/>
      <c r="T259" s="6"/>
      <c r="U259" s="6"/>
    </row>
    <row r="260" spans="2:21" s="83" customFormat="1" x14ac:dyDescent="0.2">
      <c r="B260" s="142"/>
      <c r="E260" s="84"/>
      <c r="F260" s="216"/>
      <c r="G260" s="84"/>
      <c r="H260" s="210"/>
      <c r="I260" s="210"/>
      <c r="J260" s="84"/>
      <c r="K260" s="84"/>
      <c r="L260" s="84"/>
      <c r="M260" s="84"/>
      <c r="N260" s="84"/>
      <c r="O260" s="6"/>
      <c r="P260" s="6"/>
      <c r="Q260" s="6"/>
      <c r="R260" s="6"/>
      <c r="S260" s="6"/>
      <c r="T260" s="6"/>
      <c r="U260" s="6"/>
    </row>
    <row r="261" spans="2:21" s="83" customFormat="1" x14ac:dyDescent="0.2">
      <c r="B261" s="142"/>
      <c r="E261" s="84"/>
      <c r="F261" s="216"/>
      <c r="G261" s="84"/>
      <c r="H261" s="210"/>
      <c r="I261" s="210"/>
      <c r="J261" s="84"/>
      <c r="K261" s="84"/>
      <c r="L261" s="84"/>
      <c r="M261" s="84"/>
      <c r="N261" s="84"/>
      <c r="O261" s="6"/>
      <c r="P261" s="6"/>
      <c r="Q261" s="6"/>
      <c r="R261" s="6"/>
      <c r="S261" s="6"/>
      <c r="T261" s="6"/>
      <c r="U261" s="6"/>
    </row>
    <row r="262" spans="2:21" s="83" customFormat="1" x14ac:dyDescent="0.2">
      <c r="B262" s="142"/>
      <c r="E262" s="84"/>
      <c r="F262" s="216"/>
      <c r="G262" s="84"/>
      <c r="H262" s="210"/>
      <c r="I262" s="210"/>
      <c r="J262" s="84"/>
      <c r="K262" s="84"/>
      <c r="L262" s="84"/>
      <c r="M262" s="84"/>
      <c r="N262" s="84"/>
      <c r="O262" s="6"/>
      <c r="P262" s="6"/>
      <c r="Q262" s="6"/>
      <c r="R262" s="6"/>
      <c r="S262" s="6"/>
      <c r="T262" s="6"/>
      <c r="U262" s="6"/>
    </row>
    <row r="263" spans="2:21" s="83" customFormat="1" x14ac:dyDescent="0.2">
      <c r="B263" s="142"/>
      <c r="E263" s="84"/>
      <c r="F263" s="216"/>
      <c r="G263" s="84"/>
      <c r="H263" s="210"/>
      <c r="I263" s="210"/>
      <c r="J263" s="84"/>
      <c r="K263" s="84"/>
      <c r="L263" s="84"/>
      <c r="M263" s="84"/>
      <c r="N263" s="84"/>
      <c r="O263" s="6"/>
      <c r="P263" s="6"/>
      <c r="Q263" s="6"/>
      <c r="R263" s="6"/>
      <c r="S263" s="6"/>
      <c r="T263" s="6"/>
      <c r="U263" s="6"/>
    </row>
    <row r="264" spans="2:21" s="83" customFormat="1" x14ac:dyDescent="0.2">
      <c r="B264" s="142"/>
      <c r="E264" s="84"/>
      <c r="F264" s="216"/>
      <c r="G264" s="84"/>
      <c r="H264" s="210"/>
      <c r="I264" s="210"/>
      <c r="J264" s="84"/>
      <c r="K264" s="84"/>
      <c r="L264" s="84"/>
      <c r="M264" s="84"/>
      <c r="N264" s="84"/>
      <c r="O264" s="6"/>
      <c r="P264" s="6"/>
      <c r="Q264" s="6"/>
      <c r="R264" s="6"/>
      <c r="S264" s="6"/>
      <c r="T264" s="6"/>
      <c r="U264" s="6"/>
    </row>
    <row r="265" spans="2:21" s="83" customFormat="1" x14ac:dyDescent="0.2">
      <c r="B265" s="142"/>
      <c r="E265" s="84"/>
      <c r="F265" s="216"/>
      <c r="G265" s="84"/>
      <c r="H265" s="210"/>
      <c r="I265" s="210"/>
      <c r="J265" s="84"/>
      <c r="K265" s="84"/>
      <c r="L265" s="84"/>
      <c r="M265" s="84"/>
      <c r="N265" s="84"/>
      <c r="O265" s="6"/>
      <c r="P265" s="6"/>
      <c r="Q265" s="6"/>
      <c r="R265" s="6"/>
      <c r="S265" s="6"/>
      <c r="T265" s="6"/>
      <c r="U265" s="6"/>
    </row>
    <row r="266" spans="2:21" s="83" customFormat="1" x14ac:dyDescent="0.2">
      <c r="B266" s="142"/>
      <c r="E266" s="84"/>
      <c r="F266" s="216"/>
      <c r="G266" s="84"/>
      <c r="H266" s="210"/>
      <c r="I266" s="210"/>
      <c r="J266" s="84"/>
      <c r="K266" s="84"/>
      <c r="L266" s="84"/>
      <c r="M266" s="84"/>
      <c r="N266" s="84"/>
      <c r="O266" s="6"/>
      <c r="P266" s="6"/>
      <c r="Q266" s="6"/>
      <c r="R266" s="6"/>
      <c r="S266" s="6"/>
      <c r="T266" s="6"/>
      <c r="U266" s="6"/>
    </row>
    <row r="267" spans="2:21" s="83" customFormat="1" x14ac:dyDescent="0.2">
      <c r="B267" s="142"/>
      <c r="E267" s="84"/>
      <c r="F267" s="216"/>
      <c r="G267" s="84"/>
      <c r="H267" s="210"/>
      <c r="I267" s="210"/>
      <c r="J267" s="84"/>
      <c r="K267" s="84"/>
      <c r="L267" s="84"/>
      <c r="M267" s="84"/>
      <c r="N267" s="84"/>
      <c r="O267" s="6"/>
      <c r="P267" s="6"/>
      <c r="Q267" s="6"/>
      <c r="R267" s="6"/>
      <c r="S267" s="6"/>
      <c r="T267" s="6"/>
      <c r="U267" s="6"/>
    </row>
    <row r="268" spans="2:21" s="83" customFormat="1" x14ac:dyDescent="0.2">
      <c r="B268" s="142"/>
      <c r="E268" s="84"/>
      <c r="F268" s="216"/>
      <c r="G268" s="84"/>
      <c r="H268" s="210"/>
      <c r="I268" s="210"/>
      <c r="J268" s="84"/>
      <c r="K268" s="84"/>
      <c r="L268" s="84"/>
      <c r="M268" s="84"/>
      <c r="N268" s="84"/>
      <c r="O268" s="6"/>
      <c r="P268" s="6"/>
      <c r="Q268" s="6"/>
      <c r="R268" s="6"/>
      <c r="S268" s="6"/>
      <c r="T268" s="6"/>
      <c r="U268" s="6"/>
    </row>
    <row r="269" spans="2:21" s="83" customFormat="1" x14ac:dyDescent="0.2">
      <c r="B269" s="142"/>
      <c r="E269" s="84"/>
      <c r="F269" s="216"/>
      <c r="G269" s="84"/>
      <c r="H269" s="210"/>
      <c r="I269" s="210"/>
      <c r="J269" s="84"/>
      <c r="K269" s="84"/>
      <c r="L269" s="84"/>
      <c r="M269" s="84"/>
      <c r="N269" s="84"/>
      <c r="O269" s="6"/>
      <c r="P269" s="6"/>
      <c r="Q269" s="6"/>
      <c r="R269" s="6"/>
      <c r="S269" s="6"/>
      <c r="T269" s="6"/>
      <c r="U269" s="6"/>
    </row>
    <row r="270" spans="2:21" s="83" customFormat="1" x14ac:dyDescent="0.2">
      <c r="B270" s="142"/>
      <c r="E270" s="84"/>
      <c r="F270" s="216"/>
      <c r="G270" s="84"/>
      <c r="H270" s="210"/>
      <c r="I270" s="210"/>
      <c r="J270" s="84"/>
      <c r="K270" s="84"/>
      <c r="L270" s="84"/>
      <c r="M270" s="84"/>
      <c r="N270" s="84"/>
      <c r="O270" s="6"/>
      <c r="P270" s="6"/>
      <c r="Q270" s="6"/>
      <c r="R270" s="6"/>
      <c r="S270" s="6"/>
      <c r="T270" s="6"/>
      <c r="U270" s="6"/>
    </row>
    <row r="271" spans="2:21" s="83" customFormat="1" x14ac:dyDescent="0.2">
      <c r="B271" s="142"/>
      <c r="E271" s="84"/>
      <c r="F271" s="216"/>
      <c r="G271" s="84"/>
      <c r="H271" s="210"/>
      <c r="I271" s="210"/>
      <c r="J271" s="84"/>
      <c r="K271" s="84"/>
      <c r="L271" s="84"/>
      <c r="M271" s="84"/>
      <c r="N271" s="84"/>
      <c r="O271" s="6"/>
      <c r="P271" s="6"/>
      <c r="Q271" s="6"/>
      <c r="R271" s="6"/>
      <c r="S271" s="6"/>
      <c r="T271" s="6"/>
      <c r="U271" s="6"/>
    </row>
    <row r="272" spans="2:21" s="83" customFormat="1" x14ac:dyDescent="0.2">
      <c r="B272" s="142"/>
      <c r="E272" s="84"/>
      <c r="F272" s="216"/>
      <c r="G272" s="84"/>
      <c r="H272" s="210"/>
      <c r="I272" s="210"/>
      <c r="J272" s="84"/>
      <c r="K272" s="84"/>
      <c r="L272" s="84"/>
      <c r="M272" s="84"/>
      <c r="N272" s="84"/>
      <c r="O272" s="6"/>
      <c r="P272" s="6"/>
      <c r="Q272" s="6"/>
      <c r="R272" s="6"/>
      <c r="S272" s="6"/>
      <c r="T272" s="6"/>
      <c r="U272" s="6"/>
    </row>
    <row r="273" spans="2:21" s="83" customFormat="1" x14ac:dyDescent="0.2">
      <c r="B273" s="142"/>
      <c r="E273" s="84"/>
      <c r="F273" s="216"/>
      <c r="G273" s="84"/>
      <c r="H273" s="210"/>
      <c r="I273" s="210"/>
      <c r="J273" s="84"/>
      <c r="K273" s="84"/>
      <c r="L273" s="84"/>
      <c r="M273" s="84"/>
      <c r="N273" s="84"/>
      <c r="O273" s="6"/>
      <c r="P273" s="6"/>
      <c r="Q273" s="6"/>
      <c r="R273" s="6"/>
      <c r="S273" s="6"/>
      <c r="T273" s="6"/>
      <c r="U273" s="6"/>
    </row>
    <row r="274" spans="2:21" s="83" customFormat="1" x14ac:dyDescent="0.2">
      <c r="B274" s="142"/>
      <c r="E274" s="84"/>
      <c r="F274" s="216"/>
      <c r="G274" s="84"/>
      <c r="H274" s="210"/>
      <c r="I274" s="210"/>
      <c r="J274" s="84"/>
      <c r="K274" s="84"/>
      <c r="L274" s="84"/>
      <c r="M274" s="84"/>
      <c r="N274" s="84"/>
      <c r="O274" s="6"/>
      <c r="P274" s="6"/>
      <c r="Q274" s="6"/>
      <c r="R274" s="6"/>
      <c r="S274" s="6"/>
      <c r="T274" s="6"/>
      <c r="U274" s="6"/>
    </row>
    <row r="275" spans="2:21" s="83" customFormat="1" x14ac:dyDescent="0.2">
      <c r="B275" s="142"/>
      <c r="E275" s="84"/>
      <c r="F275" s="216"/>
      <c r="G275" s="84"/>
      <c r="H275" s="210"/>
      <c r="I275" s="210"/>
      <c r="J275" s="84"/>
      <c r="K275" s="84"/>
      <c r="L275" s="84"/>
      <c r="M275" s="84"/>
      <c r="N275" s="84"/>
      <c r="O275" s="6"/>
      <c r="P275" s="6"/>
      <c r="Q275" s="6"/>
      <c r="R275" s="6"/>
      <c r="S275" s="6"/>
      <c r="T275" s="6"/>
      <c r="U275" s="6"/>
    </row>
    <row r="276" spans="2:21" s="83" customFormat="1" x14ac:dyDescent="0.2">
      <c r="B276" s="142"/>
      <c r="E276" s="84"/>
      <c r="F276" s="216"/>
      <c r="G276" s="84"/>
      <c r="H276" s="210"/>
      <c r="I276" s="210"/>
      <c r="J276" s="84"/>
      <c r="K276" s="84"/>
      <c r="L276" s="84"/>
      <c r="M276" s="84"/>
      <c r="N276" s="84"/>
      <c r="O276" s="6"/>
      <c r="P276" s="6"/>
      <c r="Q276" s="6"/>
      <c r="R276" s="6"/>
      <c r="S276" s="6"/>
      <c r="T276" s="6"/>
      <c r="U276" s="6"/>
    </row>
    <row r="277" spans="2:21" s="83" customFormat="1" x14ac:dyDescent="0.2">
      <c r="B277" s="142"/>
      <c r="E277" s="84"/>
      <c r="F277" s="216"/>
      <c r="G277" s="84"/>
      <c r="H277" s="210"/>
      <c r="I277" s="210"/>
      <c r="J277" s="84"/>
      <c r="K277" s="84"/>
      <c r="L277" s="84"/>
      <c r="M277" s="84"/>
      <c r="N277" s="84"/>
      <c r="O277" s="6"/>
      <c r="P277" s="6"/>
      <c r="Q277" s="6"/>
      <c r="R277" s="6"/>
      <c r="S277" s="6"/>
      <c r="T277" s="6"/>
      <c r="U277" s="6"/>
    </row>
    <row r="278" spans="2:21" s="83" customFormat="1" x14ac:dyDescent="0.2">
      <c r="B278" s="142"/>
      <c r="E278" s="84"/>
      <c r="F278" s="216"/>
      <c r="G278" s="84"/>
      <c r="H278" s="210"/>
      <c r="I278" s="210"/>
      <c r="J278" s="84"/>
      <c r="K278" s="84"/>
      <c r="L278" s="84"/>
      <c r="M278" s="84"/>
      <c r="N278" s="84"/>
      <c r="O278" s="6"/>
      <c r="P278" s="6"/>
      <c r="Q278" s="6"/>
      <c r="R278" s="6"/>
      <c r="S278" s="6"/>
      <c r="T278" s="6"/>
      <c r="U278" s="6"/>
    </row>
    <row r="279" spans="2:21" s="83" customFormat="1" x14ac:dyDescent="0.2">
      <c r="B279" s="142"/>
      <c r="E279" s="84"/>
      <c r="F279" s="216"/>
      <c r="G279" s="84"/>
      <c r="H279" s="210"/>
      <c r="I279" s="210"/>
      <c r="J279" s="84"/>
      <c r="K279" s="84"/>
      <c r="L279" s="84"/>
      <c r="M279" s="84"/>
      <c r="N279" s="84"/>
      <c r="O279" s="6"/>
      <c r="P279" s="6"/>
      <c r="Q279" s="6"/>
      <c r="R279" s="6"/>
      <c r="S279" s="6"/>
      <c r="T279" s="6"/>
      <c r="U279" s="6"/>
    </row>
    <row r="280" spans="2:21" s="83" customFormat="1" x14ac:dyDescent="0.2">
      <c r="B280" s="142"/>
      <c r="E280" s="84"/>
      <c r="F280" s="216"/>
      <c r="G280" s="84"/>
      <c r="H280" s="210"/>
      <c r="I280" s="210"/>
      <c r="J280" s="84"/>
      <c r="K280" s="84"/>
      <c r="L280" s="84"/>
      <c r="M280" s="84"/>
      <c r="N280" s="84"/>
      <c r="O280" s="6"/>
      <c r="P280" s="6"/>
      <c r="Q280" s="6"/>
      <c r="R280" s="6"/>
      <c r="S280" s="6"/>
      <c r="T280" s="6"/>
      <c r="U280" s="6"/>
    </row>
    <row r="281" spans="2:21" s="83" customFormat="1" x14ac:dyDescent="0.2">
      <c r="B281" s="142"/>
      <c r="E281" s="84"/>
      <c r="F281" s="216"/>
      <c r="G281" s="84"/>
      <c r="H281" s="210"/>
      <c r="I281" s="210"/>
      <c r="J281" s="84"/>
      <c r="K281" s="84"/>
      <c r="L281" s="84"/>
      <c r="M281" s="84"/>
      <c r="N281" s="84"/>
      <c r="O281" s="6"/>
      <c r="P281" s="6"/>
      <c r="Q281" s="6"/>
      <c r="R281" s="6"/>
      <c r="S281" s="6"/>
      <c r="T281" s="6"/>
      <c r="U281" s="6"/>
    </row>
    <row r="282" spans="2:21" s="83" customFormat="1" x14ac:dyDescent="0.2">
      <c r="B282" s="142"/>
      <c r="E282" s="84"/>
      <c r="F282" s="216"/>
      <c r="G282" s="84"/>
      <c r="H282" s="210"/>
      <c r="I282" s="210"/>
      <c r="J282" s="84"/>
      <c r="K282" s="84"/>
      <c r="L282" s="84"/>
      <c r="M282" s="84"/>
      <c r="N282" s="84"/>
      <c r="O282" s="6"/>
      <c r="P282" s="6"/>
      <c r="Q282" s="6"/>
      <c r="R282" s="6"/>
      <c r="S282" s="6"/>
      <c r="T282" s="6"/>
      <c r="U282" s="6"/>
    </row>
    <row r="283" spans="2:21" s="83" customFormat="1" x14ac:dyDescent="0.2">
      <c r="B283" s="142"/>
      <c r="E283" s="84"/>
      <c r="F283" s="216"/>
      <c r="G283" s="84"/>
      <c r="H283" s="210"/>
      <c r="I283" s="210"/>
      <c r="J283" s="84"/>
      <c r="K283" s="84"/>
      <c r="L283" s="84"/>
      <c r="M283" s="84"/>
      <c r="N283" s="84"/>
      <c r="O283" s="6"/>
      <c r="P283" s="6"/>
      <c r="Q283" s="6"/>
      <c r="R283" s="6"/>
      <c r="S283" s="6"/>
      <c r="T283" s="6"/>
      <c r="U283" s="6"/>
    </row>
    <row r="284" spans="2:21" s="83" customFormat="1" x14ac:dyDescent="0.2">
      <c r="B284" s="142"/>
      <c r="E284" s="84"/>
      <c r="F284" s="216"/>
      <c r="G284" s="84"/>
      <c r="H284" s="210"/>
      <c r="I284" s="210"/>
      <c r="J284" s="84"/>
      <c r="K284" s="84"/>
      <c r="L284" s="84"/>
      <c r="M284" s="84"/>
      <c r="N284" s="84"/>
      <c r="O284" s="6"/>
      <c r="P284" s="6"/>
      <c r="Q284" s="6"/>
      <c r="R284" s="6"/>
      <c r="S284" s="6"/>
      <c r="T284" s="6"/>
      <c r="U284" s="6"/>
    </row>
    <row r="285" spans="2:21" s="83" customFormat="1" x14ac:dyDescent="0.2">
      <c r="B285" s="142"/>
      <c r="E285" s="84"/>
      <c r="F285" s="216"/>
      <c r="G285" s="84"/>
      <c r="H285" s="210"/>
      <c r="I285" s="210"/>
      <c r="J285" s="84"/>
      <c r="K285" s="84"/>
      <c r="L285" s="84"/>
      <c r="M285" s="84"/>
      <c r="N285" s="84"/>
      <c r="O285" s="6"/>
      <c r="P285" s="6"/>
      <c r="Q285" s="6"/>
      <c r="R285" s="6"/>
      <c r="S285" s="6"/>
      <c r="T285" s="6"/>
      <c r="U285" s="6"/>
    </row>
    <row r="286" spans="2:21" s="83" customFormat="1" x14ac:dyDescent="0.2">
      <c r="B286" s="142"/>
      <c r="E286" s="84"/>
      <c r="F286" s="216"/>
      <c r="G286" s="84"/>
      <c r="H286" s="210"/>
      <c r="I286" s="210"/>
      <c r="J286" s="84"/>
      <c r="K286" s="84"/>
      <c r="L286" s="84"/>
      <c r="M286" s="84"/>
      <c r="N286" s="84"/>
      <c r="O286" s="6"/>
      <c r="P286" s="6"/>
      <c r="Q286" s="6"/>
      <c r="R286" s="6"/>
      <c r="S286" s="6"/>
      <c r="T286" s="6"/>
      <c r="U286" s="6"/>
    </row>
    <row r="287" spans="2:21" s="83" customFormat="1" x14ac:dyDescent="0.2">
      <c r="B287" s="142"/>
      <c r="E287" s="84"/>
      <c r="F287" s="216"/>
      <c r="G287" s="84"/>
      <c r="H287" s="210"/>
      <c r="I287" s="210"/>
      <c r="J287" s="84"/>
      <c r="K287" s="84"/>
      <c r="L287" s="84"/>
      <c r="M287" s="84"/>
      <c r="N287" s="84"/>
      <c r="O287" s="6"/>
      <c r="P287" s="6"/>
      <c r="Q287" s="6"/>
      <c r="R287" s="6"/>
      <c r="S287" s="6"/>
      <c r="T287" s="6"/>
      <c r="U287" s="6"/>
    </row>
    <row r="288" spans="2:21" s="83" customFormat="1" x14ac:dyDescent="0.2">
      <c r="B288" s="142"/>
      <c r="E288" s="84"/>
      <c r="F288" s="216"/>
      <c r="G288" s="84"/>
      <c r="H288" s="210"/>
      <c r="I288" s="210"/>
      <c r="J288" s="84"/>
      <c r="K288" s="84"/>
      <c r="L288" s="84"/>
      <c r="M288" s="84"/>
      <c r="N288" s="84"/>
      <c r="O288" s="6"/>
      <c r="P288" s="6"/>
      <c r="Q288" s="6"/>
      <c r="R288" s="6"/>
      <c r="S288" s="6"/>
      <c r="T288" s="6"/>
      <c r="U288" s="6"/>
    </row>
    <row r="289" spans="2:21" s="83" customFormat="1" x14ac:dyDescent="0.2">
      <c r="B289" s="142"/>
      <c r="E289" s="84"/>
      <c r="F289" s="216"/>
      <c r="G289" s="84"/>
      <c r="H289" s="210"/>
      <c r="I289" s="210"/>
      <c r="J289" s="84"/>
      <c r="K289" s="84"/>
      <c r="L289" s="84"/>
      <c r="M289" s="84"/>
      <c r="N289" s="84"/>
      <c r="O289" s="6"/>
      <c r="P289" s="6"/>
      <c r="Q289" s="6"/>
      <c r="R289" s="6"/>
      <c r="S289" s="6"/>
      <c r="T289" s="6"/>
      <c r="U289" s="6"/>
    </row>
    <row r="290" spans="2:21" s="83" customFormat="1" x14ac:dyDescent="0.2">
      <c r="B290" s="142"/>
      <c r="E290" s="84"/>
      <c r="F290" s="216"/>
      <c r="G290" s="84"/>
      <c r="H290" s="210"/>
      <c r="I290" s="210"/>
      <c r="J290" s="84"/>
      <c r="K290" s="84"/>
      <c r="L290" s="84"/>
      <c r="M290" s="84"/>
      <c r="N290" s="84"/>
      <c r="O290" s="6"/>
      <c r="P290" s="6"/>
      <c r="Q290" s="6"/>
      <c r="R290" s="6"/>
      <c r="S290" s="6"/>
      <c r="T290" s="6"/>
      <c r="U290" s="6"/>
    </row>
    <row r="291" spans="2:21" s="83" customFormat="1" x14ac:dyDescent="0.2">
      <c r="B291" s="142"/>
      <c r="E291" s="84"/>
      <c r="F291" s="216"/>
      <c r="G291" s="84"/>
      <c r="H291" s="210"/>
      <c r="I291" s="210"/>
      <c r="J291" s="84"/>
      <c r="K291" s="84"/>
      <c r="L291" s="84"/>
      <c r="M291" s="84"/>
      <c r="N291" s="84"/>
      <c r="O291" s="6"/>
      <c r="P291" s="6"/>
      <c r="Q291" s="6"/>
      <c r="R291" s="6"/>
      <c r="S291" s="6"/>
      <c r="T291" s="6"/>
      <c r="U291" s="6"/>
    </row>
    <row r="292" spans="2:21" s="83" customFormat="1" x14ac:dyDescent="0.2">
      <c r="B292" s="142"/>
      <c r="E292" s="84"/>
      <c r="F292" s="216"/>
      <c r="G292" s="84"/>
      <c r="H292" s="210"/>
      <c r="I292" s="210"/>
      <c r="J292" s="84"/>
      <c r="K292" s="84"/>
      <c r="L292" s="84"/>
      <c r="M292" s="84"/>
      <c r="N292" s="84"/>
      <c r="O292" s="6"/>
      <c r="P292" s="6"/>
      <c r="Q292" s="6"/>
      <c r="R292" s="6"/>
      <c r="S292" s="6"/>
      <c r="T292" s="6"/>
      <c r="U292" s="6"/>
    </row>
    <row r="293" spans="2:21" s="83" customFormat="1" x14ac:dyDescent="0.2">
      <c r="B293" s="142"/>
      <c r="E293" s="84"/>
      <c r="F293" s="216"/>
      <c r="G293" s="84"/>
      <c r="H293" s="210"/>
      <c r="I293" s="210"/>
      <c r="J293" s="84"/>
      <c r="K293" s="84"/>
      <c r="L293" s="84"/>
      <c r="M293" s="84"/>
      <c r="N293" s="84"/>
      <c r="O293" s="6"/>
      <c r="P293" s="6"/>
      <c r="Q293" s="6"/>
      <c r="R293" s="6"/>
      <c r="S293" s="6"/>
      <c r="T293" s="6"/>
      <c r="U293" s="6"/>
    </row>
    <row r="294" spans="2:21" s="83" customFormat="1" x14ac:dyDescent="0.2">
      <c r="B294" s="142"/>
      <c r="E294" s="84"/>
      <c r="F294" s="216"/>
      <c r="G294" s="84"/>
      <c r="H294" s="210"/>
      <c r="I294" s="210"/>
      <c r="J294" s="84"/>
      <c r="K294" s="84"/>
      <c r="L294" s="84"/>
      <c r="M294" s="84"/>
      <c r="N294" s="84"/>
      <c r="O294" s="6"/>
      <c r="P294" s="6"/>
      <c r="Q294" s="6"/>
      <c r="R294" s="6"/>
      <c r="S294" s="6"/>
      <c r="T294" s="6"/>
      <c r="U294" s="6"/>
    </row>
    <row r="295" spans="2:21" s="83" customFormat="1" x14ac:dyDescent="0.2">
      <c r="B295" s="142"/>
      <c r="E295" s="84"/>
      <c r="F295" s="216"/>
      <c r="G295" s="84"/>
      <c r="H295" s="210"/>
      <c r="I295" s="210"/>
      <c r="J295" s="84"/>
      <c r="K295" s="84"/>
      <c r="L295" s="84"/>
      <c r="M295" s="84"/>
      <c r="N295" s="84"/>
      <c r="O295" s="6"/>
      <c r="P295" s="6"/>
      <c r="Q295" s="6"/>
      <c r="R295" s="6"/>
      <c r="S295" s="6"/>
      <c r="T295" s="6"/>
      <c r="U295" s="6"/>
    </row>
    <row r="296" spans="2:21" s="83" customFormat="1" x14ac:dyDescent="0.2">
      <c r="B296" s="142"/>
      <c r="E296" s="84"/>
      <c r="F296" s="216"/>
      <c r="G296" s="84"/>
      <c r="H296" s="210"/>
      <c r="I296" s="210"/>
      <c r="J296" s="84"/>
      <c r="K296" s="84"/>
      <c r="L296" s="84"/>
      <c r="M296" s="84"/>
      <c r="N296" s="84"/>
      <c r="O296" s="6"/>
      <c r="P296" s="6"/>
      <c r="Q296" s="6"/>
      <c r="R296" s="6"/>
      <c r="S296" s="6"/>
      <c r="T296" s="6"/>
      <c r="U296" s="6"/>
    </row>
    <row r="297" spans="2:21" s="83" customFormat="1" x14ac:dyDescent="0.2">
      <c r="B297" s="142"/>
      <c r="E297" s="84"/>
      <c r="F297" s="216"/>
      <c r="G297" s="84"/>
      <c r="H297" s="210"/>
      <c r="I297" s="210"/>
      <c r="J297" s="84"/>
      <c r="K297" s="84"/>
      <c r="L297" s="84"/>
      <c r="M297" s="84"/>
      <c r="N297" s="84"/>
      <c r="O297" s="6"/>
      <c r="P297" s="6"/>
      <c r="Q297" s="6"/>
      <c r="R297" s="6"/>
      <c r="S297" s="6"/>
      <c r="T297" s="6"/>
      <c r="U297" s="6"/>
    </row>
    <row r="298" spans="2:21" s="83" customFormat="1" x14ac:dyDescent="0.2">
      <c r="B298" s="142"/>
      <c r="E298" s="84"/>
      <c r="F298" s="216"/>
      <c r="G298" s="84"/>
      <c r="H298" s="210"/>
      <c r="I298" s="210"/>
      <c r="J298" s="84"/>
      <c r="K298" s="84"/>
      <c r="L298" s="84"/>
      <c r="M298" s="84"/>
      <c r="N298" s="84"/>
      <c r="O298" s="6"/>
      <c r="P298" s="6"/>
      <c r="Q298" s="6"/>
      <c r="R298" s="6"/>
      <c r="S298" s="6"/>
      <c r="T298" s="6"/>
      <c r="U298" s="6"/>
    </row>
    <row r="299" spans="2:21" s="83" customFormat="1" x14ac:dyDescent="0.2">
      <c r="B299" s="142"/>
      <c r="E299" s="84"/>
      <c r="F299" s="216"/>
      <c r="G299" s="84"/>
      <c r="H299" s="210"/>
      <c r="I299" s="210"/>
      <c r="J299" s="84"/>
      <c r="K299" s="84"/>
      <c r="L299" s="84"/>
      <c r="M299" s="84"/>
      <c r="N299" s="84"/>
      <c r="O299" s="6"/>
      <c r="P299" s="6"/>
      <c r="Q299" s="6"/>
      <c r="R299" s="6"/>
      <c r="S299" s="6"/>
      <c r="T299" s="6"/>
      <c r="U299" s="6"/>
    </row>
    <row r="300" spans="2:21" s="83" customFormat="1" x14ac:dyDescent="0.2">
      <c r="B300" s="142"/>
      <c r="E300" s="84"/>
      <c r="F300" s="216"/>
      <c r="G300" s="84"/>
      <c r="H300" s="210"/>
      <c r="I300" s="210"/>
      <c r="J300" s="84"/>
      <c r="K300" s="84"/>
      <c r="L300" s="84"/>
      <c r="M300" s="84"/>
      <c r="N300" s="84"/>
      <c r="O300" s="6"/>
      <c r="P300" s="6"/>
      <c r="Q300" s="6"/>
      <c r="R300" s="6"/>
      <c r="S300" s="6"/>
      <c r="T300" s="6"/>
      <c r="U300" s="6"/>
    </row>
    <row r="301" spans="2:21" s="83" customFormat="1" x14ac:dyDescent="0.2">
      <c r="B301" s="142"/>
      <c r="E301" s="84"/>
      <c r="F301" s="216"/>
      <c r="G301" s="84"/>
      <c r="H301" s="210"/>
      <c r="I301" s="210"/>
      <c r="J301" s="84"/>
      <c r="K301" s="84"/>
      <c r="L301" s="84"/>
      <c r="M301" s="84"/>
      <c r="N301" s="84"/>
      <c r="O301" s="6"/>
      <c r="P301" s="6"/>
      <c r="Q301" s="6"/>
      <c r="R301" s="6"/>
      <c r="S301" s="6"/>
      <c r="T301" s="6"/>
      <c r="U301" s="6"/>
    </row>
    <row r="302" spans="2:21" s="83" customFormat="1" x14ac:dyDescent="0.2">
      <c r="B302" s="142"/>
      <c r="E302" s="84"/>
      <c r="F302" s="216"/>
      <c r="G302" s="84"/>
      <c r="H302" s="210"/>
      <c r="I302" s="210"/>
      <c r="J302" s="84"/>
      <c r="K302" s="84"/>
      <c r="L302" s="84"/>
      <c r="M302" s="84"/>
      <c r="N302" s="84"/>
      <c r="O302" s="6"/>
      <c r="P302" s="6"/>
      <c r="Q302" s="6"/>
      <c r="R302" s="6"/>
      <c r="S302" s="6"/>
      <c r="T302" s="6"/>
      <c r="U302" s="6"/>
    </row>
    <row r="303" spans="2:21" s="83" customFormat="1" x14ac:dyDescent="0.2">
      <c r="B303" s="142"/>
      <c r="E303" s="84"/>
      <c r="F303" s="216"/>
      <c r="G303" s="84"/>
      <c r="H303" s="210"/>
      <c r="I303" s="210"/>
      <c r="J303" s="84"/>
      <c r="K303" s="84"/>
      <c r="L303" s="84"/>
      <c r="M303" s="84"/>
      <c r="N303" s="84"/>
      <c r="O303" s="6"/>
      <c r="P303" s="6"/>
      <c r="Q303" s="6"/>
      <c r="R303" s="6"/>
      <c r="S303" s="6"/>
      <c r="T303" s="6"/>
      <c r="U303" s="6"/>
    </row>
    <row r="304" spans="2:21" s="83" customFormat="1" x14ac:dyDescent="0.2">
      <c r="B304" s="142"/>
      <c r="E304" s="84"/>
      <c r="F304" s="216"/>
      <c r="G304" s="84"/>
      <c r="H304" s="210"/>
      <c r="I304" s="210"/>
      <c r="J304" s="84"/>
      <c r="K304" s="84"/>
      <c r="L304" s="84"/>
      <c r="M304" s="84"/>
      <c r="N304" s="84"/>
      <c r="O304" s="6"/>
      <c r="P304" s="6"/>
      <c r="Q304" s="6"/>
      <c r="R304" s="6"/>
      <c r="S304" s="6"/>
      <c r="T304" s="6"/>
      <c r="U304" s="6"/>
    </row>
    <row r="305" spans="2:21" s="83" customFormat="1" x14ac:dyDescent="0.2">
      <c r="B305" s="142"/>
      <c r="E305" s="84"/>
      <c r="F305" s="216"/>
      <c r="G305" s="84"/>
      <c r="H305" s="210"/>
      <c r="I305" s="210"/>
      <c r="J305" s="84"/>
      <c r="K305" s="84"/>
      <c r="L305" s="84"/>
      <c r="M305" s="84"/>
      <c r="N305" s="84"/>
      <c r="O305" s="6"/>
      <c r="P305" s="6"/>
      <c r="Q305" s="6"/>
      <c r="R305" s="6"/>
      <c r="S305" s="6"/>
      <c r="T305" s="6"/>
      <c r="U305" s="6"/>
    </row>
    <row r="306" spans="2:21" s="83" customFormat="1" x14ac:dyDescent="0.2">
      <c r="B306" s="142"/>
      <c r="E306" s="84"/>
      <c r="F306" s="216"/>
      <c r="G306" s="84"/>
      <c r="H306" s="210"/>
      <c r="I306" s="210"/>
      <c r="J306" s="84"/>
      <c r="K306" s="84"/>
      <c r="L306" s="84"/>
      <c r="M306" s="84"/>
      <c r="N306" s="84"/>
      <c r="O306" s="6"/>
      <c r="P306" s="6"/>
      <c r="Q306" s="6"/>
      <c r="R306" s="6"/>
      <c r="S306" s="6"/>
      <c r="T306" s="6"/>
      <c r="U306" s="6"/>
    </row>
    <row r="307" spans="2:21" s="83" customFormat="1" x14ac:dyDescent="0.2">
      <c r="B307" s="142"/>
      <c r="E307" s="84"/>
      <c r="F307" s="216"/>
      <c r="G307" s="84"/>
      <c r="H307" s="210"/>
      <c r="I307" s="210"/>
      <c r="J307" s="84"/>
      <c r="K307" s="84"/>
      <c r="L307" s="84"/>
      <c r="M307" s="84"/>
      <c r="N307" s="84"/>
      <c r="O307" s="6"/>
      <c r="P307" s="6"/>
      <c r="Q307" s="6"/>
      <c r="R307" s="6"/>
      <c r="S307" s="6"/>
      <c r="T307" s="6"/>
      <c r="U307" s="6"/>
    </row>
    <row r="308" spans="2:21" s="83" customFormat="1" x14ac:dyDescent="0.2">
      <c r="B308" s="142"/>
      <c r="E308" s="84"/>
      <c r="F308" s="216"/>
      <c r="G308" s="84"/>
      <c r="H308" s="210"/>
      <c r="I308" s="210"/>
      <c r="J308" s="84"/>
      <c r="K308" s="84"/>
      <c r="L308" s="84"/>
      <c r="M308" s="84"/>
      <c r="N308" s="84"/>
      <c r="O308" s="6"/>
      <c r="P308" s="6"/>
      <c r="Q308" s="6"/>
      <c r="R308" s="6"/>
      <c r="S308" s="6"/>
      <c r="T308" s="6"/>
      <c r="U308" s="6"/>
    </row>
    <row r="309" spans="2:21" s="83" customFormat="1" x14ac:dyDescent="0.2">
      <c r="B309" s="142"/>
      <c r="E309" s="84"/>
      <c r="F309" s="216"/>
      <c r="G309" s="84"/>
      <c r="H309" s="210"/>
      <c r="I309" s="210"/>
      <c r="J309" s="84"/>
      <c r="K309" s="84"/>
      <c r="L309" s="84"/>
      <c r="M309" s="84"/>
      <c r="N309" s="84"/>
      <c r="O309" s="6"/>
      <c r="P309" s="6"/>
      <c r="Q309" s="6"/>
      <c r="R309" s="6"/>
      <c r="S309" s="6"/>
      <c r="T309" s="6"/>
      <c r="U309" s="6"/>
    </row>
    <row r="310" spans="2:21" s="83" customFormat="1" x14ac:dyDescent="0.2">
      <c r="B310" s="142"/>
      <c r="E310" s="84"/>
      <c r="F310" s="216"/>
      <c r="G310" s="84"/>
      <c r="H310" s="210"/>
      <c r="I310" s="210"/>
      <c r="J310" s="84"/>
      <c r="K310" s="84"/>
      <c r="L310" s="84"/>
      <c r="M310" s="84"/>
      <c r="N310" s="84"/>
      <c r="O310" s="6"/>
      <c r="P310" s="6"/>
      <c r="Q310" s="6"/>
      <c r="R310" s="6"/>
      <c r="S310" s="6"/>
      <c r="T310" s="6"/>
      <c r="U310" s="6"/>
    </row>
    <row r="311" spans="2:21" s="83" customFormat="1" x14ac:dyDescent="0.2">
      <c r="B311" s="142"/>
      <c r="E311" s="84"/>
      <c r="F311" s="216"/>
      <c r="G311" s="84"/>
      <c r="H311" s="210"/>
      <c r="I311" s="210"/>
      <c r="J311" s="84"/>
      <c r="K311" s="84"/>
      <c r="L311" s="84"/>
      <c r="M311" s="84"/>
      <c r="N311" s="84"/>
      <c r="O311" s="6"/>
      <c r="P311" s="6"/>
      <c r="Q311" s="6"/>
      <c r="R311" s="6"/>
      <c r="S311" s="6"/>
      <c r="T311" s="6"/>
      <c r="U311" s="6"/>
    </row>
    <row r="312" spans="2:21" s="83" customFormat="1" x14ac:dyDescent="0.2">
      <c r="B312" s="142"/>
      <c r="E312" s="84"/>
      <c r="F312" s="216"/>
      <c r="G312" s="84"/>
      <c r="H312" s="210"/>
      <c r="I312" s="210"/>
      <c r="J312" s="84"/>
      <c r="K312" s="84"/>
      <c r="L312" s="84"/>
      <c r="M312" s="84"/>
      <c r="N312" s="84"/>
      <c r="O312" s="6"/>
      <c r="P312" s="6"/>
      <c r="Q312" s="6"/>
      <c r="R312" s="6"/>
      <c r="S312" s="6"/>
      <c r="T312" s="6"/>
      <c r="U312" s="6"/>
    </row>
    <row r="313" spans="2:21" s="83" customFormat="1" x14ac:dyDescent="0.2">
      <c r="B313" s="142"/>
      <c r="E313" s="84"/>
      <c r="F313" s="216"/>
      <c r="G313" s="84"/>
      <c r="H313" s="210"/>
      <c r="I313" s="210"/>
      <c r="J313" s="84"/>
      <c r="K313" s="84"/>
      <c r="L313" s="84"/>
      <c r="M313" s="84"/>
      <c r="N313" s="84"/>
      <c r="O313" s="6"/>
      <c r="P313" s="6"/>
      <c r="Q313" s="6"/>
      <c r="R313" s="6"/>
      <c r="S313" s="6"/>
      <c r="T313" s="6"/>
      <c r="U313" s="6"/>
    </row>
    <row r="314" spans="2:21" s="83" customFormat="1" x14ac:dyDescent="0.2">
      <c r="B314" s="142"/>
      <c r="E314" s="84"/>
      <c r="F314" s="216"/>
      <c r="G314" s="84"/>
      <c r="H314" s="210"/>
      <c r="I314" s="210"/>
      <c r="J314" s="84"/>
      <c r="K314" s="84"/>
      <c r="L314" s="84"/>
      <c r="M314" s="84"/>
      <c r="N314" s="84"/>
      <c r="O314" s="6"/>
      <c r="P314" s="6"/>
      <c r="Q314" s="6"/>
      <c r="R314" s="6"/>
      <c r="S314" s="6"/>
      <c r="T314" s="6"/>
      <c r="U314" s="6"/>
    </row>
    <row r="315" spans="2:21" s="83" customFormat="1" x14ac:dyDescent="0.2">
      <c r="B315" s="142"/>
      <c r="E315" s="84"/>
      <c r="F315" s="216"/>
      <c r="G315" s="84"/>
      <c r="H315" s="210"/>
      <c r="I315" s="210"/>
      <c r="J315" s="84"/>
      <c r="K315" s="84"/>
      <c r="L315" s="84"/>
      <c r="M315" s="84"/>
      <c r="N315" s="84"/>
      <c r="O315" s="6"/>
      <c r="P315" s="6"/>
      <c r="Q315" s="6"/>
      <c r="R315" s="6"/>
      <c r="S315" s="6"/>
      <c r="T315" s="6"/>
      <c r="U315" s="6"/>
    </row>
    <row r="316" spans="2:21" s="83" customFormat="1" x14ac:dyDescent="0.2">
      <c r="B316" s="142"/>
      <c r="E316" s="84"/>
      <c r="F316" s="216"/>
      <c r="G316" s="84"/>
      <c r="H316" s="210"/>
      <c r="I316" s="210"/>
      <c r="J316" s="84"/>
      <c r="K316" s="84"/>
      <c r="L316" s="84"/>
      <c r="M316" s="84"/>
      <c r="N316" s="84"/>
      <c r="O316" s="6"/>
      <c r="P316" s="6"/>
      <c r="Q316" s="6"/>
      <c r="R316" s="6"/>
      <c r="S316" s="6"/>
      <c r="T316" s="6"/>
      <c r="U316" s="6"/>
    </row>
    <row r="317" spans="2:21" s="83" customFormat="1" x14ac:dyDescent="0.2">
      <c r="B317" s="142"/>
      <c r="E317" s="84"/>
      <c r="F317" s="216"/>
      <c r="G317" s="84"/>
      <c r="H317" s="210"/>
      <c r="I317" s="210"/>
      <c r="J317" s="84"/>
      <c r="K317" s="84"/>
      <c r="L317" s="84"/>
      <c r="M317" s="84"/>
      <c r="N317" s="84"/>
      <c r="O317" s="6"/>
      <c r="P317" s="6"/>
      <c r="Q317" s="6"/>
      <c r="R317" s="6"/>
      <c r="S317" s="6"/>
      <c r="T317" s="6"/>
      <c r="U317" s="6"/>
    </row>
    <row r="318" spans="2:21" s="83" customFormat="1" x14ac:dyDescent="0.2">
      <c r="B318" s="142"/>
      <c r="E318" s="84"/>
      <c r="F318" s="216"/>
      <c r="G318" s="84"/>
      <c r="H318" s="210"/>
      <c r="I318" s="210"/>
      <c r="J318" s="84"/>
      <c r="K318" s="84"/>
      <c r="L318" s="84"/>
      <c r="M318" s="84"/>
      <c r="N318" s="84"/>
      <c r="O318" s="6"/>
      <c r="P318" s="6"/>
      <c r="Q318" s="6"/>
      <c r="R318" s="6"/>
      <c r="S318" s="6"/>
      <c r="T318" s="6"/>
      <c r="U318" s="6"/>
    </row>
    <row r="319" spans="2:21" s="83" customFormat="1" x14ac:dyDescent="0.2">
      <c r="B319" s="142"/>
      <c r="E319" s="84"/>
      <c r="F319" s="216"/>
      <c r="G319" s="84"/>
      <c r="H319" s="210"/>
      <c r="I319" s="210"/>
      <c r="J319" s="84"/>
      <c r="K319" s="84"/>
      <c r="L319" s="84"/>
      <c r="M319" s="84"/>
      <c r="N319" s="84"/>
      <c r="O319" s="6"/>
      <c r="P319" s="6"/>
      <c r="Q319" s="6"/>
      <c r="R319" s="6"/>
      <c r="S319" s="6"/>
      <c r="T319" s="6"/>
      <c r="U319" s="6"/>
    </row>
    <row r="320" spans="2:21" s="83" customFormat="1" x14ac:dyDescent="0.2">
      <c r="B320" s="142"/>
      <c r="E320" s="84"/>
      <c r="F320" s="216"/>
      <c r="G320" s="84"/>
      <c r="H320" s="210"/>
      <c r="I320" s="210"/>
      <c r="J320" s="84"/>
      <c r="K320" s="84"/>
      <c r="L320" s="84"/>
      <c r="M320" s="84"/>
      <c r="N320" s="84"/>
      <c r="O320" s="6"/>
      <c r="P320" s="6"/>
      <c r="Q320" s="6"/>
      <c r="R320" s="6"/>
      <c r="S320" s="6"/>
      <c r="T320" s="6"/>
      <c r="U320" s="6"/>
    </row>
    <row r="321" spans="2:21" s="83" customFormat="1" x14ac:dyDescent="0.2">
      <c r="B321" s="142"/>
      <c r="E321" s="84"/>
      <c r="F321" s="216"/>
      <c r="G321" s="84"/>
      <c r="H321" s="210"/>
      <c r="I321" s="210"/>
      <c r="J321" s="84"/>
      <c r="K321" s="84"/>
      <c r="L321" s="84"/>
      <c r="M321" s="84"/>
      <c r="N321" s="84"/>
      <c r="O321" s="6"/>
      <c r="P321" s="6"/>
      <c r="Q321" s="6"/>
      <c r="R321" s="6"/>
      <c r="S321" s="6"/>
      <c r="T321" s="6"/>
      <c r="U321" s="6"/>
    </row>
    <row r="322" spans="2:21" s="83" customFormat="1" x14ac:dyDescent="0.2">
      <c r="B322" s="142"/>
      <c r="E322" s="84"/>
      <c r="F322" s="216"/>
      <c r="G322" s="84"/>
      <c r="H322" s="210"/>
      <c r="I322" s="210"/>
      <c r="J322" s="84"/>
      <c r="K322" s="84"/>
      <c r="L322" s="84"/>
      <c r="M322" s="84"/>
      <c r="N322" s="84"/>
      <c r="O322" s="6"/>
      <c r="P322" s="6"/>
      <c r="Q322" s="6"/>
      <c r="R322" s="6"/>
      <c r="S322" s="6"/>
      <c r="T322" s="6"/>
      <c r="U322" s="6"/>
    </row>
    <row r="323" spans="2:21" s="83" customFormat="1" x14ac:dyDescent="0.2">
      <c r="B323" s="142"/>
      <c r="E323" s="84"/>
      <c r="F323" s="216"/>
      <c r="G323" s="84"/>
      <c r="H323" s="210"/>
      <c r="I323" s="210"/>
      <c r="J323" s="84"/>
      <c r="K323" s="84"/>
      <c r="L323" s="84"/>
      <c r="M323" s="84"/>
      <c r="N323" s="84"/>
      <c r="O323" s="6"/>
      <c r="P323" s="6"/>
      <c r="Q323" s="6"/>
      <c r="R323" s="6"/>
      <c r="S323" s="6"/>
      <c r="T323" s="6"/>
      <c r="U323" s="6"/>
    </row>
    <row r="324" spans="2:21" s="83" customFormat="1" x14ac:dyDescent="0.2">
      <c r="B324" s="142"/>
      <c r="E324" s="84"/>
      <c r="F324" s="216"/>
      <c r="G324" s="84"/>
      <c r="H324" s="210"/>
      <c r="I324" s="210"/>
      <c r="J324" s="84"/>
      <c r="K324" s="84"/>
      <c r="L324" s="84"/>
      <c r="M324" s="84"/>
      <c r="N324" s="84"/>
      <c r="O324" s="6"/>
      <c r="P324" s="6"/>
      <c r="Q324" s="6"/>
      <c r="R324" s="6"/>
      <c r="S324" s="6"/>
      <c r="T324" s="6"/>
      <c r="U324" s="6"/>
    </row>
    <row r="325" spans="2:21" s="83" customFormat="1" x14ac:dyDescent="0.2">
      <c r="B325" s="142"/>
      <c r="E325" s="84"/>
      <c r="F325" s="216"/>
      <c r="G325" s="84"/>
      <c r="H325" s="210"/>
      <c r="I325" s="210"/>
      <c r="J325" s="84"/>
      <c r="K325" s="84"/>
      <c r="L325" s="84"/>
      <c r="M325" s="84"/>
      <c r="N325" s="84"/>
      <c r="O325" s="6"/>
      <c r="P325" s="6"/>
      <c r="Q325" s="6"/>
      <c r="R325" s="6"/>
      <c r="S325" s="6"/>
      <c r="T325" s="6"/>
      <c r="U325" s="6"/>
    </row>
    <row r="326" spans="2:21" s="83" customFormat="1" x14ac:dyDescent="0.2">
      <c r="B326" s="142"/>
      <c r="E326" s="84"/>
      <c r="F326" s="216"/>
      <c r="G326" s="84"/>
      <c r="H326" s="210"/>
      <c r="I326" s="210"/>
      <c r="J326" s="84"/>
      <c r="K326" s="84"/>
      <c r="L326" s="84"/>
      <c r="M326" s="84"/>
      <c r="N326" s="84"/>
      <c r="O326" s="6"/>
      <c r="P326" s="6"/>
      <c r="Q326" s="6"/>
      <c r="R326" s="6"/>
      <c r="S326" s="6"/>
      <c r="T326" s="6"/>
      <c r="U326" s="6"/>
    </row>
    <row r="327" spans="2:21" s="83" customFormat="1" x14ac:dyDescent="0.2">
      <c r="B327" s="142"/>
      <c r="E327" s="84"/>
      <c r="F327" s="216"/>
      <c r="G327" s="84"/>
      <c r="H327" s="210"/>
      <c r="I327" s="210"/>
      <c r="J327" s="84"/>
      <c r="K327" s="84"/>
      <c r="L327" s="84"/>
      <c r="M327" s="84"/>
      <c r="N327" s="84"/>
      <c r="O327" s="6"/>
      <c r="P327" s="6"/>
      <c r="Q327" s="6"/>
      <c r="R327" s="6"/>
      <c r="S327" s="6"/>
      <c r="T327" s="6"/>
      <c r="U327" s="6"/>
    </row>
    <row r="328" spans="2:21" s="83" customFormat="1" x14ac:dyDescent="0.2">
      <c r="B328" s="142"/>
      <c r="E328" s="84"/>
      <c r="F328" s="216"/>
      <c r="G328" s="84"/>
      <c r="H328" s="210"/>
      <c r="I328" s="210"/>
      <c r="J328" s="84"/>
      <c r="K328" s="84"/>
      <c r="L328" s="84"/>
      <c r="M328" s="84"/>
      <c r="N328" s="84"/>
      <c r="O328" s="6"/>
      <c r="P328" s="6"/>
      <c r="Q328" s="6"/>
      <c r="R328" s="6"/>
      <c r="S328" s="6"/>
      <c r="T328" s="6"/>
      <c r="U328" s="6"/>
    </row>
    <row r="329" spans="2:21" s="83" customFormat="1" x14ac:dyDescent="0.2">
      <c r="B329" s="142"/>
      <c r="E329" s="84"/>
      <c r="F329" s="216"/>
      <c r="G329" s="84"/>
      <c r="H329" s="210"/>
      <c r="I329" s="210"/>
      <c r="J329" s="84"/>
      <c r="K329" s="84"/>
      <c r="L329" s="84"/>
      <c r="M329" s="84"/>
      <c r="N329" s="84"/>
      <c r="O329" s="6"/>
      <c r="P329" s="6"/>
      <c r="Q329" s="6"/>
      <c r="R329" s="6"/>
      <c r="S329" s="6"/>
      <c r="T329" s="6"/>
      <c r="U329" s="6"/>
    </row>
    <row r="330" spans="2:21" s="83" customFormat="1" x14ac:dyDescent="0.2">
      <c r="B330" s="142"/>
      <c r="E330" s="84"/>
      <c r="F330" s="216"/>
      <c r="G330" s="84"/>
      <c r="H330" s="210"/>
      <c r="I330" s="210"/>
      <c r="J330" s="84"/>
      <c r="K330" s="84"/>
      <c r="L330" s="84"/>
      <c r="M330" s="84"/>
      <c r="N330" s="84"/>
      <c r="O330" s="6"/>
      <c r="P330" s="6"/>
      <c r="Q330" s="6"/>
      <c r="R330" s="6"/>
      <c r="S330" s="6"/>
      <c r="T330" s="6"/>
      <c r="U330" s="6"/>
    </row>
    <row r="331" spans="2:21" s="83" customFormat="1" x14ac:dyDescent="0.2">
      <c r="B331" s="142"/>
      <c r="E331" s="84"/>
      <c r="F331" s="216"/>
      <c r="G331" s="84"/>
      <c r="H331" s="210"/>
      <c r="I331" s="210"/>
      <c r="J331" s="84"/>
      <c r="K331" s="84"/>
      <c r="L331" s="84"/>
      <c r="M331" s="84"/>
      <c r="N331" s="84"/>
      <c r="O331" s="6"/>
      <c r="P331" s="6"/>
      <c r="Q331" s="6"/>
      <c r="R331" s="6"/>
      <c r="S331" s="6"/>
      <c r="T331" s="6"/>
      <c r="U331" s="6"/>
    </row>
    <row r="332" spans="2:21" s="83" customFormat="1" x14ac:dyDescent="0.2">
      <c r="B332" s="142"/>
      <c r="E332" s="84"/>
      <c r="F332" s="216"/>
      <c r="G332" s="84"/>
      <c r="H332" s="210"/>
      <c r="I332" s="210"/>
      <c r="J332" s="84"/>
      <c r="K332" s="84"/>
      <c r="L332" s="84"/>
      <c r="M332" s="84"/>
      <c r="N332" s="84"/>
      <c r="O332" s="6"/>
      <c r="P332" s="6"/>
      <c r="Q332" s="6"/>
      <c r="R332" s="6"/>
      <c r="S332" s="6"/>
      <c r="T332" s="6"/>
      <c r="U332" s="6"/>
    </row>
    <row r="333" spans="2:21" s="83" customFormat="1" x14ac:dyDescent="0.2">
      <c r="B333" s="142"/>
      <c r="E333" s="84"/>
      <c r="F333" s="216"/>
      <c r="G333" s="84"/>
      <c r="H333" s="210"/>
      <c r="I333" s="210"/>
      <c r="J333" s="84"/>
      <c r="K333" s="84"/>
      <c r="L333" s="84"/>
      <c r="M333" s="84"/>
      <c r="N333" s="84"/>
      <c r="O333" s="6"/>
      <c r="P333" s="6"/>
      <c r="Q333" s="6"/>
      <c r="R333" s="6"/>
      <c r="S333" s="6"/>
      <c r="T333" s="6"/>
      <c r="U333" s="6"/>
    </row>
    <row r="334" spans="2:21" s="83" customFormat="1" x14ac:dyDescent="0.2">
      <c r="B334" s="142"/>
      <c r="E334" s="84"/>
      <c r="F334" s="216"/>
      <c r="G334" s="84"/>
      <c r="H334" s="210"/>
      <c r="I334" s="210"/>
      <c r="J334" s="84"/>
      <c r="K334" s="84"/>
      <c r="L334" s="84"/>
      <c r="M334" s="84"/>
      <c r="N334" s="84"/>
      <c r="O334" s="6"/>
      <c r="P334" s="6"/>
      <c r="Q334" s="6"/>
      <c r="R334" s="6"/>
      <c r="S334" s="6"/>
      <c r="T334" s="6"/>
      <c r="U334" s="6"/>
    </row>
    <row r="335" spans="2:21" s="83" customFormat="1" x14ac:dyDescent="0.2">
      <c r="B335" s="142"/>
      <c r="E335" s="84"/>
      <c r="F335" s="216"/>
      <c r="G335" s="84"/>
      <c r="H335" s="210"/>
      <c r="I335" s="210"/>
      <c r="J335" s="84"/>
      <c r="K335" s="84"/>
      <c r="L335" s="84"/>
      <c r="M335" s="84"/>
      <c r="N335" s="84"/>
      <c r="O335" s="6"/>
      <c r="P335" s="6"/>
      <c r="Q335" s="6"/>
      <c r="R335" s="6"/>
      <c r="S335" s="6"/>
      <c r="T335" s="6"/>
      <c r="U335" s="6"/>
    </row>
    <row r="336" spans="2:21" s="83" customFormat="1" x14ac:dyDescent="0.2">
      <c r="B336" s="142"/>
      <c r="E336" s="84"/>
      <c r="F336" s="216"/>
      <c r="G336" s="84"/>
      <c r="H336" s="210"/>
      <c r="I336" s="210"/>
      <c r="J336" s="84"/>
      <c r="K336" s="84"/>
      <c r="L336" s="84"/>
      <c r="M336" s="84"/>
      <c r="N336" s="84"/>
      <c r="O336" s="6"/>
      <c r="P336" s="6"/>
      <c r="Q336" s="6"/>
      <c r="R336" s="6"/>
      <c r="S336" s="6"/>
      <c r="T336" s="6"/>
      <c r="U336" s="6"/>
    </row>
    <row r="337" spans="2:21" s="83" customFormat="1" x14ac:dyDescent="0.2">
      <c r="B337" s="142"/>
      <c r="E337" s="84"/>
      <c r="F337" s="216"/>
      <c r="G337" s="84"/>
      <c r="H337" s="210"/>
      <c r="I337" s="210"/>
      <c r="J337" s="84"/>
      <c r="K337" s="84"/>
      <c r="L337" s="84"/>
      <c r="M337" s="84"/>
      <c r="N337" s="84"/>
      <c r="O337" s="6"/>
      <c r="P337" s="6"/>
      <c r="Q337" s="6"/>
      <c r="R337" s="6"/>
      <c r="S337" s="6"/>
      <c r="T337" s="6"/>
      <c r="U337" s="6"/>
    </row>
    <row r="338" spans="2:21" s="83" customFormat="1" x14ac:dyDescent="0.2">
      <c r="B338" s="142"/>
      <c r="E338" s="84"/>
      <c r="F338" s="216"/>
      <c r="G338" s="84"/>
      <c r="H338" s="210"/>
      <c r="I338" s="210"/>
      <c r="J338" s="84"/>
      <c r="K338" s="84"/>
      <c r="L338" s="84"/>
      <c r="M338" s="84"/>
      <c r="N338" s="84"/>
      <c r="O338" s="6"/>
      <c r="P338" s="6"/>
      <c r="Q338" s="6"/>
      <c r="R338" s="6"/>
      <c r="S338" s="6"/>
      <c r="T338" s="6"/>
      <c r="U338" s="6"/>
    </row>
    <row r="339" spans="2:21" s="83" customFormat="1" x14ac:dyDescent="0.2">
      <c r="B339" s="142"/>
      <c r="E339" s="84"/>
      <c r="F339" s="216"/>
      <c r="G339" s="84"/>
      <c r="H339" s="210"/>
      <c r="I339" s="210"/>
      <c r="J339" s="84"/>
      <c r="K339" s="84"/>
      <c r="L339" s="84"/>
      <c r="M339" s="84"/>
      <c r="N339" s="84"/>
      <c r="O339" s="6"/>
      <c r="P339" s="6"/>
      <c r="Q339" s="6"/>
      <c r="R339" s="6"/>
      <c r="S339" s="6"/>
      <c r="T339" s="6"/>
      <c r="U339" s="6"/>
    </row>
    <row r="340" spans="2:21" s="83" customFormat="1" x14ac:dyDescent="0.2">
      <c r="B340" s="142"/>
      <c r="E340" s="84"/>
      <c r="F340" s="216"/>
      <c r="G340" s="84"/>
      <c r="H340" s="210"/>
      <c r="I340" s="210"/>
      <c r="J340" s="84"/>
      <c r="K340" s="84"/>
      <c r="L340" s="84"/>
      <c r="M340" s="84"/>
      <c r="N340" s="84"/>
      <c r="O340" s="6"/>
      <c r="P340" s="6"/>
      <c r="Q340" s="6"/>
      <c r="R340" s="6"/>
      <c r="S340" s="6"/>
      <c r="T340" s="6"/>
      <c r="U340" s="6"/>
    </row>
    <row r="341" spans="2:21" s="83" customFormat="1" x14ac:dyDescent="0.2">
      <c r="B341" s="142"/>
      <c r="E341" s="84"/>
      <c r="F341" s="216"/>
      <c r="G341" s="84"/>
      <c r="H341" s="210"/>
      <c r="I341" s="210"/>
      <c r="J341" s="84"/>
      <c r="K341" s="84"/>
      <c r="L341" s="84"/>
      <c r="M341" s="84"/>
      <c r="N341" s="84"/>
      <c r="O341" s="6"/>
      <c r="P341" s="6"/>
      <c r="Q341" s="6"/>
      <c r="R341" s="6"/>
      <c r="S341" s="6"/>
      <c r="T341" s="6"/>
      <c r="U341" s="6"/>
    </row>
    <row r="342" spans="2:21" s="83" customFormat="1" x14ac:dyDescent="0.2">
      <c r="B342" s="142"/>
      <c r="E342" s="84"/>
      <c r="F342" s="216"/>
      <c r="G342" s="84"/>
      <c r="H342" s="210"/>
      <c r="I342" s="210"/>
      <c r="J342" s="84"/>
      <c r="K342" s="84"/>
      <c r="L342" s="84"/>
      <c r="M342" s="84"/>
      <c r="N342" s="84"/>
      <c r="O342" s="6"/>
      <c r="P342" s="6"/>
      <c r="Q342" s="6"/>
      <c r="R342" s="6"/>
      <c r="S342" s="6"/>
      <c r="T342" s="6"/>
      <c r="U342" s="6"/>
    </row>
    <row r="343" spans="2:21" s="83" customFormat="1" x14ac:dyDescent="0.2">
      <c r="B343" s="142"/>
      <c r="E343" s="84"/>
      <c r="F343" s="216"/>
      <c r="G343" s="84"/>
      <c r="H343" s="210"/>
      <c r="I343" s="210"/>
      <c r="J343" s="84"/>
      <c r="K343" s="84"/>
      <c r="L343" s="84"/>
      <c r="M343" s="84"/>
      <c r="N343" s="84"/>
      <c r="O343" s="6"/>
      <c r="P343" s="6"/>
      <c r="Q343" s="6"/>
      <c r="R343" s="6"/>
      <c r="S343" s="6"/>
      <c r="T343" s="6"/>
      <c r="U343" s="6"/>
    </row>
    <row r="344" spans="2:21" s="83" customFormat="1" x14ac:dyDescent="0.2">
      <c r="B344" s="142"/>
      <c r="E344" s="84"/>
      <c r="F344" s="216"/>
      <c r="G344" s="84"/>
      <c r="H344" s="210"/>
      <c r="I344" s="210"/>
      <c r="J344" s="84"/>
      <c r="K344" s="84"/>
      <c r="L344" s="84"/>
      <c r="M344" s="84"/>
      <c r="N344" s="84"/>
      <c r="O344" s="6"/>
      <c r="P344" s="6"/>
      <c r="Q344" s="6"/>
      <c r="R344" s="6"/>
      <c r="S344" s="6"/>
      <c r="T344" s="6"/>
      <c r="U344" s="6"/>
    </row>
    <row r="345" spans="2:21" s="83" customFormat="1" x14ac:dyDescent="0.2">
      <c r="B345" s="142"/>
      <c r="E345" s="84"/>
      <c r="F345" s="216"/>
      <c r="G345" s="84"/>
      <c r="H345" s="210"/>
      <c r="I345" s="210"/>
      <c r="J345" s="84"/>
      <c r="K345" s="84"/>
      <c r="L345" s="84"/>
      <c r="M345" s="84"/>
      <c r="N345" s="84"/>
      <c r="O345" s="6"/>
      <c r="P345" s="6"/>
      <c r="Q345" s="6"/>
      <c r="R345" s="6"/>
      <c r="S345" s="6"/>
      <c r="T345" s="6"/>
      <c r="U345" s="6"/>
    </row>
    <row r="346" spans="2:21" s="83" customFormat="1" x14ac:dyDescent="0.2">
      <c r="B346" s="142"/>
      <c r="E346" s="84"/>
      <c r="F346" s="216"/>
      <c r="G346" s="84"/>
      <c r="H346" s="210"/>
      <c r="I346" s="210"/>
      <c r="J346" s="84"/>
      <c r="K346" s="84"/>
      <c r="L346" s="84"/>
      <c r="M346" s="84"/>
      <c r="N346" s="84"/>
      <c r="O346" s="6"/>
      <c r="P346" s="6"/>
      <c r="Q346" s="6"/>
      <c r="R346" s="6"/>
      <c r="S346" s="6"/>
      <c r="T346" s="6"/>
      <c r="U346" s="6"/>
    </row>
    <row r="347" spans="2:21" s="83" customFormat="1" x14ac:dyDescent="0.2">
      <c r="B347" s="142"/>
      <c r="E347" s="84"/>
      <c r="F347" s="216"/>
      <c r="G347" s="84"/>
      <c r="H347" s="210"/>
      <c r="I347" s="210"/>
      <c r="J347" s="84"/>
      <c r="K347" s="84"/>
      <c r="L347" s="84"/>
      <c r="M347" s="84"/>
      <c r="N347" s="84"/>
      <c r="O347" s="6"/>
      <c r="P347" s="6"/>
      <c r="Q347" s="6"/>
      <c r="R347" s="6"/>
      <c r="S347" s="6"/>
      <c r="T347" s="6"/>
      <c r="U347" s="6"/>
    </row>
    <row r="348" spans="2:21" s="83" customFormat="1" x14ac:dyDescent="0.2">
      <c r="B348" s="142"/>
      <c r="E348" s="84"/>
      <c r="F348" s="216"/>
      <c r="G348" s="84"/>
      <c r="H348" s="210"/>
      <c r="I348" s="210"/>
      <c r="J348" s="84"/>
      <c r="K348" s="84"/>
      <c r="L348" s="84"/>
      <c r="M348" s="84"/>
      <c r="N348" s="84"/>
      <c r="O348" s="6"/>
      <c r="P348" s="6"/>
      <c r="Q348" s="6"/>
      <c r="R348" s="6"/>
      <c r="S348" s="6"/>
      <c r="T348" s="6"/>
      <c r="U348" s="6"/>
    </row>
    <row r="349" spans="2:21" s="83" customFormat="1" x14ac:dyDescent="0.2">
      <c r="B349" s="142"/>
      <c r="E349" s="84"/>
      <c r="F349" s="216"/>
      <c r="G349" s="84"/>
      <c r="H349" s="210"/>
      <c r="I349" s="210"/>
      <c r="J349" s="84"/>
      <c r="K349" s="84"/>
      <c r="L349" s="84"/>
      <c r="M349" s="84"/>
      <c r="N349" s="84"/>
      <c r="O349" s="6"/>
      <c r="P349" s="6"/>
      <c r="Q349" s="6"/>
      <c r="R349" s="6"/>
      <c r="S349" s="6"/>
      <c r="T349" s="6"/>
      <c r="U349" s="6"/>
    </row>
    <row r="350" spans="2:21" s="83" customFormat="1" x14ac:dyDescent="0.2">
      <c r="B350" s="142"/>
      <c r="E350" s="84"/>
      <c r="F350" s="216"/>
      <c r="G350" s="84"/>
      <c r="H350" s="210"/>
      <c r="I350" s="210"/>
      <c r="J350" s="84"/>
      <c r="K350" s="84"/>
      <c r="L350" s="84"/>
      <c r="M350" s="84"/>
      <c r="N350" s="84"/>
      <c r="O350" s="6"/>
      <c r="P350" s="6"/>
      <c r="Q350" s="6"/>
      <c r="R350" s="6"/>
      <c r="S350" s="6"/>
      <c r="T350" s="6"/>
      <c r="U350" s="6"/>
    </row>
    <row r="351" spans="2:21" s="83" customFormat="1" x14ac:dyDescent="0.2">
      <c r="B351" s="142"/>
      <c r="E351" s="84"/>
      <c r="F351" s="216"/>
      <c r="G351" s="84"/>
      <c r="H351" s="210"/>
      <c r="I351" s="210"/>
      <c r="J351" s="84"/>
      <c r="K351" s="84"/>
      <c r="L351" s="84"/>
      <c r="M351" s="84"/>
      <c r="N351" s="84"/>
      <c r="O351" s="6"/>
      <c r="P351" s="6"/>
      <c r="Q351" s="6"/>
      <c r="R351" s="6"/>
      <c r="S351" s="6"/>
      <c r="T351" s="6"/>
      <c r="U351" s="6"/>
    </row>
    <row r="352" spans="2:21" s="83" customFormat="1" x14ac:dyDescent="0.2">
      <c r="B352" s="142"/>
      <c r="E352" s="84"/>
      <c r="F352" s="216"/>
      <c r="G352" s="84"/>
      <c r="H352" s="210"/>
      <c r="I352" s="210"/>
      <c r="J352" s="84"/>
      <c r="K352" s="84"/>
      <c r="L352" s="84"/>
      <c r="M352" s="84"/>
      <c r="N352" s="84"/>
      <c r="O352" s="6"/>
      <c r="P352" s="6"/>
      <c r="Q352" s="6"/>
      <c r="R352" s="6"/>
      <c r="S352" s="6"/>
      <c r="T352" s="6"/>
      <c r="U352" s="6"/>
    </row>
    <row r="353" spans="2:21" s="83" customFormat="1" x14ac:dyDescent="0.2">
      <c r="B353" s="142"/>
      <c r="E353" s="84"/>
      <c r="F353" s="216"/>
      <c r="G353" s="84"/>
      <c r="H353" s="210"/>
      <c r="I353" s="210"/>
      <c r="J353" s="84"/>
      <c r="K353" s="84"/>
      <c r="L353" s="84"/>
      <c r="M353" s="84"/>
      <c r="N353" s="84"/>
      <c r="O353" s="6"/>
      <c r="P353" s="6"/>
      <c r="Q353" s="6"/>
      <c r="R353" s="6"/>
      <c r="S353" s="6"/>
      <c r="T353" s="6"/>
      <c r="U353" s="6"/>
    </row>
    <row r="354" spans="2:21" s="83" customFormat="1" x14ac:dyDescent="0.2">
      <c r="B354" s="142"/>
      <c r="E354" s="84"/>
      <c r="F354" s="216"/>
      <c r="G354" s="84"/>
      <c r="H354" s="210"/>
      <c r="I354" s="210"/>
      <c r="J354" s="84"/>
      <c r="K354" s="84"/>
      <c r="L354" s="84"/>
      <c r="M354" s="84"/>
      <c r="N354" s="84"/>
      <c r="O354" s="6"/>
      <c r="P354" s="6"/>
      <c r="Q354" s="6"/>
      <c r="R354" s="6"/>
      <c r="S354" s="6"/>
      <c r="T354" s="6"/>
      <c r="U354" s="6"/>
    </row>
    <row r="355" spans="2:21" s="83" customFormat="1" x14ac:dyDescent="0.2">
      <c r="B355" s="142"/>
      <c r="E355" s="84"/>
      <c r="F355" s="216"/>
      <c r="G355" s="84"/>
      <c r="H355" s="210"/>
      <c r="I355" s="210"/>
      <c r="J355" s="84"/>
      <c r="K355" s="84"/>
      <c r="L355" s="84"/>
      <c r="M355" s="84"/>
      <c r="N355" s="84"/>
      <c r="O355" s="6"/>
      <c r="P355" s="6"/>
      <c r="Q355" s="6"/>
      <c r="R355" s="6"/>
      <c r="S355" s="6"/>
      <c r="T355" s="6"/>
      <c r="U355" s="6"/>
    </row>
    <row r="356" spans="2:21" s="83" customFormat="1" x14ac:dyDescent="0.2">
      <c r="B356" s="142"/>
      <c r="E356" s="84"/>
      <c r="F356" s="216"/>
      <c r="G356" s="84"/>
      <c r="H356" s="210"/>
      <c r="I356" s="210"/>
      <c r="J356" s="84"/>
      <c r="K356" s="84"/>
      <c r="L356" s="84"/>
      <c r="M356" s="84"/>
      <c r="N356" s="84"/>
      <c r="O356" s="6"/>
      <c r="P356" s="6"/>
      <c r="Q356" s="6"/>
      <c r="R356" s="6"/>
      <c r="S356" s="6"/>
      <c r="T356" s="6"/>
      <c r="U356" s="6"/>
    </row>
    <row r="357" spans="2:21" s="83" customFormat="1" x14ac:dyDescent="0.2">
      <c r="B357" s="142"/>
      <c r="E357" s="84"/>
      <c r="F357" s="216"/>
      <c r="G357" s="84"/>
      <c r="H357" s="210"/>
      <c r="I357" s="210"/>
      <c r="J357" s="84"/>
      <c r="K357" s="84"/>
      <c r="L357" s="84"/>
      <c r="M357" s="84"/>
      <c r="N357" s="84"/>
      <c r="O357" s="6"/>
      <c r="P357" s="6"/>
      <c r="Q357" s="6"/>
      <c r="R357" s="6"/>
      <c r="S357" s="6"/>
      <c r="T357" s="6"/>
      <c r="U357" s="6"/>
    </row>
    <row r="358" spans="2:21" s="83" customFormat="1" x14ac:dyDescent="0.2">
      <c r="B358" s="142"/>
      <c r="E358" s="84"/>
      <c r="F358" s="216"/>
      <c r="G358" s="84"/>
      <c r="H358" s="210"/>
      <c r="I358" s="210"/>
      <c r="J358" s="84"/>
      <c r="K358" s="84"/>
      <c r="L358" s="84"/>
      <c r="M358" s="84"/>
      <c r="N358" s="84"/>
      <c r="O358" s="6"/>
      <c r="P358" s="6"/>
      <c r="Q358" s="6"/>
      <c r="R358" s="6"/>
      <c r="S358" s="6"/>
      <c r="T358" s="6"/>
      <c r="U358" s="6"/>
    </row>
    <row r="359" spans="2:21" s="83" customFormat="1" x14ac:dyDescent="0.2">
      <c r="B359" s="142"/>
      <c r="E359" s="84"/>
      <c r="F359" s="216"/>
      <c r="G359" s="84"/>
      <c r="H359" s="210"/>
      <c r="I359" s="210"/>
      <c r="J359" s="84"/>
      <c r="K359" s="84"/>
      <c r="L359" s="84"/>
      <c r="M359" s="84"/>
      <c r="N359" s="84"/>
      <c r="O359" s="6"/>
      <c r="P359" s="6"/>
      <c r="Q359" s="6"/>
      <c r="R359" s="6"/>
      <c r="S359" s="6"/>
      <c r="T359" s="6"/>
      <c r="U359" s="6"/>
    </row>
    <row r="360" spans="2:21" s="83" customFormat="1" x14ac:dyDescent="0.2">
      <c r="B360" s="142"/>
      <c r="E360" s="84"/>
      <c r="F360" s="216"/>
      <c r="G360" s="84"/>
      <c r="H360" s="210"/>
      <c r="I360" s="210"/>
      <c r="J360" s="84"/>
      <c r="K360" s="84"/>
      <c r="L360" s="84"/>
      <c r="M360" s="84"/>
      <c r="N360" s="84"/>
      <c r="O360" s="6"/>
      <c r="P360" s="6"/>
      <c r="Q360" s="6"/>
      <c r="R360" s="6"/>
      <c r="S360" s="6"/>
      <c r="T360" s="6"/>
      <c r="U360" s="6"/>
    </row>
    <row r="361" spans="2:21" s="83" customFormat="1" x14ac:dyDescent="0.2">
      <c r="B361" s="142"/>
      <c r="E361" s="84"/>
      <c r="F361" s="216"/>
      <c r="G361" s="84"/>
      <c r="H361" s="210"/>
      <c r="I361" s="210"/>
      <c r="J361" s="84"/>
      <c r="K361" s="84"/>
      <c r="L361" s="84"/>
      <c r="M361" s="84"/>
      <c r="N361" s="84"/>
      <c r="O361" s="6"/>
      <c r="P361" s="6"/>
      <c r="Q361" s="6"/>
      <c r="R361" s="6"/>
      <c r="S361" s="6"/>
      <c r="T361" s="6"/>
      <c r="U361" s="6"/>
    </row>
    <row r="362" spans="2:21" s="83" customFormat="1" x14ac:dyDescent="0.2">
      <c r="B362" s="142"/>
      <c r="E362" s="84"/>
      <c r="F362" s="216"/>
      <c r="G362" s="84"/>
      <c r="H362" s="210"/>
      <c r="I362" s="210"/>
      <c r="J362" s="84"/>
      <c r="K362" s="84"/>
      <c r="L362" s="84"/>
      <c r="M362" s="84"/>
      <c r="N362" s="84"/>
      <c r="O362" s="6"/>
      <c r="P362" s="6"/>
      <c r="Q362" s="6"/>
      <c r="R362" s="6"/>
      <c r="S362" s="6"/>
      <c r="T362" s="6"/>
      <c r="U362" s="6"/>
    </row>
    <row r="363" spans="2:21" s="83" customFormat="1" x14ac:dyDescent="0.2">
      <c r="B363" s="142"/>
      <c r="E363" s="84"/>
      <c r="F363" s="216"/>
      <c r="G363" s="84"/>
      <c r="H363" s="210"/>
      <c r="I363" s="210"/>
      <c r="J363" s="84"/>
      <c r="K363" s="84"/>
      <c r="L363" s="84"/>
      <c r="M363" s="84"/>
      <c r="N363" s="84"/>
      <c r="O363" s="6"/>
      <c r="P363" s="6"/>
      <c r="Q363" s="6"/>
      <c r="R363" s="6"/>
      <c r="S363" s="6"/>
      <c r="T363" s="6"/>
      <c r="U363" s="6"/>
    </row>
    <row r="364" spans="2:21" s="83" customFormat="1" x14ac:dyDescent="0.2">
      <c r="B364" s="142"/>
      <c r="E364" s="84"/>
      <c r="F364" s="216"/>
      <c r="G364" s="84"/>
      <c r="H364" s="210"/>
      <c r="I364" s="210"/>
      <c r="J364" s="84"/>
      <c r="K364" s="84"/>
      <c r="L364" s="84"/>
      <c r="M364" s="84"/>
      <c r="N364" s="84"/>
      <c r="O364" s="6"/>
      <c r="P364" s="6"/>
      <c r="Q364" s="6"/>
      <c r="R364" s="6"/>
      <c r="S364" s="6"/>
      <c r="T364" s="6"/>
      <c r="U364" s="6"/>
    </row>
    <row r="365" spans="2:21" s="83" customFormat="1" x14ac:dyDescent="0.2">
      <c r="B365" s="142"/>
      <c r="E365" s="84"/>
      <c r="F365" s="216"/>
      <c r="G365" s="84"/>
      <c r="H365" s="210"/>
      <c r="I365" s="210"/>
      <c r="J365" s="84"/>
      <c r="K365" s="84"/>
      <c r="L365" s="84"/>
      <c r="M365" s="84"/>
      <c r="N365" s="84"/>
      <c r="O365" s="6"/>
      <c r="P365" s="6"/>
      <c r="Q365" s="6"/>
      <c r="R365" s="6"/>
      <c r="S365" s="6"/>
      <c r="T365" s="6"/>
      <c r="U365" s="6"/>
    </row>
    <row r="366" spans="2:21" s="83" customFormat="1" x14ac:dyDescent="0.2">
      <c r="B366" s="142"/>
      <c r="E366" s="84"/>
      <c r="F366" s="216"/>
      <c r="G366" s="84"/>
      <c r="H366" s="210"/>
      <c r="I366" s="210"/>
      <c r="J366" s="84"/>
      <c r="K366" s="84"/>
      <c r="L366" s="84"/>
      <c r="M366" s="84"/>
      <c r="N366" s="84"/>
      <c r="O366" s="6"/>
      <c r="P366" s="6"/>
      <c r="Q366" s="6"/>
      <c r="R366" s="6"/>
      <c r="S366" s="6"/>
      <c r="T366" s="6"/>
      <c r="U366" s="6"/>
    </row>
    <row r="367" spans="2:21" s="83" customFormat="1" x14ac:dyDescent="0.2">
      <c r="B367" s="142"/>
      <c r="E367" s="84"/>
      <c r="F367" s="216"/>
      <c r="G367" s="84"/>
      <c r="H367" s="210"/>
      <c r="I367" s="210"/>
      <c r="J367" s="84"/>
      <c r="K367" s="84"/>
      <c r="L367" s="84"/>
      <c r="M367" s="84"/>
      <c r="N367" s="84"/>
      <c r="O367" s="6"/>
      <c r="P367" s="6"/>
      <c r="Q367" s="6"/>
      <c r="R367" s="6"/>
      <c r="S367" s="6"/>
      <c r="T367" s="6"/>
      <c r="U367" s="6"/>
    </row>
    <row r="368" spans="2:21" s="83" customFormat="1" x14ac:dyDescent="0.2">
      <c r="B368" s="142"/>
      <c r="E368" s="84"/>
      <c r="F368" s="216"/>
      <c r="G368" s="84"/>
      <c r="H368" s="210"/>
      <c r="I368" s="210"/>
      <c r="J368" s="84"/>
      <c r="K368" s="84"/>
      <c r="L368" s="84"/>
      <c r="M368" s="84"/>
      <c r="N368" s="84"/>
      <c r="O368" s="6"/>
      <c r="P368" s="6"/>
      <c r="Q368" s="6"/>
      <c r="R368" s="6"/>
      <c r="S368" s="6"/>
      <c r="T368" s="6"/>
      <c r="U368" s="6"/>
    </row>
    <row r="369" spans="2:21" s="83" customFormat="1" x14ac:dyDescent="0.2">
      <c r="B369" s="142"/>
      <c r="E369" s="84"/>
      <c r="F369" s="216"/>
      <c r="G369" s="84"/>
      <c r="H369" s="210"/>
      <c r="I369" s="210"/>
      <c r="J369" s="84"/>
      <c r="K369" s="84"/>
      <c r="L369" s="84"/>
      <c r="M369" s="84"/>
      <c r="N369" s="84"/>
      <c r="O369" s="6"/>
      <c r="P369" s="6"/>
      <c r="Q369" s="6"/>
      <c r="R369" s="6"/>
      <c r="S369" s="6"/>
      <c r="T369" s="6"/>
      <c r="U369" s="6"/>
    </row>
    <row r="370" spans="2:21" s="83" customFormat="1" x14ac:dyDescent="0.2">
      <c r="B370" s="142"/>
      <c r="E370" s="84"/>
      <c r="F370" s="216"/>
      <c r="G370" s="84"/>
      <c r="H370" s="210"/>
      <c r="I370" s="210"/>
      <c r="J370" s="84"/>
      <c r="K370" s="84"/>
      <c r="L370" s="84"/>
      <c r="M370" s="84"/>
      <c r="N370" s="84"/>
      <c r="O370" s="6"/>
      <c r="P370" s="6"/>
      <c r="Q370" s="6"/>
      <c r="R370" s="6"/>
      <c r="S370" s="6"/>
      <c r="T370" s="6"/>
      <c r="U370" s="6"/>
    </row>
    <row r="371" spans="2:21" s="83" customFormat="1" x14ac:dyDescent="0.2">
      <c r="B371" s="142"/>
      <c r="E371" s="84"/>
      <c r="F371" s="216"/>
      <c r="G371" s="84"/>
      <c r="H371" s="210"/>
      <c r="I371" s="210"/>
      <c r="J371" s="84"/>
      <c r="K371" s="84"/>
      <c r="L371" s="84"/>
      <c r="M371" s="84"/>
      <c r="N371" s="84"/>
      <c r="O371" s="6"/>
      <c r="P371" s="6"/>
      <c r="Q371" s="6"/>
      <c r="R371" s="6"/>
      <c r="S371" s="6"/>
      <c r="T371" s="6"/>
      <c r="U371" s="6"/>
    </row>
    <row r="372" spans="2:21" s="83" customFormat="1" x14ac:dyDescent="0.2">
      <c r="B372" s="142"/>
      <c r="E372" s="84"/>
      <c r="F372" s="216"/>
      <c r="G372" s="84"/>
      <c r="H372" s="210"/>
      <c r="I372" s="210"/>
      <c r="J372" s="84"/>
      <c r="K372" s="84"/>
      <c r="L372" s="84"/>
      <c r="M372" s="84"/>
      <c r="N372" s="84"/>
      <c r="O372" s="6"/>
      <c r="P372" s="6"/>
      <c r="Q372" s="6"/>
      <c r="R372" s="6"/>
      <c r="S372" s="6"/>
      <c r="T372" s="6"/>
      <c r="U372" s="6"/>
    </row>
    <row r="373" spans="2:21" s="83" customFormat="1" x14ac:dyDescent="0.2">
      <c r="B373" s="142"/>
      <c r="E373" s="84"/>
      <c r="F373" s="216"/>
      <c r="G373" s="84"/>
      <c r="H373" s="210"/>
      <c r="I373" s="210"/>
      <c r="J373" s="84"/>
      <c r="K373" s="84"/>
      <c r="L373" s="84"/>
      <c r="M373" s="84"/>
      <c r="N373" s="84"/>
      <c r="O373" s="6"/>
      <c r="P373" s="6"/>
      <c r="Q373" s="6"/>
      <c r="R373" s="6"/>
      <c r="S373" s="6"/>
      <c r="T373" s="6"/>
      <c r="U373" s="6"/>
    </row>
    <row r="374" spans="2:21" s="83" customFormat="1" x14ac:dyDescent="0.2">
      <c r="B374" s="142"/>
      <c r="E374" s="84"/>
      <c r="F374" s="216"/>
      <c r="G374" s="84"/>
      <c r="H374" s="210"/>
      <c r="I374" s="210"/>
      <c r="J374" s="84"/>
      <c r="K374" s="84"/>
      <c r="L374" s="84"/>
      <c r="M374" s="84"/>
      <c r="N374" s="84"/>
      <c r="O374" s="6"/>
      <c r="P374" s="6"/>
      <c r="Q374" s="6"/>
      <c r="R374" s="6"/>
      <c r="S374" s="6"/>
      <c r="T374" s="6"/>
      <c r="U374" s="6"/>
    </row>
    <row r="375" spans="2:21" s="83" customFormat="1" x14ac:dyDescent="0.2">
      <c r="B375" s="142"/>
      <c r="E375" s="84"/>
      <c r="F375" s="216"/>
      <c r="G375" s="84"/>
      <c r="H375" s="210"/>
      <c r="I375" s="210"/>
      <c r="J375" s="84"/>
      <c r="K375" s="84"/>
      <c r="L375" s="84"/>
      <c r="M375" s="84"/>
      <c r="N375" s="84"/>
      <c r="O375" s="6"/>
      <c r="P375" s="6"/>
      <c r="Q375" s="6"/>
      <c r="R375" s="6"/>
      <c r="S375" s="6"/>
      <c r="T375" s="6"/>
      <c r="U375" s="6"/>
    </row>
    <row r="376" spans="2:21" s="83" customFormat="1" x14ac:dyDescent="0.2">
      <c r="B376" s="142"/>
      <c r="E376" s="84"/>
      <c r="F376" s="216"/>
      <c r="G376" s="84"/>
      <c r="H376" s="210"/>
      <c r="I376" s="210"/>
      <c r="J376" s="84"/>
      <c r="K376" s="84"/>
      <c r="L376" s="84"/>
      <c r="M376" s="84"/>
      <c r="N376" s="84"/>
      <c r="O376" s="6"/>
      <c r="P376" s="6"/>
      <c r="Q376" s="6"/>
      <c r="R376" s="6"/>
      <c r="S376" s="6"/>
      <c r="T376" s="6"/>
      <c r="U376" s="6"/>
    </row>
    <row r="377" spans="2:21" s="83" customFormat="1" x14ac:dyDescent="0.2">
      <c r="B377" s="142"/>
      <c r="E377" s="84"/>
      <c r="F377" s="216"/>
      <c r="G377" s="84"/>
      <c r="H377" s="210"/>
      <c r="I377" s="210"/>
      <c r="J377" s="84"/>
      <c r="K377" s="84"/>
      <c r="L377" s="84"/>
      <c r="M377" s="84"/>
      <c r="N377" s="84"/>
      <c r="O377" s="6"/>
      <c r="P377" s="6"/>
      <c r="Q377" s="6"/>
      <c r="R377" s="6"/>
      <c r="S377" s="6"/>
      <c r="T377" s="6"/>
      <c r="U377" s="6"/>
    </row>
    <row r="378" spans="2:21" s="83" customFormat="1" x14ac:dyDescent="0.2">
      <c r="B378" s="142"/>
      <c r="E378" s="84"/>
      <c r="F378" s="216"/>
      <c r="G378" s="84"/>
      <c r="H378" s="210"/>
      <c r="I378" s="210"/>
      <c r="J378" s="84"/>
      <c r="K378" s="84"/>
      <c r="L378" s="84"/>
      <c r="M378" s="84"/>
      <c r="N378" s="84"/>
      <c r="O378" s="6"/>
      <c r="P378" s="6"/>
      <c r="Q378" s="6"/>
      <c r="R378" s="6"/>
      <c r="S378" s="6"/>
      <c r="T378" s="6"/>
      <c r="U378" s="6"/>
    </row>
    <row r="379" spans="2:21" s="83" customFormat="1" x14ac:dyDescent="0.2">
      <c r="B379" s="142"/>
      <c r="E379" s="84"/>
      <c r="F379" s="216"/>
      <c r="G379" s="84"/>
      <c r="H379" s="210"/>
      <c r="I379" s="210"/>
      <c r="J379" s="84"/>
      <c r="K379" s="84"/>
      <c r="L379" s="84"/>
      <c r="M379" s="84"/>
      <c r="N379" s="84"/>
      <c r="O379" s="6"/>
      <c r="P379" s="6"/>
      <c r="Q379" s="6"/>
      <c r="R379" s="6"/>
      <c r="S379" s="6"/>
      <c r="T379" s="6"/>
      <c r="U379" s="6"/>
    </row>
    <row r="380" spans="2:21" s="83" customFormat="1" x14ac:dyDescent="0.2">
      <c r="B380" s="142"/>
      <c r="E380" s="84"/>
      <c r="F380" s="216"/>
      <c r="G380" s="84"/>
      <c r="H380" s="210"/>
      <c r="I380" s="210"/>
      <c r="J380" s="84"/>
      <c r="K380" s="84"/>
      <c r="L380" s="84"/>
      <c r="M380" s="84"/>
      <c r="N380" s="84"/>
      <c r="O380" s="6"/>
      <c r="P380" s="6"/>
      <c r="Q380" s="6"/>
      <c r="R380" s="6"/>
      <c r="S380" s="6"/>
      <c r="T380" s="6"/>
      <c r="U380" s="6"/>
    </row>
    <row r="381" spans="2:21" s="83" customFormat="1" x14ac:dyDescent="0.2">
      <c r="B381" s="142"/>
      <c r="E381" s="84"/>
      <c r="F381" s="216"/>
      <c r="G381" s="84"/>
      <c r="H381" s="210"/>
      <c r="I381" s="210"/>
      <c r="J381" s="84"/>
      <c r="K381" s="84"/>
      <c r="L381" s="84"/>
      <c r="M381" s="84"/>
      <c r="N381" s="84"/>
      <c r="O381" s="6"/>
      <c r="P381" s="6"/>
      <c r="Q381" s="6"/>
      <c r="R381" s="6"/>
      <c r="S381" s="6"/>
      <c r="T381" s="6"/>
      <c r="U381" s="6"/>
    </row>
    <row r="382" spans="2:21" s="83" customFormat="1" x14ac:dyDescent="0.2">
      <c r="B382" s="142"/>
      <c r="E382" s="84"/>
      <c r="F382" s="216"/>
      <c r="G382" s="84"/>
      <c r="H382" s="210"/>
      <c r="I382" s="210"/>
      <c r="J382" s="84"/>
      <c r="K382" s="84"/>
      <c r="L382" s="84"/>
      <c r="M382" s="84"/>
      <c r="N382" s="84"/>
      <c r="O382" s="6"/>
      <c r="P382" s="6"/>
      <c r="Q382" s="6"/>
      <c r="R382" s="6"/>
      <c r="S382" s="6"/>
      <c r="T382" s="6"/>
      <c r="U382" s="6"/>
    </row>
    <row r="383" spans="2:21" s="83" customFormat="1" x14ac:dyDescent="0.2">
      <c r="B383" s="142"/>
      <c r="E383" s="84"/>
      <c r="F383" s="216"/>
      <c r="G383" s="84"/>
      <c r="H383" s="210"/>
      <c r="I383" s="210"/>
      <c r="J383" s="84"/>
      <c r="K383" s="84"/>
      <c r="L383" s="84"/>
      <c r="M383" s="84"/>
      <c r="N383" s="84"/>
      <c r="O383" s="6"/>
      <c r="P383" s="6"/>
      <c r="Q383" s="6"/>
      <c r="R383" s="6"/>
      <c r="S383" s="6"/>
      <c r="T383" s="6"/>
      <c r="U383" s="6"/>
    </row>
    <row r="384" spans="2:21" s="83" customFormat="1" x14ac:dyDescent="0.2">
      <c r="B384" s="142"/>
      <c r="E384" s="84"/>
      <c r="F384" s="216"/>
      <c r="G384" s="84"/>
      <c r="H384" s="210"/>
      <c r="I384" s="210"/>
      <c r="J384" s="84"/>
      <c r="K384" s="84"/>
      <c r="L384" s="84"/>
      <c r="M384" s="84"/>
      <c r="N384" s="84"/>
      <c r="O384" s="6"/>
      <c r="P384" s="6"/>
      <c r="Q384" s="6"/>
      <c r="R384" s="6"/>
      <c r="S384" s="6"/>
      <c r="T384" s="6"/>
      <c r="U384" s="6"/>
    </row>
    <row r="385" spans="2:21" s="83" customFormat="1" x14ac:dyDescent="0.2">
      <c r="B385" s="142"/>
      <c r="E385" s="84"/>
      <c r="F385" s="216"/>
      <c r="G385" s="84"/>
      <c r="H385" s="210"/>
      <c r="I385" s="210"/>
      <c r="J385" s="84"/>
      <c r="K385" s="84"/>
      <c r="L385" s="84"/>
      <c r="M385" s="84"/>
      <c r="N385" s="84"/>
      <c r="O385" s="6"/>
      <c r="P385" s="6"/>
      <c r="Q385" s="6"/>
      <c r="R385" s="6"/>
      <c r="S385" s="6"/>
      <c r="T385" s="6"/>
      <c r="U385" s="6"/>
    </row>
    <row r="386" spans="2:21" s="83" customFormat="1" x14ac:dyDescent="0.2">
      <c r="B386" s="142"/>
      <c r="E386" s="84"/>
      <c r="F386" s="216"/>
      <c r="G386" s="84"/>
      <c r="H386" s="210"/>
      <c r="I386" s="210"/>
      <c r="J386" s="84"/>
      <c r="K386" s="84"/>
      <c r="L386" s="84"/>
      <c r="M386" s="84"/>
      <c r="N386" s="84"/>
      <c r="O386" s="6"/>
      <c r="P386" s="6"/>
      <c r="Q386" s="6"/>
      <c r="R386" s="6"/>
      <c r="S386" s="6"/>
      <c r="T386" s="6"/>
      <c r="U386" s="6"/>
    </row>
    <row r="387" spans="2:21" s="83" customFormat="1" x14ac:dyDescent="0.2">
      <c r="B387" s="142"/>
      <c r="E387" s="84"/>
      <c r="F387" s="216"/>
      <c r="G387" s="84"/>
      <c r="H387" s="210"/>
      <c r="I387" s="210"/>
      <c r="J387" s="84"/>
      <c r="K387" s="84"/>
      <c r="L387" s="84"/>
      <c r="M387" s="84"/>
      <c r="N387" s="84"/>
      <c r="O387" s="6"/>
      <c r="P387" s="6"/>
      <c r="Q387" s="6"/>
      <c r="R387" s="6"/>
      <c r="S387" s="6"/>
      <c r="T387" s="6"/>
      <c r="U387" s="6"/>
    </row>
    <row r="388" spans="2:21" s="83" customFormat="1" x14ac:dyDescent="0.2">
      <c r="B388" s="142"/>
      <c r="E388" s="84"/>
      <c r="F388" s="216"/>
      <c r="G388" s="84"/>
      <c r="H388" s="210"/>
      <c r="I388" s="210"/>
      <c r="J388" s="84"/>
      <c r="K388" s="84"/>
      <c r="L388" s="84"/>
      <c r="M388" s="84"/>
      <c r="N388" s="84"/>
      <c r="O388" s="6"/>
      <c r="P388" s="6"/>
      <c r="Q388" s="6"/>
      <c r="R388" s="6"/>
      <c r="S388" s="6"/>
      <c r="T388" s="6"/>
      <c r="U388" s="6"/>
    </row>
    <row r="389" spans="2:21" s="83" customFormat="1" x14ac:dyDescent="0.2">
      <c r="B389" s="142"/>
      <c r="E389" s="84"/>
      <c r="F389" s="216"/>
      <c r="G389" s="84"/>
      <c r="H389" s="210"/>
      <c r="I389" s="210"/>
      <c r="J389" s="84"/>
      <c r="K389" s="84"/>
      <c r="L389" s="84"/>
      <c r="M389" s="84"/>
      <c r="N389" s="84"/>
      <c r="O389" s="6"/>
      <c r="P389" s="6"/>
      <c r="Q389" s="6"/>
      <c r="R389" s="6"/>
      <c r="S389" s="6"/>
      <c r="T389" s="6"/>
      <c r="U389" s="6"/>
    </row>
    <row r="390" spans="2:21" s="83" customFormat="1" x14ac:dyDescent="0.2">
      <c r="B390" s="142"/>
      <c r="E390" s="84"/>
      <c r="F390" s="216"/>
      <c r="G390" s="84"/>
      <c r="H390" s="210"/>
      <c r="I390" s="210"/>
      <c r="J390" s="84"/>
      <c r="K390" s="84"/>
      <c r="L390" s="84"/>
      <c r="M390" s="84"/>
      <c r="N390" s="84"/>
      <c r="O390" s="6"/>
      <c r="P390" s="6"/>
      <c r="Q390" s="6"/>
      <c r="R390" s="6"/>
      <c r="S390" s="6"/>
      <c r="T390" s="6"/>
      <c r="U390" s="6"/>
    </row>
    <row r="391" spans="2:21" s="83" customFormat="1" x14ac:dyDescent="0.2">
      <c r="B391" s="142"/>
      <c r="E391" s="84"/>
      <c r="F391" s="216"/>
      <c r="G391" s="84"/>
      <c r="H391" s="210"/>
      <c r="I391" s="210"/>
      <c r="J391" s="84"/>
      <c r="K391" s="84"/>
      <c r="L391" s="84"/>
      <c r="M391" s="84"/>
      <c r="N391" s="84"/>
      <c r="O391" s="6"/>
      <c r="P391" s="6"/>
      <c r="Q391" s="6"/>
      <c r="R391" s="6"/>
      <c r="S391" s="6"/>
      <c r="T391" s="6"/>
      <c r="U391" s="6"/>
    </row>
    <row r="392" spans="2:21" s="83" customFormat="1" x14ac:dyDescent="0.2">
      <c r="B392" s="142"/>
      <c r="E392" s="84"/>
      <c r="F392" s="216"/>
      <c r="G392" s="84"/>
      <c r="H392" s="210"/>
      <c r="I392" s="210"/>
      <c r="J392" s="84"/>
      <c r="K392" s="84"/>
      <c r="L392" s="84"/>
      <c r="M392" s="84"/>
      <c r="N392" s="84"/>
      <c r="O392" s="6"/>
      <c r="P392" s="6"/>
      <c r="Q392" s="6"/>
      <c r="R392" s="6"/>
      <c r="S392" s="6"/>
      <c r="T392" s="6"/>
      <c r="U392" s="6"/>
    </row>
    <row r="393" spans="2:21" s="83" customFormat="1" x14ac:dyDescent="0.2">
      <c r="B393" s="142"/>
      <c r="E393" s="84"/>
      <c r="F393" s="216"/>
      <c r="G393" s="84"/>
      <c r="H393" s="210"/>
      <c r="I393" s="210"/>
      <c r="J393" s="84"/>
      <c r="K393" s="84"/>
      <c r="L393" s="84"/>
      <c r="M393" s="84"/>
      <c r="N393" s="84"/>
      <c r="O393" s="6"/>
      <c r="P393" s="6"/>
      <c r="Q393" s="6"/>
      <c r="R393" s="6"/>
      <c r="S393" s="6"/>
      <c r="T393" s="6"/>
      <c r="U393" s="6"/>
    </row>
    <row r="394" spans="2:21" s="83" customFormat="1" x14ac:dyDescent="0.2">
      <c r="B394" s="142"/>
      <c r="E394" s="84"/>
      <c r="F394" s="216"/>
      <c r="G394" s="84"/>
      <c r="H394" s="210"/>
      <c r="I394" s="210"/>
      <c r="J394" s="84"/>
      <c r="K394" s="84"/>
      <c r="L394" s="84"/>
      <c r="M394" s="84"/>
      <c r="N394" s="84"/>
      <c r="O394" s="6"/>
      <c r="P394" s="6"/>
      <c r="Q394" s="6"/>
      <c r="R394" s="6"/>
      <c r="S394" s="6"/>
      <c r="T394" s="6"/>
      <c r="U394" s="6"/>
    </row>
    <row r="395" spans="2:21" s="83" customFormat="1" x14ac:dyDescent="0.2">
      <c r="B395" s="142"/>
      <c r="E395" s="84"/>
      <c r="F395" s="216"/>
      <c r="G395" s="84"/>
      <c r="H395" s="210"/>
      <c r="I395" s="210"/>
      <c r="J395" s="84"/>
      <c r="K395" s="84"/>
      <c r="L395" s="84"/>
      <c r="M395" s="84"/>
      <c r="N395" s="84"/>
      <c r="O395" s="6"/>
      <c r="P395" s="6"/>
      <c r="Q395" s="6"/>
      <c r="R395" s="6"/>
      <c r="S395" s="6"/>
      <c r="T395" s="6"/>
      <c r="U395" s="6"/>
    </row>
    <row r="396" spans="2:21" s="83" customFormat="1" x14ac:dyDescent="0.2">
      <c r="B396" s="142"/>
      <c r="E396" s="84"/>
      <c r="F396" s="216"/>
      <c r="G396" s="84"/>
      <c r="H396" s="210"/>
      <c r="I396" s="210"/>
      <c r="J396" s="84"/>
      <c r="K396" s="84"/>
      <c r="L396" s="84"/>
      <c r="M396" s="84"/>
      <c r="N396" s="84"/>
      <c r="O396" s="6"/>
      <c r="P396" s="6"/>
      <c r="Q396" s="6"/>
      <c r="R396" s="6"/>
      <c r="S396" s="6"/>
      <c r="T396" s="6"/>
      <c r="U396" s="6"/>
    </row>
    <row r="397" spans="2:21" s="83" customFormat="1" x14ac:dyDescent="0.2">
      <c r="B397" s="142"/>
      <c r="E397" s="84"/>
      <c r="F397" s="216"/>
      <c r="G397" s="84"/>
      <c r="H397" s="210"/>
      <c r="I397" s="210"/>
      <c r="J397" s="84"/>
      <c r="K397" s="84"/>
      <c r="L397" s="84"/>
      <c r="M397" s="84"/>
      <c r="N397" s="84"/>
      <c r="O397" s="6"/>
      <c r="P397" s="6"/>
      <c r="Q397" s="6"/>
      <c r="R397" s="6"/>
      <c r="S397" s="6"/>
      <c r="T397" s="6"/>
      <c r="U397" s="6"/>
    </row>
    <row r="398" spans="2:21" s="83" customFormat="1" x14ac:dyDescent="0.2">
      <c r="B398" s="142"/>
      <c r="E398" s="84"/>
      <c r="F398" s="216"/>
      <c r="G398" s="84"/>
      <c r="H398" s="210"/>
      <c r="I398" s="210"/>
      <c r="J398" s="84"/>
      <c r="K398" s="84"/>
      <c r="L398" s="84"/>
      <c r="M398" s="84"/>
      <c r="N398" s="84"/>
      <c r="O398" s="6"/>
      <c r="P398" s="6"/>
      <c r="Q398" s="6"/>
      <c r="R398" s="6"/>
      <c r="S398" s="6"/>
      <c r="T398" s="6"/>
      <c r="U398" s="6"/>
    </row>
    <row r="399" spans="2:21" s="83" customFormat="1" x14ac:dyDescent="0.2">
      <c r="B399" s="142"/>
      <c r="E399" s="84"/>
      <c r="F399" s="216"/>
      <c r="G399" s="84"/>
      <c r="H399" s="210"/>
      <c r="I399" s="210"/>
      <c r="J399" s="84"/>
      <c r="K399" s="84"/>
      <c r="L399" s="84"/>
      <c r="M399" s="84"/>
      <c r="N399" s="84"/>
      <c r="O399" s="6"/>
      <c r="P399" s="6"/>
      <c r="Q399" s="6"/>
      <c r="R399" s="6"/>
      <c r="S399" s="6"/>
      <c r="T399" s="6"/>
      <c r="U399" s="6"/>
    </row>
    <row r="400" spans="2:21" s="83" customFormat="1" x14ac:dyDescent="0.2">
      <c r="B400" s="142"/>
      <c r="E400" s="84"/>
      <c r="F400" s="216"/>
      <c r="G400" s="84"/>
      <c r="H400" s="210"/>
      <c r="I400" s="210"/>
      <c r="J400" s="84"/>
      <c r="K400" s="84"/>
      <c r="L400" s="84"/>
      <c r="M400" s="84"/>
      <c r="N400" s="84"/>
      <c r="O400" s="6"/>
      <c r="P400" s="6"/>
      <c r="Q400" s="6"/>
      <c r="R400" s="6"/>
      <c r="S400" s="6"/>
      <c r="T400" s="6"/>
      <c r="U400" s="6"/>
    </row>
    <row r="401" spans="2:21" s="83" customFormat="1" x14ac:dyDescent="0.2">
      <c r="B401" s="142"/>
      <c r="E401" s="84"/>
      <c r="F401" s="216"/>
      <c r="G401" s="84"/>
      <c r="H401" s="210"/>
      <c r="I401" s="210"/>
      <c r="J401" s="84"/>
      <c r="K401" s="84"/>
      <c r="L401" s="84"/>
      <c r="M401" s="84"/>
      <c r="N401" s="84"/>
      <c r="O401" s="6"/>
      <c r="P401" s="6"/>
      <c r="Q401" s="6"/>
      <c r="R401" s="6"/>
      <c r="S401" s="6"/>
      <c r="T401" s="6"/>
      <c r="U401" s="6"/>
    </row>
    <row r="402" spans="2:21" s="83" customFormat="1" x14ac:dyDescent="0.2">
      <c r="B402" s="142"/>
      <c r="E402" s="84"/>
      <c r="F402" s="216"/>
      <c r="G402" s="84"/>
      <c r="H402" s="210"/>
      <c r="I402" s="210"/>
      <c r="J402" s="84"/>
      <c r="K402" s="84"/>
      <c r="L402" s="84"/>
      <c r="M402" s="84"/>
      <c r="N402" s="84"/>
      <c r="O402" s="6"/>
      <c r="P402" s="6"/>
      <c r="Q402" s="6"/>
      <c r="R402" s="6"/>
      <c r="S402" s="6"/>
      <c r="T402" s="6"/>
      <c r="U402" s="6"/>
    </row>
    <row r="403" spans="2:21" s="83" customFormat="1" x14ac:dyDescent="0.2">
      <c r="B403" s="142"/>
      <c r="E403" s="84"/>
      <c r="F403" s="216"/>
      <c r="G403" s="84"/>
      <c r="H403" s="210"/>
      <c r="I403" s="210"/>
      <c r="J403" s="84"/>
      <c r="K403" s="84"/>
      <c r="L403" s="84"/>
      <c r="M403" s="84"/>
      <c r="N403" s="84"/>
      <c r="O403" s="6"/>
      <c r="P403" s="6"/>
      <c r="Q403" s="6"/>
      <c r="R403" s="6"/>
      <c r="S403" s="6"/>
      <c r="T403" s="6"/>
      <c r="U403" s="6"/>
    </row>
    <row r="404" spans="2:21" s="83" customFormat="1" x14ac:dyDescent="0.2">
      <c r="B404" s="142"/>
      <c r="E404" s="84"/>
      <c r="F404" s="216"/>
      <c r="G404" s="84"/>
      <c r="H404" s="210"/>
      <c r="I404" s="210"/>
      <c r="J404" s="84"/>
      <c r="K404" s="84"/>
      <c r="L404" s="84"/>
      <c r="M404" s="84"/>
      <c r="N404" s="84"/>
      <c r="O404" s="6"/>
      <c r="P404" s="6"/>
      <c r="Q404" s="6"/>
      <c r="R404" s="6"/>
      <c r="S404" s="6"/>
      <c r="T404" s="6"/>
      <c r="U404" s="6"/>
    </row>
    <row r="405" spans="2:21" s="83" customFormat="1" x14ac:dyDescent="0.2">
      <c r="B405" s="142"/>
      <c r="E405" s="84"/>
      <c r="F405" s="216"/>
      <c r="G405" s="84"/>
      <c r="H405" s="210"/>
      <c r="I405" s="210"/>
      <c r="J405" s="84"/>
      <c r="K405" s="84"/>
      <c r="L405" s="84"/>
      <c r="M405" s="84"/>
      <c r="N405" s="84"/>
      <c r="O405" s="6"/>
      <c r="P405" s="6"/>
      <c r="Q405" s="6"/>
      <c r="R405" s="6"/>
      <c r="S405" s="6"/>
      <c r="T405" s="6"/>
      <c r="U405" s="6"/>
    </row>
    <row r="406" spans="2:21" s="83" customFormat="1" x14ac:dyDescent="0.2">
      <c r="B406" s="142"/>
      <c r="E406" s="84"/>
      <c r="F406" s="216"/>
      <c r="G406" s="84"/>
      <c r="H406" s="210"/>
      <c r="I406" s="210"/>
      <c r="J406" s="84"/>
      <c r="K406" s="84"/>
      <c r="L406" s="84"/>
      <c r="M406" s="84"/>
      <c r="N406" s="84"/>
      <c r="O406" s="6"/>
      <c r="P406" s="6"/>
      <c r="Q406" s="6"/>
      <c r="R406" s="6"/>
      <c r="S406" s="6"/>
      <c r="T406" s="6"/>
      <c r="U406" s="6"/>
    </row>
    <row r="407" spans="2:21" s="83" customFormat="1" x14ac:dyDescent="0.2">
      <c r="B407" s="142"/>
      <c r="E407" s="84"/>
      <c r="F407" s="216"/>
      <c r="G407" s="84"/>
      <c r="H407" s="210"/>
      <c r="I407" s="210"/>
      <c r="J407" s="84"/>
      <c r="K407" s="84"/>
      <c r="L407" s="84"/>
      <c r="M407" s="84"/>
      <c r="N407" s="84"/>
      <c r="O407" s="6"/>
      <c r="P407" s="6"/>
      <c r="Q407" s="6"/>
      <c r="R407" s="6"/>
      <c r="S407" s="6"/>
      <c r="T407" s="6"/>
      <c r="U407" s="6"/>
    </row>
    <row r="408" spans="2:21" s="83" customFormat="1" x14ac:dyDescent="0.2">
      <c r="B408" s="142"/>
      <c r="E408" s="84"/>
      <c r="F408" s="216"/>
      <c r="G408" s="84"/>
      <c r="H408" s="210"/>
      <c r="I408" s="210"/>
      <c r="J408" s="84"/>
      <c r="K408" s="84"/>
      <c r="L408" s="84"/>
      <c r="M408" s="84"/>
      <c r="N408" s="84"/>
      <c r="O408" s="6"/>
      <c r="P408" s="6"/>
      <c r="Q408" s="6"/>
      <c r="R408" s="6"/>
      <c r="S408" s="6"/>
      <c r="T408" s="6"/>
      <c r="U408" s="6"/>
    </row>
    <row r="409" spans="2:21" s="83" customFormat="1" x14ac:dyDescent="0.2">
      <c r="B409" s="142"/>
      <c r="E409" s="84"/>
      <c r="F409" s="216"/>
      <c r="G409" s="84"/>
      <c r="H409" s="210"/>
      <c r="I409" s="210"/>
      <c r="J409" s="84"/>
      <c r="K409" s="84"/>
      <c r="L409" s="84"/>
      <c r="M409" s="84"/>
      <c r="N409" s="84"/>
      <c r="O409" s="6"/>
      <c r="P409" s="6"/>
      <c r="Q409" s="6"/>
      <c r="R409" s="6"/>
      <c r="S409" s="6"/>
      <c r="T409" s="6"/>
      <c r="U409" s="6"/>
    </row>
    <row r="410" spans="2:21" s="83" customFormat="1" x14ac:dyDescent="0.2">
      <c r="B410" s="142"/>
      <c r="E410" s="84"/>
      <c r="F410" s="216"/>
      <c r="G410" s="84"/>
      <c r="H410" s="210"/>
      <c r="I410" s="210"/>
      <c r="J410" s="84"/>
      <c r="K410" s="84"/>
      <c r="L410" s="84"/>
      <c r="M410" s="84"/>
      <c r="N410" s="84"/>
      <c r="O410" s="6"/>
      <c r="P410" s="6"/>
      <c r="Q410" s="6"/>
      <c r="R410" s="6"/>
      <c r="S410" s="6"/>
      <c r="T410" s="6"/>
      <c r="U410" s="6"/>
    </row>
    <row r="411" spans="2:21" s="83" customFormat="1" x14ac:dyDescent="0.2">
      <c r="B411" s="142"/>
      <c r="E411" s="84"/>
      <c r="F411" s="216"/>
      <c r="G411" s="84"/>
      <c r="H411" s="210"/>
      <c r="I411" s="210"/>
      <c r="J411" s="84"/>
      <c r="K411" s="84"/>
      <c r="L411" s="84"/>
      <c r="M411" s="84"/>
      <c r="N411" s="84"/>
      <c r="O411" s="6"/>
      <c r="P411" s="6"/>
      <c r="Q411" s="6"/>
      <c r="R411" s="6"/>
      <c r="S411" s="6"/>
      <c r="T411" s="6"/>
      <c r="U411" s="6"/>
    </row>
    <row r="412" spans="2:21" s="83" customFormat="1" x14ac:dyDescent="0.2">
      <c r="B412" s="142"/>
      <c r="E412" s="84"/>
      <c r="F412" s="216"/>
      <c r="G412" s="84"/>
      <c r="H412" s="210"/>
      <c r="I412" s="210"/>
      <c r="J412" s="84"/>
      <c r="K412" s="84"/>
      <c r="L412" s="84"/>
      <c r="M412" s="84"/>
      <c r="N412" s="84"/>
      <c r="O412" s="6"/>
      <c r="P412" s="6"/>
      <c r="Q412" s="6"/>
      <c r="R412" s="6"/>
      <c r="S412" s="6"/>
      <c r="T412" s="6"/>
      <c r="U412" s="6"/>
    </row>
    <row r="413" spans="2:21" s="83" customFormat="1" x14ac:dyDescent="0.2">
      <c r="B413" s="142"/>
      <c r="E413" s="84"/>
      <c r="F413" s="216"/>
      <c r="G413" s="84"/>
      <c r="H413" s="210"/>
      <c r="I413" s="210"/>
      <c r="J413" s="84"/>
      <c r="K413" s="84"/>
      <c r="L413" s="84"/>
      <c r="M413" s="84"/>
      <c r="N413" s="84"/>
      <c r="O413" s="6"/>
      <c r="P413" s="6"/>
      <c r="Q413" s="6"/>
      <c r="R413" s="6"/>
      <c r="S413" s="6"/>
      <c r="T413" s="6"/>
      <c r="U413" s="6"/>
    </row>
    <row r="414" spans="2:21" s="83" customFormat="1" x14ac:dyDescent="0.2">
      <c r="B414" s="142"/>
      <c r="E414" s="84"/>
      <c r="F414" s="216"/>
      <c r="G414" s="84"/>
      <c r="H414" s="210"/>
      <c r="I414" s="210"/>
      <c r="J414" s="84"/>
      <c r="K414" s="84"/>
      <c r="L414" s="84"/>
      <c r="M414" s="84"/>
      <c r="N414" s="84"/>
      <c r="O414" s="6"/>
      <c r="P414" s="6"/>
      <c r="Q414" s="6"/>
      <c r="R414" s="6"/>
      <c r="S414" s="6"/>
      <c r="T414" s="6"/>
      <c r="U414" s="6"/>
    </row>
    <row r="415" spans="2:21" s="83" customFormat="1" x14ac:dyDescent="0.2">
      <c r="B415" s="142"/>
      <c r="E415" s="84"/>
      <c r="F415" s="216"/>
      <c r="G415" s="84"/>
      <c r="H415" s="210"/>
      <c r="I415" s="210"/>
      <c r="J415" s="84"/>
      <c r="K415" s="84"/>
      <c r="L415" s="84"/>
      <c r="M415" s="84"/>
      <c r="N415" s="84"/>
      <c r="O415" s="6"/>
      <c r="P415" s="6"/>
      <c r="Q415" s="6"/>
      <c r="R415" s="6"/>
      <c r="S415" s="6"/>
      <c r="T415" s="6"/>
      <c r="U415" s="6"/>
    </row>
    <row r="416" spans="2:21" s="83" customFormat="1" x14ac:dyDescent="0.2">
      <c r="B416" s="142"/>
      <c r="E416" s="84"/>
      <c r="F416" s="216"/>
      <c r="G416" s="84"/>
      <c r="H416" s="210"/>
      <c r="I416" s="210"/>
      <c r="J416" s="84"/>
      <c r="K416" s="84"/>
      <c r="L416" s="84"/>
      <c r="M416" s="84"/>
      <c r="N416" s="84"/>
      <c r="O416" s="6"/>
      <c r="P416" s="6"/>
      <c r="Q416" s="6"/>
      <c r="R416" s="6"/>
      <c r="S416" s="6"/>
      <c r="T416" s="6"/>
      <c r="U416" s="6"/>
    </row>
    <row r="417" spans="2:21" s="83" customFormat="1" x14ac:dyDescent="0.2">
      <c r="B417" s="142"/>
      <c r="E417" s="84"/>
      <c r="F417" s="216"/>
      <c r="G417" s="84"/>
      <c r="H417" s="210"/>
      <c r="I417" s="210"/>
      <c r="J417" s="84"/>
      <c r="K417" s="84"/>
      <c r="L417" s="84"/>
      <c r="M417" s="84"/>
      <c r="N417" s="84"/>
      <c r="O417" s="6"/>
      <c r="P417" s="6"/>
      <c r="Q417" s="6"/>
      <c r="R417" s="6"/>
      <c r="S417" s="6"/>
      <c r="T417" s="6"/>
      <c r="U417" s="6"/>
    </row>
    <row r="418" spans="2:21" s="83" customFormat="1" x14ac:dyDescent="0.2">
      <c r="B418" s="142"/>
      <c r="E418" s="84"/>
      <c r="F418" s="216"/>
      <c r="G418" s="84"/>
      <c r="H418" s="210"/>
      <c r="I418" s="210"/>
      <c r="J418" s="84"/>
      <c r="K418" s="84"/>
      <c r="L418" s="84"/>
      <c r="M418" s="84"/>
      <c r="N418" s="84"/>
      <c r="O418" s="6"/>
      <c r="P418" s="6"/>
      <c r="Q418" s="6"/>
      <c r="R418" s="6"/>
      <c r="S418" s="6"/>
      <c r="T418" s="6"/>
      <c r="U418" s="6"/>
    </row>
    <row r="419" spans="2:21" s="83" customFormat="1" x14ac:dyDescent="0.2">
      <c r="B419" s="142"/>
      <c r="E419" s="84"/>
      <c r="F419" s="216"/>
      <c r="G419" s="84"/>
      <c r="H419" s="210"/>
      <c r="I419" s="210"/>
      <c r="J419" s="84"/>
      <c r="K419" s="84"/>
      <c r="L419" s="84"/>
      <c r="M419" s="84"/>
      <c r="N419" s="84"/>
      <c r="O419" s="6"/>
      <c r="P419" s="6"/>
      <c r="Q419" s="6"/>
      <c r="R419" s="6"/>
      <c r="S419" s="6"/>
      <c r="T419" s="6"/>
      <c r="U419" s="6"/>
    </row>
    <row r="420" spans="2:21" s="83" customFormat="1" x14ac:dyDescent="0.2">
      <c r="B420" s="142"/>
      <c r="E420" s="84"/>
      <c r="F420" s="216"/>
      <c r="G420" s="84"/>
      <c r="H420" s="210"/>
      <c r="I420" s="210"/>
      <c r="J420" s="84"/>
      <c r="K420" s="84"/>
      <c r="L420" s="84"/>
      <c r="M420" s="84"/>
      <c r="N420" s="84"/>
      <c r="O420" s="6"/>
      <c r="P420" s="6"/>
      <c r="Q420" s="6"/>
      <c r="R420" s="6"/>
      <c r="S420" s="6"/>
      <c r="T420" s="6"/>
      <c r="U420" s="6"/>
    </row>
    <row r="421" spans="2:21" s="83" customFormat="1" x14ac:dyDescent="0.2">
      <c r="B421" s="142"/>
      <c r="E421" s="84"/>
      <c r="F421" s="216"/>
      <c r="G421" s="84"/>
      <c r="H421" s="210"/>
      <c r="I421" s="210"/>
      <c r="J421" s="84"/>
      <c r="K421" s="84"/>
      <c r="L421" s="84"/>
      <c r="M421" s="84"/>
      <c r="N421" s="84"/>
      <c r="O421" s="6"/>
      <c r="P421" s="6"/>
      <c r="Q421" s="6"/>
      <c r="R421" s="6"/>
      <c r="S421" s="6"/>
      <c r="T421" s="6"/>
      <c r="U421" s="6"/>
    </row>
    <row r="422" spans="2:21" s="83" customFormat="1" x14ac:dyDescent="0.2">
      <c r="B422" s="142"/>
      <c r="E422" s="84"/>
      <c r="F422" s="216"/>
      <c r="G422" s="84"/>
      <c r="H422" s="210"/>
      <c r="I422" s="210"/>
      <c r="J422" s="84"/>
      <c r="K422" s="84"/>
      <c r="L422" s="84"/>
      <c r="M422" s="84"/>
      <c r="N422" s="84"/>
      <c r="O422" s="6"/>
      <c r="P422" s="6"/>
      <c r="Q422" s="6"/>
      <c r="R422" s="6"/>
      <c r="S422" s="6"/>
      <c r="T422" s="6"/>
      <c r="U422" s="6"/>
    </row>
    <row r="423" spans="2:21" s="83" customFormat="1" x14ac:dyDescent="0.2">
      <c r="B423" s="142"/>
      <c r="E423" s="84"/>
      <c r="F423" s="216"/>
      <c r="G423" s="84"/>
      <c r="H423" s="210"/>
      <c r="I423" s="210"/>
      <c r="J423" s="84"/>
      <c r="K423" s="84"/>
      <c r="L423" s="84"/>
      <c r="M423" s="84"/>
      <c r="N423" s="84"/>
      <c r="O423" s="6"/>
      <c r="P423" s="6"/>
      <c r="Q423" s="6"/>
      <c r="R423" s="6"/>
      <c r="S423" s="6"/>
      <c r="T423" s="6"/>
      <c r="U423" s="6"/>
    </row>
    <row r="424" spans="2:21" s="83" customFormat="1" x14ac:dyDescent="0.2">
      <c r="B424" s="142"/>
      <c r="E424" s="84"/>
      <c r="F424" s="216"/>
      <c r="G424" s="84"/>
      <c r="H424" s="210"/>
      <c r="I424" s="210"/>
      <c r="J424" s="84"/>
      <c r="K424" s="84"/>
      <c r="L424" s="84"/>
      <c r="M424" s="84"/>
      <c r="N424" s="84"/>
      <c r="O424" s="6"/>
      <c r="P424" s="6"/>
      <c r="Q424" s="6"/>
      <c r="R424" s="6"/>
      <c r="S424" s="6"/>
      <c r="T424" s="6"/>
      <c r="U424" s="6"/>
    </row>
    <row r="425" spans="2:21" s="83" customFormat="1" x14ac:dyDescent="0.2">
      <c r="B425" s="142"/>
      <c r="E425" s="84"/>
      <c r="F425" s="216"/>
      <c r="G425" s="84"/>
      <c r="H425" s="210"/>
      <c r="I425" s="210"/>
      <c r="J425" s="84"/>
      <c r="K425" s="84"/>
      <c r="L425" s="84"/>
      <c r="M425" s="84"/>
      <c r="N425" s="84"/>
      <c r="O425" s="6"/>
      <c r="P425" s="6"/>
      <c r="Q425" s="6"/>
      <c r="R425" s="6"/>
      <c r="S425" s="6"/>
      <c r="T425" s="6"/>
      <c r="U425" s="6"/>
    </row>
    <row r="426" spans="2:21" s="83" customFormat="1" x14ac:dyDescent="0.2">
      <c r="B426" s="142"/>
      <c r="E426" s="84"/>
      <c r="F426" s="216"/>
      <c r="G426" s="84"/>
      <c r="H426" s="210"/>
      <c r="I426" s="210"/>
      <c r="J426" s="84"/>
      <c r="K426" s="84"/>
      <c r="L426" s="84"/>
      <c r="M426" s="84"/>
      <c r="N426" s="84"/>
      <c r="O426" s="6"/>
      <c r="P426" s="6"/>
      <c r="Q426" s="6"/>
      <c r="R426" s="6"/>
      <c r="S426" s="6"/>
      <c r="T426" s="6"/>
      <c r="U426" s="6"/>
    </row>
    <row r="427" spans="2:21" s="83" customFormat="1" x14ac:dyDescent="0.2">
      <c r="B427" s="142"/>
      <c r="E427" s="84"/>
      <c r="F427" s="216"/>
      <c r="G427" s="84"/>
      <c r="H427" s="210"/>
      <c r="I427" s="210"/>
      <c r="J427" s="84"/>
      <c r="K427" s="84"/>
      <c r="L427" s="84"/>
      <c r="M427" s="84"/>
      <c r="N427" s="84"/>
      <c r="O427" s="6"/>
      <c r="P427" s="6"/>
      <c r="Q427" s="6"/>
      <c r="R427" s="6"/>
      <c r="S427" s="6"/>
      <c r="T427" s="6"/>
      <c r="U427" s="6"/>
    </row>
    <row r="428" spans="2:21" s="83" customFormat="1" x14ac:dyDescent="0.2">
      <c r="B428" s="142"/>
      <c r="E428" s="84"/>
      <c r="F428" s="216"/>
      <c r="G428" s="84"/>
      <c r="H428" s="210"/>
      <c r="I428" s="210"/>
      <c r="J428" s="84"/>
      <c r="K428" s="84"/>
      <c r="L428" s="84"/>
      <c r="M428" s="84"/>
      <c r="N428" s="84"/>
      <c r="O428" s="6"/>
      <c r="P428" s="6"/>
      <c r="Q428" s="6"/>
      <c r="R428" s="6"/>
      <c r="S428" s="6"/>
      <c r="T428" s="6"/>
      <c r="U428" s="6"/>
    </row>
    <row r="429" spans="2:21" s="83" customFormat="1" x14ac:dyDescent="0.2">
      <c r="B429" s="142"/>
      <c r="E429" s="84"/>
      <c r="F429" s="216"/>
      <c r="G429" s="84"/>
      <c r="H429" s="210"/>
      <c r="I429" s="210"/>
      <c r="J429" s="84"/>
      <c r="K429" s="84"/>
      <c r="L429" s="84"/>
      <c r="M429" s="84"/>
      <c r="N429" s="84"/>
      <c r="O429" s="6"/>
      <c r="P429" s="6"/>
      <c r="Q429" s="6"/>
      <c r="R429" s="6"/>
      <c r="S429" s="6"/>
      <c r="T429" s="6"/>
      <c r="U429" s="6"/>
    </row>
    <row r="430" spans="2:21" s="83" customFormat="1" x14ac:dyDescent="0.2">
      <c r="B430" s="142"/>
      <c r="E430" s="84"/>
      <c r="F430" s="216"/>
      <c r="G430" s="84"/>
      <c r="H430" s="210"/>
      <c r="I430" s="210"/>
      <c r="J430" s="84"/>
      <c r="K430" s="84"/>
      <c r="L430" s="84"/>
      <c r="M430" s="84"/>
      <c r="N430" s="84"/>
      <c r="O430" s="6"/>
      <c r="P430" s="6"/>
      <c r="Q430" s="6"/>
      <c r="R430" s="6"/>
      <c r="S430" s="6"/>
      <c r="T430" s="6"/>
      <c r="U430" s="6"/>
    </row>
    <row r="431" spans="2:21" s="83" customFormat="1" x14ac:dyDescent="0.2">
      <c r="B431" s="142"/>
      <c r="E431" s="84"/>
      <c r="F431" s="216"/>
      <c r="G431" s="84"/>
      <c r="H431" s="210"/>
      <c r="I431" s="210"/>
      <c r="J431" s="84"/>
      <c r="K431" s="84"/>
      <c r="L431" s="84"/>
      <c r="M431" s="84"/>
      <c r="N431" s="84"/>
      <c r="O431" s="6"/>
      <c r="P431" s="6"/>
      <c r="Q431" s="6"/>
      <c r="R431" s="6"/>
      <c r="S431" s="6"/>
      <c r="T431" s="6"/>
      <c r="U431" s="6"/>
    </row>
    <row r="432" spans="2:21" s="83" customFormat="1" x14ac:dyDescent="0.2">
      <c r="B432" s="142"/>
      <c r="E432" s="84"/>
      <c r="F432" s="216"/>
      <c r="G432" s="84"/>
      <c r="H432" s="210"/>
      <c r="I432" s="210"/>
      <c r="J432" s="84"/>
      <c r="K432" s="84"/>
      <c r="L432" s="84"/>
      <c r="M432" s="84"/>
      <c r="N432" s="84"/>
      <c r="O432" s="6"/>
      <c r="P432" s="6"/>
      <c r="Q432" s="6"/>
      <c r="R432" s="6"/>
      <c r="S432" s="6"/>
      <c r="T432" s="6"/>
      <c r="U432" s="6"/>
    </row>
    <row r="433" spans="2:21" s="83" customFormat="1" x14ac:dyDescent="0.2">
      <c r="B433" s="142"/>
      <c r="E433" s="84"/>
      <c r="F433" s="216"/>
      <c r="G433" s="84"/>
      <c r="H433" s="210"/>
      <c r="I433" s="210"/>
      <c r="J433" s="84"/>
      <c r="K433" s="84"/>
      <c r="L433" s="84"/>
      <c r="M433" s="84"/>
      <c r="N433" s="84"/>
      <c r="O433" s="6"/>
      <c r="P433" s="6"/>
      <c r="Q433" s="6"/>
      <c r="R433" s="6"/>
      <c r="S433" s="6"/>
      <c r="T433" s="6"/>
      <c r="U433" s="6"/>
    </row>
    <row r="434" spans="2:21" s="83" customFormat="1" x14ac:dyDescent="0.2">
      <c r="B434" s="142"/>
      <c r="E434" s="84"/>
      <c r="F434" s="216"/>
      <c r="G434" s="84"/>
      <c r="H434" s="210"/>
      <c r="I434" s="210"/>
      <c r="J434" s="84"/>
      <c r="K434" s="84"/>
      <c r="L434" s="84"/>
      <c r="M434" s="84"/>
      <c r="N434" s="84"/>
      <c r="O434" s="6"/>
      <c r="P434" s="6"/>
      <c r="Q434" s="6"/>
      <c r="R434" s="6"/>
      <c r="S434" s="6"/>
      <c r="T434" s="6"/>
      <c r="U434" s="6"/>
    </row>
    <row r="435" spans="2:21" s="83" customFormat="1" x14ac:dyDescent="0.2">
      <c r="B435" s="142"/>
      <c r="E435" s="84"/>
      <c r="F435" s="216"/>
      <c r="G435" s="84"/>
      <c r="H435" s="210"/>
      <c r="I435" s="210"/>
      <c r="J435" s="84"/>
      <c r="K435" s="84"/>
      <c r="L435" s="84"/>
      <c r="M435" s="84"/>
      <c r="N435" s="84"/>
      <c r="O435" s="6"/>
      <c r="P435" s="6"/>
      <c r="Q435" s="6"/>
      <c r="R435" s="6"/>
      <c r="S435" s="6"/>
      <c r="T435" s="6"/>
      <c r="U435" s="6"/>
    </row>
    <row r="436" spans="2:21" s="83" customFormat="1" x14ac:dyDescent="0.2">
      <c r="B436" s="142"/>
      <c r="E436" s="84"/>
      <c r="F436" s="216"/>
      <c r="G436" s="84"/>
      <c r="H436" s="210"/>
      <c r="I436" s="210"/>
      <c r="J436" s="84"/>
      <c r="K436" s="84"/>
      <c r="L436" s="84"/>
      <c r="M436" s="84"/>
      <c r="N436" s="84"/>
      <c r="O436" s="6"/>
      <c r="P436" s="6"/>
      <c r="Q436" s="6"/>
      <c r="R436" s="6"/>
      <c r="S436" s="6"/>
      <c r="T436" s="6"/>
      <c r="U436" s="6"/>
    </row>
    <row r="437" spans="2:21" s="83" customFormat="1" x14ac:dyDescent="0.2">
      <c r="B437" s="142"/>
      <c r="E437" s="84"/>
      <c r="F437" s="216"/>
      <c r="G437" s="84"/>
      <c r="H437" s="210"/>
      <c r="I437" s="210"/>
      <c r="J437" s="84"/>
      <c r="K437" s="84"/>
      <c r="L437" s="84"/>
      <c r="M437" s="84"/>
      <c r="N437" s="84"/>
      <c r="O437" s="6"/>
      <c r="P437" s="6"/>
      <c r="Q437" s="6"/>
      <c r="R437" s="6"/>
      <c r="S437" s="6"/>
      <c r="T437" s="6"/>
      <c r="U437" s="6"/>
    </row>
    <row r="438" spans="2:21" s="83" customFormat="1" x14ac:dyDescent="0.2">
      <c r="B438" s="142"/>
      <c r="E438" s="84"/>
      <c r="F438" s="216"/>
      <c r="G438" s="84"/>
      <c r="H438" s="210"/>
      <c r="I438" s="210"/>
      <c r="J438" s="84"/>
      <c r="K438" s="84"/>
      <c r="L438" s="84"/>
      <c r="M438" s="84"/>
      <c r="N438" s="84"/>
      <c r="O438" s="6"/>
      <c r="P438" s="6"/>
      <c r="Q438" s="6"/>
      <c r="R438" s="6"/>
      <c r="S438" s="6"/>
      <c r="T438" s="6"/>
      <c r="U438" s="6"/>
    </row>
    <row r="439" spans="2:21" s="83" customFormat="1" x14ac:dyDescent="0.2">
      <c r="B439" s="142"/>
      <c r="E439" s="84"/>
      <c r="F439" s="216"/>
      <c r="G439" s="84"/>
      <c r="H439" s="210"/>
      <c r="I439" s="210"/>
      <c r="J439" s="84"/>
      <c r="K439" s="84"/>
      <c r="L439" s="84"/>
      <c r="M439" s="84"/>
      <c r="N439" s="84"/>
      <c r="O439" s="6"/>
      <c r="P439" s="6"/>
      <c r="Q439" s="6"/>
      <c r="R439" s="6"/>
      <c r="S439" s="6"/>
      <c r="T439" s="6"/>
      <c r="U439" s="6"/>
    </row>
    <row r="440" spans="2:21" s="83" customFormat="1" x14ac:dyDescent="0.2">
      <c r="B440" s="142"/>
      <c r="E440" s="84"/>
      <c r="F440" s="216"/>
      <c r="G440" s="84"/>
      <c r="H440" s="210"/>
      <c r="I440" s="210"/>
      <c r="J440" s="84"/>
      <c r="K440" s="84"/>
      <c r="L440" s="84"/>
      <c r="M440" s="84"/>
      <c r="N440" s="84"/>
      <c r="O440" s="6"/>
      <c r="P440" s="6"/>
      <c r="Q440" s="6"/>
      <c r="R440" s="6"/>
      <c r="S440" s="6"/>
      <c r="T440" s="6"/>
      <c r="U440" s="6"/>
    </row>
    <row r="441" spans="2:21" s="83" customFormat="1" x14ac:dyDescent="0.2">
      <c r="B441" s="142"/>
      <c r="E441" s="84"/>
      <c r="F441" s="216"/>
      <c r="G441" s="84"/>
      <c r="H441" s="210"/>
      <c r="I441" s="210"/>
      <c r="J441" s="84"/>
      <c r="K441" s="84"/>
      <c r="L441" s="84"/>
      <c r="M441" s="84"/>
      <c r="N441" s="84"/>
      <c r="O441" s="6"/>
      <c r="P441" s="6"/>
      <c r="Q441" s="6"/>
      <c r="R441" s="6"/>
      <c r="S441" s="6"/>
      <c r="T441" s="6"/>
      <c r="U441" s="6"/>
    </row>
    <row r="442" spans="2:21" s="83" customFormat="1" x14ac:dyDescent="0.2">
      <c r="B442" s="142"/>
      <c r="E442" s="84"/>
      <c r="F442" s="216"/>
      <c r="G442" s="84"/>
      <c r="H442" s="210"/>
      <c r="I442" s="210"/>
      <c r="J442" s="84"/>
      <c r="K442" s="84"/>
      <c r="L442" s="84"/>
      <c r="M442" s="84"/>
      <c r="N442" s="84"/>
      <c r="O442" s="6"/>
      <c r="P442" s="6"/>
      <c r="Q442" s="6"/>
      <c r="R442" s="6"/>
      <c r="S442" s="6"/>
      <c r="T442" s="6"/>
      <c r="U442" s="6"/>
    </row>
    <row r="443" spans="2:21" s="83" customFormat="1" x14ac:dyDescent="0.2">
      <c r="B443" s="142"/>
      <c r="E443" s="84"/>
      <c r="F443" s="216"/>
      <c r="G443" s="84"/>
      <c r="H443" s="210"/>
      <c r="I443" s="210"/>
      <c r="J443" s="84"/>
      <c r="K443" s="84"/>
      <c r="L443" s="84"/>
      <c r="M443" s="84"/>
      <c r="N443" s="84"/>
      <c r="O443" s="6"/>
      <c r="P443" s="6"/>
      <c r="Q443" s="6"/>
      <c r="R443" s="6"/>
      <c r="S443" s="6"/>
      <c r="T443" s="6"/>
      <c r="U443" s="6"/>
    </row>
    <row r="444" spans="2:21" s="83" customFormat="1" x14ac:dyDescent="0.2">
      <c r="B444" s="142"/>
      <c r="E444" s="84"/>
      <c r="F444" s="216"/>
      <c r="G444" s="84"/>
      <c r="H444" s="210"/>
      <c r="I444" s="210"/>
      <c r="J444" s="84"/>
      <c r="K444" s="84"/>
      <c r="L444" s="84"/>
      <c r="M444" s="84"/>
      <c r="N444" s="84"/>
      <c r="O444" s="6"/>
      <c r="P444" s="6"/>
      <c r="Q444" s="6"/>
      <c r="R444" s="6"/>
      <c r="S444" s="6"/>
      <c r="T444" s="6"/>
      <c r="U444" s="6"/>
    </row>
    <row r="445" spans="2:21" s="83" customFormat="1" x14ac:dyDescent="0.2">
      <c r="B445" s="142"/>
      <c r="E445" s="84"/>
      <c r="F445" s="216"/>
      <c r="G445" s="84"/>
      <c r="H445" s="210"/>
      <c r="I445" s="210"/>
      <c r="J445" s="84"/>
      <c r="K445" s="84"/>
      <c r="L445" s="84"/>
      <c r="M445" s="84"/>
      <c r="N445" s="84"/>
      <c r="O445" s="6"/>
      <c r="P445" s="6"/>
      <c r="Q445" s="6"/>
      <c r="R445" s="6"/>
      <c r="S445" s="6"/>
      <c r="T445" s="6"/>
      <c r="U445" s="6"/>
    </row>
    <row r="446" spans="2:21" s="83" customFormat="1" x14ac:dyDescent="0.2">
      <c r="B446" s="142"/>
      <c r="E446" s="84"/>
      <c r="F446" s="216"/>
      <c r="G446" s="84"/>
      <c r="H446" s="210"/>
      <c r="I446" s="210"/>
      <c r="J446" s="84"/>
      <c r="K446" s="84"/>
      <c r="L446" s="84"/>
      <c r="M446" s="84"/>
      <c r="N446" s="84"/>
      <c r="O446" s="6"/>
      <c r="P446" s="6"/>
      <c r="Q446" s="6"/>
      <c r="R446" s="6"/>
      <c r="S446" s="6"/>
      <c r="T446" s="6"/>
      <c r="U446" s="6"/>
    </row>
    <row r="447" spans="2:21" s="83" customFormat="1" x14ac:dyDescent="0.2">
      <c r="B447" s="142"/>
      <c r="E447" s="84"/>
      <c r="F447" s="216"/>
      <c r="G447" s="84"/>
      <c r="H447" s="210"/>
      <c r="I447" s="210"/>
      <c r="J447" s="84"/>
      <c r="K447" s="84"/>
      <c r="L447" s="84"/>
      <c r="M447" s="84"/>
      <c r="N447" s="84"/>
      <c r="O447" s="6"/>
      <c r="P447" s="6"/>
      <c r="Q447" s="6"/>
      <c r="R447" s="6"/>
      <c r="S447" s="6"/>
      <c r="T447" s="6"/>
      <c r="U447" s="6"/>
    </row>
    <row r="448" spans="2:21" s="83" customFormat="1" x14ac:dyDescent="0.2">
      <c r="B448" s="142"/>
      <c r="E448" s="84"/>
      <c r="F448" s="216"/>
      <c r="G448" s="84"/>
      <c r="H448" s="210"/>
      <c r="I448" s="210"/>
      <c r="J448" s="84"/>
      <c r="K448" s="84"/>
      <c r="L448" s="84"/>
      <c r="M448" s="84"/>
      <c r="N448" s="84"/>
      <c r="O448" s="6"/>
      <c r="P448" s="6"/>
      <c r="Q448" s="6"/>
      <c r="R448" s="6"/>
      <c r="S448" s="6"/>
      <c r="T448" s="6"/>
      <c r="U448" s="6"/>
    </row>
    <row r="449" spans="2:21" s="83" customFormat="1" x14ac:dyDescent="0.2">
      <c r="B449" s="142"/>
      <c r="E449" s="84"/>
      <c r="F449" s="216"/>
      <c r="G449" s="84"/>
      <c r="H449" s="210"/>
      <c r="I449" s="210"/>
      <c r="J449" s="84"/>
      <c r="K449" s="84"/>
      <c r="L449" s="84"/>
      <c r="M449" s="84"/>
      <c r="N449" s="84"/>
      <c r="O449" s="6"/>
      <c r="P449" s="6"/>
      <c r="Q449" s="6"/>
      <c r="R449" s="6"/>
      <c r="S449" s="6"/>
      <c r="T449" s="6"/>
      <c r="U449" s="6"/>
    </row>
    <row r="450" spans="2:21" s="83" customFormat="1" x14ac:dyDescent="0.2">
      <c r="B450" s="142"/>
      <c r="E450" s="84"/>
      <c r="F450" s="216"/>
      <c r="G450" s="84"/>
      <c r="H450" s="210"/>
      <c r="I450" s="210"/>
      <c r="J450" s="84"/>
      <c r="K450" s="84"/>
      <c r="L450" s="84"/>
      <c r="M450" s="84"/>
      <c r="N450" s="84"/>
      <c r="O450" s="6"/>
      <c r="P450" s="6"/>
      <c r="Q450" s="6"/>
      <c r="R450" s="6"/>
      <c r="S450" s="6"/>
      <c r="T450" s="6"/>
      <c r="U450" s="6"/>
    </row>
    <row r="451" spans="2:21" s="83" customFormat="1" x14ac:dyDescent="0.2">
      <c r="B451" s="142"/>
      <c r="E451" s="84"/>
      <c r="F451" s="216"/>
      <c r="G451" s="84"/>
      <c r="H451" s="210"/>
      <c r="I451" s="210"/>
      <c r="J451" s="84"/>
      <c r="K451" s="84"/>
      <c r="L451" s="84"/>
      <c r="M451" s="84"/>
      <c r="N451" s="84"/>
      <c r="O451" s="6"/>
      <c r="P451" s="6"/>
      <c r="Q451" s="6"/>
      <c r="R451" s="6"/>
      <c r="S451" s="6"/>
      <c r="T451" s="6"/>
      <c r="U451" s="6"/>
    </row>
    <row r="452" spans="2:21" s="83" customFormat="1" x14ac:dyDescent="0.2">
      <c r="B452" s="142"/>
      <c r="E452" s="84"/>
      <c r="F452" s="216"/>
      <c r="G452" s="84"/>
      <c r="H452" s="210"/>
      <c r="I452" s="210"/>
      <c r="J452" s="84"/>
      <c r="K452" s="84"/>
      <c r="L452" s="84"/>
      <c r="M452" s="84"/>
      <c r="N452" s="84"/>
      <c r="O452" s="6"/>
      <c r="P452" s="6"/>
      <c r="Q452" s="6"/>
      <c r="R452" s="6"/>
      <c r="S452" s="6"/>
      <c r="T452" s="6"/>
      <c r="U452" s="6"/>
    </row>
    <row r="453" spans="2:21" s="83" customFormat="1" x14ac:dyDescent="0.2">
      <c r="B453" s="142"/>
      <c r="E453" s="84"/>
      <c r="F453" s="216"/>
      <c r="G453" s="84"/>
      <c r="H453" s="210"/>
      <c r="I453" s="210"/>
      <c r="J453" s="84"/>
      <c r="K453" s="84"/>
      <c r="L453" s="84"/>
      <c r="M453" s="84"/>
      <c r="N453" s="84"/>
      <c r="O453" s="6"/>
      <c r="P453" s="6"/>
      <c r="Q453" s="6"/>
      <c r="R453" s="6"/>
      <c r="S453" s="6"/>
      <c r="T453" s="6"/>
      <c r="U453" s="6"/>
    </row>
    <row r="454" spans="2:21" s="83" customFormat="1" x14ac:dyDescent="0.2">
      <c r="B454" s="142"/>
      <c r="E454" s="84"/>
      <c r="F454" s="216"/>
      <c r="G454" s="84"/>
      <c r="H454" s="210"/>
      <c r="I454" s="210"/>
      <c r="J454" s="84"/>
      <c r="K454" s="84"/>
      <c r="L454" s="84"/>
      <c r="M454" s="84"/>
      <c r="N454" s="84"/>
      <c r="O454" s="6"/>
      <c r="P454" s="6"/>
      <c r="Q454" s="6"/>
      <c r="R454" s="6"/>
      <c r="S454" s="6"/>
      <c r="T454" s="6"/>
      <c r="U454" s="6"/>
    </row>
    <row r="455" spans="2:21" s="83" customFormat="1" x14ac:dyDescent="0.2">
      <c r="B455" s="142"/>
      <c r="E455" s="84"/>
      <c r="F455" s="216"/>
      <c r="G455" s="84"/>
      <c r="H455" s="210"/>
      <c r="I455" s="210"/>
      <c r="J455" s="84"/>
      <c r="K455" s="84"/>
      <c r="L455" s="84"/>
      <c r="M455" s="84"/>
      <c r="N455" s="84"/>
      <c r="O455" s="6"/>
      <c r="P455" s="6"/>
      <c r="Q455" s="6"/>
      <c r="R455" s="6"/>
      <c r="S455" s="6"/>
      <c r="T455" s="6"/>
      <c r="U455" s="6"/>
    </row>
    <row r="456" spans="2:21" s="83" customFormat="1" x14ac:dyDescent="0.2">
      <c r="B456" s="142"/>
      <c r="E456" s="84"/>
      <c r="F456" s="216"/>
      <c r="G456" s="84"/>
      <c r="H456" s="210"/>
      <c r="I456" s="210"/>
      <c r="J456" s="84"/>
      <c r="K456" s="84"/>
      <c r="L456" s="84"/>
      <c r="M456" s="84"/>
      <c r="N456" s="84"/>
      <c r="O456" s="6"/>
      <c r="P456" s="6"/>
      <c r="Q456" s="6"/>
      <c r="R456" s="6"/>
      <c r="S456" s="6"/>
      <c r="T456" s="6"/>
      <c r="U456" s="6"/>
    </row>
    <row r="457" spans="2:21" s="83" customFormat="1" x14ac:dyDescent="0.2">
      <c r="B457" s="142"/>
      <c r="E457" s="84"/>
      <c r="F457" s="216"/>
      <c r="G457" s="84"/>
      <c r="H457" s="210"/>
      <c r="I457" s="210"/>
      <c r="J457" s="84"/>
      <c r="K457" s="84"/>
      <c r="L457" s="84"/>
      <c r="M457" s="84"/>
      <c r="N457" s="84"/>
      <c r="O457" s="6"/>
      <c r="P457" s="6"/>
      <c r="Q457" s="6"/>
      <c r="R457" s="6"/>
      <c r="S457" s="6"/>
      <c r="T457" s="6"/>
      <c r="U457" s="6"/>
    </row>
    <row r="458" spans="2:21" s="83" customFormat="1" x14ac:dyDescent="0.2">
      <c r="B458" s="142"/>
      <c r="E458" s="84"/>
      <c r="F458" s="216"/>
      <c r="G458" s="84"/>
      <c r="H458" s="210"/>
      <c r="I458" s="210"/>
      <c r="J458" s="84"/>
      <c r="K458" s="84"/>
      <c r="L458" s="84"/>
      <c r="M458" s="84"/>
      <c r="N458" s="84"/>
      <c r="O458" s="6"/>
      <c r="P458" s="6"/>
      <c r="Q458" s="6"/>
      <c r="R458" s="6"/>
      <c r="S458" s="6"/>
      <c r="T458" s="6"/>
      <c r="U458" s="6"/>
    </row>
    <row r="459" spans="2:21" s="83" customFormat="1" x14ac:dyDescent="0.2">
      <c r="B459" s="142"/>
      <c r="E459" s="84"/>
      <c r="F459" s="216"/>
      <c r="G459" s="84"/>
      <c r="H459" s="210"/>
      <c r="I459" s="210"/>
      <c r="J459" s="84"/>
      <c r="K459" s="84"/>
      <c r="L459" s="84"/>
      <c r="M459" s="84"/>
      <c r="N459" s="84"/>
      <c r="O459" s="6"/>
      <c r="P459" s="6"/>
      <c r="Q459" s="6"/>
      <c r="R459" s="6"/>
      <c r="S459" s="6"/>
      <c r="T459" s="6"/>
      <c r="U459" s="6"/>
    </row>
    <row r="460" spans="2:21" s="83" customFormat="1" x14ac:dyDescent="0.2">
      <c r="B460" s="142"/>
      <c r="E460" s="84"/>
      <c r="F460" s="216"/>
      <c r="G460" s="84"/>
      <c r="H460" s="210"/>
      <c r="I460" s="210"/>
      <c r="J460" s="84"/>
      <c r="K460" s="84"/>
      <c r="L460" s="84"/>
      <c r="M460" s="84"/>
      <c r="N460" s="84"/>
      <c r="O460" s="6"/>
      <c r="P460" s="6"/>
      <c r="Q460" s="6"/>
      <c r="R460" s="6"/>
      <c r="S460" s="6"/>
      <c r="T460" s="6"/>
      <c r="U460" s="6"/>
    </row>
    <row r="461" spans="2:21" s="83" customFormat="1" x14ac:dyDescent="0.2">
      <c r="B461" s="142"/>
      <c r="E461" s="84"/>
      <c r="F461" s="216"/>
      <c r="G461" s="84"/>
      <c r="H461" s="210"/>
      <c r="I461" s="210"/>
      <c r="J461" s="84"/>
      <c r="K461" s="84"/>
      <c r="L461" s="84"/>
      <c r="M461" s="84"/>
      <c r="N461" s="84"/>
      <c r="O461" s="6"/>
      <c r="P461" s="6"/>
      <c r="Q461" s="6"/>
      <c r="R461" s="6"/>
      <c r="S461" s="6"/>
      <c r="T461" s="6"/>
      <c r="U461" s="6"/>
    </row>
    <row r="462" spans="2:21" s="83" customFormat="1" x14ac:dyDescent="0.2">
      <c r="B462" s="142"/>
      <c r="E462" s="84"/>
      <c r="F462" s="216"/>
      <c r="G462" s="84"/>
      <c r="H462" s="210"/>
      <c r="I462" s="210"/>
      <c r="J462" s="84"/>
      <c r="K462" s="84"/>
      <c r="L462" s="84"/>
      <c r="M462" s="84"/>
      <c r="N462" s="84"/>
      <c r="O462" s="6"/>
      <c r="P462" s="6"/>
      <c r="Q462" s="6"/>
      <c r="R462" s="6"/>
      <c r="S462" s="6"/>
      <c r="T462" s="6"/>
      <c r="U462" s="6"/>
    </row>
    <row r="463" spans="2:21" s="83" customFormat="1" x14ac:dyDescent="0.2">
      <c r="B463" s="142"/>
      <c r="E463" s="84"/>
      <c r="F463" s="216"/>
      <c r="G463" s="84"/>
      <c r="H463" s="210"/>
      <c r="I463" s="210"/>
      <c r="J463" s="84"/>
      <c r="K463" s="84"/>
      <c r="L463" s="84"/>
      <c r="M463" s="84"/>
      <c r="N463" s="84"/>
      <c r="O463" s="6"/>
      <c r="P463" s="6"/>
      <c r="Q463" s="6"/>
      <c r="R463" s="6"/>
      <c r="S463" s="6"/>
      <c r="T463" s="6"/>
      <c r="U463" s="6"/>
    </row>
    <row r="464" spans="2:21" s="83" customFormat="1" x14ac:dyDescent="0.2">
      <c r="B464" s="142"/>
      <c r="E464" s="84"/>
      <c r="F464" s="216"/>
      <c r="G464" s="84"/>
      <c r="H464" s="210"/>
      <c r="I464" s="210"/>
      <c r="J464" s="84"/>
      <c r="K464" s="84"/>
      <c r="L464" s="84"/>
      <c r="M464" s="84"/>
      <c r="N464" s="84"/>
      <c r="O464" s="6"/>
      <c r="P464" s="6"/>
      <c r="Q464" s="6"/>
      <c r="R464" s="6"/>
      <c r="S464" s="6"/>
      <c r="T464" s="6"/>
      <c r="U464" s="6"/>
    </row>
    <row r="465" spans="2:21" s="83" customFormat="1" x14ac:dyDescent="0.2">
      <c r="B465" s="142"/>
      <c r="E465" s="84"/>
      <c r="F465" s="216"/>
      <c r="G465" s="84"/>
      <c r="H465" s="210"/>
      <c r="I465" s="210"/>
      <c r="J465" s="84"/>
      <c r="K465" s="84"/>
      <c r="L465" s="84"/>
      <c r="M465" s="84"/>
      <c r="N465" s="84"/>
      <c r="O465" s="6"/>
      <c r="P465" s="6"/>
      <c r="Q465" s="6"/>
      <c r="R465" s="6"/>
      <c r="S465" s="6"/>
      <c r="T465" s="6"/>
      <c r="U465" s="6"/>
    </row>
    <row r="466" spans="2:21" s="83" customFormat="1" x14ac:dyDescent="0.2">
      <c r="B466" s="142"/>
      <c r="E466" s="84"/>
      <c r="F466" s="216"/>
      <c r="G466" s="84"/>
      <c r="H466" s="210"/>
      <c r="I466" s="210"/>
      <c r="J466" s="84"/>
      <c r="K466" s="84"/>
      <c r="L466" s="84"/>
      <c r="M466" s="84"/>
      <c r="N466" s="84"/>
      <c r="O466" s="6"/>
      <c r="P466" s="6"/>
      <c r="Q466" s="6"/>
      <c r="R466" s="6"/>
      <c r="S466" s="6"/>
      <c r="T466" s="6"/>
      <c r="U466" s="6"/>
    </row>
    <row r="467" spans="2:21" s="83" customFormat="1" x14ac:dyDescent="0.2">
      <c r="B467" s="142"/>
      <c r="E467" s="84"/>
      <c r="F467" s="216"/>
      <c r="G467" s="84"/>
      <c r="H467" s="210"/>
      <c r="I467" s="210"/>
      <c r="J467" s="84"/>
      <c r="K467" s="84"/>
      <c r="L467" s="84"/>
      <c r="M467" s="84"/>
      <c r="N467" s="84"/>
      <c r="O467" s="6"/>
      <c r="P467" s="6"/>
      <c r="Q467" s="6"/>
      <c r="R467" s="6"/>
      <c r="S467" s="6"/>
      <c r="T467" s="6"/>
      <c r="U467" s="6"/>
    </row>
    <row r="468" spans="2:21" s="83" customFormat="1" x14ac:dyDescent="0.2">
      <c r="B468" s="142"/>
      <c r="E468" s="84"/>
      <c r="F468" s="216"/>
      <c r="G468" s="84"/>
      <c r="H468" s="210"/>
      <c r="I468" s="210"/>
      <c r="J468" s="84"/>
      <c r="K468" s="84"/>
      <c r="L468" s="84"/>
      <c r="M468" s="84"/>
      <c r="N468" s="84"/>
      <c r="O468" s="6"/>
      <c r="P468" s="6"/>
      <c r="Q468" s="6"/>
      <c r="R468" s="6"/>
      <c r="S468" s="6"/>
      <c r="T468" s="6"/>
      <c r="U468" s="6"/>
    </row>
    <row r="469" spans="2:21" s="83" customFormat="1" x14ac:dyDescent="0.2">
      <c r="B469" s="142"/>
      <c r="E469" s="84"/>
      <c r="F469" s="216"/>
      <c r="G469" s="84"/>
      <c r="H469" s="210"/>
      <c r="I469" s="210"/>
      <c r="J469" s="84"/>
      <c r="K469" s="84"/>
      <c r="L469" s="84"/>
      <c r="M469" s="84"/>
      <c r="N469" s="84"/>
      <c r="O469" s="6"/>
      <c r="P469" s="6"/>
      <c r="Q469" s="6"/>
      <c r="R469" s="6"/>
      <c r="S469" s="6"/>
      <c r="T469" s="6"/>
      <c r="U469" s="6"/>
    </row>
    <row r="470" spans="2:21" s="83" customFormat="1" x14ac:dyDescent="0.2">
      <c r="B470" s="142"/>
      <c r="E470" s="84"/>
      <c r="F470" s="216"/>
      <c r="G470" s="84"/>
      <c r="H470" s="210"/>
      <c r="I470" s="210"/>
      <c r="J470" s="84"/>
      <c r="K470" s="84"/>
      <c r="L470" s="84"/>
      <c r="M470" s="84"/>
      <c r="N470" s="84"/>
      <c r="O470" s="6"/>
      <c r="P470" s="6"/>
      <c r="Q470" s="6"/>
      <c r="R470" s="6"/>
      <c r="S470" s="6"/>
      <c r="T470" s="6"/>
      <c r="U470" s="6"/>
    </row>
    <row r="471" spans="2:21" s="83" customFormat="1" x14ac:dyDescent="0.2">
      <c r="B471" s="142"/>
      <c r="E471" s="84"/>
      <c r="F471" s="216"/>
      <c r="G471" s="84"/>
      <c r="H471" s="210"/>
      <c r="I471" s="210"/>
      <c r="J471" s="84"/>
      <c r="K471" s="84"/>
      <c r="L471" s="84"/>
      <c r="M471" s="84"/>
      <c r="N471" s="84"/>
      <c r="O471" s="6"/>
      <c r="P471" s="6"/>
      <c r="Q471" s="6"/>
      <c r="R471" s="6"/>
      <c r="S471" s="6"/>
      <c r="T471" s="6"/>
      <c r="U471" s="6"/>
    </row>
    <row r="472" spans="2:21" s="83" customFormat="1" x14ac:dyDescent="0.2">
      <c r="B472" s="142"/>
      <c r="E472" s="84"/>
      <c r="F472" s="216"/>
      <c r="G472" s="84"/>
      <c r="H472" s="210"/>
      <c r="I472" s="210"/>
      <c r="J472" s="84"/>
      <c r="K472" s="84"/>
      <c r="L472" s="84"/>
      <c r="M472" s="84"/>
      <c r="N472" s="84"/>
      <c r="O472" s="6"/>
      <c r="P472" s="6"/>
      <c r="Q472" s="6"/>
      <c r="R472" s="6"/>
      <c r="S472" s="6"/>
      <c r="T472" s="6"/>
      <c r="U472" s="6"/>
    </row>
    <row r="473" spans="2:21" s="83" customFormat="1" x14ac:dyDescent="0.2">
      <c r="B473" s="142"/>
      <c r="E473" s="84"/>
      <c r="F473" s="216"/>
      <c r="G473" s="84"/>
      <c r="H473" s="210"/>
      <c r="I473" s="210"/>
      <c r="J473" s="84"/>
      <c r="K473" s="84"/>
      <c r="L473" s="84"/>
      <c r="M473" s="84"/>
      <c r="N473" s="84"/>
      <c r="O473" s="6"/>
      <c r="P473" s="6"/>
      <c r="Q473" s="6"/>
      <c r="R473" s="6"/>
      <c r="S473" s="6"/>
      <c r="T473" s="6"/>
      <c r="U473" s="6"/>
    </row>
    <row r="474" spans="2:21" s="83" customFormat="1" x14ac:dyDescent="0.2">
      <c r="B474" s="142"/>
      <c r="E474" s="84"/>
      <c r="F474" s="216"/>
      <c r="G474" s="84"/>
      <c r="H474" s="210"/>
      <c r="I474" s="210"/>
      <c r="J474" s="84"/>
      <c r="K474" s="84"/>
      <c r="L474" s="84"/>
      <c r="M474" s="84"/>
      <c r="N474" s="84"/>
      <c r="O474" s="6"/>
      <c r="P474" s="6"/>
      <c r="Q474" s="6"/>
      <c r="R474" s="6"/>
      <c r="S474" s="6"/>
      <c r="T474" s="6"/>
      <c r="U474" s="6"/>
    </row>
    <row r="475" spans="2:21" s="83" customFormat="1" x14ac:dyDescent="0.2">
      <c r="B475" s="142"/>
      <c r="E475" s="84"/>
      <c r="F475" s="216"/>
      <c r="G475" s="84"/>
      <c r="H475" s="210"/>
      <c r="I475" s="210"/>
      <c r="J475" s="84"/>
      <c r="K475" s="84"/>
      <c r="L475" s="84"/>
      <c r="M475" s="84"/>
      <c r="N475" s="84"/>
      <c r="O475" s="6"/>
      <c r="P475" s="6"/>
      <c r="Q475" s="6"/>
      <c r="R475" s="6"/>
      <c r="S475" s="6"/>
      <c r="T475" s="6"/>
      <c r="U475" s="6"/>
    </row>
    <row r="476" spans="2:21" s="83" customFormat="1" x14ac:dyDescent="0.2">
      <c r="B476" s="142"/>
      <c r="E476" s="84"/>
      <c r="F476" s="216"/>
      <c r="G476" s="84"/>
      <c r="H476" s="210"/>
      <c r="I476" s="210"/>
      <c r="J476" s="84"/>
      <c r="K476" s="84"/>
      <c r="L476" s="84"/>
      <c r="M476" s="84"/>
      <c r="N476" s="84"/>
      <c r="O476" s="6"/>
      <c r="P476" s="6"/>
      <c r="Q476" s="6"/>
      <c r="R476" s="6"/>
      <c r="S476" s="6"/>
      <c r="T476" s="6"/>
      <c r="U476" s="6"/>
    </row>
    <row r="477" spans="2:21" s="83" customFormat="1" x14ac:dyDescent="0.2">
      <c r="B477" s="142"/>
      <c r="E477" s="84"/>
      <c r="F477" s="216"/>
      <c r="G477" s="84"/>
      <c r="H477" s="210"/>
      <c r="I477" s="210"/>
      <c r="J477" s="84"/>
      <c r="K477" s="84"/>
      <c r="L477" s="84"/>
      <c r="M477" s="84"/>
      <c r="N477" s="84"/>
      <c r="O477" s="6"/>
      <c r="P477" s="6"/>
      <c r="Q477" s="6"/>
      <c r="R477" s="6"/>
      <c r="S477" s="6"/>
      <c r="T477" s="6"/>
      <c r="U477" s="6"/>
    </row>
    <row r="478" spans="2:21" s="83" customFormat="1" x14ac:dyDescent="0.2">
      <c r="B478" s="142"/>
      <c r="E478" s="84"/>
      <c r="F478" s="216"/>
      <c r="G478" s="84"/>
      <c r="H478" s="210"/>
      <c r="I478" s="210"/>
      <c r="J478" s="84"/>
      <c r="K478" s="84"/>
      <c r="L478" s="84"/>
      <c r="M478" s="84"/>
      <c r="N478" s="84"/>
      <c r="O478" s="6"/>
      <c r="P478" s="6"/>
      <c r="Q478" s="6"/>
      <c r="R478" s="6"/>
      <c r="S478" s="6"/>
      <c r="T478" s="6"/>
      <c r="U478" s="6"/>
    </row>
    <row r="479" spans="2:21" s="83" customFormat="1" x14ac:dyDescent="0.2">
      <c r="B479" s="142"/>
      <c r="E479" s="84"/>
      <c r="F479" s="216"/>
      <c r="G479" s="84"/>
      <c r="H479" s="210"/>
      <c r="I479" s="210"/>
      <c r="J479" s="84"/>
      <c r="K479" s="84"/>
      <c r="L479" s="84"/>
      <c r="M479" s="84"/>
      <c r="N479" s="84"/>
      <c r="O479" s="6"/>
      <c r="P479" s="6"/>
      <c r="Q479" s="6"/>
      <c r="R479" s="6"/>
      <c r="S479" s="6"/>
      <c r="T479" s="6"/>
      <c r="U479" s="6"/>
    </row>
    <row r="480" spans="2:21" s="83" customFormat="1" x14ac:dyDescent="0.2">
      <c r="B480" s="142"/>
      <c r="E480" s="84"/>
      <c r="F480" s="216"/>
      <c r="G480" s="84"/>
      <c r="H480" s="210"/>
      <c r="I480" s="210"/>
      <c r="J480" s="84"/>
      <c r="K480" s="84"/>
      <c r="L480" s="84"/>
      <c r="M480" s="84"/>
      <c r="N480" s="84"/>
      <c r="O480" s="6"/>
      <c r="P480" s="6"/>
      <c r="Q480" s="6"/>
      <c r="R480" s="6"/>
      <c r="S480" s="6"/>
      <c r="T480" s="6"/>
      <c r="U480" s="6"/>
    </row>
    <row r="481" spans="2:21" s="83" customFormat="1" x14ac:dyDescent="0.2">
      <c r="B481" s="142"/>
      <c r="E481" s="84"/>
      <c r="F481" s="216"/>
      <c r="G481" s="84"/>
      <c r="H481" s="210"/>
      <c r="I481" s="210"/>
      <c r="J481" s="84"/>
      <c r="K481" s="84"/>
      <c r="L481" s="84"/>
      <c r="M481" s="84"/>
      <c r="N481" s="84"/>
      <c r="O481" s="6"/>
      <c r="P481" s="6"/>
      <c r="Q481" s="6"/>
      <c r="R481" s="6"/>
      <c r="S481" s="6"/>
      <c r="T481" s="6"/>
      <c r="U481" s="6"/>
    </row>
    <row r="482" spans="2:21" s="83" customFormat="1" x14ac:dyDescent="0.2">
      <c r="B482" s="142"/>
      <c r="E482" s="84"/>
      <c r="F482" s="216"/>
      <c r="G482" s="84"/>
      <c r="H482" s="210"/>
      <c r="I482" s="210"/>
      <c r="J482" s="84"/>
      <c r="K482" s="84"/>
      <c r="L482" s="84"/>
      <c r="M482" s="84"/>
      <c r="N482" s="84"/>
      <c r="O482" s="6"/>
      <c r="P482" s="6"/>
      <c r="Q482" s="6"/>
      <c r="R482" s="6"/>
      <c r="S482" s="6"/>
      <c r="T482" s="6"/>
      <c r="U482" s="6"/>
    </row>
    <row r="483" spans="2:21" s="83" customFormat="1" x14ac:dyDescent="0.2">
      <c r="B483" s="142"/>
      <c r="E483" s="84"/>
      <c r="F483" s="216"/>
      <c r="G483" s="84"/>
      <c r="H483" s="210"/>
      <c r="I483" s="210"/>
      <c r="J483" s="84"/>
      <c r="K483" s="84"/>
      <c r="L483" s="84"/>
      <c r="M483" s="84"/>
      <c r="N483" s="84"/>
      <c r="O483" s="6"/>
      <c r="P483" s="6"/>
      <c r="Q483" s="6"/>
      <c r="R483" s="6"/>
      <c r="S483" s="6"/>
      <c r="T483" s="6"/>
      <c r="U483" s="6"/>
    </row>
    <row r="484" spans="2:21" s="83" customFormat="1" x14ac:dyDescent="0.2">
      <c r="B484" s="142"/>
      <c r="E484" s="84"/>
      <c r="F484" s="216"/>
      <c r="G484" s="84"/>
      <c r="H484" s="210"/>
      <c r="I484" s="210"/>
      <c r="J484" s="84"/>
      <c r="K484" s="84"/>
      <c r="L484" s="84"/>
      <c r="M484" s="84"/>
      <c r="N484" s="84"/>
      <c r="O484" s="6"/>
      <c r="P484" s="6"/>
      <c r="Q484" s="6"/>
      <c r="R484" s="6"/>
      <c r="S484" s="6"/>
      <c r="T484" s="6"/>
      <c r="U484" s="6"/>
    </row>
    <row r="485" spans="2:21" s="83" customFormat="1" x14ac:dyDescent="0.2">
      <c r="B485" s="142"/>
      <c r="E485" s="84"/>
      <c r="F485" s="216"/>
      <c r="G485" s="84"/>
      <c r="H485" s="210"/>
      <c r="I485" s="210"/>
      <c r="J485" s="84"/>
      <c r="K485" s="84"/>
      <c r="L485" s="84"/>
      <c r="M485" s="84"/>
      <c r="N485" s="84"/>
      <c r="O485" s="6"/>
      <c r="P485" s="6"/>
      <c r="Q485" s="6"/>
      <c r="R485" s="6"/>
      <c r="S485" s="6"/>
      <c r="T485" s="6"/>
      <c r="U485" s="6"/>
    </row>
    <row r="486" spans="2:21" s="83" customFormat="1" x14ac:dyDescent="0.2">
      <c r="B486" s="142"/>
      <c r="E486" s="84"/>
      <c r="F486" s="216"/>
      <c r="G486" s="84"/>
      <c r="H486" s="210"/>
      <c r="I486" s="210"/>
      <c r="J486" s="84"/>
      <c r="K486" s="84"/>
      <c r="L486" s="84"/>
      <c r="M486" s="84"/>
      <c r="N486" s="84"/>
      <c r="O486" s="6"/>
      <c r="P486" s="6"/>
      <c r="Q486" s="6"/>
      <c r="R486" s="6"/>
      <c r="S486" s="6"/>
      <c r="T486" s="6"/>
      <c r="U486" s="6"/>
    </row>
    <row r="487" spans="2:21" s="83" customFormat="1" x14ac:dyDescent="0.2">
      <c r="B487" s="142"/>
      <c r="E487" s="84"/>
      <c r="F487" s="216"/>
      <c r="G487" s="84"/>
      <c r="H487" s="210"/>
      <c r="I487" s="210"/>
      <c r="J487" s="84"/>
      <c r="K487" s="84"/>
      <c r="L487" s="84"/>
      <c r="M487" s="84"/>
      <c r="N487" s="84"/>
      <c r="O487" s="6"/>
      <c r="P487" s="6"/>
      <c r="Q487" s="6"/>
      <c r="R487" s="6"/>
      <c r="S487" s="6"/>
      <c r="T487" s="6"/>
      <c r="U487" s="6"/>
    </row>
    <row r="488" spans="2:21" s="83" customFormat="1" x14ac:dyDescent="0.2">
      <c r="B488" s="142"/>
      <c r="E488" s="84"/>
      <c r="F488" s="216"/>
      <c r="G488" s="84"/>
      <c r="H488" s="210"/>
      <c r="I488" s="210"/>
      <c r="J488" s="84"/>
      <c r="K488" s="84"/>
      <c r="L488" s="84"/>
      <c r="M488" s="84"/>
      <c r="N488" s="84"/>
      <c r="O488" s="6"/>
      <c r="P488" s="6"/>
      <c r="Q488" s="6"/>
      <c r="R488" s="6"/>
      <c r="S488" s="6"/>
      <c r="T488" s="6"/>
      <c r="U488" s="6"/>
    </row>
    <row r="489" spans="2:21" s="83" customFormat="1" x14ac:dyDescent="0.2">
      <c r="B489" s="142"/>
      <c r="E489" s="84"/>
      <c r="F489" s="216"/>
      <c r="G489" s="84"/>
      <c r="H489" s="210"/>
      <c r="I489" s="210"/>
      <c r="J489" s="84"/>
      <c r="K489" s="84"/>
      <c r="L489" s="84"/>
      <c r="M489" s="84"/>
      <c r="N489" s="84"/>
      <c r="O489" s="6"/>
      <c r="P489" s="6"/>
      <c r="Q489" s="6"/>
      <c r="R489" s="6"/>
      <c r="S489" s="6"/>
      <c r="T489" s="6"/>
      <c r="U489" s="6"/>
    </row>
    <row r="490" spans="2:21" s="83" customFormat="1" x14ac:dyDescent="0.2">
      <c r="B490" s="142"/>
      <c r="E490" s="84"/>
      <c r="F490" s="216"/>
      <c r="G490" s="84"/>
      <c r="H490" s="210"/>
      <c r="I490" s="210"/>
      <c r="J490" s="84"/>
      <c r="K490" s="84"/>
      <c r="L490" s="84"/>
      <c r="M490" s="84"/>
      <c r="N490" s="84"/>
      <c r="O490" s="6"/>
      <c r="P490" s="6"/>
      <c r="Q490" s="6"/>
      <c r="R490" s="6"/>
      <c r="S490" s="6"/>
      <c r="T490" s="6"/>
      <c r="U490" s="6"/>
    </row>
    <row r="491" spans="2:21" s="83" customFormat="1" x14ac:dyDescent="0.2">
      <c r="B491" s="142"/>
      <c r="E491" s="84"/>
      <c r="F491" s="216"/>
      <c r="G491" s="84"/>
      <c r="H491" s="210"/>
      <c r="I491" s="210"/>
      <c r="J491" s="84"/>
      <c r="K491" s="84"/>
      <c r="L491" s="84"/>
      <c r="M491" s="84"/>
      <c r="N491" s="84"/>
      <c r="O491" s="6"/>
      <c r="P491" s="6"/>
      <c r="Q491" s="6"/>
      <c r="R491" s="6"/>
      <c r="S491" s="6"/>
      <c r="T491" s="6"/>
      <c r="U491" s="6"/>
    </row>
    <row r="492" spans="2:21" s="83" customFormat="1" x14ac:dyDescent="0.2">
      <c r="B492" s="142"/>
      <c r="E492" s="84"/>
      <c r="F492" s="216"/>
      <c r="G492" s="84"/>
      <c r="H492" s="210"/>
      <c r="I492" s="210"/>
      <c r="J492" s="84"/>
      <c r="K492" s="84"/>
      <c r="L492" s="84"/>
      <c r="M492" s="84"/>
      <c r="N492" s="84"/>
      <c r="O492" s="6"/>
      <c r="P492" s="6"/>
      <c r="Q492" s="6"/>
      <c r="R492" s="6"/>
      <c r="S492" s="6"/>
      <c r="T492" s="6"/>
      <c r="U492" s="6"/>
    </row>
    <row r="493" spans="2:21" s="83" customFormat="1" x14ac:dyDescent="0.2">
      <c r="B493" s="142"/>
      <c r="E493" s="84"/>
      <c r="F493" s="216"/>
      <c r="G493" s="84"/>
      <c r="H493" s="210"/>
      <c r="I493" s="210"/>
      <c r="J493" s="84"/>
      <c r="K493" s="84"/>
      <c r="L493" s="84"/>
      <c r="M493" s="84"/>
      <c r="N493" s="84"/>
      <c r="O493" s="6"/>
      <c r="P493" s="6"/>
      <c r="Q493" s="6"/>
      <c r="R493" s="6"/>
      <c r="S493" s="6"/>
      <c r="T493" s="6"/>
      <c r="U493" s="6"/>
    </row>
    <row r="494" spans="2:21" s="83" customFormat="1" x14ac:dyDescent="0.2">
      <c r="B494" s="142"/>
      <c r="E494" s="84"/>
      <c r="F494" s="216"/>
      <c r="G494" s="84"/>
      <c r="H494" s="210"/>
      <c r="I494" s="210"/>
      <c r="J494" s="84"/>
      <c r="K494" s="84"/>
      <c r="L494" s="84"/>
      <c r="M494" s="84"/>
      <c r="N494" s="84"/>
      <c r="O494" s="6"/>
      <c r="P494" s="6"/>
      <c r="Q494" s="6"/>
      <c r="R494" s="6"/>
      <c r="S494" s="6"/>
      <c r="T494" s="6"/>
      <c r="U494" s="6"/>
    </row>
    <row r="495" spans="2:21" s="83" customFormat="1" x14ac:dyDescent="0.2">
      <c r="B495" s="142"/>
      <c r="E495" s="84"/>
      <c r="F495" s="216"/>
      <c r="G495" s="84"/>
      <c r="H495" s="210"/>
      <c r="I495" s="210"/>
      <c r="J495" s="84"/>
      <c r="K495" s="84"/>
      <c r="L495" s="84"/>
      <c r="M495" s="84"/>
      <c r="N495" s="84"/>
      <c r="O495" s="6"/>
      <c r="P495" s="6"/>
      <c r="Q495" s="6"/>
      <c r="R495" s="6"/>
      <c r="S495" s="6"/>
      <c r="T495" s="6"/>
      <c r="U495" s="6"/>
    </row>
    <row r="496" spans="2:21" s="83" customFormat="1" x14ac:dyDescent="0.2">
      <c r="B496" s="142"/>
      <c r="E496" s="84"/>
      <c r="F496" s="216"/>
      <c r="G496" s="84"/>
      <c r="H496" s="210"/>
      <c r="I496" s="210"/>
      <c r="J496" s="84"/>
      <c r="K496" s="84"/>
      <c r="L496" s="84"/>
      <c r="M496" s="84"/>
      <c r="N496" s="84"/>
      <c r="O496" s="6"/>
      <c r="P496" s="6"/>
      <c r="Q496" s="6"/>
      <c r="R496" s="6"/>
      <c r="S496" s="6"/>
      <c r="T496" s="6"/>
      <c r="U496" s="6"/>
    </row>
    <row r="497" spans="2:21" s="83" customFormat="1" x14ac:dyDescent="0.2">
      <c r="B497" s="142"/>
      <c r="E497" s="84"/>
      <c r="F497" s="216"/>
      <c r="G497" s="84"/>
      <c r="H497" s="210"/>
      <c r="I497" s="210"/>
      <c r="J497" s="84"/>
      <c r="K497" s="84"/>
      <c r="L497" s="84"/>
      <c r="M497" s="84"/>
      <c r="N497" s="84"/>
      <c r="O497" s="6"/>
      <c r="P497" s="6"/>
      <c r="Q497" s="6"/>
      <c r="R497" s="6"/>
      <c r="S497" s="6"/>
      <c r="T497" s="6"/>
      <c r="U497" s="6"/>
    </row>
    <row r="498" spans="2:21" s="83" customFormat="1" x14ac:dyDescent="0.2">
      <c r="B498" s="142"/>
      <c r="E498" s="84"/>
      <c r="F498" s="216"/>
      <c r="G498" s="84"/>
      <c r="H498" s="210"/>
      <c r="I498" s="210"/>
      <c r="J498" s="84"/>
      <c r="K498" s="84"/>
      <c r="L498" s="84"/>
      <c r="M498" s="84"/>
      <c r="N498" s="84"/>
      <c r="O498" s="6"/>
      <c r="P498" s="6"/>
      <c r="Q498" s="6"/>
      <c r="R498" s="6"/>
      <c r="S498" s="6"/>
      <c r="T498" s="6"/>
      <c r="U498" s="6"/>
    </row>
    <row r="499" spans="2:21" s="83" customFormat="1" x14ac:dyDescent="0.2">
      <c r="B499" s="142"/>
      <c r="E499" s="84"/>
      <c r="F499" s="216"/>
      <c r="G499" s="84"/>
      <c r="H499" s="210"/>
      <c r="I499" s="210"/>
      <c r="J499" s="84"/>
      <c r="K499" s="84"/>
      <c r="L499" s="84"/>
      <c r="M499" s="84"/>
      <c r="N499" s="84"/>
      <c r="O499" s="6"/>
      <c r="P499" s="6"/>
      <c r="Q499" s="6"/>
      <c r="R499" s="6"/>
      <c r="S499" s="6"/>
      <c r="T499" s="6"/>
      <c r="U499" s="6"/>
    </row>
    <row r="500" spans="2:21" s="83" customFormat="1" x14ac:dyDescent="0.2">
      <c r="B500" s="142"/>
      <c r="E500" s="84"/>
      <c r="F500" s="216"/>
      <c r="G500" s="84"/>
      <c r="H500" s="210"/>
      <c r="I500" s="210"/>
      <c r="J500" s="84"/>
      <c r="K500" s="84"/>
      <c r="L500" s="84"/>
      <c r="M500" s="84"/>
      <c r="N500" s="84"/>
      <c r="O500" s="6"/>
      <c r="P500" s="6"/>
      <c r="Q500" s="6"/>
      <c r="R500" s="6"/>
      <c r="S500" s="6"/>
      <c r="T500" s="6"/>
      <c r="U500" s="6"/>
    </row>
    <row r="501" spans="2:21" s="83" customFormat="1" x14ac:dyDescent="0.2">
      <c r="B501" s="142"/>
      <c r="E501" s="84"/>
      <c r="F501" s="216"/>
      <c r="G501" s="84"/>
      <c r="H501" s="210"/>
      <c r="I501" s="210"/>
      <c r="J501" s="84"/>
      <c r="K501" s="84"/>
      <c r="L501" s="84"/>
      <c r="M501" s="84"/>
      <c r="N501" s="84"/>
      <c r="O501" s="6"/>
      <c r="P501" s="6"/>
      <c r="Q501" s="6"/>
      <c r="R501" s="6"/>
      <c r="S501" s="6"/>
      <c r="T501" s="6"/>
      <c r="U501" s="6"/>
    </row>
    <row r="502" spans="2:21" s="83" customFormat="1" x14ac:dyDescent="0.2">
      <c r="B502" s="142"/>
      <c r="E502" s="84"/>
      <c r="F502" s="216"/>
      <c r="G502" s="84"/>
      <c r="H502" s="210"/>
      <c r="I502" s="210"/>
      <c r="J502" s="84"/>
      <c r="K502" s="84"/>
      <c r="L502" s="84"/>
      <c r="M502" s="84"/>
      <c r="N502" s="84"/>
      <c r="O502" s="6"/>
      <c r="P502" s="6"/>
      <c r="Q502" s="6"/>
      <c r="R502" s="6"/>
      <c r="S502" s="6"/>
      <c r="T502" s="6"/>
      <c r="U502" s="6"/>
    </row>
    <row r="503" spans="2:21" s="83" customFormat="1" x14ac:dyDescent="0.2">
      <c r="B503" s="142"/>
      <c r="E503" s="84"/>
      <c r="F503" s="216"/>
      <c r="G503" s="84"/>
      <c r="H503" s="210"/>
      <c r="I503" s="210"/>
      <c r="J503" s="84"/>
      <c r="K503" s="84"/>
      <c r="L503" s="84"/>
      <c r="M503" s="84"/>
      <c r="N503" s="84"/>
      <c r="O503" s="6"/>
      <c r="P503" s="6"/>
      <c r="Q503" s="6"/>
      <c r="R503" s="6"/>
      <c r="S503" s="6"/>
      <c r="T503" s="6"/>
      <c r="U503" s="6"/>
    </row>
    <row r="504" spans="2:21" s="83" customFormat="1" x14ac:dyDescent="0.2">
      <c r="B504" s="142"/>
      <c r="E504" s="84"/>
      <c r="F504" s="216"/>
      <c r="G504" s="84"/>
      <c r="H504" s="210"/>
      <c r="I504" s="210"/>
      <c r="J504" s="84"/>
      <c r="K504" s="84"/>
      <c r="L504" s="84"/>
      <c r="M504" s="84"/>
      <c r="N504" s="84"/>
      <c r="O504" s="6"/>
      <c r="P504" s="6"/>
      <c r="Q504" s="6"/>
      <c r="R504" s="6"/>
      <c r="S504" s="6"/>
      <c r="T504" s="6"/>
      <c r="U504" s="6"/>
    </row>
    <row r="505" spans="2:21" s="83" customFormat="1" x14ac:dyDescent="0.2">
      <c r="B505" s="142"/>
      <c r="E505" s="84"/>
      <c r="F505" s="216"/>
      <c r="G505" s="84"/>
      <c r="H505" s="210"/>
      <c r="I505" s="210"/>
      <c r="J505" s="84"/>
      <c r="K505" s="84"/>
      <c r="L505" s="84"/>
      <c r="M505" s="84"/>
      <c r="N505" s="84"/>
      <c r="O505" s="6"/>
      <c r="P505" s="6"/>
      <c r="Q505" s="6"/>
      <c r="R505" s="6"/>
      <c r="S505" s="6"/>
      <c r="T505" s="6"/>
      <c r="U505" s="6"/>
    </row>
    <row r="506" spans="2:21" s="83" customFormat="1" x14ac:dyDescent="0.2">
      <c r="B506" s="142"/>
      <c r="E506" s="84"/>
      <c r="F506" s="216"/>
      <c r="G506" s="84"/>
      <c r="H506" s="210"/>
      <c r="I506" s="210"/>
      <c r="J506" s="84"/>
      <c r="K506" s="84"/>
      <c r="L506" s="84"/>
      <c r="M506" s="84"/>
      <c r="N506" s="84"/>
      <c r="O506" s="6"/>
      <c r="P506" s="6"/>
      <c r="Q506" s="6"/>
      <c r="R506" s="6"/>
      <c r="S506" s="6"/>
      <c r="T506" s="6"/>
      <c r="U506" s="6"/>
    </row>
    <row r="507" spans="2:21" s="83" customFormat="1" x14ac:dyDescent="0.2">
      <c r="B507" s="142"/>
      <c r="E507" s="84"/>
      <c r="F507" s="216"/>
      <c r="G507" s="84"/>
      <c r="H507" s="210"/>
      <c r="I507" s="210"/>
      <c r="J507" s="84"/>
      <c r="K507" s="84"/>
      <c r="L507" s="84"/>
      <c r="M507" s="84"/>
      <c r="N507" s="84"/>
      <c r="O507" s="6"/>
      <c r="P507" s="6"/>
      <c r="Q507" s="6"/>
      <c r="R507" s="6"/>
      <c r="S507" s="6"/>
      <c r="T507" s="6"/>
      <c r="U507" s="6"/>
    </row>
    <row r="508" spans="2:21" s="83" customFormat="1" x14ac:dyDescent="0.2">
      <c r="B508" s="142"/>
      <c r="E508" s="84"/>
      <c r="F508" s="216"/>
      <c r="G508" s="84"/>
      <c r="H508" s="210"/>
      <c r="I508" s="210"/>
      <c r="J508" s="84"/>
      <c r="K508" s="84"/>
      <c r="L508" s="84"/>
      <c r="M508" s="84"/>
      <c r="N508" s="84"/>
      <c r="O508" s="6"/>
      <c r="P508" s="6"/>
      <c r="Q508" s="6"/>
      <c r="R508" s="6"/>
      <c r="S508" s="6"/>
      <c r="T508" s="6"/>
      <c r="U508" s="6"/>
    </row>
    <row r="509" spans="2:21" s="83" customFormat="1" x14ac:dyDescent="0.2">
      <c r="B509" s="142"/>
      <c r="E509" s="84"/>
      <c r="F509" s="216"/>
      <c r="G509" s="84"/>
      <c r="H509" s="210"/>
      <c r="I509" s="210"/>
      <c r="J509" s="84"/>
      <c r="K509" s="84"/>
      <c r="L509" s="84"/>
      <c r="M509" s="84"/>
      <c r="N509" s="84"/>
      <c r="O509" s="6"/>
      <c r="P509" s="6"/>
      <c r="Q509" s="6"/>
      <c r="R509" s="6"/>
      <c r="S509" s="6"/>
      <c r="T509" s="6"/>
      <c r="U509" s="6"/>
    </row>
    <row r="510" spans="2:21" s="83" customFormat="1" x14ac:dyDescent="0.2">
      <c r="B510" s="142"/>
      <c r="E510" s="84"/>
      <c r="F510" s="216"/>
      <c r="G510" s="84"/>
      <c r="H510" s="210"/>
      <c r="I510" s="210"/>
      <c r="J510" s="84"/>
      <c r="K510" s="84"/>
      <c r="L510" s="84"/>
      <c r="M510" s="84"/>
      <c r="N510" s="84"/>
      <c r="O510" s="6"/>
      <c r="P510" s="6"/>
      <c r="Q510" s="6"/>
      <c r="R510" s="6"/>
      <c r="S510" s="6"/>
      <c r="T510" s="6"/>
      <c r="U510" s="6"/>
    </row>
    <row r="511" spans="2:21" s="83" customFormat="1" x14ac:dyDescent="0.2">
      <c r="B511" s="142"/>
      <c r="E511" s="84"/>
      <c r="F511" s="216"/>
      <c r="G511" s="84"/>
      <c r="H511" s="210"/>
      <c r="I511" s="210"/>
      <c r="J511" s="84"/>
      <c r="K511" s="84"/>
      <c r="L511" s="84"/>
      <c r="M511" s="84"/>
      <c r="N511" s="84"/>
      <c r="O511" s="6"/>
      <c r="P511" s="6"/>
      <c r="Q511" s="6"/>
      <c r="R511" s="6"/>
      <c r="S511" s="6"/>
      <c r="T511" s="6"/>
      <c r="U511" s="6"/>
    </row>
    <row r="512" spans="2:21" s="83" customFormat="1" x14ac:dyDescent="0.2">
      <c r="B512" s="142"/>
      <c r="E512" s="84"/>
      <c r="F512" s="216"/>
      <c r="G512" s="84"/>
      <c r="H512" s="210"/>
      <c r="I512" s="210"/>
      <c r="J512" s="84"/>
      <c r="K512" s="84"/>
      <c r="L512" s="84"/>
      <c r="M512" s="84"/>
      <c r="N512" s="84"/>
      <c r="O512" s="6"/>
      <c r="P512" s="6"/>
      <c r="Q512" s="6"/>
      <c r="R512" s="6"/>
      <c r="S512" s="6"/>
      <c r="T512" s="6"/>
      <c r="U512" s="6"/>
    </row>
    <row r="513" spans="2:21" s="83" customFormat="1" x14ac:dyDescent="0.2">
      <c r="B513" s="142"/>
      <c r="E513" s="84"/>
      <c r="F513" s="216"/>
      <c r="G513" s="84"/>
      <c r="H513" s="210"/>
      <c r="I513" s="210"/>
      <c r="J513" s="84"/>
      <c r="K513" s="84"/>
      <c r="L513" s="84"/>
      <c r="M513" s="84"/>
      <c r="N513" s="84"/>
      <c r="O513" s="6"/>
      <c r="P513" s="6"/>
      <c r="Q513" s="6"/>
      <c r="R513" s="6"/>
      <c r="S513" s="6"/>
      <c r="T513" s="6"/>
      <c r="U513" s="6"/>
    </row>
    <row r="514" spans="2:21" s="83" customFormat="1" x14ac:dyDescent="0.2">
      <c r="B514" s="142"/>
      <c r="E514" s="84"/>
      <c r="F514" s="216"/>
      <c r="G514" s="84"/>
      <c r="H514" s="210"/>
      <c r="I514" s="210"/>
      <c r="J514" s="84"/>
      <c r="K514" s="84"/>
      <c r="L514" s="84"/>
      <c r="M514" s="84"/>
      <c r="N514" s="84"/>
      <c r="O514" s="6"/>
      <c r="P514" s="6"/>
      <c r="Q514" s="6"/>
      <c r="R514" s="6"/>
      <c r="S514" s="6"/>
      <c r="T514" s="6"/>
      <c r="U514" s="6"/>
    </row>
    <row r="515" spans="2:21" s="83" customFormat="1" x14ac:dyDescent="0.2">
      <c r="B515" s="142"/>
      <c r="E515" s="84"/>
      <c r="F515" s="216"/>
      <c r="G515" s="84"/>
      <c r="H515" s="210"/>
      <c r="I515" s="210"/>
      <c r="J515" s="84"/>
      <c r="K515" s="84"/>
      <c r="L515" s="84"/>
      <c r="M515" s="84"/>
      <c r="N515" s="84"/>
      <c r="O515" s="6"/>
      <c r="P515" s="6"/>
      <c r="Q515" s="6"/>
      <c r="R515" s="6"/>
      <c r="S515" s="6"/>
      <c r="T515" s="6"/>
      <c r="U515" s="6"/>
    </row>
    <row r="516" spans="2:21" s="83" customFormat="1" x14ac:dyDescent="0.2">
      <c r="B516" s="142"/>
      <c r="E516" s="84"/>
      <c r="F516" s="216"/>
      <c r="G516" s="84"/>
      <c r="H516" s="210"/>
      <c r="I516" s="210"/>
      <c r="J516" s="84"/>
      <c r="K516" s="84"/>
      <c r="L516" s="84"/>
      <c r="M516" s="84"/>
      <c r="N516" s="84"/>
      <c r="O516" s="6"/>
      <c r="P516" s="6"/>
      <c r="Q516" s="6"/>
      <c r="R516" s="6"/>
      <c r="S516" s="6"/>
      <c r="T516" s="6"/>
      <c r="U516" s="6"/>
    </row>
    <row r="517" spans="2:21" s="83" customFormat="1" x14ac:dyDescent="0.2">
      <c r="B517" s="142"/>
      <c r="E517" s="84"/>
      <c r="F517" s="216"/>
      <c r="G517" s="84"/>
      <c r="H517" s="210"/>
      <c r="I517" s="210"/>
      <c r="J517" s="84"/>
      <c r="K517" s="84"/>
      <c r="L517" s="84"/>
      <c r="M517" s="84"/>
      <c r="N517" s="84"/>
      <c r="O517" s="6"/>
      <c r="P517" s="6"/>
      <c r="Q517" s="6"/>
      <c r="R517" s="6"/>
      <c r="S517" s="6"/>
      <c r="T517" s="6"/>
      <c r="U517" s="6"/>
    </row>
    <row r="518" spans="2:21" s="83" customFormat="1" x14ac:dyDescent="0.2">
      <c r="B518" s="142"/>
      <c r="E518" s="84"/>
      <c r="F518" s="216"/>
      <c r="G518" s="84"/>
      <c r="H518" s="210"/>
      <c r="I518" s="210"/>
      <c r="J518" s="84"/>
      <c r="K518" s="84"/>
      <c r="L518" s="84"/>
      <c r="M518" s="84"/>
      <c r="N518" s="84"/>
      <c r="O518" s="6"/>
      <c r="P518" s="6"/>
      <c r="Q518" s="6"/>
      <c r="R518" s="6"/>
      <c r="S518" s="6"/>
      <c r="T518" s="6"/>
      <c r="U518" s="6"/>
    </row>
    <row r="519" spans="2:21" s="83" customFormat="1" x14ac:dyDescent="0.2">
      <c r="B519" s="142"/>
      <c r="E519" s="84"/>
      <c r="F519" s="216"/>
      <c r="G519" s="84"/>
      <c r="H519" s="210"/>
      <c r="I519" s="210"/>
      <c r="J519" s="84"/>
      <c r="K519" s="84"/>
      <c r="L519" s="84"/>
      <c r="M519" s="84"/>
      <c r="N519" s="84"/>
      <c r="O519" s="6"/>
      <c r="P519" s="6"/>
      <c r="Q519" s="6"/>
      <c r="R519" s="6"/>
      <c r="S519" s="6"/>
      <c r="T519" s="6"/>
      <c r="U519" s="6"/>
    </row>
    <row r="520" spans="2:21" s="83" customFormat="1" x14ac:dyDescent="0.2">
      <c r="B520" s="142"/>
      <c r="E520" s="84"/>
      <c r="F520" s="216"/>
      <c r="G520" s="84"/>
      <c r="H520" s="210"/>
      <c r="I520" s="210"/>
      <c r="J520" s="84"/>
      <c r="K520" s="84"/>
      <c r="L520" s="84"/>
      <c r="M520" s="84"/>
      <c r="N520" s="84"/>
      <c r="O520" s="6"/>
      <c r="P520" s="6"/>
      <c r="Q520" s="6"/>
      <c r="R520" s="6"/>
      <c r="S520" s="6"/>
      <c r="T520" s="6"/>
      <c r="U520" s="6"/>
    </row>
    <row r="521" spans="2:21" s="83" customFormat="1" x14ac:dyDescent="0.2">
      <c r="B521" s="142"/>
      <c r="E521" s="84"/>
      <c r="F521" s="216"/>
      <c r="G521" s="84"/>
      <c r="H521" s="210"/>
      <c r="I521" s="210"/>
      <c r="J521" s="84"/>
      <c r="K521" s="84"/>
      <c r="L521" s="84"/>
      <c r="M521" s="84"/>
      <c r="N521" s="84"/>
      <c r="O521" s="6"/>
      <c r="P521" s="6"/>
      <c r="Q521" s="6"/>
      <c r="R521" s="6"/>
      <c r="S521" s="6"/>
      <c r="T521" s="6"/>
      <c r="U521" s="6"/>
    </row>
    <row r="522" spans="2:21" s="83" customFormat="1" x14ac:dyDescent="0.2">
      <c r="B522" s="142"/>
      <c r="E522" s="84"/>
      <c r="F522" s="216"/>
      <c r="G522" s="84"/>
      <c r="H522" s="210"/>
      <c r="I522" s="210"/>
      <c r="J522" s="84"/>
      <c r="K522" s="84"/>
      <c r="L522" s="84"/>
      <c r="M522" s="84"/>
      <c r="N522" s="84"/>
      <c r="O522" s="6"/>
      <c r="P522" s="6"/>
      <c r="Q522" s="6"/>
      <c r="R522" s="6"/>
      <c r="S522" s="6"/>
      <c r="T522" s="6"/>
      <c r="U522" s="6"/>
    </row>
    <row r="523" spans="2:21" s="83" customFormat="1" x14ac:dyDescent="0.2">
      <c r="B523" s="142"/>
      <c r="E523" s="84"/>
      <c r="F523" s="216"/>
      <c r="G523" s="84"/>
      <c r="H523" s="210"/>
      <c r="I523" s="210"/>
      <c r="J523" s="84"/>
      <c r="K523" s="84"/>
      <c r="L523" s="84"/>
      <c r="M523" s="84"/>
      <c r="N523" s="84"/>
      <c r="O523" s="6"/>
      <c r="P523" s="6"/>
      <c r="Q523" s="6"/>
      <c r="R523" s="6"/>
      <c r="S523" s="6"/>
      <c r="T523" s="6"/>
      <c r="U523" s="6"/>
    </row>
    <row r="524" spans="2:21" s="83" customFormat="1" x14ac:dyDescent="0.2">
      <c r="B524" s="142"/>
      <c r="E524" s="84"/>
      <c r="F524" s="216"/>
      <c r="G524" s="84"/>
      <c r="H524" s="210"/>
      <c r="I524" s="210"/>
      <c r="J524" s="84"/>
      <c r="K524" s="84"/>
      <c r="L524" s="84"/>
      <c r="M524" s="84"/>
      <c r="N524" s="84"/>
      <c r="O524" s="6"/>
      <c r="P524" s="6"/>
      <c r="Q524" s="6"/>
      <c r="R524" s="6"/>
      <c r="S524" s="6"/>
      <c r="T524" s="6"/>
      <c r="U524" s="6"/>
    </row>
    <row r="525" spans="2:21" s="83" customFormat="1" x14ac:dyDescent="0.2">
      <c r="B525" s="142"/>
      <c r="E525" s="84"/>
      <c r="F525" s="216"/>
      <c r="G525" s="84"/>
      <c r="H525" s="210"/>
      <c r="I525" s="210"/>
      <c r="J525" s="84"/>
      <c r="K525" s="84"/>
      <c r="L525" s="84"/>
      <c r="M525" s="84"/>
      <c r="N525" s="84"/>
      <c r="O525" s="6"/>
      <c r="P525" s="6"/>
      <c r="Q525" s="6"/>
      <c r="R525" s="6"/>
      <c r="S525" s="6"/>
      <c r="T525" s="6"/>
      <c r="U525" s="6"/>
    </row>
    <row r="526" spans="2:21" s="83" customFormat="1" x14ac:dyDescent="0.2">
      <c r="B526" s="142"/>
      <c r="E526" s="84"/>
      <c r="F526" s="216"/>
      <c r="G526" s="84"/>
      <c r="H526" s="210"/>
      <c r="I526" s="210"/>
      <c r="J526" s="84"/>
      <c r="K526" s="84"/>
      <c r="L526" s="84"/>
      <c r="M526" s="84"/>
      <c r="N526" s="84"/>
      <c r="O526" s="6"/>
      <c r="P526" s="6"/>
      <c r="Q526" s="6"/>
      <c r="R526" s="6"/>
      <c r="S526" s="6"/>
      <c r="T526" s="6"/>
      <c r="U526" s="6"/>
    </row>
    <row r="527" spans="2:21" s="83" customFormat="1" x14ac:dyDescent="0.2">
      <c r="B527" s="142"/>
      <c r="E527" s="84"/>
      <c r="F527" s="216"/>
      <c r="G527" s="84"/>
      <c r="H527" s="210"/>
      <c r="I527" s="210"/>
      <c r="J527" s="84"/>
      <c r="K527" s="84"/>
      <c r="L527" s="84"/>
      <c r="M527" s="84"/>
      <c r="N527" s="84"/>
      <c r="O527" s="6"/>
      <c r="P527" s="6"/>
      <c r="Q527" s="6"/>
      <c r="R527" s="6"/>
      <c r="S527" s="6"/>
      <c r="T527" s="6"/>
      <c r="U527" s="6"/>
    </row>
    <row r="528" spans="2:21" s="83" customFormat="1" x14ac:dyDescent="0.2">
      <c r="B528" s="142"/>
      <c r="E528" s="84"/>
      <c r="F528" s="216"/>
      <c r="G528" s="84"/>
      <c r="H528" s="210"/>
      <c r="I528" s="210"/>
      <c r="J528" s="84"/>
      <c r="K528" s="84"/>
      <c r="L528" s="84"/>
      <c r="M528" s="84"/>
      <c r="N528" s="84"/>
      <c r="O528" s="6"/>
      <c r="P528" s="6"/>
      <c r="Q528" s="6"/>
      <c r="R528" s="6"/>
      <c r="S528" s="6"/>
      <c r="T528" s="6"/>
      <c r="U528" s="6"/>
    </row>
    <row r="529" spans="2:21" s="83" customFormat="1" x14ac:dyDescent="0.2">
      <c r="B529" s="142"/>
      <c r="E529" s="84"/>
      <c r="F529" s="216"/>
      <c r="G529" s="84"/>
      <c r="H529" s="210"/>
      <c r="I529" s="210"/>
      <c r="J529" s="84"/>
      <c r="K529" s="84"/>
      <c r="L529" s="84"/>
      <c r="M529" s="84"/>
      <c r="N529" s="84"/>
      <c r="O529" s="6"/>
      <c r="P529" s="6"/>
      <c r="Q529" s="6"/>
      <c r="R529" s="6"/>
      <c r="S529" s="6"/>
      <c r="T529" s="6"/>
      <c r="U529" s="6"/>
    </row>
    <row r="530" spans="2:21" s="83" customFormat="1" x14ac:dyDescent="0.2">
      <c r="B530" s="142"/>
      <c r="E530" s="84"/>
      <c r="F530" s="216"/>
      <c r="G530" s="84"/>
      <c r="H530" s="210"/>
      <c r="I530" s="210"/>
      <c r="J530" s="84"/>
      <c r="K530" s="84"/>
      <c r="L530" s="84"/>
      <c r="M530" s="84"/>
      <c r="N530" s="84"/>
      <c r="O530" s="6"/>
      <c r="P530" s="6"/>
      <c r="Q530" s="6"/>
      <c r="R530" s="6"/>
      <c r="S530" s="6"/>
      <c r="T530" s="6"/>
      <c r="U530" s="6"/>
    </row>
    <row r="531" spans="2:21" s="83" customFormat="1" x14ac:dyDescent="0.2">
      <c r="B531" s="142"/>
      <c r="E531" s="84"/>
      <c r="F531" s="216"/>
      <c r="G531" s="84"/>
      <c r="H531" s="210"/>
      <c r="I531" s="210"/>
      <c r="J531" s="84"/>
      <c r="K531" s="84"/>
      <c r="L531" s="84"/>
      <c r="M531" s="84"/>
      <c r="N531" s="84"/>
      <c r="O531" s="6"/>
      <c r="P531" s="6"/>
      <c r="Q531" s="6"/>
      <c r="R531" s="6"/>
      <c r="S531" s="6"/>
      <c r="T531" s="6"/>
      <c r="U531" s="6"/>
    </row>
    <row r="532" spans="2:21" s="83" customFormat="1" x14ac:dyDescent="0.2">
      <c r="B532" s="142"/>
      <c r="E532" s="84"/>
      <c r="F532" s="216"/>
      <c r="G532" s="84"/>
      <c r="H532" s="210"/>
      <c r="I532" s="210"/>
      <c r="J532" s="84"/>
      <c r="K532" s="84"/>
      <c r="L532" s="84"/>
      <c r="M532" s="84"/>
      <c r="N532" s="84"/>
      <c r="O532" s="6"/>
      <c r="P532" s="6"/>
      <c r="Q532" s="6"/>
      <c r="R532" s="6"/>
      <c r="S532" s="6"/>
      <c r="T532" s="6"/>
      <c r="U532" s="6"/>
    </row>
    <row r="533" spans="2:21" s="83" customFormat="1" x14ac:dyDescent="0.2">
      <c r="B533" s="142"/>
      <c r="E533" s="84"/>
      <c r="F533" s="216"/>
      <c r="G533" s="84"/>
      <c r="H533" s="210"/>
      <c r="I533" s="210"/>
      <c r="J533" s="84"/>
      <c r="K533" s="84"/>
      <c r="L533" s="84"/>
      <c r="M533" s="84"/>
      <c r="N533" s="84"/>
      <c r="O533" s="6"/>
      <c r="P533" s="6"/>
      <c r="Q533" s="6"/>
      <c r="R533" s="6"/>
      <c r="S533" s="6"/>
      <c r="T533" s="6"/>
      <c r="U533" s="6"/>
    </row>
    <row r="534" spans="2:21" s="83" customFormat="1" x14ac:dyDescent="0.2">
      <c r="B534" s="142"/>
      <c r="E534" s="84"/>
      <c r="F534" s="216"/>
      <c r="G534" s="84"/>
      <c r="H534" s="210"/>
      <c r="I534" s="210"/>
      <c r="J534" s="84"/>
      <c r="K534" s="84"/>
      <c r="L534" s="84"/>
      <c r="M534" s="84"/>
      <c r="N534" s="84"/>
      <c r="O534" s="6"/>
      <c r="P534" s="6"/>
      <c r="Q534" s="6"/>
      <c r="R534" s="6"/>
      <c r="S534" s="6"/>
      <c r="T534" s="6"/>
      <c r="U534" s="6"/>
    </row>
    <row r="535" spans="2:21" s="83" customFormat="1" x14ac:dyDescent="0.2">
      <c r="B535" s="142"/>
      <c r="E535" s="84"/>
      <c r="F535" s="216"/>
      <c r="G535" s="84"/>
      <c r="H535" s="210"/>
      <c r="I535" s="210"/>
      <c r="J535" s="84"/>
      <c r="K535" s="84"/>
      <c r="L535" s="84"/>
      <c r="M535" s="84"/>
      <c r="N535" s="84"/>
      <c r="O535" s="6"/>
      <c r="P535" s="6"/>
      <c r="Q535" s="6"/>
      <c r="R535" s="6"/>
      <c r="S535" s="6"/>
      <c r="T535" s="6"/>
      <c r="U535" s="6"/>
    </row>
    <row r="536" spans="2:21" s="83" customFormat="1" x14ac:dyDescent="0.2">
      <c r="B536" s="142"/>
      <c r="E536" s="84"/>
      <c r="F536" s="216"/>
      <c r="G536" s="84"/>
      <c r="H536" s="210"/>
      <c r="I536" s="210"/>
      <c r="J536" s="84"/>
      <c r="K536" s="84"/>
      <c r="L536" s="84"/>
      <c r="M536" s="84"/>
      <c r="N536" s="84"/>
      <c r="O536" s="6"/>
      <c r="P536" s="6"/>
      <c r="Q536" s="6"/>
      <c r="R536" s="6"/>
      <c r="S536" s="6"/>
      <c r="T536" s="6"/>
      <c r="U536" s="6"/>
    </row>
    <row r="537" spans="2:21" s="83" customFormat="1" x14ac:dyDescent="0.2">
      <c r="B537" s="142"/>
      <c r="E537" s="84"/>
      <c r="F537" s="216"/>
      <c r="G537" s="84"/>
      <c r="H537" s="210"/>
      <c r="I537" s="210"/>
      <c r="J537" s="84"/>
      <c r="K537" s="84"/>
      <c r="L537" s="84"/>
      <c r="M537" s="84"/>
      <c r="N537" s="84"/>
      <c r="O537" s="6"/>
      <c r="P537" s="6"/>
      <c r="Q537" s="6"/>
      <c r="R537" s="6"/>
      <c r="S537" s="6"/>
      <c r="T537" s="6"/>
      <c r="U537" s="6"/>
    </row>
    <row r="538" spans="2:21" s="83" customFormat="1" x14ac:dyDescent="0.2">
      <c r="B538" s="142"/>
      <c r="E538" s="84"/>
      <c r="F538" s="216"/>
      <c r="G538" s="84"/>
      <c r="H538" s="210"/>
      <c r="I538" s="210"/>
      <c r="J538" s="84"/>
      <c r="K538" s="84"/>
      <c r="L538" s="84"/>
      <c r="M538" s="84"/>
      <c r="N538" s="84"/>
      <c r="O538" s="6"/>
      <c r="P538" s="6"/>
      <c r="Q538" s="6"/>
      <c r="R538" s="6"/>
      <c r="S538" s="6"/>
      <c r="T538" s="6"/>
      <c r="U538" s="6"/>
    </row>
    <row r="539" spans="2:21" s="83" customFormat="1" x14ac:dyDescent="0.2">
      <c r="B539" s="142"/>
      <c r="E539" s="84"/>
      <c r="F539" s="216"/>
      <c r="G539" s="84"/>
      <c r="H539" s="210"/>
      <c r="I539" s="210"/>
      <c r="J539" s="84"/>
      <c r="K539" s="84"/>
      <c r="L539" s="84"/>
      <c r="M539" s="84"/>
      <c r="N539" s="84"/>
      <c r="O539" s="6"/>
      <c r="P539" s="6"/>
      <c r="Q539" s="6"/>
      <c r="R539" s="6"/>
      <c r="S539" s="6"/>
      <c r="T539" s="6"/>
      <c r="U539" s="6"/>
    </row>
    <row r="540" spans="2:21" s="83" customFormat="1" x14ac:dyDescent="0.2">
      <c r="B540" s="142"/>
      <c r="E540" s="84"/>
      <c r="F540" s="216"/>
      <c r="G540" s="84"/>
      <c r="H540" s="210"/>
      <c r="I540" s="210"/>
      <c r="J540" s="84"/>
      <c r="K540" s="84"/>
      <c r="L540" s="84"/>
      <c r="M540" s="84"/>
      <c r="N540" s="84"/>
      <c r="O540" s="6"/>
      <c r="P540" s="6"/>
      <c r="Q540" s="6"/>
      <c r="R540" s="6"/>
      <c r="S540" s="6"/>
      <c r="T540" s="6"/>
      <c r="U540" s="6"/>
    </row>
    <row r="541" spans="2:21" s="83" customFormat="1" x14ac:dyDescent="0.2">
      <c r="B541" s="142"/>
      <c r="E541" s="84"/>
      <c r="F541" s="216"/>
      <c r="G541" s="84"/>
      <c r="H541" s="210"/>
      <c r="I541" s="210"/>
      <c r="J541" s="84"/>
      <c r="K541" s="84"/>
      <c r="L541" s="84"/>
      <c r="M541" s="84"/>
      <c r="N541" s="84"/>
      <c r="O541" s="6"/>
      <c r="P541" s="6"/>
      <c r="Q541" s="6"/>
      <c r="R541" s="6"/>
      <c r="S541" s="6"/>
      <c r="T541" s="6"/>
      <c r="U541" s="6"/>
    </row>
    <row r="542" spans="2:21" s="83" customFormat="1" x14ac:dyDescent="0.2">
      <c r="B542" s="142"/>
      <c r="E542" s="84"/>
      <c r="F542" s="216"/>
      <c r="G542" s="84"/>
      <c r="H542" s="210"/>
      <c r="I542" s="210"/>
      <c r="J542" s="84"/>
      <c r="K542" s="84"/>
      <c r="L542" s="84"/>
      <c r="M542" s="84"/>
      <c r="N542" s="84"/>
      <c r="O542" s="6"/>
      <c r="P542" s="6"/>
      <c r="Q542" s="6"/>
      <c r="R542" s="6"/>
      <c r="S542" s="6"/>
      <c r="T542" s="6"/>
      <c r="U542" s="6"/>
    </row>
    <row r="543" spans="2:21" s="83" customFormat="1" x14ac:dyDescent="0.2">
      <c r="B543" s="142"/>
      <c r="E543" s="84"/>
      <c r="F543" s="216"/>
      <c r="G543" s="84"/>
      <c r="H543" s="210"/>
      <c r="I543" s="210"/>
      <c r="J543" s="84"/>
      <c r="K543" s="84"/>
      <c r="L543" s="84"/>
      <c r="M543" s="84"/>
      <c r="N543" s="84"/>
      <c r="O543" s="6"/>
      <c r="P543" s="6"/>
      <c r="Q543" s="6"/>
      <c r="R543" s="6"/>
      <c r="S543" s="6"/>
      <c r="T543" s="6"/>
      <c r="U543" s="6"/>
    </row>
    <row r="544" spans="2:21" s="83" customFormat="1" x14ac:dyDescent="0.2">
      <c r="B544" s="142"/>
      <c r="E544" s="84"/>
      <c r="F544" s="216"/>
      <c r="G544" s="84"/>
      <c r="H544" s="210"/>
      <c r="I544" s="210"/>
      <c r="J544" s="84"/>
      <c r="K544" s="84"/>
      <c r="L544" s="84"/>
      <c r="M544" s="84"/>
      <c r="N544" s="84"/>
      <c r="O544" s="6"/>
      <c r="P544" s="6"/>
      <c r="Q544" s="6"/>
      <c r="R544" s="6"/>
      <c r="S544" s="6"/>
      <c r="T544" s="6"/>
      <c r="U544" s="6"/>
    </row>
    <row r="545" spans="2:21" s="83" customFormat="1" x14ac:dyDescent="0.2">
      <c r="B545" s="142"/>
      <c r="E545" s="84"/>
      <c r="F545" s="216"/>
      <c r="G545" s="84"/>
      <c r="H545" s="210"/>
      <c r="I545" s="210"/>
      <c r="J545" s="84"/>
      <c r="K545" s="84"/>
      <c r="L545" s="84"/>
      <c r="M545" s="84"/>
      <c r="N545" s="84"/>
      <c r="O545" s="6"/>
      <c r="P545" s="6"/>
      <c r="Q545" s="6"/>
      <c r="R545" s="6"/>
      <c r="S545" s="6"/>
      <c r="T545" s="6"/>
      <c r="U545" s="6"/>
    </row>
    <row r="546" spans="2:21" s="83" customFormat="1" x14ac:dyDescent="0.2">
      <c r="B546" s="142"/>
      <c r="E546" s="84"/>
      <c r="F546" s="216"/>
      <c r="G546" s="84"/>
      <c r="H546" s="210"/>
      <c r="I546" s="210"/>
      <c r="J546" s="84"/>
      <c r="K546" s="84"/>
      <c r="L546" s="84"/>
      <c r="M546" s="84"/>
      <c r="N546" s="84"/>
      <c r="O546" s="6"/>
      <c r="P546" s="6"/>
      <c r="Q546" s="6"/>
      <c r="R546" s="6"/>
      <c r="S546" s="6"/>
      <c r="T546" s="6"/>
      <c r="U546" s="6"/>
    </row>
    <row r="547" spans="2:21" s="83" customFormat="1" x14ac:dyDescent="0.2">
      <c r="B547" s="142"/>
      <c r="E547" s="84"/>
      <c r="F547" s="216"/>
      <c r="G547" s="84"/>
      <c r="H547" s="210"/>
      <c r="I547" s="210"/>
      <c r="J547" s="84"/>
      <c r="K547" s="84"/>
      <c r="L547" s="84"/>
      <c r="M547" s="84"/>
      <c r="N547" s="84"/>
      <c r="O547" s="6"/>
      <c r="P547" s="6"/>
      <c r="Q547" s="6"/>
      <c r="R547" s="6"/>
      <c r="S547" s="6"/>
      <c r="T547" s="6"/>
      <c r="U547" s="6"/>
    </row>
    <row r="548" spans="2:21" s="83" customFormat="1" x14ac:dyDescent="0.2">
      <c r="B548" s="142"/>
      <c r="E548" s="84"/>
      <c r="F548" s="216"/>
      <c r="G548" s="84"/>
      <c r="H548" s="210"/>
      <c r="I548" s="210"/>
      <c r="J548" s="84"/>
      <c r="K548" s="84"/>
      <c r="L548" s="84"/>
      <c r="M548" s="84"/>
      <c r="N548" s="84"/>
      <c r="O548" s="6"/>
      <c r="P548" s="6"/>
      <c r="Q548" s="6"/>
      <c r="R548" s="6"/>
      <c r="S548" s="6"/>
      <c r="T548" s="6"/>
      <c r="U548" s="6"/>
    </row>
    <row r="549" spans="2:21" s="83" customFormat="1" x14ac:dyDescent="0.2">
      <c r="B549" s="142"/>
      <c r="E549" s="84"/>
      <c r="F549" s="216"/>
      <c r="G549" s="84"/>
      <c r="H549" s="210"/>
      <c r="I549" s="210"/>
      <c r="J549" s="84"/>
      <c r="K549" s="84"/>
      <c r="L549" s="84"/>
      <c r="M549" s="84"/>
      <c r="N549" s="84"/>
      <c r="O549" s="6"/>
      <c r="P549" s="6"/>
      <c r="Q549" s="6"/>
      <c r="R549" s="6"/>
      <c r="S549" s="6"/>
      <c r="T549" s="6"/>
      <c r="U549" s="6"/>
    </row>
    <row r="550" spans="2:21" s="83" customFormat="1" x14ac:dyDescent="0.2">
      <c r="B550" s="142"/>
      <c r="E550" s="84"/>
      <c r="F550" s="216"/>
      <c r="G550" s="84"/>
      <c r="H550" s="210"/>
      <c r="I550" s="210"/>
      <c r="J550" s="84"/>
      <c r="K550" s="84"/>
      <c r="L550" s="84"/>
      <c r="M550" s="84"/>
      <c r="N550" s="84"/>
      <c r="O550" s="6"/>
      <c r="P550" s="6"/>
      <c r="Q550" s="6"/>
      <c r="R550" s="6"/>
      <c r="S550" s="6"/>
      <c r="T550" s="6"/>
      <c r="U550" s="6"/>
    </row>
    <row r="551" spans="2:21" s="83" customFormat="1" x14ac:dyDescent="0.2">
      <c r="B551" s="142"/>
      <c r="E551" s="84"/>
      <c r="F551" s="216"/>
      <c r="G551" s="84"/>
      <c r="H551" s="210"/>
      <c r="I551" s="210"/>
      <c r="J551" s="84"/>
      <c r="K551" s="84"/>
      <c r="L551" s="84"/>
      <c r="M551" s="84"/>
      <c r="N551" s="84"/>
      <c r="O551" s="6"/>
      <c r="P551" s="6"/>
      <c r="Q551" s="6"/>
      <c r="R551" s="6"/>
      <c r="S551" s="6"/>
      <c r="T551" s="6"/>
      <c r="U551" s="6"/>
    </row>
    <row r="552" spans="2:21" s="83" customFormat="1" x14ac:dyDescent="0.2">
      <c r="B552" s="142"/>
      <c r="E552" s="84"/>
      <c r="F552" s="216"/>
      <c r="G552" s="84"/>
      <c r="H552" s="210"/>
      <c r="I552" s="210"/>
      <c r="J552" s="84"/>
      <c r="K552" s="84"/>
      <c r="L552" s="84"/>
      <c r="M552" s="84"/>
      <c r="N552" s="84"/>
      <c r="O552" s="6"/>
      <c r="P552" s="6"/>
      <c r="Q552" s="6"/>
      <c r="R552" s="6"/>
      <c r="S552" s="6"/>
      <c r="T552" s="6"/>
      <c r="U552" s="6"/>
    </row>
    <row r="553" spans="2:21" s="83" customFormat="1" x14ac:dyDescent="0.2">
      <c r="B553" s="142"/>
      <c r="E553" s="84"/>
      <c r="F553" s="216"/>
      <c r="G553" s="84"/>
      <c r="H553" s="210"/>
      <c r="I553" s="210"/>
      <c r="J553" s="84"/>
      <c r="K553" s="84"/>
      <c r="L553" s="84"/>
      <c r="M553" s="84"/>
      <c r="N553" s="84"/>
      <c r="O553" s="6"/>
      <c r="P553" s="6"/>
      <c r="Q553" s="6"/>
      <c r="R553" s="6"/>
      <c r="S553" s="6"/>
      <c r="T553" s="6"/>
      <c r="U553" s="6"/>
    </row>
    <row r="554" spans="2:21" s="83" customFormat="1" x14ac:dyDescent="0.2">
      <c r="B554" s="142"/>
      <c r="E554" s="84"/>
      <c r="F554" s="216"/>
      <c r="G554" s="84"/>
      <c r="H554" s="210"/>
      <c r="I554" s="210"/>
      <c r="J554" s="84"/>
      <c r="K554" s="84"/>
      <c r="L554" s="84"/>
      <c r="M554" s="84"/>
      <c r="N554" s="84"/>
      <c r="O554" s="6"/>
      <c r="P554" s="6"/>
      <c r="Q554" s="6"/>
      <c r="R554" s="6"/>
      <c r="S554" s="6"/>
      <c r="T554" s="6"/>
      <c r="U554" s="6"/>
    </row>
    <row r="555" spans="2:21" s="83" customFormat="1" x14ac:dyDescent="0.2">
      <c r="B555" s="142"/>
      <c r="E555" s="84"/>
      <c r="F555" s="216"/>
      <c r="G555" s="84"/>
      <c r="H555" s="210"/>
      <c r="I555" s="210"/>
      <c r="J555" s="84"/>
      <c r="K555" s="84"/>
      <c r="L555" s="84"/>
      <c r="M555" s="84"/>
      <c r="N555" s="84"/>
      <c r="O555" s="6"/>
      <c r="P555" s="6"/>
      <c r="Q555" s="6"/>
      <c r="R555" s="6"/>
      <c r="S555" s="6"/>
      <c r="T555" s="6"/>
      <c r="U555" s="6"/>
    </row>
    <row r="556" spans="2:21" s="83" customFormat="1" x14ac:dyDescent="0.2">
      <c r="B556" s="142"/>
      <c r="E556" s="84"/>
      <c r="F556" s="216"/>
      <c r="G556" s="84"/>
      <c r="H556" s="210"/>
      <c r="I556" s="210"/>
      <c r="J556" s="84"/>
      <c r="K556" s="84"/>
      <c r="L556" s="84"/>
      <c r="M556" s="84"/>
      <c r="N556" s="84"/>
      <c r="O556" s="6"/>
      <c r="P556" s="6"/>
      <c r="Q556" s="6"/>
      <c r="R556" s="6"/>
      <c r="S556" s="6"/>
      <c r="T556" s="6"/>
      <c r="U556" s="6"/>
    </row>
    <row r="557" spans="2:21" s="83" customFormat="1" x14ac:dyDescent="0.2">
      <c r="B557" s="142"/>
      <c r="E557" s="84"/>
      <c r="F557" s="216"/>
      <c r="G557" s="84"/>
      <c r="H557" s="210"/>
      <c r="I557" s="210"/>
      <c r="J557" s="84"/>
      <c r="K557" s="84"/>
      <c r="L557" s="84"/>
      <c r="M557" s="84"/>
      <c r="N557" s="84"/>
      <c r="O557" s="6"/>
      <c r="P557" s="6"/>
      <c r="Q557" s="6"/>
      <c r="R557" s="6"/>
      <c r="S557" s="6"/>
      <c r="T557" s="6"/>
      <c r="U557" s="6"/>
    </row>
    <row r="558" spans="2:21" s="83" customFormat="1" x14ac:dyDescent="0.2">
      <c r="B558" s="142"/>
      <c r="E558" s="84"/>
      <c r="F558" s="216"/>
      <c r="G558" s="84"/>
      <c r="H558" s="210"/>
      <c r="I558" s="210"/>
      <c r="J558" s="84"/>
      <c r="K558" s="84"/>
      <c r="L558" s="84"/>
      <c r="M558" s="84"/>
      <c r="N558" s="84"/>
      <c r="O558" s="6"/>
      <c r="P558" s="6"/>
      <c r="Q558" s="6"/>
      <c r="R558" s="6"/>
      <c r="S558" s="6"/>
      <c r="T558" s="6"/>
      <c r="U558" s="6"/>
    </row>
    <row r="559" spans="2:21" s="83" customFormat="1" x14ac:dyDescent="0.2">
      <c r="B559" s="142"/>
      <c r="E559" s="84"/>
      <c r="F559" s="216"/>
      <c r="G559" s="84"/>
      <c r="H559" s="210"/>
      <c r="I559" s="210"/>
      <c r="J559" s="84"/>
      <c r="K559" s="84"/>
      <c r="L559" s="84"/>
      <c r="M559" s="84"/>
      <c r="N559" s="84"/>
      <c r="O559" s="6"/>
      <c r="P559" s="6"/>
      <c r="Q559" s="6"/>
      <c r="R559" s="6"/>
      <c r="S559" s="6"/>
      <c r="T559" s="6"/>
      <c r="U559" s="6"/>
    </row>
    <row r="560" spans="2:21" s="83" customFormat="1" x14ac:dyDescent="0.2">
      <c r="B560" s="142"/>
      <c r="E560" s="84"/>
      <c r="F560" s="216"/>
      <c r="G560" s="84"/>
      <c r="H560" s="210"/>
      <c r="I560" s="210"/>
      <c r="J560" s="84"/>
      <c r="K560" s="84"/>
      <c r="L560" s="84"/>
      <c r="M560" s="84"/>
      <c r="N560" s="84"/>
      <c r="O560" s="6"/>
      <c r="P560" s="6"/>
      <c r="Q560" s="6"/>
      <c r="R560" s="6"/>
      <c r="S560" s="6"/>
      <c r="T560" s="6"/>
      <c r="U560" s="6"/>
    </row>
    <row r="561" spans="2:21" s="83" customFormat="1" x14ac:dyDescent="0.2">
      <c r="B561" s="142"/>
      <c r="E561" s="84"/>
      <c r="F561" s="216"/>
      <c r="G561" s="84"/>
      <c r="H561" s="210"/>
      <c r="I561" s="210"/>
      <c r="J561" s="84"/>
      <c r="K561" s="84"/>
      <c r="L561" s="84"/>
      <c r="M561" s="84"/>
      <c r="N561" s="84"/>
      <c r="O561" s="6"/>
      <c r="P561" s="6"/>
      <c r="Q561" s="6"/>
      <c r="R561" s="6"/>
      <c r="S561" s="6"/>
      <c r="T561" s="6"/>
      <c r="U561" s="6"/>
    </row>
    <row r="562" spans="2:21" s="83" customFormat="1" x14ac:dyDescent="0.2">
      <c r="B562" s="142"/>
      <c r="E562" s="84"/>
      <c r="F562" s="216"/>
      <c r="G562" s="84"/>
      <c r="H562" s="210"/>
      <c r="I562" s="210"/>
      <c r="J562" s="84"/>
      <c r="K562" s="84"/>
      <c r="L562" s="84"/>
      <c r="M562" s="84"/>
      <c r="N562" s="84"/>
      <c r="O562" s="6"/>
      <c r="P562" s="6"/>
      <c r="Q562" s="6"/>
      <c r="R562" s="6"/>
      <c r="S562" s="6"/>
      <c r="T562" s="6"/>
      <c r="U562" s="6"/>
    </row>
    <row r="563" spans="2:21" s="83" customFormat="1" x14ac:dyDescent="0.2">
      <c r="B563" s="142"/>
      <c r="E563" s="84"/>
      <c r="F563" s="216"/>
      <c r="G563" s="84"/>
      <c r="H563" s="210"/>
      <c r="I563" s="210"/>
      <c r="J563" s="84"/>
      <c r="K563" s="84"/>
      <c r="L563" s="84"/>
      <c r="M563" s="84"/>
      <c r="N563" s="84"/>
      <c r="O563" s="6"/>
      <c r="P563" s="6"/>
      <c r="Q563" s="6"/>
      <c r="R563" s="6"/>
      <c r="S563" s="6"/>
      <c r="T563" s="6"/>
      <c r="U563" s="6"/>
    </row>
    <row r="564" spans="2:21" s="83" customFormat="1" x14ac:dyDescent="0.2">
      <c r="B564" s="142"/>
      <c r="E564" s="84"/>
      <c r="F564" s="216"/>
      <c r="G564" s="84"/>
      <c r="H564" s="210"/>
      <c r="I564" s="210"/>
      <c r="J564" s="84"/>
      <c r="K564" s="84"/>
      <c r="L564" s="84"/>
      <c r="M564" s="84"/>
      <c r="N564" s="84"/>
      <c r="O564" s="6"/>
      <c r="P564" s="6"/>
      <c r="Q564" s="6"/>
      <c r="R564" s="6"/>
      <c r="S564" s="6"/>
      <c r="T564" s="6"/>
      <c r="U564" s="6"/>
    </row>
    <row r="565" spans="2:21" s="83" customFormat="1" x14ac:dyDescent="0.2">
      <c r="B565" s="142"/>
      <c r="E565" s="84"/>
      <c r="F565" s="216"/>
      <c r="G565" s="84"/>
      <c r="H565" s="210"/>
      <c r="I565" s="210"/>
      <c r="J565" s="84"/>
      <c r="K565" s="84"/>
      <c r="L565" s="84"/>
      <c r="M565" s="84"/>
      <c r="N565" s="84"/>
      <c r="O565" s="6"/>
      <c r="P565" s="6"/>
      <c r="Q565" s="6"/>
      <c r="R565" s="6"/>
      <c r="S565" s="6"/>
      <c r="T565" s="6"/>
      <c r="U565" s="6"/>
    </row>
    <row r="566" spans="2:21" s="83" customFormat="1" x14ac:dyDescent="0.2">
      <c r="B566" s="142"/>
      <c r="E566" s="84"/>
      <c r="F566" s="216"/>
      <c r="G566" s="84"/>
      <c r="H566" s="210"/>
      <c r="I566" s="210"/>
      <c r="J566" s="84"/>
      <c r="K566" s="84"/>
      <c r="L566" s="84"/>
      <c r="M566" s="84"/>
      <c r="N566" s="84"/>
      <c r="O566" s="6"/>
      <c r="P566" s="6"/>
      <c r="Q566" s="6"/>
      <c r="R566" s="6"/>
      <c r="S566" s="6"/>
      <c r="T566" s="6"/>
      <c r="U566" s="6"/>
    </row>
    <row r="567" spans="2:21" s="83" customFormat="1" x14ac:dyDescent="0.2">
      <c r="B567" s="142"/>
      <c r="E567" s="84"/>
      <c r="F567" s="216"/>
      <c r="G567" s="84"/>
      <c r="H567" s="210"/>
      <c r="I567" s="210"/>
      <c r="J567" s="84"/>
      <c r="K567" s="84"/>
      <c r="L567" s="84"/>
      <c r="M567" s="84"/>
      <c r="N567" s="84"/>
      <c r="O567" s="6"/>
      <c r="P567" s="6"/>
      <c r="Q567" s="6"/>
      <c r="R567" s="6"/>
      <c r="S567" s="6"/>
      <c r="T567" s="6"/>
      <c r="U567" s="6"/>
    </row>
    <row r="568" spans="2:21" s="83" customFormat="1" x14ac:dyDescent="0.2">
      <c r="B568" s="142"/>
      <c r="E568" s="84"/>
      <c r="F568" s="216"/>
      <c r="G568" s="84"/>
      <c r="H568" s="210"/>
      <c r="I568" s="210"/>
      <c r="J568" s="84"/>
      <c r="K568" s="84"/>
      <c r="L568" s="84"/>
      <c r="M568" s="84"/>
      <c r="N568" s="84"/>
      <c r="O568" s="6"/>
      <c r="P568" s="6"/>
      <c r="Q568" s="6"/>
      <c r="R568" s="6"/>
      <c r="S568" s="6"/>
      <c r="T568" s="6"/>
      <c r="U568" s="6"/>
    </row>
    <row r="569" spans="2:21" s="83" customFormat="1" x14ac:dyDescent="0.2">
      <c r="B569" s="142"/>
      <c r="E569" s="84"/>
      <c r="F569" s="216"/>
      <c r="G569" s="84"/>
      <c r="H569" s="210"/>
      <c r="I569" s="210"/>
      <c r="J569" s="84"/>
      <c r="K569" s="84"/>
      <c r="L569" s="84"/>
      <c r="M569" s="84"/>
      <c r="N569" s="84"/>
      <c r="O569" s="6"/>
      <c r="P569" s="6"/>
      <c r="Q569" s="6"/>
      <c r="R569" s="6"/>
      <c r="S569" s="6"/>
      <c r="T569" s="6"/>
      <c r="U569" s="6"/>
    </row>
    <row r="570" spans="2:21" s="83" customFormat="1" x14ac:dyDescent="0.2">
      <c r="B570" s="142"/>
      <c r="E570" s="84"/>
      <c r="F570" s="216"/>
      <c r="G570" s="84"/>
      <c r="H570" s="210"/>
      <c r="I570" s="210"/>
      <c r="J570" s="84"/>
      <c r="K570" s="84"/>
      <c r="L570" s="84"/>
      <c r="M570" s="84"/>
      <c r="N570" s="84"/>
      <c r="O570" s="6"/>
      <c r="P570" s="6"/>
      <c r="Q570" s="6"/>
      <c r="R570" s="6"/>
      <c r="S570" s="6"/>
      <c r="T570" s="6"/>
      <c r="U570" s="6"/>
    </row>
    <row r="571" spans="2:21" s="83" customFormat="1" x14ac:dyDescent="0.2">
      <c r="B571" s="142"/>
      <c r="E571" s="84"/>
      <c r="F571" s="216"/>
      <c r="G571" s="84"/>
      <c r="H571" s="210"/>
      <c r="I571" s="210"/>
      <c r="J571" s="84"/>
      <c r="K571" s="84"/>
      <c r="L571" s="84"/>
      <c r="M571" s="84"/>
      <c r="N571" s="84"/>
      <c r="O571" s="6"/>
      <c r="P571" s="6"/>
      <c r="Q571" s="6"/>
      <c r="R571" s="6"/>
      <c r="S571" s="6"/>
      <c r="T571" s="6"/>
      <c r="U571" s="6"/>
    </row>
    <row r="572" spans="2:21" s="83" customFormat="1" x14ac:dyDescent="0.2">
      <c r="B572" s="142"/>
      <c r="E572" s="84"/>
      <c r="F572" s="216"/>
      <c r="G572" s="84"/>
      <c r="H572" s="210"/>
      <c r="I572" s="210"/>
      <c r="J572" s="84"/>
      <c r="K572" s="84"/>
      <c r="L572" s="84"/>
      <c r="M572" s="84"/>
      <c r="N572" s="84"/>
      <c r="O572" s="6"/>
      <c r="P572" s="6"/>
      <c r="Q572" s="6"/>
      <c r="R572" s="6"/>
      <c r="S572" s="6"/>
      <c r="T572" s="6"/>
      <c r="U572" s="6"/>
    </row>
    <row r="573" spans="2:21" s="83" customFormat="1" x14ac:dyDescent="0.2">
      <c r="B573" s="142"/>
      <c r="E573" s="84"/>
      <c r="F573" s="216"/>
      <c r="G573" s="84"/>
      <c r="H573" s="210"/>
      <c r="I573" s="210"/>
      <c r="J573" s="84"/>
      <c r="K573" s="84"/>
      <c r="L573" s="84"/>
      <c r="M573" s="84"/>
      <c r="N573" s="84"/>
      <c r="O573" s="6"/>
      <c r="P573" s="6"/>
      <c r="Q573" s="6"/>
      <c r="R573" s="6"/>
      <c r="S573" s="6"/>
      <c r="T573" s="6"/>
      <c r="U573" s="6"/>
    </row>
    <row r="574" spans="2:21" s="83" customFormat="1" x14ac:dyDescent="0.2">
      <c r="B574" s="142"/>
      <c r="E574" s="84"/>
      <c r="F574" s="216"/>
      <c r="G574" s="84"/>
      <c r="H574" s="210"/>
      <c r="I574" s="210"/>
      <c r="J574" s="84"/>
      <c r="K574" s="84"/>
      <c r="L574" s="84"/>
      <c r="M574" s="84"/>
      <c r="N574" s="84"/>
      <c r="O574" s="6"/>
      <c r="P574" s="6"/>
      <c r="Q574" s="6"/>
      <c r="R574" s="6"/>
      <c r="S574" s="6"/>
      <c r="T574" s="6"/>
      <c r="U574" s="6"/>
    </row>
    <row r="575" spans="2:21" s="83" customFormat="1" x14ac:dyDescent="0.2">
      <c r="B575" s="142"/>
      <c r="E575" s="84"/>
      <c r="F575" s="216"/>
      <c r="G575" s="84"/>
      <c r="H575" s="210"/>
      <c r="I575" s="210"/>
      <c r="J575" s="84"/>
      <c r="K575" s="84"/>
      <c r="L575" s="84"/>
      <c r="M575" s="84"/>
      <c r="N575" s="84"/>
      <c r="O575" s="6"/>
      <c r="P575" s="6"/>
      <c r="Q575" s="6"/>
      <c r="R575" s="6"/>
      <c r="S575" s="6"/>
      <c r="T575" s="6"/>
      <c r="U575" s="6"/>
    </row>
    <row r="576" spans="2:21" s="83" customFormat="1" x14ac:dyDescent="0.2">
      <c r="B576" s="142"/>
      <c r="E576" s="84"/>
      <c r="F576" s="216"/>
      <c r="G576" s="84"/>
      <c r="H576" s="210"/>
      <c r="I576" s="210"/>
      <c r="J576" s="84"/>
      <c r="K576" s="84"/>
      <c r="L576" s="84"/>
      <c r="M576" s="84"/>
      <c r="N576" s="84"/>
      <c r="O576" s="6"/>
      <c r="P576" s="6"/>
      <c r="Q576" s="6"/>
      <c r="R576" s="6"/>
      <c r="S576" s="6"/>
      <c r="T576" s="6"/>
      <c r="U576" s="6"/>
    </row>
    <row r="577" spans="2:21" s="83" customFormat="1" x14ac:dyDescent="0.2">
      <c r="B577" s="142"/>
      <c r="E577" s="84"/>
      <c r="F577" s="216"/>
      <c r="G577" s="84"/>
      <c r="H577" s="210"/>
      <c r="I577" s="210"/>
      <c r="J577" s="84"/>
      <c r="K577" s="84"/>
      <c r="L577" s="84"/>
      <c r="M577" s="84"/>
      <c r="N577" s="84"/>
      <c r="O577" s="6"/>
      <c r="P577" s="6"/>
      <c r="Q577" s="6"/>
      <c r="R577" s="6"/>
      <c r="S577" s="6"/>
      <c r="T577" s="6"/>
      <c r="U577" s="6"/>
    </row>
    <row r="578" spans="2:21" s="83" customFormat="1" x14ac:dyDescent="0.2">
      <c r="B578" s="142"/>
      <c r="E578" s="84"/>
      <c r="F578" s="216"/>
      <c r="G578" s="84"/>
      <c r="H578" s="210"/>
      <c r="I578" s="210"/>
      <c r="J578" s="84"/>
      <c r="K578" s="84"/>
      <c r="L578" s="84"/>
      <c r="M578" s="84"/>
      <c r="N578" s="84"/>
      <c r="O578" s="6"/>
      <c r="P578" s="6"/>
      <c r="Q578" s="6"/>
      <c r="R578" s="6"/>
      <c r="S578" s="6"/>
      <c r="T578" s="6"/>
      <c r="U578" s="6"/>
    </row>
    <row r="579" spans="2:21" s="83" customFormat="1" x14ac:dyDescent="0.2">
      <c r="B579" s="142"/>
      <c r="E579" s="84"/>
      <c r="F579" s="216"/>
      <c r="G579" s="84"/>
      <c r="H579" s="210"/>
      <c r="I579" s="210"/>
      <c r="J579" s="84"/>
      <c r="K579" s="84"/>
      <c r="L579" s="84"/>
      <c r="M579" s="84"/>
      <c r="N579" s="84"/>
      <c r="O579" s="6"/>
      <c r="P579" s="6"/>
      <c r="Q579" s="6"/>
      <c r="R579" s="6"/>
      <c r="S579" s="6"/>
      <c r="T579" s="6"/>
      <c r="U579" s="6"/>
    </row>
    <row r="580" spans="2:21" s="83" customFormat="1" x14ac:dyDescent="0.2">
      <c r="B580" s="142"/>
      <c r="E580" s="84"/>
      <c r="F580" s="216"/>
      <c r="G580" s="84"/>
      <c r="H580" s="210"/>
      <c r="I580" s="210"/>
      <c r="J580" s="84"/>
      <c r="K580" s="84"/>
      <c r="L580" s="84"/>
      <c r="M580" s="84"/>
      <c r="N580" s="84"/>
      <c r="O580" s="6"/>
      <c r="P580" s="6"/>
      <c r="Q580" s="6"/>
      <c r="R580" s="6"/>
      <c r="S580" s="6"/>
      <c r="T580" s="6"/>
      <c r="U580" s="6"/>
    </row>
    <row r="581" spans="2:21" s="83" customFormat="1" x14ac:dyDescent="0.2">
      <c r="B581" s="142"/>
      <c r="E581" s="84"/>
      <c r="F581" s="216"/>
      <c r="G581" s="84"/>
      <c r="H581" s="210"/>
      <c r="I581" s="210"/>
      <c r="J581" s="84"/>
      <c r="K581" s="84"/>
      <c r="L581" s="84"/>
      <c r="M581" s="84"/>
      <c r="N581" s="84"/>
      <c r="O581" s="6"/>
      <c r="P581" s="6"/>
      <c r="Q581" s="6"/>
      <c r="R581" s="6"/>
      <c r="S581" s="6"/>
      <c r="T581" s="6"/>
      <c r="U581" s="6"/>
    </row>
    <row r="582" spans="2:21" s="83" customFormat="1" x14ac:dyDescent="0.2">
      <c r="B582" s="142"/>
      <c r="E582" s="84"/>
      <c r="F582" s="216"/>
      <c r="G582" s="84"/>
      <c r="H582" s="210"/>
      <c r="I582" s="210"/>
      <c r="J582" s="84"/>
      <c r="K582" s="84"/>
      <c r="L582" s="84"/>
      <c r="M582" s="84"/>
      <c r="N582" s="84"/>
      <c r="O582" s="6"/>
      <c r="P582" s="6"/>
      <c r="Q582" s="6"/>
      <c r="R582" s="6"/>
      <c r="S582" s="6"/>
      <c r="T582" s="6"/>
      <c r="U582" s="6"/>
    </row>
    <row r="583" spans="2:21" s="83" customFormat="1" x14ac:dyDescent="0.2">
      <c r="B583" s="142"/>
      <c r="E583" s="84"/>
      <c r="F583" s="216"/>
      <c r="G583" s="84"/>
      <c r="H583" s="210"/>
      <c r="I583" s="210"/>
      <c r="J583" s="84"/>
      <c r="K583" s="84"/>
      <c r="L583" s="84"/>
      <c r="M583" s="84"/>
      <c r="N583" s="84"/>
      <c r="O583" s="6"/>
      <c r="P583" s="6"/>
      <c r="Q583" s="6"/>
      <c r="R583" s="6"/>
      <c r="S583" s="6"/>
      <c r="T583" s="6"/>
      <c r="U583" s="6"/>
    </row>
    <row r="584" spans="2:21" s="83" customFormat="1" x14ac:dyDescent="0.2">
      <c r="B584" s="142"/>
      <c r="E584" s="84"/>
      <c r="F584" s="216"/>
      <c r="G584" s="84"/>
      <c r="H584" s="210"/>
      <c r="I584" s="210"/>
      <c r="J584" s="84"/>
      <c r="K584" s="84"/>
      <c r="L584" s="84"/>
      <c r="M584" s="84"/>
      <c r="N584" s="84"/>
      <c r="O584" s="6"/>
      <c r="P584" s="6"/>
      <c r="Q584" s="6"/>
      <c r="R584" s="6"/>
      <c r="S584" s="6"/>
      <c r="T584" s="6"/>
      <c r="U584" s="6"/>
    </row>
    <row r="585" spans="2:21" s="83" customFormat="1" x14ac:dyDescent="0.2">
      <c r="B585" s="142"/>
      <c r="E585" s="84"/>
      <c r="F585" s="216"/>
      <c r="G585" s="84"/>
      <c r="H585" s="210"/>
      <c r="I585" s="210"/>
      <c r="J585" s="84"/>
      <c r="K585" s="84"/>
      <c r="L585" s="84"/>
      <c r="M585" s="84"/>
      <c r="N585" s="84"/>
      <c r="O585" s="6"/>
      <c r="P585" s="6"/>
      <c r="Q585" s="6"/>
      <c r="R585" s="6"/>
      <c r="S585" s="6"/>
      <c r="T585" s="6"/>
      <c r="U585" s="6"/>
    </row>
    <row r="586" spans="2:21" s="83" customFormat="1" x14ac:dyDescent="0.2">
      <c r="B586" s="142"/>
      <c r="E586" s="84"/>
      <c r="F586" s="216"/>
      <c r="G586" s="84"/>
      <c r="H586" s="210"/>
      <c r="I586" s="210"/>
      <c r="J586" s="84"/>
      <c r="K586" s="84"/>
      <c r="L586" s="84"/>
      <c r="M586" s="84"/>
      <c r="N586" s="84"/>
      <c r="O586" s="6"/>
      <c r="P586" s="6"/>
      <c r="Q586" s="6"/>
      <c r="R586" s="6"/>
      <c r="S586" s="6"/>
      <c r="T586" s="6"/>
      <c r="U586" s="6"/>
    </row>
    <row r="587" spans="2:21" s="83" customFormat="1" x14ac:dyDescent="0.2">
      <c r="B587" s="142"/>
      <c r="E587" s="84"/>
      <c r="F587" s="216"/>
      <c r="G587" s="84"/>
      <c r="H587" s="210"/>
      <c r="I587" s="210"/>
      <c r="J587" s="84"/>
      <c r="K587" s="84"/>
      <c r="L587" s="84"/>
      <c r="M587" s="84"/>
      <c r="N587" s="84"/>
      <c r="O587" s="6"/>
      <c r="P587" s="6"/>
      <c r="Q587" s="6"/>
      <c r="R587" s="6"/>
      <c r="S587" s="6"/>
      <c r="T587" s="6"/>
      <c r="U587" s="6"/>
    </row>
    <row r="588" spans="2:21" s="83" customFormat="1" x14ac:dyDescent="0.2">
      <c r="B588" s="142"/>
      <c r="E588" s="84"/>
      <c r="F588" s="216"/>
      <c r="G588" s="84"/>
      <c r="H588" s="210"/>
      <c r="I588" s="210"/>
      <c r="J588" s="84"/>
      <c r="K588" s="84"/>
      <c r="L588" s="84"/>
      <c r="M588" s="84"/>
      <c r="N588" s="84"/>
      <c r="O588" s="6"/>
      <c r="P588" s="6"/>
      <c r="Q588" s="6"/>
      <c r="R588" s="6"/>
      <c r="S588" s="6"/>
      <c r="T588" s="6"/>
      <c r="U588" s="6"/>
    </row>
    <row r="589" spans="2:21" s="83" customFormat="1" x14ac:dyDescent="0.2">
      <c r="B589" s="142"/>
      <c r="E589" s="84"/>
      <c r="F589" s="216"/>
      <c r="G589" s="84"/>
      <c r="H589" s="210"/>
      <c r="I589" s="210"/>
      <c r="J589" s="84"/>
      <c r="K589" s="84"/>
      <c r="L589" s="84"/>
      <c r="M589" s="84"/>
      <c r="N589" s="84"/>
      <c r="O589" s="6"/>
      <c r="P589" s="6"/>
      <c r="Q589" s="6"/>
      <c r="R589" s="6"/>
      <c r="S589" s="6"/>
      <c r="T589" s="6"/>
      <c r="U589" s="6"/>
    </row>
    <row r="590" spans="2:21" s="83" customFormat="1" x14ac:dyDescent="0.2">
      <c r="B590" s="142"/>
      <c r="E590" s="84"/>
      <c r="F590" s="216"/>
      <c r="G590" s="84"/>
      <c r="H590" s="210"/>
      <c r="I590" s="210"/>
      <c r="J590" s="84"/>
      <c r="K590" s="84"/>
      <c r="L590" s="84"/>
      <c r="M590" s="84"/>
      <c r="N590" s="84"/>
      <c r="O590" s="6"/>
      <c r="P590" s="6"/>
      <c r="Q590" s="6"/>
      <c r="R590" s="6"/>
      <c r="S590" s="6"/>
      <c r="T590" s="6"/>
      <c r="U590" s="6"/>
    </row>
    <row r="591" spans="2:21" s="83" customFormat="1" x14ac:dyDescent="0.2">
      <c r="B591" s="142"/>
      <c r="E591" s="84"/>
      <c r="F591" s="216"/>
      <c r="G591" s="84"/>
      <c r="H591" s="210"/>
      <c r="I591" s="210"/>
      <c r="J591" s="84"/>
      <c r="K591" s="84"/>
      <c r="L591" s="84"/>
      <c r="M591" s="84"/>
      <c r="N591" s="84"/>
      <c r="O591" s="6"/>
      <c r="P591" s="6"/>
      <c r="Q591" s="6"/>
      <c r="R591" s="6"/>
      <c r="S591" s="6"/>
      <c r="T591" s="6"/>
      <c r="U591" s="6"/>
    </row>
    <row r="592" spans="2:21" s="83" customFormat="1" x14ac:dyDescent="0.2">
      <c r="B592" s="142"/>
      <c r="E592" s="84"/>
      <c r="F592" s="216"/>
      <c r="G592" s="84"/>
      <c r="H592" s="210"/>
      <c r="I592" s="210"/>
      <c r="J592" s="84"/>
      <c r="K592" s="84"/>
      <c r="L592" s="84"/>
      <c r="M592" s="84"/>
      <c r="N592" s="84"/>
      <c r="O592" s="6"/>
      <c r="P592" s="6"/>
      <c r="Q592" s="6"/>
      <c r="R592" s="6"/>
      <c r="S592" s="6"/>
      <c r="T592" s="6"/>
      <c r="U592" s="6"/>
    </row>
    <row r="593" spans="2:21" s="83" customFormat="1" x14ac:dyDescent="0.2">
      <c r="B593" s="142"/>
      <c r="E593" s="84"/>
      <c r="F593" s="216"/>
      <c r="G593" s="84"/>
      <c r="H593" s="210"/>
      <c r="I593" s="210"/>
      <c r="J593" s="84"/>
      <c r="K593" s="84"/>
      <c r="L593" s="84"/>
      <c r="M593" s="84"/>
      <c r="N593" s="84"/>
      <c r="O593" s="6"/>
      <c r="P593" s="6"/>
      <c r="Q593" s="6"/>
      <c r="R593" s="6"/>
      <c r="S593" s="6"/>
      <c r="T593" s="6"/>
      <c r="U593" s="6"/>
    </row>
    <row r="594" spans="2:21" s="83" customFormat="1" x14ac:dyDescent="0.2">
      <c r="B594" s="142"/>
      <c r="E594" s="84"/>
      <c r="F594" s="216"/>
      <c r="G594" s="84"/>
      <c r="H594" s="210"/>
      <c r="I594" s="210"/>
      <c r="J594" s="84"/>
      <c r="K594" s="84"/>
      <c r="L594" s="84"/>
      <c r="M594" s="84"/>
      <c r="N594" s="84"/>
      <c r="O594" s="6"/>
      <c r="P594" s="6"/>
      <c r="Q594" s="6"/>
      <c r="R594" s="6"/>
      <c r="S594" s="6"/>
      <c r="T594" s="6"/>
      <c r="U594" s="6"/>
    </row>
    <row r="595" spans="2:21" s="83" customFormat="1" x14ac:dyDescent="0.2">
      <c r="B595" s="142"/>
      <c r="E595" s="84"/>
      <c r="F595" s="216"/>
      <c r="G595" s="84"/>
      <c r="H595" s="210"/>
      <c r="I595" s="210"/>
      <c r="J595" s="84"/>
      <c r="K595" s="84"/>
      <c r="L595" s="84"/>
      <c r="M595" s="84"/>
      <c r="N595" s="84"/>
      <c r="O595" s="6"/>
      <c r="P595" s="6"/>
      <c r="Q595" s="6"/>
      <c r="R595" s="6"/>
      <c r="S595" s="6"/>
      <c r="T595" s="6"/>
      <c r="U595" s="6"/>
    </row>
    <row r="596" spans="2:21" s="83" customFormat="1" x14ac:dyDescent="0.2">
      <c r="B596" s="142"/>
      <c r="E596" s="84"/>
      <c r="F596" s="216"/>
      <c r="G596" s="84"/>
      <c r="H596" s="210"/>
      <c r="I596" s="210"/>
      <c r="J596" s="84"/>
      <c r="K596" s="84"/>
      <c r="L596" s="84"/>
      <c r="M596" s="84"/>
      <c r="N596" s="84"/>
      <c r="O596" s="6"/>
      <c r="P596" s="6"/>
      <c r="Q596" s="6"/>
      <c r="R596" s="6"/>
      <c r="S596" s="6"/>
      <c r="T596" s="6"/>
      <c r="U596" s="6"/>
    </row>
    <row r="597" spans="2:21" s="83" customFormat="1" x14ac:dyDescent="0.2">
      <c r="B597" s="142"/>
      <c r="E597" s="84"/>
      <c r="F597" s="216"/>
      <c r="G597" s="84"/>
      <c r="H597" s="210"/>
      <c r="I597" s="210"/>
      <c r="J597" s="84"/>
      <c r="K597" s="84"/>
      <c r="L597" s="84"/>
      <c r="M597" s="84"/>
      <c r="N597" s="84"/>
      <c r="O597" s="6"/>
      <c r="P597" s="6"/>
      <c r="Q597" s="6"/>
      <c r="R597" s="6"/>
      <c r="S597" s="6"/>
      <c r="T597" s="6"/>
      <c r="U597" s="6"/>
    </row>
    <row r="598" spans="2:21" s="83" customFormat="1" x14ac:dyDescent="0.2">
      <c r="B598" s="142"/>
      <c r="E598" s="84"/>
      <c r="F598" s="216"/>
      <c r="G598" s="84"/>
      <c r="H598" s="210"/>
      <c r="I598" s="210"/>
      <c r="J598" s="84"/>
      <c r="K598" s="84"/>
      <c r="L598" s="84"/>
      <c r="M598" s="84"/>
      <c r="N598" s="84"/>
      <c r="O598" s="6"/>
      <c r="P598" s="6"/>
      <c r="Q598" s="6"/>
      <c r="R598" s="6"/>
      <c r="S598" s="6"/>
      <c r="T598" s="6"/>
      <c r="U598" s="6"/>
    </row>
    <row r="599" spans="2:21" s="83" customFormat="1" x14ac:dyDescent="0.2">
      <c r="B599" s="142"/>
      <c r="E599" s="84"/>
      <c r="F599" s="216"/>
      <c r="G599" s="84"/>
      <c r="H599" s="210"/>
      <c r="I599" s="210"/>
      <c r="J599" s="84"/>
      <c r="K599" s="84"/>
      <c r="L599" s="84"/>
      <c r="M599" s="84"/>
      <c r="N599" s="84"/>
      <c r="O599" s="6"/>
      <c r="P599" s="6"/>
      <c r="Q599" s="6"/>
      <c r="R599" s="6"/>
      <c r="S599" s="6"/>
      <c r="T599" s="6"/>
      <c r="U599" s="6"/>
    </row>
    <row r="600" spans="2:21" s="83" customFormat="1" x14ac:dyDescent="0.2">
      <c r="B600" s="142"/>
      <c r="E600" s="84"/>
      <c r="F600" s="216"/>
      <c r="G600" s="84"/>
      <c r="H600" s="210"/>
      <c r="I600" s="210"/>
      <c r="J600" s="84"/>
      <c r="K600" s="84"/>
      <c r="L600" s="84"/>
      <c r="M600" s="84"/>
      <c r="N600" s="84"/>
      <c r="O600" s="6"/>
      <c r="P600" s="6"/>
      <c r="Q600" s="6"/>
      <c r="R600" s="6"/>
      <c r="S600" s="6"/>
      <c r="T600" s="6"/>
      <c r="U600" s="6"/>
    </row>
    <row r="601" spans="2:21" s="83" customFormat="1" x14ac:dyDescent="0.2">
      <c r="B601" s="142"/>
      <c r="E601" s="84"/>
      <c r="F601" s="216"/>
      <c r="G601" s="84"/>
      <c r="H601" s="210"/>
      <c r="I601" s="210"/>
      <c r="J601" s="84"/>
      <c r="K601" s="84"/>
      <c r="L601" s="84"/>
      <c r="M601" s="84"/>
      <c r="N601" s="84"/>
      <c r="O601" s="6"/>
      <c r="P601" s="6"/>
      <c r="Q601" s="6"/>
      <c r="R601" s="6"/>
      <c r="S601" s="6"/>
      <c r="T601" s="6"/>
      <c r="U601" s="6"/>
    </row>
    <row r="602" spans="2:21" s="83" customFormat="1" x14ac:dyDescent="0.2">
      <c r="B602" s="142"/>
      <c r="E602" s="84"/>
      <c r="F602" s="216"/>
      <c r="G602" s="84"/>
      <c r="H602" s="210"/>
      <c r="I602" s="210"/>
      <c r="J602" s="84"/>
      <c r="K602" s="84"/>
      <c r="L602" s="84"/>
      <c r="M602" s="84"/>
      <c r="N602" s="84"/>
      <c r="O602" s="6"/>
      <c r="P602" s="6"/>
      <c r="Q602" s="6"/>
      <c r="R602" s="6"/>
      <c r="S602" s="6"/>
      <c r="T602" s="6"/>
      <c r="U602" s="6"/>
    </row>
    <row r="603" spans="2:21" s="83" customFormat="1" x14ac:dyDescent="0.2">
      <c r="B603" s="142"/>
      <c r="E603" s="84"/>
      <c r="F603" s="216"/>
      <c r="G603" s="84"/>
      <c r="H603" s="210"/>
      <c r="I603" s="210"/>
      <c r="J603" s="84"/>
      <c r="K603" s="84"/>
      <c r="L603" s="84"/>
      <c r="M603" s="84"/>
      <c r="N603" s="84"/>
      <c r="O603" s="6"/>
      <c r="P603" s="6"/>
      <c r="Q603" s="6"/>
      <c r="R603" s="6"/>
      <c r="S603" s="6"/>
      <c r="T603" s="6"/>
      <c r="U603" s="6"/>
    </row>
    <row r="604" spans="2:21" s="83" customFormat="1" x14ac:dyDescent="0.2">
      <c r="B604" s="142"/>
      <c r="E604" s="84"/>
      <c r="F604" s="216"/>
      <c r="G604" s="84"/>
      <c r="H604" s="210"/>
      <c r="I604" s="210"/>
      <c r="J604" s="84"/>
      <c r="K604" s="84"/>
      <c r="L604" s="84"/>
      <c r="M604" s="84"/>
      <c r="N604" s="84"/>
      <c r="O604" s="6"/>
      <c r="P604" s="6"/>
      <c r="Q604" s="6"/>
      <c r="R604" s="6"/>
      <c r="S604" s="6"/>
      <c r="T604" s="6"/>
      <c r="U604" s="6"/>
    </row>
    <row r="605" spans="2:21" s="83" customFormat="1" x14ac:dyDescent="0.2">
      <c r="B605" s="142"/>
      <c r="E605" s="84"/>
      <c r="F605" s="216"/>
      <c r="G605" s="84"/>
      <c r="H605" s="210"/>
      <c r="I605" s="210"/>
      <c r="J605" s="84"/>
      <c r="K605" s="84"/>
      <c r="L605" s="84"/>
      <c r="M605" s="84"/>
      <c r="N605" s="84"/>
      <c r="O605" s="6"/>
      <c r="P605" s="6"/>
      <c r="Q605" s="6"/>
      <c r="R605" s="6"/>
      <c r="S605" s="6"/>
      <c r="T605" s="6"/>
      <c r="U605" s="6"/>
    </row>
    <row r="606" spans="2:21" s="83" customFormat="1" x14ac:dyDescent="0.2">
      <c r="B606" s="142"/>
      <c r="E606" s="84"/>
      <c r="F606" s="216"/>
      <c r="G606" s="84"/>
      <c r="H606" s="210"/>
      <c r="I606" s="210"/>
      <c r="J606" s="84"/>
      <c r="K606" s="84"/>
      <c r="L606" s="84"/>
      <c r="M606" s="84"/>
      <c r="N606" s="84"/>
      <c r="O606" s="6"/>
      <c r="P606" s="6"/>
      <c r="Q606" s="6"/>
      <c r="R606" s="6"/>
      <c r="S606" s="6"/>
      <c r="T606" s="6"/>
      <c r="U606" s="6"/>
    </row>
    <row r="607" spans="2:21" s="83" customFormat="1" x14ac:dyDescent="0.2">
      <c r="B607" s="142"/>
      <c r="E607" s="84"/>
      <c r="F607" s="216"/>
      <c r="G607" s="84"/>
      <c r="H607" s="210"/>
      <c r="I607" s="210"/>
      <c r="J607" s="84"/>
      <c r="K607" s="84"/>
      <c r="L607" s="84"/>
      <c r="M607" s="84"/>
      <c r="N607" s="84"/>
      <c r="O607" s="6"/>
      <c r="P607" s="6"/>
      <c r="Q607" s="6"/>
      <c r="R607" s="6"/>
      <c r="S607" s="6"/>
      <c r="T607" s="6"/>
      <c r="U607" s="6"/>
    </row>
    <row r="608" spans="2:21" s="83" customFormat="1" x14ac:dyDescent="0.2">
      <c r="B608" s="142"/>
      <c r="E608" s="84"/>
      <c r="F608" s="216"/>
      <c r="G608" s="84"/>
      <c r="H608" s="210"/>
      <c r="I608" s="210"/>
      <c r="J608" s="84"/>
      <c r="K608" s="84"/>
      <c r="L608" s="84"/>
      <c r="M608" s="84"/>
      <c r="N608" s="84"/>
      <c r="O608" s="6"/>
      <c r="P608" s="6"/>
      <c r="Q608" s="6"/>
      <c r="R608" s="6"/>
      <c r="S608" s="6"/>
      <c r="T608" s="6"/>
      <c r="U608" s="6"/>
    </row>
    <row r="609" spans="2:21" s="83" customFormat="1" x14ac:dyDescent="0.2">
      <c r="B609" s="142"/>
      <c r="E609" s="84"/>
      <c r="F609" s="216"/>
      <c r="G609" s="84"/>
      <c r="H609" s="210"/>
      <c r="I609" s="210"/>
      <c r="J609" s="84"/>
      <c r="K609" s="84"/>
      <c r="L609" s="84"/>
      <c r="M609" s="84"/>
      <c r="N609" s="84"/>
      <c r="O609" s="6"/>
      <c r="P609" s="6"/>
      <c r="Q609" s="6"/>
      <c r="R609" s="6"/>
      <c r="S609" s="6"/>
      <c r="T609" s="6"/>
      <c r="U609" s="6"/>
    </row>
    <row r="610" spans="2:21" s="83" customFormat="1" x14ac:dyDescent="0.2">
      <c r="B610" s="142"/>
      <c r="E610" s="84"/>
      <c r="F610" s="216"/>
      <c r="G610" s="84"/>
      <c r="H610" s="210"/>
      <c r="I610" s="210"/>
      <c r="J610" s="84"/>
      <c r="K610" s="84"/>
      <c r="L610" s="84"/>
      <c r="M610" s="84"/>
      <c r="N610" s="84"/>
      <c r="O610" s="6"/>
      <c r="P610" s="6"/>
      <c r="Q610" s="6"/>
      <c r="R610" s="6"/>
      <c r="S610" s="6"/>
      <c r="T610" s="6"/>
      <c r="U610" s="6"/>
    </row>
    <row r="611" spans="2:21" s="83" customFormat="1" x14ac:dyDescent="0.2">
      <c r="B611" s="142"/>
      <c r="E611" s="84"/>
      <c r="F611" s="216"/>
      <c r="G611" s="84"/>
      <c r="H611" s="210"/>
      <c r="I611" s="210"/>
      <c r="J611" s="84"/>
      <c r="K611" s="84"/>
      <c r="L611" s="84"/>
      <c r="M611" s="84"/>
      <c r="N611" s="84"/>
      <c r="O611" s="6"/>
      <c r="P611" s="6"/>
      <c r="Q611" s="6"/>
      <c r="R611" s="6"/>
      <c r="S611" s="6"/>
      <c r="T611" s="6"/>
      <c r="U611" s="6"/>
    </row>
    <row r="612" spans="2:21" s="83" customFormat="1" x14ac:dyDescent="0.2">
      <c r="B612" s="142"/>
      <c r="E612" s="84"/>
      <c r="F612" s="216"/>
      <c r="G612" s="84"/>
      <c r="H612" s="210"/>
      <c r="I612" s="210"/>
      <c r="J612" s="84"/>
      <c r="K612" s="84"/>
      <c r="L612" s="84"/>
      <c r="M612" s="84"/>
      <c r="N612" s="84"/>
      <c r="O612" s="6"/>
      <c r="P612" s="6"/>
      <c r="Q612" s="6"/>
      <c r="R612" s="6"/>
      <c r="S612" s="6"/>
      <c r="T612" s="6"/>
      <c r="U612" s="6"/>
    </row>
    <row r="613" spans="2:21" s="83" customFormat="1" x14ac:dyDescent="0.2">
      <c r="B613" s="142"/>
      <c r="E613" s="84"/>
      <c r="F613" s="216"/>
      <c r="G613" s="84"/>
      <c r="H613" s="210"/>
      <c r="I613" s="210"/>
      <c r="J613" s="84"/>
      <c r="K613" s="84"/>
      <c r="L613" s="84"/>
      <c r="M613" s="84"/>
      <c r="N613" s="84"/>
      <c r="O613" s="6"/>
      <c r="P613" s="6"/>
      <c r="Q613" s="6"/>
      <c r="R613" s="6"/>
      <c r="S613" s="6"/>
      <c r="T613" s="6"/>
      <c r="U613" s="6"/>
    </row>
    <row r="614" spans="2:21" s="83" customFormat="1" x14ac:dyDescent="0.2">
      <c r="B614" s="142"/>
      <c r="E614" s="84"/>
      <c r="F614" s="216"/>
      <c r="G614" s="84"/>
      <c r="H614" s="210"/>
      <c r="I614" s="210"/>
      <c r="J614" s="84"/>
      <c r="K614" s="84"/>
      <c r="L614" s="84"/>
      <c r="M614" s="84"/>
      <c r="N614" s="84"/>
      <c r="O614" s="6"/>
      <c r="P614" s="6"/>
      <c r="Q614" s="6"/>
      <c r="R614" s="6"/>
      <c r="S614" s="6"/>
      <c r="T614" s="6"/>
      <c r="U614" s="6"/>
    </row>
    <row r="615" spans="2:21" s="83" customFormat="1" x14ac:dyDescent="0.2">
      <c r="B615" s="142"/>
      <c r="E615" s="84"/>
      <c r="F615" s="216"/>
      <c r="G615" s="84"/>
      <c r="H615" s="210"/>
      <c r="I615" s="210"/>
      <c r="J615" s="84"/>
      <c r="K615" s="84"/>
      <c r="L615" s="84"/>
      <c r="M615" s="84"/>
      <c r="N615" s="84"/>
      <c r="O615" s="6"/>
      <c r="P615" s="6"/>
      <c r="Q615" s="6"/>
      <c r="R615" s="6"/>
      <c r="S615" s="6"/>
      <c r="T615" s="6"/>
      <c r="U615" s="6"/>
    </row>
    <row r="616" spans="2:21" s="83" customFormat="1" x14ac:dyDescent="0.2">
      <c r="B616" s="142"/>
      <c r="E616" s="84"/>
      <c r="F616" s="216"/>
      <c r="G616" s="84"/>
      <c r="H616" s="210"/>
      <c r="I616" s="210"/>
      <c r="J616" s="84"/>
      <c r="K616" s="84"/>
      <c r="L616" s="84"/>
      <c r="M616" s="84"/>
      <c r="N616" s="84"/>
      <c r="O616" s="6"/>
      <c r="P616" s="6"/>
      <c r="Q616" s="6"/>
      <c r="R616" s="6"/>
      <c r="S616" s="6"/>
      <c r="T616" s="6"/>
      <c r="U616" s="6"/>
    </row>
    <row r="617" spans="2:21" s="83" customFormat="1" x14ac:dyDescent="0.2">
      <c r="B617" s="142"/>
      <c r="E617" s="84"/>
      <c r="F617" s="216"/>
      <c r="G617" s="84"/>
      <c r="H617" s="210"/>
      <c r="I617" s="210"/>
      <c r="J617" s="84"/>
      <c r="K617" s="84"/>
      <c r="L617" s="84"/>
      <c r="M617" s="84"/>
      <c r="N617" s="84"/>
      <c r="O617" s="6"/>
      <c r="P617" s="6"/>
      <c r="Q617" s="6"/>
      <c r="R617" s="6"/>
      <c r="S617" s="6"/>
      <c r="T617" s="6"/>
      <c r="U617" s="6"/>
    </row>
    <row r="618" spans="2:21" s="83" customFormat="1" x14ac:dyDescent="0.2">
      <c r="B618" s="142"/>
      <c r="E618" s="84"/>
      <c r="F618" s="216"/>
      <c r="G618" s="84"/>
      <c r="H618" s="210"/>
      <c r="I618" s="210"/>
      <c r="J618" s="84"/>
      <c r="K618" s="84"/>
      <c r="L618" s="84"/>
      <c r="M618" s="84"/>
      <c r="N618" s="84"/>
      <c r="O618" s="6"/>
      <c r="P618" s="6"/>
      <c r="Q618" s="6"/>
      <c r="R618" s="6"/>
      <c r="S618" s="6"/>
      <c r="T618" s="6"/>
      <c r="U618" s="6"/>
    </row>
    <row r="619" spans="2:21" s="83" customFormat="1" x14ac:dyDescent="0.2">
      <c r="B619" s="142"/>
      <c r="E619" s="84"/>
      <c r="F619" s="216"/>
      <c r="G619" s="84"/>
      <c r="H619" s="210"/>
      <c r="I619" s="210"/>
      <c r="J619" s="84"/>
      <c r="K619" s="84"/>
      <c r="L619" s="84"/>
      <c r="M619" s="84"/>
      <c r="N619" s="84"/>
      <c r="O619" s="6"/>
      <c r="P619" s="6"/>
      <c r="Q619" s="6"/>
      <c r="R619" s="6"/>
      <c r="S619" s="6"/>
      <c r="T619" s="6"/>
      <c r="U619" s="6"/>
    </row>
    <row r="620" spans="2:21" s="83" customFormat="1" x14ac:dyDescent="0.2">
      <c r="B620" s="142"/>
      <c r="E620" s="84"/>
      <c r="F620" s="216"/>
      <c r="G620" s="84"/>
      <c r="H620" s="210"/>
      <c r="I620" s="210"/>
      <c r="J620" s="84"/>
      <c r="K620" s="84"/>
      <c r="L620" s="84"/>
      <c r="M620" s="84"/>
      <c r="N620" s="84"/>
      <c r="O620" s="6"/>
      <c r="P620" s="6"/>
      <c r="Q620" s="6"/>
      <c r="R620" s="6"/>
      <c r="S620" s="6"/>
      <c r="T620" s="6"/>
      <c r="U620" s="6"/>
    </row>
    <row r="621" spans="2:21" s="83" customFormat="1" x14ac:dyDescent="0.2">
      <c r="B621" s="142"/>
      <c r="E621" s="84"/>
      <c r="F621" s="216"/>
      <c r="G621" s="84"/>
      <c r="H621" s="210"/>
      <c r="I621" s="210"/>
      <c r="J621" s="84"/>
      <c r="K621" s="84"/>
      <c r="L621" s="84"/>
      <c r="M621" s="84"/>
      <c r="N621" s="84"/>
      <c r="O621" s="6"/>
      <c r="P621" s="6"/>
      <c r="Q621" s="6"/>
      <c r="R621" s="6"/>
      <c r="S621" s="6"/>
      <c r="T621" s="6"/>
      <c r="U621" s="6"/>
    </row>
    <row r="622" spans="2:21" s="83" customFormat="1" x14ac:dyDescent="0.2">
      <c r="B622" s="142"/>
      <c r="E622" s="84"/>
      <c r="F622" s="216"/>
      <c r="G622" s="84"/>
      <c r="H622" s="210"/>
      <c r="I622" s="210"/>
      <c r="J622" s="84"/>
      <c r="K622" s="84"/>
      <c r="L622" s="84"/>
      <c r="M622" s="84"/>
      <c r="N622" s="84"/>
      <c r="O622" s="6"/>
      <c r="P622" s="6"/>
      <c r="Q622" s="6"/>
      <c r="R622" s="6"/>
      <c r="S622" s="6"/>
      <c r="T622" s="6"/>
      <c r="U622" s="6"/>
    </row>
    <row r="623" spans="2:21" s="83" customFormat="1" x14ac:dyDescent="0.2">
      <c r="B623" s="142"/>
      <c r="E623" s="84"/>
      <c r="F623" s="216"/>
      <c r="G623" s="84"/>
      <c r="H623" s="210"/>
      <c r="I623" s="210"/>
      <c r="J623" s="84"/>
      <c r="K623" s="84"/>
      <c r="L623" s="84"/>
      <c r="M623" s="84"/>
      <c r="N623" s="84"/>
      <c r="O623" s="6"/>
      <c r="P623" s="6"/>
      <c r="Q623" s="6"/>
      <c r="R623" s="6"/>
      <c r="S623" s="6"/>
      <c r="T623" s="6"/>
      <c r="U623" s="6"/>
    </row>
    <row r="624" spans="2:21" s="83" customFormat="1" x14ac:dyDescent="0.2">
      <c r="B624" s="142"/>
      <c r="E624" s="84"/>
      <c r="F624" s="216"/>
      <c r="G624" s="84"/>
      <c r="H624" s="210"/>
      <c r="I624" s="210"/>
      <c r="J624" s="84"/>
      <c r="K624" s="84"/>
      <c r="L624" s="84"/>
      <c r="M624" s="84"/>
      <c r="N624" s="84"/>
      <c r="O624" s="6"/>
      <c r="P624" s="6"/>
      <c r="Q624" s="6"/>
      <c r="R624" s="6"/>
      <c r="S624" s="6"/>
      <c r="T624" s="6"/>
      <c r="U624" s="6"/>
    </row>
    <row r="625" spans="2:21" s="83" customFormat="1" x14ac:dyDescent="0.2">
      <c r="B625" s="142"/>
      <c r="E625" s="84"/>
      <c r="F625" s="216"/>
      <c r="G625" s="84"/>
      <c r="H625" s="210"/>
      <c r="I625" s="210"/>
      <c r="J625" s="84"/>
      <c r="K625" s="84"/>
      <c r="L625" s="84"/>
      <c r="M625" s="84"/>
      <c r="N625" s="84"/>
      <c r="O625" s="6"/>
      <c r="P625" s="6"/>
      <c r="Q625" s="6"/>
      <c r="R625" s="6"/>
      <c r="S625" s="6"/>
      <c r="T625" s="6"/>
      <c r="U625" s="6"/>
    </row>
    <row r="626" spans="2:21" s="83" customFormat="1" x14ac:dyDescent="0.2">
      <c r="B626" s="142"/>
      <c r="E626" s="84"/>
      <c r="F626" s="216"/>
      <c r="G626" s="84"/>
      <c r="H626" s="210"/>
      <c r="I626" s="210"/>
      <c r="J626" s="84"/>
      <c r="K626" s="84"/>
      <c r="L626" s="84"/>
      <c r="M626" s="84"/>
      <c r="N626" s="84"/>
      <c r="O626" s="6"/>
      <c r="P626" s="6"/>
      <c r="Q626" s="6"/>
      <c r="R626" s="6"/>
      <c r="S626" s="6"/>
      <c r="T626" s="6"/>
      <c r="U626" s="6"/>
    </row>
    <row r="627" spans="2:21" s="83" customFormat="1" x14ac:dyDescent="0.2">
      <c r="B627" s="142"/>
      <c r="E627" s="84"/>
      <c r="F627" s="216"/>
      <c r="G627" s="84"/>
      <c r="H627" s="210"/>
      <c r="I627" s="210"/>
      <c r="J627" s="84"/>
      <c r="K627" s="84"/>
      <c r="L627" s="84"/>
      <c r="M627" s="84"/>
      <c r="N627" s="84"/>
      <c r="O627" s="6"/>
      <c r="P627" s="6"/>
      <c r="Q627" s="6"/>
      <c r="R627" s="6"/>
      <c r="S627" s="6"/>
      <c r="T627" s="6"/>
      <c r="U627" s="6"/>
    </row>
    <row r="628" spans="2:21" s="83" customFormat="1" x14ac:dyDescent="0.2">
      <c r="B628" s="142"/>
      <c r="E628" s="84"/>
      <c r="F628" s="216"/>
      <c r="G628" s="84"/>
      <c r="H628" s="210"/>
      <c r="I628" s="210"/>
      <c r="J628" s="84"/>
      <c r="K628" s="84"/>
      <c r="L628" s="84"/>
      <c r="M628" s="84"/>
      <c r="N628" s="84"/>
      <c r="O628" s="6"/>
      <c r="P628" s="6"/>
      <c r="Q628" s="6"/>
      <c r="R628" s="6"/>
      <c r="S628" s="6"/>
      <c r="T628" s="6"/>
      <c r="U628" s="6"/>
    </row>
    <row r="629" spans="2:21" s="83" customFormat="1" x14ac:dyDescent="0.2">
      <c r="B629" s="142"/>
      <c r="E629" s="84"/>
      <c r="F629" s="216"/>
      <c r="G629" s="84"/>
      <c r="H629" s="210"/>
      <c r="I629" s="210"/>
      <c r="J629" s="84"/>
      <c r="K629" s="84"/>
      <c r="L629" s="84"/>
      <c r="M629" s="84"/>
      <c r="N629" s="84"/>
      <c r="O629" s="6"/>
      <c r="P629" s="6"/>
      <c r="Q629" s="6"/>
      <c r="R629" s="6"/>
      <c r="S629" s="6"/>
      <c r="T629" s="6"/>
      <c r="U629" s="6"/>
    </row>
    <row r="630" spans="2:21" s="83" customFormat="1" x14ac:dyDescent="0.2">
      <c r="B630" s="142"/>
      <c r="E630" s="84"/>
      <c r="F630" s="216"/>
      <c r="G630" s="84"/>
      <c r="H630" s="210"/>
      <c r="I630" s="210"/>
      <c r="J630" s="84"/>
      <c r="K630" s="84"/>
      <c r="L630" s="84"/>
      <c r="M630" s="84"/>
      <c r="N630" s="84"/>
      <c r="O630" s="6"/>
      <c r="P630" s="6"/>
      <c r="Q630" s="6"/>
      <c r="R630" s="6"/>
      <c r="S630" s="6"/>
      <c r="T630" s="6"/>
      <c r="U630" s="6"/>
    </row>
    <row r="631" spans="2:21" s="83" customFormat="1" x14ac:dyDescent="0.2">
      <c r="B631" s="142"/>
      <c r="E631" s="84"/>
      <c r="F631" s="216"/>
      <c r="G631" s="84"/>
      <c r="H631" s="210"/>
      <c r="I631" s="210"/>
      <c r="J631" s="84"/>
      <c r="K631" s="84"/>
      <c r="L631" s="84"/>
      <c r="M631" s="84"/>
      <c r="N631" s="84"/>
      <c r="O631" s="6"/>
      <c r="P631" s="6"/>
      <c r="Q631" s="6"/>
      <c r="R631" s="6"/>
      <c r="S631" s="6"/>
      <c r="T631" s="6"/>
      <c r="U631" s="6"/>
    </row>
    <row r="632" spans="2:21" s="83" customFormat="1" x14ac:dyDescent="0.2">
      <c r="B632" s="142"/>
      <c r="E632" s="84"/>
      <c r="F632" s="216"/>
      <c r="G632" s="84"/>
      <c r="H632" s="210"/>
      <c r="I632" s="210"/>
      <c r="J632" s="84"/>
      <c r="K632" s="84"/>
      <c r="L632" s="84"/>
      <c r="M632" s="84"/>
      <c r="N632" s="84"/>
      <c r="O632" s="6"/>
      <c r="P632" s="6"/>
      <c r="Q632" s="6"/>
      <c r="R632" s="6"/>
      <c r="S632" s="6"/>
      <c r="T632" s="6"/>
      <c r="U632" s="6"/>
    </row>
    <row r="633" spans="2:21" s="83" customFormat="1" x14ac:dyDescent="0.2">
      <c r="B633" s="142"/>
      <c r="E633" s="84"/>
      <c r="F633" s="216"/>
      <c r="G633" s="84"/>
      <c r="H633" s="210"/>
      <c r="I633" s="210"/>
      <c r="J633" s="84"/>
      <c r="K633" s="84"/>
      <c r="L633" s="84"/>
      <c r="M633" s="84"/>
      <c r="N633" s="84"/>
      <c r="O633" s="6"/>
      <c r="P633" s="6"/>
      <c r="Q633" s="6"/>
      <c r="R633" s="6"/>
      <c r="S633" s="6"/>
      <c r="T633" s="6"/>
      <c r="U633" s="6"/>
    </row>
    <row r="634" spans="2:21" s="83" customFormat="1" x14ac:dyDescent="0.2">
      <c r="B634" s="142"/>
      <c r="E634" s="84"/>
      <c r="F634" s="216"/>
      <c r="G634" s="84"/>
      <c r="H634" s="210"/>
      <c r="I634" s="210"/>
      <c r="J634" s="84"/>
      <c r="K634" s="84"/>
      <c r="L634" s="84"/>
      <c r="M634" s="84"/>
      <c r="N634" s="84"/>
      <c r="O634" s="6"/>
      <c r="P634" s="6"/>
      <c r="Q634" s="6"/>
      <c r="R634" s="6"/>
      <c r="S634" s="6"/>
      <c r="T634" s="6"/>
      <c r="U634" s="6"/>
    </row>
    <row r="635" spans="2:21" s="83" customFormat="1" x14ac:dyDescent="0.2">
      <c r="B635" s="142"/>
      <c r="E635" s="84"/>
      <c r="F635" s="216"/>
      <c r="G635" s="84"/>
      <c r="H635" s="210"/>
      <c r="I635" s="210"/>
      <c r="J635" s="84"/>
      <c r="K635" s="84"/>
      <c r="L635" s="84"/>
      <c r="M635" s="84"/>
      <c r="N635" s="84"/>
      <c r="O635" s="6"/>
      <c r="P635" s="6"/>
      <c r="Q635" s="6"/>
      <c r="R635" s="6"/>
      <c r="S635" s="6"/>
      <c r="T635" s="6"/>
      <c r="U635" s="6"/>
    </row>
    <row r="636" spans="2:21" s="83" customFormat="1" x14ac:dyDescent="0.2">
      <c r="B636" s="142"/>
      <c r="E636" s="84"/>
      <c r="F636" s="216"/>
      <c r="G636" s="84"/>
      <c r="H636" s="210"/>
      <c r="I636" s="210"/>
      <c r="J636" s="84"/>
      <c r="K636" s="84"/>
      <c r="L636" s="84"/>
      <c r="M636" s="84"/>
      <c r="N636" s="84"/>
      <c r="O636" s="6"/>
      <c r="P636" s="6"/>
      <c r="Q636" s="6"/>
      <c r="R636" s="6"/>
      <c r="S636" s="6"/>
      <c r="T636" s="6"/>
      <c r="U636" s="6"/>
    </row>
    <row r="637" spans="2:21" s="83" customFormat="1" x14ac:dyDescent="0.2">
      <c r="B637" s="142"/>
      <c r="E637" s="84"/>
      <c r="F637" s="216"/>
      <c r="G637" s="84"/>
      <c r="H637" s="210"/>
      <c r="I637" s="210"/>
      <c r="J637" s="84"/>
      <c r="K637" s="84"/>
      <c r="L637" s="84"/>
      <c r="M637" s="84"/>
      <c r="N637" s="84"/>
      <c r="O637" s="6"/>
      <c r="P637" s="6"/>
      <c r="Q637" s="6"/>
      <c r="R637" s="6"/>
      <c r="S637" s="6"/>
      <c r="T637" s="6"/>
      <c r="U637" s="6"/>
    </row>
    <row r="638" spans="2:21" s="83" customFormat="1" x14ac:dyDescent="0.2">
      <c r="B638" s="142"/>
      <c r="E638" s="84"/>
      <c r="F638" s="216"/>
      <c r="G638" s="84"/>
      <c r="H638" s="210"/>
      <c r="I638" s="210"/>
      <c r="J638" s="84"/>
      <c r="K638" s="84"/>
      <c r="L638" s="84"/>
      <c r="M638" s="84"/>
      <c r="N638" s="84"/>
      <c r="O638" s="6"/>
      <c r="P638" s="6"/>
      <c r="Q638" s="6"/>
      <c r="R638" s="6"/>
      <c r="S638" s="6"/>
      <c r="T638" s="6"/>
      <c r="U638" s="6"/>
    </row>
    <row r="639" spans="2:21" s="83" customFormat="1" x14ac:dyDescent="0.2">
      <c r="B639" s="142"/>
      <c r="E639" s="84"/>
      <c r="F639" s="216"/>
      <c r="G639" s="84"/>
      <c r="H639" s="210"/>
      <c r="I639" s="210"/>
      <c r="J639" s="84"/>
      <c r="K639" s="84"/>
      <c r="L639" s="84"/>
      <c r="M639" s="84"/>
      <c r="N639" s="84"/>
      <c r="O639" s="6"/>
      <c r="P639" s="6"/>
      <c r="Q639" s="6"/>
      <c r="R639" s="6"/>
      <c r="S639" s="6"/>
      <c r="T639" s="6"/>
      <c r="U639" s="6"/>
    </row>
    <row r="640" spans="2:21" s="83" customFormat="1" x14ac:dyDescent="0.2">
      <c r="B640" s="142"/>
      <c r="E640" s="84"/>
      <c r="F640" s="216"/>
      <c r="G640" s="84"/>
      <c r="H640" s="210"/>
      <c r="I640" s="210"/>
      <c r="J640" s="84"/>
      <c r="K640" s="84"/>
      <c r="L640" s="84"/>
      <c r="M640" s="84"/>
      <c r="N640" s="84"/>
      <c r="O640" s="6"/>
      <c r="P640" s="6"/>
      <c r="Q640" s="6"/>
      <c r="R640" s="6"/>
      <c r="S640" s="6"/>
      <c r="T640" s="6"/>
      <c r="U640" s="6"/>
    </row>
    <row r="641" spans="2:21" s="83" customFormat="1" x14ac:dyDescent="0.2">
      <c r="B641" s="142"/>
      <c r="E641" s="84"/>
      <c r="F641" s="216"/>
      <c r="G641" s="84"/>
      <c r="H641" s="210"/>
      <c r="I641" s="210"/>
      <c r="J641" s="84"/>
      <c r="K641" s="84"/>
      <c r="L641" s="84"/>
      <c r="M641" s="84"/>
      <c r="N641" s="84"/>
      <c r="O641" s="6"/>
      <c r="P641" s="6"/>
      <c r="Q641" s="6"/>
      <c r="R641" s="6"/>
      <c r="S641" s="6"/>
      <c r="T641" s="6"/>
      <c r="U641" s="6"/>
    </row>
    <row r="642" spans="2:21" s="83" customFormat="1" x14ac:dyDescent="0.2">
      <c r="B642" s="142"/>
      <c r="E642" s="84"/>
      <c r="F642" s="216"/>
      <c r="G642" s="84"/>
      <c r="H642" s="210"/>
      <c r="I642" s="210"/>
      <c r="J642" s="84"/>
      <c r="K642" s="84"/>
      <c r="L642" s="84"/>
      <c r="M642" s="84"/>
      <c r="N642" s="84"/>
      <c r="O642" s="6"/>
      <c r="P642" s="6"/>
      <c r="Q642" s="6"/>
      <c r="R642" s="6"/>
      <c r="S642" s="6"/>
      <c r="T642" s="6"/>
      <c r="U642" s="6"/>
    </row>
    <row r="643" spans="2:21" s="83" customFormat="1" x14ac:dyDescent="0.2">
      <c r="B643" s="142"/>
      <c r="E643" s="84"/>
      <c r="F643" s="216"/>
      <c r="G643" s="84"/>
      <c r="H643" s="210"/>
      <c r="I643" s="210"/>
      <c r="J643" s="84"/>
      <c r="K643" s="84"/>
      <c r="L643" s="84"/>
      <c r="M643" s="84"/>
      <c r="N643" s="84"/>
      <c r="O643" s="6"/>
      <c r="P643" s="6"/>
      <c r="Q643" s="6"/>
      <c r="R643" s="6"/>
      <c r="S643" s="6"/>
      <c r="T643" s="6"/>
      <c r="U643" s="6"/>
    </row>
    <row r="644" spans="2:21" s="83" customFormat="1" x14ac:dyDescent="0.2">
      <c r="B644" s="142"/>
      <c r="E644" s="84"/>
      <c r="F644" s="216"/>
      <c r="G644" s="84"/>
      <c r="H644" s="210"/>
      <c r="I644" s="210"/>
      <c r="J644" s="84"/>
      <c r="K644" s="84"/>
      <c r="L644" s="84"/>
      <c r="M644" s="84"/>
      <c r="N644" s="84"/>
      <c r="O644" s="6"/>
      <c r="P644" s="6"/>
      <c r="Q644" s="6"/>
      <c r="R644" s="6"/>
      <c r="S644" s="6"/>
      <c r="T644" s="6"/>
      <c r="U644" s="6"/>
    </row>
    <row r="645" spans="2:21" s="83" customFormat="1" x14ac:dyDescent="0.2">
      <c r="B645" s="142"/>
      <c r="E645" s="84"/>
      <c r="F645" s="216"/>
      <c r="G645" s="84"/>
      <c r="H645" s="210"/>
      <c r="I645" s="210"/>
      <c r="J645" s="84"/>
      <c r="K645" s="84"/>
      <c r="L645" s="84"/>
      <c r="M645" s="84"/>
      <c r="N645" s="84"/>
      <c r="O645" s="6"/>
      <c r="P645" s="6"/>
      <c r="Q645" s="6"/>
      <c r="R645" s="6"/>
      <c r="S645" s="6"/>
      <c r="T645" s="6"/>
      <c r="U645" s="6"/>
    </row>
    <row r="646" spans="2:21" s="83" customFormat="1" x14ac:dyDescent="0.2">
      <c r="B646" s="142"/>
      <c r="E646" s="84"/>
      <c r="F646" s="216"/>
      <c r="G646" s="84"/>
      <c r="H646" s="210"/>
      <c r="I646" s="210"/>
      <c r="J646" s="84"/>
      <c r="K646" s="84"/>
      <c r="L646" s="84"/>
      <c r="M646" s="84"/>
      <c r="N646" s="84"/>
      <c r="O646" s="6"/>
      <c r="P646" s="6"/>
      <c r="Q646" s="6"/>
      <c r="R646" s="6"/>
      <c r="S646" s="6"/>
      <c r="T646" s="6"/>
      <c r="U646" s="6"/>
    </row>
    <row r="647" spans="2:21" s="83" customFormat="1" x14ac:dyDescent="0.2">
      <c r="B647" s="142"/>
      <c r="E647" s="84"/>
      <c r="F647" s="216"/>
      <c r="G647" s="84"/>
      <c r="H647" s="210"/>
      <c r="I647" s="210"/>
      <c r="J647" s="84"/>
      <c r="K647" s="84"/>
      <c r="L647" s="84"/>
      <c r="M647" s="84"/>
      <c r="N647" s="84"/>
      <c r="O647" s="6"/>
      <c r="P647" s="6"/>
      <c r="Q647" s="6"/>
      <c r="R647" s="6"/>
      <c r="S647" s="6"/>
      <c r="T647" s="6"/>
      <c r="U647" s="6"/>
    </row>
    <row r="648" spans="2:21" s="83" customFormat="1" x14ac:dyDescent="0.2">
      <c r="B648" s="142"/>
      <c r="E648" s="84"/>
      <c r="F648" s="216"/>
      <c r="G648" s="84"/>
      <c r="H648" s="210"/>
      <c r="I648" s="210"/>
      <c r="J648" s="84"/>
      <c r="K648" s="84"/>
      <c r="L648" s="84"/>
      <c r="M648" s="84"/>
      <c r="N648" s="84"/>
      <c r="O648" s="6"/>
      <c r="P648" s="6"/>
      <c r="Q648" s="6"/>
      <c r="R648" s="6"/>
      <c r="S648" s="6"/>
      <c r="T648" s="6"/>
      <c r="U648" s="6"/>
    </row>
    <row r="649" spans="2:21" s="83" customFormat="1" x14ac:dyDescent="0.2">
      <c r="B649" s="142"/>
      <c r="E649" s="84"/>
      <c r="F649" s="216"/>
      <c r="G649" s="84"/>
      <c r="H649" s="210"/>
      <c r="I649" s="210"/>
      <c r="J649" s="84"/>
      <c r="K649" s="84"/>
      <c r="L649" s="84"/>
      <c r="M649" s="84"/>
      <c r="N649" s="84"/>
      <c r="O649" s="6"/>
      <c r="P649" s="6"/>
      <c r="Q649" s="6"/>
      <c r="R649" s="6"/>
      <c r="S649" s="6"/>
      <c r="T649" s="6"/>
      <c r="U649" s="6"/>
    </row>
    <row r="650" spans="2:21" s="83" customFormat="1" x14ac:dyDescent="0.2">
      <c r="B650" s="142"/>
      <c r="E650" s="84"/>
      <c r="F650" s="216"/>
      <c r="G650" s="84"/>
      <c r="H650" s="210"/>
      <c r="I650" s="210"/>
      <c r="J650" s="84"/>
      <c r="K650" s="84"/>
      <c r="L650" s="84"/>
      <c r="M650" s="84"/>
      <c r="N650" s="84"/>
      <c r="O650" s="6"/>
      <c r="P650" s="6"/>
      <c r="Q650" s="6"/>
      <c r="R650" s="6"/>
      <c r="S650" s="6"/>
      <c r="T650" s="6"/>
      <c r="U650" s="6"/>
    </row>
    <row r="651" spans="2:21" s="83" customFormat="1" x14ac:dyDescent="0.2">
      <c r="B651" s="142"/>
      <c r="E651" s="84"/>
      <c r="F651" s="216"/>
      <c r="G651" s="84"/>
      <c r="H651" s="210"/>
      <c r="I651" s="210"/>
      <c r="J651" s="84"/>
      <c r="K651" s="84"/>
      <c r="L651" s="84"/>
      <c r="M651" s="84"/>
      <c r="N651" s="84"/>
      <c r="O651" s="6"/>
      <c r="P651" s="6"/>
      <c r="Q651" s="6"/>
      <c r="R651" s="6"/>
      <c r="S651" s="6"/>
      <c r="T651" s="6"/>
      <c r="U651" s="6"/>
    </row>
    <row r="652" spans="2:21" s="83" customFormat="1" x14ac:dyDescent="0.2">
      <c r="B652" s="142"/>
      <c r="E652" s="84"/>
      <c r="F652" s="216"/>
      <c r="G652" s="84"/>
      <c r="H652" s="210"/>
      <c r="I652" s="210"/>
      <c r="J652" s="84"/>
      <c r="K652" s="84"/>
      <c r="L652" s="84"/>
      <c r="M652" s="84"/>
      <c r="N652" s="84"/>
      <c r="O652" s="6"/>
      <c r="P652" s="6"/>
      <c r="Q652" s="6"/>
      <c r="R652" s="6"/>
      <c r="S652" s="6"/>
      <c r="T652" s="6"/>
      <c r="U652" s="6"/>
    </row>
    <row r="653" spans="2:21" s="83" customFormat="1" x14ac:dyDescent="0.2">
      <c r="B653" s="142"/>
      <c r="E653" s="84"/>
      <c r="F653" s="216"/>
      <c r="G653" s="84"/>
      <c r="H653" s="210"/>
      <c r="I653" s="210"/>
      <c r="J653" s="84"/>
      <c r="K653" s="84"/>
      <c r="L653" s="84"/>
      <c r="M653" s="84"/>
      <c r="N653" s="84"/>
      <c r="O653" s="6"/>
      <c r="P653" s="6"/>
      <c r="Q653" s="6"/>
      <c r="R653" s="6"/>
      <c r="S653" s="6"/>
      <c r="T653" s="6"/>
      <c r="U653" s="6"/>
    </row>
    <row r="654" spans="2:21" s="83" customFormat="1" x14ac:dyDescent="0.2">
      <c r="B654" s="142"/>
      <c r="E654" s="84"/>
      <c r="F654" s="216"/>
      <c r="G654" s="84"/>
      <c r="H654" s="210"/>
      <c r="I654" s="210"/>
      <c r="J654" s="84"/>
      <c r="K654" s="84"/>
      <c r="L654" s="84"/>
      <c r="M654" s="84"/>
      <c r="N654" s="84"/>
      <c r="O654" s="6"/>
      <c r="P654" s="6"/>
      <c r="Q654" s="6"/>
      <c r="R654" s="6"/>
      <c r="S654" s="6"/>
      <c r="T654" s="6"/>
      <c r="U654" s="6"/>
    </row>
    <row r="655" spans="2:21" s="83" customFormat="1" x14ac:dyDescent="0.2">
      <c r="B655" s="142"/>
      <c r="E655" s="84"/>
      <c r="F655" s="216"/>
      <c r="G655" s="84"/>
      <c r="H655" s="210"/>
      <c r="I655" s="210"/>
      <c r="J655" s="84"/>
      <c r="K655" s="84"/>
      <c r="L655" s="84"/>
      <c r="M655" s="84"/>
      <c r="N655" s="84"/>
      <c r="O655" s="6"/>
      <c r="P655" s="6"/>
      <c r="Q655" s="6"/>
      <c r="R655" s="6"/>
      <c r="S655" s="6"/>
      <c r="T655" s="6"/>
      <c r="U655" s="6"/>
    </row>
    <row r="656" spans="2:21" s="83" customFormat="1" x14ac:dyDescent="0.2">
      <c r="B656" s="142"/>
      <c r="E656" s="84"/>
      <c r="F656" s="216"/>
      <c r="G656" s="84"/>
      <c r="H656" s="210"/>
      <c r="I656" s="210"/>
      <c r="J656" s="84"/>
      <c r="K656" s="84"/>
      <c r="L656" s="84"/>
      <c r="M656" s="84"/>
      <c r="N656" s="84"/>
      <c r="O656" s="6"/>
      <c r="P656" s="6"/>
      <c r="Q656" s="6"/>
      <c r="R656" s="6"/>
      <c r="S656" s="6"/>
      <c r="T656" s="6"/>
      <c r="U656" s="6"/>
    </row>
    <row r="657" spans="2:21" s="83" customFormat="1" x14ac:dyDescent="0.2">
      <c r="B657" s="142"/>
      <c r="E657" s="84"/>
      <c r="F657" s="216"/>
      <c r="G657" s="84"/>
      <c r="H657" s="210"/>
      <c r="I657" s="210"/>
      <c r="J657" s="84"/>
      <c r="K657" s="84"/>
      <c r="L657" s="84"/>
      <c r="M657" s="84"/>
      <c r="N657" s="84"/>
      <c r="O657" s="6"/>
      <c r="P657" s="6"/>
      <c r="Q657" s="6"/>
      <c r="R657" s="6"/>
      <c r="S657" s="6"/>
      <c r="T657" s="6"/>
      <c r="U657" s="6"/>
    </row>
    <row r="658" spans="2:21" s="83" customFormat="1" x14ac:dyDescent="0.2">
      <c r="B658" s="142"/>
      <c r="E658" s="84"/>
      <c r="F658" s="216"/>
      <c r="G658" s="84"/>
      <c r="H658" s="210"/>
      <c r="I658" s="210"/>
      <c r="J658" s="84"/>
      <c r="K658" s="84"/>
      <c r="L658" s="84"/>
      <c r="M658" s="84"/>
      <c r="N658" s="84"/>
      <c r="O658" s="6"/>
      <c r="P658" s="6"/>
      <c r="Q658" s="6"/>
      <c r="R658" s="6"/>
      <c r="S658" s="6"/>
      <c r="T658" s="6"/>
      <c r="U658" s="6"/>
    </row>
    <row r="659" spans="2:21" s="83" customFormat="1" x14ac:dyDescent="0.2">
      <c r="B659" s="142"/>
      <c r="E659" s="84"/>
      <c r="F659" s="216"/>
      <c r="G659" s="84"/>
      <c r="H659" s="210"/>
      <c r="I659" s="210"/>
      <c r="J659" s="84"/>
      <c r="K659" s="84"/>
      <c r="L659" s="84"/>
      <c r="M659" s="84"/>
      <c r="N659" s="84"/>
      <c r="O659" s="6"/>
      <c r="P659" s="6"/>
      <c r="Q659" s="6"/>
      <c r="R659" s="6"/>
      <c r="S659" s="6"/>
      <c r="T659" s="6"/>
      <c r="U659" s="6"/>
    </row>
    <row r="660" spans="2:21" s="83" customFormat="1" x14ac:dyDescent="0.2">
      <c r="B660" s="142"/>
      <c r="E660" s="84"/>
      <c r="F660" s="216"/>
      <c r="G660" s="84"/>
      <c r="H660" s="210"/>
      <c r="I660" s="210"/>
      <c r="J660" s="84"/>
      <c r="K660" s="84"/>
      <c r="L660" s="84"/>
      <c r="M660" s="84"/>
      <c r="N660" s="84"/>
      <c r="O660" s="6"/>
      <c r="P660" s="6"/>
      <c r="Q660" s="6"/>
      <c r="R660" s="6"/>
      <c r="S660" s="6"/>
      <c r="T660" s="6"/>
      <c r="U660" s="6"/>
    </row>
    <row r="661" spans="2:21" s="83" customFormat="1" x14ac:dyDescent="0.2">
      <c r="B661" s="142"/>
      <c r="E661" s="84"/>
      <c r="F661" s="216"/>
      <c r="G661" s="84"/>
      <c r="H661" s="210"/>
      <c r="I661" s="210"/>
      <c r="J661" s="84"/>
      <c r="K661" s="84"/>
      <c r="L661" s="84"/>
      <c r="M661" s="84"/>
      <c r="N661" s="84"/>
      <c r="O661" s="6"/>
      <c r="P661" s="6"/>
      <c r="Q661" s="6"/>
      <c r="R661" s="6"/>
      <c r="S661" s="6"/>
      <c r="T661" s="6"/>
      <c r="U661" s="6"/>
    </row>
    <row r="662" spans="2:21" s="83" customFormat="1" x14ac:dyDescent="0.2">
      <c r="B662" s="142"/>
      <c r="E662" s="84"/>
      <c r="F662" s="216"/>
      <c r="G662" s="84"/>
      <c r="H662" s="210"/>
      <c r="I662" s="210"/>
      <c r="J662" s="84"/>
      <c r="K662" s="84"/>
      <c r="L662" s="84"/>
      <c r="M662" s="84"/>
      <c r="N662" s="84"/>
      <c r="O662" s="6"/>
      <c r="P662" s="6"/>
      <c r="Q662" s="6"/>
      <c r="R662" s="6"/>
      <c r="S662" s="6"/>
      <c r="T662" s="6"/>
      <c r="U662" s="6"/>
    </row>
    <row r="663" spans="2:21" s="83" customFormat="1" x14ac:dyDescent="0.2">
      <c r="B663" s="142"/>
      <c r="E663" s="84"/>
      <c r="F663" s="216"/>
      <c r="G663" s="84"/>
      <c r="H663" s="210"/>
      <c r="I663" s="210"/>
      <c r="J663" s="84"/>
      <c r="K663" s="84"/>
      <c r="L663" s="84"/>
      <c r="M663" s="84"/>
      <c r="N663" s="84"/>
      <c r="O663" s="6"/>
      <c r="P663" s="6"/>
      <c r="Q663" s="6"/>
      <c r="R663" s="6"/>
      <c r="S663" s="6"/>
      <c r="T663" s="6"/>
      <c r="U663" s="6"/>
    </row>
    <row r="664" spans="2:21" s="83" customFormat="1" x14ac:dyDescent="0.2">
      <c r="B664" s="142"/>
      <c r="E664" s="84"/>
      <c r="F664" s="216"/>
      <c r="G664" s="84"/>
      <c r="H664" s="210"/>
      <c r="I664" s="210"/>
      <c r="J664" s="84"/>
      <c r="K664" s="84"/>
      <c r="L664" s="84"/>
      <c r="M664" s="84"/>
      <c r="N664" s="84"/>
      <c r="O664" s="6"/>
      <c r="P664" s="6"/>
      <c r="Q664" s="6"/>
      <c r="R664" s="6"/>
      <c r="S664" s="6"/>
      <c r="T664" s="6"/>
      <c r="U664" s="6"/>
    </row>
    <row r="665" spans="2:21" s="83" customFormat="1" x14ac:dyDescent="0.2">
      <c r="B665" s="142"/>
      <c r="E665" s="84"/>
      <c r="F665" s="216"/>
      <c r="G665" s="84"/>
      <c r="H665" s="210"/>
      <c r="I665" s="210"/>
      <c r="J665" s="84"/>
      <c r="K665" s="84"/>
      <c r="L665" s="84"/>
      <c r="M665" s="84"/>
      <c r="N665" s="84"/>
      <c r="O665" s="6"/>
      <c r="P665" s="6"/>
      <c r="Q665" s="6"/>
      <c r="R665" s="6"/>
      <c r="S665" s="6"/>
      <c r="T665" s="6"/>
      <c r="U665" s="6"/>
    </row>
    <row r="666" spans="2:21" s="83" customFormat="1" x14ac:dyDescent="0.2">
      <c r="B666" s="142"/>
      <c r="E666" s="84"/>
      <c r="F666" s="216"/>
      <c r="G666" s="84"/>
      <c r="H666" s="210"/>
      <c r="I666" s="210"/>
      <c r="J666" s="84"/>
      <c r="K666" s="84"/>
      <c r="L666" s="84"/>
      <c r="M666" s="84"/>
      <c r="N666" s="84"/>
      <c r="O666" s="6"/>
      <c r="P666" s="6"/>
      <c r="Q666" s="6"/>
      <c r="R666" s="6"/>
      <c r="S666" s="6"/>
      <c r="T666" s="6"/>
      <c r="U666" s="6"/>
    </row>
    <row r="667" spans="2:21" s="83" customFormat="1" x14ac:dyDescent="0.2">
      <c r="B667" s="142"/>
      <c r="E667" s="84"/>
      <c r="F667" s="216"/>
      <c r="G667" s="84"/>
      <c r="H667" s="210"/>
      <c r="I667" s="210"/>
      <c r="J667" s="84"/>
      <c r="K667" s="84"/>
      <c r="L667" s="84"/>
      <c r="M667" s="84"/>
      <c r="N667" s="84"/>
      <c r="O667" s="6"/>
      <c r="P667" s="6"/>
      <c r="Q667" s="6"/>
      <c r="R667" s="6"/>
      <c r="S667" s="6"/>
      <c r="T667" s="6"/>
      <c r="U667" s="6"/>
    </row>
    <row r="668" spans="2:21" s="83" customFormat="1" x14ac:dyDescent="0.2">
      <c r="B668" s="142"/>
      <c r="E668" s="84"/>
      <c r="F668" s="216"/>
      <c r="G668" s="84"/>
      <c r="H668" s="210"/>
      <c r="I668" s="210"/>
      <c r="J668" s="84"/>
      <c r="K668" s="84"/>
      <c r="L668" s="84"/>
      <c r="M668" s="84"/>
      <c r="N668" s="84"/>
      <c r="O668" s="6"/>
      <c r="P668" s="6"/>
      <c r="Q668" s="6"/>
      <c r="R668" s="6"/>
      <c r="S668" s="6"/>
      <c r="T668" s="6"/>
      <c r="U668" s="6"/>
    </row>
    <row r="669" spans="2:21" s="83" customFormat="1" x14ac:dyDescent="0.2">
      <c r="B669" s="142"/>
      <c r="E669" s="84"/>
      <c r="F669" s="216"/>
      <c r="G669" s="84"/>
      <c r="H669" s="210"/>
      <c r="I669" s="210"/>
      <c r="J669" s="84"/>
      <c r="K669" s="84"/>
      <c r="L669" s="84"/>
      <c r="M669" s="84"/>
      <c r="N669" s="84"/>
      <c r="O669" s="6"/>
      <c r="P669" s="6"/>
      <c r="Q669" s="6"/>
      <c r="R669" s="6"/>
      <c r="S669" s="6"/>
      <c r="T669" s="6"/>
      <c r="U669" s="6"/>
    </row>
    <row r="670" spans="2:21" s="83" customFormat="1" x14ac:dyDescent="0.2">
      <c r="B670" s="142"/>
      <c r="E670" s="84"/>
      <c r="F670" s="216"/>
      <c r="G670" s="84"/>
      <c r="H670" s="210"/>
      <c r="I670" s="210"/>
      <c r="J670" s="84"/>
      <c r="K670" s="84"/>
      <c r="L670" s="84"/>
      <c r="M670" s="84"/>
      <c r="N670" s="84"/>
      <c r="O670" s="6"/>
      <c r="P670" s="6"/>
      <c r="Q670" s="6"/>
      <c r="R670" s="6"/>
      <c r="S670" s="6"/>
      <c r="T670" s="6"/>
      <c r="U670" s="6"/>
    </row>
    <row r="671" spans="2:21" s="83" customFormat="1" x14ac:dyDescent="0.2">
      <c r="B671" s="142"/>
      <c r="E671" s="84"/>
      <c r="F671" s="216"/>
      <c r="G671" s="84"/>
      <c r="H671" s="210"/>
      <c r="I671" s="210"/>
      <c r="J671" s="84"/>
      <c r="K671" s="84"/>
      <c r="L671" s="84"/>
      <c r="M671" s="84"/>
      <c r="N671" s="84"/>
      <c r="O671" s="6"/>
      <c r="P671" s="6"/>
      <c r="Q671" s="6"/>
      <c r="R671" s="6"/>
      <c r="S671" s="6"/>
      <c r="T671" s="6"/>
      <c r="U671" s="6"/>
    </row>
    <row r="672" spans="2:21" s="83" customFormat="1" x14ac:dyDescent="0.2">
      <c r="B672" s="142"/>
      <c r="E672" s="84"/>
      <c r="F672" s="216"/>
      <c r="G672" s="84"/>
      <c r="H672" s="210"/>
      <c r="I672" s="210"/>
      <c r="J672" s="84"/>
      <c r="K672" s="84"/>
      <c r="L672" s="84"/>
      <c r="M672" s="84"/>
      <c r="N672" s="84"/>
      <c r="O672" s="6"/>
      <c r="P672" s="6"/>
      <c r="Q672" s="6"/>
      <c r="R672" s="6"/>
      <c r="S672" s="6"/>
      <c r="T672" s="6"/>
      <c r="U672" s="6"/>
    </row>
    <row r="673" spans="2:21" s="83" customFormat="1" x14ac:dyDescent="0.2">
      <c r="B673" s="142"/>
      <c r="E673" s="84"/>
      <c r="F673" s="216"/>
      <c r="G673" s="84"/>
      <c r="H673" s="210"/>
      <c r="I673" s="210"/>
      <c r="J673" s="84"/>
      <c r="K673" s="84"/>
      <c r="L673" s="84"/>
      <c r="M673" s="84"/>
      <c r="N673" s="84"/>
      <c r="O673" s="6"/>
      <c r="P673" s="6"/>
      <c r="Q673" s="6"/>
      <c r="R673" s="6"/>
      <c r="S673" s="6"/>
      <c r="T673" s="6"/>
      <c r="U673" s="6"/>
    </row>
    <row r="674" spans="2:21" s="83" customFormat="1" x14ac:dyDescent="0.2">
      <c r="B674" s="142"/>
      <c r="E674" s="84"/>
      <c r="F674" s="216"/>
      <c r="G674" s="84"/>
      <c r="H674" s="210"/>
      <c r="I674" s="210"/>
      <c r="J674" s="84"/>
      <c r="K674" s="84"/>
      <c r="L674" s="84"/>
      <c r="M674" s="84"/>
      <c r="N674" s="84"/>
      <c r="O674" s="6"/>
      <c r="P674" s="6"/>
      <c r="Q674" s="6"/>
      <c r="R674" s="6"/>
      <c r="S674" s="6"/>
      <c r="T674" s="6"/>
      <c r="U674" s="6"/>
    </row>
    <row r="675" spans="2:21" s="83" customFormat="1" x14ac:dyDescent="0.2">
      <c r="B675" s="142"/>
      <c r="E675" s="84"/>
      <c r="F675" s="216"/>
      <c r="G675" s="84"/>
      <c r="H675" s="210"/>
      <c r="I675" s="210"/>
      <c r="J675" s="84"/>
      <c r="K675" s="84"/>
      <c r="L675" s="84"/>
      <c r="M675" s="84"/>
      <c r="N675" s="84"/>
      <c r="O675" s="6"/>
      <c r="P675" s="6"/>
      <c r="Q675" s="6"/>
      <c r="R675" s="6"/>
      <c r="S675" s="6"/>
      <c r="T675" s="6"/>
      <c r="U675" s="6"/>
    </row>
    <row r="676" spans="2:21" s="83" customFormat="1" x14ac:dyDescent="0.2">
      <c r="B676" s="142"/>
      <c r="E676" s="84"/>
      <c r="F676" s="216"/>
      <c r="G676" s="84"/>
      <c r="H676" s="210"/>
      <c r="I676" s="210"/>
      <c r="J676" s="84"/>
      <c r="K676" s="84"/>
      <c r="L676" s="84"/>
      <c r="M676" s="84"/>
      <c r="N676" s="84"/>
      <c r="O676" s="6"/>
      <c r="P676" s="6"/>
      <c r="Q676" s="6"/>
      <c r="R676" s="6"/>
      <c r="S676" s="6"/>
      <c r="T676" s="6"/>
      <c r="U676" s="6"/>
    </row>
    <row r="677" spans="2:21" s="83" customFormat="1" x14ac:dyDescent="0.2">
      <c r="B677" s="142"/>
      <c r="E677" s="84"/>
      <c r="F677" s="216"/>
      <c r="G677" s="84"/>
      <c r="H677" s="210"/>
      <c r="I677" s="210"/>
      <c r="J677" s="84"/>
      <c r="K677" s="84"/>
      <c r="L677" s="84"/>
      <c r="M677" s="84"/>
      <c r="N677" s="84"/>
      <c r="O677" s="6"/>
      <c r="P677" s="6"/>
      <c r="Q677" s="6"/>
      <c r="R677" s="6"/>
      <c r="S677" s="6"/>
      <c r="T677" s="6"/>
      <c r="U677" s="6"/>
    </row>
    <row r="678" spans="2:21" s="83" customFormat="1" x14ac:dyDescent="0.2">
      <c r="B678" s="142"/>
      <c r="E678" s="84"/>
      <c r="F678" s="216"/>
      <c r="G678" s="84"/>
      <c r="H678" s="210"/>
      <c r="I678" s="210"/>
      <c r="J678" s="84"/>
      <c r="K678" s="84"/>
      <c r="L678" s="84"/>
      <c r="M678" s="84"/>
      <c r="N678" s="84"/>
      <c r="O678" s="6"/>
      <c r="P678" s="6"/>
      <c r="Q678" s="6"/>
      <c r="R678" s="6"/>
      <c r="S678" s="6"/>
      <c r="T678" s="6"/>
      <c r="U678" s="6"/>
    </row>
    <row r="679" spans="2:21" s="83" customFormat="1" x14ac:dyDescent="0.2">
      <c r="B679" s="142"/>
      <c r="E679" s="84"/>
      <c r="F679" s="216"/>
      <c r="G679" s="84"/>
      <c r="H679" s="210"/>
      <c r="I679" s="210"/>
      <c r="J679" s="84"/>
      <c r="K679" s="84"/>
      <c r="L679" s="84"/>
      <c r="M679" s="84"/>
      <c r="N679" s="84"/>
      <c r="O679" s="6"/>
      <c r="P679" s="6"/>
      <c r="Q679" s="6"/>
      <c r="R679" s="6"/>
      <c r="S679" s="6"/>
      <c r="T679" s="6"/>
      <c r="U679" s="6"/>
    </row>
    <row r="680" spans="2:21" s="83" customFormat="1" x14ac:dyDescent="0.2">
      <c r="B680" s="142"/>
      <c r="E680" s="84"/>
      <c r="F680" s="216"/>
      <c r="G680" s="84"/>
      <c r="H680" s="210"/>
      <c r="I680" s="210"/>
      <c r="J680" s="84"/>
      <c r="K680" s="84"/>
      <c r="L680" s="84"/>
      <c r="M680" s="84"/>
      <c r="N680" s="84"/>
      <c r="O680" s="6"/>
      <c r="P680" s="6"/>
      <c r="Q680" s="6"/>
      <c r="R680" s="6"/>
      <c r="S680" s="6"/>
      <c r="T680" s="6"/>
      <c r="U680" s="6"/>
    </row>
    <row r="681" spans="2:21" s="83" customFormat="1" x14ac:dyDescent="0.2">
      <c r="B681" s="142"/>
      <c r="E681" s="84"/>
      <c r="F681" s="216"/>
      <c r="G681" s="84"/>
      <c r="H681" s="210"/>
      <c r="I681" s="210"/>
      <c r="J681" s="84"/>
      <c r="K681" s="84"/>
      <c r="L681" s="84"/>
      <c r="M681" s="84"/>
      <c r="N681" s="84"/>
      <c r="O681" s="6"/>
      <c r="P681" s="6"/>
      <c r="Q681" s="6"/>
      <c r="R681" s="6"/>
      <c r="S681" s="6"/>
      <c r="T681" s="6"/>
      <c r="U681" s="6"/>
    </row>
    <row r="682" spans="2:21" s="83" customFormat="1" x14ac:dyDescent="0.2">
      <c r="B682" s="142"/>
      <c r="E682" s="84"/>
      <c r="F682" s="216"/>
      <c r="G682" s="84"/>
      <c r="H682" s="210"/>
      <c r="I682" s="210"/>
      <c r="J682" s="84"/>
      <c r="K682" s="84"/>
      <c r="L682" s="84"/>
      <c r="M682" s="84"/>
      <c r="N682" s="84"/>
      <c r="O682" s="6"/>
      <c r="P682" s="6"/>
      <c r="Q682" s="6"/>
      <c r="R682" s="6"/>
      <c r="S682" s="6"/>
      <c r="T682" s="6"/>
      <c r="U682" s="6"/>
    </row>
    <row r="683" spans="2:21" s="83" customFormat="1" x14ac:dyDescent="0.2">
      <c r="B683" s="142"/>
      <c r="E683" s="84"/>
      <c r="F683" s="216"/>
      <c r="G683" s="84"/>
      <c r="H683" s="210"/>
      <c r="I683" s="210"/>
      <c r="J683" s="84"/>
      <c r="K683" s="84"/>
      <c r="L683" s="84"/>
      <c r="M683" s="84"/>
      <c r="N683" s="84"/>
      <c r="O683" s="6"/>
      <c r="P683" s="6"/>
      <c r="Q683" s="6"/>
      <c r="R683" s="6"/>
      <c r="S683" s="6"/>
      <c r="T683" s="6"/>
      <c r="U683" s="6"/>
    </row>
    <row r="684" spans="2:21" s="83" customFormat="1" x14ac:dyDescent="0.2">
      <c r="B684" s="142"/>
      <c r="E684" s="84"/>
      <c r="F684" s="216"/>
      <c r="G684" s="84"/>
      <c r="H684" s="210"/>
      <c r="I684" s="210"/>
      <c r="J684" s="84"/>
      <c r="K684" s="84"/>
      <c r="L684" s="84"/>
      <c r="M684" s="84"/>
      <c r="N684" s="84"/>
      <c r="O684" s="6"/>
      <c r="P684" s="6"/>
      <c r="Q684" s="6"/>
      <c r="R684" s="6"/>
      <c r="S684" s="6"/>
      <c r="T684" s="6"/>
      <c r="U684" s="6"/>
    </row>
    <row r="685" spans="2:21" s="83" customFormat="1" x14ac:dyDescent="0.2">
      <c r="B685" s="142"/>
      <c r="E685" s="84"/>
      <c r="F685" s="216"/>
      <c r="G685" s="84"/>
      <c r="H685" s="210"/>
      <c r="I685" s="210"/>
      <c r="J685" s="84"/>
      <c r="K685" s="84"/>
      <c r="L685" s="84"/>
      <c r="M685" s="84"/>
      <c r="N685" s="84"/>
      <c r="O685" s="6"/>
      <c r="P685" s="6"/>
      <c r="Q685" s="6"/>
      <c r="R685" s="6"/>
      <c r="S685" s="6"/>
      <c r="T685" s="6"/>
      <c r="U685" s="6"/>
    </row>
    <row r="686" spans="2:21" s="83" customFormat="1" x14ac:dyDescent="0.2">
      <c r="B686" s="142"/>
      <c r="E686" s="84"/>
      <c r="F686" s="216"/>
      <c r="G686" s="84"/>
      <c r="H686" s="210"/>
      <c r="I686" s="210"/>
      <c r="J686" s="84"/>
      <c r="K686" s="84"/>
      <c r="L686" s="84"/>
      <c r="M686" s="84"/>
      <c r="N686" s="84"/>
      <c r="O686" s="6"/>
      <c r="P686" s="6"/>
      <c r="Q686" s="6"/>
      <c r="R686" s="6"/>
      <c r="S686" s="6"/>
      <c r="T686" s="6"/>
      <c r="U686" s="6"/>
    </row>
    <row r="687" spans="2:21" s="83" customFormat="1" x14ac:dyDescent="0.2">
      <c r="B687" s="142"/>
      <c r="E687" s="84"/>
      <c r="F687" s="216"/>
      <c r="G687" s="84"/>
      <c r="H687" s="210"/>
      <c r="I687" s="210"/>
      <c r="J687" s="84"/>
      <c r="K687" s="84"/>
      <c r="L687" s="84"/>
      <c r="M687" s="84"/>
      <c r="N687" s="84"/>
      <c r="O687" s="6"/>
      <c r="P687" s="6"/>
      <c r="Q687" s="6"/>
      <c r="R687" s="6"/>
      <c r="S687" s="6"/>
      <c r="T687" s="6"/>
      <c r="U687" s="6"/>
    </row>
    <row r="688" spans="2:21" s="83" customFormat="1" x14ac:dyDescent="0.2">
      <c r="B688" s="142"/>
      <c r="E688" s="84"/>
      <c r="F688" s="216"/>
      <c r="G688" s="84"/>
      <c r="H688" s="210"/>
      <c r="I688" s="210"/>
      <c r="J688" s="84"/>
      <c r="K688" s="84"/>
      <c r="L688" s="84"/>
      <c r="M688" s="84"/>
      <c r="N688" s="84"/>
      <c r="O688" s="6"/>
      <c r="P688" s="6"/>
      <c r="Q688" s="6"/>
      <c r="R688" s="6"/>
      <c r="S688" s="6"/>
      <c r="T688" s="6"/>
      <c r="U688" s="6"/>
    </row>
    <row r="689" spans="2:21" s="83" customFormat="1" x14ac:dyDescent="0.2">
      <c r="B689" s="142"/>
      <c r="E689" s="84"/>
      <c r="F689" s="216"/>
      <c r="G689" s="84"/>
      <c r="H689" s="210"/>
      <c r="I689" s="210"/>
      <c r="J689" s="84"/>
      <c r="K689" s="84"/>
      <c r="L689" s="84"/>
      <c r="M689" s="84"/>
      <c r="N689" s="84"/>
      <c r="O689" s="6"/>
      <c r="P689" s="6"/>
      <c r="Q689" s="6"/>
      <c r="R689" s="6"/>
      <c r="S689" s="6"/>
      <c r="T689" s="6"/>
      <c r="U689" s="6"/>
    </row>
    <row r="690" spans="2:21" s="83" customFormat="1" x14ac:dyDescent="0.2">
      <c r="B690" s="142"/>
      <c r="E690" s="84"/>
      <c r="F690" s="216"/>
      <c r="G690" s="84"/>
      <c r="H690" s="210"/>
      <c r="I690" s="210"/>
      <c r="J690" s="84"/>
      <c r="K690" s="84"/>
      <c r="L690" s="84"/>
      <c r="M690" s="84"/>
      <c r="N690" s="84"/>
      <c r="O690" s="6"/>
      <c r="P690" s="6"/>
      <c r="Q690" s="6"/>
      <c r="R690" s="6"/>
      <c r="S690" s="6"/>
      <c r="T690" s="6"/>
      <c r="U690" s="6"/>
    </row>
    <row r="691" spans="2:21" s="83" customFormat="1" x14ac:dyDescent="0.2">
      <c r="B691" s="142"/>
      <c r="E691" s="84"/>
      <c r="F691" s="216"/>
      <c r="G691" s="84"/>
      <c r="H691" s="210"/>
      <c r="I691" s="210"/>
      <c r="J691" s="84"/>
      <c r="K691" s="84"/>
      <c r="L691" s="84"/>
      <c r="M691" s="84"/>
      <c r="N691" s="84"/>
      <c r="O691" s="6"/>
      <c r="P691" s="6"/>
      <c r="Q691" s="6"/>
      <c r="R691" s="6"/>
      <c r="S691" s="6"/>
      <c r="T691" s="6"/>
      <c r="U691" s="6"/>
    </row>
    <row r="692" spans="2:21" s="83" customFormat="1" x14ac:dyDescent="0.2">
      <c r="B692" s="142"/>
      <c r="E692" s="84"/>
      <c r="F692" s="216"/>
      <c r="G692" s="84"/>
      <c r="H692" s="210"/>
      <c r="I692" s="210"/>
      <c r="J692" s="84"/>
      <c r="K692" s="84"/>
      <c r="L692" s="84"/>
      <c r="M692" s="84"/>
      <c r="N692" s="84"/>
      <c r="O692" s="6"/>
      <c r="P692" s="6"/>
      <c r="Q692" s="6"/>
      <c r="R692" s="6"/>
      <c r="S692" s="6"/>
      <c r="T692" s="6"/>
      <c r="U692" s="6"/>
    </row>
    <row r="693" spans="2:21" s="83" customFormat="1" x14ac:dyDescent="0.2">
      <c r="B693" s="142"/>
      <c r="E693" s="84"/>
      <c r="F693" s="216"/>
      <c r="G693" s="84"/>
      <c r="H693" s="210"/>
      <c r="I693" s="210"/>
      <c r="J693" s="84"/>
      <c r="K693" s="84"/>
      <c r="L693" s="84"/>
      <c r="M693" s="84"/>
      <c r="N693" s="84"/>
      <c r="O693" s="6"/>
      <c r="P693" s="6"/>
      <c r="Q693" s="6"/>
      <c r="R693" s="6"/>
      <c r="S693" s="6"/>
      <c r="T693" s="6"/>
      <c r="U693" s="6"/>
    </row>
    <row r="694" spans="2:21" s="83" customFormat="1" x14ac:dyDescent="0.2">
      <c r="B694" s="142"/>
      <c r="E694" s="84"/>
      <c r="F694" s="216"/>
      <c r="G694" s="84"/>
      <c r="H694" s="210"/>
      <c r="I694" s="210"/>
      <c r="J694" s="84"/>
      <c r="K694" s="84"/>
      <c r="L694" s="84"/>
      <c r="M694" s="84"/>
      <c r="N694" s="84"/>
      <c r="O694" s="6"/>
      <c r="P694" s="6"/>
      <c r="Q694" s="6"/>
      <c r="R694" s="6"/>
      <c r="S694" s="6"/>
      <c r="T694" s="6"/>
      <c r="U694" s="6"/>
    </row>
    <row r="695" spans="2:21" s="83" customFormat="1" x14ac:dyDescent="0.2">
      <c r="B695" s="142"/>
      <c r="E695" s="84"/>
      <c r="F695" s="216"/>
      <c r="G695" s="84"/>
      <c r="H695" s="210"/>
      <c r="I695" s="210"/>
      <c r="J695" s="84"/>
      <c r="K695" s="84"/>
      <c r="L695" s="84"/>
      <c r="M695" s="84"/>
      <c r="N695" s="84"/>
      <c r="O695" s="6"/>
      <c r="P695" s="6"/>
      <c r="Q695" s="6"/>
      <c r="R695" s="6"/>
      <c r="S695" s="6"/>
      <c r="T695" s="6"/>
      <c r="U695" s="6"/>
    </row>
    <row r="696" spans="2:21" s="83" customFormat="1" x14ac:dyDescent="0.2">
      <c r="B696" s="142"/>
      <c r="E696" s="84"/>
      <c r="F696" s="216"/>
      <c r="G696" s="84"/>
      <c r="H696" s="210"/>
      <c r="I696" s="210"/>
      <c r="J696" s="84"/>
      <c r="K696" s="84"/>
      <c r="L696" s="84"/>
      <c r="M696" s="84"/>
      <c r="N696" s="84"/>
      <c r="O696" s="6"/>
      <c r="P696" s="6"/>
      <c r="Q696" s="6"/>
      <c r="R696" s="6"/>
      <c r="S696" s="6"/>
      <c r="T696" s="6"/>
      <c r="U696" s="6"/>
    </row>
    <row r="697" spans="2:21" s="83" customFormat="1" x14ac:dyDescent="0.2">
      <c r="B697" s="142"/>
      <c r="E697" s="84"/>
      <c r="F697" s="216"/>
      <c r="G697" s="84"/>
      <c r="H697" s="210"/>
      <c r="I697" s="210"/>
      <c r="J697" s="84"/>
      <c r="K697" s="84"/>
      <c r="L697" s="84"/>
      <c r="M697" s="84"/>
      <c r="N697" s="84"/>
      <c r="O697" s="6"/>
      <c r="P697" s="6"/>
      <c r="Q697" s="6"/>
      <c r="R697" s="6"/>
      <c r="S697" s="6"/>
      <c r="T697" s="6"/>
      <c r="U697" s="6"/>
    </row>
    <row r="698" spans="2:21" s="83" customFormat="1" x14ac:dyDescent="0.2">
      <c r="B698" s="142"/>
      <c r="E698" s="84"/>
      <c r="F698" s="216"/>
      <c r="G698" s="84"/>
      <c r="H698" s="210"/>
      <c r="I698" s="210"/>
      <c r="J698" s="84"/>
      <c r="K698" s="84"/>
      <c r="L698" s="84"/>
      <c r="M698" s="84"/>
      <c r="N698" s="84"/>
      <c r="O698" s="6"/>
      <c r="P698" s="6"/>
      <c r="Q698" s="6"/>
      <c r="R698" s="6"/>
      <c r="S698" s="6"/>
      <c r="T698" s="6"/>
      <c r="U698" s="6"/>
    </row>
    <row r="699" spans="2:21" s="83" customFormat="1" x14ac:dyDescent="0.2">
      <c r="B699" s="142"/>
      <c r="E699" s="84"/>
      <c r="F699" s="216"/>
      <c r="G699" s="84"/>
      <c r="H699" s="210"/>
      <c r="I699" s="210"/>
      <c r="J699" s="84"/>
      <c r="K699" s="84"/>
      <c r="L699" s="84"/>
      <c r="M699" s="84"/>
      <c r="N699" s="84"/>
      <c r="O699" s="6"/>
      <c r="P699" s="6"/>
      <c r="Q699" s="6"/>
      <c r="R699" s="6"/>
      <c r="S699" s="6"/>
      <c r="T699" s="6"/>
      <c r="U699" s="6"/>
    </row>
    <row r="700" spans="2:21" s="83" customFormat="1" x14ac:dyDescent="0.2">
      <c r="B700" s="142"/>
      <c r="E700" s="84"/>
      <c r="F700" s="216"/>
      <c r="G700" s="84"/>
      <c r="H700" s="210"/>
      <c r="I700" s="210"/>
      <c r="J700" s="84"/>
      <c r="K700" s="84"/>
      <c r="L700" s="84"/>
      <c r="M700" s="84"/>
      <c r="N700" s="84"/>
      <c r="O700" s="6"/>
      <c r="P700" s="6"/>
      <c r="Q700" s="6"/>
      <c r="R700" s="6"/>
      <c r="S700" s="6"/>
      <c r="T700" s="6"/>
      <c r="U700" s="6"/>
    </row>
    <row r="701" spans="2:21" s="83" customFormat="1" x14ac:dyDescent="0.2">
      <c r="B701" s="142"/>
      <c r="E701" s="84"/>
      <c r="F701" s="216"/>
      <c r="G701" s="84"/>
      <c r="H701" s="210"/>
      <c r="I701" s="210"/>
      <c r="J701" s="84"/>
      <c r="K701" s="84"/>
      <c r="L701" s="84"/>
      <c r="M701" s="84"/>
      <c r="N701" s="84"/>
      <c r="O701" s="6"/>
      <c r="P701" s="6"/>
      <c r="Q701" s="6"/>
      <c r="R701" s="6"/>
      <c r="S701" s="6"/>
      <c r="T701" s="6"/>
      <c r="U701" s="6"/>
    </row>
    <row r="702" spans="2:21" s="83" customFormat="1" x14ac:dyDescent="0.2">
      <c r="B702" s="142"/>
      <c r="E702" s="84"/>
      <c r="F702" s="216"/>
      <c r="G702" s="84"/>
      <c r="H702" s="210"/>
      <c r="I702" s="210"/>
      <c r="J702" s="84"/>
      <c r="K702" s="84"/>
      <c r="L702" s="84"/>
      <c r="M702" s="84"/>
      <c r="N702" s="84"/>
      <c r="O702" s="6"/>
      <c r="P702" s="6"/>
      <c r="Q702" s="6"/>
      <c r="R702" s="6"/>
      <c r="S702" s="6"/>
      <c r="T702" s="6"/>
      <c r="U702" s="6"/>
    </row>
    <row r="703" spans="2:21" s="83" customFormat="1" x14ac:dyDescent="0.2">
      <c r="B703" s="142"/>
      <c r="E703" s="84"/>
      <c r="F703" s="216"/>
      <c r="G703" s="84"/>
      <c r="H703" s="210"/>
      <c r="I703" s="210"/>
      <c r="J703" s="84"/>
      <c r="K703" s="84"/>
      <c r="L703" s="84"/>
      <c r="M703" s="84"/>
      <c r="N703" s="84"/>
      <c r="O703" s="6"/>
      <c r="P703" s="6"/>
      <c r="Q703" s="6"/>
      <c r="R703" s="6"/>
      <c r="S703" s="6"/>
      <c r="T703" s="6"/>
      <c r="U703" s="6"/>
    </row>
    <row r="704" spans="2:21" s="83" customFormat="1" x14ac:dyDescent="0.2">
      <c r="B704" s="142"/>
      <c r="E704" s="84"/>
      <c r="F704" s="216"/>
      <c r="G704" s="84"/>
      <c r="H704" s="210"/>
      <c r="I704" s="210"/>
      <c r="J704" s="84"/>
      <c r="K704" s="84"/>
      <c r="L704" s="84"/>
      <c r="M704" s="84"/>
      <c r="N704" s="84"/>
      <c r="O704" s="6"/>
      <c r="P704" s="6"/>
      <c r="Q704" s="6"/>
      <c r="R704" s="6"/>
      <c r="S704" s="6"/>
      <c r="T704" s="6"/>
      <c r="U704" s="6"/>
    </row>
    <row r="705" spans="2:21" s="83" customFormat="1" x14ac:dyDescent="0.2">
      <c r="B705" s="142"/>
      <c r="E705" s="84"/>
      <c r="F705" s="216"/>
      <c r="G705" s="84"/>
      <c r="H705" s="210"/>
      <c r="I705" s="210"/>
      <c r="J705" s="84"/>
      <c r="K705" s="84"/>
      <c r="L705" s="84"/>
      <c r="M705" s="84"/>
      <c r="N705" s="84"/>
      <c r="O705" s="6"/>
      <c r="P705" s="6"/>
      <c r="Q705" s="6"/>
      <c r="R705" s="6"/>
      <c r="S705" s="6"/>
      <c r="T705" s="6"/>
      <c r="U705" s="6"/>
    </row>
    <row r="706" spans="2:21" s="83" customFormat="1" x14ac:dyDescent="0.2">
      <c r="B706" s="142"/>
      <c r="E706" s="84"/>
      <c r="F706" s="216"/>
      <c r="G706" s="84"/>
      <c r="H706" s="210"/>
      <c r="I706" s="210"/>
      <c r="J706" s="84"/>
      <c r="K706" s="84"/>
      <c r="L706" s="84"/>
      <c r="M706" s="84"/>
      <c r="N706" s="84"/>
      <c r="O706" s="6"/>
      <c r="P706" s="6"/>
      <c r="Q706" s="6"/>
      <c r="R706" s="6"/>
      <c r="S706" s="6"/>
      <c r="T706" s="6"/>
      <c r="U706" s="6"/>
    </row>
    <row r="707" spans="2:21" s="83" customFormat="1" x14ac:dyDescent="0.2">
      <c r="B707" s="142"/>
      <c r="E707" s="84"/>
      <c r="F707" s="216"/>
      <c r="G707" s="84"/>
      <c r="H707" s="210"/>
      <c r="I707" s="210"/>
      <c r="J707" s="84"/>
      <c r="K707" s="84"/>
      <c r="L707" s="84"/>
      <c r="M707" s="84"/>
      <c r="N707" s="84"/>
      <c r="O707" s="6"/>
      <c r="P707" s="6"/>
      <c r="Q707" s="6"/>
      <c r="R707" s="6"/>
      <c r="S707" s="6"/>
      <c r="T707" s="6"/>
      <c r="U707" s="6"/>
    </row>
    <row r="708" spans="2:21" s="83" customFormat="1" x14ac:dyDescent="0.2">
      <c r="B708" s="142"/>
      <c r="E708" s="84"/>
      <c r="F708" s="216"/>
      <c r="G708" s="84"/>
      <c r="H708" s="210"/>
      <c r="I708" s="210"/>
      <c r="J708" s="84"/>
      <c r="K708" s="84"/>
      <c r="L708" s="84"/>
      <c r="M708" s="84"/>
      <c r="N708" s="84"/>
      <c r="O708" s="6"/>
      <c r="P708" s="6"/>
      <c r="Q708" s="6"/>
      <c r="R708" s="6"/>
      <c r="S708" s="6"/>
      <c r="T708" s="6"/>
      <c r="U708" s="6"/>
    </row>
    <row r="709" spans="2:21" s="83" customFormat="1" x14ac:dyDescent="0.2">
      <c r="B709" s="142"/>
      <c r="E709" s="84"/>
      <c r="F709" s="216"/>
      <c r="G709" s="84"/>
      <c r="H709" s="210"/>
      <c r="I709" s="210"/>
      <c r="J709" s="84"/>
      <c r="K709" s="84"/>
      <c r="L709" s="84"/>
      <c r="M709" s="84"/>
      <c r="N709" s="84"/>
      <c r="O709" s="6"/>
      <c r="P709" s="6"/>
      <c r="Q709" s="6"/>
      <c r="R709" s="6"/>
      <c r="S709" s="6"/>
      <c r="T709" s="6"/>
      <c r="U709" s="6"/>
    </row>
    <row r="710" spans="2:21" s="83" customFormat="1" x14ac:dyDescent="0.2">
      <c r="B710" s="142"/>
      <c r="E710" s="84"/>
      <c r="F710" s="216"/>
      <c r="G710" s="84"/>
      <c r="H710" s="210"/>
      <c r="I710" s="210"/>
      <c r="J710" s="84"/>
      <c r="K710" s="84"/>
      <c r="L710" s="84"/>
      <c r="M710" s="84"/>
      <c r="N710" s="84"/>
      <c r="O710" s="6"/>
      <c r="P710" s="6"/>
      <c r="Q710" s="6"/>
      <c r="R710" s="6"/>
      <c r="S710" s="6"/>
      <c r="T710" s="6"/>
      <c r="U710" s="6"/>
    </row>
    <row r="711" spans="2:21" s="83" customFormat="1" x14ac:dyDescent="0.2">
      <c r="B711" s="142"/>
      <c r="E711" s="84"/>
      <c r="F711" s="216"/>
      <c r="G711" s="84"/>
      <c r="H711" s="210"/>
      <c r="I711" s="210"/>
      <c r="J711" s="84"/>
      <c r="K711" s="84"/>
      <c r="L711" s="84"/>
      <c r="M711" s="84"/>
      <c r="N711" s="84"/>
      <c r="O711" s="6"/>
      <c r="P711" s="6"/>
      <c r="Q711" s="6"/>
      <c r="R711" s="6"/>
      <c r="S711" s="6"/>
      <c r="T711" s="6"/>
      <c r="U711" s="6"/>
    </row>
    <row r="712" spans="2:21" s="83" customFormat="1" x14ac:dyDescent="0.2">
      <c r="B712" s="142"/>
      <c r="E712" s="84"/>
      <c r="F712" s="216"/>
      <c r="G712" s="84"/>
      <c r="H712" s="210"/>
      <c r="I712" s="210"/>
      <c r="J712" s="84"/>
      <c r="K712" s="84"/>
      <c r="L712" s="84"/>
      <c r="M712" s="84"/>
      <c r="N712" s="84"/>
      <c r="O712" s="6"/>
      <c r="P712" s="6"/>
      <c r="Q712" s="6"/>
      <c r="R712" s="6"/>
      <c r="S712" s="6"/>
      <c r="T712" s="6"/>
      <c r="U712" s="6"/>
    </row>
    <row r="713" spans="2:21" s="83" customFormat="1" x14ac:dyDescent="0.2">
      <c r="B713" s="142"/>
      <c r="E713" s="84"/>
      <c r="F713" s="216"/>
      <c r="G713" s="84"/>
      <c r="H713" s="210"/>
      <c r="I713" s="210"/>
      <c r="J713" s="84"/>
      <c r="K713" s="84"/>
      <c r="L713" s="84"/>
      <c r="M713" s="84"/>
      <c r="N713" s="84"/>
      <c r="O713" s="6"/>
      <c r="P713" s="6"/>
      <c r="Q713" s="6"/>
      <c r="R713" s="6"/>
      <c r="S713" s="6"/>
      <c r="T713" s="6"/>
      <c r="U713" s="6"/>
    </row>
    <row r="714" spans="2:21" s="83" customFormat="1" x14ac:dyDescent="0.2">
      <c r="B714" s="142"/>
      <c r="E714" s="84"/>
      <c r="F714" s="216"/>
      <c r="G714" s="84"/>
      <c r="H714" s="210"/>
      <c r="I714" s="210"/>
      <c r="J714" s="84"/>
      <c r="K714" s="84"/>
      <c r="L714" s="84"/>
      <c r="M714" s="84"/>
      <c r="N714" s="84"/>
      <c r="O714" s="6"/>
      <c r="P714" s="6"/>
      <c r="Q714" s="6"/>
      <c r="R714" s="6"/>
      <c r="S714" s="6"/>
      <c r="T714" s="6"/>
      <c r="U714" s="6"/>
    </row>
    <row r="715" spans="2:21" s="83" customFormat="1" x14ac:dyDescent="0.2">
      <c r="B715" s="142"/>
      <c r="E715" s="84"/>
      <c r="F715" s="216"/>
      <c r="G715" s="84"/>
      <c r="H715" s="210"/>
      <c r="I715" s="210"/>
      <c r="J715" s="84"/>
      <c r="K715" s="84"/>
      <c r="L715" s="84"/>
      <c r="M715" s="84"/>
      <c r="N715" s="84"/>
      <c r="O715" s="6"/>
      <c r="P715" s="6"/>
      <c r="Q715" s="6"/>
      <c r="R715" s="6"/>
      <c r="S715" s="6"/>
      <c r="T715" s="6"/>
      <c r="U715" s="6"/>
    </row>
    <row r="716" spans="2:21" s="83" customFormat="1" x14ac:dyDescent="0.2">
      <c r="B716" s="142"/>
      <c r="E716" s="84"/>
      <c r="F716" s="216"/>
      <c r="G716" s="84"/>
      <c r="H716" s="210"/>
      <c r="I716" s="210"/>
      <c r="J716" s="84"/>
      <c r="K716" s="84"/>
      <c r="L716" s="84"/>
      <c r="M716" s="84"/>
      <c r="N716" s="84"/>
      <c r="O716" s="6"/>
      <c r="P716" s="6"/>
      <c r="Q716" s="6"/>
      <c r="R716" s="6"/>
      <c r="S716" s="6"/>
      <c r="T716" s="6"/>
      <c r="U716" s="6"/>
    </row>
    <row r="717" spans="2:21" s="83" customFormat="1" x14ac:dyDescent="0.2">
      <c r="B717" s="142"/>
      <c r="E717" s="84"/>
      <c r="F717" s="216"/>
      <c r="G717" s="84"/>
      <c r="H717" s="210"/>
      <c r="I717" s="210"/>
      <c r="J717" s="84"/>
      <c r="K717" s="84"/>
      <c r="L717" s="84"/>
      <c r="M717" s="84"/>
      <c r="N717" s="84"/>
      <c r="O717" s="6"/>
      <c r="P717" s="6"/>
      <c r="Q717" s="6"/>
      <c r="R717" s="6"/>
      <c r="S717" s="6"/>
      <c r="T717" s="6"/>
      <c r="U717" s="6"/>
    </row>
    <row r="718" spans="2:21" s="83" customFormat="1" x14ac:dyDescent="0.2">
      <c r="B718" s="142"/>
      <c r="E718" s="84"/>
      <c r="F718" s="216"/>
      <c r="G718" s="84"/>
      <c r="H718" s="210"/>
      <c r="I718" s="210"/>
      <c r="J718" s="84"/>
      <c r="K718" s="84"/>
      <c r="L718" s="84"/>
      <c r="M718" s="84"/>
      <c r="N718" s="84"/>
      <c r="O718" s="6"/>
      <c r="P718" s="6"/>
      <c r="Q718" s="6"/>
      <c r="R718" s="6"/>
      <c r="S718" s="6"/>
      <c r="T718" s="6"/>
      <c r="U718" s="6"/>
    </row>
    <row r="719" spans="2:21" s="83" customFormat="1" x14ac:dyDescent="0.2">
      <c r="B719" s="142"/>
      <c r="E719" s="84"/>
      <c r="F719" s="216"/>
      <c r="G719" s="84"/>
      <c r="H719" s="210"/>
      <c r="I719" s="210"/>
      <c r="J719" s="84"/>
      <c r="K719" s="84"/>
      <c r="L719" s="84"/>
      <c r="M719" s="84"/>
      <c r="N719" s="84"/>
      <c r="O719" s="6"/>
      <c r="P719" s="6"/>
      <c r="Q719" s="6"/>
      <c r="R719" s="6"/>
      <c r="S719" s="6"/>
      <c r="T719" s="6"/>
      <c r="U719" s="6"/>
    </row>
    <row r="720" spans="2:21" s="83" customFormat="1" x14ac:dyDescent="0.2">
      <c r="B720" s="142"/>
      <c r="E720" s="84"/>
      <c r="F720" s="216"/>
      <c r="G720" s="84"/>
      <c r="H720" s="210"/>
      <c r="I720" s="210"/>
      <c r="J720" s="84"/>
      <c r="K720" s="84"/>
      <c r="L720" s="84"/>
      <c r="M720" s="84"/>
      <c r="N720" s="84"/>
      <c r="O720" s="6"/>
      <c r="P720" s="6"/>
      <c r="Q720" s="6"/>
      <c r="R720" s="6"/>
      <c r="S720" s="6"/>
      <c r="T720" s="6"/>
      <c r="U720" s="6"/>
    </row>
    <row r="721" spans="2:21" s="83" customFormat="1" x14ac:dyDescent="0.2">
      <c r="B721" s="142"/>
      <c r="E721" s="84"/>
      <c r="F721" s="216"/>
      <c r="G721" s="84"/>
      <c r="H721" s="210"/>
      <c r="I721" s="210"/>
      <c r="J721" s="84"/>
      <c r="K721" s="84"/>
      <c r="L721" s="84"/>
      <c r="M721" s="84"/>
      <c r="N721" s="84"/>
      <c r="O721" s="6"/>
      <c r="P721" s="6"/>
      <c r="Q721" s="6"/>
      <c r="R721" s="6"/>
      <c r="S721" s="6"/>
      <c r="T721" s="6"/>
      <c r="U721" s="6"/>
    </row>
    <row r="722" spans="2:21" s="83" customFormat="1" x14ac:dyDescent="0.2">
      <c r="B722" s="142"/>
      <c r="E722" s="84"/>
      <c r="F722" s="216"/>
      <c r="G722" s="84"/>
      <c r="H722" s="210"/>
      <c r="I722" s="210"/>
      <c r="J722" s="84"/>
      <c r="K722" s="84"/>
      <c r="L722" s="84"/>
      <c r="M722" s="84"/>
      <c r="N722" s="84"/>
      <c r="O722" s="6"/>
      <c r="P722" s="6"/>
      <c r="Q722" s="6"/>
      <c r="R722" s="6"/>
      <c r="S722" s="6"/>
      <c r="T722" s="6"/>
      <c r="U722" s="6"/>
    </row>
    <row r="723" spans="2:21" s="83" customFormat="1" x14ac:dyDescent="0.2">
      <c r="B723" s="142"/>
      <c r="E723" s="84"/>
      <c r="F723" s="216"/>
      <c r="G723" s="84"/>
      <c r="H723" s="210"/>
      <c r="I723" s="210"/>
      <c r="J723" s="84"/>
      <c r="K723" s="84"/>
      <c r="L723" s="84"/>
      <c r="M723" s="84"/>
      <c r="N723" s="84"/>
      <c r="O723" s="6"/>
      <c r="P723" s="6"/>
      <c r="Q723" s="6"/>
      <c r="R723" s="6"/>
      <c r="S723" s="6"/>
      <c r="T723" s="6"/>
      <c r="U723" s="6"/>
    </row>
    <row r="724" spans="2:21" s="83" customFormat="1" x14ac:dyDescent="0.2">
      <c r="B724" s="142"/>
      <c r="E724" s="84"/>
      <c r="F724" s="216"/>
      <c r="G724" s="84"/>
      <c r="H724" s="210"/>
      <c r="I724" s="210"/>
      <c r="J724" s="84"/>
      <c r="K724" s="84"/>
      <c r="L724" s="84"/>
      <c r="M724" s="84"/>
      <c r="N724" s="84"/>
      <c r="O724" s="6"/>
      <c r="P724" s="6"/>
      <c r="Q724" s="6"/>
      <c r="R724" s="6"/>
      <c r="S724" s="6"/>
      <c r="T724" s="6"/>
      <c r="U724" s="6"/>
    </row>
    <row r="725" spans="2:21" s="83" customFormat="1" x14ac:dyDescent="0.2">
      <c r="B725" s="142"/>
      <c r="E725" s="84"/>
      <c r="F725" s="216"/>
      <c r="G725" s="84"/>
      <c r="H725" s="210"/>
      <c r="I725" s="210"/>
      <c r="J725" s="84"/>
      <c r="K725" s="84"/>
      <c r="L725" s="84"/>
      <c r="M725" s="84"/>
      <c r="N725" s="84"/>
      <c r="O725" s="6"/>
      <c r="P725" s="6"/>
      <c r="Q725" s="6"/>
      <c r="R725" s="6"/>
      <c r="S725" s="6"/>
      <c r="T725" s="6"/>
      <c r="U725" s="6"/>
    </row>
    <row r="726" spans="2:21" s="83" customFormat="1" x14ac:dyDescent="0.2">
      <c r="B726" s="142"/>
      <c r="E726" s="84"/>
      <c r="F726" s="216"/>
      <c r="G726" s="84"/>
      <c r="H726" s="210"/>
      <c r="I726" s="210"/>
      <c r="J726" s="84"/>
      <c r="K726" s="84"/>
      <c r="L726" s="84"/>
      <c r="M726" s="84"/>
      <c r="N726" s="84"/>
      <c r="O726" s="6"/>
      <c r="P726" s="6"/>
      <c r="Q726" s="6"/>
      <c r="R726" s="6"/>
      <c r="S726" s="6"/>
      <c r="T726" s="6"/>
      <c r="U726" s="6"/>
    </row>
    <row r="727" spans="2:21" s="83" customFormat="1" x14ac:dyDescent="0.2">
      <c r="B727" s="142"/>
      <c r="E727" s="84"/>
      <c r="F727" s="216"/>
      <c r="G727" s="84"/>
      <c r="H727" s="210"/>
      <c r="I727" s="210"/>
      <c r="J727" s="84"/>
      <c r="K727" s="84"/>
      <c r="L727" s="84"/>
      <c r="M727" s="84"/>
      <c r="N727" s="84"/>
      <c r="O727" s="6"/>
      <c r="P727" s="6"/>
      <c r="Q727" s="6"/>
      <c r="R727" s="6"/>
      <c r="S727" s="6"/>
      <c r="T727" s="6"/>
      <c r="U727" s="6"/>
    </row>
    <row r="728" spans="2:21" s="83" customFormat="1" x14ac:dyDescent="0.2">
      <c r="B728" s="142"/>
      <c r="E728" s="84"/>
      <c r="F728" s="216"/>
      <c r="G728" s="84"/>
      <c r="H728" s="210"/>
      <c r="I728" s="210"/>
      <c r="J728" s="84"/>
      <c r="K728" s="84"/>
      <c r="L728" s="84"/>
      <c r="M728" s="84"/>
      <c r="N728" s="84"/>
      <c r="O728" s="6"/>
      <c r="P728" s="6"/>
      <c r="Q728" s="6"/>
      <c r="R728" s="6"/>
      <c r="S728" s="6"/>
      <c r="T728" s="6"/>
      <c r="U728" s="6"/>
    </row>
    <row r="729" spans="2:21" s="83" customFormat="1" x14ac:dyDescent="0.2">
      <c r="B729" s="142"/>
      <c r="E729" s="84"/>
      <c r="F729" s="216"/>
      <c r="G729" s="84"/>
      <c r="H729" s="210"/>
      <c r="I729" s="210"/>
      <c r="J729" s="84"/>
      <c r="K729" s="84"/>
      <c r="L729" s="84"/>
      <c r="M729" s="84"/>
      <c r="N729" s="84"/>
      <c r="O729" s="6"/>
      <c r="P729" s="6"/>
      <c r="Q729" s="6"/>
      <c r="R729" s="6"/>
      <c r="S729" s="6"/>
      <c r="T729" s="6"/>
      <c r="U729" s="6"/>
    </row>
    <row r="730" spans="2:21" s="83" customFormat="1" x14ac:dyDescent="0.2">
      <c r="B730" s="142"/>
      <c r="E730" s="84"/>
      <c r="F730" s="216"/>
      <c r="G730" s="84"/>
      <c r="H730" s="210"/>
      <c r="I730" s="210"/>
      <c r="J730" s="84"/>
      <c r="K730" s="84"/>
      <c r="L730" s="84"/>
      <c r="M730" s="84"/>
      <c r="N730" s="84"/>
      <c r="O730" s="6"/>
      <c r="P730" s="6"/>
      <c r="Q730" s="6"/>
      <c r="R730" s="6"/>
      <c r="S730" s="6"/>
      <c r="T730" s="6"/>
      <c r="U730" s="6"/>
    </row>
    <row r="731" spans="2:21" s="83" customFormat="1" x14ac:dyDescent="0.2">
      <c r="B731" s="142"/>
      <c r="E731" s="84"/>
      <c r="F731" s="216"/>
      <c r="G731" s="84"/>
      <c r="H731" s="210"/>
      <c r="I731" s="210"/>
      <c r="J731" s="84"/>
      <c r="K731" s="84"/>
      <c r="L731" s="84"/>
      <c r="M731" s="84"/>
      <c r="N731" s="84"/>
      <c r="O731" s="6"/>
      <c r="P731" s="6"/>
      <c r="Q731" s="6"/>
      <c r="R731" s="6"/>
      <c r="S731" s="6"/>
      <c r="T731" s="6"/>
      <c r="U731" s="6"/>
    </row>
    <row r="732" spans="2:21" s="83" customFormat="1" x14ac:dyDescent="0.2">
      <c r="B732" s="142"/>
      <c r="E732" s="84"/>
      <c r="F732" s="216"/>
      <c r="G732" s="84"/>
      <c r="H732" s="210"/>
      <c r="I732" s="210"/>
      <c r="J732" s="84"/>
      <c r="K732" s="84"/>
      <c r="L732" s="84"/>
      <c r="M732" s="84"/>
      <c r="N732" s="84"/>
      <c r="O732" s="6"/>
      <c r="P732" s="6"/>
      <c r="Q732" s="6"/>
      <c r="R732" s="6"/>
      <c r="S732" s="6"/>
      <c r="T732" s="6"/>
      <c r="U732" s="6"/>
    </row>
    <row r="733" spans="2:21" s="83" customFormat="1" x14ac:dyDescent="0.2">
      <c r="B733" s="142"/>
      <c r="E733" s="84"/>
      <c r="F733" s="216"/>
      <c r="G733" s="84"/>
      <c r="H733" s="210"/>
      <c r="I733" s="210"/>
      <c r="J733" s="84"/>
      <c r="K733" s="84"/>
      <c r="L733" s="84"/>
      <c r="M733" s="84"/>
      <c r="N733" s="84"/>
      <c r="O733" s="6"/>
      <c r="P733" s="6"/>
      <c r="Q733" s="6"/>
      <c r="R733" s="6"/>
      <c r="S733" s="6"/>
      <c r="T733" s="6"/>
      <c r="U733" s="6"/>
    </row>
    <row r="734" spans="2:21" s="83" customFormat="1" x14ac:dyDescent="0.2">
      <c r="B734" s="142"/>
      <c r="E734" s="84"/>
      <c r="F734" s="216"/>
      <c r="G734" s="84"/>
      <c r="H734" s="210"/>
      <c r="I734" s="210"/>
      <c r="J734" s="84"/>
      <c r="K734" s="84"/>
      <c r="L734" s="84"/>
      <c r="M734" s="84"/>
      <c r="N734" s="84"/>
      <c r="O734" s="6"/>
      <c r="P734" s="6"/>
      <c r="Q734" s="6"/>
      <c r="R734" s="6"/>
      <c r="S734" s="6"/>
      <c r="T734" s="6"/>
      <c r="U734" s="6"/>
    </row>
    <row r="735" spans="2:21" s="83" customFormat="1" x14ac:dyDescent="0.2">
      <c r="B735" s="142"/>
      <c r="E735" s="84"/>
      <c r="F735" s="216"/>
      <c r="G735" s="84"/>
      <c r="H735" s="210"/>
      <c r="I735" s="210"/>
      <c r="J735" s="84"/>
      <c r="K735" s="84"/>
      <c r="L735" s="84"/>
      <c r="M735" s="84"/>
      <c r="N735" s="84"/>
      <c r="O735" s="6"/>
      <c r="P735" s="6"/>
      <c r="Q735" s="6"/>
      <c r="R735" s="6"/>
      <c r="S735" s="6"/>
      <c r="T735" s="6"/>
      <c r="U735" s="6"/>
    </row>
    <row r="736" spans="2:21" s="83" customFormat="1" x14ac:dyDescent="0.2">
      <c r="B736" s="142"/>
      <c r="E736" s="84"/>
      <c r="F736" s="216"/>
      <c r="G736" s="84"/>
      <c r="H736" s="210"/>
      <c r="I736" s="210"/>
      <c r="J736" s="84"/>
      <c r="K736" s="84"/>
      <c r="L736" s="84"/>
      <c r="M736" s="84"/>
      <c r="N736" s="84"/>
      <c r="O736" s="6"/>
      <c r="P736" s="6"/>
      <c r="Q736" s="6"/>
      <c r="R736" s="6"/>
      <c r="S736" s="6"/>
      <c r="T736" s="6"/>
      <c r="U736" s="6"/>
    </row>
    <row r="737" spans="2:21" s="83" customFormat="1" x14ac:dyDescent="0.2">
      <c r="B737" s="142"/>
      <c r="E737" s="84"/>
      <c r="F737" s="216"/>
      <c r="G737" s="84"/>
      <c r="H737" s="210"/>
      <c r="I737" s="210"/>
      <c r="J737" s="84"/>
      <c r="K737" s="84"/>
      <c r="L737" s="84"/>
      <c r="M737" s="84"/>
      <c r="N737" s="84"/>
      <c r="O737" s="6"/>
      <c r="P737" s="6"/>
      <c r="Q737" s="6"/>
      <c r="R737" s="6"/>
      <c r="S737" s="6"/>
      <c r="T737" s="6"/>
      <c r="U737" s="6"/>
    </row>
    <row r="738" spans="2:21" s="83" customFormat="1" x14ac:dyDescent="0.2">
      <c r="B738" s="142"/>
      <c r="E738" s="84"/>
      <c r="F738" s="216"/>
      <c r="G738" s="84"/>
      <c r="H738" s="210"/>
      <c r="I738" s="210"/>
      <c r="J738" s="84"/>
      <c r="K738" s="84"/>
      <c r="L738" s="84"/>
      <c r="M738" s="84"/>
      <c r="N738" s="84"/>
      <c r="O738" s="6"/>
      <c r="P738" s="6"/>
      <c r="Q738" s="6"/>
      <c r="R738" s="6"/>
      <c r="S738" s="6"/>
      <c r="T738" s="6"/>
      <c r="U738" s="6"/>
    </row>
    <row r="739" spans="2:21" s="83" customFormat="1" x14ac:dyDescent="0.2">
      <c r="B739" s="142"/>
      <c r="E739" s="84"/>
      <c r="F739" s="216"/>
      <c r="G739" s="84"/>
      <c r="H739" s="210"/>
      <c r="I739" s="210"/>
      <c r="J739" s="84"/>
      <c r="K739" s="84"/>
      <c r="L739" s="84"/>
      <c r="M739" s="84"/>
      <c r="N739" s="84"/>
      <c r="O739" s="6"/>
      <c r="P739" s="6"/>
      <c r="Q739" s="6"/>
      <c r="R739" s="6"/>
      <c r="S739" s="6"/>
      <c r="T739" s="6"/>
      <c r="U739" s="6"/>
    </row>
    <row r="740" spans="2:21" s="83" customFormat="1" x14ac:dyDescent="0.2">
      <c r="B740" s="142"/>
      <c r="E740" s="84"/>
      <c r="F740" s="216"/>
      <c r="G740" s="84"/>
      <c r="H740" s="210"/>
      <c r="I740" s="210"/>
      <c r="J740" s="84"/>
      <c r="K740" s="84"/>
      <c r="L740" s="84"/>
      <c r="M740" s="84"/>
      <c r="N740" s="84"/>
      <c r="O740" s="6"/>
      <c r="P740" s="6"/>
      <c r="Q740" s="6"/>
      <c r="R740" s="6"/>
      <c r="S740" s="6"/>
      <c r="T740" s="6"/>
      <c r="U740" s="6"/>
    </row>
    <row r="741" spans="2:21" s="83" customFormat="1" x14ac:dyDescent="0.2">
      <c r="B741" s="142"/>
      <c r="E741" s="84"/>
      <c r="F741" s="216"/>
      <c r="G741" s="84"/>
      <c r="H741" s="210"/>
      <c r="I741" s="210"/>
      <c r="J741" s="84"/>
      <c r="K741" s="84"/>
      <c r="L741" s="84"/>
      <c r="M741" s="84"/>
      <c r="N741" s="84"/>
      <c r="O741" s="6"/>
      <c r="P741" s="6"/>
      <c r="Q741" s="6"/>
      <c r="R741" s="6"/>
      <c r="S741" s="6"/>
      <c r="T741" s="6"/>
      <c r="U741" s="6"/>
    </row>
    <row r="742" spans="2:21" s="83" customFormat="1" x14ac:dyDescent="0.2">
      <c r="B742" s="142"/>
      <c r="E742" s="84"/>
      <c r="F742" s="216"/>
      <c r="G742" s="84"/>
      <c r="H742" s="210"/>
      <c r="I742" s="210"/>
      <c r="J742" s="84"/>
      <c r="K742" s="84"/>
      <c r="L742" s="84"/>
      <c r="M742" s="84"/>
      <c r="N742" s="84"/>
      <c r="O742" s="6"/>
      <c r="P742" s="6"/>
      <c r="Q742" s="6"/>
      <c r="R742" s="6"/>
      <c r="S742" s="6"/>
      <c r="T742" s="6"/>
      <c r="U742" s="6"/>
    </row>
    <row r="743" spans="2:21" s="83" customFormat="1" x14ac:dyDescent="0.2">
      <c r="B743" s="142"/>
      <c r="E743" s="84"/>
      <c r="F743" s="216"/>
      <c r="G743" s="84"/>
      <c r="H743" s="210"/>
      <c r="I743" s="210"/>
      <c r="J743" s="84"/>
      <c r="K743" s="84"/>
      <c r="L743" s="84"/>
      <c r="M743" s="84"/>
      <c r="N743" s="84"/>
      <c r="O743" s="6"/>
      <c r="P743" s="6"/>
      <c r="Q743" s="6"/>
      <c r="R743" s="6"/>
      <c r="S743" s="6"/>
      <c r="T743" s="6"/>
      <c r="U743" s="6"/>
    </row>
    <row r="744" spans="2:21" s="83" customFormat="1" x14ac:dyDescent="0.2">
      <c r="B744" s="142"/>
      <c r="E744" s="84"/>
      <c r="F744" s="216"/>
      <c r="G744" s="84"/>
      <c r="H744" s="210"/>
      <c r="I744" s="210"/>
      <c r="J744" s="84"/>
      <c r="K744" s="84"/>
      <c r="L744" s="84"/>
      <c r="M744" s="84"/>
      <c r="N744" s="84"/>
      <c r="O744" s="6"/>
      <c r="P744" s="6"/>
      <c r="Q744" s="6"/>
      <c r="R744" s="6"/>
      <c r="S744" s="6"/>
      <c r="T744" s="6"/>
      <c r="U744" s="6"/>
    </row>
    <row r="745" spans="2:21" s="83" customFormat="1" x14ac:dyDescent="0.2">
      <c r="B745" s="142"/>
      <c r="E745" s="84"/>
      <c r="F745" s="216"/>
      <c r="G745" s="84"/>
      <c r="H745" s="210"/>
      <c r="I745" s="210"/>
      <c r="J745" s="84"/>
      <c r="K745" s="84"/>
      <c r="L745" s="84"/>
      <c r="M745" s="84"/>
      <c r="N745" s="84"/>
      <c r="O745" s="6"/>
      <c r="P745" s="6"/>
      <c r="Q745" s="6"/>
      <c r="R745" s="6"/>
      <c r="S745" s="6"/>
      <c r="T745" s="6"/>
      <c r="U745" s="6"/>
    </row>
    <row r="746" spans="2:21" s="83" customFormat="1" x14ac:dyDescent="0.2">
      <c r="B746" s="142"/>
      <c r="E746" s="84"/>
      <c r="F746" s="216"/>
      <c r="G746" s="84"/>
      <c r="H746" s="210"/>
      <c r="I746" s="210"/>
      <c r="J746" s="84"/>
      <c r="K746" s="84"/>
      <c r="L746" s="84"/>
      <c r="M746" s="84"/>
      <c r="N746" s="84"/>
      <c r="O746" s="6"/>
      <c r="P746" s="6"/>
      <c r="Q746" s="6"/>
      <c r="R746" s="6"/>
      <c r="S746" s="6"/>
      <c r="T746" s="6"/>
      <c r="U746" s="6"/>
    </row>
    <row r="747" spans="2:21" s="83" customFormat="1" x14ac:dyDescent="0.2">
      <c r="B747" s="142"/>
      <c r="E747" s="84"/>
      <c r="F747" s="216"/>
      <c r="G747" s="84"/>
      <c r="H747" s="210"/>
      <c r="I747" s="210"/>
      <c r="J747" s="84"/>
      <c r="K747" s="84"/>
      <c r="L747" s="84"/>
      <c r="M747" s="84"/>
      <c r="N747" s="84"/>
      <c r="O747" s="6"/>
      <c r="P747" s="6"/>
      <c r="Q747" s="6"/>
      <c r="R747" s="6"/>
      <c r="S747" s="6"/>
      <c r="T747" s="6"/>
      <c r="U747" s="6"/>
    </row>
    <row r="748" spans="2:21" s="83" customFormat="1" x14ac:dyDescent="0.2">
      <c r="B748" s="142"/>
      <c r="E748" s="84"/>
      <c r="F748" s="216"/>
      <c r="G748" s="84"/>
      <c r="H748" s="210"/>
      <c r="I748" s="210"/>
      <c r="J748" s="84"/>
      <c r="K748" s="84"/>
      <c r="L748" s="84"/>
      <c r="M748" s="84"/>
      <c r="N748" s="84"/>
      <c r="O748" s="6"/>
      <c r="P748" s="6"/>
      <c r="Q748" s="6"/>
      <c r="R748" s="6"/>
      <c r="S748" s="6"/>
      <c r="T748" s="6"/>
      <c r="U748" s="6"/>
    </row>
    <row r="749" spans="2:21" s="83" customFormat="1" x14ac:dyDescent="0.2">
      <c r="B749" s="142"/>
      <c r="E749" s="84"/>
      <c r="F749" s="216"/>
      <c r="G749" s="84"/>
      <c r="H749" s="210"/>
      <c r="I749" s="210"/>
      <c r="J749" s="84"/>
      <c r="K749" s="84"/>
      <c r="L749" s="84"/>
      <c r="M749" s="84"/>
      <c r="N749" s="84"/>
      <c r="O749" s="6"/>
      <c r="P749" s="6"/>
      <c r="Q749" s="6"/>
      <c r="R749" s="6"/>
      <c r="S749" s="6"/>
      <c r="T749" s="6"/>
      <c r="U749" s="6"/>
    </row>
    <row r="750" spans="2:21" s="83" customFormat="1" x14ac:dyDescent="0.2">
      <c r="B750" s="142"/>
      <c r="E750" s="84"/>
      <c r="F750" s="216"/>
      <c r="G750" s="84"/>
      <c r="H750" s="210"/>
      <c r="I750" s="210"/>
      <c r="J750" s="84"/>
      <c r="K750" s="84"/>
      <c r="L750" s="84"/>
      <c r="M750" s="84"/>
      <c r="N750" s="84"/>
      <c r="O750" s="6"/>
      <c r="P750" s="6"/>
      <c r="Q750" s="6"/>
      <c r="R750" s="6"/>
      <c r="S750" s="6"/>
      <c r="T750" s="6"/>
      <c r="U750" s="6"/>
    </row>
    <row r="751" spans="2:21" s="83" customFormat="1" x14ac:dyDescent="0.2">
      <c r="B751" s="142"/>
      <c r="E751" s="84"/>
      <c r="F751" s="216"/>
      <c r="G751" s="84"/>
      <c r="H751" s="210"/>
      <c r="I751" s="210"/>
      <c r="J751" s="84"/>
      <c r="K751" s="84"/>
      <c r="L751" s="84"/>
      <c r="M751" s="84"/>
      <c r="N751" s="84"/>
      <c r="O751" s="6"/>
      <c r="P751" s="6"/>
      <c r="Q751" s="6"/>
      <c r="R751" s="6"/>
      <c r="S751" s="6"/>
      <c r="T751" s="6"/>
      <c r="U751" s="6"/>
    </row>
    <row r="752" spans="2:21" s="83" customFormat="1" x14ac:dyDescent="0.2">
      <c r="B752" s="142"/>
      <c r="E752" s="84"/>
      <c r="F752" s="216"/>
      <c r="G752" s="84"/>
      <c r="H752" s="210"/>
      <c r="I752" s="210"/>
      <c r="J752" s="84"/>
      <c r="K752" s="84"/>
      <c r="L752" s="84"/>
      <c r="M752" s="84"/>
      <c r="N752" s="84"/>
      <c r="O752" s="6"/>
      <c r="P752" s="6"/>
      <c r="Q752" s="6"/>
      <c r="R752" s="6"/>
      <c r="S752" s="6"/>
      <c r="T752" s="6"/>
      <c r="U752" s="6"/>
    </row>
    <row r="753" spans="2:21" s="83" customFormat="1" x14ac:dyDescent="0.2">
      <c r="B753" s="142"/>
      <c r="E753" s="84"/>
      <c r="F753" s="216"/>
      <c r="G753" s="84"/>
      <c r="H753" s="210"/>
      <c r="I753" s="210"/>
      <c r="J753" s="84"/>
      <c r="K753" s="84"/>
      <c r="L753" s="84"/>
      <c r="M753" s="84"/>
      <c r="N753" s="84"/>
      <c r="O753" s="6"/>
      <c r="P753" s="6"/>
      <c r="Q753" s="6"/>
      <c r="R753" s="6"/>
      <c r="S753" s="6"/>
      <c r="T753" s="6"/>
      <c r="U753" s="6"/>
    </row>
    <row r="754" spans="2:21" s="83" customFormat="1" x14ac:dyDescent="0.2">
      <c r="B754" s="142"/>
      <c r="E754" s="84"/>
      <c r="F754" s="216"/>
      <c r="G754" s="84"/>
      <c r="H754" s="210"/>
      <c r="I754" s="210"/>
      <c r="J754" s="84"/>
      <c r="K754" s="84"/>
      <c r="L754" s="84"/>
      <c r="M754" s="84"/>
      <c r="N754" s="84"/>
      <c r="O754" s="6"/>
      <c r="P754" s="6"/>
      <c r="Q754" s="6"/>
      <c r="R754" s="6"/>
      <c r="S754" s="6"/>
      <c r="T754" s="6"/>
      <c r="U754" s="6"/>
    </row>
    <row r="755" spans="2:21" s="83" customFormat="1" x14ac:dyDescent="0.2">
      <c r="B755" s="142"/>
      <c r="E755" s="84"/>
      <c r="F755" s="216"/>
      <c r="G755" s="84"/>
      <c r="H755" s="210"/>
      <c r="I755" s="210"/>
      <c r="J755" s="84"/>
      <c r="K755" s="84"/>
      <c r="L755" s="84"/>
      <c r="M755" s="84"/>
      <c r="N755" s="84"/>
      <c r="O755" s="6"/>
      <c r="P755" s="6"/>
      <c r="Q755" s="6"/>
      <c r="R755" s="6"/>
      <c r="S755" s="6"/>
      <c r="T755" s="6"/>
      <c r="U755" s="6"/>
    </row>
    <row r="756" spans="2:21" s="83" customFormat="1" x14ac:dyDescent="0.2">
      <c r="B756" s="142"/>
      <c r="E756" s="84"/>
      <c r="F756" s="216"/>
      <c r="G756" s="84"/>
      <c r="H756" s="210"/>
      <c r="I756" s="210"/>
      <c r="J756" s="84"/>
      <c r="K756" s="84"/>
      <c r="L756" s="84"/>
      <c r="M756" s="84"/>
      <c r="N756" s="84"/>
      <c r="O756" s="6"/>
      <c r="P756" s="6"/>
      <c r="Q756" s="6"/>
      <c r="R756" s="6"/>
      <c r="S756" s="6"/>
      <c r="T756" s="6"/>
      <c r="U756" s="6"/>
    </row>
    <row r="757" spans="2:21" s="83" customFormat="1" x14ac:dyDescent="0.2">
      <c r="B757" s="142"/>
      <c r="E757" s="84"/>
      <c r="F757" s="216"/>
      <c r="G757" s="84"/>
      <c r="H757" s="210"/>
      <c r="I757" s="210"/>
      <c r="J757" s="84"/>
      <c r="K757" s="84"/>
      <c r="L757" s="84"/>
      <c r="M757" s="84"/>
      <c r="N757" s="84"/>
      <c r="O757" s="6"/>
      <c r="P757" s="6"/>
      <c r="Q757" s="6"/>
      <c r="R757" s="6"/>
      <c r="S757" s="6"/>
      <c r="T757" s="6"/>
      <c r="U757" s="6"/>
    </row>
    <row r="758" spans="2:21" s="83" customFormat="1" x14ac:dyDescent="0.2">
      <c r="B758" s="142"/>
      <c r="E758" s="84"/>
      <c r="F758" s="216"/>
      <c r="G758" s="84"/>
      <c r="H758" s="210"/>
      <c r="I758" s="210"/>
      <c r="J758" s="84"/>
      <c r="K758" s="84"/>
      <c r="L758" s="84"/>
      <c r="M758" s="84"/>
      <c r="N758" s="84"/>
      <c r="O758" s="6"/>
      <c r="P758" s="6"/>
      <c r="Q758" s="6"/>
      <c r="R758" s="6"/>
      <c r="S758" s="6"/>
      <c r="T758" s="6"/>
      <c r="U758" s="6"/>
    </row>
    <row r="759" spans="2:21" s="83" customFormat="1" x14ac:dyDescent="0.2">
      <c r="B759" s="142"/>
      <c r="E759" s="84"/>
      <c r="F759" s="216"/>
      <c r="G759" s="84"/>
      <c r="H759" s="210"/>
      <c r="I759" s="210"/>
      <c r="J759" s="84"/>
      <c r="K759" s="84"/>
      <c r="L759" s="84"/>
      <c r="M759" s="84"/>
      <c r="N759" s="84"/>
      <c r="O759" s="6"/>
      <c r="P759" s="6"/>
      <c r="Q759" s="6"/>
      <c r="R759" s="6"/>
      <c r="S759" s="6"/>
      <c r="T759" s="6"/>
      <c r="U759" s="6"/>
    </row>
    <row r="760" spans="2:21" s="83" customFormat="1" x14ac:dyDescent="0.2">
      <c r="B760" s="142"/>
      <c r="E760" s="84"/>
      <c r="F760" s="216"/>
      <c r="G760" s="84"/>
      <c r="H760" s="210"/>
      <c r="I760" s="210"/>
      <c r="J760" s="84"/>
      <c r="K760" s="84"/>
      <c r="L760" s="84"/>
      <c r="M760" s="84"/>
      <c r="N760" s="84"/>
      <c r="O760" s="6"/>
      <c r="P760" s="6"/>
      <c r="Q760" s="6"/>
      <c r="R760" s="6"/>
      <c r="S760" s="6"/>
      <c r="T760" s="6"/>
      <c r="U760" s="6"/>
    </row>
    <row r="761" spans="2:21" s="83" customFormat="1" x14ac:dyDescent="0.2">
      <c r="B761" s="142"/>
      <c r="E761" s="84"/>
      <c r="F761" s="216"/>
      <c r="G761" s="84"/>
      <c r="H761" s="210"/>
      <c r="I761" s="210"/>
      <c r="J761" s="84"/>
      <c r="K761" s="84"/>
      <c r="L761" s="84"/>
      <c r="M761" s="84"/>
      <c r="N761" s="84"/>
      <c r="O761" s="6"/>
      <c r="P761" s="6"/>
      <c r="Q761" s="6"/>
      <c r="R761" s="6"/>
      <c r="S761" s="6"/>
      <c r="T761" s="6"/>
      <c r="U761" s="6"/>
    </row>
    <row r="762" spans="2:21" s="83" customFormat="1" x14ac:dyDescent="0.2">
      <c r="B762" s="142"/>
      <c r="E762" s="84"/>
      <c r="F762" s="216"/>
      <c r="G762" s="84"/>
      <c r="H762" s="210"/>
      <c r="I762" s="210"/>
      <c r="J762" s="84"/>
      <c r="K762" s="84"/>
      <c r="L762" s="84"/>
      <c r="M762" s="84"/>
      <c r="N762" s="84"/>
      <c r="O762" s="6"/>
      <c r="P762" s="6"/>
      <c r="Q762" s="6"/>
      <c r="R762" s="6"/>
      <c r="S762" s="6"/>
      <c r="T762" s="6"/>
      <c r="U762" s="6"/>
    </row>
    <row r="763" spans="2:21" s="83" customFormat="1" x14ac:dyDescent="0.2">
      <c r="B763" s="142"/>
      <c r="E763" s="84"/>
      <c r="F763" s="216"/>
      <c r="G763" s="84"/>
      <c r="H763" s="210"/>
      <c r="I763" s="210"/>
      <c r="J763" s="84"/>
      <c r="K763" s="84"/>
      <c r="L763" s="84"/>
      <c r="M763" s="84"/>
      <c r="N763" s="84"/>
      <c r="O763" s="6"/>
      <c r="P763" s="6"/>
      <c r="Q763" s="6"/>
      <c r="R763" s="6"/>
      <c r="S763" s="6"/>
      <c r="T763" s="6"/>
      <c r="U763" s="6"/>
    </row>
    <row r="764" spans="2:21" s="83" customFormat="1" x14ac:dyDescent="0.2">
      <c r="B764" s="142"/>
      <c r="E764" s="84"/>
      <c r="F764" s="216"/>
      <c r="G764" s="84"/>
      <c r="H764" s="210"/>
      <c r="I764" s="210"/>
      <c r="J764" s="84"/>
      <c r="K764" s="84"/>
      <c r="L764" s="84"/>
      <c r="M764" s="84"/>
      <c r="N764" s="84"/>
      <c r="O764" s="6"/>
      <c r="P764" s="6"/>
      <c r="Q764" s="6"/>
      <c r="R764" s="6"/>
      <c r="S764" s="6"/>
      <c r="T764" s="6"/>
      <c r="U764" s="6"/>
    </row>
    <row r="765" spans="2:21" s="83" customFormat="1" x14ac:dyDescent="0.2">
      <c r="B765" s="142"/>
      <c r="E765" s="84"/>
      <c r="F765" s="216"/>
      <c r="G765" s="84"/>
      <c r="H765" s="210"/>
      <c r="I765" s="210"/>
      <c r="J765" s="84"/>
      <c r="K765" s="84"/>
      <c r="L765" s="84"/>
      <c r="M765" s="84"/>
      <c r="N765" s="84"/>
      <c r="O765" s="6"/>
      <c r="P765" s="6"/>
      <c r="Q765" s="6"/>
      <c r="R765" s="6"/>
      <c r="S765" s="6"/>
      <c r="T765" s="6"/>
      <c r="U765" s="6"/>
    </row>
    <row r="766" spans="2:21" s="83" customFormat="1" x14ac:dyDescent="0.2">
      <c r="B766" s="142"/>
      <c r="E766" s="84"/>
      <c r="F766" s="216"/>
      <c r="G766" s="84"/>
      <c r="H766" s="210"/>
      <c r="I766" s="210"/>
      <c r="J766" s="84"/>
      <c r="K766" s="84"/>
      <c r="L766" s="84"/>
      <c r="M766" s="84"/>
      <c r="N766" s="84"/>
      <c r="O766" s="6"/>
      <c r="P766" s="6"/>
      <c r="Q766" s="6"/>
      <c r="R766" s="6"/>
      <c r="S766" s="6"/>
      <c r="T766" s="6"/>
      <c r="U766" s="6"/>
    </row>
    <row r="767" spans="2:21" s="83" customFormat="1" x14ac:dyDescent="0.2">
      <c r="B767" s="142"/>
      <c r="E767" s="84"/>
      <c r="F767" s="216"/>
      <c r="G767" s="84"/>
      <c r="H767" s="210"/>
      <c r="I767" s="210"/>
      <c r="J767" s="84"/>
      <c r="K767" s="84"/>
      <c r="L767" s="84"/>
      <c r="M767" s="84"/>
      <c r="N767" s="84"/>
      <c r="O767" s="6"/>
      <c r="P767" s="6"/>
      <c r="Q767" s="6"/>
      <c r="R767" s="6"/>
      <c r="S767" s="6"/>
      <c r="T767" s="6"/>
      <c r="U767" s="6"/>
    </row>
    <row r="768" spans="2:21" s="83" customFormat="1" x14ac:dyDescent="0.2">
      <c r="B768" s="142"/>
      <c r="E768" s="84"/>
      <c r="F768" s="216"/>
      <c r="G768" s="84"/>
      <c r="H768" s="210"/>
      <c r="I768" s="210"/>
      <c r="J768" s="84"/>
      <c r="K768" s="84"/>
      <c r="L768" s="84"/>
      <c r="M768" s="84"/>
      <c r="N768" s="84"/>
      <c r="O768" s="6"/>
      <c r="P768" s="6"/>
      <c r="Q768" s="6"/>
      <c r="R768" s="6"/>
      <c r="S768" s="6"/>
      <c r="T768" s="6"/>
      <c r="U768" s="6"/>
    </row>
    <row r="769" spans="2:21" s="83" customFormat="1" x14ac:dyDescent="0.2">
      <c r="B769" s="142"/>
      <c r="E769" s="84"/>
      <c r="F769" s="216"/>
      <c r="G769" s="84"/>
      <c r="H769" s="210"/>
      <c r="I769" s="210"/>
      <c r="J769" s="84"/>
      <c r="K769" s="84"/>
      <c r="L769" s="84"/>
      <c r="M769" s="84"/>
      <c r="N769" s="84"/>
      <c r="O769" s="6"/>
      <c r="P769" s="6"/>
      <c r="Q769" s="6"/>
      <c r="R769" s="6"/>
      <c r="S769" s="6"/>
      <c r="T769" s="6"/>
      <c r="U769" s="6"/>
    </row>
    <row r="770" spans="2:21" s="83" customFormat="1" x14ac:dyDescent="0.2">
      <c r="B770" s="142"/>
      <c r="E770" s="84"/>
      <c r="F770" s="216"/>
      <c r="G770" s="84"/>
      <c r="H770" s="210"/>
      <c r="I770" s="210"/>
      <c r="J770" s="84"/>
      <c r="K770" s="84"/>
      <c r="L770" s="84"/>
      <c r="M770" s="84"/>
      <c r="N770" s="84"/>
      <c r="O770" s="6"/>
      <c r="P770" s="6"/>
      <c r="Q770" s="6"/>
      <c r="R770" s="6"/>
      <c r="S770" s="6"/>
      <c r="T770" s="6"/>
      <c r="U770" s="6"/>
    </row>
    <row r="771" spans="2:21" s="83" customFormat="1" x14ac:dyDescent="0.2">
      <c r="B771" s="142"/>
      <c r="E771" s="84"/>
      <c r="F771" s="216"/>
      <c r="G771" s="84"/>
      <c r="H771" s="210"/>
      <c r="I771" s="210"/>
      <c r="J771" s="84"/>
      <c r="K771" s="84"/>
      <c r="L771" s="84"/>
      <c r="M771" s="84"/>
      <c r="N771" s="84"/>
      <c r="O771" s="6"/>
      <c r="P771" s="6"/>
      <c r="Q771" s="6"/>
      <c r="R771" s="6"/>
      <c r="S771" s="6"/>
      <c r="T771" s="6"/>
      <c r="U771" s="6"/>
    </row>
    <row r="772" spans="2:21" s="83" customFormat="1" x14ac:dyDescent="0.2">
      <c r="B772" s="142"/>
      <c r="E772" s="84"/>
      <c r="F772" s="216"/>
      <c r="G772" s="84"/>
      <c r="H772" s="210"/>
      <c r="I772" s="210"/>
      <c r="J772" s="84"/>
      <c r="K772" s="84"/>
      <c r="L772" s="84"/>
      <c r="M772" s="84"/>
      <c r="N772" s="84"/>
      <c r="O772" s="6"/>
      <c r="P772" s="6"/>
      <c r="Q772" s="6"/>
      <c r="R772" s="6"/>
      <c r="S772" s="6"/>
      <c r="T772" s="6"/>
      <c r="U772" s="6"/>
    </row>
    <row r="773" spans="2:21" s="83" customFormat="1" x14ac:dyDescent="0.2">
      <c r="B773" s="142"/>
      <c r="E773" s="84"/>
      <c r="F773" s="216"/>
      <c r="G773" s="84"/>
      <c r="H773" s="210"/>
      <c r="I773" s="210"/>
      <c r="J773" s="84"/>
      <c r="K773" s="84"/>
      <c r="L773" s="84"/>
      <c r="M773" s="84"/>
      <c r="N773" s="84"/>
      <c r="O773" s="6"/>
      <c r="P773" s="6"/>
      <c r="Q773" s="6"/>
      <c r="R773" s="6"/>
      <c r="S773" s="6"/>
      <c r="T773" s="6"/>
      <c r="U773" s="6"/>
    </row>
    <row r="774" spans="2:21" s="83" customFormat="1" x14ac:dyDescent="0.2">
      <c r="B774" s="142"/>
      <c r="E774" s="84"/>
      <c r="F774" s="216"/>
      <c r="G774" s="84"/>
      <c r="H774" s="210"/>
      <c r="I774" s="210"/>
      <c r="J774" s="84"/>
      <c r="K774" s="84"/>
      <c r="L774" s="84"/>
      <c r="M774" s="84"/>
      <c r="N774" s="84"/>
      <c r="O774" s="6"/>
      <c r="P774" s="6"/>
      <c r="Q774" s="6"/>
      <c r="R774" s="6"/>
      <c r="S774" s="6"/>
      <c r="T774" s="6"/>
      <c r="U774" s="6"/>
    </row>
    <row r="775" spans="2:21" s="83" customFormat="1" x14ac:dyDescent="0.2">
      <c r="B775" s="142"/>
      <c r="E775" s="84"/>
      <c r="F775" s="216"/>
      <c r="G775" s="84"/>
      <c r="H775" s="210"/>
      <c r="I775" s="210"/>
      <c r="J775" s="84"/>
      <c r="K775" s="84"/>
      <c r="L775" s="84"/>
      <c r="M775" s="84"/>
      <c r="N775" s="84"/>
      <c r="O775" s="6"/>
      <c r="P775" s="6"/>
      <c r="Q775" s="6"/>
      <c r="R775" s="6"/>
      <c r="S775" s="6"/>
      <c r="T775" s="6"/>
      <c r="U775" s="6"/>
    </row>
    <row r="776" spans="2:21" s="83" customFormat="1" x14ac:dyDescent="0.2">
      <c r="B776" s="142"/>
      <c r="E776" s="84"/>
      <c r="F776" s="216"/>
      <c r="G776" s="84"/>
      <c r="H776" s="210"/>
      <c r="I776" s="210"/>
      <c r="J776" s="84"/>
      <c r="K776" s="84"/>
      <c r="L776" s="84"/>
      <c r="M776" s="84"/>
      <c r="N776" s="84"/>
      <c r="O776" s="6"/>
      <c r="P776" s="6"/>
      <c r="Q776" s="6"/>
      <c r="R776" s="6"/>
      <c r="S776" s="6"/>
      <c r="T776" s="6"/>
      <c r="U776" s="6"/>
    </row>
    <row r="777" spans="2:21" s="83" customFormat="1" x14ac:dyDescent="0.2">
      <c r="B777" s="142"/>
      <c r="E777" s="84"/>
      <c r="F777" s="216"/>
      <c r="G777" s="84"/>
      <c r="H777" s="210"/>
      <c r="I777" s="210"/>
      <c r="J777" s="84"/>
      <c r="K777" s="84"/>
      <c r="L777" s="84"/>
      <c r="M777" s="84"/>
      <c r="N777" s="84"/>
      <c r="O777" s="6"/>
      <c r="P777" s="6"/>
      <c r="Q777" s="6"/>
      <c r="R777" s="6"/>
      <c r="S777" s="6"/>
      <c r="T777" s="6"/>
      <c r="U777" s="6"/>
    </row>
    <row r="778" spans="2:21" s="83" customFormat="1" x14ac:dyDescent="0.2">
      <c r="B778" s="142"/>
      <c r="E778" s="84"/>
      <c r="F778" s="216"/>
      <c r="G778" s="84"/>
      <c r="H778" s="210"/>
      <c r="I778" s="210"/>
      <c r="J778" s="84"/>
      <c r="K778" s="84"/>
      <c r="L778" s="84"/>
      <c r="M778" s="84"/>
      <c r="N778" s="84"/>
      <c r="O778" s="6"/>
      <c r="P778" s="6"/>
      <c r="Q778" s="6"/>
      <c r="R778" s="6"/>
      <c r="S778" s="6"/>
      <c r="T778" s="6"/>
      <c r="U778" s="6"/>
    </row>
    <row r="779" spans="2:21" s="83" customFormat="1" x14ac:dyDescent="0.2">
      <c r="B779" s="142"/>
      <c r="E779" s="84"/>
      <c r="F779" s="216"/>
      <c r="G779" s="84"/>
      <c r="H779" s="210"/>
      <c r="I779" s="210"/>
      <c r="J779" s="84"/>
      <c r="K779" s="84"/>
      <c r="L779" s="84"/>
      <c r="M779" s="84"/>
      <c r="N779" s="84"/>
      <c r="O779" s="6"/>
      <c r="P779" s="6"/>
      <c r="Q779" s="6"/>
      <c r="R779" s="6"/>
      <c r="S779" s="6"/>
      <c r="T779" s="6"/>
      <c r="U779" s="6"/>
    </row>
    <row r="780" spans="2:21" s="83" customFormat="1" x14ac:dyDescent="0.2">
      <c r="B780" s="142"/>
      <c r="E780" s="84"/>
      <c r="F780" s="216"/>
      <c r="G780" s="84"/>
      <c r="H780" s="210"/>
      <c r="I780" s="210"/>
      <c r="J780" s="84"/>
      <c r="K780" s="84"/>
      <c r="L780" s="84"/>
      <c r="M780" s="84"/>
      <c r="N780" s="84"/>
      <c r="O780" s="6"/>
      <c r="P780" s="6"/>
      <c r="Q780" s="6"/>
      <c r="R780" s="6"/>
      <c r="S780" s="6"/>
      <c r="T780" s="6"/>
      <c r="U780" s="6"/>
    </row>
    <row r="781" spans="2:21" s="83" customFormat="1" x14ac:dyDescent="0.2">
      <c r="B781" s="142"/>
      <c r="E781" s="84"/>
      <c r="F781" s="216"/>
      <c r="G781" s="84"/>
      <c r="H781" s="210"/>
      <c r="I781" s="210"/>
      <c r="J781" s="84"/>
      <c r="K781" s="84"/>
      <c r="L781" s="84"/>
      <c r="M781" s="84"/>
      <c r="N781" s="84"/>
      <c r="O781" s="6"/>
      <c r="P781" s="6"/>
      <c r="Q781" s="6"/>
      <c r="R781" s="6"/>
      <c r="S781" s="6"/>
      <c r="T781" s="6"/>
      <c r="U781" s="6"/>
    </row>
    <row r="782" spans="2:21" s="83" customFormat="1" x14ac:dyDescent="0.2">
      <c r="B782" s="142"/>
      <c r="E782" s="84"/>
      <c r="F782" s="216"/>
      <c r="G782" s="84"/>
      <c r="H782" s="210"/>
      <c r="I782" s="210"/>
      <c r="J782" s="84"/>
      <c r="K782" s="84"/>
      <c r="L782" s="84"/>
      <c r="M782" s="84"/>
      <c r="N782" s="84"/>
      <c r="O782" s="6"/>
      <c r="P782" s="6"/>
      <c r="Q782" s="6"/>
      <c r="R782" s="6"/>
      <c r="S782" s="6"/>
      <c r="T782" s="6"/>
      <c r="U782" s="6"/>
    </row>
    <row r="783" spans="2:21" s="83" customFormat="1" x14ac:dyDescent="0.2">
      <c r="B783" s="142"/>
      <c r="E783" s="84"/>
      <c r="F783" s="216"/>
      <c r="G783" s="84"/>
      <c r="H783" s="210"/>
      <c r="I783" s="210"/>
      <c r="J783" s="84"/>
      <c r="K783" s="84"/>
      <c r="L783" s="84"/>
      <c r="M783" s="84"/>
      <c r="N783" s="84"/>
      <c r="O783" s="6"/>
      <c r="P783" s="6"/>
      <c r="Q783" s="6"/>
      <c r="R783" s="6"/>
      <c r="S783" s="6"/>
      <c r="T783" s="6"/>
      <c r="U783" s="6"/>
    </row>
    <row r="784" spans="2:21" s="83" customFormat="1" x14ac:dyDescent="0.2">
      <c r="B784" s="142"/>
      <c r="E784" s="84"/>
      <c r="F784" s="216"/>
      <c r="G784" s="84"/>
      <c r="H784" s="210"/>
      <c r="I784" s="210"/>
      <c r="J784" s="84"/>
      <c r="K784" s="84"/>
      <c r="L784" s="84"/>
      <c r="M784" s="84"/>
      <c r="N784" s="84"/>
      <c r="O784" s="6"/>
      <c r="P784" s="6"/>
      <c r="Q784" s="6"/>
      <c r="R784" s="6"/>
      <c r="S784" s="6"/>
      <c r="T784" s="6"/>
      <c r="U784" s="6"/>
    </row>
    <row r="785" spans="2:21" s="83" customFormat="1" x14ac:dyDescent="0.2">
      <c r="B785" s="142"/>
      <c r="E785" s="84"/>
      <c r="F785" s="216"/>
      <c r="G785" s="84"/>
      <c r="H785" s="210"/>
      <c r="I785" s="210"/>
      <c r="J785" s="84"/>
      <c r="K785" s="84"/>
      <c r="L785" s="84"/>
      <c r="M785" s="84"/>
      <c r="N785" s="84"/>
      <c r="O785" s="6"/>
      <c r="P785" s="6"/>
      <c r="Q785" s="6"/>
      <c r="R785" s="6"/>
      <c r="S785" s="6"/>
      <c r="T785" s="6"/>
      <c r="U785" s="6"/>
    </row>
    <row r="786" spans="2:21" s="83" customFormat="1" x14ac:dyDescent="0.2">
      <c r="B786" s="142"/>
      <c r="E786" s="84"/>
      <c r="F786" s="216"/>
      <c r="G786" s="84"/>
      <c r="H786" s="210"/>
      <c r="I786" s="210"/>
      <c r="J786" s="84"/>
      <c r="K786" s="84"/>
      <c r="L786" s="84"/>
      <c r="M786" s="84"/>
      <c r="N786" s="84"/>
      <c r="O786" s="6"/>
      <c r="P786" s="6"/>
      <c r="Q786" s="6"/>
      <c r="R786" s="6"/>
      <c r="S786" s="6"/>
      <c r="T786" s="6"/>
      <c r="U786" s="6"/>
    </row>
    <row r="787" spans="2:21" s="83" customFormat="1" x14ac:dyDescent="0.2">
      <c r="B787" s="142"/>
      <c r="E787" s="84"/>
      <c r="F787" s="216"/>
      <c r="G787" s="84"/>
      <c r="H787" s="210"/>
      <c r="I787" s="210"/>
      <c r="J787" s="84"/>
      <c r="K787" s="84"/>
      <c r="L787" s="84"/>
      <c r="M787" s="84"/>
      <c r="N787" s="84"/>
      <c r="O787" s="6"/>
      <c r="P787" s="6"/>
      <c r="Q787" s="6"/>
      <c r="R787" s="6"/>
      <c r="S787" s="6"/>
      <c r="T787" s="6"/>
      <c r="U787" s="6"/>
    </row>
    <row r="788" spans="2:21" s="83" customFormat="1" x14ac:dyDescent="0.2">
      <c r="B788" s="142"/>
      <c r="E788" s="84"/>
      <c r="F788" s="216"/>
      <c r="G788" s="84"/>
      <c r="H788" s="210"/>
      <c r="I788" s="210"/>
      <c r="J788" s="84"/>
      <c r="K788" s="84"/>
      <c r="L788" s="84"/>
      <c r="M788" s="84"/>
      <c r="N788" s="84"/>
      <c r="O788" s="6"/>
      <c r="P788" s="6"/>
      <c r="Q788" s="6"/>
      <c r="R788" s="6"/>
      <c r="S788" s="6"/>
      <c r="T788" s="6"/>
      <c r="U788" s="6"/>
    </row>
    <row r="789" spans="2:21" s="83" customFormat="1" x14ac:dyDescent="0.2">
      <c r="B789" s="142"/>
      <c r="E789" s="84"/>
      <c r="F789" s="216"/>
      <c r="G789" s="84"/>
      <c r="H789" s="210"/>
      <c r="I789" s="210"/>
      <c r="J789" s="84"/>
      <c r="K789" s="84"/>
      <c r="L789" s="84"/>
      <c r="M789" s="84"/>
      <c r="N789" s="84"/>
      <c r="O789" s="6"/>
      <c r="P789" s="6"/>
      <c r="Q789" s="6"/>
      <c r="R789" s="6"/>
      <c r="S789" s="6"/>
      <c r="T789" s="6"/>
      <c r="U789" s="6"/>
    </row>
    <row r="790" spans="2:21" s="83" customFormat="1" x14ac:dyDescent="0.2">
      <c r="B790" s="142"/>
      <c r="E790" s="84"/>
      <c r="F790" s="216"/>
      <c r="G790" s="84"/>
      <c r="H790" s="210"/>
      <c r="I790" s="210"/>
      <c r="J790" s="84"/>
      <c r="K790" s="84"/>
      <c r="L790" s="84"/>
      <c r="M790" s="84"/>
      <c r="N790" s="84"/>
      <c r="O790" s="6"/>
      <c r="P790" s="6"/>
      <c r="Q790" s="6"/>
      <c r="R790" s="6"/>
      <c r="S790" s="6"/>
      <c r="T790" s="6"/>
      <c r="U790" s="6"/>
    </row>
    <row r="791" spans="2:21" s="83" customFormat="1" x14ac:dyDescent="0.2">
      <c r="B791" s="142"/>
      <c r="E791" s="84"/>
      <c r="F791" s="216"/>
      <c r="G791" s="84"/>
      <c r="H791" s="210"/>
      <c r="I791" s="210"/>
      <c r="J791" s="84"/>
      <c r="K791" s="84"/>
      <c r="L791" s="84"/>
      <c r="M791" s="84"/>
      <c r="N791" s="84"/>
      <c r="O791" s="6"/>
      <c r="P791" s="6"/>
      <c r="Q791" s="6"/>
      <c r="R791" s="6"/>
      <c r="S791" s="6"/>
      <c r="T791" s="6"/>
      <c r="U791" s="6"/>
    </row>
    <row r="792" spans="2:21" s="83" customFormat="1" x14ac:dyDescent="0.2">
      <c r="B792" s="142"/>
      <c r="E792" s="84"/>
      <c r="F792" s="216"/>
      <c r="G792" s="84"/>
      <c r="H792" s="210"/>
      <c r="I792" s="210"/>
      <c r="J792" s="84"/>
      <c r="K792" s="84"/>
      <c r="L792" s="84"/>
      <c r="M792" s="84"/>
      <c r="N792" s="84"/>
      <c r="O792" s="6"/>
      <c r="P792" s="6"/>
      <c r="Q792" s="6"/>
      <c r="R792" s="6"/>
      <c r="S792" s="6"/>
      <c r="T792" s="6"/>
      <c r="U792" s="6"/>
    </row>
    <row r="793" spans="2:21" s="83" customFormat="1" x14ac:dyDescent="0.2">
      <c r="B793" s="142"/>
      <c r="E793" s="84"/>
      <c r="F793" s="216"/>
      <c r="G793" s="84"/>
      <c r="H793" s="210"/>
      <c r="I793" s="210"/>
      <c r="J793" s="84"/>
      <c r="K793" s="84"/>
      <c r="L793" s="84"/>
      <c r="M793" s="84"/>
      <c r="N793" s="84"/>
      <c r="O793" s="6"/>
      <c r="P793" s="6"/>
      <c r="Q793" s="6"/>
      <c r="R793" s="6"/>
      <c r="S793" s="6"/>
      <c r="T793" s="6"/>
      <c r="U793" s="6"/>
    </row>
    <row r="794" spans="2:21" s="83" customFormat="1" x14ac:dyDescent="0.2">
      <c r="B794" s="142"/>
      <c r="E794" s="84"/>
      <c r="F794" s="216"/>
      <c r="G794" s="84"/>
      <c r="H794" s="210"/>
      <c r="I794" s="210"/>
      <c r="J794" s="84"/>
      <c r="K794" s="84"/>
      <c r="L794" s="84"/>
      <c r="M794" s="84"/>
      <c r="N794" s="84"/>
      <c r="O794" s="6"/>
      <c r="P794" s="6"/>
      <c r="Q794" s="6"/>
      <c r="R794" s="6"/>
      <c r="S794" s="6"/>
      <c r="T794" s="6"/>
      <c r="U794" s="6"/>
    </row>
    <row r="795" spans="2:21" s="83" customFormat="1" x14ac:dyDescent="0.2">
      <c r="B795" s="142"/>
      <c r="E795" s="84"/>
      <c r="F795" s="216"/>
      <c r="G795" s="84"/>
      <c r="H795" s="210"/>
      <c r="I795" s="210"/>
      <c r="J795" s="84"/>
      <c r="K795" s="84"/>
      <c r="L795" s="84"/>
      <c r="M795" s="84"/>
      <c r="N795" s="84"/>
      <c r="O795" s="6"/>
      <c r="P795" s="6"/>
      <c r="Q795" s="6"/>
      <c r="R795" s="6"/>
      <c r="S795" s="6"/>
      <c r="T795" s="6"/>
      <c r="U795" s="6"/>
    </row>
    <row r="796" spans="2:21" s="83" customFormat="1" x14ac:dyDescent="0.2">
      <c r="B796" s="142"/>
      <c r="E796" s="84"/>
      <c r="F796" s="216"/>
      <c r="G796" s="84"/>
      <c r="H796" s="210"/>
      <c r="I796" s="210"/>
      <c r="J796" s="84"/>
      <c r="K796" s="84"/>
      <c r="L796" s="84"/>
      <c r="M796" s="84"/>
      <c r="N796" s="84"/>
      <c r="O796" s="6"/>
      <c r="P796" s="6"/>
      <c r="Q796" s="6"/>
      <c r="R796" s="6"/>
      <c r="S796" s="6"/>
      <c r="T796" s="6"/>
      <c r="U796" s="6"/>
    </row>
    <row r="797" spans="2:21" s="83" customFormat="1" x14ac:dyDescent="0.2">
      <c r="B797" s="142"/>
      <c r="E797" s="84"/>
      <c r="F797" s="216"/>
      <c r="G797" s="84"/>
      <c r="H797" s="210"/>
      <c r="I797" s="210"/>
      <c r="J797" s="84"/>
      <c r="K797" s="84"/>
      <c r="L797" s="84"/>
      <c r="M797" s="84"/>
      <c r="N797" s="84"/>
      <c r="O797" s="6"/>
      <c r="P797" s="6"/>
      <c r="Q797" s="6"/>
      <c r="R797" s="6"/>
      <c r="S797" s="6"/>
      <c r="T797" s="6"/>
      <c r="U797" s="6"/>
    </row>
    <row r="798" spans="2:21" s="83" customFormat="1" x14ac:dyDescent="0.2">
      <c r="B798" s="142"/>
      <c r="E798" s="84"/>
      <c r="F798" s="216"/>
      <c r="G798" s="84"/>
      <c r="H798" s="210"/>
      <c r="I798" s="210"/>
      <c r="J798" s="84"/>
      <c r="K798" s="84"/>
      <c r="L798" s="84"/>
      <c r="M798" s="84"/>
      <c r="N798" s="84"/>
      <c r="O798" s="6"/>
      <c r="P798" s="6"/>
      <c r="Q798" s="6"/>
      <c r="R798" s="6"/>
      <c r="S798" s="6"/>
      <c r="T798" s="6"/>
      <c r="U798" s="6"/>
    </row>
    <row r="799" spans="2:21" s="83" customFormat="1" x14ac:dyDescent="0.2">
      <c r="B799" s="142"/>
      <c r="E799" s="84"/>
      <c r="F799" s="216"/>
      <c r="G799" s="84"/>
      <c r="H799" s="210"/>
      <c r="I799" s="210"/>
      <c r="J799" s="84"/>
      <c r="K799" s="84"/>
      <c r="L799" s="84"/>
      <c r="M799" s="84"/>
      <c r="N799" s="84"/>
      <c r="O799" s="6"/>
      <c r="P799" s="6"/>
      <c r="Q799" s="6"/>
      <c r="R799" s="6"/>
      <c r="S799" s="6"/>
      <c r="T799" s="6"/>
      <c r="U799" s="6"/>
    </row>
    <row r="800" spans="2:21" s="83" customFormat="1" x14ac:dyDescent="0.2">
      <c r="B800" s="142"/>
      <c r="E800" s="84"/>
      <c r="F800" s="216"/>
      <c r="G800" s="84"/>
      <c r="H800" s="210"/>
      <c r="I800" s="210"/>
      <c r="J800" s="84"/>
      <c r="K800" s="84"/>
      <c r="L800" s="84"/>
      <c r="M800" s="84"/>
      <c r="N800" s="84"/>
      <c r="O800" s="6"/>
      <c r="P800" s="6"/>
      <c r="Q800" s="6"/>
      <c r="R800" s="6"/>
      <c r="S800" s="6"/>
      <c r="T800" s="6"/>
      <c r="U800" s="6"/>
    </row>
    <row r="801" spans="2:21" s="83" customFormat="1" x14ac:dyDescent="0.2">
      <c r="B801" s="142"/>
      <c r="E801" s="84"/>
      <c r="F801" s="216"/>
      <c r="G801" s="84"/>
      <c r="H801" s="210"/>
      <c r="I801" s="210"/>
      <c r="J801" s="84"/>
      <c r="K801" s="84"/>
      <c r="L801" s="84"/>
      <c r="M801" s="84"/>
      <c r="N801" s="84"/>
      <c r="O801" s="6"/>
      <c r="P801" s="6"/>
      <c r="Q801" s="6"/>
      <c r="R801" s="6"/>
      <c r="S801" s="6"/>
      <c r="T801" s="6"/>
      <c r="U801" s="6"/>
    </row>
    <row r="802" spans="2:21" s="83" customFormat="1" x14ac:dyDescent="0.2">
      <c r="B802" s="142"/>
      <c r="E802" s="84"/>
      <c r="F802" s="216"/>
      <c r="G802" s="84"/>
      <c r="H802" s="210"/>
      <c r="I802" s="210"/>
      <c r="J802" s="84"/>
      <c r="K802" s="84"/>
      <c r="L802" s="84"/>
      <c r="M802" s="84"/>
      <c r="N802" s="84"/>
      <c r="O802" s="6"/>
      <c r="P802" s="6"/>
      <c r="Q802" s="6"/>
      <c r="R802" s="6"/>
      <c r="S802" s="6"/>
      <c r="T802" s="6"/>
      <c r="U802" s="6"/>
    </row>
    <row r="803" spans="2:21" s="83" customFormat="1" x14ac:dyDescent="0.2">
      <c r="B803" s="142"/>
      <c r="E803" s="84"/>
      <c r="F803" s="216"/>
      <c r="G803" s="84"/>
      <c r="H803" s="210"/>
      <c r="I803" s="210"/>
      <c r="J803" s="84"/>
      <c r="K803" s="84"/>
      <c r="L803" s="84"/>
      <c r="M803" s="84"/>
      <c r="N803" s="84"/>
      <c r="O803" s="6"/>
      <c r="P803" s="6"/>
      <c r="Q803" s="6"/>
      <c r="R803" s="6"/>
      <c r="S803" s="6"/>
      <c r="T803" s="6"/>
      <c r="U803" s="6"/>
    </row>
    <row r="804" spans="2:21" s="83" customFormat="1" x14ac:dyDescent="0.2">
      <c r="B804" s="142"/>
      <c r="E804" s="84"/>
      <c r="F804" s="216"/>
      <c r="G804" s="84"/>
      <c r="H804" s="210"/>
      <c r="I804" s="210"/>
      <c r="J804" s="84"/>
      <c r="K804" s="84"/>
      <c r="L804" s="84"/>
      <c r="M804" s="84"/>
      <c r="N804" s="84"/>
      <c r="O804" s="6"/>
      <c r="P804" s="6"/>
      <c r="Q804" s="6"/>
      <c r="R804" s="6"/>
      <c r="S804" s="6"/>
      <c r="T804" s="6"/>
      <c r="U804" s="6"/>
    </row>
    <row r="805" spans="2:21" s="83" customFormat="1" x14ac:dyDescent="0.2">
      <c r="B805" s="142"/>
      <c r="E805" s="84"/>
      <c r="F805" s="216"/>
      <c r="G805" s="84"/>
      <c r="H805" s="210"/>
      <c r="I805" s="210"/>
      <c r="J805" s="84"/>
      <c r="K805" s="84"/>
      <c r="L805" s="84"/>
      <c r="M805" s="84"/>
      <c r="N805" s="84"/>
      <c r="O805" s="6"/>
      <c r="P805" s="6"/>
      <c r="Q805" s="6"/>
      <c r="R805" s="6"/>
      <c r="S805" s="6"/>
      <c r="T805" s="6"/>
      <c r="U805" s="6"/>
    </row>
    <row r="806" spans="2:21" s="83" customFormat="1" x14ac:dyDescent="0.2">
      <c r="B806" s="142"/>
      <c r="E806" s="84"/>
      <c r="F806" s="216"/>
      <c r="G806" s="84"/>
      <c r="H806" s="210"/>
      <c r="I806" s="210"/>
      <c r="J806" s="84"/>
      <c r="K806" s="84"/>
      <c r="L806" s="84"/>
      <c r="M806" s="84"/>
      <c r="N806" s="84"/>
      <c r="O806" s="6"/>
      <c r="P806" s="6"/>
      <c r="Q806" s="6"/>
      <c r="R806" s="6"/>
      <c r="S806" s="6"/>
      <c r="T806" s="6"/>
      <c r="U806" s="6"/>
    </row>
    <row r="807" spans="2:21" s="83" customFormat="1" x14ac:dyDescent="0.2">
      <c r="B807" s="142"/>
      <c r="E807" s="84"/>
      <c r="F807" s="216"/>
      <c r="G807" s="84"/>
      <c r="H807" s="210"/>
      <c r="I807" s="210"/>
      <c r="J807" s="84"/>
      <c r="K807" s="84"/>
      <c r="L807" s="84"/>
      <c r="M807" s="84"/>
      <c r="N807" s="84"/>
      <c r="O807" s="6"/>
      <c r="P807" s="6"/>
      <c r="Q807" s="6"/>
      <c r="R807" s="6"/>
      <c r="S807" s="6"/>
      <c r="T807" s="6"/>
      <c r="U807" s="6"/>
    </row>
    <row r="808" spans="2:21" s="83" customFormat="1" x14ac:dyDescent="0.2">
      <c r="B808" s="142"/>
      <c r="E808" s="84"/>
      <c r="F808" s="216"/>
      <c r="G808" s="84"/>
      <c r="H808" s="210"/>
      <c r="I808" s="210"/>
      <c r="J808" s="84"/>
      <c r="K808" s="84"/>
      <c r="L808" s="84"/>
      <c r="M808" s="84"/>
      <c r="N808" s="84"/>
      <c r="O808" s="6"/>
      <c r="P808" s="6"/>
      <c r="Q808" s="6"/>
      <c r="R808" s="6"/>
      <c r="S808" s="6"/>
      <c r="T808" s="6"/>
      <c r="U808" s="6"/>
    </row>
    <row r="809" spans="2:21" s="83" customFormat="1" x14ac:dyDescent="0.2">
      <c r="B809" s="142"/>
      <c r="E809" s="84"/>
      <c r="F809" s="216"/>
      <c r="G809" s="84"/>
      <c r="H809" s="210"/>
      <c r="I809" s="210"/>
      <c r="J809" s="84"/>
      <c r="K809" s="84"/>
      <c r="L809" s="84"/>
      <c r="M809" s="84"/>
      <c r="N809" s="84"/>
      <c r="O809" s="6"/>
      <c r="P809" s="6"/>
      <c r="Q809" s="6"/>
      <c r="R809" s="6"/>
      <c r="S809" s="6"/>
      <c r="T809" s="6"/>
      <c r="U809" s="6"/>
    </row>
    <row r="810" spans="2:21" s="83" customFormat="1" x14ac:dyDescent="0.2">
      <c r="B810" s="142"/>
      <c r="E810" s="84"/>
      <c r="F810" s="216"/>
      <c r="G810" s="84"/>
      <c r="H810" s="210"/>
      <c r="I810" s="210"/>
      <c r="J810" s="84"/>
      <c r="K810" s="84"/>
      <c r="L810" s="84"/>
      <c r="M810" s="84"/>
      <c r="N810" s="84"/>
      <c r="O810" s="6"/>
      <c r="P810" s="6"/>
      <c r="Q810" s="6"/>
      <c r="R810" s="6"/>
      <c r="S810" s="6"/>
      <c r="T810" s="6"/>
      <c r="U810" s="6"/>
    </row>
    <row r="811" spans="2:21" s="83" customFormat="1" x14ac:dyDescent="0.2">
      <c r="B811" s="142"/>
      <c r="E811" s="84"/>
      <c r="F811" s="216"/>
      <c r="G811" s="84"/>
      <c r="H811" s="210"/>
      <c r="I811" s="210"/>
      <c r="J811" s="84"/>
      <c r="K811" s="84"/>
      <c r="L811" s="84"/>
      <c r="M811" s="84"/>
      <c r="N811" s="84"/>
      <c r="O811" s="6"/>
      <c r="P811" s="6"/>
      <c r="Q811" s="6"/>
      <c r="R811" s="6"/>
      <c r="S811" s="6"/>
      <c r="T811" s="6"/>
      <c r="U811" s="6"/>
    </row>
    <row r="812" spans="2:21" s="83" customFormat="1" x14ac:dyDescent="0.2">
      <c r="B812" s="142"/>
      <c r="E812" s="84"/>
      <c r="F812" s="216"/>
      <c r="G812" s="84"/>
      <c r="H812" s="210"/>
      <c r="I812" s="210"/>
      <c r="J812" s="84"/>
      <c r="K812" s="84"/>
      <c r="L812" s="84"/>
      <c r="M812" s="84"/>
      <c r="N812" s="84"/>
      <c r="O812" s="6"/>
      <c r="P812" s="6"/>
      <c r="Q812" s="6"/>
      <c r="R812" s="6"/>
      <c r="S812" s="6"/>
      <c r="T812" s="6"/>
      <c r="U812" s="6"/>
    </row>
    <row r="813" spans="2:21" s="83" customFormat="1" x14ac:dyDescent="0.2">
      <c r="B813" s="142"/>
      <c r="E813" s="84"/>
      <c r="F813" s="216"/>
      <c r="G813" s="84"/>
      <c r="H813" s="210"/>
      <c r="I813" s="210"/>
      <c r="J813" s="84"/>
      <c r="K813" s="84"/>
      <c r="L813" s="84"/>
      <c r="M813" s="84"/>
      <c r="N813" s="84"/>
      <c r="O813" s="6"/>
      <c r="P813" s="6"/>
      <c r="Q813" s="6"/>
      <c r="R813" s="6"/>
      <c r="S813" s="6"/>
      <c r="T813" s="6"/>
      <c r="U813" s="6"/>
    </row>
    <row r="814" spans="2:21" s="83" customFormat="1" x14ac:dyDescent="0.2">
      <c r="B814" s="142"/>
      <c r="E814" s="84"/>
      <c r="F814" s="216"/>
      <c r="G814" s="84"/>
      <c r="H814" s="210"/>
      <c r="I814" s="210"/>
      <c r="J814" s="84"/>
      <c r="K814" s="84"/>
      <c r="L814" s="84"/>
      <c r="M814" s="84"/>
      <c r="N814" s="84"/>
      <c r="O814" s="6"/>
      <c r="P814" s="6"/>
      <c r="Q814" s="6"/>
      <c r="R814" s="6"/>
      <c r="S814" s="6"/>
      <c r="T814" s="6"/>
      <c r="U814" s="6"/>
    </row>
    <row r="815" spans="2:21" s="83" customFormat="1" x14ac:dyDescent="0.2">
      <c r="B815" s="142"/>
      <c r="E815" s="84"/>
      <c r="F815" s="216"/>
      <c r="G815" s="84"/>
      <c r="H815" s="210"/>
      <c r="I815" s="210"/>
      <c r="J815" s="84"/>
      <c r="K815" s="84"/>
      <c r="L815" s="84"/>
      <c r="M815" s="84"/>
      <c r="N815" s="84"/>
      <c r="O815" s="6"/>
      <c r="P815" s="6"/>
      <c r="Q815" s="6"/>
      <c r="R815" s="6"/>
      <c r="S815" s="6"/>
      <c r="T815" s="6"/>
      <c r="U815" s="6"/>
    </row>
    <row r="816" spans="2:21" s="83" customFormat="1" x14ac:dyDescent="0.2">
      <c r="B816" s="142"/>
      <c r="E816" s="84"/>
      <c r="F816" s="216"/>
      <c r="G816" s="84"/>
      <c r="H816" s="210"/>
      <c r="I816" s="210"/>
      <c r="J816" s="84"/>
      <c r="K816" s="84"/>
      <c r="L816" s="84"/>
      <c r="M816" s="84"/>
      <c r="N816" s="84"/>
      <c r="O816" s="6"/>
      <c r="P816" s="6"/>
      <c r="Q816" s="6"/>
      <c r="R816" s="6"/>
      <c r="S816" s="6"/>
      <c r="T816" s="6"/>
      <c r="U816" s="6"/>
    </row>
    <row r="817" spans="2:21" s="83" customFormat="1" x14ac:dyDescent="0.2">
      <c r="B817" s="142"/>
      <c r="E817" s="84"/>
      <c r="F817" s="216"/>
      <c r="G817" s="84"/>
      <c r="H817" s="210"/>
      <c r="I817" s="210"/>
      <c r="J817" s="84"/>
      <c r="K817" s="84"/>
      <c r="L817" s="84"/>
      <c r="M817" s="84"/>
      <c r="N817" s="84"/>
      <c r="O817" s="6"/>
      <c r="P817" s="6"/>
      <c r="Q817" s="6"/>
      <c r="R817" s="6"/>
      <c r="S817" s="6"/>
      <c r="T817" s="6"/>
      <c r="U817" s="6"/>
    </row>
    <row r="818" spans="2:21" s="83" customFormat="1" x14ac:dyDescent="0.2">
      <c r="B818" s="142"/>
      <c r="E818" s="84"/>
      <c r="F818" s="216"/>
      <c r="G818" s="84"/>
      <c r="H818" s="210"/>
      <c r="I818" s="210"/>
      <c r="J818" s="84"/>
      <c r="K818" s="84"/>
      <c r="L818" s="84"/>
      <c r="M818" s="84"/>
      <c r="N818" s="84"/>
      <c r="O818" s="6"/>
      <c r="P818" s="6"/>
      <c r="Q818" s="6"/>
      <c r="R818" s="6"/>
      <c r="S818" s="6"/>
      <c r="T818" s="6"/>
      <c r="U818" s="6"/>
    </row>
    <row r="819" spans="2:21" s="83" customFormat="1" x14ac:dyDescent="0.2">
      <c r="B819" s="142"/>
      <c r="E819" s="84"/>
      <c r="F819" s="216"/>
      <c r="G819" s="84"/>
      <c r="H819" s="210"/>
      <c r="I819" s="210"/>
      <c r="J819" s="84"/>
      <c r="K819" s="84"/>
      <c r="L819" s="84"/>
      <c r="M819" s="84"/>
      <c r="N819" s="84"/>
      <c r="O819" s="6"/>
      <c r="P819" s="6"/>
      <c r="Q819" s="6"/>
      <c r="R819" s="6"/>
      <c r="S819" s="6"/>
      <c r="T819" s="6"/>
      <c r="U819" s="6"/>
    </row>
    <row r="820" spans="2:21" s="83" customFormat="1" x14ac:dyDescent="0.2">
      <c r="B820" s="142"/>
      <c r="E820" s="84"/>
      <c r="F820" s="216"/>
      <c r="G820" s="84"/>
      <c r="H820" s="210"/>
      <c r="I820" s="210"/>
      <c r="J820" s="84"/>
      <c r="K820" s="84"/>
      <c r="L820" s="84"/>
      <c r="M820" s="84"/>
      <c r="N820" s="84"/>
      <c r="O820" s="6"/>
      <c r="P820" s="6"/>
      <c r="Q820" s="6"/>
      <c r="R820" s="6"/>
      <c r="S820" s="6"/>
      <c r="T820" s="6"/>
      <c r="U820" s="6"/>
    </row>
    <row r="821" spans="2:21" s="83" customFormat="1" x14ac:dyDescent="0.2">
      <c r="B821" s="142"/>
      <c r="E821" s="84"/>
      <c r="F821" s="216"/>
      <c r="G821" s="84"/>
      <c r="H821" s="210"/>
      <c r="I821" s="210"/>
      <c r="J821" s="84"/>
      <c r="K821" s="84"/>
      <c r="L821" s="84"/>
      <c r="M821" s="84"/>
      <c r="N821" s="84"/>
      <c r="O821" s="6"/>
      <c r="P821" s="6"/>
      <c r="Q821" s="6"/>
      <c r="R821" s="6"/>
      <c r="S821" s="6"/>
      <c r="T821" s="6"/>
      <c r="U821" s="6"/>
    </row>
    <row r="822" spans="2:21" s="83" customFormat="1" x14ac:dyDescent="0.2">
      <c r="B822" s="142"/>
      <c r="E822" s="84"/>
      <c r="F822" s="216"/>
      <c r="G822" s="84"/>
      <c r="H822" s="210"/>
      <c r="I822" s="210"/>
      <c r="J822" s="84"/>
      <c r="K822" s="84"/>
      <c r="L822" s="84"/>
      <c r="M822" s="84"/>
      <c r="N822" s="84"/>
      <c r="O822" s="6"/>
      <c r="P822" s="6"/>
      <c r="Q822" s="6"/>
      <c r="R822" s="6"/>
      <c r="S822" s="6"/>
      <c r="T822" s="6"/>
      <c r="U822" s="6"/>
    </row>
    <row r="823" spans="2:21" s="83" customFormat="1" x14ac:dyDescent="0.2">
      <c r="B823" s="142"/>
      <c r="E823" s="84"/>
      <c r="F823" s="216"/>
      <c r="G823" s="84"/>
      <c r="H823" s="210"/>
      <c r="I823" s="210"/>
      <c r="J823" s="84"/>
      <c r="K823" s="84"/>
      <c r="L823" s="84"/>
      <c r="M823" s="84"/>
      <c r="N823" s="84"/>
      <c r="O823" s="6"/>
      <c r="P823" s="6"/>
      <c r="Q823" s="6"/>
      <c r="R823" s="6"/>
      <c r="S823" s="6"/>
      <c r="T823" s="6"/>
      <c r="U823" s="6"/>
    </row>
    <row r="824" spans="2:21" s="83" customFormat="1" x14ac:dyDescent="0.2">
      <c r="B824" s="142"/>
      <c r="E824" s="84"/>
      <c r="F824" s="216"/>
      <c r="G824" s="84"/>
      <c r="H824" s="210"/>
      <c r="I824" s="210"/>
      <c r="J824" s="84"/>
      <c r="K824" s="84"/>
      <c r="L824" s="84"/>
      <c r="M824" s="84"/>
      <c r="N824" s="84"/>
      <c r="O824" s="6"/>
      <c r="P824" s="6"/>
      <c r="Q824" s="6"/>
      <c r="R824" s="6"/>
      <c r="S824" s="6"/>
      <c r="T824" s="6"/>
      <c r="U824" s="6"/>
    </row>
    <row r="825" spans="2:21" s="83" customFormat="1" x14ac:dyDescent="0.2">
      <c r="B825" s="142"/>
      <c r="E825" s="84"/>
      <c r="F825" s="216"/>
      <c r="G825" s="84"/>
      <c r="H825" s="210"/>
      <c r="I825" s="210"/>
      <c r="J825" s="84"/>
      <c r="K825" s="84"/>
      <c r="L825" s="84"/>
      <c r="M825" s="84"/>
      <c r="N825" s="84"/>
      <c r="O825" s="6"/>
      <c r="P825" s="6"/>
      <c r="Q825" s="6"/>
      <c r="R825" s="6"/>
      <c r="S825" s="6"/>
      <c r="T825" s="6"/>
      <c r="U825" s="6"/>
    </row>
    <row r="826" spans="2:21" s="83" customFormat="1" x14ac:dyDescent="0.2">
      <c r="B826" s="142"/>
      <c r="E826" s="84"/>
      <c r="F826" s="216"/>
      <c r="G826" s="84"/>
      <c r="H826" s="210"/>
      <c r="I826" s="210"/>
      <c r="J826" s="84"/>
      <c r="K826" s="84"/>
      <c r="L826" s="84"/>
      <c r="M826" s="84"/>
      <c r="N826" s="84"/>
      <c r="O826" s="6"/>
      <c r="P826" s="6"/>
      <c r="Q826" s="6"/>
      <c r="R826" s="6"/>
      <c r="S826" s="6"/>
      <c r="T826" s="6"/>
      <c r="U826" s="6"/>
    </row>
    <row r="827" spans="2:21" s="83" customFormat="1" x14ac:dyDescent="0.2">
      <c r="B827" s="142"/>
      <c r="E827" s="84"/>
      <c r="F827" s="216"/>
      <c r="G827" s="84"/>
      <c r="H827" s="210"/>
      <c r="I827" s="210"/>
      <c r="J827" s="84"/>
      <c r="K827" s="84"/>
      <c r="L827" s="84"/>
      <c r="M827" s="84"/>
      <c r="N827" s="84"/>
      <c r="O827" s="6"/>
      <c r="P827" s="6"/>
      <c r="Q827" s="6"/>
      <c r="R827" s="6"/>
      <c r="S827" s="6"/>
      <c r="T827" s="6"/>
      <c r="U827" s="6"/>
    </row>
    <row r="828" spans="2:21" s="83" customFormat="1" x14ac:dyDescent="0.2">
      <c r="B828" s="142"/>
      <c r="E828" s="84"/>
      <c r="F828" s="216"/>
      <c r="G828" s="84"/>
      <c r="H828" s="210"/>
      <c r="I828" s="210"/>
      <c r="J828" s="84"/>
      <c r="K828" s="84"/>
      <c r="L828" s="84"/>
      <c r="M828" s="84"/>
      <c r="N828" s="84"/>
      <c r="O828" s="6"/>
      <c r="P828" s="6"/>
      <c r="Q828" s="6"/>
      <c r="R828" s="6"/>
      <c r="S828" s="6"/>
      <c r="T828" s="6"/>
      <c r="U828" s="6"/>
    </row>
    <row r="829" spans="2:21" s="83" customFormat="1" x14ac:dyDescent="0.2">
      <c r="B829" s="142"/>
      <c r="E829" s="84"/>
      <c r="F829" s="216"/>
      <c r="G829" s="84"/>
      <c r="H829" s="210"/>
      <c r="I829" s="210"/>
      <c r="J829" s="84"/>
      <c r="K829" s="84"/>
      <c r="L829" s="84"/>
      <c r="M829" s="84"/>
      <c r="N829" s="84"/>
      <c r="O829" s="6"/>
      <c r="P829" s="6"/>
      <c r="Q829" s="6"/>
      <c r="R829" s="6"/>
      <c r="S829" s="6"/>
      <c r="T829" s="6"/>
      <c r="U829" s="6"/>
    </row>
    <row r="830" spans="2:21" s="83" customFormat="1" x14ac:dyDescent="0.2">
      <c r="B830" s="142"/>
      <c r="E830" s="84"/>
      <c r="F830" s="216"/>
      <c r="G830" s="84"/>
      <c r="H830" s="210"/>
      <c r="I830" s="210"/>
      <c r="J830" s="84"/>
      <c r="K830" s="84"/>
      <c r="L830" s="84"/>
      <c r="M830" s="84"/>
      <c r="N830" s="84"/>
      <c r="O830" s="6"/>
      <c r="P830" s="6"/>
      <c r="Q830" s="6"/>
      <c r="R830" s="6"/>
      <c r="S830" s="6"/>
      <c r="T830" s="6"/>
      <c r="U830" s="6"/>
    </row>
    <row r="831" spans="2:21" s="83" customFormat="1" x14ac:dyDescent="0.2">
      <c r="B831" s="142"/>
      <c r="E831" s="84"/>
      <c r="F831" s="216"/>
      <c r="G831" s="84"/>
      <c r="H831" s="210"/>
      <c r="I831" s="210"/>
      <c r="J831" s="84"/>
      <c r="K831" s="84"/>
      <c r="L831" s="84"/>
      <c r="M831" s="84"/>
      <c r="N831" s="84"/>
      <c r="O831" s="6"/>
      <c r="P831" s="6"/>
      <c r="Q831" s="6"/>
      <c r="R831" s="6"/>
      <c r="S831" s="6"/>
      <c r="T831" s="6"/>
      <c r="U831" s="6"/>
    </row>
    <row r="832" spans="2:21" s="83" customFormat="1" x14ac:dyDescent="0.2">
      <c r="B832" s="142"/>
      <c r="E832" s="84"/>
      <c r="F832" s="216"/>
      <c r="G832" s="84"/>
      <c r="H832" s="210"/>
      <c r="I832" s="210"/>
      <c r="J832" s="84"/>
      <c r="K832" s="84"/>
      <c r="L832" s="84"/>
      <c r="M832" s="84"/>
      <c r="N832" s="84"/>
      <c r="O832" s="6"/>
      <c r="P832" s="6"/>
      <c r="Q832" s="6"/>
      <c r="R832" s="6"/>
      <c r="S832" s="6"/>
      <c r="T832" s="6"/>
      <c r="U832" s="6"/>
    </row>
    <row r="833" spans="2:21" s="83" customFormat="1" x14ac:dyDescent="0.2">
      <c r="B833" s="142"/>
      <c r="E833" s="84"/>
      <c r="F833" s="216"/>
      <c r="G833" s="84"/>
      <c r="H833" s="210"/>
      <c r="I833" s="210"/>
      <c r="J833" s="84"/>
      <c r="K833" s="84"/>
      <c r="L833" s="84"/>
      <c r="M833" s="84"/>
      <c r="N833" s="84"/>
      <c r="O833" s="6"/>
      <c r="P833" s="6"/>
      <c r="Q833" s="6"/>
      <c r="R833" s="6"/>
      <c r="S833" s="6"/>
      <c r="T833" s="6"/>
      <c r="U833" s="6"/>
    </row>
    <row r="834" spans="2:21" s="83" customFormat="1" x14ac:dyDescent="0.2">
      <c r="B834" s="142"/>
      <c r="E834" s="84"/>
      <c r="F834" s="216"/>
      <c r="G834" s="84"/>
      <c r="H834" s="210"/>
      <c r="I834" s="210"/>
      <c r="J834" s="84"/>
      <c r="K834" s="84"/>
      <c r="L834" s="84"/>
      <c r="M834" s="84"/>
      <c r="N834" s="84"/>
      <c r="O834" s="6"/>
      <c r="P834" s="6"/>
      <c r="Q834" s="6"/>
      <c r="R834" s="6"/>
      <c r="S834" s="6"/>
      <c r="T834" s="6"/>
      <c r="U834" s="6"/>
    </row>
    <row r="835" spans="2:21" s="83" customFormat="1" x14ac:dyDescent="0.2">
      <c r="B835" s="142"/>
      <c r="E835" s="84"/>
      <c r="F835" s="216"/>
      <c r="G835" s="84"/>
      <c r="H835" s="210"/>
      <c r="I835" s="210"/>
      <c r="J835" s="84"/>
      <c r="K835" s="84"/>
      <c r="L835" s="84"/>
      <c r="M835" s="84"/>
      <c r="N835" s="84"/>
      <c r="O835" s="6"/>
      <c r="P835" s="6"/>
      <c r="Q835" s="6"/>
      <c r="R835" s="6"/>
      <c r="S835" s="6"/>
      <c r="T835" s="6"/>
      <c r="U835" s="6"/>
    </row>
    <row r="836" spans="2:21" s="83" customFormat="1" x14ac:dyDescent="0.2">
      <c r="B836" s="142"/>
      <c r="E836" s="84"/>
      <c r="F836" s="216"/>
      <c r="G836" s="84"/>
      <c r="H836" s="210"/>
      <c r="I836" s="210"/>
      <c r="J836" s="84"/>
      <c r="K836" s="84"/>
      <c r="L836" s="84"/>
      <c r="M836" s="84"/>
      <c r="N836" s="84"/>
      <c r="O836" s="6"/>
      <c r="P836" s="6"/>
      <c r="Q836" s="6"/>
      <c r="R836" s="6"/>
      <c r="S836" s="6"/>
      <c r="T836" s="6"/>
      <c r="U836" s="6"/>
    </row>
    <row r="837" spans="2:21" s="83" customFormat="1" x14ac:dyDescent="0.2">
      <c r="B837" s="142"/>
      <c r="E837" s="84"/>
      <c r="F837" s="216"/>
      <c r="G837" s="84"/>
      <c r="H837" s="210"/>
      <c r="I837" s="210"/>
      <c r="J837" s="84"/>
      <c r="K837" s="84"/>
      <c r="L837" s="84"/>
      <c r="M837" s="84"/>
      <c r="N837" s="84"/>
      <c r="O837" s="6"/>
      <c r="P837" s="6"/>
      <c r="Q837" s="6"/>
      <c r="R837" s="6"/>
      <c r="S837" s="6"/>
      <c r="T837" s="6"/>
      <c r="U837" s="6"/>
    </row>
    <row r="838" spans="2:21" s="83" customFormat="1" x14ac:dyDescent="0.2">
      <c r="B838" s="142"/>
      <c r="E838" s="84"/>
      <c r="F838" s="216"/>
      <c r="G838" s="84"/>
      <c r="H838" s="210"/>
      <c r="I838" s="210"/>
      <c r="J838" s="84"/>
      <c r="K838" s="84"/>
      <c r="L838" s="84"/>
      <c r="M838" s="84"/>
      <c r="N838" s="84"/>
      <c r="O838" s="6"/>
      <c r="P838" s="6"/>
      <c r="Q838" s="6"/>
      <c r="R838" s="6"/>
      <c r="S838" s="6"/>
      <c r="T838" s="6"/>
      <c r="U838" s="6"/>
    </row>
    <row r="839" spans="2:21" s="83" customFormat="1" x14ac:dyDescent="0.2">
      <c r="B839" s="142"/>
      <c r="E839" s="84"/>
      <c r="F839" s="216"/>
      <c r="G839" s="84"/>
      <c r="H839" s="210"/>
      <c r="I839" s="210"/>
      <c r="J839" s="84"/>
      <c r="K839" s="84"/>
      <c r="L839" s="84"/>
      <c r="M839" s="84"/>
      <c r="N839" s="84"/>
      <c r="O839" s="6"/>
      <c r="P839" s="6"/>
      <c r="Q839" s="6"/>
      <c r="R839" s="6"/>
      <c r="S839" s="6"/>
      <c r="T839" s="6"/>
      <c r="U839" s="6"/>
    </row>
    <row r="840" spans="2:21" s="83" customFormat="1" x14ac:dyDescent="0.2">
      <c r="B840" s="142"/>
      <c r="E840" s="84"/>
      <c r="F840" s="216"/>
      <c r="G840" s="84"/>
      <c r="H840" s="210"/>
      <c r="I840" s="210"/>
      <c r="J840" s="84"/>
      <c r="K840" s="84"/>
      <c r="L840" s="84"/>
      <c r="M840" s="84"/>
      <c r="N840" s="84"/>
      <c r="O840" s="6"/>
      <c r="P840" s="6"/>
      <c r="Q840" s="6"/>
      <c r="R840" s="6"/>
      <c r="S840" s="6"/>
      <c r="T840" s="6"/>
      <c r="U840" s="6"/>
    </row>
    <row r="841" spans="2:21" s="83" customFormat="1" x14ac:dyDescent="0.2">
      <c r="B841" s="142"/>
      <c r="E841" s="84"/>
      <c r="F841" s="216"/>
      <c r="G841" s="84"/>
      <c r="H841" s="210"/>
      <c r="I841" s="210"/>
      <c r="J841" s="84"/>
      <c r="K841" s="84"/>
      <c r="L841" s="84"/>
      <c r="M841" s="84"/>
      <c r="N841" s="84"/>
      <c r="O841" s="6"/>
      <c r="P841" s="6"/>
      <c r="Q841" s="6"/>
      <c r="R841" s="6"/>
      <c r="S841" s="6"/>
      <c r="T841" s="6"/>
      <c r="U841" s="6"/>
    </row>
    <row r="842" spans="2:21" s="83" customFormat="1" x14ac:dyDescent="0.2">
      <c r="B842" s="142"/>
      <c r="E842" s="84"/>
      <c r="F842" s="216"/>
      <c r="G842" s="84"/>
      <c r="H842" s="210"/>
      <c r="I842" s="210"/>
      <c r="J842" s="84"/>
      <c r="K842" s="84"/>
      <c r="L842" s="84"/>
      <c r="M842" s="84"/>
      <c r="N842" s="84"/>
      <c r="O842" s="6"/>
      <c r="P842" s="6"/>
      <c r="Q842" s="6"/>
      <c r="R842" s="6"/>
      <c r="S842" s="6"/>
      <c r="T842" s="6"/>
      <c r="U842" s="6"/>
    </row>
    <row r="843" spans="2:21" s="83" customFormat="1" x14ac:dyDescent="0.2">
      <c r="B843" s="142"/>
      <c r="E843" s="84"/>
      <c r="F843" s="216"/>
      <c r="G843" s="84"/>
      <c r="H843" s="210"/>
      <c r="I843" s="210"/>
      <c r="J843" s="84"/>
      <c r="K843" s="84"/>
      <c r="L843" s="84"/>
      <c r="M843" s="84"/>
      <c r="N843" s="84"/>
      <c r="O843" s="6"/>
      <c r="P843" s="6"/>
      <c r="Q843" s="6"/>
      <c r="R843" s="6"/>
      <c r="S843" s="6"/>
      <c r="T843" s="6"/>
      <c r="U843" s="6"/>
    </row>
    <row r="844" spans="2:21" s="83" customFormat="1" x14ac:dyDescent="0.2">
      <c r="B844" s="142"/>
      <c r="E844" s="84"/>
      <c r="F844" s="216"/>
      <c r="G844" s="84"/>
      <c r="H844" s="210"/>
      <c r="I844" s="210"/>
      <c r="J844" s="84"/>
      <c r="K844" s="84"/>
      <c r="L844" s="84"/>
      <c r="M844" s="84"/>
      <c r="N844" s="84"/>
      <c r="O844" s="6"/>
      <c r="P844" s="6"/>
      <c r="Q844" s="6"/>
      <c r="R844" s="6"/>
      <c r="S844" s="6"/>
      <c r="T844" s="6"/>
      <c r="U844" s="6"/>
    </row>
    <row r="845" spans="2:21" s="83" customFormat="1" x14ac:dyDescent="0.2">
      <c r="B845" s="142"/>
      <c r="E845" s="84"/>
      <c r="F845" s="216"/>
      <c r="G845" s="84"/>
      <c r="H845" s="210"/>
      <c r="I845" s="210"/>
      <c r="J845" s="84"/>
      <c r="K845" s="84"/>
      <c r="L845" s="84"/>
      <c r="M845" s="84"/>
      <c r="N845" s="84"/>
      <c r="O845" s="6"/>
      <c r="P845" s="6"/>
      <c r="Q845" s="6"/>
      <c r="R845" s="6"/>
      <c r="S845" s="6"/>
      <c r="T845" s="6"/>
      <c r="U845" s="6"/>
    </row>
    <row r="846" spans="2:21" s="83" customFormat="1" x14ac:dyDescent="0.2">
      <c r="B846" s="142"/>
      <c r="E846" s="84"/>
      <c r="F846" s="216"/>
      <c r="G846" s="84"/>
      <c r="H846" s="210"/>
      <c r="I846" s="210"/>
      <c r="J846" s="84"/>
      <c r="K846" s="84"/>
      <c r="L846" s="84"/>
      <c r="M846" s="84"/>
      <c r="N846" s="84"/>
      <c r="O846" s="6"/>
      <c r="P846" s="6"/>
      <c r="Q846" s="6"/>
      <c r="R846" s="6"/>
      <c r="S846" s="6"/>
      <c r="T846" s="6"/>
      <c r="U846" s="6"/>
    </row>
    <row r="847" spans="2:21" s="83" customFormat="1" x14ac:dyDescent="0.2">
      <c r="B847" s="142"/>
      <c r="E847" s="84"/>
      <c r="F847" s="216"/>
      <c r="G847" s="84"/>
      <c r="H847" s="210"/>
      <c r="I847" s="210"/>
      <c r="J847" s="84"/>
      <c r="K847" s="84"/>
      <c r="L847" s="84"/>
      <c r="M847" s="84"/>
      <c r="N847" s="84"/>
      <c r="O847" s="6"/>
      <c r="P847" s="6"/>
      <c r="Q847" s="6"/>
      <c r="R847" s="6"/>
      <c r="S847" s="6"/>
      <c r="T847" s="6"/>
      <c r="U847" s="6"/>
    </row>
    <row r="848" spans="2:21" s="83" customFormat="1" x14ac:dyDescent="0.2">
      <c r="B848" s="142"/>
      <c r="E848" s="84"/>
      <c r="F848" s="216"/>
      <c r="G848" s="84"/>
      <c r="H848" s="210"/>
      <c r="I848" s="210"/>
      <c r="J848" s="84"/>
      <c r="K848" s="84"/>
      <c r="L848" s="84"/>
      <c r="M848" s="84"/>
      <c r="N848" s="84"/>
      <c r="O848" s="6"/>
      <c r="P848" s="6"/>
      <c r="Q848" s="6"/>
      <c r="R848" s="6"/>
      <c r="S848" s="6"/>
      <c r="T848" s="6"/>
      <c r="U848" s="6"/>
    </row>
    <row r="849" spans="2:21" s="83" customFormat="1" x14ac:dyDescent="0.2">
      <c r="B849" s="142"/>
      <c r="E849" s="84"/>
      <c r="F849" s="216"/>
      <c r="G849" s="84"/>
      <c r="H849" s="210"/>
      <c r="I849" s="210"/>
      <c r="J849" s="84"/>
      <c r="K849" s="84"/>
      <c r="L849" s="84"/>
      <c r="M849" s="84"/>
      <c r="N849" s="84"/>
      <c r="O849" s="6"/>
      <c r="P849" s="6"/>
      <c r="Q849" s="6"/>
      <c r="R849" s="6"/>
      <c r="S849" s="6"/>
      <c r="T849" s="6"/>
      <c r="U849" s="6"/>
    </row>
    <row r="850" spans="2:21" s="83" customFormat="1" x14ac:dyDescent="0.2">
      <c r="B850" s="142"/>
      <c r="E850" s="84"/>
      <c r="F850" s="216"/>
      <c r="G850" s="84"/>
      <c r="H850" s="210"/>
      <c r="I850" s="210"/>
      <c r="J850" s="84"/>
      <c r="K850" s="84"/>
      <c r="L850" s="84"/>
      <c r="M850" s="84"/>
      <c r="N850" s="84"/>
      <c r="O850" s="6"/>
      <c r="P850" s="6"/>
      <c r="Q850" s="6"/>
      <c r="R850" s="6"/>
      <c r="S850" s="6"/>
      <c r="T850" s="6"/>
      <c r="U850" s="6"/>
    </row>
    <row r="851" spans="2:21" s="83" customFormat="1" x14ac:dyDescent="0.2">
      <c r="B851" s="142"/>
      <c r="E851" s="84"/>
      <c r="F851" s="216"/>
      <c r="G851" s="84"/>
      <c r="H851" s="210"/>
      <c r="I851" s="210"/>
      <c r="J851" s="84"/>
      <c r="K851" s="84"/>
      <c r="L851" s="84"/>
      <c r="M851" s="84"/>
      <c r="N851" s="84"/>
      <c r="O851" s="6"/>
      <c r="P851" s="6"/>
      <c r="Q851" s="6"/>
      <c r="R851" s="6"/>
      <c r="S851" s="6"/>
      <c r="T851" s="6"/>
      <c r="U851" s="6"/>
    </row>
    <row r="852" spans="2:21" s="83" customFormat="1" x14ac:dyDescent="0.2">
      <c r="B852" s="142"/>
      <c r="E852" s="84"/>
      <c r="F852" s="216"/>
      <c r="G852" s="84"/>
      <c r="H852" s="210"/>
      <c r="I852" s="210"/>
      <c r="J852" s="84"/>
      <c r="K852" s="84"/>
      <c r="L852" s="84"/>
      <c r="M852" s="84"/>
      <c r="N852" s="84"/>
      <c r="O852" s="6"/>
      <c r="P852" s="6"/>
      <c r="Q852" s="6"/>
      <c r="R852" s="6"/>
      <c r="S852" s="6"/>
      <c r="T852" s="6"/>
      <c r="U852" s="6"/>
    </row>
    <row r="853" spans="2:21" s="83" customFormat="1" x14ac:dyDescent="0.2">
      <c r="B853" s="142"/>
      <c r="E853" s="84"/>
      <c r="F853" s="216"/>
      <c r="G853" s="84"/>
      <c r="H853" s="210"/>
      <c r="I853" s="210"/>
      <c r="J853" s="84"/>
      <c r="K853" s="84"/>
      <c r="L853" s="84"/>
      <c r="M853" s="84"/>
      <c r="N853" s="84"/>
      <c r="O853" s="6"/>
      <c r="P853" s="6"/>
      <c r="Q853" s="6"/>
      <c r="R853" s="6"/>
      <c r="S853" s="6"/>
      <c r="T853" s="6"/>
      <c r="U853" s="6"/>
    </row>
    <row r="854" spans="2:21" s="83" customFormat="1" x14ac:dyDescent="0.2">
      <c r="B854" s="142"/>
      <c r="E854" s="84"/>
      <c r="F854" s="216"/>
      <c r="G854" s="84"/>
      <c r="H854" s="210"/>
      <c r="I854" s="210"/>
      <c r="J854" s="84"/>
      <c r="K854" s="84"/>
      <c r="L854" s="84"/>
      <c r="M854" s="84"/>
      <c r="N854" s="84"/>
      <c r="O854" s="6"/>
      <c r="P854" s="6"/>
      <c r="Q854" s="6"/>
      <c r="R854" s="6"/>
      <c r="S854" s="6"/>
      <c r="T854" s="6"/>
      <c r="U854" s="6"/>
    </row>
    <row r="855" spans="2:21" s="83" customFormat="1" x14ac:dyDescent="0.2">
      <c r="B855" s="142"/>
      <c r="E855" s="84"/>
      <c r="F855" s="216"/>
      <c r="G855" s="84"/>
      <c r="H855" s="210"/>
      <c r="I855" s="210"/>
      <c r="J855" s="84"/>
      <c r="K855" s="84"/>
      <c r="L855" s="84"/>
      <c r="M855" s="84"/>
      <c r="N855" s="84"/>
      <c r="O855" s="6"/>
      <c r="P855" s="6"/>
      <c r="Q855" s="6"/>
      <c r="R855" s="6"/>
      <c r="S855" s="6"/>
      <c r="T855" s="6"/>
      <c r="U855" s="6"/>
    </row>
    <row r="856" spans="2:21" s="83" customFormat="1" x14ac:dyDescent="0.2">
      <c r="B856" s="142"/>
      <c r="E856" s="84"/>
      <c r="F856" s="216"/>
      <c r="G856" s="84"/>
      <c r="H856" s="210"/>
      <c r="I856" s="210"/>
      <c r="J856" s="84"/>
      <c r="K856" s="84"/>
      <c r="L856" s="84"/>
      <c r="M856" s="84"/>
      <c r="N856" s="84"/>
      <c r="O856" s="6"/>
      <c r="P856" s="6"/>
      <c r="Q856" s="6"/>
      <c r="R856" s="6"/>
      <c r="S856" s="6"/>
      <c r="T856" s="6"/>
      <c r="U856" s="6"/>
    </row>
    <row r="857" spans="2:21" s="83" customFormat="1" x14ac:dyDescent="0.2">
      <c r="B857" s="142"/>
      <c r="E857" s="84"/>
      <c r="F857" s="216"/>
      <c r="G857" s="84"/>
      <c r="H857" s="210"/>
      <c r="I857" s="210"/>
      <c r="J857" s="84"/>
      <c r="K857" s="84"/>
      <c r="L857" s="84"/>
      <c r="M857" s="84"/>
      <c r="N857" s="84"/>
      <c r="O857" s="6"/>
      <c r="P857" s="6"/>
      <c r="Q857" s="6"/>
      <c r="R857" s="6"/>
      <c r="S857" s="6"/>
      <c r="T857" s="6"/>
      <c r="U857" s="6"/>
    </row>
    <row r="858" spans="2:21" s="83" customFormat="1" x14ac:dyDescent="0.2">
      <c r="B858" s="142"/>
      <c r="E858" s="84"/>
      <c r="F858" s="216"/>
      <c r="G858" s="84"/>
      <c r="H858" s="210"/>
      <c r="I858" s="210"/>
      <c r="J858" s="84"/>
      <c r="K858" s="84"/>
      <c r="L858" s="84"/>
      <c r="M858" s="84"/>
      <c r="N858" s="84"/>
      <c r="O858" s="6"/>
      <c r="P858" s="6"/>
      <c r="Q858" s="6"/>
      <c r="R858" s="6"/>
      <c r="S858" s="6"/>
      <c r="T858" s="6"/>
      <c r="U858" s="6"/>
    </row>
    <row r="859" spans="2:21" s="83" customFormat="1" x14ac:dyDescent="0.2">
      <c r="B859" s="142"/>
      <c r="E859" s="84"/>
      <c r="F859" s="216"/>
      <c r="G859" s="84"/>
      <c r="H859" s="210"/>
      <c r="I859" s="210"/>
      <c r="J859" s="84"/>
      <c r="K859" s="84"/>
      <c r="L859" s="84"/>
      <c r="M859" s="84"/>
      <c r="N859" s="84"/>
      <c r="O859" s="6"/>
      <c r="P859" s="6"/>
      <c r="Q859" s="6"/>
      <c r="R859" s="6"/>
      <c r="S859" s="6"/>
      <c r="T859" s="6"/>
      <c r="U859" s="6"/>
    </row>
    <row r="860" spans="2:21" s="83" customFormat="1" x14ac:dyDescent="0.2">
      <c r="B860" s="142"/>
      <c r="E860" s="84"/>
      <c r="F860" s="216"/>
      <c r="G860" s="84"/>
      <c r="H860" s="210"/>
      <c r="I860" s="210"/>
      <c r="J860" s="84"/>
      <c r="K860" s="84"/>
      <c r="L860" s="84"/>
      <c r="M860" s="84"/>
      <c r="N860" s="84"/>
      <c r="O860" s="6"/>
      <c r="P860" s="6"/>
      <c r="Q860" s="6"/>
      <c r="R860" s="6"/>
      <c r="S860" s="6"/>
      <c r="T860" s="6"/>
      <c r="U860" s="6"/>
    </row>
    <row r="861" spans="2:21" s="83" customFormat="1" x14ac:dyDescent="0.2">
      <c r="B861" s="142"/>
      <c r="E861" s="84"/>
      <c r="F861" s="216"/>
      <c r="G861" s="84"/>
      <c r="H861" s="210"/>
      <c r="I861" s="210"/>
      <c r="J861" s="84"/>
      <c r="K861" s="84"/>
      <c r="L861" s="84"/>
      <c r="M861" s="84"/>
      <c r="N861" s="84"/>
      <c r="O861" s="6"/>
      <c r="P861" s="6"/>
      <c r="Q861" s="6"/>
      <c r="R861" s="6"/>
      <c r="S861" s="6"/>
      <c r="T861" s="6"/>
      <c r="U861" s="6"/>
    </row>
    <row r="862" spans="2:21" s="83" customFormat="1" x14ac:dyDescent="0.2">
      <c r="B862" s="142"/>
      <c r="E862" s="84"/>
      <c r="F862" s="216"/>
      <c r="G862" s="84"/>
      <c r="H862" s="210"/>
      <c r="I862" s="210"/>
      <c r="J862" s="84"/>
      <c r="K862" s="84"/>
      <c r="L862" s="84"/>
      <c r="M862" s="84"/>
      <c r="N862" s="84"/>
      <c r="O862" s="6"/>
      <c r="P862" s="6"/>
      <c r="Q862" s="6"/>
      <c r="R862" s="6"/>
      <c r="S862" s="6"/>
      <c r="T862" s="6"/>
      <c r="U862" s="6"/>
    </row>
    <row r="863" spans="2:21" s="83" customFormat="1" x14ac:dyDescent="0.2">
      <c r="B863" s="142"/>
      <c r="E863" s="84"/>
      <c r="F863" s="216"/>
      <c r="G863" s="84"/>
      <c r="H863" s="210"/>
      <c r="I863" s="210"/>
      <c r="J863" s="84"/>
      <c r="K863" s="84"/>
      <c r="L863" s="84"/>
      <c r="M863" s="84"/>
      <c r="N863" s="84"/>
      <c r="O863" s="6"/>
      <c r="P863" s="6"/>
      <c r="Q863" s="6"/>
      <c r="R863" s="6"/>
      <c r="S863" s="6"/>
      <c r="T863" s="6"/>
      <c r="U863" s="6"/>
    </row>
    <row r="864" spans="2:21" s="83" customFormat="1" x14ac:dyDescent="0.2">
      <c r="B864" s="142"/>
      <c r="E864" s="84"/>
      <c r="F864" s="216"/>
      <c r="G864" s="84"/>
      <c r="H864" s="210"/>
      <c r="I864" s="210"/>
      <c r="J864" s="84"/>
      <c r="K864" s="84"/>
      <c r="L864" s="84"/>
      <c r="M864" s="84"/>
      <c r="N864" s="84"/>
      <c r="O864" s="6"/>
      <c r="P864" s="6"/>
      <c r="Q864" s="6"/>
      <c r="R864" s="6"/>
      <c r="S864" s="6"/>
      <c r="T864" s="6"/>
      <c r="U864" s="6"/>
    </row>
    <row r="865" spans="2:21" s="83" customFormat="1" x14ac:dyDescent="0.2">
      <c r="B865" s="142"/>
      <c r="E865" s="84"/>
      <c r="F865" s="216"/>
      <c r="G865" s="84"/>
      <c r="H865" s="210"/>
      <c r="I865" s="210"/>
      <c r="J865" s="84"/>
      <c r="K865" s="84"/>
      <c r="L865" s="84"/>
      <c r="M865" s="84"/>
      <c r="N865" s="84"/>
      <c r="O865" s="6"/>
      <c r="P865" s="6"/>
      <c r="Q865" s="6"/>
      <c r="R865" s="6"/>
      <c r="S865" s="6"/>
      <c r="T865" s="6"/>
      <c r="U865" s="6"/>
    </row>
    <row r="866" spans="2:21" s="83" customFormat="1" x14ac:dyDescent="0.2">
      <c r="B866" s="142"/>
      <c r="E866" s="84"/>
      <c r="F866" s="216"/>
      <c r="G866" s="84"/>
      <c r="H866" s="210"/>
      <c r="I866" s="210"/>
      <c r="J866" s="84"/>
      <c r="K866" s="84"/>
      <c r="L866" s="84"/>
      <c r="M866" s="84"/>
      <c r="N866" s="84"/>
      <c r="O866" s="6"/>
      <c r="P866" s="6"/>
      <c r="Q866" s="6"/>
      <c r="R866" s="6"/>
      <c r="S866" s="6"/>
      <c r="T866" s="6"/>
      <c r="U866" s="6"/>
    </row>
    <row r="867" spans="2:21" s="83" customFormat="1" x14ac:dyDescent="0.2">
      <c r="B867" s="142"/>
      <c r="E867" s="84"/>
      <c r="F867" s="216"/>
      <c r="G867" s="84"/>
      <c r="H867" s="210"/>
      <c r="I867" s="210"/>
      <c r="J867" s="84"/>
      <c r="K867" s="84"/>
      <c r="L867" s="84"/>
      <c r="M867" s="84"/>
      <c r="N867" s="84"/>
      <c r="O867" s="6"/>
      <c r="P867" s="6"/>
      <c r="Q867" s="6"/>
      <c r="R867" s="6"/>
      <c r="S867" s="6"/>
      <c r="T867" s="6"/>
      <c r="U867" s="6"/>
    </row>
    <row r="868" spans="2:21" s="83" customFormat="1" x14ac:dyDescent="0.2">
      <c r="B868" s="142"/>
      <c r="E868" s="84"/>
      <c r="F868" s="216"/>
      <c r="G868" s="84"/>
      <c r="H868" s="210"/>
      <c r="I868" s="210"/>
      <c r="J868" s="84"/>
      <c r="K868" s="84"/>
      <c r="L868" s="84"/>
      <c r="M868" s="84"/>
      <c r="N868" s="84"/>
      <c r="O868" s="6"/>
      <c r="P868" s="6"/>
      <c r="Q868" s="6"/>
      <c r="R868" s="6"/>
      <c r="S868" s="6"/>
      <c r="T868" s="6"/>
      <c r="U868" s="6"/>
    </row>
    <row r="869" spans="2:21" s="83" customFormat="1" x14ac:dyDescent="0.2">
      <c r="B869" s="142"/>
      <c r="E869" s="84"/>
      <c r="F869" s="216"/>
      <c r="G869" s="84"/>
      <c r="H869" s="210"/>
      <c r="I869" s="210"/>
      <c r="J869" s="84"/>
      <c r="K869" s="84"/>
      <c r="L869" s="84"/>
      <c r="M869" s="84"/>
      <c r="N869" s="84"/>
      <c r="O869" s="6"/>
      <c r="P869" s="6"/>
      <c r="Q869" s="6"/>
      <c r="R869" s="6"/>
      <c r="S869" s="6"/>
      <c r="T869" s="6"/>
      <c r="U869" s="6"/>
    </row>
    <row r="870" spans="2:21" s="83" customFormat="1" x14ac:dyDescent="0.2">
      <c r="B870" s="142"/>
      <c r="E870" s="84"/>
      <c r="F870" s="216"/>
      <c r="G870" s="84"/>
      <c r="H870" s="210"/>
      <c r="I870" s="210"/>
      <c r="J870" s="84"/>
      <c r="K870" s="84"/>
      <c r="L870" s="84"/>
      <c r="M870" s="84"/>
      <c r="N870" s="84"/>
      <c r="O870" s="6"/>
      <c r="P870" s="6"/>
      <c r="Q870" s="6"/>
      <c r="R870" s="6"/>
      <c r="S870" s="6"/>
      <c r="T870" s="6"/>
      <c r="U870" s="6"/>
    </row>
    <row r="871" spans="2:21" s="83" customFormat="1" x14ac:dyDescent="0.2">
      <c r="B871" s="142"/>
      <c r="E871" s="84"/>
      <c r="F871" s="216"/>
      <c r="G871" s="84"/>
      <c r="H871" s="210"/>
      <c r="I871" s="210"/>
      <c r="J871" s="84"/>
      <c r="K871" s="84"/>
      <c r="L871" s="84"/>
      <c r="M871" s="84"/>
      <c r="N871" s="84"/>
      <c r="O871" s="6"/>
      <c r="P871" s="6"/>
      <c r="Q871" s="6"/>
      <c r="R871" s="6"/>
      <c r="S871" s="6"/>
      <c r="T871" s="6"/>
      <c r="U871" s="6"/>
    </row>
    <row r="872" spans="2:21" s="83" customFormat="1" x14ac:dyDescent="0.2">
      <c r="B872" s="142"/>
      <c r="E872" s="84"/>
      <c r="F872" s="216"/>
      <c r="G872" s="84"/>
      <c r="H872" s="210"/>
      <c r="I872" s="210"/>
      <c r="J872" s="84"/>
      <c r="K872" s="84"/>
      <c r="L872" s="84"/>
      <c r="M872" s="84"/>
      <c r="N872" s="84"/>
      <c r="O872" s="6"/>
      <c r="P872" s="6"/>
      <c r="Q872" s="6"/>
      <c r="R872" s="6"/>
      <c r="S872" s="6"/>
      <c r="T872" s="6"/>
      <c r="U872" s="6"/>
    </row>
    <row r="873" spans="2:21" s="83" customFormat="1" x14ac:dyDescent="0.2">
      <c r="B873" s="142"/>
      <c r="E873" s="84"/>
      <c r="F873" s="216"/>
      <c r="G873" s="84"/>
      <c r="H873" s="210"/>
      <c r="I873" s="210"/>
      <c r="J873" s="84"/>
      <c r="K873" s="84"/>
      <c r="L873" s="84"/>
      <c r="M873" s="84"/>
      <c r="N873" s="84"/>
      <c r="O873" s="6"/>
      <c r="P873" s="6"/>
      <c r="Q873" s="6"/>
      <c r="R873" s="6"/>
      <c r="S873" s="6"/>
      <c r="T873" s="6"/>
      <c r="U873" s="6"/>
    </row>
    <row r="874" spans="2:21" s="83" customFormat="1" x14ac:dyDescent="0.2">
      <c r="B874" s="142"/>
      <c r="E874" s="84"/>
      <c r="F874" s="216"/>
      <c r="G874" s="84"/>
      <c r="H874" s="210"/>
      <c r="I874" s="210"/>
      <c r="J874" s="84"/>
      <c r="K874" s="84"/>
      <c r="L874" s="84"/>
      <c r="M874" s="84"/>
      <c r="N874" s="84"/>
      <c r="O874" s="6"/>
      <c r="P874" s="6"/>
      <c r="Q874" s="6"/>
      <c r="R874" s="6"/>
      <c r="S874" s="6"/>
      <c r="T874" s="6"/>
      <c r="U874" s="6"/>
    </row>
    <row r="875" spans="2:21" s="83" customFormat="1" x14ac:dyDescent="0.2">
      <c r="B875" s="142"/>
      <c r="E875" s="84"/>
      <c r="F875" s="216"/>
      <c r="G875" s="84"/>
      <c r="H875" s="210"/>
      <c r="I875" s="210"/>
      <c r="J875" s="84"/>
      <c r="K875" s="84"/>
      <c r="L875" s="84"/>
      <c r="M875" s="84"/>
      <c r="N875" s="84"/>
      <c r="O875" s="6"/>
      <c r="P875" s="6"/>
      <c r="Q875" s="6"/>
      <c r="R875" s="6"/>
      <c r="S875" s="6"/>
      <c r="T875" s="6"/>
      <c r="U875" s="6"/>
    </row>
    <row r="876" spans="2:21" s="83" customFormat="1" x14ac:dyDescent="0.2">
      <c r="B876" s="142"/>
      <c r="E876" s="84"/>
      <c r="F876" s="216"/>
      <c r="G876" s="84"/>
      <c r="H876" s="210"/>
      <c r="I876" s="210"/>
      <c r="J876" s="84"/>
      <c r="K876" s="84"/>
      <c r="L876" s="84"/>
      <c r="M876" s="84"/>
      <c r="N876" s="84"/>
      <c r="O876" s="6"/>
      <c r="P876" s="6"/>
      <c r="Q876" s="6"/>
      <c r="R876" s="6"/>
      <c r="S876" s="6"/>
      <c r="T876" s="6"/>
      <c r="U876" s="6"/>
    </row>
    <row r="877" spans="2:21" s="83" customFormat="1" x14ac:dyDescent="0.2">
      <c r="B877" s="142"/>
      <c r="E877" s="84"/>
      <c r="F877" s="216"/>
      <c r="G877" s="84"/>
      <c r="H877" s="210"/>
      <c r="I877" s="210"/>
      <c r="J877" s="84"/>
      <c r="K877" s="84"/>
      <c r="L877" s="84"/>
      <c r="M877" s="84"/>
      <c r="N877" s="84"/>
      <c r="O877" s="6"/>
      <c r="P877" s="6"/>
      <c r="Q877" s="6"/>
      <c r="R877" s="6"/>
      <c r="S877" s="6"/>
      <c r="T877" s="6"/>
      <c r="U877" s="6"/>
    </row>
    <row r="878" spans="2:21" s="83" customFormat="1" x14ac:dyDescent="0.2">
      <c r="B878" s="142"/>
      <c r="E878" s="84"/>
      <c r="F878" s="216"/>
      <c r="G878" s="84"/>
      <c r="H878" s="210"/>
      <c r="I878" s="210"/>
      <c r="J878" s="84"/>
      <c r="K878" s="84"/>
      <c r="L878" s="84"/>
      <c r="M878" s="84"/>
      <c r="N878" s="84"/>
      <c r="O878" s="6"/>
      <c r="P878" s="6"/>
      <c r="Q878" s="6"/>
      <c r="R878" s="6"/>
      <c r="S878" s="6"/>
      <c r="T878" s="6"/>
      <c r="U878" s="6"/>
    </row>
    <row r="879" spans="2:21" s="83" customFormat="1" x14ac:dyDescent="0.2">
      <c r="B879" s="142"/>
      <c r="E879" s="84"/>
      <c r="F879" s="216"/>
      <c r="G879" s="84"/>
      <c r="H879" s="210"/>
      <c r="I879" s="210"/>
      <c r="J879" s="84"/>
      <c r="K879" s="84"/>
      <c r="L879" s="84"/>
      <c r="M879" s="84"/>
      <c r="N879" s="84"/>
      <c r="O879" s="6"/>
      <c r="P879" s="6"/>
      <c r="Q879" s="6"/>
      <c r="R879" s="6"/>
      <c r="S879" s="6"/>
      <c r="T879" s="6"/>
      <c r="U879" s="6"/>
    </row>
    <row r="880" spans="2:21" s="83" customFormat="1" x14ac:dyDescent="0.2">
      <c r="B880" s="142"/>
      <c r="E880" s="84"/>
      <c r="F880" s="216"/>
      <c r="G880" s="84"/>
      <c r="H880" s="210"/>
      <c r="I880" s="210"/>
      <c r="J880" s="84"/>
      <c r="K880" s="84"/>
      <c r="L880" s="84"/>
      <c r="M880" s="84"/>
      <c r="N880" s="84"/>
      <c r="O880" s="6"/>
      <c r="P880" s="6"/>
      <c r="Q880" s="6"/>
      <c r="R880" s="6"/>
      <c r="S880" s="6"/>
      <c r="T880" s="6"/>
      <c r="U880" s="6"/>
    </row>
    <row r="881" spans="2:21" s="83" customFormat="1" x14ac:dyDescent="0.2">
      <c r="B881" s="142"/>
      <c r="E881" s="84"/>
      <c r="F881" s="216"/>
      <c r="G881" s="84"/>
      <c r="H881" s="210"/>
      <c r="I881" s="210"/>
      <c r="J881" s="84"/>
      <c r="K881" s="84"/>
      <c r="L881" s="84"/>
      <c r="M881" s="84"/>
      <c r="N881" s="84"/>
      <c r="O881" s="6"/>
      <c r="P881" s="6"/>
      <c r="Q881" s="6"/>
      <c r="R881" s="6"/>
      <c r="S881" s="6"/>
      <c r="T881" s="6"/>
      <c r="U881" s="6"/>
    </row>
    <row r="882" spans="2:21" s="83" customFormat="1" x14ac:dyDescent="0.2">
      <c r="B882" s="142"/>
      <c r="E882" s="84"/>
      <c r="F882" s="216"/>
      <c r="G882" s="84"/>
      <c r="H882" s="210"/>
      <c r="I882" s="210"/>
      <c r="J882" s="84"/>
      <c r="K882" s="84"/>
      <c r="L882" s="84"/>
      <c r="M882" s="84"/>
      <c r="N882" s="84"/>
      <c r="O882" s="6"/>
      <c r="P882" s="6"/>
      <c r="Q882" s="6"/>
      <c r="R882" s="6"/>
      <c r="S882" s="6"/>
      <c r="T882" s="6"/>
      <c r="U882" s="6"/>
    </row>
    <row r="883" spans="2:21" s="83" customFormat="1" x14ac:dyDescent="0.2">
      <c r="B883" s="142"/>
      <c r="E883" s="84"/>
      <c r="F883" s="216"/>
      <c r="G883" s="84"/>
      <c r="H883" s="210"/>
      <c r="I883" s="210"/>
      <c r="J883" s="84"/>
      <c r="K883" s="84"/>
      <c r="L883" s="84"/>
      <c r="M883" s="84"/>
      <c r="N883" s="84"/>
      <c r="O883" s="6"/>
      <c r="P883" s="6"/>
      <c r="Q883" s="6"/>
      <c r="R883" s="6"/>
      <c r="S883" s="6"/>
      <c r="T883" s="6"/>
      <c r="U883" s="6"/>
    </row>
    <row r="884" spans="2:21" s="83" customFormat="1" x14ac:dyDescent="0.2">
      <c r="B884" s="142"/>
      <c r="E884" s="84"/>
      <c r="F884" s="216"/>
      <c r="G884" s="84"/>
      <c r="H884" s="210"/>
      <c r="I884" s="210"/>
      <c r="J884" s="84"/>
      <c r="K884" s="84"/>
      <c r="L884" s="84"/>
      <c r="M884" s="84"/>
      <c r="N884" s="84"/>
      <c r="O884" s="6"/>
      <c r="P884" s="6"/>
      <c r="Q884" s="6"/>
      <c r="R884" s="6"/>
      <c r="S884" s="6"/>
      <c r="T884" s="6"/>
      <c r="U884" s="6"/>
    </row>
    <row r="885" spans="2:21" s="83" customFormat="1" x14ac:dyDescent="0.2">
      <c r="B885" s="142"/>
      <c r="E885" s="84"/>
      <c r="F885" s="216"/>
      <c r="G885" s="84"/>
      <c r="H885" s="210"/>
      <c r="I885" s="210"/>
      <c r="J885" s="84"/>
      <c r="K885" s="84"/>
      <c r="L885" s="84"/>
      <c r="M885" s="84"/>
      <c r="N885" s="84"/>
      <c r="O885" s="6"/>
      <c r="P885" s="6"/>
      <c r="Q885" s="6"/>
      <c r="R885" s="6"/>
      <c r="S885" s="6"/>
      <c r="T885" s="6"/>
      <c r="U885" s="6"/>
    </row>
    <row r="886" spans="2:21" s="83" customFormat="1" x14ac:dyDescent="0.2">
      <c r="B886" s="142"/>
      <c r="E886" s="84"/>
      <c r="F886" s="216"/>
      <c r="G886" s="84"/>
      <c r="H886" s="210"/>
      <c r="I886" s="210"/>
      <c r="J886" s="84"/>
      <c r="K886" s="84"/>
      <c r="L886" s="84"/>
      <c r="M886" s="84"/>
      <c r="N886" s="84"/>
      <c r="O886" s="6"/>
      <c r="P886" s="6"/>
      <c r="Q886" s="6"/>
      <c r="R886" s="6"/>
      <c r="S886" s="6"/>
      <c r="T886" s="6"/>
      <c r="U886" s="6"/>
    </row>
    <row r="887" spans="2:21" s="83" customFormat="1" x14ac:dyDescent="0.2">
      <c r="B887" s="142"/>
      <c r="E887" s="84"/>
      <c r="F887" s="216"/>
      <c r="G887" s="84"/>
      <c r="H887" s="210"/>
      <c r="I887" s="210"/>
      <c r="J887" s="84"/>
      <c r="K887" s="84"/>
      <c r="L887" s="84"/>
      <c r="M887" s="84"/>
      <c r="N887" s="84"/>
      <c r="O887" s="6"/>
      <c r="P887" s="6"/>
      <c r="Q887" s="6"/>
      <c r="R887" s="6"/>
      <c r="S887" s="6"/>
      <c r="T887" s="6"/>
      <c r="U887" s="6"/>
    </row>
    <row r="888" spans="2:21" s="83" customFormat="1" x14ac:dyDescent="0.2">
      <c r="B888" s="142"/>
      <c r="E888" s="84"/>
      <c r="F888" s="216"/>
      <c r="G888" s="84"/>
      <c r="H888" s="210"/>
      <c r="I888" s="210"/>
      <c r="J888" s="84"/>
      <c r="K888" s="84"/>
      <c r="L888" s="84"/>
      <c r="M888" s="84"/>
      <c r="N888" s="84"/>
      <c r="O888" s="6"/>
      <c r="P888" s="6"/>
      <c r="Q888" s="6"/>
      <c r="R888" s="6"/>
      <c r="S888" s="6"/>
      <c r="T888" s="6"/>
      <c r="U888" s="6"/>
    </row>
    <row r="889" spans="2:21" s="83" customFormat="1" x14ac:dyDescent="0.2">
      <c r="B889" s="142"/>
      <c r="E889" s="84"/>
      <c r="F889" s="216"/>
      <c r="G889" s="84"/>
      <c r="H889" s="210"/>
      <c r="I889" s="210"/>
      <c r="J889" s="84"/>
      <c r="K889" s="84"/>
      <c r="L889" s="84"/>
      <c r="M889" s="84"/>
      <c r="N889" s="84"/>
      <c r="O889" s="6"/>
      <c r="P889" s="6"/>
      <c r="Q889" s="6"/>
      <c r="R889" s="6"/>
      <c r="S889" s="6"/>
      <c r="T889" s="6"/>
      <c r="U889" s="6"/>
    </row>
    <row r="890" spans="2:21" s="83" customFormat="1" x14ac:dyDescent="0.2">
      <c r="B890" s="142"/>
      <c r="E890" s="84"/>
      <c r="F890" s="216"/>
      <c r="G890" s="84"/>
      <c r="H890" s="210"/>
      <c r="I890" s="210"/>
      <c r="J890" s="84"/>
      <c r="K890" s="84"/>
      <c r="L890" s="84"/>
      <c r="M890" s="84"/>
      <c r="N890" s="84"/>
      <c r="O890" s="6"/>
      <c r="P890" s="6"/>
      <c r="Q890" s="6"/>
      <c r="R890" s="6"/>
      <c r="S890" s="6"/>
      <c r="T890" s="6"/>
      <c r="U890" s="6"/>
    </row>
    <row r="891" spans="2:21" s="83" customFormat="1" x14ac:dyDescent="0.2">
      <c r="B891" s="142"/>
      <c r="E891" s="84"/>
      <c r="F891" s="216"/>
      <c r="G891" s="84"/>
      <c r="H891" s="210"/>
      <c r="I891" s="210"/>
      <c r="J891" s="84"/>
      <c r="K891" s="84"/>
      <c r="L891" s="84"/>
      <c r="M891" s="84"/>
      <c r="N891" s="84"/>
      <c r="O891" s="6"/>
      <c r="P891" s="6"/>
      <c r="Q891" s="6"/>
      <c r="R891" s="6"/>
      <c r="S891" s="6"/>
      <c r="T891" s="6"/>
      <c r="U891" s="6"/>
    </row>
    <row r="892" spans="2:21" s="83" customFormat="1" x14ac:dyDescent="0.2">
      <c r="B892" s="142"/>
      <c r="E892" s="84"/>
      <c r="F892" s="216"/>
      <c r="G892" s="84"/>
      <c r="H892" s="210"/>
      <c r="I892" s="210"/>
      <c r="J892" s="84"/>
      <c r="K892" s="84"/>
      <c r="L892" s="84"/>
      <c r="M892" s="84"/>
      <c r="N892" s="84"/>
      <c r="O892" s="6"/>
      <c r="P892" s="6"/>
      <c r="Q892" s="6"/>
      <c r="R892" s="6"/>
      <c r="S892" s="6"/>
      <c r="T892" s="6"/>
      <c r="U892" s="6"/>
    </row>
    <row r="893" spans="2:21" s="83" customFormat="1" x14ac:dyDescent="0.2">
      <c r="B893" s="142"/>
      <c r="E893" s="84"/>
      <c r="F893" s="216"/>
      <c r="G893" s="84"/>
      <c r="H893" s="210"/>
      <c r="I893" s="210"/>
      <c r="J893" s="84"/>
      <c r="K893" s="84"/>
      <c r="L893" s="84"/>
      <c r="M893" s="84"/>
      <c r="N893" s="84"/>
      <c r="O893" s="6"/>
      <c r="P893" s="6"/>
      <c r="Q893" s="6"/>
      <c r="R893" s="6"/>
      <c r="S893" s="6"/>
      <c r="T893" s="6"/>
      <c r="U893" s="6"/>
    </row>
    <row r="894" spans="2:21" s="83" customFormat="1" x14ac:dyDescent="0.2">
      <c r="B894" s="142"/>
      <c r="E894" s="84"/>
      <c r="F894" s="216"/>
      <c r="G894" s="84"/>
      <c r="H894" s="210"/>
      <c r="I894" s="210"/>
      <c r="J894" s="84"/>
      <c r="K894" s="84"/>
      <c r="L894" s="84"/>
      <c r="M894" s="84"/>
      <c r="N894" s="84"/>
      <c r="O894" s="6"/>
      <c r="P894" s="6"/>
      <c r="Q894" s="6"/>
      <c r="R894" s="6"/>
      <c r="S894" s="6"/>
      <c r="T894" s="6"/>
      <c r="U894" s="6"/>
    </row>
    <row r="895" spans="2:21" s="83" customFormat="1" x14ac:dyDescent="0.2">
      <c r="B895" s="142"/>
      <c r="E895" s="84"/>
      <c r="F895" s="216"/>
      <c r="G895" s="84"/>
      <c r="H895" s="210"/>
      <c r="I895" s="210"/>
      <c r="J895" s="84"/>
      <c r="K895" s="84"/>
      <c r="L895" s="84"/>
      <c r="M895" s="84"/>
      <c r="N895" s="84"/>
      <c r="O895" s="6"/>
      <c r="P895" s="6"/>
      <c r="Q895" s="6"/>
      <c r="R895" s="6"/>
      <c r="S895" s="6"/>
      <c r="T895" s="6"/>
      <c r="U895" s="6"/>
    </row>
    <row r="896" spans="2:21" s="83" customFormat="1" x14ac:dyDescent="0.2">
      <c r="B896" s="142"/>
      <c r="E896" s="84"/>
      <c r="F896" s="216"/>
      <c r="G896" s="84"/>
      <c r="H896" s="210"/>
      <c r="I896" s="210"/>
      <c r="J896" s="84"/>
      <c r="K896" s="84"/>
      <c r="L896" s="84"/>
      <c r="M896" s="84"/>
      <c r="N896" s="84"/>
      <c r="O896" s="6"/>
      <c r="P896" s="6"/>
      <c r="Q896" s="6"/>
      <c r="R896" s="6"/>
      <c r="S896" s="6"/>
      <c r="T896" s="6"/>
      <c r="U896" s="6"/>
    </row>
    <row r="897" spans="2:21" s="83" customFormat="1" x14ac:dyDescent="0.2">
      <c r="B897" s="142"/>
      <c r="E897" s="84"/>
      <c r="F897" s="216"/>
      <c r="G897" s="84"/>
      <c r="H897" s="210"/>
      <c r="I897" s="210"/>
      <c r="J897" s="84"/>
      <c r="K897" s="84"/>
      <c r="L897" s="84"/>
      <c r="M897" s="84"/>
      <c r="N897" s="84"/>
      <c r="O897" s="6"/>
      <c r="P897" s="6"/>
      <c r="Q897" s="6"/>
      <c r="R897" s="6"/>
      <c r="S897" s="6"/>
      <c r="T897" s="6"/>
      <c r="U897" s="6"/>
    </row>
    <row r="898" spans="2:21" s="83" customFormat="1" x14ac:dyDescent="0.2">
      <c r="B898" s="142"/>
      <c r="E898" s="84"/>
      <c r="F898" s="216"/>
      <c r="G898" s="84"/>
      <c r="H898" s="210"/>
      <c r="I898" s="210"/>
      <c r="J898" s="84"/>
      <c r="K898" s="84"/>
      <c r="L898" s="84"/>
      <c r="M898" s="84"/>
      <c r="N898" s="84"/>
      <c r="O898" s="6"/>
      <c r="P898" s="6"/>
      <c r="Q898" s="6"/>
      <c r="R898" s="6"/>
      <c r="S898" s="6"/>
      <c r="T898" s="6"/>
      <c r="U898" s="6"/>
    </row>
    <row r="899" spans="2:21" s="83" customFormat="1" x14ac:dyDescent="0.2">
      <c r="B899" s="142"/>
      <c r="E899" s="84"/>
      <c r="F899" s="216"/>
      <c r="G899" s="84"/>
      <c r="H899" s="210"/>
      <c r="I899" s="210"/>
      <c r="J899" s="84"/>
      <c r="K899" s="84"/>
      <c r="L899" s="84"/>
      <c r="M899" s="84"/>
      <c r="N899" s="84"/>
      <c r="O899" s="6"/>
      <c r="P899" s="6"/>
      <c r="Q899" s="6"/>
      <c r="R899" s="6"/>
      <c r="S899" s="6"/>
      <c r="T899" s="6"/>
      <c r="U899" s="6"/>
    </row>
    <row r="900" spans="2:21" s="83" customFormat="1" x14ac:dyDescent="0.2">
      <c r="B900" s="142"/>
      <c r="E900" s="84"/>
      <c r="F900" s="216"/>
      <c r="G900" s="84"/>
      <c r="H900" s="210"/>
      <c r="I900" s="210"/>
      <c r="J900" s="84"/>
      <c r="K900" s="84"/>
      <c r="L900" s="84"/>
      <c r="M900" s="84"/>
      <c r="N900" s="84"/>
      <c r="O900" s="6"/>
      <c r="P900" s="6"/>
      <c r="Q900" s="6"/>
      <c r="R900" s="6"/>
      <c r="S900" s="6"/>
      <c r="T900" s="6"/>
      <c r="U900" s="6"/>
    </row>
    <row r="901" spans="2:21" s="83" customFormat="1" x14ac:dyDescent="0.2">
      <c r="B901" s="142"/>
      <c r="E901" s="84"/>
      <c r="F901" s="216"/>
      <c r="G901" s="84"/>
      <c r="H901" s="210"/>
      <c r="I901" s="210"/>
      <c r="J901" s="84"/>
      <c r="K901" s="84"/>
      <c r="L901" s="84"/>
      <c r="M901" s="84"/>
      <c r="N901" s="84"/>
      <c r="O901" s="6"/>
      <c r="P901" s="6"/>
      <c r="Q901" s="6"/>
      <c r="R901" s="6"/>
      <c r="S901" s="6"/>
      <c r="T901" s="6"/>
      <c r="U901" s="6"/>
    </row>
    <row r="902" spans="2:21" s="83" customFormat="1" x14ac:dyDescent="0.2">
      <c r="B902" s="142"/>
      <c r="E902" s="84"/>
      <c r="F902" s="216"/>
      <c r="G902" s="84"/>
      <c r="H902" s="210"/>
      <c r="I902" s="210"/>
      <c r="J902" s="84"/>
      <c r="K902" s="84"/>
      <c r="L902" s="84"/>
      <c r="M902" s="84"/>
      <c r="N902" s="84"/>
      <c r="O902" s="6"/>
      <c r="P902" s="6"/>
      <c r="Q902" s="6"/>
      <c r="R902" s="6"/>
      <c r="S902" s="6"/>
      <c r="T902" s="6"/>
      <c r="U902" s="6"/>
    </row>
    <row r="903" spans="2:21" s="83" customFormat="1" x14ac:dyDescent="0.2">
      <c r="B903" s="142"/>
      <c r="E903" s="84"/>
      <c r="F903" s="216"/>
      <c r="G903" s="84"/>
      <c r="H903" s="210"/>
      <c r="I903" s="210"/>
      <c r="J903" s="84"/>
      <c r="K903" s="84"/>
      <c r="L903" s="84"/>
      <c r="M903" s="84"/>
      <c r="N903" s="84"/>
      <c r="O903" s="6"/>
      <c r="P903" s="6"/>
      <c r="Q903" s="6"/>
      <c r="R903" s="6"/>
      <c r="S903" s="6"/>
      <c r="T903" s="6"/>
      <c r="U903" s="6"/>
    </row>
    <row r="904" spans="2:21" s="83" customFormat="1" x14ac:dyDescent="0.2">
      <c r="B904" s="142"/>
      <c r="E904" s="84"/>
      <c r="F904" s="216"/>
      <c r="G904" s="84"/>
      <c r="H904" s="210"/>
      <c r="I904" s="210"/>
      <c r="J904" s="84"/>
      <c r="K904" s="84"/>
      <c r="L904" s="84"/>
      <c r="M904" s="84"/>
      <c r="N904" s="84"/>
      <c r="O904" s="6"/>
      <c r="P904" s="6"/>
      <c r="Q904" s="6"/>
      <c r="R904" s="6"/>
      <c r="S904" s="6"/>
      <c r="T904" s="6"/>
      <c r="U904" s="6"/>
    </row>
    <row r="905" spans="2:21" s="83" customFormat="1" x14ac:dyDescent="0.2">
      <c r="B905" s="142"/>
      <c r="E905" s="84"/>
      <c r="F905" s="216"/>
      <c r="G905" s="84"/>
      <c r="H905" s="210"/>
      <c r="I905" s="210"/>
      <c r="J905" s="84"/>
      <c r="K905" s="84"/>
      <c r="L905" s="84"/>
      <c r="M905" s="84"/>
      <c r="N905" s="84"/>
      <c r="O905" s="6"/>
      <c r="P905" s="6"/>
      <c r="Q905" s="6"/>
      <c r="R905" s="6"/>
      <c r="S905" s="6"/>
      <c r="T905" s="6"/>
      <c r="U905" s="6"/>
    </row>
    <row r="906" spans="2:21" s="83" customFormat="1" x14ac:dyDescent="0.2">
      <c r="B906" s="142"/>
      <c r="E906" s="84"/>
      <c r="F906" s="216"/>
      <c r="G906" s="84"/>
      <c r="H906" s="210"/>
      <c r="I906" s="210"/>
      <c r="J906" s="84"/>
      <c r="K906" s="84"/>
      <c r="L906" s="84"/>
      <c r="M906" s="84"/>
      <c r="N906" s="84"/>
      <c r="O906" s="6"/>
      <c r="P906" s="6"/>
      <c r="Q906" s="6"/>
      <c r="R906" s="6"/>
      <c r="S906" s="6"/>
      <c r="T906" s="6"/>
      <c r="U906" s="6"/>
    </row>
    <row r="907" spans="2:21" s="83" customFormat="1" x14ac:dyDescent="0.2">
      <c r="B907" s="142"/>
      <c r="E907" s="84"/>
      <c r="F907" s="216"/>
      <c r="G907" s="84"/>
      <c r="H907" s="210"/>
      <c r="I907" s="210"/>
      <c r="J907" s="84"/>
      <c r="K907" s="84"/>
      <c r="L907" s="84"/>
      <c r="M907" s="84"/>
      <c r="N907" s="84"/>
      <c r="O907" s="6"/>
      <c r="P907" s="6"/>
      <c r="Q907" s="6"/>
      <c r="R907" s="6"/>
      <c r="S907" s="6"/>
      <c r="T907" s="6"/>
      <c r="U907" s="6"/>
    </row>
    <row r="908" spans="2:21" s="83" customFormat="1" x14ac:dyDescent="0.2">
      <c r="B908" s="142"/>
      <c r="E908" s="84"/>
      <c r="F908" s="216"/>
      <c r="G908" s="84"/>
      <c r="H908" s="210"/>
      <c r="I908" s="210"/>
      <c r="J908" s="84"/>
      <c r="K908" s="84"/>
      <c r="L908" s="84"/>
      <c r="M908" s="84"/>
      <c r="N908" s="84"/>
      <c r="O908" s="6"/>
      <c r="P908" s="6"/>
      <c r="Q908" s="6"/>
      <c r="R908" s="6"/>
      <c r="S908" s="6"/>
      <c r="T908" s="6"/>
      <c r="U908" s="6"/>
    </row>
    <row r="909" spans="2:21" s="83" customFormat="1" x14ac:dyDescent="0.2">
      <c r="B909" s="142"/>
      <c r="E909" s="84"/>
      <c r="F909" s="216"/>
      <c r="G909" s="84"/>
      <c r="H909" s="210"/>
      <c r="I909" s="210"/>
      <c r="J909" s="84"/>
      <c r="K909" s="84"/>
      <c r="L909" s="84"/>
      <c r="M909" s="84"/>
      <c r="N909" s="84"/>
      <c r="O909" s="6"/>
      <c r="P909" s="6"/>
      <c r="Q909" s="6"/>
      <c r="R909" s="6"/>
      <c r="S909" s="6"/>
      <c r="T909" s="6"/>
      <c r="U909" s="6"/>
    </row>
    <row r="910" spans="2:21" s="83" customFormat="1" x14ac:dyDescent="0.2">
      <c r="B910" s="142"/>
      <c r="E910" s="84"/>
      <c r="F910" s="216"/>
      <c r="G910" s="84"/>
      <c r="H910" s="210"/>
      <c r="I910" s="210"/>
      <c r="J910" s="84"/>
      <c r="K910" s="84"/>
      <c r="L910" s="84"/>
      <c r="M910" s="84"/>
      <c r="N910" s="84"/>
      <c r="O910" s="6"/>
      <c r="P910" s="6"/>
      <c r="Q910" s="6"/>
      <c r="R910" s="6"/>
      <c r="S910" s="6"/>
      <c r="T910" s="6"/>
      <c r="U910" s="6"/>
    </row>
    <row r="911" spans="2:21" s="83" customFormat="1" x14ac:dyDescent="0.2">
      <c r="B911" s="142"/>
      <c r="E911" s="84"/>
      <c r="F911" s="216"/>
      <c r="G911" s="84"/>
      <c r="H911" s="210"/>
      <c r="I911" s="210"/>
      <c r="J911" s="84"/>
      <c r="K911" s="84"/>
      <c r="L911" s="84"/>
      <c r="M911" s="84"/>
      <c r="N911" s="84"/>
      <c r="O911" s="6"/>
      <c r="P911" s="6"/>
      <c r="Q911" s="6"/>
      <c r="R911" s="6"/>
      <c r="S911" s="6"/>
      <c r="T911" s="6"/>
      <c r="U911" s="6"/>
    </row>
    <row r="912" spans="2:21" s="83" customFormat="1" x14ac:dyDescent="0.2">
      <c r="B912" s="142"/>
      <c r="E912" s="84"/>
      <c r="F912" s="216"/>
      <c r="G912" s="84"/>
      <c r="H912" s="210"/>
      <c r="I912" s="210"/>
      <c r="J912" s="84"/>
      <c r="K912" s="84"/>
      <c r="L912" s="84"/>
      <c r="M912" s="84"/>
      <c r="N912" s="84"/>
      <c r="O912" s="6"/>
      <c r="P912" s="6"/>
      <c r="Q912" s="6"/>
      <c r="R912" s="6"/>
      <c r="S912" s="6"/>
      <c r="T912" s="6"/>
      <c r="U912" s="6"/>
    </row>
    <row r="913" spans="2:21" s="83" customFormat="1" x14ac:dyDescent="0.2">
      <c r="B913" s="142"/>
      <c r="E913" s="84"/>
      <c r="F913" s="216"/>
      <c r="G913" s="84"/>
      <c r="H913" s="210"/>
      <c r="I913" s="210"/>
      <c r="J913" s="84"/>
      <c r="K913" s="84"/>
      <c r="L913" s="84"/>
      <c r="M913" s="84"/>
      <c r="N913" s="84"/>
      <c r="O913" s="6"/>
      <c r="P913" s="6"/>
      <c r="Q913" s="6"/>
      <c r="R913" s="6"/>
      <c r="S913" s="6"/>
      <c r="T913" s="6"/>
      <c r="U913" s="6"/>
    </row>
    <row r="914" spans="2:21" s="83" customFormat="1" x14ac:dyDescent="0.2">
      <c r="B914" s="142"/>
      <c r="E914" s="84"/>
      <c r="F914" s="216"/>
      <c r="G914" s="84"/>
      <c r="H914" s="210"/>
      <c r="I914" s="210"/>
      <c r="J914" s="84"/>
      <c r="K914" s="84"/>
      <c r="L914" s="84"/>
      <c r="M914" s="84"/>
      <c r="N914" s="84"/>
      <c r="O914" s="6"/>
      <c r="P914" s="6"/>
      <c r="Q914" s="6"/>
      <c r="R914" s="6"/>
      <c r="S914" s="6"/>
      <c r="T914" s="6"/>
      <c r="U914" s="6"/>
    </row>
    <row r="915" spans="2:21" s="83" customFormat="1" x14ac:dyDescent="0.2">
      <c r="B915" s="142"/>
      <c r="E915" s="84"/>
      <c r="F915" s="216"/>
      <c r="G915" s="84"/>
      <c r="H915" s="210"/>
      <c r="I915" s="210"/>
      <c r="J915" s="84"/>
      <c r="K915" s="84"/>
      <c r="L915" s="84"/>
      <c r="M915" s="84"/>
      <c r="N915" s="84"/>
      <c r="O915" s="6"/>
      <c r="P915" s="6"/>
      <c r="Q915" s="6"/>
      <c r="R915" s="6"/>
      <c r="S915" s="6"/>
      <c r="T915" s="6"/>
      <c r="U915" s="6"/>
    </row>
    <row r="916" spans="2:21" s="83" customFormat="1" x14ac:dyDescent="0.2">
      <c r="B916" s="142"/>
      <c r="E916" s="84"/>
      <c r="F916" s="216"/>
      <c r="G916" s="84"/>
      <c r="H916" s="210"/>
      <c r="I916" s="210"/>
      <c r="J916" s="84"/>
      <c r="K916" s="84"/>
      <c r="L916" s="84"/>
      <c r="M916" s="84"/>
      <c r="N916" s="84"/>
      <c r="O916" s="6"/>
      <c r="P916" s="6"/>
      <c r="Q916" s="6"/>
      <c r="R916" s="6"/>
      <c r="S916" s="6"/>
      <c r="T916" s="6"/>
      <c r="U916" s="6"/>
    </row>
    <row r="917" spans="2:21" s="83" customFormat="1" x14ac:dyDescent="0.2">
      <c r="B917" s="142"/>
      <c r="E917" s="84"/>
      <c r="F917" s="216"/>
      <c r="G917" s="84"/>
      <c r="H917" s="210"/>
      <c r="I917" s="210"/>
      <c r="J917" s="84"/>
      <c r="K917" s="84"/>
      <c r="L917" s="84"/>
      <c r="M917" s="84"/>
      <c r="N917" s="84"/>
      <c r="O917" s="6"/>
      <c r="P917" s="6"/>
      <c r="Q917" s="6"/>
      <c r="R917" s="6"/>
      <c r="S917" s="6"/>
      <c r="T917" s="6"/>
      <c r="U917" s="6"/>
    </row>
    <row r="918" spans="2:21" s="83" customFormat="1" x14ac:dyDescent="0.2">
      <c r="B918" s="142"/>
      <c r="E918" s="84"/>
      <c r="F918" s="216"/>
      <c r="G918" s="84"/>
      <c r="H918" s="210"/>
      <c r="I918" s="210"/>
      <c r="J918" s="84"/>
      <c r="K918" s="84"/>
      <c r="L918" s="84"/>
      <c r="M918" s="84"/>
      <c r="N918" s="84"/>
      <c r="O918" s="6"/>
      <c r="P918" s="6"/>
      <c r="Q918" s="6"/>
      <c r="R918" s="6"/>
      <c r="S918" s="6"/>
      <c r="T918" s="6"/>
      <c r="U918" s="6"/>
    </row>
    <row r="919" spans="2:21" s="83" customFormat="1" x14ac:dyDescent="0.2">
      <c r="B919" s="142"/>
      <c r="E919" s="84"/>
      <c r="F919" s="216"/>
      <c r="G919" s="84"/>
      <c r="H919" s="210"/>
      <c r="I919" s="210"/>
      <c r="J919" s="84"/>
      <c r="K919" s="84"/>
      <c r="L919" s="84"/>
      <c r="M919" s="84"/>
      <c r="N919" s="84"/>
      <c r="O919" s="6"/>
      <c r="P919" s="6"/>
      <c r="Q919" s="6"/>
      <c r="R919" s="6"/>
      <c r="S919" s="6"/>
      <c r="T919" s="6"/>
      <c r="U919" s="6"/>
    </row>
    <row r="920" spans="2:21" s="83" customFormat="1" x14ac:dyDescent="0.2">
      <c r="B920" s="142"/>
      <c r="E920" s="84"/>
      <c r="F920" s="216"/>
      <c r="G920" s="84"/>
      <c r="H920" s="210"/>
      <c r="I920" s="210"/>
      <c r="J920" s="84"/>
      <c r="K920" s="84"/>
      <c r="L920" s="84"/>
      <c r="M920" s="84"/>
      <c r="N920" s="84"/>
      <c r="O920" s="6"/>
      <c r="P920" s="6"/>
      <c r="Q920" s="6"/>
      <c r="R920" s="6"/>
      <c r="S920" s="6"/>
      <c r="T920" s="6"/>
      <c r="U920" s="6"/>
    </row>
    <row r="921" spans="2:21" s="83" customFormat="1" x14ac:dyDescent="0.2">
      <c r="B921" s="142"/>
      <c r="E921" s="84"/>
      <c r="F921" s="216"/>
      <c r="G921" s="84"/>
      <c r="H921" s="210"/>
      <c r="I921" s="210"/>
      <c r="J921" s="84"/>
      <c r="K921" s="84"/>
      <c r="L921" s="84"/>
      <c r="M921" s="84"/>
      <c r="N921" s="84"/>
      <c r="O921" s="6"/>
      <c r="P921" s="6"/>
      <c r="Q921" s="6"/>
      <c r="R921" s="6"/>
      <c r="S921" s="6"/>
      <c r="T921" s="6"/>
      <c r="U921" s="6"/>
    </row>
    <row r="922" spans="2:21" s="83" customFormat="1" x14ac:dyDescent="0.2">
      <c r="B922" s="142"/>
      <c r="E922" s="84"/>
      <c r="F922" s="216"/>
      <c r="G922" s="84"/>
      <c r="H922" s="210"/>
      <c r="I922" s="210"/>
      <c r="J922" s="84"/>
      <c r="K922" s="84"/>
      <c r="L922" s="84"/>
      <c r="M922" s="84"/>
      <c r="N922" s="84"/>
      <c r="O922" s="6"/>
      <c r="P922" s="6"/>
      <c r="Q922" s="6"/>
      <c r="R922" s="6"/>
      <c r="S922" s="6"/>
      <c r="T922" s="6"/>
      <c r="U922" s="6"/>
    </row>
    <row r="923" spans="2:21" s="83" customFormat="1" x14ac:dyDescent="0.2">
      <c r="B923" s="142"/>
      <c r="E923" s="84"/>
      <c r="F923" s="216"/>
      <c r="G923" s="84"/>
      <c r="H923" s="210"/>
      <c r="I923" s="210"/>
      <c r="J923" s="84"/>
      <c r="K923" s="84"/>
      <c r="L923" s="84"/>
      <c r="M923" s="84"/>
      <c r="N923" s="84"/>
      <c r="O923" s="6"/>
      <c r="P923" s="6"/>
      <c r="Q923" s="6"/>
      <c r="R923" s="6"/>
      <c r="S923" s="6"/>
      <c r="T923" s="6"/>
      <c r="U923" s="6"/>
    </row>
    <row r="924" spans="2:21" s="83" customFormat="1" x14ac:dyDescent="0.2">
      <c r="B924" s="142"/>
      <c r="E924" s="84"/>
      <c r="F924" s="216"/>
      <c r="G924" s="84"/>
      <c r="H924" s="210"/>
      <c r="I924" s="210"/>
      <c r="J924" s="84"/>
      <c r="K924" s="84"/>
      <c r="L924" s="84"/>
      <c r="M924" s="84"/>
      <c r="N924" s="84"/>
      <c r="O924" s="6"/>
      <c r="P924" s="6"/>
      <c r="Q924" s="6"/>
      <c r="R924" s="6"/>
      <c r="S924" s="6"/>
      <c r="T924" s="6"/>
      <c r="U924" s="6"/>
    </row>
    <row r="925" spans="2:21" s="83" customFormat="1" x14ac:dyDescent="0.2">
      <c r="B925" s="142"/>
      <c r="E925" s="84"/>
      <c r="F925" s="216"/>
      <c r="G925" s="84"/>
      <c r="H925" s="210"/>
      <c r="I925" s="210"/>
      <c r="J925" s="84"/>
      <c r="K925" s="84"/>
      <c r="L925" s="84"/>
      <c r="M925" s="84"/>
      <c r="N925" s="84"/>
      <c r="O925" s="6"/>
      <c r="P925" s="6"/>
      <c r="Q925" s="6"/>
      <c r="R925" s="6"/>
      <c r="S925" s="6"/>
      <c r="T925" s="6"/>
      <c r="U925" s="6"/>
    </row>
    <row r="926" spans="2:21" s="83" customFormat="1" x14ac:dyDescent="0.2">
      <c r="B926" s="142"/>
      <c r="E926" s="84"/>
      <c r="F926" s="216"/>
      <c r="G926" s="84"/>
      <c r="H926" s="210"/>
      <c r="I926" s="210"/>
      <c r="J926" s="84"/>
      <c r="K926" s="84"/>
      <c r="L926" s="84"/>
      <c r="M926" s="84"/>
      <c r="N926" s="84"/>
      <c r="O926" s="6"/>
      <c r="P926" s="6"/>
      <c r="Q926" s="6"/>
      <c r="R926" s="6"/>
      <c r="S926" s="6"/>
      <c r="T926" s="6"/>
      <c r="U926" s="6"/>
    </row>
    <row r="927" spans="2:21" s="83" customFormat="1" x14ac:dyDescent="0.2">
      <c r="B927" s="142"/>
      <c r="E927" s="84"/>
      <c r="F927" s="216"/>
      <c r="G927" s="84"/>
      <c r="H927" s="210"/>
      <c r="I927" s="210"/>
      <c r="J927" s="84"/>
      <c r="K927" s="84"/>
      <c r="L927" s="84"/>
      <c r="M927" s="84"/>
      <c r="N927" s="84"/>
      <c r="O927" s="6"/>
      <c r="P927" s="6"/>
      <c r="Q927" s="6"/>
      <c r="R927" s="6"/>
      <c r="S927" s="6"/>
      <c r="T927" s="6"/>
      <c r="U927" s="6"/>
    </row>
    <row r="928" spans="2:21" s="83" customFormat="1" x14ac:dyDescent="0.2">
      <c r="B928" s="142"/>
      <c r="E928" s="84"/>
      <c r="F928" s="216"/>
      <c r="G928" s="84"/>
      <c r="H928" s="210"/>
      <c r="I928" s="210"/>
      <c r="J928" s="84"/>
      <c r="K928" s="84"/>
      <c r="L928" s="84"/>
      <c r="M928" s="84"/>
      <c r="N928" s="84"/>
      <c r="O928" s="6"/>
      <c r="P928" s="6"/>
      <c r="Q928" s="6"/>
      <c r="R928" s="6"/>
      <c r="S928" s="6"/>
      <c r="T928" s="6"/>
      <c r="U928" s="6"/>
    </row>
    <row r="929" spans="2:21" s="83" customFormat="1" x14ac:dyDescent="0.2">
      <c r="B929" s="142"/>
      <c r="E929" s="84"/>
      <c r="F929" s="216"/>
      <c r="G929" s="84"/>
      <c r="H929" s="210"/>
      <c r="I929" s="210"/>
      <c r="J929" s="84"/>
      <c r="K929" s="84"/>
      <c r="L929" s="84"/>
      <c r="M929" s="84"/>
      <c r="N929" s="84"/>
      <c r="O929" s="6"/>
      <c r="P929" s="6"/>
      <c r="Q929" s="6"/>
      <c r="R929" s="6"/>
      <c r="S929" s="6"/>
      <c r="T929" s="6"/>
      <c r="U929" s="6"/>
    </row>
    <row r="930" spans="2:21" s="83" customFormat="1" x14ac:dyDescent="0.2">
      <c r="B930" s="142"/>
      <c r="E930" s="84"/>
      <c r="F930" s="216"/>
      <c r="G930" s="84"/>
      <c r="H930" s="210"/>
      <c r="I930" s="210"/>
      <c r="J930" s="84"/>
      <c r="K930" s="84"/>
      <c r="L930" s="84"/>
      <c r="M930" s="84"/>
      <c r="N930" s="84"/>
      <c r="O930" s="6"/>
      <c r="P930" s="6"/>
      <c r="Q930" s="6"/>
      <c r="R930" s="6"/>
      <c r="S930" s="6"/>
      <c r="T930" s="6"/>
      <c r="U930" s="6"/>
    </row>
    <row r="931" spans="2:21" s="83" customFormat="1" x14ac:dyDescent="0.2">
      <c r="B931" s="142"/>
      <c r="E931" s="84"/>
      <c r="F931" s="216"/>
      <c r="G931" s="84"/>
      <c r="H931" s="210"/>
      <c r="I931" s="210"/>
      <c r="J931" s="84"/>
      <c r="K931" s="84"/>
      <c r="L931" s="84"/>
      <c r="M931" s="84"/>
      <c r="N931" s="84"/>
      <c r="O931" s="6"/>
      <c r="P931" s="6"/>
      <c r="Q931" s="6"/>
      <c r="R931" s="6"/>
      <c r="S931" s="6"/>
      <c r="T931" s="6"/>
      <c r="U931" s="6"/>
    </row>
    <row r="932" spans="2:21" s="83" customFormat="1" x14ac:dyDescent="0.2">
      <c r="B932" s="142"/>
      <c r="E932" s="84"/>
      <c r="F932" s="216"/>
      <c r="G932" s="84"/>
      <c r="H932" s="210"/>
      <c r="I932" s="210"/>
      <c r="J932" s="84"/>
      <c r="K932" s="84"/>
      <c r="L932" s="84"/>
      <c r="M932" s="84"/>
      <c r="N932" s="84"/>
      <c r="O932" s="6"/>
      <c r="P932" s="6"/>
      <c r="Q932" s="6"/>
      <c r="R932" s="6"/>
      <c r="S932" s="6"/>
      <c r="T932" s="6"/>
      <c r="U932" s="6"/>
    </row>
    <row r="933" spans="2:21" s="83" customFormat="1" x14ac:dyDescent="0.2">
      <c r="B933" s="142"/>
      <c r="E933" s="84"/>
      <c r="F933" s="216"/>
      <c r="G933" s="84"/>
      <c r="H933" s="210"/>
      <c r="I933" s="210"/>
      <c r="J933" s="84"/>
      <c r="K933" s="84"/>
      <c r="L933" s="84"/>
      <c r="M933" s="84"/>
      <c r="N933" s="84"/>
      <c r="O933" s="6"/>
      <c r="P933" s="6"/>
      <c r="Q933" s="6"/>
      <c r="R933" s="6"/>
      <c r="S933" s="6"/>
      <c r="T933" s="6"/>
      <c r="U933" s="6"/>
    </row>
    <row r="934" spans="2:21" s="83" customFormat="1" x14ac:dyDescent="0.2">
      <c r="B934" s="142"/>
      <c r="E934" s="84"/>
      <c r="F934" s="216"/>
      <c r="G934" s="84"/>
      <c r="H934" s="210"/>
      <c r="I934" s="210"/>
      <c r="J934" s="84"/>
      <c r="K934" s="84"/>
      <c r="L934" s="84"/>
      <c r="M934" s="84"/>
      <c r="N934" s="84"/>
      <c r="O934" s="6"/>
      <c r="P934" s="6"/>
      <c r="Q934" s="6"/>
      <c r="R934" s="6"/>
      <c r="S934" s="6"/>
      <c r="T934" s="6"/>
      <c r="U934" s="6"/>
    </row>
    <row r="935" spans="2:21" s="83" customFormat="1" x14ac:dyDescent="0.2">
      <c r="B935" s="142"/>
      <c r="E935" s="84"/>
      <c r="F935" s="216"/>
      <c r="G935" s="84"/>
      <c r="H935" s="210"/>
      <c r="I935" s="210"/>
      <c r="J935" s="84"/>
      <c r="K935" s="84"/>
      <c r="L935" s="84"/>
      <c r="M935" s="84"/>
      <c r="N935" s="84"/>
      <c r="O935" s="6"/>
      <c r="P935" s="6"/>
      <c r="Q935" s="6"/>
      <c r="R935" s="6"/>
      <c r="S935" s="6"/>
      <c r="T935" s="6"/>
      <c r="U935" s="6"/>
    </row>
    <row r="936" spans="2:21" s="83" customFormat="1" x14ac:dyDescent="0.2">
      <c r="B936" s="142"/>
      <c r="E936" s="84"/>
      <c r="F936" s="216"/>
      <c r="G936" s="84"/>
      <c r="H936" s="210"/>
      <c r="I936" s="210"/>
      <c r="J936" s="84"/>
      <c r="K936" s="84"/>
      <c r="L936" s="84"/>
      <c r="M936" s="84"/>
      <c r="N936" s="84"/>
      <c r="O936" s="6"/>
      <c r="P936" s="6"/>
      <c r="Q936" s="6"/>
      <c r="R936" s="6"/>
      <c r="S936" s="6"/>
      <c r="T936" s="6"/>
      <c r="U936" s="6"/>
    </row>
    <row r="937" spans="2:21" s="83" customFormat="1" x14ac:dyDescent="0.2">
      <c r="B937" s="142"/>
      <c r="E937" s="84"/>
      <c r="F937" s="216"/>
      <c r="G937" s="84"/>
      <c r="H937" s="210"/>
      <c r="I937" s="210"/>
      <c r="J937" s="84"/>
      <c r="K937" s="84"/>
      <c r="L937" s="84"/>
      <c r="M937" s="84"/>
      <c r="N937" s="84"/>
      <c r="O937" s="6"/>
      <c r="P937" s="6"/>
      <c r="Q937" s="6"/>
      <c r="R937" s="6"/>
      <c r="S937" s="6"/>
      <c r="T937" s="6"/>
      <c r="U937" s="6"/>
    </row>
    <row r="938" spans="2:21" s="83" customFormat="1" x14ac:dyDescent="0.2">
      <c r="B938" s="142"/>
      <c r="E938" s="84"/>
      <c r="F938" s="216"/>
      <c r="G938" s="84"/>
      <c r="H938" s="210"/>
      <c r="I938" s="210"/>
      <c r="J938" s="84"/>
      <c r="K938" s="84"/>
      <c r="L938" s="84"/>
      <c r="M938" s="84"/>
      <c r="N938" s="84"/>
      <c r="O938" s="6"/>
      <c r="P938" s="6"/>
      <c r="Q938" s="6"/>
      <c r="R938" s="6"/>
      <c r="S938" s="6"/>
      <c r="T938" s="6"/>
      <c r="U938" s="6"/>
    </row>
    <row r="939" spans="2:21" s="83" customFormat="1" x14ac:dyDescent="0.2">
      <c r="B939" s="142"/>
      <c r="E939" s="84"/>
      <c r="F939" s="216"/>
      <c r="G939" s="84"/>
      <c r="H939" s="210"/>
      <c r="I939" s="210"/>
      <c r="J939" s="84"/>
      <c r="K939" s="84"/>
      <c r="L939" s="84"/>
      <c r="M939" s="84"/>
      <c r="N939" s="84"/>
      <c r="O939" s="6"/>
      <c r="P939" s="6"/>
      <c r="Q939" s="6"/>
      <c r="R939" s="6"/>
      <c r="S939" s="6"/>
      <c r="T939" s="6"/>
      <c r="U939" s="6"/>
    </row>
    <row r="940" spans="2:21" s="83" customFormat="1" x14ac:dyDescent="0.2">
      <c r="B940" s="142"/>
      <c r="E940" s="84"/>
      <c r="F940" s="216"/>
      <c r="G940" s="84"/>
      <c r="H940" s="210"/>
      <c r="I940" s="210"/>
      <c r="J940" s="84"/>
      <c r="K940" s="84"/>
      <c r="L940" s="84"/>
      <c r="M940" s="84"/>
      <c r="N940" s="84"/>
      <c r="O940" s="6"/>
      <c r="P940" s="6"/>
      <c r="Q940" s="6"/>
      <c r="R940" s="6"/>
      <c r="S940" s="6"/>
      <c r="T940" s="6"/>
      <c r="U940" s="6"/>
    </row>
    <row r="941" spans="2:21" s="83" customFormat="1" x14ac:dyDescent="0.2">
      <c r="B941" s="142"/>
      <c r="E941" s="84"/>
      <c r="F941" s="216"/>
      <c r="G941" s="84"/>
      <c r="H941" s="210"/>
      <c r="I941" s="210"/>
      <c r="J941" s="84"/>
      <c r="K941" s="84"/>
      <c r="L941" s="84"/>
      <c r="M941" s="84"/>
      <c r="N941" s="84"/>
      <c r="O941" s="6"/>
      <c r="P941" s="6"/>
      <c r="Q941" s="6"/>
      <c r="R941" s="6"/>
      <c r="S941" s="6"/>
      <c r="T941" s="6"/>
      <c r="U941" s="6"/>
    </row>
    <row r="942" spans="2:21" s="83" customFormat="1" x14ac:dyDescent="0.2">
      <c r="B942" s="142"/>
      <c r="E942" s="84"/>
      <c r="F942" s="216"/>
      <c r="G942" s="84"/>
      <c r="H942" s="210"/>
      <c r="I942" s="210"/>
      <c r="J942" s="84"/>
      <c r="K942" s="84"/>
      <c r="L942" s="84"/>
      <c r="M942" s="84"/>
      <c r="N942" s="84"/>
      <c r="O942" s="6"/>
      <c r="P942" s="6"/>
      <c r="Q942" s="6"/>
      <c r="R942" s="6"/>
      <c r="S942" s="6"/>
      <c r="T942" s="6"/>
      <c r="U942" s="6"/>
    </row>
    <row r="943" spans="2:21" s="83" customFormat="1" x14ac:dyDescent="0.2">
      <c r="B943" s="142"/>
      <c r="E943" s="84"/>
      <c r="F943" s="216"/>
      <c r="G943" s="84"/>
      <c r="H943" s="210"/>
      <c r="I943" s="210"/>
      <c r="J943" s="84"/>
      <c r="K943" s="84"/>
      <c r="L943" s="84"/>
      <c r="M943" s="84"/>
      <c r="N943" s="84"/>
      <c r="O943" s="6"/>
      <c r="P943" s="6"/>
      <c r="Q943" s="6"/>
      <c r="R943" s="6"/>
      <c r="S943" s="6"/>
      <c r="T943" s="6"/>
      <c r="U943" s="6"/>
    </row>
    <row r="944" spans="2:21" s="83" customFormat="1" x14ac:dyDescent="0.2">
      <c r="B944" s="142"/>
      <c r="E944" s="84"/>
      <c r="F944" s="216"/>
      <c r="G944" s="84"/>
      <c r="H944" s="210"/>
      <c r="I944" s="210"/>
      <c r="J944" s="84"/>
      <c r="K944" s="84"/>
      <c r="L944" s="84"/>
      <c r="M944" s="84"/>
      <c r="N944" s="84"/>
      <c r="O944" s="6"/>
      <c r="P944" s="6"/>
      <c r="Q944" s="6"/>
      <c r="R944" s="6"/>
      <c r="S944" s="6"/>
      <c r="T944" s="6"/>
      <c r="U944" s="6"/>
    </row>
    <row r="945" spans="2:21" s="83" customFormat="1" x14ac:dyDescent="0.2">
      <c r="B945" s="142"/>
      <c r="E945" s="84"/>
      <c r="F945" s="216"/>
      <c r="G945" s="84"/>
      <c r="H945" s="210"/>
      <c r="I945" s="210"/>
      <c r="J945" s="84"/>
      <c r="K945" s="84"/>
      <c r="L945" s="84"/>
      <c r="M945" s="84"/>
      <c r="N945" s="84"/>
      <c r="O945" s="6"/>
      <c r="P945" s="6"/>
      <c r="Q945" s="6"/>
      <c r="R945" s="6"/>
      <c r="S945" s="6"/>
      <c r="T945" s="6"/>
      <c r="U945" s="6"/>
    </row>
    <row r="946" spans="2:21" s="83" customFormat="1" x14ac:dyDescent="0.2">
      <c r="B946" s="142"/>
      <c r="E946" s="84"/>
      <c r="F946" s="216"/>
      <c r="G946" s="84"/>
      <c r="H946" s="210"/>
      <c r="I946" s="210"/>
      <c r="J946" s="84"/>
      <c r="K946" s="84"/>
      <c r="L946" s="84"/>
      <c r="M946" s="84"/>
      <c r="N946" s="84"/>
      <c r="O946" s="6"/>
      <c r="P946" s="6"/>
      <c r="Q946" s="6"/>
      <c r="R946" s="6"/>
      <c r="S946" s="6"/>
      <c r="T946" s="6"/>
      <c r="U946" s="6"/>
    </row>
    <row r="947" spans="2:21" s="83" customFormat="1" x14ac:dyDescent="0.2">
      <c r="B947" s="142"/>
      <c r="E947" s="84"/>
      <c r="F947" s="216"/>
      <c r="G947" s="84"/>
      <c r="H947" s="210"/>
      <c r="I947" s="210"/>
      <c r="J947" s="84"/>
      <c r="K947" s="84"/>
      <c r="L947" s="84"/>
      <c r="M947" s="84"/>
      <c r="N947" s="84"/>
      <c r="O947" s="6"/>
      <c r="P947" s="6"/>
      <c r="Q947" s="6"/>
      <c r="R947" s="6"/>
      <c r="S947" s="6"/>
      <c r="T947" s="6"/>
      <c r="U947" s="6"/>
    </row>
    <row r="948" spans="2:21" s="83" customFormat="1" x14ac:dyDescent="0.2">
      <c r="B948" s="142"/>
      <c r="E948" s="84"/>
      <c r="F948" s="216"/>
      <c r="G948" s="84"/>
      <c r="H948" s="210"/>
      <c r="I948" s="210"/>
      <c r="J948" s="84"/>
      <c r="K948" s="84"/>
      <c r="L948" s="84"/>
      <c r="M948" s="84"/>
      <c r="N948" s="84"/>
      <c r="O948" s="6"/>
      <c r="P948" s="6"/>
      <c r="Q948" s="6"/>
      <c r="R948" s="6"/>
      <c r="S948" s="6"/>
      <c r="T948" s="6"/>
      <c r="U948" s="6"/>
    </row>
    <row r="949" spans="2:21" s="83" customFormat="1" x14ac:dyDescent="0.2">
      <c r="B949" s="142"/>
      <c r="E949" s="84"/>
      <c r="F949" s="216"/>
      <c r="G949" s="84"/>
      <c r="H949" s="210"/>
      <c r="I949" s="210"/>
      <c r="J949" s="84"/>
      <c r="K949" s="84"/>
      <c r="L949" s="84"/>
      <c r="M949" s="84"/>
      <c r="N949" s="84"/>
      <c r="O949" s="6"/>
      <c r="P949" s="6"/>
      <c r="Q949" s="6"/>
      <c r="R949" s="6"/>
      <c r="S949" s="6"/>
      <c r="T949" s="6"/>
      <c r="U949" s="6"/>
    </row>
    <row r="950" spans="2:21" s="83" customFormat="1" x14ac:dyDescent="0.2">
      <c r="B950" s="142"/>
      <c r="E950" s="84"/>
      <c r="F950" s="216"/>
      <c r="G950" s="84"/>
      <c r="H950" s="210"/>
      <c r="I950" s="210"/>
      <c r="J950" s="84"/>
      <c r="K950" s="84"/>
      <c r="L950" s="84"/>
      <c r="M950" s="84"/>
      <c r="N950" s="84"/>
      <c r="O950" s="6"/>
      <c r="P950" s="6"/>
      <c r="Q950" s="6"/>
      <c r="R950" s="6"/>
      <c r="S950" s="6"/>
      <c r="T950" s="6"/>
      <c r="U950" s="6"/>
    </row>
    <row r="951" spans="2:21" s="83" customFormat="1" x14ac:dyDescent="0.2">
      <c r="B951" s="142"/>
      <c r="E951" s="84"/>
      <c r="F951" s="216"/>
      <c r="G951" s="84"/>
      <c r="H951" s="210"/>
      <c r="I951" s="210"/>
      <c r="J951" s="84"/>
      <c r="K951" s="84"/>
      <c r="L951" s="84"/>
      <c r="M951" s="84"/>
      <c r="N951" s="84"/>
      <c r="O951" s="6"/>
      <c r="P951" s="6"/>
      <c r="Q951" s="6"/>
      <c r="R951" s="6"/>
      <c r="S951" s="6"/>
      <c r="T951" s="6"/>
      <c r="U951" s="6"/>
    </row>
    <row r="952" spans="2:21" s="83" customFormat="1" x14ac:dyDescent="0.2">
      <c r="B952" s="142"/>
      <c r="E952" s="84"/>
      <c r="F952" s="216"/>
      <c r="G952" s="84"/>
      <c r="H952" s="210"/>
      <c r="I952" s="210"/>
      <c r="J952" s="84"/>
      <c r="K952" s="84"/>
      <c r="L952" s="84"/>
      <c r="M952" s="84"/>
      <c r="N952" s="84"/>
      <c r="O952" s="6"/>
      <c r="P952" s="6"/>
      <c r="Q952" s="6"/>
      <c r="R952" s="6"/>
      <c r="S952" s="6"/>
      <c r="T952" s="6"/>
      <c r="U952" s="6"/>
    </row>
    <row r="953" spans="2:21" s="83" customFormat="1" x14ac:dyDescent="0.2">
      <c r="B953" s="142"/>
      <c r="E953" s="84"/>
      <c r="F953" s="216"/>
      <c r="G953" s="84"/>
      <c r="H953" s="210"/>
      <c r="I953" s="210"/>
      <c r="J953" s="84"/>
      <c r="K953" s="84"/>
      <c r="L953" s="84"/>
      <c r="M953" s="84"/>
      <c r="N953" s="84"/>
      <c r="O953" s="6"/>
      <c r="P953" s="6"/>
      <c r="Q953" s="6"/>
      <c r="R953" s="6"/>
      <c r="S953" s="6"/>
      <c r="T953" s="6"/>
      <c r="U953" s="6"/>
    </row>
    <row r="954" spans="2:21" s="83" customFormat="1" x14ac:dyDescent="0.2">
      <c r="B954" s="142"/>
      <c r="E954" s="84"/>
      <c r="F954" s="216"/>
      <c r="G954" s="84"/>
      <c r="H954" s="210"/>
      <c r="I954" s="210"/>
      <c r="J954" s="84"/>
      <c r="K954" s="84"/>
      <c r="L954" s="84"/>
      <c r="M954" s="84"/>
      <c r="N954" s="84"/>
      <c r="O954" s="6"/>
      <c r="P954" s="6"/>
      <c r="Q954" s="6"/>
      <c r="R954" s="6"/>
      <c r="S954" s="6"/>
      <c r="T954" s="6"/>
      <c r="U954" s="6"/>
    </row>
    <row r="955" spans="2:21" s="83" customFormat="1" x14ac:dyDescent="0.2">
      <c r="B955" s="142"/>
      <c r="E955" s="84"/>
      <c r="F955" s="216"/>
      <c r="G955" s="84"/>
      <c r="H955" s="210"/>
      <c r="I955" s="210"/>
      <c r="J955" s="84"/>
      <c r="K955" s="84"/>
      <c r="L955" s="84"/>
      <c r="M955" s="84"/>
      <c r="N955" s="84"/>
      <c r="O955" s="6"/>
      <c r="P955" s="6"/>
      <c r="Q955" s="6"/>
      <c r="R955" s="6"/>
      <c r="S955" s="6"/>
      <c r="T955" s="6"/>
      <c r="U955" s="6"/>
    </row>
    <row r="956" spans="2:21" s="83" customFormat="1" x14ac:dyDescent="0.2">
      <c r="B956" s="142"/>
      <c r="E956" s="84"/>
      <c r="F956" s="216"/>
      <c r="G956" s="84"/>
      <c r="H956" s="210"/>
      <c r="I956" s="210"/>
      <c r="J956" s="84"/>
      <c r="K956" s="84"/>
      <c r="L956" s="84"/>
      <c r="M956" s="84"/>
      <c r="N956" s="84"/>
      <c r="O956" s="6"/>
      <c r="P956" s="6"/>
      <c r="Q956" s="6"/>
      <c r="R956" s="6"/>
      <c r="S956" s="6"/>
      <c r="T956" s="6"/>
      <c r="U956" s="6"/>
    </row>
    <row r="957" spans="2:21" s="83" customFormat="1" x14ac:dyDescent="0.2">
      <c r="B957" s="142"/>
      <c r="E957" s="84"/>
      <c r="F957" s="216"/>
      <c r="G957" s="84"/>
      <c r="H957" s="210"/>
      <c r="I957" s="210"/>
      <c r="J957" s="84"/>
      <c r="K957" s="84"/>
      <c r="L957" s="84"/>
      <c r="M957" s="84"/>
      <c r="N957" s="84"/>
      <c r="O957" s="6"/>
      <c r="P957" s="6"/>
      <c r="Q957" s="6"/>
      <c r="R957" s="6"/>
      <c r="S957" s="6"/>
      <c r="T957" s="6"/>
      <c r="U957" s="6"/>
    </row>
    <row r="958" spans="2:21" s="83" customFormat="1" x14ac:dyDescent="0.2">
      <c r="B958" s="142"/>
      <c r="E958" s="84"/>
      <c r="F958" s="216"/>
      <c r="G958" s="84"/>
      <c r="H958" s="210"/>
      <c r="I958" s="210"/>
      <c r="J958" s="84"/>
      <c r="K958" s="84"/>
      <c r="L958" s="84"/>
      <c r="M958" s="84"/>
      <c r="N958" s="84"/>
      <c r="O958" s="6"/>
      <c r="P958" s="6"/>
      <c r="Q958" s="6"/>
      <c r="R958" s="6"/>
      <c r="S958" s="6"/>
      <c r="T958" s="6"/>
      <c r="U958" s="6"/>
    </row>
    <row r="959" spans="2:21" s="83" customFormat="1" x14ac:dyDescent="0.2">
      <c r="B959" s="142"/>
      <c r="E959" s="84"/>
      <c r="F959" s="216"/>
      <c r="G959" s="84"/>
      <c r="H959" s="210"/>
      <c r="I959" s="210"/>
      <c r="J959" s="84"/>
      <c r="K959" s="84"/>
      <c r="L959" s="84"/>
      <c r="M959" s="84"/>
      <c r="N959" s="84"/>
      <c r="O959" s="6"/>
      <c r="P959" s="6"/>
      <c r="Q959" s="6"/>
      <c r="R959" s="6"/>
      <c r="S959" s="6"/>
      <c r="T959" s="6"/>
      <c r="U959" s="6"/>
    </row>
    <row r="960" spans="2:21" s="83" customFormat="1" x14ac:dyDescent="0.2">
      <c r="B960" s="142"/>
      <c r="E960" s="84"/>
      <c r="F960" s="216"/>
      <c r="G960" s="84"/>
      <c r="H960" s="210"/>
      <c r="I960" s="210"/>
      <c r="J960" s="84"/>
      <c r="K960" s="84"/>
      <c r="L960" s="84"/>
      <c r="M960" s="84"/>
      <c r="N960" s="84"/>
      <c r="O960" s="6"/>
      <c r="P960" s="6"/>
      <c r="Q960" s="6"/>
      <c r="R960" s="6"/>
      <c r="S960" s="6"/>
      <c r="T960" s="6"/>
      <c r="U960" s="6"/>
    </row>
    <row r="961" spans="2:21" s="83" customFormat="1" x14ac:dyDescent="0.2">
      <c r="B961" s="142"/>
      <c r="E961" s="84"/>
      <c r="F961" s="216"/>
      <c r="G961" s="84"/>
      <c r="H961" s="210"/>
      <c r="I961" s="210"/>
      <c r="J961" s="84"/>
      <c r="K961" s="84"/>
      <c r="L961" s="84"/>
      <c r="M961" s="84"/>
      <c r="N961" s="84"/>
      <c r="O961" s="6"/>
      <c r="P961" s="6"/>
      <c r="Q961" s="6"/>
      <c r="R961" s="6"/>
      <c r="S961" s="6"/>
      <c r="T961" s="6"/>
      <c r="U961" s="6"/>
    </row>
    <row r="962" spans="2:21" s="83" customFormat="1" x14ac:dyDescent="0.2">
      <c r="B962" s="142"/>
      <c r="E962" s="84"/>
      <c r="F962" s="216"/>
      <c r="G962" s="84"/>
      <c r="H962" s="210"/>
      <c r="I962" s="210"/>
      <c r="J962" s="84"/>
      <c r="K962" s="84"/>
      <c r="L962" s="84"/>
      <c r="M962" s="84"/>
      <c r="N962" s="84"/>
      <c r="O962" s="6"/>
      <c r="P962" s="6"/>
      <c r="Q962" s="6"/>
      <c r="R962" s="6"/>
      <c r="S962" s="6"/>
      <c r="T962" s="6"/>
      <c r="U962" s="6"/>
    </row>
    <row r="963" spans="2:21" s="83" customFormat="1" x14ac:dyDescent="0.2">
      <c r="B963" s="142"/>
      <c r="E963" s="84"/>
      <c r="F963" s="216"/>
      <c r="G963" s="84"/>
      <c r="H963" s="210"/>
      <c r="I963" s="210"/>
      <c r="J963" s="84"/>
      <c r="K963" s="84"/>
      <c r="L963" s="84"/>
      <c r="M963" s="84"/>
      <c r="N963" s="84"/>
      <c r="O963" s="6"/>
      <c r="P963" s="6"/>
      <c r="Q963" s="6"/>
      <c r="R963" s="6"/>
      <c r="S963" s="6"/>
      <c r="T963" s="6"/>
      <c r="U963" s="6"/>
    </row>
    <row r="964" spans="2:21" s="83" customFormat="1" x14ac:dyDescent="0.2">
      <c r="B964" s="142"/>
      <c r="E964" s="84"/>
      <c r="F964" s="216"/>
      <c r="G964" s="84"/>
      <c r="H964" s="210"/>
      <c r="I964" s="210"/>
      <c r="J964" s="84"/>
      <c r="K964" s="84"/>
      <c r="L964" s="84"/>
      <c r="M964" s="84"/>
      <c r="N964" s="84"/>
      <c r="O964" s="6"/>
      <c r="P964" s="6"/>
      <c r="Q964" s="6"/>
      <c r="R964" s="6"/>
      <c r="S964" s="6"/>
      <c r="T964" s="6"/>
      <c r="U964" s="6"/>
    </row>
    <row r="965" spans="2:21" s="83" customFormat="1" x14ac:dyDescent="0.2">
      <c r="B965" s="142"/>
      <c r="E965" s="84"/>
      <c r="F965" s="216"/>
      <c r="G965" s="84"/>
      <c r="H965" s="210"/>
      <c r="I965" s="210"/>
      <c r="J965" s="84"/>
      <c r="K965" s="84"/>
      <c r="L965" s="84"/>
      <c r="M965" s="84"/>
      <c r="N965" s="84"/>
      <c r="O965" s="6"/>
      <c r="P965" s="6"/>
      <c r="Q965" s="6"/>
      <c r="R965" s="6"/>
      <c r="S965" s="6"/>
      <c r="T965" s="6"/>
      <c r="U965" s="6"/>
    </row>
    <row r="966" spans="2:21" s="83" customFormat="1" x14ac:dyDescent="0.2">
      <c r="B966" s="142"/>
      <c r="E966" s="84"/>
      <c r="F966" s="216"/>
      <c r="G966" s="84"/>
      <c r="H966" s="210"/>
      <c r="I966" s="210"/>
      <c r="J966" s="84"/>
      <c r="K966" s="84"/>
      <c r="L966" s="84"/>
      <c r="M966" s="84"/>
      <c r="N966" s="84"/>
      <c r="O966" s="6"/>
      <c r="P966" s="6"/>
      <c r="Q966" s="6"/>
      <c r="R966" s="6"/>
      <c r="S966" s="6"/>
      <c r="T966" s="6"/>
      <c r="U966" s="6"/>
    </row>
    <row r="967" spans="2:21" s="83" customFormat="1" x14ac:dyDescent="0.2">
      <c r="B967" s="142"/>
      <c r="E967" s="84"/>
      <c r="F967" s="216"/>
      <c r="G967" s="84"/>
      <c r="H967" s="210"/>
      <c r="I967" s="210"/>
      <c r="J967" s="84"/>
      <c r="K967" s="84"/>
      <c r="L967" s="84"/>
      <c r="M967" s="84"/>
      <c r="N967" s="84"/>
      <c r="O967" s="6"/>
      <c r="P967" s="6"/>
      <c r="Q967" s="6"/>
      <c r="R967" s="6"/>
      <c r="S967" s="6"/>
      <c r="T967" s="6"/>
      <c r="U967" s="6"/>
    </row>
    <row r="968" spans="2:21" s="83" customFormat="1" x14ac:dyDescent="0.2">
      <c r="B968" s="142"/>
      <c r="E968" s="84"/>
      <c r="F968" s="216"/>
      <c r="G968" s="84"/>
      <c r="H968" s="210"/>
      <c r="I968" s="210"/>
      <c r="J968" s="84"/>
      <c r="K968" s="84"/>
      <c r="L968" s="84"/>
      <c r="M968" s="84"/>
      <c r="N968" s="84"/>
      <c r="O968" s="6"/>
      <c r="P968" s="6"/>
      <c r="Q968" s="6"/>
      <c r="R968" s="6"/>
      <c r="S968" s="6"/>
      <c r="T968" s="6"/>
      <c r="U968" s="6"/>
    </row>
    <row r="969" spans="2:21" s="83" customFormat="1" x14ac:dyDescent="0.2">
      <c r="B969" s="142"/>
      <c r="E969" s="84"/>
      <c r="F969" s="216"/>
      <c r="G969" s="84"/>
      <c r="H969" s="210"/>
      <c r="I969" s="210"/>
      <c r="J969" s="84"/>
      <c r="K969" s="84"/>
      <c r="L969" s="84"/>
      <c r="M969" s="84"/>
      <c r="N969" s="84"/>
      <c r="O969" s="6"/>
      <c r="P969" s="6"/>
      <c r="Q969" s="6"/>
      <c r="R969" s="6"/>
      <c r="S969" s="6"/>
      <c r="T969" s="6"/>
      <c r="U969" s="6"/>
    </row>
    <row r="970" spans="2:21" s="83" customFormat="1" x14ac:dyDescent="0.2">
      <c r="B970" s="142"/>
      <c r="E970" s="84"/>
      <c r="F970" s="216"/>
      <c r="G970" s="84"/>
      <c r="H970" s="210"/>
      <c r="I970" s="210"/>
      <c r="J970" s="84"/>
      <c r="K970" s="84"/>
      <c r="L970" s="84"/>
      <c r="M970" s="84"/>
      <c r="N970" s="84"/>
      <c r="O970" s="6"/>
      <c r="P970" s="6"/>
      <c r="Q970" s="6"/>
      <c r="R970" s="6"/>
      <c r="S970" s="6"/>
      <c r="T970" s="6"/>
      <c r="U970" s="6"/>
    </row>
    <row r="971" spans="2:21" s="83" customFormat="1" x14ac:dyDescent="0.2">
      <c r="B971" s="142"/>
      <c r="E971" s="84"/>
      <c r="F971" s="216"/>
      <c r="G971" s="84"/>
      <c r="H971" s="210"/>
      <c r="I971" s="210"/>
      <c r="J971" s="84"/>
      <c r="K971" s="84"/>
      <c r="L971" s="84"/>
      <c r="M971" s="84"/>
      <c r="N971" s="84"/>
      <c r="O971" s="6"/>
      <c r="P971" s="6"/>
      <c r="Q971" s="6"/>
      <c r="R971" s="6"/>
      <c r="S971" s="6"/>
      <c r="T971" s="6"/>
      <c r="U971" s="6"/>
    </row>
    <row r="972" spans="2:21" s="83" customFormat="1" x14ac:dyDescent="0.2">
      <c r="B972" s="142"/>
      <c r="E972" s="84"/>
      <c r="F972" s="216"/>
      <c r="G972" s="84"/>
      <c r="H972" s="210"/>
      <c r="I972" s="210"/>
      <c r="J972" s="84"/>
      <c r="K972" s="84"/>
      <c r="L972" s="84"/>
      <c r="M972" s="84"/>
      <c r="N972" s="84"/>
      <c r="O972" s="6"/>
      <c r="P972" s="6"/>
      <c r="Q972" s="6"/>
      <c r="R972" s="6"/>
      <c r="S972" s="6"/>
      <c r="T972" s="6"/>
      <c r="U972" s="6"/>
    </row>
    <row r="973" spans="2:21" s="83" customFormat="1" x14ac:dyDescent="0.2">
      <c r="B973" s="142"/>
      <c r="E973" s="84"/>
      <c r="F973" s="216"/>
      <c r="G973" s="84"/>
      <c r="H973" s="210"/>
      <c r="I973" s="210"/>
      <c r="J973" s="84"/>
      <c r="K973" s="84"/>
      <c r="L973" s="84"/>
      <c r="M973" s="84"/>
      <c r="N973" s="84"/>
      <c r="O973" s="6"/>
      <c r="P973" s="6"/>
      <c r="Q973" s="6"/>
      <c r="R973" s="6"/>
      <c r="S973" s="6"/>
      <c r="T973" s="6"/>
      <c r="U973" s="6"/>
    </row>
    <row r="974" spans="2:21" s="83" customFormat="1" x14ac:dyDescent="0.2">
      <c r="B974" s="142"/>
      <c r="E974" s="84"/>
      <c r="F974" s="216"/>
      <c r="G974" s="84"/>
      <c r="H974" s="210"/>
      <c r="I974" s="210"/>
      <c r="J974" s="84"/>
      <c r="K974" s="84"/>
      <c r="L974" s="84"/>
      <c r="M974" s="84"/>
      <c r="N974" s="84"/>
      <c r="O974" s="6"/>
      <c r="P974" s="6"/>
      <c r="Q974" s="6"/>
      <c r="R974" s="6"/>
      <c r="S974" s="6"/>
      <c r="T974" s="6"/>
      <c r="U974" s="6"/>
    </row>
    <row r="975" spans="2:21" s="83" customFormat="1" x14ac:dyDescent="0.2">
      <c r="B975" s="142"/>
      <c r="E975" s="84"/>
      <c r="F975" s="216"/>
      <c r="G975" s="84"/>
      <c r="H975" s="210"/>
      <c r="I975" s="210"/>
      <c r="J975" s="84"/>
      <c r="K975" s="84"/>
      <c r="L975" s="84"/>
      <c r="M975" s="84"/>
      <c r="N975" s="84"/>
      <c r="O975" s="6"/>
      <c r="P975" s="6"/>
      <c r="Q975" s="6"/>
      <c r="R975" s="6"/>
      <c r="S975" s="6"/>
      <c r="T975" s="6"/>
      <c r="U975" s="6"/>
    </row>
    <row r="976" spans="2:21" s="83" customFormat="1" x14ac:dyDescent="0.2">
      <c r="B976" s="142"/>
      <c r="E976" s="84"/>
      <c r="F976" s="216"/>
      <c r="G976" s="84"/>
      <c r="H976" s="210"/>
      <c r="I976" s="210"/>
      <c r="J976" s="84"/>
      <c r="K976" s="84"/>
      <c r="L976" s="84"/>
      <c r="M976" s="84"/>
      <c r="N976" s="84"/>
      <c r="O976" s="6"/>
      <c r="P976" s="6"/>
      <c r="Q976" s="6"/>
      <c r="R976" s="6"/>
      <c r="S976" s="6"/>
      <c r="T976" s="6"/>
      <c r="U976" s="6"/>
    </row>
    <row r="977" spans="2:21" s="83" customFormat="1" x14ac:dyDescent="0.2">
      <c r="B977" s="142"/>
      <c r="E977" s="84"/>
      <c r="F977" s="216"/>
      <c r="G977" s="84"/>
      <c r="H977" s="210"/>
      <c r="I977" s="210"/>
      <c r="J977" s="84"/>
      <c r="K977" s="84"/>
      <c r="L977" s="84"/>
      <c r="M977" s="84"/>
      <c r="N977" s="84"/>
      <c r="O977" s="6"/>
      <c r="P977" s="6"/>
      <c r="Q977" s="6"/>
      <c r="R977" s="6"/>
      <c r="S977" s="6"/>
      <c r="T977" s="6"/>
      <c r="U977" s="6"/>
    </row>
    <row r="978" spans="2:21" s="83" customFormat="1" x14ac:dyDescent="0.2">
      <c r="B978" s="142"/>
      <c r="E978" s="84"/>
      <c r="F978" s="216"/>
      <c r="G978" s="84"/>
      <c r="H978" s="210"/>
      <c r="I978" s="210"/>
      <c r="J978" s="84"/>
      <c r="K978" s="84"/>
      <c r="L978" s="84"/>
      <c r="M978" s="84"/>
      <c r="N978" s="84"/>
      <c r="O978" s="6"/>
      <c r="P978" s="6"/>
      <c r="Q978" s="6"/>
      <c r="R978" s="6"/>
      <c r="S978" s="6"/>
      <c r="T978" s="6"/>
      <c r="U978" s="6"/>
    </row>
    <row r="979" spans="2:21" s="83" customFormat="1" x14ac:dyDescent="0.2">
      <c r="B979" s="142"/>
      <c r="E979" s="84"/>
      <c r="F979" s="216"/>
      <c r="G979" s="84"/>
      <c r="H979" s="210"/>
      <c r="I979" s="210"/>
      <c r="J979" s="84"/>
      <c r="K979" s="84"/>
      <c r="L979" s="84"/>
      <c r="M979" s="84"/>
      <c r="N979" s="84"/>
      <c r="O979" s="6"/>
      <c r="P979" s="6"/>
      <c r="Q979" s="6"/>
      <c r="R979" s="6"/>
      <c r="S979" s="6"/>
      <c r="T979" s="6"/>
      <c r="U979" s="6"/>
    </row>
    <row r="980" spans="2:21" s="83" customFormat="1" x14ac:dyDescent="0.2">
      <c r="B980" s="142"/>
      <c r="E980" s="84"/>
      <c r="F980" s="216"/>
      <c r="G980" s="84"/>
      <c r="H980" s="210"/>
      <c r="I980" s="210"/>
      <c r="J980" s="84"/>
      <c r="K980" s="84"/>
      <c r="L980" s="84"/>
      <c r="M980" s="84"/>
      <c r="N980" s="84"/>
      <c r="O980" s="6"/>
      <c r="P980" s="6"/>
      <c r="Q980" s="6"/>
      <c r="R980" s="6"/>
      <c r="S980" s="6"/>
      <c r="T980" s="6"/>
      <c r="U980" s="6"/>
    </row>
    <row r="981" spans="2:21" s="83" customFormat="1" x14ac:dyDescent="0.2">
      <c r="B981" s="142"/>
      <c r="E981" s="84"/>
      <c r="F981" s="216"/>
      <c r="G981" s="84"/>
      <c r="H981" s="210"/>
      <c r="I981" s="210"/>
      <c r="J981" s="84"/>
      <c r="K981" s="84"/>
      <c r="L981" s="84"/>
      <c r="M981" s="84"/>
      <c r="N981" s="84"/>
      <c r="O981" s="6"/>
      <c r="P981" s="6"/>
      <c r="Q981" s="6"/>
      <c r="R981" s="6"/>
      <c r="S981" s="6"/>
      <c r="T981" s="6"/>
      <c r="U981" s="6"/>
    </row>
    <row r="982" spans="2:21" s="83" customFormat="1" x14ac:dyDescent="0.2">
      <c r="B982" s="142"/>
      <c r="E982" s="84"/>
      <c r="F982" s="216"/>
      <c r="G982" s="84"/>
      <c r="H982" s="210"/>
      <c r="I982" s="210"/>
      <c r="J982" s="84"/>
      <c r="K982" s="84"/>
      <c r="L982" s="84"/>
      <c r="M982" s="84"/>
      <c r="N982" s="84"/>
      <c r="O982" s="6"/>
      <c r="P982" s="6"/>
      <c r="Q982" s="6"/>
      <c r="R982" s="6"/>
      <c r="S982" s="6"/>
      <c r="T982" s="6"/>
      <c r="U982" s="6"/>
    </row>
    <row r="983" spans="2:21" s="83" customFormat="1" x14ac:dyDescent="0.2">
      <c r="B983" s="142"/>
      <c r="E983" s="84"/>
      <c r="F983" s="216"/>
      <c r="G983" s="84"/>
      <c r="H983" s="210"/>
      <c r="I983" s="210"/>
      <c r="J983" s="84"/>
      <c r="K983" s="84"/>
      <c r="L983" s="84"/>
      <c r="M983" s="84"/>
      <c r="N983" s="84"/>
      <c r="O983" s="6"/>
      <c r="P983" s="6"/>
      <c r="Q983" s="6"/>
      <c r="R983" s="6"/>
      <c r="S983" s="6"/>
      <c r="T983" s="6"/>
      <c r="U983" s="6"/>
    </row>
    <row r="984" spans="2:21" s="83" customFormat="1" x14ac:dyDescent="0.2">
      <c r="B984" s="142"/>
      <c r="E984" s="84"/>
      <c r="F984" s="216"/>
      <c r="G984" s="84"/>
      <c r="H984" s="210"/>
      <c r="I984" s="210"/>
      <c r="J984" s="84"/>
      <c r="K984" s="84"/>
      <c r="L984" s="84"/>
      <c r="M984" s="84"/>
      <c r="N984" s="84"/>
      <c r="O984" s="6"/>
      <c r="P984" s="6"/>
      <c r="Q984" s="6"/>
      <c r="R984" s="6"/>
      <c r="S984" s="6"/>
      <c r="T984" s="6"/>
      <c r="U984" s="6"/>
    </row>
    <row r="985" spans="2:21" s="83" customFormat="1" x14ac:dyDescent="0.2">
      <c r="B985" s="142"/>
      <c r="E985" s="84"/>
      <c r="F985" s="216"/>
      <c r="G985" s="84"/>
      <c r="H985" s="210"/>
      <c r="I985" s="210"/>
      <c r="J985" s="84"/>
      <c r="K985" s="84"/>
      <c r="L985" s="84"/>
      <c r="M985" s="84"/>
      <c r="N985" s="84"/>
      <c r="O985" s="6"/>
      <c r="P985" s="6"/>
      <c r="Q985" s="6"/>
      <c r="R985" s="6"/>
      <c r="S985" s="6"/>
      <c r="T985" s="6"/>
      <c r="U985" s="6"/>
    </row>
    <row r="986" spans="2:21" s="83" customFormat="1" x14ac:dyDescent="0.2">
      <c r="B986" s="142"/>
      <c r="E986" s="84"/>
      <c r="F986" s="216"/>
      <c r="G986" s="84"/>
      <c r="H986" s="210"/>
      <c r="I986" s="210"/>
      <c r="J986" s="84"/>
      <c r="K986" s="84"/>
      <c r="L986" s="84"/>
      <c r="M986" s="84"/>
      <c r="N986" s="84"/>
      <c r="O986" s="6"/>
      <c r="P986" s="6"/>
      <c r="Q986" s="6"/>
      <c r="R986" s="6"/>
      <c r="S986" s="6"/>
      <c r="T986" s="6"/>
      <c r="U986" s="6"/>
    </row>
    <row r="987" spans="2:21" s="83" customFormat="1" x14ac:dyDescent="0.2">
      <c r="B987" s="142"/>
      <c r="E987" s="84"/>
      <c r="F987" s="216"/>
      <c r="G987" s="84"/>
      <c r="H987" s="210"/>
      <c r="I987" s="210"/>
      <c r="J987" s="84"/>
      <c r="K987" s="84"/>
      <c r="L987" s="84"/>
      <c r="M987" s="84"/>
      <c r="N987" s="84"/>
      <c r="O987" s="6"/>
      <c r="P987" s="6"/>
      <c r="Q987" s="6"/>
      <c r="R987" s="6"/>
      <c r="S987" s="6"/>
      <c r="T987" s="6"/>
      <c r="U987" s="6"/>
    </row>
    <row r="988" spans="2:21" s="83" customFormat="1" x14ac:dyDescent="0.2">
      <c r="B988" s="142"/>
      <c r="E988" s="84"/>
      <c r="F988" s="216"/>
      <c r="G988" s="84"/>
      <c r="H988" s="210"/>
      <c r="I988" s="210"/>
      <c r="J988" s="84"/>
      <c r="K988" s="84"/>
      <c r="L988" s="84"/>
      <c r="M988" s="84"/>
      <c r="N988" s="84"/>
      <c r="O988" s="6"/>
      <c r="P988" s="6"/>
      <c r="Q988" s="6"/>
      <c r="R988" s="6"/>
      <c r="S988" s="6"/>
      <c r="T988" s="6"/>
      <c r="U988" s="6"/>
    </row>
    <row r="989" spans="2:21" s="83" customFormat="1" x14ac:dyDescent="0.2">
      <c r="B989" s="142"/>
      <c r="E989" s="84"/>
      <c r="F989" s="216"/>
      <c r="G989" s="84"/>
      <c r="H989" s="210"/>
      <c r="I989" s="210"/>
      <c r="J989" s="84"/>
      <c r="K989" s="84"/>
      <c r="L989" s="84"/>
      <c r="M989" s="84"/>
      <c r="N989" s="84"/>
      <c r="O989" s="6"/>
      <c r="P989" s="6"/>
      <c r="Q989" s="6"/>
      <c r="R989" s="6"/>
      <c r="S989" s="6"/>
      <c r="T989" s="6"/>
      <c r="U989" s="6"/>
    </row>
    <row r="990" spans="2:21" s="83" customFormat="1" x14ac:dyDescent="0.2">
      <c r="B990" s="142"/>
      <c r="E990" s="84"/>
      <c r="F990" s="216"/>
      <c r="G990" s="84"/>
      <c r="H990" s="210"/>
      <c r="I990" s="210"/>
      <c r="J990" s="84"/>
      <c r="K990" s="84"/>
      <c r="L990" s="84"/>
      <c r="M990" s="84"/>
      <c r="N990" s="84"/>
      <c r="O990" s="6"/>
      <c r="P990" s="6"/>
      <c r="Q990" s="6"/>
      <c r="R990" s="6"/>
      <c r="S990" s="6"/>
      <c r="T990" s="6"/>
      <c r="U990" s="6"/>
    </row>
    <row r="991" spans="2:21" s="83" customFormat="1" x14ac:dyDescent="0.2">
      <c r="B991" s="142"/>
      <c r="E991" s="84"/>
      <c r="F991" s="216"/>
      <c r="G991" s="84"/>
      <c r="H991" s="210"/>
      <c r="I991" s="210"/>
      <c r="J991" s="84"/>
      <c r="K991" s="84"/>
      <c r="L991" s="84"/>
      <c r="M991" s="84"/>
      <c r="N991" s="84"/>
      <c r="O991" s="6"/>
      <c r="P991" s="6"/>
      <c r="Q991" s="6"/>
      <c r="R991" s="6"/>
      <c r="S991" s="6"/>
      <c r="T991" s="6"/>
      <c r="U991" s="6"/>
    </row>
    <row r="992" spans="2:21" s="83" customFormat="1" x14ac:dyDescent="0.2">
      <c r="B992" s="142"/>
      <c r="E992" s="84"/>
      <c r="F992" s="216"/>
      <c r="G992" s="84"/>
      <c r="H992" s="210"/>
      <c r="I992" s="210"/>
      <c r="J992" s="84"/>
      <c r="K992" s="84"/>
      <c r="L992" s="84"/>
      <c r="M992" s="84"/>
      <c r="N992" s="84"/>
      <c r="O992" s="6"/>
      <c r="P992" s="6"/>
      <c r="Q992" s="6"/>
      <c r="R992" s="6"/>
      <c r="S992" s="6"/>
      <c r="T992" s="6"/>
      <c r="U992" s="6"/>
    </row>
    <row r="993" spans="2:21" s="83" customFormat="1" x14ac:dyDescent="0.2">
      <c r="B993" s="142"/>
      <c r="E993" s="84"/>
      <c r="F993" s="216"/>
      <c r="G993" s="84"/>
      <c r="H993" s="210"/>
      <c r="I993" s="210"/>
      <c r="J993" s="84"/>
      <c r="K993" s="84"/>
      <c r="L993" s="84"/>
      <c r="M993" s="84"/>
      <c r="N993" s="84"/>
      <c r="O993" s="6"/>
      <c r="P993" s="6"/>
      <c r="Q993" s="6"/>
      <c r="R993" s="6"/>
      <c r="S993" s="6"/>
      <c r="T993" s="6"/>
      <c r="U993" s="6"/>
    </row>
    <row r="994" spans="2:21" s="83" customFormat="1" x14ac:dyDescent="0.2">
      <c r="B994" s="142"/>
      <c r="E994" s="84"/>
      <c r="F994" s="216"/>
      <c r="G994" s="84"/>
      <c r="H994" s="210"/>
      <c r="I994" s="210"/>
      <c r="J994" s="84"/>
      <c r="K994" s="84"/>
      <c r="L994" s="84"/>
      <c r="M994" s="84"/>
      <c r="N994" s="84"/>
      <c r="O994" s="6"/>
      <c r="P994" s="6"/>
      <c r="Q994" s="6"/>
      <c r="R994" s="6"/>
      <c r="S994" s="6"/>
      <c r="T994" s="6"/>
      <c r="U994" s="6"/>
    </row>
    <row r="995" spans="2:21" s="83" customFormat="1" x14ac:dyDescent="0.2">
      <c r="B995" s="142"/>
      <c r="E995" s="84"/>
      <c r="F995" s="216"/>
      <c r="G995" s="84"/>
      <c r="H995" s="210"/>
      <c r="I995" s="210"/>
      <c r="J995" s="84"/>
      <c r="K995" s="84"/>
      <c r="L995" s="84"/>
      <c r="M995" s="84"/>
      <c r="N995" s="84"/>
      <c r="O995" s="6"/>
      <c r="P995" s="6"/>
      <c r="Q995" s="6"/>
      <c r="R995" s="6"/>
      <c r="S995" s="6"/>
      <c r="T995" s="6"/>
      <c r="U995" s="6"/>
    </row>
    <row r="996" spans="2:21" s="83" customFormat="1" x14ac:dyDescent="0.2">
      <c r="B996" s="142"/>
      <c r="E996" s="84"/>
      <c r="F996" s="216"/>
      <c r="G996" s="84"/>
      <c r="H996" s="210"/>
      <c r="I996" s="210"/>
      <c r="J996" s="84"/>
      <c r="K996" s="84"/>
      <c r="L996" s="84"/>
      <c r="M996" s="84"/>
      <c r="N996" s="84"/>
      <c r="O996" s="6"/>
      <c r="P996" s="6"/>
      <c r="Q996" s="6"/>
      <c r="R996" s="6"/>
      <c r="S996" s="6"/>
      <c r="T996" s="6"/>
      <c r="U996" s="6"/>
    </row>
    <row r="997" spans="2:21" s="83" customFormat="1" x14ac:dyDescent="0.2">
      <c r="B997" s="142"/>
      <c r="E997" s="84"/>
      <c r="F997" s="216"/>
      <c r="G997" s="84"/>
      <c r="H997" s="210"/>
      <c r="I997" s="210"/>
      <c r="J997" s="84"/>
      <c r="K997" s="84"/>
      <c r="L997" s="84"/>
      <c r="M997" s="84"/>
      <c r="N997" s="84"/>
      <c r="O997" s="6"/>
      <c r="P997" s="6"/>
      <c r="Q997" s="6"/>
      <c r="R997" s="6"/>
      <c r="S997" s="6"/>
      <c r="T997" s="6"/>
      <c r="U997" s="6"/>
    </row>
    <row r="998" spans="2:21" s="83" customFormat="1" x14ac:dyDescent="0.2">
      <c r="B998" s="142"/>
      <c r="E998" s="84"/>
      <c r="F998" s="216"/>
      <c r="G998" s="84"/>
      <c r="H998" s="210"/>
      <c r="I998" s="210"/>
      <c r="J998" s="84"/>
      <c r="K998" s="84"/>
      <c r="L998" s="84"/>
      <c r="M998" s="84"/>
      <c r="N998" s="84"/>
      <c r="O998" s="6"/>
      <c r="P998" s="6"/>
      <c r="Q998" s="6"/>
      <c r="R998" s="6"/>
      <c r="S998" s="6"/>
      <c r="T998" s="6"/>
      <c r="U998" s="6"/>
    </row>
    <row r="999" spans="2:21" s="83" customFormat="1" x14ac:dyDescent="0.2">
      <c r="B999" s="142"/>
      <c r="E999" s="84"/>
      <c r="F999" s="216"/>
      <c r="G999" s="84"/>
      <c r="H999" s="210"/>
      <c r="I999" s="210"/>
      <c r="J999" s="84"/>
      <c r="K999" s="84"/>
      <c r="L999" s="84"/>
      <c r="M999" s="84"/>
      <c r="N999" s="84"/>
      <c r="O999" s="6"/>
      <c r="P999" s="6"/>
      <c r="Q999" s="6"/>
      <c r="R999" s="6"/>
      <c r="S999" s="6"/>
      <c r="T999" s="6"/>
      <c r="U999" s="6"/>
    </row>
    <row r="1000" spans="2:21" s="83" customFormat="1" x14ac:dyDescent="0.2">
      <c r="B1000" s="142"/>
      <c r="E1000" s="84"/>
      <c r="F1000" s="216"/>
      <c r="G1000" s="84"/>
      <c r="H1000" s="210"/>
      <c r="I1000" s="210"/>
      <c r="J1000" s="84"/>
      <c r="K1000" s="84"/>
      <c r="L1000" s="84"/>
      <c r="M1000" s="84"/>
      <c r="N1000" s="84"/>
      <c r="O1000" s="6"/>
      <c r="P1000" s="6"/>
      <c r="Q1000" s="6"/>
      <c r="R1000" s="6"/>
      <c r="S1000" s="6"/>
      <c r="T1000" s="6"/>
      <c r="U1000" s="6"/>
    </row>
    <row r="1001" spans="2:21" s="83" customFormat="1" x14ac:dyDescent="0.2">
      <c r="B1001" s="142"/>
      <c r="E1001" s="84"/>
      <c r="F1001" s="216"/>
      <c r="G1001" s="84"/>
      <c r="H1001" s="210"/>
      <c r="I1001" s="210"/>
      <c r="J1001" s="84"/>
      <c r="K1001" s="84"/>
      <c r="L1001" s="84"/>
      <c r="M1001" s="84"/>
      <c r="N1001" s="84"/>
      <c r="O1001" s="6"/>
      <c r="P1001" s="6"/>
      <c r="Q1001" s="6"/>
      <c r="R1001" s="6"/>
      <c r="S1001" s="6"/>
      <c r="T1001" s="6"/>
      <c r="U1001" s="6"/>
    </row>
    <row r="1002" spans="2:21" s="83" customFormat="1" x14ac:dyDescent="0.2">
      <c r="B1002" s="142"/>
      <c r="E1002" s="84"/>
      <c r="F1002" s="216"/>
      <c r="G1002" s="84"/>
      <c r="H1002" s="210"/>
      <c r="I1002" s="210"/>
      <c r="J1002" s="84"/>
      <c r="K1002" s="84"/>
      <c r="L1002" s="84"/>
      <c r="M1002" s="84"/>
      <c r="N1002" s="84"/>
      <c r="O1002" s="6"/>
      <c r="P1002" s="6"/>
      <c r="Q1002" s="6"/>
      <c r="R1002" s="6"/>
      <c r="S1002" s="6"/>
      <c r="T1002" s="6"/>
      <c r="U1002" s="6"/>
    </row>
    <row r="1003" spans="2:21" s="83" customFormat="1" x14ac:dyDescent="0.2">
      <c r="B1003" s="142"/>
      <c r="E1003" s="84"/>
      <c r="F1003" s="216"/>
      <c r="G1003" s="84"/>
      <c r="H1003" s="210"/>
      <c r="I1003" s="210"/>
      <c r="J1003" s="84"/>
      <c r="K1003" s="84"/>
      <c r="L1003" s="84"/>
      <c r="M1003" s="84"/>
      <c r="N1003" s="84"/>
      <c r="O1003" s="6"/>
      <c r="P1003" s="6"/>
      <c r="Q1003" s="6"/>
      <c r="R1003" s="6"/>
      <c r="S1003" s="6"/>
      <c r="T1003" s="6"/>
      <c r="U1003" s="6"/>
    </row>
    <row r="1004" spans="2:21" s="83" customFormat="1" x14ac:dyDescent="0.2">
      <c r="B1004" s="142"/>
      <c r="E1004" s="84"/>
      <c r="F1004" s="216"/>
      <c r="G1004" s="84"/>
      <c r="H1004" s="210"/>
      <c r="I1004" s="210"/>
      <c r="J1004" s="84"/>
      <c r="K1004" s="84"/>
      <c r="L1004" s="84"/>
      <c r="M1004" s="84"/>
      <c r="N1004" s="84"/>
      <c r="O1004" s="6"/>
      <c r="P1004" s="6"/>
      <c r="Q1004" s="6"/>
      <c r="R1004" s="6"/>
      <c r="S1004" s="6"/>
      <c r="T1004" s="6"/>
      <c r="U1004" s="6"/>
    </row>
    <row r="1005" spans="2:21" s="83" customFormat="1" x14ac:dyDescent="0.2">
      <c r="B1005" s="142"/>
      <c r="E1005" s="84"/>
      <c r="F1005" s="216"/>
      <c r="G1005" s="84"/>
      <c r="H1005" s="210"/>
      <c r="I1005" s="210"/>
      <c r="J1005" s="84"/>
      <c r="K1005" s="84"/>
      <c r="L1005" s="84"/>
      <c r="M1005" s="84"/>
      <c r="N1005" s="84"/>
      <c r="O1005" s="6"/>
      <c r="P1005" s="6"/>
      <c r="Q1005" s="6"/>
      <c r="R1005" s="6"/>
      <c r="S1005" s="6"/>
      <c r="T1005" s="6"/>
      <c r="U1005" s="6"/>
    </row>
    <row r="1006" spans="2:21" s="83" customFormat="1" x14ac:dyDescent="0.2">
      <c r="B1006" s="142"/>
      <c r="E1006" s="84"/>
      <c r="F1006" s="216"/>
      <c r="G1006" s="84"/>
      <c r="H1006" s="210"/>
      <c r="I1006" s="210"/>
      <c r="J1006" s="84"/>
      <c r="K1006" s="84"/>
      <c r="L1006" s="84"/>
      <c r="M1006" s="84"/>
      <c r="N1006" s="84"/>
      <c r="O1006" s="6"/>
      <c r="P1006" s="6"/>
      <c r="Q1006" s="6"/>
      <c r="R1006" s="6"/>
      <c r="S1006" s="6"/>
      <c r="T1006" s="6"/>
      <c r="U1006" s="6"/>
    </row>
    <row r="1007" spans="2:21" s="83" customFormat="1" x14ac:dyDescent="0.2">
      <c r="B1007" s="142"/>
      <c r="E1007" s="84"/>
      <c r="F1007" s="216"/>
      <c r="G1007" s="84"/>
      <c r="H1007" s="210"/>
      <c r="I1007" s="210"/>
      <c r="J1007" s="84"/>
      <c r="K1007" s="84"/>
      <c r="L1007" s="84"/>
      <c r="M1007" s="84"/>
      <c r="N1007" s="84"/>
      <c r="O1007" s="6"/>
      <c r="P1007" s="6"/>
      <c r="Q1007" s="6"/>
      <c r="R1007" s="6"/>
      <c r="S1007" s="6"/>
      <c r="T1007" s="6"/>
      <c r="U1007" s="6"/>
    </row>
    <row r="1008" spans="2:21" s="83" customFormat="1" x14ac:dyDescent="0.2">
      <c r="B1008" s="142"/>
      <c r="E1008" s="84"/>
      <c r="F1008" s="216"/>
      <c r="G1008" s="84"/>
      <c r="H1008" s="210"/>
      <c r="I1008" s="210"/>
      <c r="J1008" s="84"/>
      <c r="K1008" s="84"/>
      <c r="L1008" s="84"/>
      <c r="M1008" s="84"/>
      <c r="N1008" s="84"/>
      <c r="O1008" s="6"/>
      <c r="P1008" s="6"/>
      <c r="Q1008" s="6"/>
      <c r="R1008" s="6"/>
      <c r="S1008" s="6"/>
      <c r="T1008" s="6"/>
      <c r="U1008" s="6"/>
    </row>
    <row r="1009" spans="2:21" s="83" customFormat="1" x14ac:dyDescent="0.2">
      <c r="B1009" s="142"/>
      <c r="E1009" s="84"/>
      <c r="F1009" s="216"/>
      <c r="G1009" s="84"/>
      <c r="H1009" s="210"/>
      <c r="I1009" s="210"/>
      <c r="J1009" s="84"/>
      <c r="K1009" s="84"/>
      <c r="L1009" s="84"/>
      <c r="M1009" s="84"/>
      <c r="N1009" s="84"/>
      <c r="O1009" s="6"/>
      <c r="P1009" s="6"/>
      <c r="Q1009" s="6"/>
      <c r="R1009" s="6"/>
      <c r="S1009" s="6"/>
      <c r="T1009" s="6"/>
      <c r="U1009" s="6"/>
    </row>
    <row r="1010" spans="2:21" s="83" customFormat="1" x14ac:dyDescent="0.2">
      <c r="B1010" s="142"/>
      <c r="E1010" s="84"/>
      <c r="F1010" s="216"/>
      <c r="G1010" s="84"/>
      <c r="H1010" s="210"/>
      <c r="I1010" s="210"/>
      <c r="J1010" s="84"/>
      <c r="K1010" s="84"/>
      <c r="L1010" s="84"/>
      <c r="M1010" s="84"/>
      <c r="N1010" s="84"/>
      <c r="O1010" s="6"/>
      <c r="P1010" s="6"/>
      <c r="Q1010" s="6"/>
      <c r="R1010" s="6"/>
      <c r="S1010" s="6"/>
      <c r="T1010" s="6"/>
      <c r="U1010" s="6"/>
    </row>
    <row r="1011" spans="2:21" s="83" customFormat="1" x14ac:dyDescent="0.2">
      <c r="B1011" s="142"/>
      <c r="E1011" s="84"/>
      <c r="F1011" s="216"/>
      <c r="G1011" s="84"/>
      <c r="H1011" s="210"/>
      <c r="I1011" s="210"/>
      <c r="J1011" s="84"/>
      <c r="K1011" s="84"/>
      <c r="L1011" s="84"/>
      <c r="M1011" s="84"/>
      <c r="N1011" s="84"/>
      <c r="O1011" s="6"/>
      <c r="P1011" s="6"/>
      <c r="Q1011" s="6"/>
      <c r="R1011" s="6"/>
      <c r="S1011" s="6"/>
      <c r="T1011" s="6"/>
      <c r="U1011" s="6"/>
    </row>
    <row r="1012" spans="2:21" s="83" customFormat="1" x14ac:dyDescent="0.2">
      <c r="B1012" s="142"/>
      <c r="E1012" s="84"/>
      <c r="F1012" s="216"/>
      <c r="G1012" s="84"/>
      <c r="H1012" s="210"/>
      <c r="I1012" s="210"/>
      <c r="J1012" s="84"/>
      <c r="K1012" s="84"/>
      <c r="L1012" s="84"/>
      <c r="M1012" s="84"/>
      <c r="N1012" s="84"/>
      <c r="O1012" s="6"/>
      <c r="P1012" s="6"/>
      <c r="Q1012" s="6"/>
      <c r="R1012" s="6"/>
      <c r="S1012" s="6"/>
      <c r="T1012" s="6"/>
      <c r="U1012" s="6"/>
    </row>
    <row r="1013" spans="2:21" s="83" customFormat="1" x14ac:dyDescent="0.2">
      <c r="B1013" s="142"/>
      <c r="E1013" s="84"/>
      <c r="F1013" s="216"/>
      <c r="G1013" s="84"/>
      <c r="H1013" s="210"/>
      <c r="I1013" s="210"/>
      <c r="J1013" s="84"/>
      <c r="K1013" s="84"/>
      <c r="L1013" s="84"/>
      <c r="M1013" s="84"/>
      <c r="N1013" s="84"/>
      <c r="O1013" s="6"/>
      <c r="P1013" s="6"/>
      <c r="Q1013" s="6"/>
      <c r="R1013" s="6"/>
      <c r="S1013" s="6"/>
      <c r="T1013" s="6"/>
      <c r="U1013" s="6"/>
    </row>
    <row r="1014" spans="2:21" s="83" customFormat="1" x14ac:dyDescent="0.2">
      <c r="B1014" s="142"/>
      <c r="E1014" s="84"/>
      <c r="F1014" s="216"/>
      <c r="G1014" s="84"/>
      <c r="H1014" s="210"/>
      <c r="I1014" s="210"/>
      <c r="J1014" s="84"/>
      <c r="K1014" s="84"/>
      <c r="L1014" s="84"/>
      <c r="M1014" s="84"/>
      <c r="N1014" s="84"/>
      <c r="O1014" s="6"/>
      <c r="P1014" s="6"/>
      <c r="Q1014" s="6"/>
      <c r="R1014" s="6"/>
      <c r="S1014" s="6"/>
      <c r="T1014" s="6"/>
      <c r="U1014" s="6"/>
    </row>
    <row r="1015" spans="2:21" s="83" customFormat="1" x14ac:dyDescent="0.2">
      <c r="B1015" s="142"/>
      <c r="E1015" s="84"/>
      <c r="F1015" s="216"/>
      <c r="G1015" s="84"/>
      <c r="H1015" s="210"/>
      <c r="I1015" s="210"/>
      <c r="J1015" s="84"/>
      <c r="K1015" s="84"/>
      <c r="L1015" s="84"/>
      <c r="M1015" s="84"/>
      <c r="N1015" s="84"/>
      <c r="O1015" s="6"/>
      <c r="P1015" s="6"/>
      <c r="Q1015" s="6"/>
      <c r="R1015" s="6"/>
      <c r="S1015" s="6"/>
      <c r="T1015" s="6"/>
      <c r="U1015" s="6"/>
    </row>
    <row r="1016" spans="2:21" s="83" customFormat="1" x14ac:dyDescent="0.2">
      <c r="B1016" s="142"/>
      <c r="E1016" s="84"/>
      <c r="F1016" s="216"/>
      <c r="G1016" s="84"/>
      <c r="H1016" s="210"/>
      <c r="I1016" s="210"/>
      <c r="J1016" s="84"/>
      <c r="K1016" s="84"/>
      <c r="L1016" s="84"/>
      <c r="M1016" s="84"/>
      <c r="N1016" s="84"/>
      <c r="O1016" s="6"/>
      <c r="P1016" s="6"/>
      <c r="Q1016" s="6"/>
      <c r="R1016" s="6"/>
      <c r="S1016" s="6"/>
      <c r="T1016" s="6"/>
      <c r="U1016" s="6"/>
    </row>
    <row r="1017" spans="2:21" s="83" customFormat="1" x14ac:dyDescent="0.2">
      <c r="B1017" s="142"/>
      <c r="E1017" s="84"/>
      <c r="F1017" s="216"/>
      <c r="G1017" s="84"/>
      <c r="H1017" s="210"/>
      <c r="I1017" s="210"/>
      <c r="J1017" s="84"/>
      <c r="K1017" s="84"/>
      <c r="L1017" s="84"/>
      <c r="M1017" s="84"/>
      <c r="N1017" s="84"/>
      <c r="O1017" s="6"/>
      <c r="P1017" s="6"/>
      <c r="Q1017" s="6"/>
      <c r="R1017" s="6"/>
      <c r="S1017" s="6"/>
      <c r="T1017" s="6"/>
      <c r="U1017" s="6"/>
    </row>
    <row r="1018" spans="2:21" s="83" customFormat="1" x14ac:dyDescent="0.2">
      <c r="B1018" s="142"/>
      <c r="E1018" s="84"/>
      <c r="F1018" s="216"/>
      <c r="G1018" s="84"/>
      <c r="H1018" s="210"/>
      <c r="I1018" s="210"/>
      <c r="J1018" s="84"/>
      <c r="K1018" s="84"/>
      <c r="L1018" s="84"/>
      <c r="M1018" s="84"/>
      <c r="N1018" s="84"/>
      <c r="O1018" s="6"/>
      <c r="P1018" s="6"/>
      <c r="Q1018" s="6"/>
      <c r="R1018" s="6"/>
      <c r="S1018" s="6"/>
      <c r="T1018" s="6"/>
      <c r="U1018" s="6"/>
    </row>
    <row r="1019" spans="2:21" s="83" customFormat="1" x14ac:dyDescent="0.2">
      <c r="B1019" s="142"/>
      <c r="E1019" s="84"/>
      <c r="F1019" s="216"/>
      <c r="G1019" s="84"/>
      <c r="H1019" s="210"/>
      <c r="I1019" s="210"/>
      <c r="J1019" s="84"/>
      <c r="K1019" s="84"/>
      <c r="L1019" s="84"/>
      <c r="M1019" s="84"/>
      <c r="N1019" s="84"/>
      <c r="O1019" s="6"/>
      <c r="P1019" s="6"/>
      <c r="Q1019" s="6"/>
      <c r="R1019" s="6"/>
      <c r="S1019" s="6"/>
      <c r="T1019" s="6"/>
      <c r="U1019" s="6"/>
    </row>
    <row r="1020" spans="2:21" s="83" customFormat="1" x14ac:dyDescent="0.2">
      <c r="B1020" s="142"/>
      <c r="E1020" s="84"/>
      <c r="F1020" s="216"/>
      <c r="G1020" s="84"/>
      <c r="H1020" s="210"/>
      <c r="I1020" s="210"/>
      <c r="J1020" s="84"/>
      <c r="K1020" s="84"/>
      <c r="L1020" s="84"/>
      <c r="M1020" s="84"/>
      <c r="N1020" s="84"/>
      <c r="O1020" s="6"/>
      <c r="P1020" s="6"/>
      <c r="Q1020" s="6"/>
      <c r="R1020" s="6"/>
      <c r="S1020" s="6"/>
      <c r="T1020" s="6"/>
      <c r="U1020" s="6"/>
    </row>
    <row r="1021" spans="2:21" s="83" customFormat="1" x14ac:dyDescent="0.2">
      <c r="B1021" s="142"/>
      <c r="E1021" s="84"/>
      <c r="F1021" s="216"/>
      <c r="G1021" s="84"/>
      <c r="H1021" s="210"/>
      <c r="I1021" s="210"/>
      <c r="J1021" s="84"/>
      <c r="K1021" s="84"/>
      <c r="L1021" s="84"/>
      <c r="M1021" s="84"/>
      <c r="N1021" s="84"/>
      <c r="O1021" s="6"/>
      <c r="P1021" s="6"/>
      <c r="Q1021" s="6"/>
      <c r="R1021" s="6"/>
      <c r="S1021" s="6"/>
      <c r="T1021" s="6"/>
      <c r="U1021" s="6"/>
    </row>
    <row r="1022" spans="2:21" s="83" customFormat="1" x14ac:dyDescent="0.2">
      <c r="B1022" s="142"/>
      <c r="E1022" s="84"/>
      <c r="F1022" s="216"/>
      <c r="G1022" s="84"/>
      <c r="H1022" s="210"/>
      <c r="I1022" s="210"/>
      <c r="J1022" s="84"/>
      <c r="K1022" s="84"/>
      <c r="L1022" s="84"/>
      <c r="M1022" s="84"/>
      <c r="N1022" s="84"/>
      <c r="O1022" s="6"/>
      <c r="P1022" s="6"/>
      <c r="Q1022" s="6"/>
      <c r="R1022" s="6"/>
      <c r="S1022" s="6"/>
      <c r="T1022" s="6"/>
      <c r="U1022" s="6"/>
    </row>
    <row r="1023" spans="2:21" s="83" customFormat="1" x14ac:dyDescent="0.2">
      <c r="B1023" s="142"/>
      <c r="E1023" s="84"/>
      <c r="F1023" s="216"/>
      <c r="G1023" s="84"/>
      <c r="H1023" s="210"/>
      <c r="I1023" s="210"/>
      <c r="J1023" s="84"/>
      <c r="K1023" s="84"/>
      <c r="L1023" s="84"/>
      <c r="M1023" s="84"/>
      <c r="N1023" s="84"/>
      <c r="O1023" s="6"/>
      <c r="P1023" s="6"/>
      <c r="Q1023" s="6"/>
      <c r="R1023" s="6"/>
      <c r="S1023" s="6"/>
      <c r="T1023" s="6"/>
      <c r="U1023" s="6"/>
    </row>
    <row r="1024" spans="2:21" s="83" customFormat="1" x14ac:dyDescent="0.2">
      <c r="B1024" s="142"/>
      <c r="E1024" s="84"/>
      <c r="F1024" s="216"/>
      <c r="G1024" s="84"/>
      <c r="H1024" s="210"/>
      <c r="I1024" s="210"/>
      <c r="J1024" s="84"/>
      <c r="K1024" s="84"/>
      <c r="L1024" s="84"/>
      <c r="M1024" s="84"/>
      <c r="N1024" s="84"/>
      <c r="O1024" s="6"/>
      <c r="P1024" s="6"/>
      <c r="Q1024" s="6"/>
      <c r="R1024" s="6"/>
      <c r="S1024" s="6"/>
      <c r="T1024" s="6"/>
      <c r="U1024" s="6"/>
    </row>
    <row r="1025" spans="2:21" s="83" customFormat="1" x14ac:dyDescent="0.2">
      <c r="B1025" s="142"/>
      <c r="E1025" s="84"/>
      <c r="F1025" s="216"/>
      <c r="G1025" s="84"/>
      <c r="H1025" s="210"/>
      <c r="I1025" s="210"/>
      <c r="J1025" s="84"/>
      <c r="K1025" s="84"/>
      <c r="L1025" s="84"/>
      <c r="M1025" s="84"/>
      <c r="N1025" s="84"/>
      <c r="O1025" s="6"/>
      <c r="P1025" s="6"/>
      <c r="Q1025" s="6"/>
      <c r="R1025" s="6"/>
      <c r="S1025" s="6"/>
      <c r="T1025" s="6"/>
      <c r="U1025" s="6"/>
    </row>
    <row r="1026" spans="2:21" s="83" customFormat="1" x14ac:dyDescent="0.2">
      <c r="B1026" s="142"/>
      <c r="E1026" s="84"/>
      <c r="F1026" s="216"/>
      <c r="G1026" s="84"/>
      <c r="H1026" s="210"/>
      <c r="I1026" s="210"/>
      <c r="J1026" s="84"/>
      <c r="K1026" s="84"/>
      <c r="L1026" s="84"/>
      <c r="M1026" s="84"/>
      <c r="N1026" s="84"/>
      <c r="O1026" s="6"/>
      <c r="P1026" s="6"/>
      <c r="Q1026" s="6"/>
      <c r="R1026" s="6"/>
      <c r="S1026" s="6"/>
      <c r="T1026" s="6"/>
      <c r="U1026" s="6"/>
    </row>
    <row r="1027" spans="2:21" s="83" customFormat="1" x14ac:dyDescent="0.2">
      <c r="B1027" s="142"/>
      <c r="E1027" s="84"/>
      <c r="F1027" s="216"/>
      <c r="G1027" s="84"/>
      <c r="H1027" s="210"/>
      <c r="I1027" s="210"/>
      <c r="J1027" s="84"/>
      <c r="K1027" s="84"/>
      <c r="L1027" s="84"/>
      <c r="M1027" s="84"/>
      <c r="N1027" s="84"/>
      <c r="O1027" s="6"/>
      <c r="P1027" s="6"/>
      <c r="Q1027" s="6"/>
      <c r="R1027" s="6"/>
      <c r="S1027" s="6"/>
      <c r="T1027" s="6"/>
      <c r="U1027" s="6"/>
    </row>
    <row r="1028" spans="2:21" s="83" customFormat="1" x14ac:dyDescent="0.2">
      <c r="B1028" s="142"/>
      <c r="E1028" s="84"/>
      <c r="F1028" s="216"/>
      <c r="G1028" s="84"/>
      <c r="H1028" s="210"/>
      <c r="I1028" s="210"/>
      <c r="J1028" s="84"/>
      <c r="K1028" s="84"/>
      <c r="L1028" s="84"/>
      <c r="M1028" s="84"/>
      <c r="N1028" s="84"/>
      <c r="O1028" s="6"/>
      <c r="P1028" s="6"/>
      <c r="Q1028" s="6"/>
      <c r="R1028" s="6"/>
      <c r="S1028" s="6"/>
      <c r="T1028" s="6"/>
      <c r="U1028" s="6"/>
    </row>
    <row r="1029" spans="2:21" s="83" customFormat="1" x14ac:dyDescent="0.2">
      <c r="B1029" s="142"/>
      <c r="E1029" s="84"/>
      <c r="F1029" s="216"/>
      <c r="G1029" s="84"/>
      <c r="H1029" s="210"/>
      <c r="I1029" s="210"/>
      <c r="J1029" s="84"/>
      <c r="K1029" s="84"/>
      <c r="L1029" s="84"/>
      <c r="M1029" s="84"/>
      <c r="N1029" s="84"/>
      <c r="O1029" s="6"/>
      <c r="P1029" s="6"/>
      <c r="Q1029" s="6"/>
      <c r="R1029" s="6"/>
      <c r="S1029" s="6"/>
      <c r="T1029" s="6"/>
      <c r="U1029" s="6"/>
    </row>
    <row r="1030" spans="2:21" s="83" customFormat="1" x14ac:dyDescent="0.2">
      <c r="B1030" s="142"/>
      <c r="E1030" s="84"/>
      <c r="F1030" s="216"/>
      <c r="G1030" s="84"/>
      <c r="H1030" s="210"/>
      <c r="I1030" s="210"/>
      <c r="J1030" s="84"/>
      <c r="K1030" s="84"/>
      <c r="L1030" s="84"/>
      <c r="M1030" s="84"/>
      <c r="N1030" s="84"/>
      <c r="O1030" s="6"/>
      <c r="P1030" s="6"/>
      <c r="Q1030" s="6"/>
      <c r="R1030" s="6"/>
      <c r="S1030" s="6"/>
      <c r="T1030" s="6"/>
      <c r="U1030" s="6"/>
    </row>
    <row r="1031" spans="2:21" s="83" customFormat="1" x14ac:dyDescent="0.2">
      <c r="B1031" s="142"/>
      <c r="E1031" s="84"/>
      <c r="F1031" s="216"/>
      <c r="G1031" s="84"/>
      <c r="H1031" s="210"/>
      <c r="I1031" s="210"/>
      <c r="J1031" s="84"/>
      <c r="K1031" s="84"/>
      <c r="L1031" s="84"/>
      <c r="M1031" s="84"/>
      <c r="N1031" s="84"/>
      <c r="O1031" s="6"/>
      <c r="P1031" s="6"/>
      <c r="Q1031" s="6"/>
      <c r="R1031" s="6"/>
      <c r="S1031" s="6"/>
      <c r="T1031" s="6"/>
      <c r="U1031" s="6"/>
    </row>
    <row r="1032" spans="2:21" s="83" customFormat="1" x14ac:dyDescent="0.2">
      <c r="B1032" s="142"/>
      <c r="E1032" s="84"/>
      <c r="F1032" s="216"/>
      <c r="G1032" s="84"/>
      <c r="H1032" s="210"/>
      <c r="I1032" s="210"/>
      <c r="J1032" s="84"/>
      <c r="K1032" s="84"/>
      <c r="L1032" s="84"/>
      <c r="M1032" s="84"/>
      <c r="N1032" s="84"/>
      <c r="O1032" s="6"/>
      <c r="P1032" s="6"/>
      <c r="Q1032" s="6"/>
      <c r="R1032" s="6"/>
      <c r="S1032" s="6"/>
      <c r="T1032" s="6"/>
      <c r="U1032" s="6"/>
    </row>
    <row r="1033" spans="2:21" s="83" customFormat="1" x14ac:dyDescent="0.2">
      <c r="B1033" s="142"/>
      <c r="E1033" s="84"/>
      <c r="F1033" s="216"/>
      <c r="G1033" s="84"/>
      <c r="H1033" s="210"/>
      <c r="I1033" s="210"/>
      <c r="J1033" s="84"/>
      <c r="K1033" s="84"/>
      <c r="L1033" s="84"/>
      <c r="M1033" s="84"/>
      <c r="N1033" s="84"/>
      <c r="O1033" s="6"/>
      <c r="P1033" s="6"/>
      <c r="Q1033" s="6"/>
      <c r="R1033" s="6"/>
      <c r="S1033" s="6"/>
      <c r="T1033" s="6"/>
      <c r="U1033" s="6"/>
    </row>
    <row r="1034" spans="2:21" s="83" customFormat="1" x14ac:dyDescent="0.2">
      <c r="B1034" s="142"/>
      <c r="E1034" s="84"/>
      <c r="F1034" s="216"/>
      <c r="G1034" s="84"/>
      <c r="H1034" s="210"/>
      <c r="I1034" s="210"/>
      <c r="J1034" s="84"/>
      <c r="K1034" s="84"/>
      <c r="L1034" s="84"/>
      <c r="M1034" s="84"/>
      <c r="N1034" s="84"/>
      <c r="O1034" s="6"/>
      <c r="P1034" s="6"/>
      <c r="Q1034" s="6"/>
      <c r="R1034" s="6"/>
      <c r="S1034" s="6"/>
      <c r="T1034" s="6"/>
      <c r="U1034" s="6"/>
    </row>
    <row r="1035" spans="2:21" s="83" customFormat="1" x14ac:dyDescent="0.2">
      <c r="B1035" s="142"/>
      <c r="E1035" s="84"/>
      <c r="F1035" s="216"/>
      <c r="G1035" s="84"/>
      <c r="H1035" s="210"/>
      <c r="I1035" s="210"/>
      <c r="J1035" s="84"/>
      <c r="K1035" s="84"/>
      <c r="L1035" s="84"/>
      <c r="M1035" s="84"/>
      <c r="N1035" s="84"/>
      <c r="O1035" s="6"/>
      <c r="P1035" s="6"/>
      <c r="Q1035" s="6"/>
      <c r="R1035" s="6"/>
      <c r="S1035" s="6"/>
      <c r="T1035" s="6"/>
      <c r="U1035" s="6"/>
    </row>
    <row r="1036" spans="2:21" s="83" customFormat="1" x14ac:dyDescent="0.2">
      <c r="B1036" s="142"/>
      <c r="E1036" s="84"/>
      <c r="F1036" s="216"/>
      <c r="G1036" s="84"/>
      <c r="H1036" s="210"/>
      <c r="I1036" s="210"/>
      <c r="J1036" s="84"/>
      <c r="K1036" s="84"/>
      <c r="L1036" s="84"/>
      <c r="M1036" s="84"/>
      <c r="N1036" s="84"/>
      <c r="O1036" s="6"/>
      <c r="P1036" s="6"/>
      <c r="Q1036" s="6"/>
      <c r="R1036" s="6"/>
      <c r="S1036" s="6"/>
      <c r="T1036" s="6"/>
      <c r="U1036" s="6"/>
    </row>
    <row r="1037" spans="2:21" s="83" customFormat="1" x14ac:dyDescent="0.2">
      <c r="B1037" s="142"/>
      <c r="E1037" s="84"/>
      <c r="F1037" s="216"/>
      <c r="G1037" s="84"/>
      <c r="H1037" s="210"/>
      <c r="I1037" s="210"/>
      <c r="J1037" s="84"/>
      <c r="K1037" s="84"/>
      <c r="L1037" s="84"/>
      <c r="M1037" s="84"/>
      <c r="N1037" s="84"/>
      <c r="O1037" s="6"/>
      <c r="P1037" s="6"/>
      <c r="Q1037" s="6"/>
      <c r="R1037" s="6"/>
      <c r="S1037" s="6"/>
      <c r="T1037" s="6"/>
      <c r="U1037" s="6"/>
    </row>
    <row r="1038" spans="2:21" s="83" customFormat="1" x14ac:dyDescent="0.2">
      <c r="B1038" s="142"/>
      <c r="E1038" s="84"/>
      <c r="F1038" s="216"/>
      <c r="G1038" s="84"/>
      <c r="H1038" s="210"/>
      <c r="I1038" s="210"/>
      <c r="J1038" s="84"/>
      <c r="K1038" s="84"/>
      <c r="L1038" s="84"/>
      <c r="M1038" s="84"/>
      <c r="N1038" s="84"/>
      <c r="O1038" s="6"/>
      <c r="P1038" s="6"/>
      <c r="Q1038" s="6"/>
      <c r="R1038" s="6"/>
      <c r="S1038" s="6"/>
      <c r="T1038" s="6"/>
      <c r="U1038" s="6"/>
    </row>
    <row r="1039" spans="2:21" s="83" customFormat="1" x14ac:dyDescent="0.2">
      <c r="B1039" s="142"/>
      <c r="E1039" s="84"/>
      <c r="F1039" s="216"/>
      <c r="G1039" s="84"/>
      <c r="H1039" s="210"/>
      <c r="I1039" s="210"/>
      <c r="J1039" s="84"/>
      <c r="K1039" s="84"/>
      <c r="L1039" s="84"/>
      <c r="M1039" s="84"/>
      <c r="N1039" s="84"/>
      <c r="O1039" s="6"/>
      <c r="P1039" s="6"/>
      <c r="Q1039" s="6"/>
      <c r="R1039" s="6"/>
      <c r="S1039" s="6"/>
      <c r="T1039" s="6"/>
      <c r="U1039" s="6"/>
    </row>
    <row r="1040" spans="2:21" s="83" customFormat="1" x14ac:dyDescent="0.2">
      <c r="B1040" s="142"/>
      <c r="E1040" s="84"/>
      <c r="F1040" s="216"/>
      <c r="G1040" s="84"/>
      <c r="H1040" s="210"/>
      <c r="I1040" s="210"/>
      <c r="J1040" s="84"/>
      <c r="K1040" s="84"/>
      <c r="L1040" s="84"/>
      <c r="M1040" s="84"/>
      <c r="N1040" s="84"/>
      <c r="O1040" s="6"/>
      <c r="P1040" s="6"/>
      <c r="Q1040" s="6"/>
      <c r="R1040" s="6"/>
      <c r="S1040" s="6"/>
      <c r="T1040" s="6"/>
      <c r="U1040" s="6"/>
    </row>
    <row r="1041" spans="2:21" s="83" customFormat="1" x14ac:dyDescent="0.2">
      <c r="B1041" s="142"/>
      <c r="E1041" s="84"/>
      <c r="F1041" s="216"/>
      <c r="G1041" s="84"/>
      <c r="H1041" s="210"/>
      <c r="I1041" s="210"/>
      <c r="J1041" s="84"/>
      <c r="K1041" s="84"/>
      <c r="L1041" s="84"/>
      <c r="M1041" s="84"/>
      <c r="N1041" s="84"/>
      <c r="O1041" s="6"/>
      <c r="P1041" s="6"/>
      <c r="Q1041" s="6"/>
      <c r="R1041" s="6"/>
      <c r="S1041" s="6"/>
      <c r="T1041" s="6"/>
      <c r="U1041" s="6"/>
    </row>
    <row r="1042" spans="2:21" s="83" customFormat="1" x14ac:dyDescent="0.2">
      <c r="B1042" s="142"/>
      <c r="E1042" s="84"/>
      <c r="F1042" s="216"/>
      <c r="G1042" s="84"/>
      <c r="H1042" s="210"/>
      <c r="I1042" s="210"/>
      <c r="J1042" s="84"/>
      <c r="K1042" s="84"/>
      <c r="L1042" s="84"/>
      <c r="M1042" s="84"/>
      <c r="N1042" s="84"/>
      <c r="O1042" s="6"/>
      <c r="P1042" s="6"/>
      <c r="Q1042" s="6"/>
      <c r="R1042" s="6"/>
      <c r="S1042" s="6"/>
      <c r="T1042" s="6"/>
      <c r="U1042" s="6"/>
    </row>
    <row r="1043" spans="2:21" s="83" customFormat="1" x14ac:dyDescent="0.2">
      <c r="B1043" s="142"/>
      <c r="E1043" s="84"/>
      <c r="F1043" s="216"/>
      <c r="G1043" s="84"/>
      <c r="H1043" s="210"/>
      <c r="I1043" s="210"/>
      <c r="J1043" s="84"/>
      <c r="K1043" s="84"/>
      <c r="L1043" s="84"/>
      <c r="M1043" s="84"/>
      <c r="N1043" s="84"/>
      <c r="O1043" s="6"/>
      <c r="P1043" s="6"/>
      <c r="Q1043" s="6"/>
      <c r="R1043" s="6"/>
      <c r="S1043" s="6"/>
      <c r="T1043" s="6"/>
      <c r="U1043" s="6"/>
    </row>
    <row r="1044" spans="2:21" s="83" customFormat="1" x14ac:dyDescent="0.2">
      <c r="B1044" s="142"/>
      <c r="E1044" s="84"/>
      <c r="F1044" s="216"/>
      <c r="G1044" s="84"/>
      <c r="H1044" s="210"/>
      <c r="I1044" s="210"/>
      <c r="J1044" s="84"/>
      <c r="K1044" s="84"/>
      <c r="L1044" s="84"/>
      <c r="M1044" s="84"/>
      <c r="N1044" s="84"/>
      <c r="O1044" s="6"/>
      <c r="P1044" s="6"/>
      <c r="Q1044" s="6"/>
      <c r="R1044" s="6"/>
      <c r="S1044" s="6"/>
      <c r="T1044" s="6"/>
      <c r="U1044" s="6"/>
    </row>
    <row r="1045" spans="2:21" s="83" customFormat="1" x14ac:dyDescent="0.2">
      <c r="B1045" s="142"/>
      <c r="E1045" s="84"/>
      <c r="F1045" s="216"/>
      <c r="G1045" s="84"/>
      <c r="H1045" s="210"/>
      <c r="I1045" s="210"/>
      <c r="J1045" s="84"/>
      <c r="K1045" s="84"/>
      <c r="L1045" s="84"/>
      <c r="M1045" s="84"/>
      <c r="N1045" s="84"/>
      <c r="O1045" s="6"/>
      <c r="P1045" s="6"/>
      <c r="Q1045" s="6"/>
      <c r="R1045" s="6"/>
      <c r="S1045" s="6"/>
      <c r="T1045" s="6"/>
      <c r="U1045" s="6"/>
    </row>
    <row r="1046" spans="2:21" s="83" customFormat="1" x14ac:dyDescent="0.2">
      <c r="B1046" s="142"/>
      <c r="E1046" s="84"/>
      <c r="F1046" s="216"/>
      <c r="G1046" s="84"/>
      <c r="H1046" s="210"/>
      <c r="I1046" s="210"/>
      <c r="J1046" s="84"/>
      <c r="K1046" s="84"/>
      <c r="L1046" s="84"/>
      <c r="M1046" s="84"/>
      <c r="N1046" s="84"/>
      <c r="O1046" s="6"/>
      <c r="P1046" s="6"/>
      <c r="Q1046" s="6"/>
      <c r="R1046" s="6"/>
      <c r="S1046" s="6"/>
      <c r="T1046" s="6"/>
      <c r="U1046" s="6"/>
    </row>
    <row r="1047" spans="2:21" s="83" customFormat="1" x14ac:dyDescent="0.2">
      <c r="B1047" s="142"/>
      <c r="E1047" s="84"/>
      <c r="F1047" s="216"/>
      <c r="G1047" s="84"/>
      <c r="H1047" s="210"/>
      <c r="I1047" s="210"/>
      <c r="J1047" s="84"/>
      <c r="K1047" s="84"/>
      <c r="L1047" s="84"/>
      <c r="M1047" s="84"/>
      <c r="N1047" s="84"/>
      <c r="O1047" s="6"/>
      <c r="P1047" s="6"/>
      <c r="Q1047" s="6"/>
      <c r="R1047" s="6"/>
      <c r="S1047" s="6"/>
      <c r="T1047" s="6"/>
      <c r="U1047" s="6"/>
    </row>
    <row r="1048" spans="2:21" s="83" customFormat="1" x14ac:dyDescent="0.2">
      <c r="B1048" s="142"/>
      <c r="E1048" s="84"/>
      <c r="F1048" s="216"/>
      <c r="G1048" s="84"/>
      <c r="H1048" s="210"/>
      <c r="I1048" s="210"/>
      <c r="J1048" s="84"/>
      <c r="K1048" s="84"/>
      <c r="L1048" s="84"/>
      <c r="M1048" s="84"/>
      <c r="N1048" s="84"/>
      <c r="O1048" s="6"/>
      <c r="P1048" s="6"/>
      <c r="Q1048" s="6"/>
      <c r="R1048" s="6"/>
      <c r="S1048" s="6"/>
      <c r="T1048" s="6"/>
      <c r="U1048" s="6"/>
    </row>
    <row r="1049" spans="2:21" s="83" customFormat="1" x14ac:dyDescent="0.2">
      <c r="B1049" s="142"/>
      <c r="E1049" s="84"/>
      <c r="F1049" s="216"/>
      <c r="G1049" s="84"/>
      <c r="H1049" s="210"/>
      <c r="I1049" s="210"/>
      <c r="J1049" s="84"/>
      <c r="K1049" s="84"/>
      <c r="L1049" s="84"/>
      <c r="M1049" s="84"/>
      <c r="N1049" s="84"/>
      <c r="O1049" s="6"/>
      <c r="P1049" s="6"/>
      <c r="Q1049" s="6"/>
      <c r="R1049" s="6"/>
      <c r="S1049" s="6"/>
      <c r="T1049" s="6"/>
      <c r="U1049" s="6"/>
    </row>
    <row r="1050" spans="2:21" s="83" customFormat="1" x14ac:dyDescent="0.2">
      <c r="B1050" s="142"/>
      <c r="E1050" s="84"/>
      <c r="F1050" s="216"/>
      <c r="G1050" s="84"/>
      <c r="H1050" s="210"/>
      <c r="I1050" s="210"/>
      <c r="J1050" s="84"/>
      <c r="K1050" s="84"/>
      <c r="L1050" s="84"/>
      <c r="M1050" s="84"/>
      <c r="N1050" s="84"/>
      <c r="O1050" s="6"/>
      <c r="P1050" s="6"/>
      <c r="Q1050" s="6"/>
      <c r="R1050" s="6"/>
      <c r="S1050" s="6"/>
      <c r="T1050" s="6"/>
      <c r="U1050" s="6"/>
    </row>
    <row r="1051" spans="2:21" s="83" customFormat="1" x14ac:dyDescent="0.2">
      <c r="B1051" s="142"/>
      <c r="E1051" s="84"/>
      <c r="F1051" s="216"/>
      <c r="G1051" s="84"/>
      <c r="H1051" s="210"/>
      <c r="I1051" s="210"/>
      <c r="J1051" s="84"/>
      <c r="K1051" s="84"/>
      <c r="L1051" s="84"/>
      <c r="M1051" s="84"/>
      <c r="N1051" s="84"/>
      <c r="O1051" s="6"/>
      <c r="P1051" s="6"/>
      <c r="Q1051" s="6"/>
      <c r="R1051" s="6"/>
      <c r="S1051" s="6"/>
      <c r="T1051" s="6"/>
      <c r="U1051" s="6"/>
    </row>
    <row r="1052" spans="2:21" s="83" customFormat="1" x14ac:dyDescent="0.2">
      <c r="B1052" s="142"/>
      <c r="E1052" s="84"/>
      <c r="F1052" s="216"/>
      <c r="G1052" s="84"/>
      <c r="H1052" s="210"/>
      <c r="I1052" s="210"/>
      <c r="J1052" s="84"/>
      <c r="K1052" s="84"/>
      <c r="L1052" s="84"/>
      <c r="M1052" s="84"/>
      <c r="N1052" s="84"/>
      <c r="O1052" s="6"/>
      <c r="P1052" s="6"/>
      <c r="Q1052" s="6"/>
      <c r="R1052" s="6"/>
      <c r="S1052" s="6"/>
      <c r="T1052" s="6"/>
      <c r="U1052" s="6"/>
    </row>
    <row r="1053" spans="2:21" s="83" customFormat="1" x14ac:dyDescent="0.2">
      <c r="B1053" s="142"/>
      <c r="E1053" s="84"/>
      <c r="F1053" s="216"/>
      <c r="G1053" s="84"/>
      <c r="H1053" s="210"/>
      <c r="I1053" s="210"/>
      <c r="J1053" s="84"/>
      <c r="K1053" s="84"/>
      <c r="L1053" s="84"/>
      <c r="M1053" s="84"/>
      <c r="N1053" s="84"/>
      <c r="O1053" s="6"/>
      <c r="P1053" s="6"/>
      <c r="Q1053" s="6"/>
      <c r="R1053" s="6"/>
      <c r="S1053" s="6"/>
      <c r="T1053" s="6"/>
      <c r="U1053" s="6"/>
    </row>
    <row r="1054" spans="2:21" s="83" customFormat="1" x14ac:dyDescent="0.2">
      <c r="B1054" s="142"/>
      <c r="E1054" s="84"/>
      <c r="F1054" s="216"/>
      <c r="G1054" s="84"/>
      <c r="H1054" s="210"/>
      <c r="I1054" s="210"/>
      <c r="J1054" s="84"/>
      <c r="K1054" s="84"/>
      <c r="L1054" s="84"/>
      <c r="M1054" s="84"/>
      <c r="N1054" s="84"/>
      <c r="O1054" s="6"/>
      <c r="P1054" s="6"/>
      <c r="Q1054" s="6"/>
      <c r="R1054" s="6"/>
      <c r="S1054" s="6"/>
      <c r="T1054" s="6"/>
      <c r="U1054" s="6"/>
    </row>
    <row r="1055" spans="2:21" s="83" customFormat="1" x14ac:dyDescent="0.2">
      <c r="B1055" s="142"/>
      <c r="E1055" s="84"/>
      <c r="F1055" s="216"/>
      <c r="G1055" s="84"/>
      <c r="H1055" s="210"/>
      <c r="I1055" s="210"/>
      <c r="J1055" s="84"/>
      <c r="K1055" s="84"/>
      <c r="L1055" s="84"/>
      <c r="M1055" s="84"/>
      <c r="N1055" s="84"/>
      <c r="O1055" s="6"/>
      <c r="P1055" s="6"/>
      <c r="Q1055" s="6"/>
      <c r="R1055" s="6"/>
      <c r="S1055" s="6"/>
      <c r="T1055" s="6"/>
      <c r="U1055" s="6"/>
    </row>
    <row r="1056" spans="2:21" s="83" customFormat="1" x14ac:dyDescent="0.2">
      <c r="B1056" s="142"/>
      <c r="E1056" s="84"/>
      <c r="F1056" s="216"/>
      <c r="G1056" s="84"/>
      <c r="H1056" s="210"/>
      <c r="I1056" s="210"/>
      <c r="J1056" s="84"/>
      <c r="K1056" s="84"/>
      <c r="L1056" s="84"/>
      <c r="M1056" s="84"/>
      <c r="N1056" s="84"/>
      <c r="O1056" s="6"/>
      <c r="P1056" s="6"/>
      <c r="Q1056" s="6"/>
      <c r="R1056" s="6"/>
      <c r="S1056" s="6"/>
      <c r="T1056" s="6"/>
      <c r="U1056" s="6"/>
    </row>
    <row r="1057" spans="2:21" s="83" customFormat="1" x14ac:dyDescent="0.2">
      <c r="B1057" s="142"/>
      <c r="E1057" s="84"/>
      <c r="F1057" s="216"/>
      <c r="G1057" s="84"/>
      <c r="H1057" s="210"/>
      <c r="I1057" s="210"/>
      <c r="J1057" s="84"/>
      <c r="K1057" s="84"/>
      <c r="L1057" s="84"/>
      <c r="M1057" s="84"/>
      <c r="N1057" s="84"/>
      <c r="O1057" s="6"/>
      <c r="P1057" s="6"/>
      <c r="Q1057" s="6"/>
      <c r="R1057" s="6"/>
      <c r="S1057" s="6"/>
      <c r="T1057" s="6"/>
      <c r="U1057" s="6"/>
    </row>
    <row r="1058" spans="2:21" s="83" customFormat="1" x14ac:dyDescent="0.2">
      <c r="B1058" s="142"/>
      <c r="E1058" s="84"/>
      <c r="F1058" s="216"/>
      <c r="G1058" s="84"/>
      <c r="H1058" s="210"/>
      <c r="I1058" s="210"/>
      <c r="J1058" s="84"/>
      <c r="K1058" s="84"/>
      <c r="L1058" s="84"/>
      <c r="M1058" s="84"/>
      <c r="N1058" s="84"/>
      <c r="O1058" s="6"/>
      <c r="P1058" s="6"/>
      <c r="Q1058" s="6"/>
      <c r="R1058" s="6"/>
      <c r="S1058" s="6"/>
      <c r="T1058" s="6"/>
      <c r="U1058" s="6"/>
    </row>
    <row r="1059" spans="2:21" s="83" customFormat="1" x14ac:dyDescent="0.2">
      <c r="B1059" s="142"/>
      <c r="E1059" s="84"/>
      <c r="F1059" s="216"/>
      <c r="G1059" s="84"/>
      <c r="H1059" s="210"/>
      <c r="I1059" s="210"/>
      <c r="J1059" s="84"/>
      <c r="K1059" s="84"/>
      <c r="L1059" s="84"/>
      <c r="M1059" s="84"/>
      <c r="N1059" s="84"/>
      <c r="O1059" s="6"/>
      <c r="P1059" s="6"/>
      <c r="Q1059" s="6"/>
      <c r="R1059" s="6"/>
      <c r="S1059" s="6"/>
      <c r="T1059" s="6"/>
      <c r="U1059" s="6"/>
    </row>
    <row r="1060" spans="2:21" s="83" customFormat="1" x14ac:dyDescent="0.2">
      <c r="B1060" s="142"/>
      <c r="E1060" s="84"/>
      <c r="F1060" s="216"/>
      <c r="G1060" s="84"/>
      <c r="H1060" s="210"/>
      <c r="I1060" s="210"/>
      <c r="J1060" s="84"/>
      <c r="K1060" s="84"/>
      <c r="L1060" s="84"/>
      <c r="M1060" s="84"/>
      <c r="N1060" s="84"/>
      <c r="O1060" s="6"/>
      <c r="P1060" s="6"/>
      <c r="Q1060" s="6"/>
      <c r="R1060" s="6"/>
      <c r="S1060" s="6"/>
      <c r="T1060" s="6"/>
      <c r="U1060" s="6"/>
    </row>
    <row r="1061" spans="2:21" s="83" customFormat="1" x14ac:dyDescent="0.2">
      <c r="B1061" s="142"/>
      <c r="E1061" s="84"/>
      <c r="F1061" s="216"/>
      <c r="G1061" s="84"/>
      <c r="H1061" s="210"/>
      <c r="I1061" s="210"/>
      <c r="J1061" s="84"/>
      <c r="K1061" s="84"/>
      <c r="L1061" s="84"/>
      <c r="M1061" s="84"/>
      <c r="N1061" s="84"/>
      <c r="O1061" s="6"/>
      <c r="P1061" s="6"/>
      <c r="Q1061" s="6"/>
      <c r="R1061" s="6"/>
      <c r="S1061" s="6"/>
      <c r="T1061" s="6"/>
      <c r="U1061" s="6"/>
    </row>
    <row r="1062" spans="2:21" s="83" customFormat="1" x14ac:dyDescent="0.2">
      <c r="B1062" s="142"/>
      <c r="E1062" s="84"/>
      <c r="F1062" s="216"/>
      <c r="G1062" s="84"/>
      <c r="H1062" s="210"/>
      <c r="I1062" s="210"/>
      <c r="J1062" s="84"/>
      <c r="K1062" s="84"/>
      <c r="L1062" s="84"/>
      <c r="M1062" s="84"/>
      <c r="N1062" s="84"/>
      <c r="O1062" s="6"/>
      <c r="P1062" s="6"/>
      <c r="Q1062" s="6"/>
      <c r="R1062" s="6"/>
      <c r="S1062" s="6"/>
      <c r="T1062" s="6"/>
      <c r="U1062" s="6"/>
    </row>
    <row r="1063" spans="2:21" s="83" customFormat="1" x14ac:dyDescent="0.2">
      <c r="B1063" s="142"/>
      <c r="E1063" s="84"/>
      <c r="F1063" s="216"/>
      <c r="G1063" s="84"/>
      <c r="H1063" s="210"/>
      <c r="I1063" s="210"/>
      <c r="J1063" s="84"/>
      <c r="K1063" s="84"/>
      <c r="L1063" s="84"/>
      <c r="M1063" s="84"/>
      <c r="N1063" s="84"/>
      <c r="O1063" s="6"/>
      <c r="P1063" s="6"/>
      <c r="Q1063" s="6"/>
      <c r="R1063" s="6"/>
      <c r="S1063" s="6"/>
      <c r="T1063" s="6"/>
      <c r="U1063" s="6"/>
    </row>
    <row r="1064" spans="2:21" s="83" customFormat="1" x14ac:dyDescent="0.2">
      <c r="B1064" s="142"/>
      <c r="E1064" s="84"/>
      <c r="F1064" s="216"/>
      <c r="G1064" s="84"/>
      <c r="H1064" s="210"/>
      <c r="I1064" s="210"/>
      <c r="J1064" s="84"/>
      <c r="K1064" s="84"/>
      <c r="L1064" s="84"/>
      <c r="M1064" s="84"/>
      <c r="N1064" s="84"/>
      <c r="O1064" s="6"/>
      <c r="P1064" s="6"/>
      <c r="Q1064" s="6"/>
      <c r="R1064" s="6"/>
      <c r="S1064" s="6"/>
      <c r="T1064" s="6"/>
      <c r="U1064" s="6"/>
    </row>
    <row r="1065" spans="2:21" s="83" customFormat="1" x14ac:dyDescent="0.2">
      <c r="B1065" s="142"/>
      <c r="E1065" s="84"/>
      <c r="F1065" s="216"/>
      <c r="G1065" s="84"/>
      <c r="H1065" s="210"/>
      <c r="I1065" s="210"/>
      <c r="J1065" s="84"/>
      <c r="K1065" s="84"/>
      <c r="L1065" s="84"/>
      <c r="M1065" s="84"/>
      <c r="N1065" s="84"/>
      <c r="O1065" s="6"/>
      <c r="P1065" s="6"/>
      <c r="Q1065" s="6"/>
      <c r="R1065" s="6"/>
      <c r="S1065" s="6"/>
      <c r="T1065" s="6"/>
      <c r="U1065" s="6"/>
    </row>
    <row r="1066" spans="2:21" s="83" customFormat="1" x14ac:dyDescent="0.2">
      <c r="B1066" s="142"/>
      <c r="E1066" s="84"/>
      <c r="F1066" s="216"/>
      <c r="G1066" s="84"/>
      <c r="H1066" s="210"/>
      <c r="I1066" s="210"/>
      <c r="J1066" s="84"/>
      <c r="K1066" s="84"/>
      <c r="L1066" s="84"/>
      <c r="M1066" s="84"/>
      <c r="N1066" s="84"/>
      <c r="O1066" s="6"/>
      <c r="P1066" s="6"/>
      <c r="Q1066" s="6"/>
      <c r="R1066" s="6"/>
      <c r="S1066" s="6"/>
      <c r="T1066" s="6"/>
      <c r="U1066" s="6"/>
    </row>
    <row r="1067" spans="2:21" s="83" customFormat="1" x14ac:dyDescent="0.2">
      <c r="B1067" s="142"/>
      <c r="E1067" s="84"/>
      <c r="F1067" s="216"/>
      <c r="G1067" s="84"/>
      <c r="H1067" s="210"/>
      <c r="I1067" s="210"/>
      <c r="J1067" s="84"/>
      <c r="K1067" s="84"/>
      <c r="L1067" s="84"/>
      <c r="M1067" s="84"/>
      <c r="N1067" s="84"/>
      <c r="O1067" s="6"/>
      <c r="P1067" s="6"/>
      <c r="Q1067" s="6"/>
      <c r="R1067" s="6"/>
      <c r="S1067" s="6"/>
      <c r="T1067" s="6"/>
      <c r="U1067" s="6"/>
    </row>
    <row r="1068" spans="2:21" s="83" customFormat="1" x14ac:dyDescent="0.2">
      <c r="B1068" s="142"/>
      <c r="E1068" s="84"/>
      <c r="F1068" s="216"/>
      <c r="G1068" s="84"/>
      <c r="H1068" s="210"/>
      <c r="I1068" s="210"/>
      <c r="J1068" s="84"/>
      <c r="K1068" s="84"/>
      <c r="L1068" s="84"/>
      <c r="M1068" s="84"/>
      <c r="N1068" s="84"/>
      <c r="O1068" s="6"/>
      <c r="P1068" s="6"/>
      <c r="Q1068" s="6"/>
      <c r="R1068" s="6"/>
      <c r="S1068" s="6"/>
      <c r="T1068" s="6"/>
      <c r="U1068" s="6"/>
    </row>
    <row r="1069" spans="2:21" s="83" customFormat="1" x14ac:dyDescent="0.2">
      <c r="B1069" s="142"/>
      <c r="E1069" s="84"/>
      <c r="F1069" s="216"/>
      <c r="G1069" s="84"/>
      <c r="H1069" s="210"/>
      <c r="I1069" s="210"/>
      <c r="J1069" s="84"/>
      <c r="K1069" s="84"/>
      <c r="L1069" s="84"/>
      <c r="M1069" s="84"/>
      <c r="N1069" s="84"/>
      <c r="O1069" s="6"/>
      <c r="P1069" s="6"/>
      <c r="Q1069" s="6"/>
      <c r="R1069" s="6"/>
      <c r="S1069" s="6"/>
      <c r="T1069" s="6"/>
      <c r="U1069" s="6"/>
    </row>
    <row r="1070" spans="2:21" s="83" customFormat="1" x14ac:dyDescent="0.2">
      <c r="B1070" s="142"/>
      <c r="E1070" s="84"/>
      <c r="F1070" s="216"/>
      <c r="G1070" s="84"/>
      <c r="H1070" s="210"/>
      <c r="I1070" s="210"/>
      <c r="J1070" s="84"/>
      <c r="K1070" s="84"/>
      <c r="L1070" s="84"/>
      <c r="M1070" s="84"/>
      <c r="N1070" s="84"/>
      <c r="O1070" s="6"/>
      <c r="P1070" s="6"/>
      <c r="Q1070" s="6"/>
      <c r="R1070" s="6"/>
      <c r="S1070" s="6"/>
      <c r="T1070" s="6"/>
      <c r="U1070" s="6"/>
    </row>
    <row r="1071" spans="2:21" s="83" customFormat="1" x14ac:dyDescent="0.2">
      <c r="B1071" s="142"/>
      <c r="E1071" s="84"/>
      <c r="F1071" s="216"/>
      <c r="G1071" s="84"/>
      <c r="H1071" s="210"/>
      <c r="I1071" s="210"/>
      <c r="J1071" s="84"/>
      <c r="K1071" s="84"/>
      <c r="L1071" s="84"/>
      <c r="M1071" s="84"/>
      <c r="N1071" s="84"/>
      <c r="O1071" s="6"/>
      <c r="P1071" s="6"/>
      <c r="Q1071" s="6"/>
      <c r="R1071" s="6"/>
      <c r="S1071" s="6"/>
      <c r="T1071" s="6"/>
      <c r="U1071" s="6"/>
    </row>
    <row r="1072" spans="2:21" s="83" customFormat="1" x14ac:dyDescent="0.2">
      <c r="B1072" s="142"/>
      <c r="E1072" s="84"/>
      <c r="F1072" s="216"/>
      <c r="G1072" s="84"/>
      <c r="H1072" s="210"/>
      <c r="I1072" s="210"/>
      <c r="J1072" s="84"/>
      <c r="K1072" s="84"/>
      <c r="L1072" s="84"/>
      <c r="M1072" s="84"/>
      <c r="N1072" s="84"/>
      <c r="O1072" s="6"/>
      <c r="P1072" s="6"/>
      <c r="Q1072" s="6"/>
      <c r="R1072" s="6"/>
      <c r="S1072" s="6"/>
      <c r="T1072" s="6"/>
      <c r="U1072" s="6"/>
    </row>
    <row r="1073" spans="2:21" s="83" customFormat="1" x14ac:dyDescent="0.2">
      <c r="B1073" s="142"/>
      <c r="E1073" s="84"/>
      <c r="F1073" s="216"/>
      <c r="G1073" s="84"/>
      <c r="H1073" s="210"/>
      <c r="I1073" s="210"/>
      <c r="J1073" s="84"/>
      <c r="K1073" s="84"/>
      <c r="L1073" s="84"/>
      <c r="M1073" s="84"/>
      <c r="N1073" s="84"/>
      <c r="O1073" s="6"/>
      <c r="P1073" s="6"/>
      <c r="Q1073" s="6"/>
      <c r="R1073" s="6"/>
      <c r="S1073" s="6"/>
      <c r="T1073" s="6"/>
      <c r="U1073" s="6"/>
    </row>
    <row r="1074" spans="2:21" s="83" customFormat="1" x14ac:dyDescent="0.2">
      <c r="B1074" s="142"/>
      <c r="E1074" s="84"/>
      <c r="F1074" s="216"/>
      <c r="G1074" s="84"/>
      <c r="H1074" s="210"/>
      <c r="I1074" s="210"/>
      <c r="J1074" s="84"/>
      <c r="K1074" s="84"/>
      <c r="L1074" s="84"/>
      <c r="M1074" s="84"/>
      <c r="N1074" s="84"/>
      <c r="O1074" s="6"/>
      <c r="P1074" s="6"/>
      <c r="Q1074" s="6"/>
      <c r="R1074" s="6"/>
      <c r="S1074" s="6"/>
      <c r="T1074" s="6"/>
      <c r="U1074" s="6"/>
    </row>
    <row r="1075" spans="2:21" s="83" customFormat="1" x14ac:dyDescent="0.2">
      <c r="B1075" s="142"/>
      <c r="E1075" s="84"/>
      <c r="F1075" s="216"/>
      <c r="G1075" s="84"/>
      <c r="H1075" s="210"/>
      <c r="I1075" s="210"/>
      <c r="J1075" s="84"/>
      <c r="K1075" s="84"/>
      <c r="L1075" s="84"/>
      <c r="M1075" s="84"/>
      <c r="N1075" s="84"/>
      <c r="O1075" s="6"/>
      <c r="P1075" s="6"/>
      <c r="Q1075" s="6"/>
      <c r="R1075" s="6"/>
      <c r="S1075" s="6"/>
      <c r="T1075" s="6"/>
      <c r="U1075" s="6"/>
    </row>
    <row r="1076" spans="2:21" s="83" customFormat="1" x14ac:dyDescent="0.2">
      <c r="B1076" s="142"/>
      <c r="E1076" s="84"/>
      <c r="F1076" s="216"/>
      <c r="G1076" s="84"/>
      <c r="H1076" s="210"/>
      <c r="I1076" s="210"/>
      <c r="J1076" s="84"/>
      <c r="K1076" s="84"/>
      <c r="L1076" s="84"/>
      <c r="M1076" s="84"/>
      <c r="N1076" s="84"/>
      <c r="O1076" s="6"/>
      <c r="P1076" s="6"/>
      <c r="Q1076" s="6"/>
      <c r="R1076" s="6"/>
      <c r="S1076" s="6"/>
      <c r="T1076" s="6"/>
      <c r="U1076" s="6"/>
    </row>
    <row r="1077" spans="2:21" s="83" customFormat="1" x14ac:dyDescent="0.2">
      <c r="B1077" s="142"/>
      <c r="E1077" s="84"/>
      <c r="F1077" s="216"/>
      <c r="G1077" s="84"/>
      <c r="H1077" s="210"/>
      <c r="I1077" s="210"/>
      <c r="J1077" s="84"/>
      <c r="K1077" s="84"/>
      <c r="L1077" s="84"/>
      <c r="M1077" s="84"/>
      <c r="N1077" s="84"/>
      <c r="O1077" s="6"/>
      <c r="P1077" s="6"/>
      <c r="Q1077" s="6"/>
      <c r="R1077" s="6"/>
      <c r="S1077" s="6"/>
      <c r="T1077" s="6"/>
      <c r="U1077" s="6"/>
    </row>
    <row r="1078" spans="2:21" s="83" customFormat="1" x14ac:dyDescent="0.2">
      <c r="B1078" s="142"/>
      <c r="E1078" s="84"/>
      <c r="F1078" s="216"/>
      <c r="G1078" s="84"/>
      <c r="H1078" s="210"/>
      <c r="I1078" s="210"/>
      <c r="J1078" s="84"/>
      <c r="K1078" s="84"/>
      <c r="L1078" s="84"/>
      <c r="M1078" s="84"/>
      <c r="N1078" s="84"/>
      <c r="O1078" s="6"/>
      <c r="P1078" s="6"/>
      <c r="Q1078" s="6"/>
      <c r="R1078" s="6"/>
      <c r="S1078" s="6"/>
      <c r="T1078" s="6"/>
      <c r="U1078" s="6"/>
    </row>
    <row r="1079" spans="2:21" s="83" customFormat="1" x14ac:dyDescent="0.2">
      <c r="B1079" s="142"/>
      <c r="E1079" s="84"/>
      <c r="F1079" s="216"/>
      <c r="G1079" s="84"/>
      <c r="H1079" s="210"/>
      <c r="I1079" s="210"/>
      <c r="J1079" s="84"/>
      <c r="K1079" s="84"/>
      <c r="L1079" s="84"/>
      <c r="M1079" s="84"/>
      <c r="N1079" s="84"/>
      <c r="O1079" s="6"/>
      <c r="P1079" s="6"/>
      <c r="Q1079" s="6"/>
      <c r="R1079" s="6"/>
      <c r="S1079" s="6"/>
      <c r="T1079" s="6"/>
      <c r="U1079" s="6"/>
    </row>
    <row r="1080" spans="2:21" s="83" customFormat="1" x14ac:dyDescent="0.2">
      <c r="B1080" s="142"/>
      <c r="E1080" s="84"/>
      <c r="F1080" s="216"/>
      <c r="G1080" s="84"/>
      <c r="H1080" s="210"/>
      <c r="I1080" s="210"/>
      <c r="J1080" s="84"/>
      <c r="K1080" s="84"/>
      <c r="L1080" s="84"/>
      <c r="M1080" s="84"/>
      <c r="N1080" s="84"/>
      <c r="O1080" s="6"/>
      <c r="P1080" s="6"/>
      <c r="Q1080" s="6"/>
      <c r="R1080" s="6"/>
      <c r="S1080" s="6"/>
      <c r="T1080" s="6"/>
      <c r="U1080" s="6"/>
    </row>
    <row r="1081" spans="2:21" s="83" customFormat="1" x14ac:dyDescent="0.2">
      <c r="B1081" s="142"/>
      <c r="E1081" s="84"/>
      <c r="F1081" s="216"/>
      <c r="G1081" s="84"/>
      <c r="H1081" s="210"/>
      <c r="I1081" s="210"/>
      <c r="J1081" s="84"/>
      <c r="K1081" s="84"/>
      <c r="L1081" s="84"/>
      <c r="M1081" s="84"/>
      <c r="N1081" s="84"/>
      <c r="O1081" s="6"/>
      <c r="P1081" s="6"/>
      <c r="Q1081" s="6"/>
      <c r="R1081" s="6"/>
      <c r="S1081" s="6"/>
      <c r="T1081" s="6"/>
      <c r="U1081" s="6"/>
    </row>
    <row r="1082" spans="2:21" s="83" customFormat="1" x14ac:dyDescent="0.2">
      <c r="B1082" s="142"/>
      <c r="E1082" s="84"/>
      <c r="F1082" s="216"/>
      <c r="G1082" s="84"/>
      <c r="H1082" s="210"/>
      <c r="I1082" s="210"/>
      <c r="J1082" s="84"/>
      <c r="K1082" s="84"/>
      <c r="L1082" s="84"/>
      <c r="M1082" s="84"/>
      <c r="N1082" s="84"/>
      <c r="O1082" s="6"/>
      <c r="P1082" s="6"/>
      <c r="Q1082" s="6"/>
      <c r="R1082" s="6"/>
      <c r="S1082" s="6"/>
      <c r="T1082" s="6"/>
      <c r="U1082" s="6"/>
    </row>
    <row r="1083" spans="2:21" s="83" customFormat="1" x14ac:dyDescent="0.2">
      <c r="B1083" s="142"/>
      <c r="E1083" s="84"/>
      <c r="F1083" s="216"/>
      <c r="G1083" s="84"/>
      <c r="H1083" s="210"/>
      <c r="I1083" s="210"/>
      <c r="J1083" s="84"/>
      <c r="K1083" s="84"/>
      <c r="L1083" s="84"/>
      <c r="M1083" s="84"/>
      <c r="N1083" s="84"/>
      <c r="O1083" s="6"/>
      <c r="P1083" s="6"/>
      <c r="Q1083" s="6"/>
      <c r="R1083" s="6"/>
      <c r="S1083" s="6"/>
      <c r="T1083" s="6"/>
      <c r="U1083" s="6"/>
    </row>
    <row r="1084" spans="2:21" s="83" customFormat="1" x14ac:dyDescent="0.2">
      <c r="B1084" s="142"/>
      <c r="E1084" s="84"/>
      <c r="F1084" s="216"/>
      <c r="G1084" s="84"/>
      <c r="H1084" s="210"/>
      <c r="I1084" s="210"/>
      <c r="J1084" s="84"/>
      <c r="K1084" s="84"/>
      <c r="L1084" s="84"/>
      <c r="M1084" s="84"/>
      <c r="N1084" s="84"/>
      <c r="O1084" s="6"/>
      <c r="P1084" s="6"/>
      <c r="Q1084" s="6"/>
      <c r="R1084" s="6"/>
      <c r="S1084" s="6"/>
      <c r="T1084" s="6"/>
      <c r="U1084" s="6"/>
    </row>
    <row r="1085" spans="2:21" s="83" customFormat="1" x14ac:dyDescent="0.2">
      <c r="B1085" s="142"/>
      <c r="E1085" s="84"/>
      <c r="F1085" s="216"/>
      <c r="G1085" s="84"/>
      <c r="H1085" s="210"/>
      <c r="I1085" s="210"/>
      <c r="J1085" s="84"/>
      <c r="K1085" s="84"/>
      <c r="L1085" s="84"/>
      <c r="M1085" s="84"/>
      <c r="N1085" s="84"/>
      <c r="O1085" s="6"/>
      <c r="P1085" s="6"/>
      <c r="Q1085" s="6"/>
      <c r="R1085" s="6"/>
      <c r="S1085" s="6"/>
      <c r="T1085" s="6"/>
      <c r="U1085" s="6"/>
    </row>
    <row r="1086" spans="2:21" s="83" customFormat="1" x14ac:dyDescent="0.2">
      <c r="B1086" s="142"/>
      <c r="E1086" s="84"/>
      <c r="F1086" s="216"/>
      <c r="G1086" s="84"/>
      <c r="H1086" s="210"/>
      <c r="I1086" s="210"/>
      <c r="J1086" s="84"/>
      <c r="K1086" s="84"/>
      <c r="L1086" s="84"/>
      <c r="M1086" s="84"/>
      <c r="N1086" s="84"/>
      <c r="O1086" s="6"/>
      <c r="P1086" s="6"/>
      <c r="Q1086" s="6"/>
      <c r="R1086" s="6"/>
      <c r="S1086" s="6"/>
      <c r="T1086" s="6"/>
      <c r="U1086" s="6"/>
    </row>
    <row r="1087" spans="2:21" s="83" customFormat="1" x14ac:dyDescent="0.2">
      <c r="B1087" s="142"/>
      <c r="E1087" s="84"/>
      <c r="F1087" s="216"/>
      <c r="G1087" s="84"/>
      <c r="H1087" s="210"/>
      <c r="I1087" s="210"/>
      <c r="J1087" s="84"/>
      <c r="K1087" s="84"/>
      <c r="L1087" s="84"/>
      <c r="M1087" s="84"/>
      <c r="N1087" s="84"/>
      <c r="O1087" s="6"/>
      <c r="P1087" s="6"/>
      <c r="Q1087" s="6"/>
      <c r="R1087" s="6"/>
      <c r="S1087" s="6"/>
      <c r="T1087" s="6"/>
      <c r="U1087" s="6"/>
    </row>
    <row r="1088" spans="2:21" s="83" customFormat="1" x14ac:dyDescent="0.2">
      <c r="B1088" s="142"/>
      <c r="E1088" s="84"/>
      <c r="F1088" s="216"/>
      <c r="G1088" s="84"/>
      <c r="H1088" s="210"/>
      <c r="I1088" s="210"/>
      <c r="J1088" s="84"/>
      <c r="K1088" s="84"/>
      <c r="L1088" s="84"/>
      <c r="M1088" s="84"/>
      <c r="N1088" s="84"/>
      <c r="O1088" s="6"/>
      <c r="P1088" s="6"/>
      <c r="Q1088" s="6"/>
      <c r="R1088" s="6"/>
      <c r="S1088" s="6"/>
      <c r="T1088" s="6"/>
      <c r="U1088" s="6"/>
    </row>
    <row r="1089" spans="2:21" s="83" customFormat="1" x14ac:dyDescent="0.2">
      <c r="B1089" s="142"/>
      <c r="E1089" s="84"/>
      <c r="F1089" s="216"/>
      <c r="G1089" s="84"/>
      <c r="H1089" s="210"/>
      <c r="I1089" s="210"/>
      <c r="J1089" s="84"/>
      <c r="K1089" s="84"/>
      <c r="L1089" s="84"/>
      <c r="M1089" s="84"/>
      <c r="N1089" s="84"/>
      <c r="O1089" s="6"/>
      <c r="P1089" s="6"/>
      <c r="Q1089" s="6"/>
      <c r="R1089" s="6"/>
      <c r="S1089" s="6"/>
      <c r="T1089" s="6"/>
      <c r="U1089" s="6"/>
    </row>
    <row r="1090" spans="2:21" s="83" customFormat="1" x14ac:dyDescent="0.2">
      <c r="B1090" s="142"/>
      <c r="E1090" s="84"/>
      <c r="F1090" s="216"/>
      <c r="G1090" s="84"/>
      <c r="H1090" s="210"/>
      <c r="I1090" s="210"/>
      <c r="J1090" s="84"/>
      <c r="K1090" s="84"/>
      <c r="L1090" s="84"/>
      <c r="M1090" s="84"/>
      <c r="N1090" s="84"/>
      <c r="O1090" s="6"/>
      <c r="P1090" s="6"/>
      <c r="Q1090" s="6"/>
      <c r="R1090" s="6"/>
      <c r="S1090" s="6"/>
      <c r="T1090" s="6"/>
      <c r="U1090" s="6"/>
    </row>
    <row r="1091" spans="2:21" s="83" customFormat="1" x14ac:dyDescent="0.2">
      <c r="B1091" s="142"/>
      <c r="E1091" s="84"/>
      <c r="F1091" s="216"/>
      <c r="G1091" s="84"/>
      <c r="H1091" s="210"/>
      <c r="I1091" s="210"/>
      <c r="J1091" s="84"/>
      <c r="K1091" s="84"/>
      <c r="L1091" s="84"/>
      <c r="M1091" s="84"/>
      <c r="N1091" s="84"/>
      <c r="O1091" s="6"/>
      <c r="P1091" s="6"/>
      <c r="Q1091" s="6"/>
      <c r="R1091" s="6"/>
      <c r="S1091" s="6"/>
      <c r="T1091" s="6"/>
      <c r="U1091" s="6"/>
    </row>
    <row r="1092" spans="2:21" s="83" customFormat="1" x14ac:dyDescent="0.2">
      <c r="B1092" s="142"/>
      <c r="E1092" s="84"/>
      <c r="F1092" s="216"/>
      <c r="G1092" s="84"/>
      <c r="H1092" s="210"/>
      <c r="I1092" s="210"/>
      <c r="J1092" s="84"/>
      <c r="K1092" s="84"/>
      <c r="L1092" s="84"/>
      <c r="M1092" s="84"/>
      <c r="N1092" s="84"/>
      <c r="O1092" s="6"/>
      <c r="P1092" s="6"/>
      <c r="Q1092" s="6"/>
      <c r="R1092" s="6"/>
      <c r="S1092" s="6"/>
      <c r="T1092" s="6"/>
      <c r="U1092" s="6"/>
    </row>
    <row r="1093" spans="2:21" s="83" customFormat="1" x14ac:dyDescent="0.2">
      <c r="B1093" s="142"/>
      <c r="E1093" s="84"/>
      <c r="F1093" s="216"/>
      <c r="G1093" s="84"/>
      <c r="H1093" s="210"/>
      <c r="I1093" s="210"/>
      <c r="J1093" s="84"/>
      <c r="K1093" s="84"/>
      <c r="L1093" s="84"/>
      <c r="M1093" s="84"/>
      <c r="N1093" s="84"/>
      <c r="O1093" s="6"/>
      <c r="P1093" s="6"/>
      <c r="Q1093" s="6"/>
      <c r="R1093" s="6"/>
      <c r="S1093" s="6"/>
      <c r="T1093" s="6"/>
      <c r="U1093" s="6"/>
    </row>
    <row r="1094" spans="2:21" s="83" customFormat="1" x14ac:dyDescent="0.2">
      <c r="B1094" s="142"/>
      <c r="E1094" s="84"/>
      <c r="F1094" s="216"/>
      <c r="G1094" s="84"/>
      <c r="H1094" s="210"/>
      <c r="I1094" s="210"/>
      <c r="J1094" s="84"/>
      <c r="K1094" s="84"/>
      <c r="L1094" s="84"/>
      <c r="M1094" s="84"/>
      <c r="N1094" s="84"/>
      <c r="O1094" s="6"/>
      <c r="P1094" s="6"/>
      <c r="Q1094" s="6"/>
      <c r="R1094" s="6"/>
      <c r="S1094" s="6"/>
      <c r="T1094" s="6"/>
      <c r="U1094" s="6"/>
    </row>
    <row r="1095" spans="2:21" s="83" customFormat="1" x14ac:dyDescent="0.2">
      <c r="B1095" s="142"/>
      <c r="E1095" s="84"/>
      <c r="F1095" s="216"/>
      <c r="G1095" s="84"/>
      <c r="H1095" s="210"/>
      <c r="I1095" s="210"/>
      <c r="J1095" s="84"/>
      <c r="K1095" s="84"/>
      <c r="L1095" s="84"/>
      <c r="M1095" s="84"/>
      <c r="N1095" s="84"/>
      <c r="O1095" s="6"/>
      <c r="P1095" s="6"/>
      <c r="Q1095" s="6"/>
      <c r="R1095" s="6"/>
      <c r="S1095" s="6"/>
      <c r="T1095" s="6"/>
      <c r="U1095" s="6"/>
    </row>
    <row r="1096" spans="2:21" s="83" customFormat="1" x14ac:dyDescent="0.2">
      <c r="B1096" s="142"/>
      <c r="E1096" s="84"/>
      <c r="F1096" s="216"/>
      <c r="G1096" s="84"/>
      <c r="H1096" s="210"/>
      <c r="I1096" s="210"/>
      <c r="J1096" s="84"/>
      <c r="K1096" s="84"/>
      <c r="L1096" s="84"/>
      <c r="M1096" s="84"/>
      <c r="N1096" s="84"/>
      <c r="O1096" s="6"/>
      <c r="P1096" s="6"/>
      <c r="Q1096" s="6"/>
      <c r="R1096" s="6"/>
      <c r="S1096" s="6"/>
      <c r="T1096" s="6"/>
      <c r="U1096" s="6"/>
    </row>
    <row r="1097" spans="2:21" s="83" customFormat="1" x14ac:dyDescent="0.2">
      <c r="B1097" s="142"/>
      <c r="E1097" s="84"/>
      <c r="F1097" s="216"/>
      <c r="G1097" s="84"/>
      <c r="H1097" s="210"/>
      <c r="I1097" s="210"/>
      <c r="J1097" s="84"/>
      <c r="K1097" s="84"/>
      <c r="L1097" s="84"/>
      <c r="M1097" s="84"/>
      <c r="N1097" s="84"/>
      <c r="O1097" s="6"/>
      <c r="P1097" s="6"/>
      <c r="Q1097" s="6"/>
      <c r="R1097" s="6"/>
      <c r="S1097" s="6"/>
      <c r="T1097" s="6"/>
      <c r="U1097" s="6"/>
    </row>
    <row r="1098" spans="2:21" s="83" customFormat="1" x14ac:dyDescent="0.2">
      <c r="B1098" s="142"/>
      <c r="E1098" s="84"/>
      <c r="F1098" s="216"/>
      <c r="G1098" s="84"/>
      <c r="H1098" s="210"/>
      <c r="I1098" s="210"/>
      <c r="J1098" s="84"/>
      <c r="K1098" s="84"/>
      <c r="L1098" s="84"/>
      <c r="M1098" s="84"/>
      <c r="N1098" s="84"/>
      <c r="O1098" s="6"/>
      <c r="P1098" s="6"/>
      <c r="Q1098" s="6"/>
      <c r="R1098" s="6"/>
      <c r="S1098" s="6"/>
      <c r="T1098" s="6"/>
      <c r="U1098" s="6"/>
    </row>
    <row r="1099" spans="2:21" s="83" customFormat="1" x14ac:dyDescent="0.2">
      <c r="B1099" s="142"/>
      <c r="E1099" s="84"/>
      <c r="F1099" s="216"/>
      <c r="G1099" s="84"/>
      <c r="H1099" s="210"/>
      <c r="I1099" s="210"/>
      <c r="J1099" s="84"/>
      <c r="K1099" s="84"/>
      <c r="L1099" s="84"/>
      <c r="M1099" s="84"/>
      <c r="N1099" s="84"/>
      <c r="O1099" s="6"/>
      <c r="P1099" s="6"/>
      <c r="Q1099" s="6"/>
      <c r="R1099" s="6"/>
      <c r="S1099" s="6"/>
      <c r="T1099" s="6"/>
      <c r="U1099" s="6"/>
    </row>
    <row r="1100" spans="2:21" s="83" customFormat="1" x14ac:dyDescent="0.2">
      <c r="B1100" s="142"/>
      <c r="E1100" s="84"/>
      <c r="F1100" s="216"/>
      <c r="G1100" s="84"/>
      <c r="H1100" s="210"/>
      <c r="I1100" s="210"/>
      <c r="J1100" s="84"/>
      <c r="K1100" s="84"/>
      <c r="L1100" s="84"/>
      <c r="M1100" s="84"/>
      <c r="N1100" s="84"/>
      <c r="O1100" s="6"/>
      <c r="P1100" s="6"/>
      <c r="Q1100" s="6"/>
      <c r="R1100" s="6"/>
      <c r="S1100" s="6"/>
      <c r="T1100" s="6"/>
      <c r="U1100" s="6"/>
    </row>
    <row r="1101" spans="2:21" s="83" customFormat="1" x14ac:dyDescent="0.2">
      <c r="B1101" s="142"/>
      <c r="E1101" s="84"/>
      <c r="F1101" s="216"/>
      <c r="G1101" s="84"/>
      <c r="H1101" s="210"/>
      <c r="I1101" s="210"/>
      <c r="J1101" s="84"/>
      <c r="K1101" s="84"/>
      <c r="L1101" s="84"/>
      <c r="M1101" s="84"/>
      <c r="N1101" s="84"/>
      <c r="O1101" s="6"/>
      <c r="P1101" s="6"/>
      <c r="Q1101" s="6"/>
      <c r="R1101" s="6"/>
      <c r="S1101" s="6"/>
      <c r="T1101" s="6"/>
      <c r="U1101" s="6"/>
    </row>
    <row r="1102" spans="2:21" s="83" customFormat="1" x14ac:dyDescent="0.2">
      <c r="B1102" s="142"/>
      <c r="E1102" s="84"/>
      <c r="F1102" s="216"/>
      <c r="G1102" s="84"/>
      <c r="H1102" s="210"/>
      <c r="I1102" s="210"/>
      <c r="J1102" s="84"/>
      <c r="K1102" s="84"/>
      <c r="L1102" s="84"/>
      <c r="M1102" s="84"/>
      <c r="N1102" s="84"/>
      <c r="O1102" s="6"/>
      <c r="P1102" s="6"/>
      <c r="Q1102" s="6"/>
      <c r="R1102" s="6"/>
      <c r="S1102" s="6"/>
      <c r="T1102" s="6"/>
      <c r="U1102" s="6"/>
    </row>
    <row r="1103" spans="2:21" s="83" customFormat="1" x14ac:dyDescent="0.2">
      <c r="B1103" s="142"/>
      <c r="E1103" s="84"/>
      <c r="F1103" s="216"/>
      <c r="G1103" s="84"/>
      <c r="H1103" s="210"/>
      <c r="I1103" s="210"/>
      <c r="J1103" s="84"/>
      <c r="K1103" s="84"/>
      <c r="L1103" s="84"/>
      <c r="M1103" s="84"/>
      <c r="N1103" s="84"/>
      <c r="O1103" s="6"/>
      <c r="P1103" s="6"/>
      <c r="Q1103" s="6"/>
      <c r="R1103" s="6"/>
      <c r="S1103" s="6"/>
      <c r="T1103" s="6"/>
      <c r="U1103" s="6"/>
    </row>
    <row r="1104" spans="2:21" s="83" customFormat="1" x14ac:dyDescent="0.2">
      <c r="B1104" s="142"/>
      <c r="E1104" s="84"/>
      <c r="F1104" s="216"/>
      <c r="G1104" s="84"/>
      <c r="H1104" s="210"/>
      <c r="I1104" s="210"/>
      <c r="J1104" s="84"/>
      <c r="K1104" s="84"/>
      <c r="L1104" s="84"/>
      <c r="M1104" s="84"/>
      <c r="N1104" s="84"/>
      <c r="O1104" s="6"/>
      <c r="P1104" s="6"/>
      <c r="Q1104" s="6"/>
      <c r="R1104" s="6"/>
      <c r="S1104" s="6"/>
      <c r="T1104" s="6"/>
      <c r="U1104" s="6"/>
    </row>
    <row r="1105" spans="2:21" s="83" customFormat="1" x14ac:dyDescent="0.2">
      <c r="B1105" s="142"/>
      <c r="E1105" s="84"/>
      <c r="F1105" s="216"/>
      <c r="G1105" s="84"/>
      <c r="H1105" s="210"/>
      <c r="I1105" s="210"/>
      <c r="J1105" s="84"/>
      <c r="K1105" s="84"/>
      <c r="L1105" s="84"/>
      <c r="M1105" s="84"/>
      <c r="N1105" s="84"/>
      <c r="O1105" s="6"/>
      <c r="P1105" s="6"/>
      <c r="Q1105" s="6"/>
      <c r="R1105" s="6"/>
      <c r="S1105" s="6"/>
      <c r="T1105" s="6"/>
      <c r="U1105" s="6"/>
    </row>
    <row r="1106" spans="2:21" s="83" customFormat="1" x14ac:dyDescent="0.2">
      <c r="B1106" s="142"/>
      <c r="E1106" s="84"/>
      <c r="F1106" s="216"/>
      <c r="G1106" s="84"/>
      <c r="H1106" s="210"/>
      <c r="I1106" s="210"/>
      <c r="J1106" s="84"/>
      <c r="K1106" s="84"/>
      <c r="L1106" s="84"/>
      <c r="M1106" s="84"/>
      <c r="N1106" s="84"/>
      <c r="O1106" s="6"/>
      <c r="P1106" s="6"/>
      <c r="Q1106" s="6"/>
      <c r="R1106" s="6"/>
      <c r="S1106" s="6"/>
      <c r="T1106" s="6"/>
      <c r="U1106" s="6"/>
    </row>
    <row r="1107" spans="2:21" s="83" customFormat="1" x14ac:dyDescent="0.2">
      <c r="B1107" s="142"/>
      <c r="E1107" s="84"/>
      <c r="F1107" s="216"/>
      <c r="G1107" s="84"/>
      <c r="H1107" s="210"/>
      <c r="I1107" s="210"/>
      <c r="J1107" s="84"/>
      <c r="K1107" s="84"/>
      <c r="L1107" s="84"/>
      <c r="M1107" s="84"/>
      <c r="N1107" s="84"/>
      <c r="O1107" s="6"/>
      <c r="P1107" s="6"/>
      <c r="Q1107" s="6"/>
      <c r="R1107" s="6"/>
      <c r="S1107" s="6"/>
      <c r="T1107" s="6"/>
      <c r="U1107" s="6"/>
    </row>
    <row r="1108" spans="2:21" s="83" customFormat="1" x14ac:dyDescent="0.2">
      <c r="B1108" s="142"/>
      <c r="E1108" s="84"/>
      <c r="F1108" s="216"/>
      <c r="G1108" s="84"/>
      <c r="H1108" s="210"/>
      <c r="I1108" s="210"/>
      <c r="J1108" s="84"/>
      <c r="K1108" s="84"/>
      <c r="L1108" s="84"/>
      <c r="M1108" s="84"/>
      <c r="N1108" s="84"/>
      <c r="O1108" s="6"/>
      <c r="P1108" s="6"/>
      <c r="Q1108" s="6"/>
      <c r="R1108" s="6"/>
      <c r="S1108" s="6"/>
      <c r="T1108" s="6"/>
      <c r="U1108" s="6"/>
    </row>
    <row r="1109" spans="2:21" s="83" customFormat="1" x14ac:dyDescent="0.2">
      <c r="B1109" s="142"/>
      <c r="E1109" s="84"/>
      <c r="F1109" s="216"/>
      <c r="G1109" s="84"/>
      <c r="H1109" s="210"/>
      <c r="I1109" s="210"/>
      <c r="J1109" s="84"/>
      <c r="K1109" s="84"/>
      <c r="L1109" s="84"/>
      <c r="M1109" s="84"/>
      <c r="N1109" s="84"/>
      <c r="O1109" s="6"/>
      <c r="P1109" s="6"/>
      <c r="Q1109" s="6"/>
      <c r="R1109" s="6"/>
      <c r="S1109" s="6"/>
      <c r="T1109" s="6"/>
      <c r="U1109" s="6"/>
    </row>
    <row r="1110" spans="2:21" s="83" customFormat="1" x14ac:dyDescent="0.2">
      <c r="B1110" s="142"/>
      <c r="E1110" s="84"/>
      <c r="F1110" s="216"/>
      <c r="G1110" s="84"/>
      <c r="H1110" s="210"/>
      <c r="I1110" s="210"/>
      <c r="J1110" s="84"/>
      <c r="K1110" s="84"/>
      <c r="L1110" s="84"/>
      <c r="M1110" s="84"/>
      <c r="N1110" s="84"/>
      <c r="O1110" s="6"/>
      <c r="P1110" s="6"/>
      <c r="Q1110" s="6"/>
      <c r="R1110" s="6"/>
      <c r="S1110" s="6"/>
      <c r="T1110" s="6"/>
      <c r="U1110" s="6"/>
    </row>
    <row r="1111" spans="2:21" s="83" customFormat="1" x14ac:dyDescent="0.2">
      <c r="B1111" s="142"/>
      <c r="E1111" s="84"/>
      <c r="F1111" s="216"/>
      <c r="G1111" s="84"/>
      <c r="H1111" s="210"/>
      <c r="I1111" s="210"/>
      <c r="J1111" s="84"/>
      <c r="K1111" s="84"/>
      <c r="L1111" s="84"/>
      <c r="M1111" s="84"/>
      <c r="N1111" s="84"/>
      <c r="O1111" s="6"/>
      <c r="P1111" s="6"/>
      <c r="Q1111" s="6"/>
      <c r="R1111" s="6"/>
      <c r="S1111" s="6"/>
      <c r="T1111" s="6"/>
      <c r="U1111" s="6"/>
    </row>
    <row r="1112" spans="2:21" s="83" customFormat="1" x14ac:dyDescent="0.2">
      <c r="B1112" s="142"/>
      <c r="E1112" s="84"/>
      <c r="F1112" s="216"/>
      <c r="G1112" s="84"/>
      <c r="H1112" s="210"/>
      <c r="I1112" s="210"/>
      <c r="J1112" s="84"/>
      <c r="K1112" s="84"/>
      <c r="L1112" s="84"/>
      <c r="M1112" s="84"/>
      <c r="N1112" s="84"/>
      <c r="O1112" s="6"/>
      <c r="P1112" s="6"/>
      <c r="Q1112" s="6"/>
      <c r="R1112" s="6"/>
      <c r="S1112" s="6"/>
      <c r="T1112" s="6"/>
      <c r="U1112" s="6"/>
    </row>
    <row r="1113" spans="2:21" s="83" customFormat="1" x14ac:dyDescent="0.2">
      <c r="B1113" s="142"/>
      <c r="E1113" s="84"/>
      <c r="F1113" s="216"/>
      <c r="G1113" s="84"/>
      <c r="H1113" s="210"/>
      <c r="I1113" s="210"/>
      <c r="J1113" s="84"/>
      <c r="K1113" s="84"/>
      <c r="L1113" s="84"/>
      <c r="M1113" s="84"/>
      <c r="N1113" s="84"/>
      <c r="O1113" s="6"/>
      <c r="P1113" s="6"/>
      <c r="Q1113" s="6"/>
      <c r="R1113" s="6"/>
      <c r="S1113" s="6"/>
      <c r="T1113" s="6"/>
      <c r="U1113" s="6"/>
    </row>
    <row r="1114" spans="2:21" s="83" customFormat="1" x14ac:dyDescent="0.2">
      <c r="B1114" s="142"/>
      <c r="E1114" s="84"/>
      <c r="F1114" s="216"/>
      <c r="G1114" s="84"/>
      <c r="H1114" s="210"/>
      <c r="I1114" s="210"/>
      <c r="J1114" s="84"/>
      <c r="K1114" s="84"/>
      <c r="L1114" s="84"/>
      <c r="M1114" s="84"/>
      <c r="N1114" s="84"/>
      <c r="O1114" s="6"/>
      <c r="P1114" s="6"/>
      <c r="Q1114" s="6"/>
      <c r="R1114" s="6"/>
      <c r="S1114" s="6"/>
      <c r="T1114" s="6"/>
      <c r="U1114" s="6"/>
    </row>
    <row r="1115" spans="2:21" s="83" customFormat="1" x14ac:dyDescent="0.2">
      <c r="B1115" s="142"/>
      <c r="E1115" s="84"/>
      <c r="F1115" s="216"/>
      <c r="G1115" s="84"/>
      <c r="H1115" s="210"/>
      <c r="I1115" s="210"/>
      <c r="J1115" s="84"/>
      <c r="K1115" s="84"/>
      <c r="L1115" s="84"/>
      <c r="M1115" s="84"/>
      <c r="N1115" s="84"/>
      <c r="O1115" s="6"/>
      <c r="P1115" s="6"/>
      <c r="Q1115" s="6"/>
      <c r="R1115" s="6"/>
      <c r="S1115" s="6"/>
      <c r="T1115" s="6"/>
      <c r="U1115" s="6"/>
    </row>
    <row r="1116" spans="2:21" s="83" customFormat="1" x14ac:dyDescent="0.2">
      <c r="B1116" s="142"/>
      <c r="E1116" s="84"/>
      <c r="F1116" s="216"/>
      <c r="G1116" s="84"/>
      <c r="H1116" s="210"/>
      <c r="I1116" s="210"/>
      <c r="J1116" s="84"/>
      <c r="K1116" s="84"/>
      <c r="L1116" s="84"/>
      <c r="M1116" s="84"/>
      <c r="N1116" s="84"/>
      <c r="O1116" s="6"/>
      <c r="P1116" s="6"/>
      <c r="Q1116" s="6"/>
      <c r="R1116" s="6"/>
      <c r="S1116" s="6"/>
      <c r="T1116" s="6"/>
      <c r="U1116" s="6"/>
    </row>
    <row r="1117" spans="2:21" s="83" customFormat="1" x14ac:dyDescent="0.2">
      <c r="B1117" s="142"/>
      <c r="E1117" s="84"/>
      <c r="F1117" s="216"/>
      <c r="G1117" s="84"/>
      <c r="H1117" s="210"/>
      <c r="I1117" s="210"/>
      <c r="J1117" s="84"/>
      <c r="K1117" s="84"/>
      <c r="L1117" s="84"/>
      <c r="M1117" s="84"/>
      <c r="N1117" s="84"/>
      <c r="O1117" s="6"/>
      <c r="P1117" s="6"/>
      <c r="Q1117" s="6"/>
      <c r="R1117" s="6"/>
      <c r="S1117" s="6"/>
      <c r="T1117" s="6"/>
      <c r="U1117" s="6"/>
    </row>
    <row r="1118" spans="2:21" s="83" customFormat="1" x14ac:dyDescent="0.2">
      <c r="B1118" s="142"/>
      <c r="E1118" s="84"/>
      <c r="F1118" s="216"/>
      <c r="G1118" s="84"/>
      <c r="H1118" s="210"/>
      <c r="I1118" s="210"/>
      <c r="J1118" s="84"/>
      <c r="K1118" s="84"/>
      <c r="L1118" s="84"/>
      <c r="M1118" s="84"/>
      <c r="N1118" s="84"/>
      <c r="O1118" s="6"/>
      <c r="P1118" s="6"/>
      <c r="Q1118" s="6"/>
      <c r="R1118" s="6"/>
      <c r="S1118" s="6"/>
      <c r="T1118" s="6"/>
      <c r="U1118" s="6"/>
    </row>
    <row r="1119" spans="2:21" s="83" customFormat="1" x14ac:dyDescent="0.2">
      <c r="B1119" s="142"/>
      <c r="E1119" s="84"/>
      <c r="F1119" s="216"/>
      <c r="G1119" s="84"/>
      <c r="H1119" s="210"/>
      <c r="I1119" s="210"/>
      <c r="J1119" s="84"/>
      <c r="K1119" s="84"/>
      <c r="L1119" s="84"/>
      <c r="M1119" s="84"/>
      <c r="N1119" s="84"/>
      <c r="O1119" s="6"/>
      <c r="P1119" s="6"/>
      <c r="Q1119" s="6"/>
      <c r="R1119" s="6"/>
      <c r="S1119" s="6"/>
      <c r="T1119" s="6"/>
      <c r="U1119" s="6"/>
    </row>
    <row r="1120" spans="2:21" s="83" customFormat="1" x14ac:dyDescent="0.2">
      <c r="B1120" s="142"/>
      <c r="E1120" s="84"/>
      <c r="F1120" s="216"/>
      <c r="G1120" s="84"/>
      <c r="H1120" s="210"/>
      <c r="I1120" s="210"/>
      <c r="J1120" s="84"/>
      <c r="K1120" s="84"/>
      <c r="L1120" s="84"/>
      <c r="M1120" s="84"/>
      <c r="N1120" s="84"/>
      <c r="O1120" s="6"/>
      <c r="P1120" s="6"/>
      <c r="Q1120" s="6"/>
      <c r="R1120" s="6"/>
      <c r="S1120" s="6"/>
      <c r="T1120" s="6"/>
      <c r="U1120" s="6"/>
    </row>
    <row r="1121" spans="2:21" s="83" customFormat="1" x14ac:dyDescent="0.2">
      <c r="B1121" s="142"/>
      <c r="E1121" s="84"/>
      <c r="F1121" s="216"/>
      <c r="G1121" s="84"/>
      <c r="H1121" s="210"/>
      <c r="I1121" s="210"/>
      <c r="J1121" s="84"/>
      <c r="K1121" s="84"/>
      <c r="L1121" s="84"/>
      <c r="M1121" s="84"/>
      <c r="N1121" s="84"/>
      <c r="O1121" s="6"/>
      <c r="P1121" s="6"/>
      <c r="Q1121" s="6"/>
      <c r="R1121" s="6"/>
      <c r="S1121" s="6"/>
      <c r="T1121" s="6"/>
      <c r="U1121" s="6"/>
    </row>
    <row r="1122" spans="2:21" s="83" customFormat="1" x14ac:dyDescent="0.2">
      <c r="B1122" s="142"/>
      <c r="E1122" s="84"/>
      <c r="F1122" s="216"/>
      <c r="G1122" s="84"/>
      <c r="H1122" s="210"/>
      <c r="I1122" s="210"/>
      <c r="J1122" s="84"/>
      <c r="K1122" s="84"/>
      <c r="L1122" s="84"/>
      <c r="M1122" s="84"/>
      <c r="N1122" s="84"/>
      <c r="O1122" s="6"/>
      <c r="P1122" s="6"/>
      <c r="Q1122" s="6"/>
      <c r="R1122" s="6"/>
      <c r="S1122" s="6"/>
      <c r="T1122" s="6"/>
      <c r="U1122" s="6"/>
    </row>
    <row r="1123" spans="2:21" s="83" customFormat="1" x14ac:dyDescent="0.2">
      <c r="B1123" s="142"/>
      <c r="E1123" s="84"/>
      <c r="F1123" s="216"/>
      <c r="G1123" s="84"/>
      <c r="H1123" s="210"/>
      <c r="I1123" s="210"/>
      <c r="J1123" s="84"/>
      <c r="K1123" s="84"/>
      <c r="L1123" s="84"/>
      <c r="M1123" s="84"/>
      <c r="N1123" s="84"/>
      <c r="O1123" s="6"/>
      <c r="P1123" s="6"/>
      <c r="Q1123" s="6"/>
      <c r="R1123" s="6"/>
      <c r="S1123" s="6"/>
      <c r="T1123" s="6"/>
      <c r="U1123" s="6"/>
    </row>
    <row r="1124" spans="2:21" s="83" customFormat="1" x14ac:dyDescent="0.2">
      <c r="B1124" s="142"/>
      <c r="E1124" s="84"/>
      <c r="F1124" s="216"/>
      <c r="G1124" s="84"/>
      <c r="H1124" s="210"/>
      <c r="I1124" s="210"/>
      <c r="J1124" s="84"/>
      <c r="K1124" s="84"/>
      <c r="L1124" s="84"/>
      <c r="M1124" s="84"/>
      <c r="N1124" s="84"/>
      <c r="O1124" s="6"/>
      <c r="P1124" s="6"/>
      <c r="Q1124" s="6"/>
      <c r="R1124" s="6"/>
      <c r="S1124" s="6"/>
      <c r="T1124" s="6"/>
      <c r="U1124" s="6"/>
    </row>
    <row r="1125" spans="2:21" s="83" customFormat="1" x14ac:dyDescent="0.2">
      <c r="B1125" s="142"/>
      <c r="E1125" s="84"/>
      <c r="F1125" s="216"/>
      <c r="G1125" s="84"/>
      <c r="H1125" s="210"/>
      <c r="I1125" s="210"/>
      <c r="J1125" s="84"/>
      <c r="K1125" s="84"/>
      <c r="L1125" s="84"/>
      <c r="M1125" s="84"/>
      <c r="N1125" s="84"/>
      <c r="O1125" s="6"/>
      <c r="P1125" s="6"/>
      <c r="Q1125" s="6"/>
      <c r="R1125" s="6"/>
      <c r="S1125" s="6"/>
      <c r="T1125" s="6"/>
      <c r="U1125" s="6"/>
    </row>
    <row r="1126" spans="2:21" s="83" customFormat="1" x14ac:dyDescent="0.2">
      <c r="B1126" s="142"/>
      <c r="E1126" s="84"/>
      <c r="F1126" s="216"/>
      <c r="G1126" s="84"/>
      <c r="H1126" s="210"/>
      <c r="I1126" s="210"/>
      <c r="J1126" s="84"/>
      <c r="K1126" s="84"/>
      <c r="L1126" s="84"/>
      <c r="M1126" s="84"/>
      <c r="N1126" s="84"/>
      <c r="O1126" s="6"/>
      <c r="P1126" s="6"/>
      <c r="Q1126" s="6"/>
      <c r="R1126" s="6"/>
      <c r="S1126" s="6"/>
      <c r="T1126" s="6"/>
      <c r="U1126" s="6"/>
    </row>
    <row r="1127" spans="2:21" s="83" customFormat="1" x14ac:dyDescent="0.2">
      <c r="B1127" s="142"/>
      <c r="E1127" s="84"/>
      <c r="F1127" s="216"/>
      <c r="G1127" s="84"/>
      <c r="H1127" s="210"/>
      <c r="I1127" s="210"/>
      <c r="J1127" s="84"/>
      <c r="K1127" s="84"/>
      <c r="L1127" s="84"/>
      <c r="M1127" s="84"/>
      <c r="N1127" s="84"/>
      <c r="O1127" s="6"/>
      <c r="P1127" s="6"/>
      <c r="Q1127" s="6"/>
      <c r="R1127" s="6"/>
      <c r="S1127" s="6"/>
      <c r="T1127" s="6"/>
      <c r="U1127" s="6"/>
    </row>
    <row r="1128" spans="2:21" s="83" customFormat="1" x14ac:dyDescent="0.2">
      <c r="B1128" s="142"/>
      <c r="E1128" s="84"/>
      <c r="F1128" s="216"/>
      <c r="G1128" s="84"/>
      <c r="H1128" s="210"/>
      <c r="I1128" s="210"/>
      <c r="J1128" s="84"/>
      <c r="K1128" s="84"/>
      <c r="L1128" s="84"/>
      <c r="M1128" s="84"/>
      <c r="N1128" s="84"/>
      <c r="O1128" s="6"/>
      <c r="P1128" s="6"/>
      <c r="Q1128" s="6"/>
      <c r="R1128" s="6"/>
      <c r="S1128" s="6"/>
      <c r="T1128" s="6"/>
      <c r="U1128" s="6"/>
    </row>
    <row r="1129" spans="2:21" s="83" customFormat="1" x14ac:dyDescent="0.2">
      <c r="B1129" s="142"/>
      <c r="E1129" s="84"/>
      <c r="F1129" s="216"/>
      <c r="G1129" s="84"/>
      <c r="H1129" s="210"/>
      <c r="I1129" s="210"/>
      <c r="J1129" s="84"/>
      <c r="K1129" s="84"/>
      <c r="L1129" s="84"/>
      <c r="M1129" s="84"/>
      <c r="N1129" s="84"/>
      <c r="O1129" s="6"/>
      <c r="P1129" s="6"/>
      <c r="Q1129" s="6"/>
      <c r="R1129" s="6"/>
      <c r="S1129" s="6"/>
      <c r="T1129" s="6"/>
      <c r="U1129" s="6"/>
    </row>
    <row r="1130" spans="2:21" s="83" customFormat="1" x14ac:dyDescent="0.2">
      <c r="B1130" s="142"/>
      <c r="E1130" s="84"/>
      <c r="F1130" s="216"/>
      <c r="G1130" s="84"/>
      <c r="H1130" s="210"/>
      <c r="I1130" s="210"/>
      <c r="J1130" s="84"/>
      <c r="K1130" s="84"/>
      <c r="L1130" s="84"/>
      <c r="M1130" s="84"/>
      <c r="N1130" s="84"/>
      <c r="O1130" s="6"/>
      <c r="P1130" s="6"/>
      <c r="Q1130" s="6"/>
      <c r="R1130" s="6"/>
      <c r="S1130" s="6"/>
      <c r="T1130" s="6"/>
      <c r="U1130" s="6"/>
    </row>
    <row r="1131" spans="2:21" s="83" customFormat="1" x14ac:dyDescent="0.2">
      <c r="B1131" s="142"/>
      <c r="E1131" s="84"/>
      <c r="F1131" s="216"/>
      <c r="G1131" s="84"/>
      <c r="H1131" s="210"/>
      <c r="I1131" s="210"/>
      <c r="J1131" s="84"/>
      <c r="K1131" s="84"/>
      <c r="L1131" s="84"/>
      <c r="M1131" s="84"/>
      <c r="N1131" s="84"/>
      <c r="O1131" s="6"/>
      <c r="P1131" s="6"/>
      <c r="Q1131" s="6"/>
      <c r="R1131" s="6"/>
      <c r="S1131" s="6"/>
      <c r="T1131" s="6"/>
      <c r="U1131" s="6"/>
    </row>
    <row r="1132" spans="2:21" s="83" customFormat="1" x14ac:dyDescent="0.2">
      <c r="B1132" s="142"/>
      <c r="E1132" s="84"/>
      <c r="F1132" s="216"/>
      <c r="G1132" s="84"/>
      <c r="H1132" s="210"/>
      <c r="I1132" s="210"/>
      <c r="J1132" s="84"/>
      <c r="K1132" s="84"/>
      <c r="L1132" s="84"/>
      <c r="M1132" s="84"/>
      <c r="N1132" s="84"/>
      <c r="O1132" s="6"/>
      <c r="P1132" s="6"/>
      <c r="Q1132" s="6"/>
      <c r="R1132" s="6"/>
      <c r="S1132" s="6"/>
      <c r="T1132" s="6"/>
      <c r="U1132" s="6"/>
    </row>
    <row r="1133" spans="2:21" s="83" customFormat="1" x14ac:dyDescent="0.2">
      <c r="B1133" s="142"/>
      <c r="E1133" s="84"/>
      <c r="F1133" s="216"/>
      <c r="G1133" s="84"/>
      <c r="H1133" s="210"/>
      <c r="I1133" s="210"/>
      <c r="J1133" s="84"/>
      <c r="K1133" s="84"/>
      <c r="L1133" s="84"/>
      <c r="M1133" s="84"/>
      <c r="N1133" s="84"/>
      <c r="O1133" s="6"/>
      <c r="P1133" s="6"/>
      <c r="Q1133" s="6"/>
      <c r="R1133" s="6"/>
      <c r="S1133" s="6"/>
      <c r="T1133" s="6"/>
      <c r="U1133" s="6"/>
    </row>
    <row r="1134" spans="2:21" s="83" customFormat="1" x14ac:dyDescent="0.2">
      <c r="B1134" s="142"/>
      <c r="E1134" s="84"/>
      <c r="F1134" s="216"/>
      <c r="G1134" s="84"/>
      <c r="H1134" s="210"/>
      <c r="I1134" s="210"/>
      <c r="J1134" s="84"/>
      <c r="K1134" s="84"/>
      <c r="L1134" s="84"/>
      <c r="M1134" s="84"/>
      <c r="N1134" s="84"/>
      <c r="O1134" s="6"/>
      <c r="P1134" s="6"/>
      <c r="Q1134" s="6"/>
      <c r="R1134" s="6"/>
      <c r="S1134" s="6"/>
      <c r="T1134" s="6"/>
      <c r="U1134" s="6"/>
    </row>
    <row r="1135" spans="2:21" s="83" customFormat="1" x14ac:dyDescent="0.2">
      <c r="B1135" s="142"/>
      <c r="E1135" s="84"/>
      <c r="F1135" s="216"/>
      <c r="G1135" s="84"/>
      <c r="H1135" s="210"/>
      <c r="I1135" s="210"/>
      <c r="J1135" s="84"/>
      <c r="K1135" s="84"/>
      <c r="L1135" s="84"/>
      <c r="M1135" s="84"/>
      <c r="N1135" s="84"/>
      <c r="O1135" s="6"/>
      <c r="P1135" s="6"/>
      <c r="Q1135" s="6"/>
      <c r="R1135" s="6"/>
      <c r="S1135" s="6"/>
      <c r="T1135" s="6"/>
      <c r="U1135" s="6"/>
    </row>
    <row r="1136" spans="2:21" s="83" customFormat="1" x14ac:dyDescent="0.2">
      <c r="B1136" s="142"/>
      <c r="E1136" s="84"/>
      <c r="F1136" s="216"/>
      <c r="G1136" s="84"/>
      <c r="H1136" s="210"/>
      <c r="I1136" s="210"/>
      <c r="J1136" s="84"/>
      <c r="K1136" s="84"/>
      <c r="L1136" s="84"/>
      <c r="M1136" s="84"/>
      <c r="N1136" s="84"/>
      <c r="O1136" s="6"/>
      <c r="P1136" s="6"/>
      <c r="Q1136" s="6"/>
      <c r="R1136" s="6"/>
      <c r="S1136" s="6"/>
      <c r="T1136" s="6"/>
      <c r="U1136" s="6"/>
    </row>
    <row r="1137" spans="2:21" s="83" customFormat="1" x14ac:dyDescent="0.2">
      <c r="B1137" s="142"/>
      <c r="E1137" s="84"/>
      <c r="F1137" s="216"/>
      <c r="G1137" s="84"/>
      <c r="H1137" s="210"/>
      <c r="I1137" s="210"/>
      <c r="J1137" s="84"/>
      <c r="K1137" s="84"/>
      <c r="L1137" s="84"/>
      <c r="M1137" s="84"/>
      <c r="N1137" s="84"/>
      <c r="O1137" s="6"/>
      <c r="P1137" s="6"/>
      <c r="Q1137" s="6"/>
      <c r="R1137" s="6"/>
      <c r="S1137" s="6"/>
      <c r="T1137" s="6"/>
      <c r="U1137" s="6"/>
    </row>
    <row r="1138" spans="2:21" s="83" customFormat="1" x14ac:dyDescent="0.2">
      <c r="B1138" s="142"/>
      <c r="E1138" s="84"/>
      <c r="F1138" s="216"/>
      <c r="G1138" s="84"/>
      <c r="H1138" s="210"/>
      <c r="I1138" s="210"/>
      <c r="J1138" s="84"/>
      <c r="K1138" s="84"/>
      <c r="L1138" s="84"/>
      <c r="M1138" s="84"/>
      <c r="N1138" s="84"/>
      <c r="O1138" s="6"/>
      <c r="P1138" s="6"/>
      <c r="Q1138" s="6"/>
      <c r="R1138" s="6"/>
      <c r="S1138" s="6"/>
      <c r="T1138" s="6"/>
      <c r="U1138" s="6"/>
    </row>
    <row r="1139" spans="2:21" s="83" customFormat="1" x14ac:dyDescent="0.2">
      <c r="B1139" s="142"/>
      <c r="E1139" s="84"/>
      <c r="F1139" s="216"/>
      <c r="G1139" s="84"/>
      <c r="H1139" s="210"/>
      <c r="I1139" s="210"/>
      <c r="J1139" s="84"/>
      <c r="K1139" s="84"/>
      <c r="L1139" s="84"/>
      <c r="M1139" s="84"/>
      <c r="N1139" s="84"/>
      <c r="O1139" s="6"/>
      <c r="P1139" s="6"/>
      <c r="Q1139" s="6"/>
      <c r="R1139" s="6"/>
      <c r="S1139" s="6"/>
      <c r="T1139" s="6"/>
      <c r="U1139" s="6"/>
    </row>
    <row r="1140" spans="2:21" s="83" customFormat="1" x14ac:dyDescent="0.2">
      <c r="B1140" s="142"/>
      <c r="E1140" s="84"/>
      <c r="F1140" s="216"/>
      <c r="G1140" s="84"/>
      <c r="H1140" s="210"/>
      <c r="I1140" s="210"/>
      <c r="J1140" s="84"/>
      <c r="K1140" s="84"/>
      <c r="L1140" s="84"/>
      <c r="M1140" s="84"/>
      <c r="N1140" s="84"/>
      <c r="O1140" s="6"/>
      <c r="P1140" s="6"/>
      <c r="Q1140" s="6"/>
      <c r="R1140" s="6"/>
      <c r="S1140" s="6"/>
      <c r="T1140" s="6"/>
      <c r="U1140" s="6"/>
    </row>
    <row r="1141" spans="2:21" s="83" customFormat="1" x14ac:dyDescent="0.2">
      <c r="B1141" s="142"/>
      <c r="E1141" s="84"/>
      <c r="F1141" s="216"/>
      <c r="G1141" s="84"/>
      <c r="H1141" s="210"/>
      <c r="I1141" s="210"/>
      <c r="J1141" s="84"/>
      <c r="K1141" s="84"/>
      <c r="L1141" s="84"/>
      <c r="M1141" s="84"/>
      <c r="N1141" s="84"/>
      <c r="O1141" s="6"/>
      <c r="P1141" s="6"/>
      <c r="Q1141" s="6"/>
      <c r="R1141" s="6"/>
      <c r="S1141" s="6"/>
      <c r="T1141" s="6"/>
      <c r="U1141" s="6"/>
    </row>
    <row r="1142" spans="2:21" s="83" customFormat="1" x14ac:dyDescent="0.2">
      <c r="B1142" s="142"/>
      <c r="E1142" s="84"/>
      <c r="F1142" s="216"/>
      <c r="G1142" s="84"/>
      <c r="H1142" s="210"/>
      <c r="I1142" s="210"/>
      <c r="J1142" s="84"/>
      <c r="K1142" s="84"/>
      <c r="L1142" s="84"/>
      <c r="M1142" s="84"/>
      <c r="N1142" s="84"/>
      <c r="O1142" s="6"/>
      <c r="P1142" s="6"/>
      <c r="Q1142" s="6"/>
      <c r="R1142" s="6"/>
      <c r="S1142" s="6"/>
      <c r="T1142" s="6"/>
      <c r="U1142" s="6"/>
    </row>
    <row r="1143" spans="2:21" s="83" customFormat="1" x14ac:dyDescent="0.2">
      <c r="B1143" s="142"/>
      <c r="E1143" s="84"/>
      <c r="F1143" s="216"/>
      <c r="G1143" s="84"/>
      <c r="H1143" s="210"/>
      <c r="I1143" s="210"/>
      <c r="J1143" s="84"/>
      <c r="K1143" s="84"/>
      <c r="L1143" s="84"/>
      <c r="M1143" s="84"/>
      <c r="N1143" s="84"/>
      <c r="O1143" s="6"/>
      <c r="P1143" s="6"/>
      <c r="Q1143" s="6"/>
      <c r="R1143" s="6"/>
      <c r="S1143" s="6"/>
      <c r="T1143" s="6"/>
      <c r="U1143" s="6"/>
    </row>
    <row r="1144" spans="2:21" s="83" customFormat="1" x14ac:dyDescent="0.2">
      <c r="B1144" s="142"/>
      <c r="E1144" s="84"/>
      <c r="F1144" s="216"/>
      <c r="G1144" s="84"/>
      <c r="H1144" s="210"/>
      <c r="I1144" s="210"/>
      <c r="J1144" s="84"/>
      <c r="K1144" s="84"/>
      <c r="L1144" s="84"/>
      <c r="M1144" s="84"/>
      <c r="N1144" s="84"/>
      <c r="O1144" s="6"/>
      <c r="P1144" s="6"/>
      <c r="Q1144" s="6"/>
      <c r="R1144" s="6"/>
      <c r="S1144" s="6"/>
      <c r="T1144" s="6"/>
      <c r="U1144" s="6"/>
    </row>
    <row r="1145" spans="2:21" s="83" customFormat="1" x14ac:dyDescent="0.2">
      <c r="B1145" s="142"/>
      <c r="E1145" s="84"/>
      <c r="F1145" s="216"/>
      <c r="G1145" s="84"/>
      <c r="H1145" s="210"/>
      <c r="I1145" s="210"/>
      <c r="J1145" s="84"/>
      <c r="K1145" s="84"/>
      <c r="L1145" s="84"/>
      <c r="M1145" s="84"/>
      <c r="N1145" s="84"/>
      <c r="O1145" s="6"/>
      <c r="P1145" s="6"/>
      <c r="Q1145" s="6"/>
      <c r="R1145" s="6"/>
      <c r="S1145" s="6"/>
      <c r="T1145" s="6"/>
      <c r="U1145" s="6"/>
    </row>
    <row r="1146" spans="2:21" s="83" customFormat="1" x14ac:dyDescent="0.2">
      <c r="B1146" s="142"/>
      <c r="E1146" s="84"/>
      <c r="F1146" s="216"/>
      <c r="G1146" s="84"/>
      <c r="H1146" s="210"/>
      <c r="I1146" s="210"/>
      <c r="J1146" s="84"/>
      <c r="K1146" s="84"/>
      <c r="L1146" s="84"/>
      <c r="M1146" s="84"/>
      <c r="N1146" s="84"/>
      <c r="O1146" s="6"/>
      <c r="P1146" s="6"/>
      <c r="Q1146" s="6"/>
      <c r="R1146" s="6"/>
      <c r="S1146" s="6"/>
      <c r="T1146" s="6"/>
      <c r="U1146" s="6"/>
    </row>
    <row r="1147" spans="2:21" s="83" customFormat="1" x14ac:dyDescent="0.2">
      <c r="B1147" s="142"/>
      <c r="E1147" s="84"/>
      <c r="F1147" s="216"/>
      <c r="G1147" s="84"/>
      <c r="H1147" s="210"/>
      <c r="I1147" s="210"/>
      <c r="J1147" s="84"/>
      <c r="K1147" s="84"/>
      <c r="L1147" s="84"/>
      <c r="M1147" s="84"/>
      <c r="N1147" s="84"/>
      <c r="O1147" s="6"/>
      <c r="P1147" s="6"/>
      <c r="Q1147" s="6"/>
      <c r="R1147" s="6"/>
      <c r="S1147" s="6"/>
      <c r="T1147" s="6"/>
      <c r="U1147" s="6"/>
    </row>
    <row r="1148" spans="2:21" s="83" customFormat="1" x14ac:dyDescent="0.2">
      <c r="B1148" s="142"/>
      <c r="E1148" s="84"/>
      <c r="F1148" s="216"/>
      <c r="G1148" s="84"/>
      <c r="H1148" s="210"/>
      <c r="I1148" s="210"/>
      <c r="J1148" s="84"/>
      <c r="K1148" s="84"/>
      <c r="L1148" s="84"/>
      <c r="M1148" s="84"/>
      <c r="N1148" s="84"/>
      <c r="O1148" s="6"/>
      <c r="P1148" s="6"/>
      <c r="Q1148" s="6"/>
      <c r="R1148" s="6"/>
      <c r="S1148" s="6"/>
      <c r="T1148" s="6"/>
      <c r="U1148" s="6"/>
    </row>
    <row r="1149" spans="2:21" s="83" customFormat="1" x14ac:dyDescent="0.2">
      <c r="B1149" s="142"/>
      <c r="E1149" s="84"/>
      <c r="F1149" s="216"/>
      <c r="G1149" s="84"/>
      <c r="H1149" s="210"/>
      <c r="I1149" s="210"/>
      <c r="J1149" s="84"/>
      <c r="K1149" s="84"/>
      <c r="L1149" s="84"/>
      <c r="M1149" s="84"/>
      <c r="N1149" s="84"/>
      <c r="O1149" s="6"/>
      <c r="P1149" s="6"/>
      <c r="Q1149" s="6"/>
      <c r="R1149" s="6"/>
      <c r="S1149" s="6"/>
      <c r="T1149" s="6"/>
      <c r="U1149" s="6"/>
    </row>
    <row r="1150" spans="2:21" s="83" customFormat="1" x14ac:dyDescent="0.2">
      <c r="B1150" s="142"/>
      <c r="E1150" s="84"/>
      <c r="F1150" s="216"/>
      <c r="G1150" s="84"/>
      <c r="H1150" s="210"/>
      <c r="I1150" s="210"/>
      <c r="J1150" s="84"/>
      <c r="K1150" s="84"/>
      <c r="L1150" s="84"/>
      <c r="M1150" s="84"/>
      <c r="N1150" s="84"/>
      <c r="O1150" s="6"/>
      <c r="P1150" s="6"/>
      <c r="Q1150" s="6"/>
      <c r="R1150" s="6"/>
      <c r="S1150" s="6"/>
      <c r="T1150" s="6"/>
      <c r="U1150" s="6"/>
    </row>
    <row r="1151" spans="2:21" s="83" customFormat="1" x14ac:dyDescent="0.2">
      <c r="B1151" s="142"/>
      <c r="E1151" s="84"/>
      <c r="F1151" s="216"/>
      <c r="G1151" s="84"/>
      <c r="H1151" s="210"/>
      <c r="I1151" s="210"/>
      <c r="J1151" s="84"/>
      <c r="K1151" s="84"/>
      <c r="L1151" s="84"/>
      <c r="M1151" s="84"/>
      <c r="N1151" s="84"/>
      <c r="O1151" s="6"/>
      <c r="P1151" s="6"/>
      <c r="Q1151" s="6"/>
      <c r="R1151" s="6"/>
      <c r="S1151" s="6"/>
      <c r="T1151" s="6"/>
      <c r="U1151" s="6"/>
    </row>
    <row r="1152" spans="2:21" s="83" customFormat="1" x14ac:dyDescent="0.2">
      <c r="B1152" s="142"/>
      <c r="E1152" s="84"/>
      <c r="F1152" s="216"/>
      <c r="G1152" s="84"/>
      <c r="H1152" s="210"/>
      <c r="I1152" s="210"/>
      <c r="J1152" s="84"/>
      <c r="K1152" s="84"/>
      <c r="L1152" s="84"/>
      <c r="M1152" s="84"/>
      <c r="N1152" s="84"/>
      <c r="O1152" s="6"/>
      <c r="P1152" s="6"/>
      <c r="Q1152" s="6"/>
      <c r="R1152" s="6"/>
      <c r="S1152" s="6"/>
      <c r="T1152" s="6"/>
      <c r="U1152" s="6"/>
    </row>
    <row r="1153" spans="2:21" s="83" customFormat="1" x14ac:dyDescent="0.2">
      <c r="B1153" s="142"/>
      <c r="E1153" s="84"/>
      <c r="F1153" s="216"/>
      <c r="G1153" s="84"/>
      <c r="H1153" s="210"/>
      <c r="I1153" s="210"/>
      <c r="J1153" s="84"/>
      <c r="K1153" s="84"/>
      <c r="L1153" s="84"/>
      <c r="M1153" s="84"/>
      <c r="N1153" s="84"/>
      <c r="O1153" s="6"/>
      <c r="P1153" s="6"/>
      <c r="Q1153" s="6"/>
      <c r="R1153" s="6"/>
      <c r="S1153" s="6"/>
      <c r="T1153" s="6"/>
      <c r="U1153" s="6"/>
    </row>
    <row r="1154" spans="2:21" s="83" customFormat="1" x14ac:dyDescent="0.2">
      <c r="B1154" s="142"/>
      <c r="E1154" s="84"/>
      <c r="F1154" s="216"/>
      <c r="G1154" s="84"/>
      <c r="H1154" s="210"/>
      <c r="I1154" s="210"/>
      <c r="J1154" s="84"/>
      <c r="K1154" s="84"/>
      <c r="L1154" s="84"/>
      <c r="M1154" s="84"/>
      <c r="N1154" s="84"/>
      <c r="O1154" s="6"/>
      <c r="P1154" s="6"/>
      <c r="Q1154" s="6"/>
      <c r="R1154" s="6"/>
      <c r="S1154" s="6"/>
      <c r="T1154" s="6"/>
      <c r="U1154" s="6"/>
    </row>
    <row r="1155" spans="2:21" s="83" customFormat="1" x14ac:dyDescent="0.2">
      <c r="B1155" s="142"/>
      <c r="E1155" s="84"/>
      <c r="F1155" s="216"/>
      <c r="G1155" s="84"/>
      <c r="H1155" s="210"/>
      <c r="I1155" s="210"/>
      <c r="J1155" s="84"/>
      <c r="K1155" s="84"/>
      <c r="L1155" s="84"/>
      <c r="M1155" s="84"/>
      <c r="N1155" s="84"/>
      <c r="O1155" s="6"/>
      <c r="P1155" s="6"/>
      <c r="Q1155" s="6"/>
      <c r="R1155" s="6"/>
      <c r="S1155" s="6"/>
      <c r="T1155" s="6"/>
      <c r="U1155" s="6"/>
    </row>
    <row r="1156" spans="2:21" s="83" customFormat="1" x14ac:dyDescent="0.2">
      <c r="B1156" s="142"/>
      <c r="E1156" s="84"/>
      <c r="F1156" s="216"/>
      <c r="G1156" s="84"/>
      <c r="H1156" s="210"/>
      <c r="I1156" s="210"/>
      <c r="J1156" s="84"/>
      <c r="K1156" s="84"/>
      <c r="L1156" s="84"/>
      <c r="M1156" s="84"/>
      <c r="N1156" s="84"/>
      <c r="O1156" s="6"/>
      <c r="P1156" s="6"/>
      <c r="Q1156" s="6"/>
      <c r="R1156" s="6"/>
      <c r="S1156" s="6"/>
      <c r="T1156" s="6"/>
      <c r="U1156" s="6"/>
    </row>
    <row r="1157" spans="2:21" s="83" customFormat="1" x14ac:dyDescent="0.2">
      <c r="B1157" s="142"/>
      <c r="E1157" s="84"/>
      <c r="F1157" s="216"/>
      <c r="G1157" s="84"/>
      <c r="H1157" s="210"/>
      <c r="I1157" s="210"/>
      <c r="J1157" s="84"/>
      <c r="K1157" s="84"/>
      <c r="L1157" s="84"/>
      <c r="M1157" s="84"/>
      <c r="N1157" s="84"/>
      <c r="O1157" s="6"/>
      <c r="P1157" s="6"/>
      <c r="Q1157" s="6"/>
      <c r="R1157" s="6"/>
      <c r="S1157" s="6"/>
      <c r="T1157" s="6"/>
      <c r="U1157" s="6"/>
    </row>
    <row r="1158" spans="2:21" s="83" customFormat="1" x14ac:dyDescent="0.2">
      <c r="B1158" s="142"/>
      <c r="E1158" s="84"/>
      <c r="F1158" s="216"/>
      <c r="G1158" s="84"/>
      <c r="H1158" s="210"/>
      <c r="I1158" s="210"/>
      <c r="J1158" s="84"/>
      <c r="K1158" s="84"/>
      <c r="L1158" s="84"/>
      <c r="M1158" s="84"/>
      <c r="N1158" s="84"/>
      <c r="O1158" s="6"/>
      <c r="P1158" s="6"/>
      <c r="Q1158" s="6"/>
      <c r="R1158" s="6"/>
      <c r="S1158" s="6"/>
      <c r="T1158" s="6"/>
      <c r="U1158" s="6"/>
    </row>
    <row r="1159" spans="2:21" s="83" customFormat="1" x14ac:dyDescent="0.2">
      <c r="B1159" s="142"/>
      <c r="E1159" s="84"/>
      <c r="F1159" s="216"/>
      <c r="G1159" s="84"/>
      <c r="H1159" s="210"/>
      <c r="I1159" s="210"/>
      <c r="J1159" s="84"/>
      <c r="K1159" s="84"/>
      <c r="L1159" s="84"/>
      <c r="M1159" s="84"/>
      <c r="N1159" s="84"/>
      <c r="O1159" s="6"/>
      <c r="P1159" s="6"/>
      <c r="Q1159" s="6"/>
      <c r="R1159" s="6"/>
      <c r="S1159" s="6"/>
      <c r="T1159" s="6"/>
      <c r="U1159" s="6"/>
    </row>
    <row r="1160" spans="2:21" s="83" customFormat="1" x14ac:dyDescent="0.2">
      <c r="B1160" s="142"/>
      <c r="E1160" s="84"/>
      <c r="F1160" s="216"/>
      <c r="G1160" s="84"/>
      <c r="H1160" s="210"/>
      <c r="I1160" s="210"/>
      <c r="J1160" s="84"/>
      <c r="K1160" s="84"/>
      <c r="L1160" s="84"/>
      <c r="M1160" s="84"/>
      <c r="N1160" s="84"/>
      <c r="O1160" s="6"/>
      <c r="P1160" s="6"/>
      <c r="Q1160" s="6"/>
      <c r="R1160" s="6"/>
      <c r="S1160" s="6"/>
      <c r="T1160" s="6"/>
      <c r="U1160" s="6"/>
    </row>
    <row r="1161" spans="2:21" s="83" customFormat="1" x14ac:dyDescent="0.2">
      <c r="B1161" s="142"/>
      <c r="E1161" s="84"/>
      <c r="F1161" s="216"/>
      <c r="G1161" s="84"/>
      <c r="H1161" s="210"/>
      <c r="I1161" s="210"/>
      <c r="J1161" s="84"/>
      <c r="K1161" s="84"/>
      <c r="L1161" s="84"/>
      <c r="M1161" s="84"/>
      <c r="N1161" s="84"/>
      <c r="O1161" s="6"/>
      <c r="P1161" s="6"/>
      <c r="Q1161" s="6"/>
      <c r="R1161" s="6"/>
      <c r="S1161" s="6"/>
      <c r="T1161" s="6"/>
      <c r="U1161" s="6"/>
    </row>
    <row r="1162" spans="2:21" s="83" customFormat="1" x14ac:dyDescent="0.2">
      <c r="B1162" s="142"/>
      <c r="E1162" s="84"/>
      <c r="F1162" s="216"/>
      <c r="G1162" s="84"/>
      <c r="H1162" s="210"/>
      <c r="I1162" s="210"/>
      <c r="J1162" s="84"/>
      <c r="K1162" s="84"/>
      <c r="L1162" s="84"/>
      <c r="M1162" s="84"/>
      <c r="N1162" s="84"/>
      <c r="O1162" s="6"/>
      <c r="P1162" s="6"/>
      <c r="Q1162" s="6"/>
      <c r="R1162" s="6"/>
      <c r="S1162" s="6"/>
      <c r="T1162" s="6"/>
      <c r="U1162" s="6"/>
    </row>
    <row r="1163" spans="2:21" s="83" customFormat="1" x14ac:dyDescent="0.2">
      <c r="B1163" s="142"/>
      <c r="E1163" s="84"/>
      <c r="F1163" s="216"/>
      <c r="G1163" s="84"/>
      <c r="H1163" s="210"/>
      <c r="I1163" s="210"/>
      <c r="J1163" s="84"/>
      <c r="K1163" s="84"/>
      <c r="L1163" s="84"/>
      <c r="M1163" s="84"/>
      <c r="N1163" s="84"/>
      <c r="O1163" s="6"/>
      <c r="P1163" s="6"/>
      <c r="Q1163" s="6"/>
      <c r="R1163" s="6"/>
      <c r="S1163" s="6"/>
      <c r="T1163" s="6"/>
      <c r="U1163" s="6"/>
    </row>
    <row r="1164" spans="2:21" s="83" customFormat="1" x14ac:dyDescent="0.2">
      <c r="B1164" s="142"/>
      <c r="E1164" s="84"/>
      <c r="F1164" s="216"/>
      <c r="G1164" s="84"/>
      <c r="H1164" s="210"/>
      <c r="I1164" s="210"/>
      <c r="J1164" s="84"/>
      <c r="K1164" s="84"/>
      <c r="L1164" s="84"/>
      <c r="M1164" s="84"/>
      <c r="N1164" s="84"/>
      <c r="O1164" s="6"/>
      <c r="P1164" s="6"/>
      <c r="Q1164" s="6"/>
      <c r="R1164" s="6"/>
      <c r="S1164" s="6"/>
      <c r="T1164" s="6"/>
      <c r="U1164" s="6"/>
    </row>
    <row r="1165" spans="2:21" s="83" customFormat="1" x14ac:dyDescent="0.2">
      <c r="B1165" s="142"/>
      <c r="E1165" s="84"/>
      <c r="F1165" s="216"/>
      <c r="G1165" s="84"/>
      <c r="H1165" s="210"/>
      <c r="I1165" s="210"/>
      <c r="J1165" s="84"/>
      <c r="K1165" s="84"/>
      <c r="L1165" s="84"/>
      <c r="M1165" s="84"/>
      <c r="N1165" s="84"/>
      <c r="O1165" s="6"/>
      <c r="P1165" s="6"/>
      <c r="Q1165" s="6"/>
      <c r="R1165" s="6"/>
      <c r="S1165" s="6"/>
      <c r="T1165" s="6"/>
      <c r="U1165" s="6"/>
    </row>
    <row r="1166" spans="2:21" s="83" customFormat="1" x14ac:dyDescent="0.2">
      <c r="B1166" s="142"/>
      <c r="E1166" s="84"/>
      <c r="F1166" s="216"/>
      <c r="G1166" s="84"/>
      <c r="H1166" s="210"/>
      <c r="I1166" s="210"/>
      <c r="J1166" s="84"/>
      <c r="K1166" s="84"/>
      <c r="L1166" s="84"/>
      <c r="M1166" s="84"/>
      <c r="N1166" s="84"/>
      <c r="O1166" s="6"/>
      <c r="P1166" s="6"/>
      <c r="Q1166" s="6"/>
      <c r="R1166" s="6"/>
      <c r="S1166" s="6"/>
      <c r="T1166" s="6"/>
      <c r="U1166" s="6"/>
    </row>
    <row r="1167" spans="2:21" s="83" customFormat="1" x14ac:dyDescent="0.2">
      <c r="B1167" s="142"/>
      <c r="E1167" s="84"/>
      <c r="F1167" s="216"/>
      <c r="G1167" s="84"/>
      <c r="H1167" s="210"/>
      <c r="I1167" s="210"/>
      <c r="J1167" s="84"/>
      <c r="K1167" s="84"/>
      <c r="L1167" s="84"/>
      <c r="M1167" s="84"/>
      <c r="N1167" s="84"/>
      <c r="O1167" s="6"/>
      <c r="P1167" s="6"/>
      <c r="Q1167" s="6"/>
      <c r="R1167" s="6"/>
      <c r="S1167" s="6"/>
      <c r="T1167" s="6"/>
      <c r="U1167" s="6"/>
    </row>
    <row r="1168" spans="2:21" s="83" customFormat="1" x14ac:dyDescent="0.2">
      <c r="B1168" s="142"/>
      <c r="E1168" s="84"/>
      <c r="F1168" s="216"/>
      <c r="G1168" s="84"/>
      <c r="H1168" s="210"/>
      <c r="I1168" s="210"/>
      <c r="J1168" s="84"/>
      <c r="K1168" s="84"/>
      <c r="L1168" s="84"/>
      <c r="M1168" s="84"/>
      <c r="N1168" s="84"/>
      <c r="O1168" s="6"/>
      <c r="P1168" s="6"/>
      <c r="Q1168" s="6"/>
      <c r="R1168" s="6"/>
      <c r="S1168" s="6"/>
      <c r="T1168" s="6"/>
      <c r="U1168" s="6"/>
    </row>
    <row r="1169" spans="2:21" s="83" customFormat="1" x14ac:dyDescent="0.2">
      <c r="B1169" s="142"/>
      <c r="E1169" s="84"/>
      <c r="F1169" s="216"/>
      <c r="G1169" s="84"/>
      <c r="H1169" s="210"/>
      <c r="I1169" s="210"/>
      <c r="J1169" s="84"/>
      <c r="K1169" s="84"/>
      <c r="L1169" s="84"/>
      <c r="M1169" s="84"/>
      <c r="N1169" s="84"/>
      <c r="O1169" s="6"/>
      <c r="P1169" s="6"/>
      <c r="Q1169" s="6"/>
      <c r="R1169" s="6"/>
      <c r="S1169" s="6"/>
      <c r="T1169" s="6"/>
      <c r="U1169" s="6"/>
    </row>
    <row r="1170" spans="2:21" s="83" customFormat="1" x14ac:dyDescent="0.2">
      <c r="B1170" s="142"/>
      <c r="E1170" s="84"/>
      <c r="F1170" s="216"/>
      <c r="G1170" s="84"/>
      <c r="H1170" s="210"/>
      <c r="I1170" s="210"/>
      <c r="J1170" s="84"/>
      <c r="K1170" s="84"/>
      <c r="L1170" s="84"/>
      <c r="M1170" s="84"/>
      <c r="N1170" s="84"/>
      <c r="O1170" s="6"/>
      <c r="P1170" s="6"/>
      <c r="Q1170" s="6"/>
      <c r="R1170" s="6"/>
      <c r="S1170" s="6"/>
      <c r="T1170" s="6"/>
      <c r="U1170" s="6"/>
    </row>
    <row r="1171" spans="2:21" s="83" customFormat="1" x14ac:dyDescent="0.2">
      <c r="B1171" s="142"/>
      <c r="E1171" s="84"/>
      <c r="F1171" s="216"/>
      <c r="G1171" s="84"/>
      <c r="H1171" s="210"/>
      <c r="I1171" s="210"/>
      <c r="J1171" s="84"/>
      <c r="K1171" s="84"/>
      <c r="L1171" s="84"/>
      <c r="M1171" s="84"/>
      <c r="N1171" s="84"/>
      <c r="O1171" s="6"/>
      <c r="P1171" s="6"/>
      <c r="Q1171" s="6"/>
      <c r="R1171" s="6"/>
      <c r="S1171" s="6"/>
      <c r="T1171" s="6"/>
      <c r="U1171" s="6"/>
    </row>
    <row r="1172" spans="2:21" s="83" customFormat="1" x14ac:dyDescent="0.2">
      <c r="B1172" s="142"/>
      <c r="E1172" s="84"/>
      <c r="F1172" s="216"/>
      <c r="G1172" s="84"/>
      <c r="H1172" s="210"/>
      <c r="I1172" s="210"/>
      <c r="J1172" s="84"/>
      <c r="K1172" s="84"/>
      <c r="L1172" s="84"/>
      <c r="M1172" s="84"/>
      <c r="N1172" s="84"/>
      <c r="O1172" s="6"/>
      <c r="P1172" s="6"/>
      <c r="Q1172" s="6"/>
      <c r="R1172" s="6"/>
      <c r="S1172" s="6"/>
      <c r="T1172" s="6"/>
      <c r="U1172" s="6"/>
    </row>
    <row r="1173" spans="2:21" s="83" customFormat="1" x14ac:dyDescent="0.2">
      <c r="B1173" s="142"/>
      <c r="E1173" s="84"/>
      <c r="F1173" s="216"/>
      <c r="G1173" s="84"/>
      <c r="H1173" s="210"/>
      <c r="I1173" s="210"/>
      <c r="J1173" s="84"/>
      <c r="K1173" s="84"/>
      <c r="L1173" s="84"/>
      <c r="M1173" s="84"/>
      <c r="N1173" s="84"/>
      <c r="O1173" s="6"/>
      <c r="P1173" s="6"/>
      <c r="Q1173" s="6"/>
      <c r="R1173" s="6"/>
      <c r="S1173" s="6"/>
      <c r="T1173" s="6"/>
      <c r="U1173" s="6"/>
    </row>
    <row r="1174" spans="2:21" s="83" customFormat="1" x14ac:dyDescent="0.2">
      <c r="B1174" s="142"/>
      <c r="E1174" s="84"/>
      <c r="F1174" s="216"/>
      <c r="G1174" s="84"/>
      <c r="H1174" s="210"/>
      <c r="I1174" s="210"/>
      <c r="J1174" s="84"/>
      <c r="K1174" s="84"/>
      <c r="L1174" s="84"/>
      <c r="M1174" s="84"/>
      <c r="N1174" s="84"/>
      <c r="O1174" s="6"/>
      <c r="P1174" s="6"/>
      <c r="Q1174" s="6"/>
      <c r="R1174" s="6"/>
      <c r="S1174" s="6"/>
      <c r="T1174" s="6"/>
      <c r="U1174" s="6"/>
    </row>
    <row r="1175" spans="2:21" s="83" customFormat="1" x14ac:dyDescent="0.2">
      <c r="B1175" s="142"/>
      <c r="E1175" s="84"/>
      <c r="F1175" s="216"/>
      <c r="G1175" s="84"/>
      <c r="H1175" s="210"/>
      <c r="I1175" s="210"/>
      <c r="J1175" s="84"/>
      <c r="K1175" s="84"/>
      <c r="L1175" s="84"/>
      <c r="M1175" s="84"/>
      <c r="N1175" s="84"/>
      <c r="O1175" s="6"/>
      <c r="P1175" s="6"/>
      <c r="Q1175" s="6"/>
      <c r="R1175" s="6"/>
      <c r="S1175" s="6"/>
      <c r="T1175" s="6"/>
      <c r="U1175" s="6"/>
    </row>
    <row r="1176" spans="2:21" s="83" customFormat="1" x14ac:dyDescent="0.2">
      <c r="B1176" s="142"/>
      <c r="E1176" s="84"/>
      <c r="F1176" s="216"/>
      <c r="G1176" s="84"/>
      <c r="H1176" s="210"/>
      <c r="I1176" s="210"/>
      <c r="J1176" s="84"/>
      <c r="K1176" s="84"/>
      <c r="L1176" s="84"/>
      <c r="M1176" s="84"/>
      <c r="N1176" s="84"/>
      <c r="O1176" s="6"/>
      <c r="P1176" s="6"/>
      <c r="Q1176" s="6"/>
      <c r="R1176" s="6"/>
      <c r="S1176" s="6"/>
      <c r="T1176" s="6"/>
      <c r="U1176" s="6"/>
    </row>
    <row r="1177" spans="2:21" s="83" customFormat="1" x14ac:dyDescent="0.2">
      <c r="B1177" s="142"/>
      <c r="E1177" s="84"/>
      <c r="F1177" s="216"/>
      <c r="G1177" s="84"/>
      <c r="H1177" s="210"/>
      <c r="I1177" s="210"/>
      <c r="J1177" s="84"/>
      <c r="K1177" s="84"/>
      <c r="L1177" s="84"/>
      <c r="M1177" s="84"/>
      <c r="N1177" s="84"/>
      <c r="O1177" s="6"/>
      <c r="P1177" s="6"/>
      <c r="Q1177" s="6"/>
      <c r="R1177" s="6"/>
      <c r="S1177" s="6"/>
      <c r="T1177" s="6"/>
      <c r="U1177" s="6"/>
    </row>
    <row r="1178" spans="2:21" s="83" customFormat="1" x14ac:dyDescent="0.2">
      <c r="B1178" s="142"/>
      <c r="E1178" s="84"/>
      <c r="F1178" s="216"/>
      <c r="G1178" s="84"/>
      <c r="H1178" s="210"/>
      <c r="I1178" s="210"/>
      <c r="J1178" s="84"/>
      <c r="K1178" s="84"/>
      <c r="L1178" s="84"/>
      <c r="M1178" s="84"/>
      <c r="N1178" s="84"/>
      <c r="O1178" s="6"/>
      <c r="P1178" s="6"/>
      <c r="Q1178" s="6"/>
      <c r="R1178" s="6"/>
      <c r="S1178" s="6"/>
      <c r="T1178" s="6"/>
      <c r="U1178" s="6"/>
    </row>
    <row r="1179" spans="2:21" s="83" customFormat="1" x14ac:dyDescent="0.2">
      <c r="B1179" s="142"/>
      <c r="E1179" s="84"/>
      <c r="F1179" s="216"/>
      <c r="G1179" s="84"/>
      <c r="H1179" s="210"/>
      <c r="I1179" s="210"/>
      <c r="J1179" s="84"/>
      <c r="K1179" s="84"/>
      <c r="L1179" s="84"/>
      <c r="M1179" s="84"/>
      <c r="N1179" s="84"/>
      <c r="O1179" s="6"/>
      <c r="P1179" s="6"/>
      <c r="Q1179" s="6"/>
      <c r="R1179" s="6"/>
      <c r="S1179" s="6"/>
      <c r="T1179" s="6"/>
      <c r="U1179" s="6"/>
    </row>
    <row r="1180" spans="2:21" s="83" customFormat="1" x14ac:dyDescent="0.2">
      <c r="B1180" s="142"/>
      <c r="E1180" s="84"/>
      <c r="F1180" s="216"/>
      <c r="G1180" s="84"/>
      <c r="H1180" s="210"/>
      <c r="I1180" s="210"/>
      <c r="J1180" s="84"/>
      <c r="K1180" s="84"/>
      <c r="L1180" s="84"/>
      <c r="M1180" s="84"/>
      <c r="N1180" s="84"/>
      <c r="O1180" s="6"/>
      <c r="P1180" s="6"/>
      <c r="Q1180" s="6"/>
      <c r="R1180" s="6"/>
      <c r="S1180" s="6"/>
      <c r="T1180" s="6"/>
      <c r="U1180" s="6"/>
    </row>
    <row r="1181" spans="2:21" s="83" customFormat="1" x14ac:dyDescent="0.2">
      <c r="B1181" s="142"/>
      <c r="E1181" s="84"/>
      <c r="F1181" s="216"/>
      <c r="G1181" s="84"/>
      <c r="H1181" s="210"/>
      <c r="I1181" s="210"/>
      <c r="J1181" s="84"/>
      <c r="K1181" s="84"/>
      <c r="L1181" s="84"/>
      <c r="M1181" s="84"/>
      <c r="N1181" s="84"/>
      <c r="O1181" s="6"/>
      <c r="P1181" s="6"/>
      <c r="Q1181" s="6"/>
      <c r="R1181" s="6"/>
      <c r="S1181" s="6"/>
      <c r="T1181" s="6"/>
      <c r="U1181" s="6"/>
    </row>
    <row r="1182" spans="2:21" s="83" customFormat="1" x14ac:dyDescent="0.2">
      <c r="B1182" s="142"/>
      <c r="E1182" s="84"/>
      <c r="F1182" s="216"/>
      <c r="G1182" s="84"/>
      <c r="H1182" s="210"/>
      <c r="I1182" s="210"/>
      <c r="J1182" s="84"/>
      <c r="K1182" s="84"/>
      <c r="L1182" s="84"/>
      <c r="M1182" s="84"/>
      <c r="N1182" s="84"/>
      <c r="O1182" s="6"/>
      <c r="P1182" s="6"/>
      <c r="Q1182" s="6"/>
      <c r="R1182" s="6"/>
      <c r="S1182" s="6"/>
      <c r="T1182" s="6"/>
      <c r="U1182" s="6"/>
    </row>
    <row r="1183" spans="2:21" s="83" customFormat="1" x14ac:dyDescent="0.2">
      <c r="B1183" s="142"/>
      <c r="E1183" s="84"/>
      <c r="F1183" s="216"/>
      <c r="G1183" s="84"/>
      <c r="H1183" s="210"/>
      <c r="I1183" s="210"/>
      <c r="J1183" s="84"/>
      <c r="K1183" s="84"/>
      <c r="L1183" s="84"/>
      <c r="M1183" s="84"/>
      <c r="N1183" s="84"/>
      <c r="O1183" s="6"/>
      <c r="P1183" s="6"/>
      <c r="Q1183" s="6"/>
      <c r="R1183" s="6"/>
      <c r="S1183" s="6"/>
      <c r="T1183" s="6"/>
      <c r="U1183" s="6"/>
    </row>
    <row r="1184" spans="2:21" s="83" customFormat="1" x14ac:dyDescent="0.2">
      <c r="B1184" s="142"/>
      <c r="E1184" s="84"/>
      <c r="F1184" s="216"/>
      <c r="G1184" s="84"/>
      <c r="H1184" s="210"/>
      <c r="I1184" s="210"/>
      <c r="J1184" s="84"/>
      <c r="K1184" s="84"/>
      <c r="L1184" s="84"/>
      <c r="M1184" s="84"/>
      <c r="N1184" s="84"/>
      <c r="O1184" s="6"/>
      <c r="P1184" s="6"/>
      <c r="Q1184" s="6"/>
      <c r="R1184" s="6"/>
      <c r="S1184" s="6"/>
      <c r="T1184" s="6"/>
      <c r="U1184" s="6"/>
    </row>
    <row r="1185" spans="2:21" s="83" customFormat="1" x14ac:dyDescent="0.2">
      <c r="B1185" s="142"/>
      <c r="E1185" s="84"/>
      <c r="F1185" s="216"/>
      <c r="G1185" s="84"/>
      <c r="H1185" s="210"/>
      <c r="I1185" s="210"/>
      <c r="J1185" s="84"/>
      <c r="K1185" s="84"/>
      <c r="L1185" s="84"/>
      <c r="M1185" s="84"/>
      <c r="N1185" s="84"/>
      <c r="O1185" s="6"/>
      <c r="P1185" s="6"/>
      <c r="Q1185" s="6"/>
      <c r="R1185" s="6"/>
      <c r="S1185" s="6"/>
      <c r="T1185" s="6"/>
      <c r="U1185" s="6"/>
    </row>
    <row r="1186" spans="2:21" s="83" customFormat="1" x14ac:dyDescent="0.2">
      <c r="B1186" s="142"/>
      <c r="E1186" s="84"/>
      <c r="F1186" s="216"/>
      <c r="G1186" s="84"/>
      <c r="H1186" s="210"/>
      <c r="I1186" s="210"/>
      <c r="J1186" s="84"/>
      <c r="K1186" s="84"/>
      <c r="L1186" s="84"/>
      <c r="M1186" s="84"/>
      <c r="N1186" s="84"/>
      <c r="O1186" s="6"/>
      <c r="P1186" s="6"/>
      <c r="Q1186" s="6"/>
      <c r="R1186" s="6"/>
      <c r="S1186" s="6"/>
      <c r="T1186" s="6"/>
      <c r="U1186" s="6"/>
    </row>
    <row r="1187" spans="2:21" s="83" customFormat="1" x14ac:dyDescent="0.2">
      <c r="B1187" s="142"/>
      <c r="E1187" s="84"/>
      <c r="F1187" s="216"/>
      <c r="G1187" s="84"/>
      <c r="H1187" s="210"/>
      <c r="I1187" s="210"/>
      <c r="J1187" s="84"/>
      <c r="K1187" s="84"/>
      <c r="L1187" s="84"/>
      <c r="M1187" s="84"/>
      <c r="N1187" s="84"/>
      <c r="O1187" s="6"/>
      <c r="P1187" s="6"/>
      <c r="Q1187" s="6"/>
      <c r="R1187" s="6"/>
      <c r="S1187" s="6"/>
      <c r="T1187" s="6"/>
      <c r="U1187" s="6"/>
    </row>
    <row r="1188" spans="2:21" s="83" customFormat="1" x14ac:dyDescent="0.2">
      <c r="B1188" s="142"/>
      <c r="E1188" s="84"/>
      <c r="F1188" s="216"/>
      <c r="G1188" s="84"/>
      <c r="H1188" s="210"/>
      <c r="I1188" s="210"/>
      <c r="J1188" s="84"/>
      <c r="K1188" s="84"/>
      <c r="L1188" s="84"/>
      <c r="M1188" s="84"/>
      <c r="N1188" s="84"/>
      <c r="O1188" s="6"/>
      <c r="P1188" s="6"/>
      <c r="Q1188" s="6"/>
      <c r="R1188" s="6"/>
      <c r="S1188" s="6"/>
      <c r="T1188" s="6"/>
      <c r="U1188" s="6"/>
    </row>
    <row r="1189" spans="2:21" s="83" customFormat="1" x14ac:dyDescent="0.2">
      <c r="B1189" s="142"/>
      <c r="E1189" s="84"/>
      <c r="F1189" s="216"/>
      <c r="G1189" s="84"/>
      <c r="H1189" s="210"/>
      <c r="I1189" s="210"/>
      <c r="J1189" s="84"/>
      <c r="K1189" s="84"/>
      <c r="L1189" s="84"/>
      <c r="M1189" s="84"/>
      <c r="N1189" s="84"/>
      <c r="O1189" s="6"/>
      <c r="P1189" s="6"/>
      <c r="Q1189" s="6"/>
      <c r="R1189" s="6"/>
      <c r="S1189" s="6"/>
      <c r="T1189" s="6"/>
      <c r="U1189" s="6"/>
    </row>
    <row r="1190" spans="2:21" s="83" customFormat="1" x14ac:dyDescent="0.2">
      <c r="B1190" s="142"/>
      <c r="E1190" s="84"/>
      <c r="F1190" s="216"/>
      <c r="G1190" s="84"/>
      <c r="H1190" s="210"/>
      <c r="I1190" s="210"/>
      <c r="J1190" s="84"/>
      <c r="K1190" s="84"/>
      <c r="L1190" s="84"/>
      <c r="M1190" s="84"/>
      <c r="N1190" s="84"/>
      <c r="O1190" s="6"/>
      <c r="P1190" s="6"/>
      <c r="Q1190" s="6"/>
      <c r="R1190" s="6"/>
      <c r="S1190" s="6"/>
      <c r="T1190" s="6"/>
      <c r="U1190" s="6"/>
    </row>
    <row r="1191" spans="2:21" s="83" customFormat="1" x14ac:dyDescent="0.2">
      <c r="B1191" s="142"/>
      <c r="E1191" s="84"/>
      <c r="F1191" s="216"/>
      <c r="G1191" s="84"/>
      <c r="H1191" s="210"/>
      <c r="I1191" s="210"/>
      <c r="J1191" s="84"/>
      <c r="K1191" s="84"/>
      <c r="L1191" s="84"/>
      <c r="M1191" s="84"/>
      <c r="N1191" s="84"/>
      <c r="O1191" s="6"/>
      <c r="P1191" s="6"/>
      <c r="Q1191" s="6"/>
      <c r="R1191" s="6"/>
      <c r="S1191" s="6"/>
      <c r="T1191" s="6"/>
      <c r="U1191" s="6"/>
    </row>
    <row r="1192" spans="2:21" s="83" customFormat="1" x14ac:dyDescent="0.2">
      <c r="B1192" s="142"/>
      <c r="E1192" s="84"/>
      <c r="F1192" s="216"/>
      <c r="G1192" s="84"/>
      <c r="H1192" s="210"/>
      <c r="I1192" s="210"/>
      <c r="J1192" s="84"/>
      <c r="K1192" s="84"/>
      <c r="L1192" s="84"/>
      <c r="M1192" s="84"/>
      <c r="N1192" s="84"/>
      <c r="O1192" s="6"/>
      <c r="P1192" s="6"/>
      <c r="Q1192" s="6"/>
      <c r="R1192" s="6"/>
      <c r="S1192" s="6"/>
      <c r="T1192" s="6"/>
      <c r="U1192" s="6"/>
    </row>
    <row r="1193" spans="2:21" s="83" customFormat="1" x14ac:dyDescent="0.2">
      <c r="B1193" s="142"/>
      <c r="E1193" s="84"/>
      <c r="F1193" s="216"/>
      <c r="G1193" s="84"/>
      <c r="H1193" s="210"/>
      <c r="I1193" s="210"/>
      <c r="J1193" s="84"/>
      <c r="K1193" s="84"/>
      <c r="L1193" s="84"/>
      <c r="M1193" s="84"/>
      <c r="N1193" s="84"/>
      <c r="O1193" s="6"/>
      <c r="P1193" s="6"/>
      <c r="Q1193" s="6"/>
      <c r="R1193" s="6"/>
      <c r="S1193" s="6"/>
      <c r="T1193" s="6"/>
      <c r="U1193" s="6"/>
    </row>
    <row r="1194" spans="2:21" s="83" customFormat="1" x14ac:dyDescent="0.2">
      <c r="B1194" s="142"/>
      <c r="E1194" s="84"/>
      <c r="F1194" s="216"/>
      <c r="G1194" s="84"/>
      <c r="H1194" s="210"/>
      <c r="I1194" s="210"/>
      <c r="J1194" s="84"/>
      <c r="K1194" s="84"/>
      <c r="L1194" s="84"/>
      <c r="M1194" s="84"/>
      <c r="N1194" s="84"/>
      <c r="O1194" s="6"/>
      <c r="P1194" s="6"/>
      <c r="Q1194" s="6"/>
      <c r="R1194" s="6"/>
      <c r="S1194" s="6"/>
      <c r="T1194" s="6"/>
      <c r="U1194" s="6"/>
    </row>
    <row r="1195" spans="2:21" s="83" customFormat="1" x14ac:dyDescent="0.2">
      <c r="B1195" s="142"/>
      <c r="E1195" s="84"/>
      <c r="F1195" s="216"/>
      <c r="G1195" s="84"/>
      <c r="H1195" s="210"/>
      <c r="I1195" s="210"/>
      <c r="J1195" s="84"/>
      <c r="K1195" s="84"/>
      <c r="L1195" s="84"/>
      <c r="M1195" s="84"/>
      <c r="N1195" s="84"/>
      <c r="O1195" s="6"/>
      <c r="P1195" s="6"/>
      <c r="Q1195" s="6"/>
      <c r="R1195" s="6"/>
      <c r="S1195" s="6"/>
      <c r="T1195" s="6"/>
      <c r="U1195" s="6"/>
    </row>
    <row r="1196" spans="2:21" s="83" customFormat="1" x14ac:dyDescent="0.2">
      <c r="B1196" s="142"/>
      <c r="E1196" s="84"/>
      <c r="F1196" s="216"/>
      <c r="G1196" s="84"/>
      <c r="H1196" s="210"/>
      <c r="I1196" s="210"/>
      <c r="J1196" s="84"/>
      <c r="K1196" s="84"/>
      <c r="L1196" s="84"/>
      <c r="M1196" s="84"/>
      <c r="N1196" s="84"/>
      <c r="O1196" s="6"/>
      <c r="P1196" s="6"/>
      <c r="Q1196" s="6"/>
      <c r="R1196" s="6"/>
      <c r="S1196" s="6"/>
      <c r="T1196" s="6"/>
      <c r="U1196" s="6"/>
    </row>
    <row r="1197" spans="2:21" s="83" customFormat="1" x14ac:dyDescent="0.2">
      <c r="B1197" s="142"/>
      <c r="E1197" s="84"/>
      <c r="F1197" s="216"/>
      <c r="G1197" s="84"/>
      <c r="H1197" s="210"/>
      <c r="I1197" s="210"/>
      <c r="J1197" s="84"/>
      <c r="K1197" s="84"/>
      <c r="L1197" s="84"/>
      <c r="M1197" s="84"/>
      <c r="N1197" s="84"/>
      <c r="O1197" s="6"/>
      <c r="P1197" s="6"/>
      <c r="Q1197" s="6"/>
      <c r="R1197" s="6"/>
      <c r="S1197" s="6"/>
      <c r="T1197" s="6"/>
      <c r="U1197" s="6"/>
    </row>
    <row r="1198" spans="2:21" s="83" customFormat="1" x14ac:dyDescent="0.2">
      <c r="B1198" s="142"/>
      <c r="E1198" s="84"/>
      <c r="F1198" s="216"/>
      <c r="G1198" s="84"/>
      <c r="H1198" s="210"/>
      <c r="I1198" s="210"/>
      <c r="J1198" s="84"/>
      <c r="K1198" s="84"/>
      <c r="L1198" s="84"/>
      <c r="M1198" s="84"/>
      <c r="N1198" s="84"/>
      <c r="O1198" s="6"/>
      <c r="P1198" s="6"/>
      <c r="Q1198" s="6"/>
      <c r="R1198" s="6"/>
      <c r="S1198" s="6"/>
      <c r="T1198" s="6"/>
      <c r="U1198" s="6"/>
    </row>
    <row r="1199" spans="2:21" s="83" customFormat="1" x14ac:dyDescent="0.2">
      <c r="B1199" s="142"/>
      <c r="E1199" s="84"/>
      <c r="F1199" s="216"/>
      <c r="G1199" s="84"/>
      <c r="H1199" s="210"/>
      <c r="I1199" s="210"/>
      <c r="J1199" s="84"/>
      <c r="K1199" s="84"/>
      <c r="L1199" s="84"/>
      <c r="M1199" s="84"/>
      <c r="N1199" s="84"/>
      <c r="O1199" s="6"/>
      <c r="P1199" s="6"/>
      <c r="Q1199" s="6"/>
      <c r="R1199" s="6"/>
      <c r="S1199" s="6"/>
      <c r="T1199" s="6"/>
      <c r="U1199" s="6"/>
    </row>
    <row r="1200" spans="2:21" s="83" customFormat="1" x14ac:dyDescent="0.2">
      <c r="B1200" s="142"/>
      <c r="E1200" s="84"/>
      <c r="F1200" s="216"/>
      <c r="G1200" s="84"/>
      <c r="H1200" s="210"/>
      <c r="I1200" s="210"/>
      <c r="J1200" s="84"/>
      <c r="K1200" s="84"/>
      <c r="L1200" s="84"/>
      <c r="M1200" s="84"/>
      <c r="N1200" s="84"/>
      <c r="O1200" s="6"/>
      <c r="P1200" s="6"/>
      <c r="Q1200" s="6"/>
      <c r="R1200" s="6"/>
      <c r="S1200" s="6"/>
      <c r="T1200" s="6"/>
      <c r="U1200" s="6"/>
    </row>
    <row r="1201" spans="2:21" s="83" customFormat="1" x14ac:dyDescent="0.2">
      <c r="B1201" s="142"/>
      <c r="E1201" s="84"/>
      <c r="F1201" s="216"/>
      <c r="G1201" s="84"/>
      <c r="H1201" s="210"/>
      <c r="I1201" s="210"/>
      <c r="J1201" s="84"/>
      <c r="K1201" s="84"/>
      <c r="L1201" s="84"/>
      <c r="M1201" s="84"/>
      <c r="N1201" s="84"/>
      <c r="O1201" s="6"/>
      <c r="P1201" s="6"/>
      <c r="Q1201" s="6"/>
      <c r="R1201" s="6"/>
      <c r="S1201" s="6"/>
      <c r="T1201" s="6"/>
      <c r="U1201" s="6"/>
    </row>
    <row r="1202" spans="2:21" s="83" customFormat="1" x14ac:dyDescent="0.2">
      <c r="B1202" s="142"/>
      <c r="E1202" s="84"/>
      <c r="F1202" s="216"/>
      <c r="G1202" s="84"/>
      <c r="H1202" s="210"/>
      <c r="I1202" s="210"/>
      <c r="J1202" s="84"/>
      <c r="K1202" s="84"/>
      <c r="L1202" s="84"/>
      <c r="M1202" s="84"/>
      <c r="N1202" s="84"/>
      <c r="O1202" s="6"/>
      <c r="P1202" s="6"/>
      <c r="Q1202" s="6"/>
      <c r="R1202" s="6"/>
      <c r="S1202" s="6"/>
      <c r="T1202" s="6"/>
      <c r="U1202" s="6"/>
    </row>
    <row r="1203" spans="2:21" s="83" customFormat="1" x14ac:dyDescent="0.2">
      <c r="B1203" s="142"/>
      <c r="E1203" s="84"/>
      <c r="F1203" s="216"/>
      <c r="G1203" s="84"/>
      <c r="H1203" s="210"/>
      <c r="I1203" s="210"/>
      <c r="J1203" s="84"/>
      <c r="K1203" s="84"/>
      <c r="L1203" s="84"/>
      <c r="M1203" s="84"/>
      <c r="N1203" s="84"/>
      <c r="O1203" s="6"/>
      <c r="P1203" s="6"/>
      <c r="Q1203" s="6"/>
      <c r="R1203" s="6"/>
      <c r="S1203" s="6"/>
      <c r="T1203" s="6"/>
      <c r="U1203" s="6"/>
    </row>
    <row r="1204" spans="2:21" s="83" customFormat="1" x14ac:dyDescent="0.2">
      <c r="B1204" s="142"/>
      <c r="E1204" s="84"/>
      <c r="F1204" s="216"/>
      <c r="G1204" s="84"/>
      <c r="H1204" s="210"/>
      <c r="I1204" s="210"/>
      <c r="J1204" s="84"/>
      <c r="K1204" s="84"/>
      <c r="L1204" s="84"/>
      <c r="M1204" s="84"/>
      <c r="N1204" s="84"/>
      <c r="O1204" s="6"/>
      <c r="P1204" s="6"/>
      <c r="Q1204" s="6"/>
      <c r="R1204" s="6"/>
      <c r="S1204" s="6"/>
      <c r="T1204" s="6"/>
      <c r="U1204" s="6"/>
    </row>
    <row r="1205" spans="2:21" s="83" customFormat="1" x14ac:dyDescent="0.2">
      <c r="B1205" s="142"/>
      <c r="E1205" s="84"/>
      <c r="F1205" s="216"/>
      <c r="G1205" s="84"/>
      <c r="H1205" s="210"/>
      <c r="I1205" s="210"/>
      <c r="J1205" s="84"/>
      <c r="K1205" s="84"/>
      <c r="L1205" s="84"/>
      <c r="M1205" s="84"/>
      <c r="N1205" s="84"/>
      <c r="O1205" s="6"/>
      <c r="P1205" s="6"/>
      <c r="Q1205" s="6"/>
      <c r="R1205" s="6"/>
      <c r="S1205" s="6"/>
      <c r="T1205" s="6"/>
      <c r="U1205" s="6"/>
    </row>
    <row r="1206" spans="2:21" s="83" customFormat="1" x14ac:dyDescent="0.2">
      <c r="B1206" s="142"/>
      <c r="E1206" s="84"/>
      <c r="F1206" s="216"/>
      <c r="G1206" s="84"/>
      <c r="H1206" s="210"/>
      <c r="I1206" s="210"/>
      <c r="J1206" s="84"/>
      <c r="K1206" s="84"/>
      <c r="L1206" s="84"/>
      <c r="M1206" s="84"/>
      <c r="N1206" s="84"/>
      <c r="O1206" s="6"/>
      <c r="P1206" s="6"/>
      <c r="Q1206" s="6"/>
      <c r="R1206" s="6"/>
      <c r="S1206" s="6"/>
      <c r="T1206" s="6"/>
      <c r="U1206" s="6"/>
    </row>
    <row r="1207" spans="2:21" s="83" customFormat="1" x14ac:dyDescent="0.2">
      <c r="B1207" s="142"/>
      <c r="E1207" s="84"/>
      <c r="F1207" s="216"/>
      <c r="G1207" s="84"/>
      <c r="H1207" s="210"/>
      <c r="I1207" s="210"/>
      <c r="J1207" s="84"/>
      <c r="K1207" s="84"/>
      <c r="L1207" s="84"/>
      <c r="M1207" s="84"/>
      <c r="N1207" s="84"/>
      <c r="O1207" s="6"/>
      <c r="P1207" s="6"/>
      <c r="Q1207" s="6"/>
      <c r="R1207" s="6"/>
      <c r="S1207" s="6"/>
      <c r="T1207" s="6"/>
      <c r="U1207" s="6"/>
    </row>
    <row r="1208" spans="2:21" s="83" customFormat="1" x14ac:dyDescent="0.2">
      <c r="B1208" s="142"/>
      <c r="E1208" s="84"/>
      <c r="F1208" s="216"/>
      <c r="G1208" s="84"/>
      <c r="H1208" s="210"/>
      <c r="I1208" s="210"/>
      <c r="J1208" s="84"/>
      <c r="K1208" s="84"/>
      <c r="L1208" s="84"/>
      <c r="M1208" s="84"/>
      <c r="N1208" s="84"/>
      <c r="O1208" s="6"/>
      <c r="P1208" s="6"/>
      <c r="Q1208" s="6"/>
      <c r="R1208" s="6"/>
      <c r="S1208" s="6"/>
      <c r="T1208" s="6"/>
      <c r="U1208" s="6"/>
    </row>
    <row r="1209" spans="2:21" s="83" customFormat="1" x14ac:dyDescent="0.2">
      <c r="B1209" s="142"/>
      <c r="E1209" s="84"/>
      <c r="F1209" s="216"/>
      <c r="G1209" s="84"/>
      <c r="H1209" s="210"/>
      <c r="I1209" s="210"/>
      <c r="J1209" s="84"/>
      <c r="K1209" s="84"/>
      <c r="L1209" s="84"/>
      <c r="M1209" s="84"/>
      <c r="N1209" s="84"/>
      <c r="O1209" s="6"/>
      <c r="P1209" s="6"/>
      <c r="Q1209" s="6"/>
      <c r="R1209" s="6"/>
      <c r="S1209" s="6"/>
      <c r="T1209" s="6"/>
      <c r="U1209" s="6"/>
    </row>
    <row r="1210" spans="2:21" s="83" customFormat="1" x14ac:dyDescent="0.2">
      <c r="B1210" s="142"/>
      <c r="E1210" s="84"/>
      <c r="F1210" s="216"/>
      <c r="G1210" s="84"/>
      <c r="H1210" s="210"/>
      <c r="I1210" s="210"/>
      <c r="J1210" s="84"/>
      <c r="K1210" s="84"/>
      <c r="L1210" s="84"/>
      <c r="M1210" s="84"/>
      <c r="N1210" s="84"/>
      <c r="O1210" s="6"/>
      <c r="P1210" s="6"/>
      <c r="Q1210" s="6"/>
      <c r="R1210" s="6"/>
      <c r="S1210" s="6"/>
      <c r="T1210" s="6"/>
      <c r="U1210" s="6"/>
    </row>
    <row r="1211" spans="2:21" s="83" customFormat="1" x14ac:dyDescent="0.2">
      <c r="B1211" s="142"/>
      <c r="E1211" s="84"/>
      <c r="F1211" s="216"/>
      <c r="G1211" s="84"/>
      <c r="H1211" s="210"/>
      <c r="I1211" s="210"/>
      <c r="J1211" s="84"/>
      <c r="K1211" s="84"/>
      <c r="L1211" s="84"/>
      <c r="M1211" s="84"/>
      <c r="N1211" s="84"/>
      <c r="O1211" s="6"/>
      <c r="P1211" s="6"/>
      <c r="Q1211" s="6"/>
      <c r="R1211" s="6"/>
      <c r="S1211" s="6"/>
      <c r="T1211" s="6"/>
      <c r="U1211" s="6"/>
    </row>
    <row r="1212" spans="2:21" s="83" customFormat="1" x14ac:dyDescent="0.2">
      <c r="B1212" s="142"/>
      <c r="E1212" s="84"/>
      <c r="F1212" s="216"/>
      <c r="G1212" s="84"/>
      <c r="H1212" s="210"/>
      <c r="I1212" s="210"/>
      <c r="J1212" s="84"/>
      <c r="K1212" s="84"/>
      <c r="L1212" s="84"/>
      <c r="M1212" s="84"/>
      <c r="N1212" s="84"/>
      <c r="O1212" s="6"/>
      <c r="P1212" s="6"/>
      <c r="Q1212" s="6"/>
      <c r="R1212" s="6"/>
      <c r="S1212" s="6"/>
      <c r="T1212" s="6"/>
      <c r="U1212" s="6"/>
    </row>
    <row r="1213" spans="2:21" s="83" customFormat="1" x14ac:dyDescent="0.2">
      <c r="B1213" s="142"/>
      <c r="E1213" s="84"/>
      <c r="F1213" s="216"/>
      <c r="G1213" s="84"/>
      <c r="H1213" s="210"/>
      <c r="I1213" s="210"/>
      <c r="J1213" s="84"/>
      <c r="K1213" s="84"/>
      <c r="L1213" s="84"/>
      <c r="M1213" s="84"/>
      <c r="N1213" s="84"/>
      <c r="O1213" s="6"/>
      <c r="P1213" s="6"/>
      <c r="Q1213" s="6"/>
      <c r="R1213" s="6"/>
      <c r="S1213" s="6"/>
      <c r="T1213" s="6"/>
      <c r="U1213" s="6"/>
    </row>
    <row r="1214" spans="2:21" s="83" customFormat="1" x14ac:dyDescent="0.2">
      <c r="B1214" s="142"/>
      <c r="E1214" s="84"/>
      <c r="F1214" s="216"/>
      <c r="G1214" s="84"/>
      <c r="H1214" s="210"/>
      <c r="I1214" s="210"/>
      <c r="J1214" s="84"/>
      <c r="K1214" s="84"/>
      <c r="L1214" s="84"/>
      <c r="M1214" s="84"/>
      <c r="N1214" s="84"/>
      <c r="O1214" s="6"/>
      <c r="P1214" s="6"/>
      <c r="Q1214" s="6"/>
      <c r="R1214" s="6"/>
      <c r="S1214" s="6"/>
      <c r="T1214" s="6"/>
      <c r="U1214" s="6"/>
    </row>
    <row r="1215" spans="2:21" s="83" customFormat="1" x14ac:dyDescent="0.2">
      <c r="B1215" s="142"/>
      <c r="E1215" s="84"/>
      <c r="F1215" s="216"/>
      <c r="G1215" s="84"/>
      <c r="H1215" s="210"/>
      <c r="I1215" s="210"/>
      <c r="J1215" s="84"/>
      <c r="K1215" s="84"/>
      <c r="L1215" s="84"/>
      <c r="M1215" s="84"/>
      <c r="N1215" s="84"/>
      <c r="O1215" s="6"/>
      <c r="P1215" s="6"/>
      <c r="Q1215" s="6"/>
      <c r="R1215" s="6"/>
      <c r="S1215" s="6"/>
      <c r="T1215" s="6"/>
      <c r="U1215" s="6"/>
    </row>
    <row r="1216" spans="2:21" s="83" customFormat="1" x14ac:dyDescent="0.2">
      <c r="B1216" s="142"/>
      <c r="E1216" s="84"/>
      <c r="F1216" s="216"/>
      <c r="G1216" s="84"/>
      <c r="H1216" s="210"/>
      <c r="I1216" s="210"/>
      <c r="J1216" s="84"/>
      <c r="K1216" s="84"/>
      <c r="L1216" s="84"/>
      <c r="M1216" s="84"/>
      <c r="N1216" s="84"/>
      <c r="O1216" s="6"/>
      <c r="P1216" s="6"/>
      <c r="Q1216" s="6"/>
      <c r="R1216" s="6"/>
      <c r="S1216" s="6"/>
      <c r="T1216" s="6"/>
      <c r="U1216" s="6"/>
    </row>
    <row r="1217" spans="2:21" s="83" customFormat="1" x14ac:dyDescent="0.2">
      <c r="B1217" s="142"/>
      <c r="E1217" s="84"/>
      <c r="F1217" s="216"/>
      <c r="G1217" s="84"/>
      <c r="H1217" s="210"/>
      <c r="I1217" s="210"/>
      <c r="J1217" s="84"/>
      <c r="K1217" s="84"/>
      <c r="L1217" s="84"/>
      <c r="M1217" s="84"/>
      <c r="N1217" s="84"/>
      <c r="O1217" s="6"/>
      <c r="P1217" s="6"/>
      <c r="Q1217" s="6"/>
      <c r="R1217" s="6"/>
      <c r="S1217" s="6"/>
      <c r="T1217" s="6"/>
      <c r="U1217" s="6"/>
    </row>
    <row r="1218" spans="2:21" s="83" customFormat="1" x14ac:dyDescent="0.2">
      <c r="B1218" s="142"/>
      <c r="E1218" s="84"/>
      <c r="F1218" s="216"/>
      <c r="G1218" s="84"/>
      <c r="H1218" s="210"/>
      <c r="I1218" s="210"/>
      <c r="J1218" s="84"/>
      <c r="K1218" s="84"/>
      <c r="L1218" s="84"/>
      <c r="M1218" s="84"/>
      <c r="N1218" s="84"/>
      <c r="O1218" s="6"/>
      <c r="P1218" s="6"/>
      <c r="Q1218" s="6"/>
      <c r="R1218" s="6"/>
      <c r="S1218" s="6"/>
      <c r="T1218" s="6"/>
      <c r="U1218" s="6"/>
    </row>
    <row r="1219" spans="2:21" s="83" customFormat="1" x14ac:dyDescent="0.2">
      <c r="B1219" s="142"/>
      <c r="E1219" s="84"/>
      <c r="F1219" s="216"/>
      <c r="G1219" s="84"/>
      <c r="H1219" s="210"/>
      <c r="I1219" s="210"/>
      <c r="J1219" s="84"/>
      <c r="K1219" s="84"/>
      <c r="L1219" s="84"/>
      <c r="M1219" s="84"/>
      <c r="N1219" s="84"/>
      <c r="O1219" s="6"/>
      <c r="P1219" s="6"/>
      <c r="Q1219" s="6"/>
      <c r="R1219" s="6"/>
      <c r="S1219" s="6"/>
      <c r="T1219" s="6"/>
      <c r="U1219" s="6"/>
    </row>
    <row r="1220" spans="2:21" s="83" customFormat="1" x14ac:dyDescent="0.2">
      <c r="B1220" s="142"/>
      <c r="E1220" s="84"/>
      <c r="F1220" s="216"/>
      <c r="G1220" s="84"/>
      <c r="H1220" s="210"/>
      <c r="I1220" s="210"/>
      <c r="J1220" s="84"/>
      <c r="K1220" s="84"/>
      <c r="L1220" s="84"/>
      <c r="M1220" s="84"/>
      <c r="N1220" s="84"/>
      <c r="O1220" s="6"/>
      <c r="P1220" s="6"/>
      <c r="Q1220" s="6"/>
      <c r="R1220" s="6"/>
      <c r="S1220" s="6"/>
      <c r="T1220" s="6"/>
      <c r="U1220" s="6"/>
    </row>
    <row r="1221" spans="2:21" s="83" customFormat="1" x14ac:dyDescent="0.2">
      <c r="B1221" s="142"/>
      <c r="E1221" s="84"/>
      <c r="F1221" s="216"/>
      <c r="G1221" s="84"/>
      <c r="H1221" s="210"/>
      <c r="I1221" s="210"/>
      <c r="J1221" s="84"/>
      <c r="K1221" s="84"/>
      <c r="L1221" s="84"/>
      <c r="M1221" s="84"/>
      <c r="N1221" s="84"/>
      <c r="O1221" s="6"/>
      <c r="P1221" s="6"/>
      <c r="Q1221" s="6"/>
      <c r="R1221" s="6"/>
      <c r="S1221" s="6"/>
      <c r="T1221" s="6"/>
      <c r="U1221" s="6"/>
    </row>
    <row r="1222" spans="2:21" s="83" customFormat="1" x14ac:dyDescent="0.2">
      <c r="B1222" s="142"/>
      <c r="E1222" s="84"/>
      <c r="F1222" s="216"/>
      <c r="G1222" s="84"/>
      <c r="H1222" s="210"/>
      <c r="I1222" s="210"/>
      <c r="J1222" s="84"/>
      <c r="K1222" s="84"/>
      <c r="L1222" s="84"/>
      <c r="M1222" s="84"/>
      <c r="N1222" s="84"/>
      <c r="O1222" s="6"/>
      <c r="P1222" s="6"/>
      <c r="Q1222" s="6"/>
      <c r="R1222" s="6"/>
      <c r="S1222" s="6"/>
      <c r="T1222" s="6"/>
      <c r="U1222" s="6"/>
    </row>
    <row r="1223" spans="2:21" s="83" customFormat="1" x14ac:dyDescent="0.2">
      <c r="B1223" s="142"/>
      <c r="E1223" s="84"/>
      <c r="F1223" s="216"/>
      <c r="G1223" s="84"/>
      <c r="H1223" s="210"/>
      <c r="I1223" s="210"/>
      <c r="J1223" s="84"/>
      <c r="K1223" s="84"/>
      <c r="L1223" s="84"/>
      <c r="M1223" s="84"/>
      <c r="N1223" s="84"/>
      <c r="O1223" s="6"/>
      <c r="P1223" s="6"/>
      <c r="Q1223" s="6"/>
      <c r="R1223" s="6"/>
      <c r="S1223" s="6"/>
      <c r="T1223" s="6"/>
      <c r="U1223" s="6"/>
    </row>
    <row r="1224" spans="2:21" s="83" customFormat="1" x14ac:dyDescent="0.2">
      <c r="B1224" s="142"/>
      <c r="E1224" s="84"/>
      <c r="F1224" s="216"/>
      <c r="G1224" s="84"/>
      <c r="H1224" s="210"/>
      <c r="I1224" s="210"/>
      <c r="J1224" s="84"/>
      <c r="K1224" s="84"/>
      <c r="L1224" s="84"/>
      <c r="M1224" s="84"/>
      <c r="N1224" s="84"/>
      <c r="O1224" s="6"/>
      <c r="P1224" s="6"/>
      <c r="Q1224" s="6"/>
      <c r="R1224" s="6"/>
      <c r="S1224" s="6"/>
      <c r="T1224" s="6"/>
      <c r="U1224" s="6"/>
    </row>
    <row r="1225" spans="2:21" s="83" customFormat="1" x14ac:dyDescent="0.2">
      <c r="B1225" s="142"/>
      <c r="E1225" s="84"/>
      <c r="F1225" s="216"/>
      <c r="G1225" s="84"/>
      <c r="H1225" s="210"/>
      <c r="I1225" s="210"/>
      <c r="J1225" s="84"/>
      <c r="K1225" s="84"/>
      <c r="L1225" s="84"/>
      <c r="M1225" s="84"/>
      <c r="N1225" s="84"/>
      <c r="O1225" s="6"/>
      <c r="P1225" s="6"/>
      <c r="Q1225" s="6"/>
      <c r="R1225" s="6"/>
      <c r="S1225" s="6"/>
      <c r="T1225" s="6"/>
      <c r="U1225" s="6"/>
    </row>
    <row r="1226" spans="2:21" s="83" customFormat="1" x14ac:dyDescent="0.2">
      <c r="B1226" s="142"/>
      <c r="E1226" s="84"/>
      <c r="F1226" s="216"/>
      <c r="G1226" s="84"/>
      <c r="H1226" s="210"/>
      <c r="I1226" s="210"/>
      <c r="J1226" s="84"/>
      <c r="K1226" s="84"/>
      <c r="L1226" s="84"/>
      <c r="M1226" s="84"/>
      <c r="N1226" s="84"/>
      <c r="O1226" s="6"/>
      <c r="P1226" s="6"/>
      <c r="Q1226" s="6"/>
      <c r="R1226" s="6"/>
      <c r="S1226" s="6"/>
      <c r="T1226" s="6"/>
      <c r="U1226" s="6"/>
    </row>
    <row r="1227" spans="2:21" s="83" customFormat="1" x14ac:dyDescent="0.2">
      <c r="B1227" s="142"/>
      <c r="E1227" s="84"/>
      <c r="F1227" s="216"/>
      <c r="G1227" s="84"/>
      <c r="H1227" s="210"/>
      <c r="I1227" s="210"/>
      <c r="J1227" s="84"/>
      <c r="K1227" s="84"/>
      <c r="L1227" s="84"/>
      <c r="M1227" s="84"/>
      <c r="N1227" s="84"/>
      <c r="O1227" s="6"/>
      <c r="P1227" s="6"/>
      <c r="Q1227" s="6"/>
      <c r="R1227" s="6"/>
      <c r="S1227" s="6"/>
      <c r="T1227" s="6"/>
      <c r="U1227" s="6"/>
    </row>
    <row r="1228" spans="2:21" s="83" customFormat="1" x14ac:dyDescent="0.2">
      <c r="B1228" s="142"/>
      <c r="E1228" s="84"/>
      <c r="F1228" s="216"/>
      <c r="G1228" s="84"/>
      <c r="H1228" s="210"/>
      <c r="I1228" s="210"/>
      <c r="J1228" s="84"/>
      <c r="K1228" s="84"/>
      <c r="L1228" s="84"/>
      <c r="M1228" s="84"/>
      <c r="N1228" s="84"/>
      <c r="O1228" s="6"/>
      <c r="P1228" s="6"/>
      <c r="Q1228" s="6"/>
      <c r="R1228" s="6"/>
      <c r="S1228" s="6"/>
      <c r="T1228" s="6"/>
      <c r="U1228" s="6"/>
    </row>
    <row r="1229" spans="2:21" s="83" customFormat="1" x14ac:dyDescent="0.2">
      <c r="B1229" s="142"/>
      <c r="E1229" s="84"/>
      <c r="F1229" s="216"/>
      <c r="G1229" s="84"/>
      <c r="H1229" s="210"/>
      <c r="I1229" s="210"/>
      <c r="J1229" s="84"/>
      <c r="K1229" s="84"/>
      <c r="L1229" s="84"/>
      <c r="M1229" s="84"/>
      <c r="N1229" s="84"/>
      <c r="O1229" s="6"/>
      <c r="P1229" s="6"/>
      <c r="Q1229" s="6"/>
      <c r="R1229" s="6"/>
      <c r="S1229" s="6"/>
      <c r="T1229" s="6"/>
      <c r="U1229" s="6"/>
    </row>
    <row r="1230" spans="2:21" s="83" customFormat="1" x14ac:dyDescent="0.2">
      <c r="B1230" s="142"/>
      <c r="E1230" s="84"/>
      <c r="F1230" s="216"/>
      <c r="G1230" s="84"/>
      <c r="H1230" s="210"/>
      <c r="I1230" s="210"/>
      <c r="J1230" s="84"/>
      <c r="K1230" s="84"/>
      <c r="L1230" s="84"/>
      <c r="M1230" s="84"/>
      <c r="N1230" s="84"/>
      <c r="O1230" s="6"/>
      <c r="P1230" s="6"/>
      <c r="Q1230" s="6"/>
      <c r="R1230" s="6"/>
      <c r="S1230" s="6"/>
      <c r="T1230" s="6"/>
      <c r="U1230" s="6"/>
    </row>
    <row r="1231" spans="2:21" s="83" customFormat="1" x14ac:dyDescent="0.2">
      <c r="B1231" s="142"/>
      <c r="E1231" s="84"/>
      <c r="F1231" s="216"/>
      <c r="G1231" s="84"/>
      <c r="H1231" s="210"/>
      <c r="I1231" s="210"/>
      <c r="J1231" s="84"/>
      <c r="K1231" s="84"/>
      <c r="L1231" s="84"/>
      <c r="M1231" s="84"/>
      <c r="N1231" s="84"/>
      <c r="O1231" s="6"/>
      <c r="P1231" s="6"/>
      <c r="Q1231" s="6"/>
      <c r="R1231" s="6"/>
      <c r="S1231" s="6"/>
      <c r="T1231" s="6"/>
      <c r="U1231" s="6"/>
    </row>
    <row r="1232" spans="2:21" s="83" customFormat="1" x14ac:dyDescent="0.2">
      <c r="B1232" s="142"/>
      <c r="E1232" s="84"/>
      <c r="F1232" s="216"/>
      <c r="G1232" s="84"/>
      <c r="H1232" s="210"/>
      <c r="I1232" s="210"/>
      <c r="J1232" s="84"/>
      <c r="K1232" s="84"/>
      <c r="L1232" s="84"/>
      <c r="M1232" s="84"/>
      <c r="N1232" s="84"/>
      <c r="O1232" s="6"/>
      <c r="P1232" s="6"/>
      <c r="Q1232" s="6"/>
      <c r="R1232" s="6"/>
      <c r="S1232" s="6"/>
      <c r="T1232" s="6"/>
      <c r="U1232" s="6"/>
    </row>
    <row r="1233" spans="2:21" s="83" customFormat="1" x14ac:dyDescent="0.2">
      <c r="B1233" s="142"/>
      <c r="E1233" s="84"/>
      <c r="F1233" s="216"/>
      <c r="G1233" s="84"/>
      <c r="H1233" s="210"/>
      <c r="I1233" s="210"/>
      <c r="J1233" s="84"/>
      <c r="K1233" s="84"/>
      <c r="L1233" s="84"/>
      <c r="M1233" s="84"/>
      <c r="N1233" s="84"/>
      <c r="O1233" s="6"/>
      <c r="P1233" s="6"/>
      <c r="Q1233" s="6"/>
      <c r="R1233" s="6"/>
      <c r="S1233" s="6"/>
      <c r="T1233" s="6"/>
      <c r="U1233" s="6"/>
    </row>
    <row r="1234" spans="2:21" s="83" customFormat="1" x14ac:dyDescent="0.2">
      <c r="B1234" s="142"/>
      <c r="E1234" s="84"/>
      <c r="F1234" s="216"/>
      <c r="G1234" s="84"/>
      <c r="H1234" s="210"/>
      <c r="I1234" s="210"/>
      <c r="J1234" s="84"/>
      <c r="K1234" s="84"/>
      <c r="L1234" s="84"/>
      <c r="M1234" s="84"/>
      <c r="N1234" s="84"/>
      <c r="O1234" s="6"/>
      <c r="P1234" s="6"/>
      <c r="Q1234" s="6"/>
      <c r="R1234" s="6"/>
      <c r="S1234" s="6"/>
      <c r="T1234" s="6"/>
      <c r="U1234" s="6"/>
    </row>
    <row r="1235" spans="2:21" s="83" customFormat="1" x14ac:dyDescent="0.2">
      <c r="B1235" s="142"/>
      <c r="E1235" s="84"/>
      <c r="F1235" s="216"/>
      <c r="G1235" s="84"/>
      <c r="H1235" s="210"/>
      <c r="I1235" s="210"/>
      <c r="J1235" s="84"/>
      <c r="K1235" s="84"/>
      <c r="L1235" s="84"/>
      <c r="M1235" s="84"/>
      <c r="N1235" s="84"/>
      <c r="O1235" s="6"/>
      <c r="P1235" s="6"/>
      <c r="Q1235" s="6"/>
      <c r="R1235" s="6"/>
      <c r="S1235" s="6"/>
      <c r="T1235" s="6"/>
      <c r="U1235" s="6"/>
    </row>
    <row r="1236" spans="2:21" s="83" customFormat="1" x14ac:dyDescent="0.2">
      <c r="B1236" s="142"/>
      <c r="E1236" s="84"/>
      <c r="F1236" s="216"/>
      <c r="G1236" s="84"/>
      <c r="H1236" s="210"/>
      <c r="I1236" s="210"/>
      <c r="J1236" s="84"/>
      <c r="K1236" s="84"/>
      <c r="L1236" s="84"/>
      <c r="M1236" s="84"/>
      <c r="N1236" s="84"/>
      <c r="O1236" s="6"/>
      <c r="P1236" s="6"/>
      <c r="Q1236" s="6"/>
      <c r="R1236" s="6"/>
      <c r="S1236" s="6"/>
      <c r="T1236" s="6"/>
      <c r="U1236" s="6"/>
    </row>
    <row r="1237" spans="2:21" s="83" customFormat="1" x14ac:dyDescent="0.2">
      <c r="B1237" s="142"/>
      <c r="E1237" s="84"/>
      <c r="F1237" s="216"/>
      <c r="G1237" s="84"/>
      <c r="H1237" s="210"/>
      <c r="I1237" s="210"/>
      <c r="J1237" s="84"/>
      <c r="K1237" s="84"/>
      <c r="L1237" s="84"/>
      <c r="M1237" s="84"/>
      <c r="N1237" s="84"/>
      <c r="O1237" s="6"/>
      <c r="P1237" s="6"/>
      <c r="Q1237" s="6"/>
      <c r="R1237" s="6"/>
      <c r="S1237" s="6"/>
      <c r="T1237" s="6"/>
      <c r="U1237" s="6"/>
    </row>
    <row r="1238" spans="2:21" s="83" customFormat="1" x14ac:dyDescent="0.2">
      <c r="B1238" s="142"/>
      <c r="E1238" s="84"/>
      <c r="F1238" s="216"/>
      <c r="G1238" s="84"/>
      <c r="H1238" s="210"/>
      <c r="I1238" s="210"/>
      <c r="J1238" s="84"/>
      <c r="K1238" s="84"/>
      <c r="L1238" s="84"/>
      <c r="M1238" s="84"/>
      <c r="N1238" s="84"/>
      <c r="O1238" s="6"/>
      <c r="P1238" s="6"/>
      <c r="Q1238" s="6"/>
      <c r="R1238" s="6"/>
      <c r="S1238" s="6"/>
      <c r="T1238" s="6"/>
      <c r="U1238" s="6"/>
    </row>
    <row r="1239" spans="2:21" s="83" customFormat="1" x14ac:dyDescent="0.2">
      <c r="B1239" s="142"/>
      <c r="E1239" s="84"/>
      <c r="F1239" s="216"/>
      <c r="G1239" s="84"/>
      <c r="H1239" s="210"/>
      <c r="I1239" s="210"/>
      <c r="J1239" s="84"/>
      <c r="K1239" s="84"/>
      <c r="L1239" s="84"/>
      <c r="M1239" s="84"/>
      <c r="N1239" s="84"/>
      <c r="O1239" s="6"/>
      <c r="P1239" s="6"/>
      <c r="Q1239" s="6"/>
      <c r="R1239" s="6"/>
      <c r="S1239" s="6"/>
      <c r="T1239" s="6"/>
      <c r="U1239" s="6"/>
    </row>
    <row r="1240" spans="2:21" s="83" customFormat="1" x14ac:dyDescent="0.2">
      <c r="B1240" s="142"/>
      <c r="E1240" s="84"/>
      <c r="F1240" s="216"/>
      <c r="G1240" s="84"/>
      <c r="H1240" s="210"/>
      <c r="I1240" s="210"/>
      <c r="J1240" s="84"/>
      <c r="K1240" s="84"/>
      <c r="L1240" s="84"/>
      <c r="M1240" s="84"/>
      <c r="N1240" s="84"/>
      <c r="O1240" s="6"/>
      <c r="P1240" s="6"/>
      <c r="Q1240" s="6"/>
      <c r="R1240" s="6"/>
      <c r="S1240" s="6"/>
      <c r="T1240" s="6"/>
      <c r="U1240" s="6"/>
    </row>
    <row r="1241" spans="2:21" s="83" customFormat="1" x14ac:dyDescent="0.2">
      <c r="B1241" s="142"/>
      <c r="E1241" s="84"/>
      <c r="F1241" s="216"/>
      <c r="G1241" s="84"/>
      <c r="H1241" s="210"/>
      <c r="I1241" s="210"/>
      <c r="J1241" s="84"/>
      <c r="K1241" s="84"/>
      <c r="L1241" s="84"/>
      <c r="M1241" s="84"/>
      <c r="N1241" s="84"/>
      <c r="O1241" s="6"/>
      <c r="P1241" s="6"/>
      <c r="Q1241" s="6"/>
      <c r="R1241" s="6"/>
      <c r="S1241" s="6"/>
      <c r="T1241" s="6"/>
      <c r="U1241" s="6"/>
    </row>
    <row r="1242" spans="2:21" s="83" customFormat="1" x14ac:dyDescent="0.2">
      <c r="B1242" s="142"/>
      <c r="E1242" s="84"/>
      <c r="F1242" s="216"/>
      <c r="G1242" s="84"/>
      <c r="H1242" s="210"/>
      <c r="I1242" s="210"/>
      <c r="J1242" s="84"/>
      <c r="K1242" s="84"/>
      <c r="L1242" s="84"/>
      <c r="M1242" s="84"/>
      <c r="N1242" s="84"/>
      <c r="O1242" s="6"/>
      <c r="P1242" s="6"/>
      <c r="Q1242" s="6"/>
      <c r="R1242" s="6"/>
      <c r="S1242" s="6"/>
      <c r="T1242" s="6"/>
      <c r="U1242" s="6"/>
    </row>
    <row r="1243" spans="2:21" s="83" customFormat="1" x14ac:dyDescent="0.2">
      <c r="B1243" s="142"/>
      <c r="E1243" s="84"/>
      <c r="F1243" s="216"/>
      <c r="G1243" s="84"/>
      <c r="H1243" s="210"/>
      <c r="I1243" s="210"/>
      <c r="J1243" s="84"/>
      <c r="K1243" s="84"/>
      <c r="L1243" s="84"/>
      <c r="M1243" s="84"/>
      <c r="N1243" s="84"/>
      <c r="O1243" s="6"/>
      <c r="P1243" s="6"/>
      <c r="Q1243" s="6"/>
      <c r="R1243" s="6"/>
      <c r="S1243" s="6"/>
      <c r="T1243" s="6"/>
      <c r="U1243" s="6"/>
    </row>
    <row r="1244" spans="2:21" s="83" customFormat="1" x14ac:dyDescent="0.2">
      <c r="B1244" s="142"/>
      <c r="E1244" s="84"/>
      <c r="F1244" s="216"/>
      <c r="G1244" s="84"/>
      <c r="H1244" s="210"/>
      <c r="I1244" s="210"/>
      <c r="J1244" s="84"/>
      <c r="K1244" s="84"/>
      <c r="L1244" s="84"/>
      <c r="M1244" s="84"/>
      <c r="N1244" s="84"/>
      <c r="O1244" s="6"/>
      <c r="P1244" s="6"/>
      <c r="Q1244" s="6"/>
      <c r="R1244" s="6"/>
      <c r="S1244" s="6"/>
      <c r="T1244" s="6"/>
      <c r="U1244" s="6"/>
    </row>
    <row r="1245" spans="2:21" s="83" customFormat="1" x14ac:dyDescent="0.2">
      <c r="B1245" s="142"/>
      <c r="E1245" s="84"/>
      <c r="F1245" s="216"/>
      <c r="G1245" s="84"/>
      <c r="H1245" s="210"/>
      <c r="I1245" s="210"/>
      <c r="J1245" s="84"/>
      <c r="K1245" s="84"/>
      <c r="L1245" s="84"/>
      <c r="M1245" s="84"/>
      <c r="N1245" s="84"/>
      <c r="O1245" s="6"/>
      <c r="P1245" s="6"/>
      <c r="Q1245" s="6"/>
      <c r="R1245" s="6"/>
      <c r="S1245" s="6"/>
      <c r="T1245" s="6"/>
      <c r="U1245" s="6"/>
    </row>
    <row r="1246" spans="2:21" s="83" customFormat="1" x14ac:dyDescent="0.2">
      <c r="B1246" s="142"/>
      <c r="E1246" s="84"/>
      <c r="F1246" s="216"/>
      <c r="G1246" s="84"/>
      <c r="H1246" s="210"/>
      <c r="I1246" s="210"/>
      <c r="J1246" s="84"/>
      <c r="K1246" s="84"/>
      <c r="L1246" s="84"/>
      <c r="M1246" s="84"/>
      <c r="N1246" s="84"/>
      <c r="O1246" s="6"/>
      <c r="P1246" s="6"/>
      <c r="Q1246" s="6"/>
      <c r="R1246" s="6"/>
      <c r="S1246" s="6"/>
      <c r="T1246" s="6"/>
      <c r="U1246" s="6"/>
    </row>
    <row r="1247" spans="2:21" s="83" customFormat="1" x14ac:dyDescent="0.2">
      <c r="B1247" s="142"/>
      <c r="E1247" s="84"/>
      <c r="F1247" s="216"/>
      <c r="G1247" s="84"/>
      <c r="H1247" s="210"/>
      <c r="I1247" s="210"/>
      <c r="J1247" s="84"/>
      <c r="K1247" s="84"/>
      <c r="L1247" s="84"/>
      <c r="M1247" s="84"/>
      <c r="N1247" s="84"/>
      <c r="O1247" s="6"/>
      <c r="P1247" s="6"/>
      <c r="Q1247" s="6"/>
      <c r="R1247" s="6"/>
      <c r="S1247" s="6"/>
      <c r="T1247" s="6"/>
      <c r="U1247" s="6"/>
    </row>
    <row r="1248" spans="2:21" s="83" customFormat="1" x14ac:dyDescent="0.2">
      <c r="B1248" s="142"/>
      <c r="E1248" s="84"/>
      <c r="F1248" s="216"/>
      <c r="G1248" s="84"/>
      <c r="H1248" s="210"/>
      <c r="I1248" s="210"/>
      <c r="J1248" s="84"/>
      <c r="K1248" s="84"/>
      <c r="L1248" s="84"/>
      <c r="M1248" s="84"/>
      <c r="N1248" s="84"/>
      <c r="O1248" s="6"/>
      <c r="P1248" s="6"/>
      <c r="Q1248" s="6"/>
      <c r="R1248" s="6"/>
      <c r="S1248" s="6"/>
      <c r="T1248" s="6"/>
      <c r="U1248" s="6"/>
    </row>
    <row r="1249" spans="2:21" s="83" customFormat="1" x14ac:dyDescent="0.2">
      <c r="B1249" s="142"/>
      <c r="E1249" s="84"/>
      <c r="F1249" s="216"/>
      <c r="G1249" s="84"/>
      <c r="H1249" s="210"/>
      <c r="I1249" s="210"/>
      <c r="J1249" s="84"/>
      <c r="K1249" s="84"/>
      <c r="L1249" s="84"/>
      <c r="M1249" s="84"/>
      <c r="N1249" s="84"/>
      <c r="O1249" s="6"/>
      <c r="P1249" s="6"/>
      <c r="Q1249" s="6"/>
      <c r="R1249" s="6"/>
      <c r="S1249" s="6"/>
      <c r="T1249" s="6"/>
      <c r="U1249" s="6"/>
    </row>
    <row r="1250" spans="2:21" s="83" customFormat="1" x14ac:dyDescent="0.2">
      <c r="B1250" s="142"/>
      <c r="E1250" s="84"/>
      <c r="F1250" s="216"/>
      <c r="G1250" s="84"/>
      <c r="H1250" s="210"/>
      <c r="I1250" s="210"/>
      <c r="J1250" s="84"/>
      <c r="K1250" s="84"/>
      <c r="L1250" s="84"/>
      <c r="M1250" s="84"/>
      <c r="N1250" s="84"/>
      <c r="O1250" s="6"/>
      <c r="P1250" s="6"/>
      <c r="Q1250" s="6"/>
      <c r="R1250" s="6"/>
      <c r="S1250" s="6"/>
      <c r="T1250" s="6"/>
      <c r="U1250" s="6"/>
    </row>
    <row r="1251" spans="2:21" s="83" customFormat="1" x14ac:dyDescent="0.2">
      <c r="B1251" s="142"/>
      <c r="E1251" s="84"/>
      <c r="F1251" s="216"/>
      <c r="G1251" s="84"/>
      <c r="H1251" s="210"/>
      <c r="I1251" s="210"/>
      <c r="J1251" s="84"/>
      <c r="K1251" s="84"/>
      <c r="L1251" s="84"/>
      <c r="M1251" s="84"/>
      <c r="N1251" s="84"/>
      <c r="O1251" s="6"/>
      <c r="P1251" s="6"/>
      <c r="Q1251" s="6"/>
      <c r="R1251" s="6"/>
      <c r="S1251" s="6"/>
      <c r="T1251" s="6"/>
      <c r="U1251" s="6"/>
    </row>
    <row r="1252" spans="2:21" s="83" customFormat="1" x14ac:dyDescent="0.2">
      <c r="B1252" s="142"/>
      <c r="E1252" s="84"/>
      <c r="F1252" s="216"/>
      <c r="G1252" s="84"/>
      <c r="H1252" s="210"/>
      <c r="I1252" s="210"/>
      <c r="J1252" s="84"/>
      <c r="K1252" s="84"/>
      <c r="L1252" s="84"/>
      <c r="M1252" s="84"/>
      <c r="N1252" s="84"/>
      <c r="O1252" s="6"/>
      <c r="P1252" s="6"/>
      <c r="Q1252" s="6"/>
      <c r="R1252" s="6"/>
      <c r="S1252" s="6"/>
      <c r="T1252" s="6"/>
      <c r="U1252" s="6"/>
    </row>
    <row r="1253" spans="2:21" s="83" customFormat="1" x14ac:dyDescent="0.2">
      <c r="B1253" s="142"/>
      <c r="E1253" s="84"/>
      <c r="F1253" s="216"/>
      <c r="G1253" s="84"/>
      <c r="H1253" s="210"/>
      <c r="I1253" s="210"/>
      <c r="J1253" s="84"/>
      <c r="K1253" s="84"/>
      <c r="L1253" s="84"/>
      <c r="M1253" s="84"/>
      <c r="N1253" s="84"/>
      <c r="O1253" s="6"/>
      <c r="P1253" s="6"/>
      <c r="Q1253" s="6"/>
      <c r="R1253" s="6"/>
      <c r="S1253" s="6"/>
      <c r="T1253" s="6"/>
      <c r="U1253" s="6"/>
    </row>
    <row r="1254" spans="2:21" s="83" customFormat="1" x14ac:dyDescent="0.2">
      <c r="B1254" s="142"/>
      <c r="E1254" s="84"/>
      <c r="F1254" s="216"/>
      <c r="G1254" s="84"/>
      <c r="H1254" s="210"/>
      <c r="I1254" s="210"/>
      <c r="J1254" s="84"/>
      <c r="K1254" s="84"/>
      <c r="L1254" s="84"/>
      <c r="M1254" s="84"/>
      <c r="N1254" s="84"/>
      <c r="O1254" s="6"/>
      <c r="P1254" s="6"/>
      <c r="Q1254" s="6"/>
      <c r="R1254" s="6"/>
      <c r="S1254" s="6"/>
      <c r="T1254" s="6"/>
      <c r="U1254" s="6"/>
    </row>
    <row r="1255" spans="2:21" s="83" customFormat="1" x14ac:dyDescent="0.2">
      <c r="B1255" s="142"/>
      <c r="E1255" s="84"/>
      <c r="F1255" s="216"/>
      <c r="G1255" s="84"/>
      <c r="H1255" s="210"/>
      <c r="I1255" s="210"/>
      <c r="J1255" s="84"/>
      <c r="K1255" s="84"/>
      <c r="L1255" s="84"/>
      <c r="M1255" s="84"/>
      <c r="N1255" s="84"/>
      <c r="O1255" s="6"/>
      <c r="P1255" s="6"/>
      <c r="Q1255" s="6"/>
      <c r="R1255" s="6"/>
      <c r="S1255" s="6"/>
      <c r="T1255" s="6"/>
      <c r="U1255" s="6"/>
    </row>
    <row r="1256" spans="2:21" s="83" customFormat="1" x14ac:dyDescent="0.2">
      <c r="B1256" s="142"/>
      <c r="E1256" s="84"/>
      <c r="F1256" s="216"/>
      <c r="G1256" s="84"/>
      <c r="H1256" s="210"/>
      <c r="I1256" s="210"/>
      <c r="J1256" s="84"/>
      <c r="K1256" s="84"/>
      <c r="L1256" s="84"/>
      <c r="M1256" s="84"/>
      <c r="N1256" s="84"/>
      <c r="O1256" s="6"/>
      <c r="P1256" s="6"/>
      <c r="Q1256" s="6"/>
      <c r="R1256" s="6"/>
      <c r="S1256" s="6"/>
      <c r="T1256" s="6"/>
      <c r="U1256" s="6"/>
    </row>
    <row r="1257" spans="2:21" s="83" customFormat="1" x14ac:dyDescent="0.2">
      <c r="B1257" s="142"/>
      <c r="E1257" s="84"/>
      <c r="F1257" s="216"/>
      <c r="G1257" s="84"/>
      <c r="H1257" s="210"/>
      <c r="I1257" s="210"/>
      <c r="J1257" s="84"/>
      <c r="K1257" s="84"/>
      <c r="L1257" s="84"/>
      <c r="M1257" s="84"/>
      <c r="N1257" s="84"/>
      <c r="O1257" s="6"/>
      <c r="P1257" s="6"/>
      <c r="Q1257" s="6"/>
      <c r="R1257" s="6"/>
      <c r="S1257" s="6"/>
      <c r="T1257" s="6"/>
      <c r="U1257" s="6"/>
    </row>
    <row r="1258" spans="2:21" s="83" customFormat="1" x14ac:dyDescent="0.2">
      <c r="B1258" s="142"/>
      <c r="E1258" s="84"/>
      <c r="F1258" s="216"/>
      <c r="G1258" s="84"/>
      <c r="H1258" s="210"/>
      <c r="I1258" s="210"/>
      <c r="J1258" s="84"/>
      <c r="K1258" s="84"/>
      <c r="L1258" s="84"/>
      <c r="M1258" s="84"/>
      <c r="N1258" s="84"/>
      <c r="O1258" s="6"/>
      <c r="P1258" s="6"/>
      <c r="Q1258" s="6"/>
      <c r="R1258" s="6"/>
      <c r="S1258" s="6"/>
      <c r="T1258" s="6"/>
      <c r="U1258" s="6"/>
    </row>
    <row r="1259" spans="2:21" s="83" customFormat="1" x14ac:dyDescent="0.2">
      <c r="B1259" s="142"/>
      <c r="E1259" s="84"/>
      <c r="F1259" s="216"/>
      <c r="G1259" s="84"/>
      <c r="H1259" s="210"/>
      <c r="I1259" s="210"/>
      <c r="J1259" s="84"/>
      <c r="K1259" s="84"/>
      <c r="L1259" s="84"/>
      <c r="M1259" s="84"/>
      <c r="N1259" s="84"/>
      <c r="O1259" s="6"/>
      <c r="P1259" s="6"/>
      <c r="Q1259" s="6"/>
      <c r="R1259" s="6"/>
      <c r="S1259" s="6"/>
      <c r="T1259" s="6"/>
      <c r="U1259" s="6"/>
    </row>
    <row r="1260" spans="2:21" s="83" customFormat="1" x14ac:dyDescent="0.2">
      <c r="B1260" s="142"/>
      <c r="E1260" s="84"/>
      <c r="F1260" s="216"/>
      <c r="G1260" s="84"/>
      <c r="H1260" s="210"/>
      <c r="I1260" s="210"/>
      <c r="J1260" s="84"/>
      <c r="K1260" s="84"/>
      <c r="L1260" s="84"/>
      <c r="M1260" s="84"/>
      <c r="N1260" s="84"/>
      <c r="O1260" s="6"/>
      <c r="P1260" s="6"/>
      <c r="Q1260" s="6"/>
      <c r="R1260" s="6"/>
      <c r="S1260" s="6"/>
      <c r="T1260" s="6"/>
      <c r="U1260" s="6"/>
    </row>
    <row r="1261" spans="2:21" s="83" customFormat="1" x14ac:dyDescent="0.2">
      <c r="B1261" s="142"/>
      <c r="E1261" s="84"/>
      <c r="F1261" s="216"/>
      <c r="G1261" s="84"/>
      <c r="H1261" s="210"/>
      <c r="I1261" s="210"/>
      <c r="J1261" s="84"/>
      <c r="K1261" s="84"/>
      <c r="L1261" s="84"/>
      <c r="M1261" s="84"/>
      <c r="N1261" s="84"/>
      <c r="O1261" s="6"/>
      <c r="P1261" s="6"/>
      <c r="Q1261" s="6"/>
      <c r="R1261" s="6"/>
      <c r="S1261" s="6"/>
      <c r="T1261" s="6"/>
      <c r="U1261" s="6"/>
    </row>
    <row r="1262" spans="2:21" s="83" customFormat="1" x14ac:dyDescent="0.2">
      <c r="B1262" s="142"/>
      <c r="E1262" s="84"/>
      <c r="F1262" s="216"/>
      <c r="G1262" s="84"/>
      <c r="H1262" s="210"/>
      <c r="I1262" s="210"/>
      <c r="J1262" s="84"/>
      <c r="K1262" s="84"/>
      <c r="L1262" s="84"/>
      <c r="M1262" s="84"/>
      <c r="N1262" s="84"/>
      <c r="O1262" s="6"/>
      <c r="P1262" s="6"/>
      <c r="Q1262" s="6"/>
      <c r="R1262" s="6"/>
      <c r="S1262" s="6"/>
      <c r="T1262" s="6"/>
      <c r="U1262" s="6"/>
    </row>
    <row r="1263" spans="2:21" s="83" customFormat="1" x14ac:dyDescent="0.2">
      <c r="B1263" s="142"/>
      <c r="E1263" s="84"/>
      <c r="F1263" s="216"/>
      <c r="G1263" s="84"/>
      <c r="H1263" s="210"/>
      <c r="I1263" s="210"/>
      <c r="J1263" s="84"/>
      <c r="K1263" s="84"/>
      <c r="L1263" s="84"/>
      <c r="M1263" s="84"/>
      <c r="N1263" s="84"/>
      <c r="O1263" s="6"/>
      <c r="P1263" s="6"/>
      <c r="Q1263" s="6"/>
      <c r="R1263" s="6"/>
      <c r="S1263" s="6"/>
      <c r="T1263" s="6"/>
      <c r="U1263" s="6"/>
    </row>
    <row r="1264" spans="2:21" s="83" customFormat="1" x14ac:dyDescent="0.2">
      <c r="B1264" s="142"/>
      <c r="E1264" s="84"/>
      <c r="F1264" s="216"/>
      <c r="G1264" s="84"/>
      <c r="H1264" s="210"/>
      <c r="I1264" s="210"/>
      <c r="J1264" s="84"/>
      <c r="K1264" s="84"/>
      <c r="L1264" s="84"/>
      <c r="M1264" s="84"/>
      <c r="N1264" s="84"/>
      <c r="O1264" s="6"/>
      <c r="P1264" s="6"/>
      <c r="Q1264" s="6"/>
      <c r="R1264" s="6"/>
      <c r="S1264" s="6"/>
      <c r="T1264" s="6"/>
      <c r="U1264" s="6"/>
    </row>
    <row r="1265" spans="2:21" s="83" customFormat="1" x14ac:dyDescent="0.2">
      <c r="B1265" s="142"/>
      <c r="E1265" s="84"/>
      <c r="F1265" s="216"/>
      <c r="G1265" s="84"/>
      <c r="H1265" s="210"/>
      <c r="I1265" s="210"/>
      <c r="J1265" s="84"/>
      <c r="K1265" s="84"/>
      <c r="L1265" s="84"/>
      <c r="M1265" s="84"/>
      <c r="N1265" s="84"/>
      <c r="O1265" s="6"/>
      <c r="P1265" s="6"/>
      <c r="Q1265" s="6"/>
      <c r="R1265" s="6"/>
      <c r="S1265" s="6"/>
      <c r="T1265" s="6"/>
      <c r="U1265" s="6"/>
    </row>
    <row r="1266" spans="2:21" s="83" customFormat="1" x14ac:dyDescent="0.2">
      <c r="B1266" s="142"/>
      <c r="E1266" s="84"/>
      <c r="F1266" s="216"/>
      <c r="G1266" s="84"/>
      <c r="H1266" s="210"/>
      <c r="I1266" s="210"/>
      <c r="J1266" s="84"/>
      <c r="K1266" s="84"/>
      <c r="L1266" s="84"/>
      <c r="M1266" s="84"/>
      <c r="N1266" s="84"/>
      <c r="O1266" s="6"/>
      <c r="P1266" s="6"/>
      <c r="Q1266" s="6"/>
      <c r="R1266" s="6"/>
      <c r="S1266" s="6"/>
      <c r="T1266" s="6"/>
      <c r="U1266" s="6"/>
    </row>
    <row r="1267" spans="2:21" s="83" customFormat="1" x14ac:dyDescent="0.2">
      <c r="B1267" s="142"/>
      <c r="E1267" s="84"/>
      <c r="F1267" s="216"/>
      <c r="G1267" s="84"/>
      <c r="H1267" s="210"/>
      <c r="I1267" s="210"/>
      <c r="J1267" s="84"/>
      <c r="K1267" s="84"/>
      <c r="L1267" s="84"/>
      <c r="M1267" s="84"/>
      <c r="N1267" s="84"/>
      <c r="O1267" s="6"/>
      <c r="P1267" s="6"/>
      <c r="Q1267" s="6"/>
      <c r="R1267" s="6"/>
      <c r="S1267" s="6"/>
      <c r="T1267" s="6"/>
      <c r="U1267" s="6"/>
    </row>
    <row r="1268" spans="2:21" s="83" customFormat="1" x14ac:dyDescent="0.2">
      <c r="B1268" s="142"/>
      <c r="E1268" s="84"/>
      <c r="F1268" s="216"/>
      <c r="G1268" s="84"/>
      <c r="H1268" s="210"/>
      <c r="I1268" s="210"/>
      <c r="J1268" s="84"/>
      <c r="K1268" s="84"/>
      <c r="L1268" s="84"/>
      <c r="M1268" s="84"/>
      <c r="N1268" s="84"/>
      <c r="O1268" s="6"/>
      <c r="P1268" s="6"/>
      <c r="Q1268" s="6"/>
      <c r="R1268" s="6"/>
      <c r="S1268" s="6"/>
      <c r="T1268" s="6"/>
      <c r="U1268" s="6"/>
    </row>
    <row r="1269" spans="2:21" s="83" customFormat="1" x14ac:dyDescent="0.2">
      <c r="B1269" s="142"/>
      <c r="E1269" s="84"/>
      <c r="F1269" s="216"/>
      <c r="G1269" s="84"/>
      <c r="H1269" s="210"/>
      <c r="I1269" s="210"/>
      <c r="J1269" s="84"/>
      <c r="K1269" s="84"/>
      <c r="L1269" s="84"/>
      <c r="M1269" s="84"/>
      <c r="N1269" s="84"/>
      <c r="O1269" s="6"/>
      <c r="P1269" s="6"/>
      <c r="Q1269" s="6"/>
      <c r="R1269" s="6"/>
      <c r="S1269" s="6"/>
      <c r="T1269" s="6"/>
      <c r="U1269" s="6"/>
    </row>
    <row r="1270" spans="2:21" s="83" customFormat="1" x14ac:dyDescent="0.2">
      <c r="B1270" s="142"/>
      <c r="E1270" s="84"/>
      <c r="F1270" s="216"/>
      <c r="G1270" s="84"/>
      <c r="H1270" s="210"/>
      <c r="I1270" s="210"/>
      <c r="J1270" s="84"/>
      <c r="K1270" s="84"/>
      <c r="L1270" s="84"/>
      <c r="M1270" s="84"/>
      <c r="N1270" s="84"/>
      <c r="O1270" s="6"/>
      <c r="P1270" s="6"/>
      <c r="Q1270" s="6"/>
      <c r="R1270" s="6"/>
      <c r="S1270" s="6"/>
      <c r="T1270" s="6"/>
      <c r="U1270" s="6"/>
    </row>
    <row r="1271" spans="2:21" s="83" customFormat="1" x14ac:dyDescent="0.2">
      <c r="B1271" s="142"/>
      <c r="E1271" s="84"/>
      <c r="F1271" s="216"/>
      <c r="G1271" s="84"/>
      <c r="H1271" s="210"/>
      <c r="I1271" s="210"/>
      <c r="J1271" s="84"/>
      <c r="K1271" s="84"/>
      <c r="L1271" s="84"/>
      <c r="M1271" s="84"/>
      <c r="N1271" s="84"/>
      <c r="O1271" s="6"/>
      <c r="P1271" s="6"/>
      <c r="Q1271" s="6"/>
      <c r="R1271" s="6"/>
      <c r="S1271" s="6"/>
      <c r="T1271" s="6"/>
      <c r="U1271" s="6"/>
    </row>
    <row r="1272" spans="2:21" s="83" customFormat="1" x14ac:dyDescent="0.2">
      <c r="B1272" s="142"/>
      <c r="E1272" s="84"/>
      <c r="F1272" s="216"/>
      <c r="G1272" s="84"/>
      <c r="H1272" s="210"/>
      <c r="I1272" s="210"/>
      <c r="J1272" s="84"/>
      <c r="K1272" s="84"/>
      <c r="L1272" s="84"/>
      <c r="M1272" s="84"/>
      <c r="N1272" s="84"/>
      <c r="O1272" s="6"/>
      <c r="P1272" s="6"/>
      <c r="Q1272" s="6"/>
      <c r="R1272" s="6"/>
      <c r="S1272" s="6"/>
      <c r="T1272" s="6"/>
      <c r="U1272" s="6"/>
    </row>
    <row r="1273" spans="2:21" s="83" customFormat="1" x14ac:dyDescent="0.2">
      <c r="B1273" s="142"/>
      <c r="E1273" s="84"/>
      <c r="F1273" s="216"/>
      <c r="G1273" s="84"/>
      <c r="H1273" s="210"/>
      <c r="I1273" s="210"/>
      <c r="J1273" s="84"/>
      <c r="K1273" s="84"/>
      <c r="L1273" s="84"/>
      <c r="M1273" s="84"/>
      <c r="N1273" s="84"/>
      <c r="O1273" s="6"/>
      <c r="P1273" s="6"/>
      <c r="Q1273" s="6"/>
      <c r="R1273" s="6"/>
      <c r="S1273" s="6"/>
      <c r="T1273" s="6"/>
      <c r="U1273" s="6"/>
    </row>
    <row r="1274" spans="2:21" s="83" customFormat="1" x14ac:dyDescent="0.2">
      <c r="B1274" s="142"/>
      <c r="E1274" s="84"/>
      <c r="F1274" s="216"/>
      <c r="G1274" s="84"/>
      <c r="H1274" s="210"/>
      <c r="I1274" s="210"/>
      <c r="J1274" s="84"/>
      <c r="K1274" s="84"/>
      <c r="L1274" s="84"/>
      <c r="M1274" s="84"/>
      <c r="N1274" s="84"/>
      <c r="O1274" s="6"/>
      <c r="P1274" s="6"/>
      <c r="Q1274" s="6"/>
      <c r="R1274" s="6"/>
      <c r="S1274" s="6"/>
      <c r="T1274" s="6"/>
      <c r="U1274" s="6"/>
    </row>
    <row r="1275" spans="2:21" s="83" customFormat="1" x14ac:dyDescent="0.2">
      <c r="B1275" s="142"/>
      <c r="E1275" s="84"/>
      <c r="F1275" s="216"/>
      <c r="G1275" s="84"/>
      <c r="H1275" s="210"/>
      <c r="I1275" s="210"/>
      <c r="J1275" s="84"/>
      <c r="K1275" s="84"/>
      <c r="L1275" s="84"/>
      <c r="M1275" s="84"/>
      <c r="N1275" s="84"/>
      <c r="O1275" s="6"/>
      <c r="P1275" s="6"/>
      <c r="Q1275" s="6"/>
      <c r="R1275" s="6"/>
      <c r="S1275" s="6"/>
      <c r="T1275" s="6"/>
      <c r="U1275" s="6"/>
    </row>
    <row r="1276" spans="2:21" s="83" customFormat="1" x14ac:dyDescent="0.2">
      <c r="B1276" s="142"/>
      <c r="E1276" s="84"/>
      <c r="F1276" s="216"/>
      <c r="G1276" s="84"/>
      <c r="H1276" s="210"/>
      <c r="I1276" s="210"/>
      <c r="J1276" s="84"/>
      <c r="K1276" s="84"/>
      <c r="L1276" s="84"/>
      <c r="M1276" s="84"/>
      <c r="N1276" s="84"/>
      <c r="O1276" s="6"/>
      <c r="P1276" s="6"/>
      <c r="Q1276" s="6"/>
      <c r="R1276" s="6"/>
      <c r="S1276" s="6"/>
      <c r="T1276" s="6"/>
      <c r="U1276" s="6"/>
    </row>
    <row r="1277" spans="2:21" s="83" customFormat="1" x14ac:dyDescent="0.2">
      <c r="B1277" s="142"/>
      <c r="E1277" s="84"/>
      <c r="F1277" s="216"/>
      <c r="G1277" s="84"/>
      <c r="H1277" s="210"/>
      <c r="I1277" s="210"/>
      <c r="J1277" s="84"/>
      <c r="K1277" s="84"/>
      <c r="L1277" s="84"/>
      <c r="M1277" s="84"/>
      <c r="N1277" s="84"/>
      <c r="O1277" s="6"/>
      <c r="P1277" s="6"/>
      <c r="Q1277" s="6"/>
      <c r="R1277" s="6"/>
      <c r="S1277" s="6"/>
      <c r="T1277" s="6"/>
      <c r="U1277" s="6"/>
    </row>
    <row r="1278" spans="2:21" s="83" customFormat="1" x14ac:dyDescent="0.2">
      <c r="B1278" s="142"/>
      <c r="E1278" s="84"/>
      <c r="F1278" s="216"/>
      <c r="G1278" s="84"/>
      <c r="H1278" s="210"/>
      <c r="I1278" s="210"/>
      <c r="J1278" s="84"/>
      <c r="K1278" s="84"/>
      <c r="L1278" s="84"/>
      <c r="M1278" s="84"/>
      <c r="N1278" s="84"/>
      <c r="O1278" s="6"/>
      <c r="P1278" s="6"/>
      <c r="Q1278" s="6"/>
      <c r="R1278" s="6"/>
      <c r="S1278" s="6"/>
      <c r="T1278" s="6"/>
      <c r="U1278" s="6"/>
    </row>
    <row r="1279" spans="2:21" s="83" customFormat="1" x14ac:dyDescent="0.2">
      <c r="B1279" s="142"/>
      <c r="E1279" s="84"/>
      <c r="F1279" s="216"/>
      <c r="G1279" s="84"/>
      <c r="H1279" s="210"/>
      <c r="I1279" s="210"/>
      <c r="J1279" s="84"/>
      <c r="K1279" s="84"/>
      <c r="L1279" s="84"/>
      <c r="M1279" s="84"/>
      <c r="N1279" s="84"/>
      <c r="O1279" s="6"/>
      <c r="P1279" s="6"/>
      <c r="Q1279" s="6"/>
      <c r="R1279" s="6"/>
      <c r="S1279" s="6"/>
      <c r="T1279" s="6"/>
      <c r="U1279" s="6"/>
    </row>
    <row r="1280" spans="2:21" s="83" customFormat="1" x14ac:dyDescent="0.2">
      <c r="B1280" s="142"/>
      <c r="E1280" s="84"/>
      <c r="F1280" s="216"/>
      <c r="G1280" s="84"/>
      <c r="H1280" s="210"/>
      <c r="I1280" s="210"/>
      <c r="J1280" s="84"/>
      <c r="K1280" s="84"/>
      <c r="L1280" s="84"/>
      <c r="M1280" s="84"/>
      <c r="N1280" s="84"/>
      <c r="O1280" s="6"/>
      <c r="P1280" s="6"/>
      <c r="Q1280" s="6"/>
      <c r="R1280" s="6"/>
      <c r="S1280" s="6"/>
      <c r="T1280" s="6"/>
      <c r="U1280" s="6"/>
    </row>
    <row r="1281" spans="2:21" s="83" customFormat="1" x14ac:dyDescent="0.2">
      <c r="B1281" s="142"/>
      <c r="E1281" s="84"/>
      <c r="F1281" s="216"/>
      <c r="G1281" s="84"/>
      <c r="H1281" s="210"/>
      <c r="I1281" s="210"/>
      <c r="J1281" s="84"/>
      <c r="K1281" s="84"/>
      <c r="L1281" s="84"/>
      <c r="M1281" s="84"/>
      <c r="N1281" s="84"/>
      <c r="O1281" s="6"/>
      <c r="P1281" s="6"/>
      <c r="Q1281" s="6"/>
      <c r="R1281" s="6"/>
      <c r="S1281" s="6"/>
      <c r="T1281" s="6"/>
      <c r="U1281" s="6"/>
    </row>
    <row r="1282" spans="2:21" s="83" customFormat="1" x14ac:dyDescent="0.2">
      <c r="B1282" s="142"/>
      <c r="E1282" s="84"/>
      <c r="F1282" s="216"/>
      <c r="G1282" s="84"/>
      <c r="H1282" s="210"/>
      <c r="I1282" s="210"/>
      <c r="J1282" s="84"/>
      <c r="K1282" s="84"/>
      <c r="L1282" s="84"/>
      <c r="M1282" s="84"/>
      <c r="N1282" s="84"/>
      <c r="O1282" s="6"/>
      <c r="P1282" s="6"/>
      <c r="Q1282" s="6"/>
      <c r="R1282" s="6"/>
      <c r="S1282" s="6"/>
      <c r="T1282" s="6"/>
      <c r="U1282" s="6"/>
    </row>
    <row r="1283" spans="2:21" s="83" customFormat="1" x14ac:dyDescent="0.2">
      <c r="B1283" s="142"/>
      <c r="E1283" s="84"/>
      <c r="F1283" s="216"/>
      <c r="G1283" s="84"/>
      <c r="H1283" s="210"/>
      <c r="I1283" s="210"/>
      <c r="J1283" s="84"/>
      <c r="K1283" s="84"/>
      <c r="L1283" s="84"/>
      <c r="M1283" s="84"/>
      <c r="N1283" s="84"/>
      <c r="O1283" s="6"/>
      <c r="P1283" s="6"/>
      <c r="Q1283" s="6"/>
      <c r="R1283" s="6"/>
      <c r="S1283" s="6"/>
      <c r="T1283" s="6"/>
      <c r="U1283" s="6"/>
    </row>
    <row r="1284" spans="2:21" s="83" customFormat="1" x14ac:dyDescent="0.2">
      <c r="B1284" s="142"/>
      <c r="E1284" s="84"/>
      <c r="F1284" s="216"/>
      <c r="G1284" s="84"/>
      <c r="H1284" s="210"/>
      <c r="I1284" s="210"/>
      <c r="J1284" s="84"/>
      <c r="K1284" s="84"/>
      <c r="L1284" s="84"/>
      <c r="M1284" s="84"/>
      <c r="N1284" s="84"/>
      <c r="O1284" s="6"/>
      <c r="P1284" s="6"/>
      <c r="Q1284" s="6"/>
      <c r="R1284" s="6"/>
      <c r="S1284" s="6"/>
      <c r="T1284" s="6"/>
      <c r="U1284" s="6"/>
    </row>
    <row r="1285" spans="2:21" s="83" customFormat="1" x14ac:dyDescent="0.2">
      <c r="B1285" s="142"/>
      <c r="E1285" s="84"/>
      <c r="F1285" s="216"/>
      <c r="G1285" s="84"/>
      <c r="H1285" s="210"/>
      <c r="I1285" s="210"/>
      <c r="J1285" s="84"/>
      <c r="K1285" s="84"/>
      <c r="L1285" s="84"/>
      <c r="M1285" s="84"/>
      <c r="N1285" s="84"/>
      <c r="O1285" s="6"/>
      <c r="P1285" s="6"/>
      <c r="Q1285" s="6"/>
      <c r="R1285" s="6"/>
      <c r="S1285" s="6"/>
      <c r="T1285" s="6"/>
      <c r="U1285" s="6"/>
    </row>
    <row r="1286" spans="2:21" s="83" customFormat="1" x14ac:dyDescent="0.2">
      <c r="B1286" s="142"/>
      <c r="E1286" s="84"/>
      <c r="F1286" s="216"/>
      <c r="G1286" s="84"/>
      <c r="H1286" s="210"/>
      <c r="I1286" s="210"/>
      <c r="J1286" s="84"/>
      <c r="K1286" s="84"/>
      <c r="L1286" s="84"/>
      <c r="M1286" s="84"/>
      <c r="N1286" s="84"/>
      <c r="O1286" s="6"/>
      <c r="P1286" s="6"/>
      <c r="Q1286" s="6"/>
      <c r="R1286" s="6"/>
      <c r="S1286" s="6"/>
      <c r="T1286" s="6"/>
      <c r="U1286" s="6"/>
    </row>
    <row r="1287" spans="2:21" s="83" customFormat="1" x14ac:dyDescent="0.2">
      <c r="B1287" s="142"/>
      <c r="E1287" s="84"/>
      <c r="F1287" s="216"/>
      <c r="G1287" s="84"/>
      <c r="H1287" s="210"/>
      <c r="I1287" s="210"/>
      <c r="J1287" s="84"/>
      <c r="K1287" s="84"/>
      <c r="L1287" s="84"/>
      <c r="M1287" s="84"/>
      <c r="N1287" s="84"/>
      <c r="O1287" s="6"/>
      <c r="P1287" s="6"/>
      <c r="Q1287" s="6"/>
      <c r="R1287" s="6"/>
      <c r="S1287" s="6"/>
      <c r="T1287" s="6"/>
      <c r="U1287" s="6"/>
    </row>
    <row r="1288" spans="2:21" s="83" customFormat="1" x14ac:dyDescent="0.2">
      <c r="B1288" s="142"/>
      <c r="E1288" s="84"/>
      <c r="F1288" s="216"/>
      <c r="G1288" s="84"/>
      <c r="H1288" s="210"/>
      <c r="I1288" s="210"/>
      <c r="J1288" s="84"/>
      <c r="K1288" s="84"/>
      <c r="L1288" s="84"/>
      <c r="M1288" s="84"/>
      <c r="N1288" s="84"/>
      <c r="O1288" s="6"/>
      <c r="P1288" s="6"/>
      <c r="Q1288" s="6"/>
      <c r="R1288" s="6"/>
      <c r="S1288" s="6"/>
      <c r="T1288" s="6"/>
      <c r="U1288" s="6"/>
    </row>
    <row r="1289" spans="2:21" s="83" customFormat="1" x14ac:dyDescent="0.2">
      <c r="B1289" s="142"/>
      <c r="E1289" s="84"/>
      <c r="F1289" s="216"/>
      <c r="G1289" s="84"/>
      <c r="H1289" s="210"/>
      <c r="I1289" s="210"/>
      <c r="J1289" s="84"/>
      <c r="K1289" s="84"/>
      <c r="L1289" s="84"/>
      <c r="M1289" s="84"/>
      <c r="N1289" s="84"/>
      <c r="O1289" s="6"/>
      <c r="P1289" s="6"/>
      <c r="Q1289" s="6"/>
      <c r="R1289" s="6"/>
      <c r="S1289" s="6"/>
      <c r="T1289" s="6"/>
      <c r="U1289" s="6"/>
    </row>
    <row r="1290" spans="2:21" s="83" customFormat="1" x14ac:dyDescent="0.2">
      <c r="B1290" s="142"/>
      <c r="E1290" s="84"/>
      <c r="F1290" s="216"/>
      <c r="G1290" s="84"/>
      <c r="H1290" s="210"/>
      <c r="I1290" s="210"/>
      <c r="J1290" s="84"/>
      <c r="K1290" s="84"/>
      <c r="L1290" s="84"/>
      <c r="M1290" s="84"/>
      <c r="N1290" s="84"/>
      <c r="O1290" s="6"/>
      <c r="P1290" s="6"/>
      <c r="Q1290" s="6"/>
      <c r="R1290" s="6"/>
      <c r="S1290" s="6"/>
      <c r="T1290" s="6"/>
      <c r="U1290" s="6"/>
    </row>
    <row r="1291" spans="2:21" s="83" customFormat="1" x14ac:dyDescent="0.2">
      <c r="B1291" s="142"/>
      <c r="E1291" s="84"/>
      <c r="F1291" s="216"/>
      <c r="G1291" s="84"/>
      <c r="H1291" s="210"/>
      <c r="I1291" s="210"/>
      <c r="J1291" s="84"/>
      <c r="K1291" s="84"/>
      <c r="L1291" s="84"/>
      <c r="M1291" s="84"/>
      <c r="N1291" s="84"/>
      <c r="O1291" s="6"/>
      <c r="P1291" s="6"/>
      <c r="Q1291" s="6"/>
      <c r="R1291" s="6"/>
      <c r="S1291" s="6"/>
      <c r="T1291" s="6"/>
      <c r="U1291" s="6"/>
    </row>
    <row r="1292" spans="2:21" s="83" customFormat="1" x14ac:dyDescent="0.2">
      <c r="B1292" s="142"/>
      <c r="E1292" s="84"/>
      <c r="F1292" s="216"/>
      <c r="G1292" s="84"/>
      <c r="H1292" s="210"/>
      <c r="I1292" s="210"/>
      <c r="J1292" s="84"/>
      <c r="K1292" s="84"/>
      <c r="L1292" s="84"/>
      <c r="M1292" s="84"/>
      <c r="N1292" s="84"/>
      <c r="O1292" s="6"/>
      <c r="P1292" s="6"/>
      <c r="Q1292" s="6"/>
      <c r="R1292" s="6"/>
      <c r="S1292" s="6"/>
      <c r="T1292" s="6"/>
      <c r="U1292" s="6"/>
    </row>
    <row r="1293" spans="2:21" s="83" customFormat="1" x14ac:dyDescent="0.2">
      <c r="B1293" s="142"/>
      <c r="E1293" s="84"/>
      <c r="F1293" s="216"/>
      <c r="G1293" s="84"/>
      <c r="H1293" s="210"/>
      <c r="I1293" s="210"/>
      <c r="J1293" s="84"/>
      <c r="K1293" s="84"/>
      <c r="L1293" s="84"/>
      <c r="M1293" s="84"/>
      <c r="N1293" s="84"/>
      <c r="O1293" s="6"/>
      <c r="P1293" s="6"/>
      <c r="Q1293" s="6"/>
      <c r="R1293" s="6"/>
      <c r="S1293" s="6"/>
      <c r="T1293" s="6"/>
      <c r="U1293" s="6"/>
    </row>
    <row r="1294" spans="2:21" s="83" customFormat="1" x14ac:dyDescent="0.2">
      <c r="B1294" s="142"/>
      <c r="E1294" s="84"/>
      <c r="F1294" s="216"/>
      <c r="G1294" s="84"/>
      <c r="H1294" s="210"/>
      <c r="I1294" s="210"/>
      <c r="J1294" s="84"/>
      <c r="K1294" s="84"/>
      <c r="L1294" s="84"/>
      <c r="M1294" s="84"/>
      <c r="N1294" s="84"/>
      <c r="O1294" s="6"/>
      <c r="P1294" s="6"/>
      <c r="Q1294" s="6"/>
      <c r="R1294" s="6"/>
      <c r="S1294" s="6"/>
      <c r="T1294" s="6"/>
      <c r="U1294" s="6"/>
    </row>
    <row r="1295" spans="2:21" s="83" customFormat="1" x14ac:dyDescent="0.2">
      <c r="B1295" s="142"/>
      <c r="E1295" s="84"/>
      <c r="F1295" s="216"/>
      <c r="G1295" s="84"/>
      <c r="H1295" s="210"/>
      <c r="I1295" s="210"/>
      <c r="J1295" s="84"/>
      <c r="K1295" s="84"/>
      <c r="L1295" s="84"/>
      <c r="M1295" s="84"/>
      <c r="N1295" s="84"/>
      <c r="O1295" s="6"/>
      <c r="P1295" s="6"/>
      <c r="Q1295" s="6"/>
      <c r="R1295" s="6"/>
      <c r="S1295" s="6"/>
      <c r="T1295" s="6"/>
      <c r="U1295" s="6"/>
    </row>
    <row r="1296" spans="2:21" s="83" customFormat="1" x14ac:dyDescent="0.2">
      <c r="B1296" s="142"/>
      <c r="E1296" s="84"/>
      <c r="F1296" s="216"/>
      <c r="G1296" s="84"/>
      <c r="H1296" s="210"/>
      <c r="I1296" s="210"/>
      <c r="J1296" s="84"/>
      <c r="K1296" s="84"/>
      <c r="L1296" s="84"/>
      <c r="M1296" s="84"/>
      <c r="N1296" s="84"/>
      <c r="O1296" s="6"/>
      <c r="P1296" s="6"/>
      <c r="Q1296" s="6"/>
      <c r="R1296" s="6"/>
      <c r="S1296" s="6"/>
      <c r="T1296" s="6"/>
      <c r="U1296" s="6"/>
    </row>
    <row r="1297" spans="2:21" s="83" customFormat="1" x14ac:dyDescent="0.2">
      <c r="B1297" s="142"/>
      <c r="E1297" s="84"/>
      <c r="F1297" s="216"/>
      <c r="G1297" s="84"/>
      <c r="H1297" s="210"/>
      <c r="I1297" s="210"/>
      <c r="J1297" s="84"/>
      <c r="K1297" s="84"/>
      <c r="L1297" s="84"/>
      <c r="M1297" s="84"/>
      <c r="N1297" s="84"/>
      <c r="O1297" s="6"/>
      <c r="P1297" s="6"/>
      <c r="Q1297" s="6"/>
      <c r="R1297" s="6"/>
      <c r="S1297" s="6"/>
      <c r="T1297" s="6"/>
      <c r="U1297" s="6"/>
    </row>
    <row r="1298" spans="2:21" s="83" customFormat="1" x14ac:dyDescent="0.2">
      <c r="B1298" s="142"/>
      <c r="E1298" s="84"/>
      <c r="F1298" s="216"/>
      <c r="G1298" s="84"/>
      <c r="H1298" s="210"/>
      <c r="I1298" s="210"/>
      <c r="J1298" s="84"/>
      <c r="K1298" s="84"/>
      <c r="L1298" s="84"/>
      <c r="M1298" s="84"/>
      <c r="N1298" s="84"/>
      <c r="O1298" s="6"/>
      <c r="P1298" s="6"/>
      <c r="Q1298" s="6"/>
      <c r="R1298" s="6"/>
      <c r="S1298" s="6"/>
      <c r="T1298" s="6"/>
      <c r="U1298" s="6"/>
    </row>
    <row r="1299" spans="2:21" s="83" customFormat="1" x14ac:dyDescent="0.2">
      <c r="B1299" s="142"/>
      <c r="E1299" s="84"/>
      <c r="F1299" s="216"/>
      <c r="G1299" s="84"/>
      <c r="H1299" s="210"/>
      <c r="I1299" s="210"/>
      <c r="J1299" s="84"/>
      <c r="K1299" s="84"/>
      <c r="L1299" s="84"/>
      <c r="M1299" s="84"/>
      <c r="N1299" s="84"/>
      <c r="O1299" s="6"/>
      <c r="P1299" s="6"/>
      <c r="Q1299" s="6"/>
      <c r="R1299" s="6"/>
      <c r="S1299" s="6"/>
      <c r="T1299" s="6"/>
      <c r="U1299" s="6"/>
    </row>
    <row r="1300" spans="2:21" s="83" customFormat="1" x14ac:dyDescent="0.2">
      <c r="B1300" s="142"/>
      <c r="E1300" s="84"/>
      <c r="F1300" s="216"/>
      <c r="G1300" s="84"/>
      <c r="H1300" s="210"/>
      <c r="I1300" s="210"/>
      <c r="J1300" s="84"/>
      <c r="K1300" s="84"/>
      <c r="L1300" s="84"/>
      <c r="M1300" s="84"/>
      <c r="N1300" s="84"/>
      <c r="O1300" s="6"/>
      <c r="P1300" s="6"/>
      <c r="Q1300" s="6"/>
      <c r="R1300" s="6"/>
      <c r="S1300" s="6"/>
      <c r="T1300" s="6"/>
      <c r="U1300" s="6"/>
    </row>
    <row r="1301" spans="2:21" s="83" customFormat="1" x14ac:dyDescent="0.2">
      <c r="B1301" s="142"/>
      <c r="E1301" s="84"/>
      <c r="F1301" s="216"/>
      <c r="G1301" s="84"/>
      <c r="H1301" s="210"/>
      <c r="I1301" s="210"/>
      <c r="J1301" s="84"/>
      <c r="K1301" s="84"/>
      <c r="L1301" s="84"/>
      <c r="M1301" s="84"/>
      <c r="N1301" s="84"/>
      <c r="O1301" s="6"/>
      <c r="P1301" s="6"/>
      <c r="Q1301" s="6"/>
      <c r="R1301" s="6"/>
      <c r="S1301" s="6"/>
      <c r="T1301" s="6"/>
      <c r="U1301" s="6"/>
    </row>
    <row r="1302" spans="2:21" s="83" customFormat="1" x14ac:dyDescent="0.2">
      <c r="B1302" s="142"/>
      <c r="E1302" s="84"/>
      <c r="F1302" s="216"/>
      <c r="G1302" s="84"/>
      <c r="H1302" s="210"/>
      <c r="I1302" s="210"/>
      <c r="J1302" s="84"/>
      <c r="K1302" s="84"/>
      <c r="L1302" s="84"/>
      <c r="M1302" s="84"/>
      <c r="N1302" s="84"/>
      <c r="O1302" s="6"/>
      <c r="P1302" s="6"/>
      <c r="Q1302" s="6"/>
      <c r="R1302" s="6"/>
      <c r="S1302" s="6"/>
      <c r="T1302" s="6"/>
      <c r="U1302" s="6"/>
    </row>
    <row r="1303" spans="2:21" s="83" customFormat="1" x14ac:dyDescent="0.2">
      <c r="B1303" s="142"/>
      <c r="E1303" s="84"/>
      <c r="F1303" s="216"/>
      <c r="G1303" s="84"/>
      <c r="H1303" s="210"/>
      <c r="I1303" s="210"/>
      <c r="J1303" s="84"/>
      <c r="K1303" s="84"/>
      <c r="L1303" s="84"/>
      <c r="M1303" s="84"/>
      <c r="N1303" s="84"/>
      <c r="O1303" s="6"/>
      <c r="P1303" s="6"/>
      <c r="Q1303" s="6"/>
      <c r="R1303" s="6"/>
      <c r="S1303" s="6"/>
      <c r="T1303" s="6"/>
      <c r="U1303" s="6"/>
    </row>
    <row r="1304" spans="2:21" s="83" customFormat="1" x14ac:dyDescent="0.2">
      <c r="B1304" s="142"/>
      <c r="E1304" s="84"/>
      <c r="F1304" s="216"/>
      <c r="G1304" s="84"/>
      <c r="H1304" s="210"/>
      <c r="I1304" s="210"/>
      <c r="J1304" s="84"/>
      <c r="K1304" s="84"/>
      <c r="L1304" s="84"/>
      <c r="M1304" s="84"/>
      <c r="N1304" s="84"/>
      <c r="O1304" s="6"/>
      <c r="P1304" s="6"/>
      <c r="Q1304" s="6"/>
      <c r="R1304" s="6"/>
      <c r="S1304" s="6"/>
      <c r="T1304" s="6"/>
      <c r="U1304" s="6"/>
    </row>
    <row r="1305" spans="2:21" s="83" customFormat="1" x14ac:dyDescent="0.2">
      <c r="B1305" s="142"/>
      <c r="E1305" s="84"/>
      <c r="F1305" s="216"/>
      <c r="G1305" s="84"/>
      <c r="H1305" s="210"/>
      <c r="I1305" s="210"/>
      <c r="J1305" s="84"/>
      <c r="K1305" s="84"/>
      <c r="L1305" s="84"/>
      <c r="M1305" s="84"/>
      <c r="N1305" s="84"/>
      <c r="O1305" s="6"/>
      <c r="P1305" s="6"/>
      <c r="Q1305" s="6"/>
      <c r="R1305" s="6"/>
      <c r="S1305" s="6"/>
      <c r="T1305" s="6"/>
      <c r="U1305" s="6"/>
    </row>
    <row r="1306" spans="2:21" s="83" customFormat="1" x14ac:dyDescent="0.2">
      <c r="B1306" s="142"/>
      <c r="E1306" s="84"/>
      <c r="F1306" s="216"/>
      <c r="G1306" s="84"/>
      <c r="H1306" s="210"/>
      <c r="I1306" s="210"/>
      <c r="J1306" s="84"/>
      <c r="K1306" s="84"/>
      <c r="L1306" s="84"/>
      <c r="M1306" s="84"/>
      <c r="N1306" s="84"/>
      <c r="O1306" s="6"/>
      <c r="P1306" s="6"/>
      <c r="Q1306" s="6"/>
      <c r="R1306" s="6"/>
      <c r="S1306" s="6"/>
      <c r="T1306" s="6"/>
      <c r="U1306" s="6"/>
    </row>
    <row r="1307" spans="2:21" s="83" customFormat="1" x14ac:dyDescent="0.2">
      <c r="B1307" s="142"/>
      <c r="E1307" s="84"/>
      <c r="F1307" s="216"/>
      <c r="G1307" s="84"/>
      <c r="H1307" s="210"/>
      <c r="I1307" s="210"/>
      <c r="J1307" s="84"/>
      <c r="K1307" s="84"/>
      <c r="L1307" s="84"/>
      <c r="M1307" s="84"/>
      <c r="N1307" s="84"/>
      <c r="O1307" s="6"/>
      <c r="P1307" s="6"/>
      <c r="Q1307" s="6"/>
      <c r="R1307" s="6"/>
      <c r="S1307" s="6"/>
      <c r="T1307" s="6"/>
      <c r="U1307" s="6"/>
    </row>
    <row r="1308" spans="2:21" s="83" customFormat="1" x14ac:dyDescent="0.2">
      <c r="B1308" s="142"/>
      <c r="E1308" s="84"/>
      <c r="F1308" s="216"/>
      <c r="G1308" s="84"/>
      <c r="H1308" s="210"/>
      <c r="I1308" s="210"/>
      <c r="J1308" s="84"/>
      <c r="K1308" s="84"/>
      <c r="L1308" s="84"/>
      <c r="M1308" s="84"/>
      <c r="N1308" s="84"/>
      <c r="O1308" s="6"/>
      <c r="P1308" s="6"/>
      <c r="Q1308" s="6"/>
      <c r="R1308" s="6"/>
      <c r="S1308" s="6"/>
      <c r="T1308" s="6"/>
      <c r="U1308" s="6"/>
    </row>
    <row r="1309" spans="2:21" s="83" customFormat="1" x14ac:dyDescent="0.2">
      <c r="B1309" s="142"/>
      <c r="E1309" s="84"/>
      <c r="F1309" s="216"/>
      <c r="G1309" s="84"/>
      <c r="H1309" s="210"/>
      <c r="I1309" s="210"/>
      <c r="J1309" s="84"/>
      <c r="K1309" s="84"/>
      <c r="L1309" s="84"/>
      <c r="M1309" s="84"/>
      <c r="N1309" s="84"/>
      <c r="O1309" s="6"/>
      <c r="P1309" s="6"/>
      <c r="Q1309" s="6"/>
      <c r="R1309" s="6"/>
      <c r="S1309" s="6"/>
      <c r="T1309" s="6"/>
      <c r="U1309" s="6"/>
    </row>
    <row r="1310" spans="2:21" s="83" customFormat="1" x14ac:dyDescent="0.2">
      <c r="B1310" s="142"/>
      <c r="E1310" s="84"/>
      <c r="F1310" s="216"/>
      <c r="G1310" s="84"/>
      <c r="H1310" s="210"/>
      <c r="I1310" s="210"/>
      <c r="J1310" s="84"/>
      <c r="K1310" s="84"/>
      <c r="L1310" s="84"/>
      <c r="M1310" s="84"/>
      <c r="N1310" s="84"/>
      <c r="O1310" s="6"/>
      <c r="P1310" s="6"/>
      <c r="Q1310" s="6"/>
      <c r="R1310" s="6"/>
      <c r="S1310" s="6"/>
      <c r="T1310" s="6"/>
      <c r="U1310" s="6"/>
    </row>
    <row r="1311" spans="2:21" s="83" customFormat="1" x14ac:dyDescent="0.2">
      <c r="B1311" s="142"/>
      <c r="E1311" s="84"/>
      <c r="F1311" s="216"/>
      <c r="G1311" s="84"/>
      <c r="H1311" s="210"/>
      <c r="I1311" s="210"/>
      <c r="J1311" s="84"/>
      <c r="K1311" s="84"/>
      <c r="L1311" s="84"/>
      <c r="M1311" s="84"/>
      <c r="N1311" s="84"/>
      <c r="O1311" s="6"/>
      <c r="P1311" s="6"/>
      <c r="Q1311" s="6"/>
      <c r="R1311" s="6"/>
      <c r="S1311" s="6"/>
      <c r="T1311" s="6"/>
      <c r="U1311" s="6"/>
    </row>
    <row r="1312" spans="2:21" s="83" customFormat="1" x14ac:dyDescent="0.2">
      <c r="B1312" s="142"/>
      <c r="E1312" s="84"/>
      <c r="F1312" s="216"/>
      <c r="G1312" s="84"/>
      <c r="H1312" s="210"/>
      <c r="I1312" s="210"/>
      <c r="J1312" s="84"/>
      <c r="K1312" s="84"/>
      <c r="L1312" s="84"/>
      <c r="M1312" s="84"/>
      <c r="N1312" s="84"/>
      <c r="O1312" s="6"/>
      <c r="P1312" s="6"/>
      <c r="Q1312" s="6"/>
      <c r="R1312" s="6"/>
      <c r="S1312" s="6"/>
      <c r="T1312" s="6"/>
      <c r="U1312" s="6"/>
    </row>
    <row r="1313" spans="2:21" s="83" customFormat="1" x14ac:dyDescent="0.2">
      <c r="B1313" s="142"/>
      <c r="E1313" s="84"/>
      <c r="F1313" s="216"/>
      <c r="G1313" s="84"/>
      <c r="H1313" s="210"/>
      <c r="I1313" s="210"/>
      <c r="J1313" s="84"/>
      <c r="K1313" s="84"/>
      <c r="L1313" s="84"/>
      <c r="M1313" s="84"/>
      <c r="N1313" s="84"/>
      <c r="O1313" s="6"/>
      <c r="P1313" s="6"/>
      <c r="Q1313" s="6"/>
      <c r="R1313" s="6"/>
      <c r="S1313" s="6"/>
      <c r="T1313" s="6"/>
      <c r="U1313" s="6"/>
    </row>
    <row r="1314" spans="2:21" s="83" customFormat="1" x14ac:dyDescent="0.2">
      <c r="B1314" s="142"/>
      <c r="E1314" s="84"/>
      <c r="F1314" s="216"/>
      <c r="G1314" s="84"/>
      <c r="H1314" s="210"/>
      <c r="I1314" s="210"/>
      <c r="J1314" s="84"/>
      <c r="K1314" s="84"/>
      <c r="L1314" s="84"/>
      <c r="M1314" s="84"/>
      <c r="N1314" s="84"/>
      <c r="O1314" s="6"/>
      <c r="P1314" s="6"/>
      <c r="Q1314" s="6"/>
      <c r="R1314" s="6"/>
      <c r="S1314" s="6"/>
      <c r="T1314" s="6"/>
      <c r="U1314" s="6"/>
    </row>
    <row r="1315" spans="2:21" s="83" customFormat="1" x14ac:dyDescent="0.2">
      <c r="B1315" s="142"/>
      <c r="E1315" s="84"/>
      <c r="F1315" s="216"/>
      <c r="G1315" s="84"/>
      <c r="H1315" s="210"/>
      <c r="I1315" s="210"/>
      <c r="J1315" s="84"/>
      <c r="K1315" s="84"/>
      <c r="L1315" s="84"/>
      <c r="M1315" s="84"/>
      <c r="N1315" s="84"/>
      <c r="O1315" s="6"/>
      <c r="P1315" s="6"/>
      <c r="Q1315" s="6"/>
      <c r="R1315" s="6"/>
      <c r="S1315" s="6"/>
      <c r="T1315" s="6"/>
      <c r="U1315" s="6"/>
    </row>
    <row r="1316" spans="2:21" s="83" customFormat="1" x14ac:dyDescent="0.2">
      <c r="B1316" s="142"/>
      <c r="E1316" s="84"/>
      <c r="F1316" s="216"/>
      <c r="G1316" s="84"/>
      <c r="H1316" s="210"/>
      <c r="I1316" s="210"/>
      <c r="J1316" s="84"/>
      <c r="K1316" s="84"/>
      <c r="L1316" s="84"/>
      <c r="M1316" s="84"/>
      <c r="N1316" s="84"/>
      <c r="O1316" s="6"/>
      <c r="P1316" s="6"/>
      <c r="Q1316" s="6"/>
      <c r="R1316" s="6"/>
      <c r="S1316" s="6"/>
      <c r="T1316" s="6"/>
      <c r="U1316" s="6"/>
    </row>
    <row r="1317" spans="2:21" s="83" customFormat="1" x14ac:dyDescent="0.2">
      <c r="B1317" s="142"/>
      <c r="E1317" s="84"/>
      <c r="F1317" s="216"/>
      <c r="G1317" s="84"/>
      <c r="H1317" s="210"/>
      <c r="I1317" s="210"/>
      <c r="J1317" s="84"/>
      <c r="K1317" s="84"/>
      <c r="L1317" s="84"/>
      <c r="M1317" s="84"/>
      <c r="N1317" s="84"/>
      <c r="O1317" s="6"/>
      <c r="P1317" s="6"/>
      <c r="Q1317" s="6"/>
      <c r="R1317" s="6"/>
      <c r="S1317" s="6"/>
      <c r="T1317" s="6"/>
      <c r="U1317" s="6"/>
    </row>
    <row r="1318" spans="2:21" s="83" customFormat="1" x14ac:dyDescent="0.2">
      <c r="B1318" s="142"/>
      <c r="E1318" s="84"/>
      <c r="F1318" s="216"/>
      <c r="G1318" s="84"/>
      <c r="H1318" s="210"/>
      <c r="I1318" s="210"/>
      <c r="J1318" s="84"/>
      <c r="K1318" s="84"/>
      <c r="L1318" s="84"/>
      <c r="M1318" s="84"/>
      <c r="N1318" s="84"/>
      <c r="O1318" s="6"/>
      <c r="P1318" s="6"/>
      <c r="Q1318" s="6"/>
      <c r="R1318" s="6"/>
      <c r="S1318" s="6"/>
      <c r="T1318" s="6"/>
      <c r="U1318" s="6"/>
    </row>
    <row r="1319" spans="2:21" s="83" customFormat="1" x14ac:dyDescent="0.2">
      <c r="B1319" s="142"/>
      <c r="E1319" s="84"/>
      <c r="F1319" s="216"/>
      <c r="G1319" s="84"/>
      <c r="H1319" s="210"/>
      <c r="I1319" s="210"/>
      <c r="J1319" s="84"/>
      <c r="K1319" s="84"/>
      <c r="L1319" s="84"/>
      <c r="M1319" s="84"/>
      <c r="N1319" s="84"/>
      <c r="O1319" s="6"/>
      <c r="P1319" s="6"/>
      <c r="Q1319" s="6"/>
      <c r="R1319" s="6"/>
      <c r="S1319" s="6"/>
      <c r="T1319" s="6"/>
      <c r="U1319" s="6"/>
    </row>
    <row r="1320" spans="2:21" s="83" customFormat="1" x14ac:dyDescent="0.2">
      <c r="B1320" s="142"/>
      <c r="E1320" s="84"/>
      <c r="F1320" s="216"/>
      <c r="G1320" s="84"/>
      <c r="H1320" s="210"/>
      <c r="I1320" s="210"/>
      <c r="J1320" s="84"/>
      <c r="K1320" s="84"/>
      <c r="L1320" s="84"/>
      <c r="M1320" s="84"/>
      <c r="N1320" s="84"/>
      <c r="O1320" s="6"/>
      <c r="P1320" s="6"/>
      <c r="Q1320" s="6"/>
      <c r="R1320" s="6"/>
      <c r="S1320" s="6"/>
      <c r="T1320" s="6"/>
      <c r="U1320" s="6"/>
    </row>
    <row r="1321" spans="2:21" s="83" customFormat="1" x14ac:dyDescent="0.2">
      <c r="B1321" s="142"/>
      <c r="E1321" s="84"/>
      <c r="F1321" s="216"/>
      <c r="G1321" s="84"/>
      <c r="H1321" s="210"/>
      <c r="I1321" s="210"/>
      <c r="J1321" s="84"/>
      <c r="K1321" s="84"/>
      <c r="L1321" s="84"/>
      <c r="M1321" s="84"/>
      <c r="N1321" s="84"/>
      <c r="O1321" s="6"/>
      <c r="P1321" s="6"/>
      <c r="Q1321" s="6"/>
      <c r="R1321" s="6"/>
      <c r="S1321" s="6"/>
      <c r="T1321" s="6"/>
      <c r="U1321" s="6"/>
    </row>
    <row r="1322" spans="2:21" s="83" customFormat="1" x14ac:dyDescent="0.2">
      <c r="B1322" s="142"/>
      <c r="E1322" s="84"/>
      <c r="F1322" s="216"/>
      <c r="G1322" s="84"/>
      <c r="H1322" s="210"/>
      <c r="I1322" s="210"/>
      <c r="J1322" s="84"/>
      <c r="K1322" s="84"/>
      <c r="L1322" s="84"/>
      <c r="M1322" s="84"/>
      <c r="N1322" s="84"/>
      <c r="O1322" s="6"/>
      <c r="P1322" s="6"/>
      <c r="Q1322" s="6"/>
      <c r="R1322" s="6"/>
      <c r="S1322" s="6"/>
      <c r="T1322" s="6"/>
      <c r="U1322" s="6"/>
    </row>
    <row r="1323" spans="2:21" s="83" customFormat="1" x14ac:dyDescent="0.2">
      <c r="B1323" s="142"/>
      <c r="E1323" s="84"/>
      <c r="F1323" s="216"/>
      <c r="G1323" s="84"/>
      <c r="H1323" s="210"/>
      <c r="I1323" s="210"/>
      <c r="J1323" s="84"/>
      <c r="K1323" s="84"/>
      <c r="L1323" s="84"/>
      <c r="M1323" s="84"/>
      <c r="N1323" s="84"/>
      <c r="O1323" s="6"/>
      <c r="P1323" s="6"/>
      <c r="Q1323" s="6"/>
      <c r="R1323" s="6"/>
      <c r="S1323" s="6"/>
      <c r="T1323" s="6"/>
      <c r="U1323" s="6"/>
    </row>
    <row r="1324" spans="2:21" s="83" customFormat="1" x14ac:dyDescent="0.2">
      <c r="B1324" s="142"/>
      <c r="E1324" s="84"/>
      <c r="F1324" s="216"/>
      <c r="G1324" s="84"/>
      <c r="H1324" s="210"/>
      <c r="I1324" s="210"/>
      <c r="J1324" s="84"/>
      <c r="K1324" s="84"/>
      <c r="L1324" s="84"/>
      <c r="M1324" s="84"/>
      <c r="N1324" s="84"/>
      <c r="O1324" s="6"/>
      <c r="P1324" s="6"/>
      <c r="Q1324" s="6"/>
      <c r="R1324" s="6"/>
      <c r="S1324" s="6"/>
      <c r="T1324" s="6"/>
      <c r="U1324" s="6"/>
    </row>
    <row r="1325" spans="2:21" s="83" customFormat="1" x14ac:dyDescent="0.2">
      <c r="B1325" s="142"/>
      <c r="E1325" s="84"/>
      <c r="F1325" s="216"/>
      <c r="G1325" s="84"/>
      <c r="H1325" s="210"/>
      <c r="I1325" s="210"/>
      <c r="J1325" s="84"/>
      <c r="K1325" s="84"/>
      <c r="L1325" s="84"/>
      <c r="M1325" s="84"/>
      <c r="N1325" s="84"/>
      <c r="O1325" s="6"/>
      <c r="P1325" s="6"/>
      <c r="Q1325" s="6"/>
      <c r="R1325" s="6"/>
      <c r="S1325" s="6"/>
      <c r="T1325" s="6"/>
      <c r="U1325" s="6"/>
    </row>
    <row r="1326" spans="2:21" s="83" customFormat="1" x14ac:dyDescent="0.2">
      <c r="B1326" s="142"/>
      <c r="E1326" s="84"/>
      <c r="F1326" s="216"/>
      <c r="G1326" s="84"/>
      <c r="H1326" s="210"/>
      <c r="I1326" s="210"/>
      <c r="J1326" s="84"/>
      <c r="K1326" s="84"/>
      <c r="L1326" s="84"/>
      <c r="M1326" s="84"/>
      <c r="N1326" s="84"/>
      <c r="O1326" s="6"/>
      <c r="P1326" s="6"/>
      <c r="Q1326" s="6"/>
      <c r="R1326" s="6"/>
      <c r="S1326" s="6"/>
      <c r="T1326" s="6"/>
      <c r="U1326" s="6"/>
    </row>
    <row r="1327" spans="2:21" s="83" customFormat="1" x14ac:dyDescent="0.2">
      <c r="B1327" s="142"/>
      <c r="E1327" s="84"/>
      <c r="F1327" s="216"/>
      <c r="G1327" s="84"/>
      <c r="H1327" s="210"/>
      <c r="I1327" s="210"/>
      <c r="J1327" s="84"/>
      <c r="K1327" s="84"/>
      <c r="L1327" s="84"/>
      <c r="M1327" s="84"/>
      <c r="N1327" s="84"/>
      <c r="O1327" s="6"/>
      <c r="P1327" s="6"/>
      <c r="Q1327" s="6"/>
      <c r="R1327" s="6"/>
      <c r="S1327" s="6"/>
      <c r="T1327" s="6"/>
      <c r="U1327" s="6"/>
    </row>
    <row r="1328" spans="2:21" s="83" customFormat="1" x14ac:dyDescent="0.2">
      <c r="B1328" s="142"/>
      <c r="E1328" s="84"/>
      <c r="F1328" s="216"/>
      <c r="G1328" s="84"/>
      <c r="H1328" s="210"/>
      <c r="I1328" s="210"/>
      <c r="J1328" s="84"/>
      <c r="K1328" s="84"/>
      <c r="L1328" s="84"/>
      <c r="M1328" s="84"/>
      <c r="N1328" s="84"/>
      <c r="O1328" s="6"/>
      <c r="P1328" s="6"/>
      <c r="Q1328" s="6"/>
      <c r="R1328" s="6"/>
      <c r="S1328" s="6"/>
      <c r="T1328" s="6"/>
      <c r="U1328" s="6"/>
    </row>
    <row r="1329" spans="2:21" s="83" customFormat="1" x14ac:dyDescent="0.2">
      <c r="B1329" s="142"/>
      <c r="E1329" s="84"/>
      <c r="F1329" s="216"/>
      <c r="G1329" s="84"/>
      <c r="H1329" s="210"/>
      <c r="I1329" s="210"/>
      <c r="J1329" s="84"/>
      <c r="K1329" s="84"/>
      <c r="L1329" s="84"/>
      <c r="M1329" s="84"/>
      <c r="N1329" s="84"/>
      <c r="O1329" s="6"/>
      <c r="P1329" s="6"/>
      <c r="Q1329" s="6"/>
      <c r="R1329" s="6"/>
      <c r="S1329" s="6"/>
      <c r="T1329" s="6"/>
      <c r="U1329" s="6"/>
    </row>
    <row r="1330" spans="2:21" s="83" customFormat="1" x14ac:dyDescent="0.2">
      <c r="B1330" s="142"/>
      <c r="E1330" s="84"/>
      <c r="F1330" s="216"/>
      <c r="G1330" s="84"/>
      <c r="H1330" s="210"/>
      <c r="I1330" s="210"/>
      <c r="J1330" s="84"/>
      <c r="K1330" s="84"/>
      <c r="L1330" s="84"/>
      <c r="M1330" s="84"/>
      <c r="N1330" s="84"/>
      <c r="O1330" s="6"/>
      <c r="P1330" s="6"/>
      <c r="Q1330" s="6"/>
      <c r="R1330" s="6"/>
      <c r="S1330" s="6"/>
      <c r="T1330" s="6"/>
      <c r="U1330" s="6"/>
    </row>
    <row r="1331" spans="2:21" s="83" customFormat="1" x14ac:dyDescent="0.2">
      <c r="B1331" s="142"/>
      <c r="E1331" s="84"/>
      <c r="F1331" s="216"/>
      <c r="G1331" s="84"/>
      <c r="H1331" s="210"/>
      <c r="I1331" s="210"/>
      <c r="J1331" s="84"/>
      <c r="K1331" s="84"/>
      <c r="L1331" s="84"/>
      <c r="M1331" s="84"/>
      <c r="N1331" s="84"/>
      <c r="O1331" s="6"/>
      <c r="P1331" s="6"/>
      <c r="Q1331" s="6"/>
      <c r="R1331" s="6"/>
      <c r="S1331" s="6"/>
      <c r="T1331" s="6"/>
      <c r="U1331" s="6"/>
    </row>
    <row r="1332" spans="2:21" s="83" customFormat="1" x14ac:dyDescent="0.2">
      <c r="B1332" s="142"/>
      <c r="E1332" s="84"/>
      <c r="F1332" s="216"/>
      <c r="G1332" s="84"/>
      <c r="H1332" s="210"/>
      <c r="I1332" s="210"/>
      <c r="J1332" s="84"/>
      <c r="K1332" s="84"/>
      <c r="L1332" s="84"/>
      <c r="M1332" s="84"/>
      <c r="N1332" s="84"/>
      <c r="O1332" s="6"/>
      <c r="P1332" s="6"/>
      <c r="Q1332" s="6"/>
      <c r="R1332" s="6"/>
      <c r="S1332" s="6"/>
      <c r="T1332" s="6"/>
      <c r="U1332" s="6"/>
    </row>
    <row r="1333" spans="2:21" s="83" customFormat="1" x14ac:dyDescent="0.2">
      <c r="B1333" s="142"/>
      <c r="E1333" s="84"/>
      <c r="F1333" s="216"/>
      <c r="G1333" s="84"/>
      <c r="H1333" s="210"/>
      <c r="I1333" s="210"/>
      <c r="J1333" s="84"/>
      <c r="K1333" s="84"/>
      <c r="L1333" s="84"/>
      <c r="M1333" s="84"/>
      <c r="N1333" s="84"/>
      <c r="O1333" s="6"/>
      <c r="P1333" s="6"/>
      <c r="Q1333" s="6"/>
      <c r="R1333" s="6"/>
      <c r="S1333" s="6"/>
      <c r="T1333" s="6"/>
      <c r="U1333" s="6"/>
    </row>
    <row r="1334" spans="2:21" s="83" customFormat="1" x14ac:dyDescent="0.2">
      <c r="B1334" s="142"/>
      <c r="E1334" s="84"/>
      <c r="F1334" s="216"/>
      <c r="G1334" s="84"/>
      <c r="H1334" s="210"/>
      <c r="I1334" s="210"/>
      <c r="J1334" s="84"/>
      <c r="K1334" s="84"/>
      <c r="L1334" s="84"/>
      <c r="M1334" s="84"/>
      <c r="N1334" s="84"/>
      <c r="O1334" s="6"/>
      <c r="P1334" s="6"/>
      <c r="Q1334" s="6"/>
      <c r="R1334" s="6"/>
      <c r="S1334" s="6"/>
      <c r="T1334" s="6"/>
      <c r="U1334" s="6"/>
    </row>
    <row r="1335" spans="2:21" s="83" customFormat="1" x14ac:dyDescent="0.2">
      <c r="B1335" s="142"/>
      <c r="E1335" s="84"/>
      <c r="F1335" s="216"/>
      <c r="G1335" s="84"/>
      <c r="H1335" s="210"/>
      <c r="I1335" s="210"/>
      <c r="J1335" s="84"/>
      <c r="K1335" s="84"/>
      <c r="L1335" s="84"/>
      <c r="M1335" s="84"/>
      <c r="N1335" s="84"/>
      <c r="O1335" s="6"/>
      <c r="P1335" s="6"/>
      <c r="Q1335" s="6"/>
      <c r="R1335" s="6"/>
      <c r="S1335" s="6"/>
      <c r="T1335" s="6"/>
      <c r="U1335" s="6"/>
    </row>
    <row r="1336" spans="2:21" s="83" customFormat="1" x14ac:dyDescent="0.2">
      <c r="B1336" s="142"/>
      <c r="E1336" s="84"/>
      <c r="F1336" s="216"/>
      <c r="G1336" s="84"/>
      <c r="H1336" s="210"/>
      <c r="I1336" s="210"/>
      <c r="J1336" s="84"/>
      <c r="K1336" s="84"/>
      <c r="L1336" s="84"/>
      <c r="M1336" s="84"/>
      <c r="N1336" s="84"/>
      <c r="O1336" s="6"/>
      <c r="P1336" s="6"/>
      <c r="Q1336" s="6"/>
      <c r="R1336" s="6"/>
      <c r="S1336" s="6"/>
      <c r="T1336" s="6"/>
      <c r="U1336" s="6"/>
    </row>
    <row r="1337" spans="2:21" s="83" customFormat="1" x14ac:dyDescent="0.2">
      <c r="B1337" s="142"/>
      <c r="E1337" s="84"/>
      <c r="F1337" s="216"/>
      <c r="G1337" s="84"/>
      <c r="H1337" s="210"/>
      <c r="I1337" s="210"/>
      <c r="J1337" s="84"/>
      <c r="K1337" s="84"/>
      <c r="L1337" s="84"/>
      <c r="M1337" s="84"/>
      <c r="N1337" s="84"/>
      <c r="O1337" s="6"/>
      <c r="P1337" s="6"/>
      <c r="Q1337" s="6"/>
      <c r="R1337" s="6"/>
      <c r="S1337" s="6"/>
      <c r="T1337" s="6"/>
      <c r="U1337" s="6"/>
    </row>
    <row r="1338" spans="2:21" s="83" customFormat="1" x14ac:dyDescent="0.2">
      <c r="B1338" s="142"/>
      <c r="E1338" s="84"/>
      <c r="F1338" s="216"/>
      <c r="G1338" s="84"/>
      <c r="H1338" s="210"/>
      <c r="I1338" s="210"/>
      <c r="J1338" s="84"/>
      <c r="K1338" s="84"/>
      <c r="L1338" s="84"/>
      <c r="M1338" s="84"/>
      <c r="N1338" s="84"/>
      <c r="O1338" s="6"/>
      <c r="P1338" s="6"/>
      <c r="Q1338" s="6"/>
      <c r="R1338" s="6"/>
      <c r="S1338" s="6"/>
      <c r="T1338" s="6"/>
      <c r="U1338" s="6"/>
    </row>
    <row r="1339" spans="2:21" s="83" customFormat="1" x14ac:dyDescent="0.2">
      <c r="B1339" s="142"/>
      <c r="E1339" s="84"/>
      <c r="F1339" s="216"/>
      <c r="G1339" s="84"/>
      <c r="H1339" s="210"/>
      <c r="I1339" s="210"/>
      <c r="J1339" s="84"/>
      <c r="K1339" s="84"/>
      <c r="L1339" s="84"/>
      <c r="M1339" s="84"/>
      <c r="N1339" s="84"/>
      <c r="O1339" s="6"/>
      <c r="P1339" s="6"/>
      <c r="Q1339" s="6"/>
      <c r="R1339" s="6"/>
      <c r="S1339" s="6"/>
      <c r="T1339" s="6"/>
      <c r="U1339" s="6"/>
    </row>
    <row r="1340" spans="2:21" s="83" customFormat="1" x14ac:dyDescent="0.2">
      <c r="B1340" s="142"/>
      <c r="E1340" s="84"/>
      <c r="F1340" s="216"/>
      <c r="G1340" s="84"/>
      <c r="H1340" s="210"/>
      <c r="I1340" s="210"/>
      <c r="J1340" s="84"/>
      <c r="K1340" s="84"/>
      <c r="L1340" s="84"/>
      <c r="M1340" s="84"/>
      <c r="N1340" s="84"/>
      <c r="O1340" s="6"/>
      <c r="P1340" s="6"/>
      <c r="Q1340" s="6"/>
      <c r="R1340" s="6"/>
      <c r="S1340" s="6"/>
      <c r="T1340" s="6"/>
      <c r="U1340" s="6"/>
    </row>
    <row r="1341" spans="2:21" s="83" customFormat="1" x14ac:dyDescent="0.2">
      <c r="B1341" s="142"/>
      <c r="E1341" s="84"/>
      <c r="F1341" s="216"/>
      <c r="G1341" s="84"/>
      <c r="H1341" s="210"/>
      <c r="I1341" s="210"/>
      <c r="J1341" s="84"/>
      <c r="K1341" s="84"/>
      <c r="L1341" s="84"/>
      <c r="M1341" s="84"/>
      <c r="N1341" s="84"/>
      <c r="O1341" s="6"/>
      <c r="P1341" s="6"/>
      <c r="Q1341" s="6"/>
      <c r="R1341" s="6"/>
      <c r="S1341" s="6"/>
      <c r="T1341" s="6"/>
      <c r="U1341" s="6"/>
    </row>
    <row r="1342" spans="2:21" s="83" customFormat="1" x14ac:dyDescent="0.2">
      <c r="B1342" s="142"/>
      <c r="E1342" s="84"/>
      <c r="F1342" s="216"/>
      <c r="G1342" s="84"/>
      <c r="H1342" s="210"/>
      <c r="I1342" s="210"/>
      <c r="J1342" s="84"/>
      <c r="K1342" s="84"/>
      <c r="L1342" s="84"/>
      <c r="M1342" s="84"/>
      <c r="N1342" s="84"/>
      <c r="O1342" s="6"/>
      <c r="P1342" s="6"/>
      <c r="Q1342" s="6"/>
      <c r="R1342" s="6"/>
      <c r="S1342" s="6"/>
      <c r="T1342" s="6"/>
      <c r="U1342" s="6"/>
    </row>
    <row r="1343" spans="2:21" s="83" customFormat="1" x14ac:dyDescent="0.2">
      <c r="B1343" s="142"/>
      <c r="E1343" s="84"/>
      <c r="F1343" s="216"/>
      <c r="G1343" s="84"/>
      <c r="H1343" s="210"/>
      <c r="I1343" s="210"/>
      <c r="J1343" s="84"/>
      <c r="K1343" s="84"/>
      <c r="L1343" s="84"/>
      <c r="M1343" s="84"/>
      <c r="N1343" s="84"/>
      <c r="O1343" s="6"/>
      <c r="P1343" s="6"/>
      <c r="Q1343" s="6"/>
      <c r="R1343" s="6"/>
      <c r="S1343" s="6"/>
      <c r="T1343" s="6"/>
      <c r="U1343" s="6"/>
    </row>
    <row r="1344" spans="2:21" s="83" customFormat="1" x14ac:dyDescent="0.2">
      <c r="B1344" s="142"/>
      <c r="E1344" s="84"/>
      <c r="F1344" s="216"/>
      <c r="G1344" s="84"/>
      <c r="H1344" s="210"/>
      <c r="I1344" s="210"/>
      <c r="J1344" s="84"/>
      <c r="K1344" s="84"/>
      <c r="L1344" s="84"/>
      <c r="M1344" s="84"/>
      <c r="N1344" s="84"/>
      <c r="O1344" s="6"/>
      <c r="P1344" s="6"/>
      <c r="Q1344" s="6"/>
      <c r="R1344" s="6"/>
      <c r="S1344" s="6"/>
      <c r="T1344" s="6"/>
      <c r="U1344" s="6"/>
    </row>
    <row r="1345" spans="2:21" s="83" customFormat="1" x14ac:dyDescent="0.2">
      <c r="B1345" s="142"/>
      <c r="E1345" s="84"/>
      <c r="F1345" s="216"/>
      <c r="G1345" s="84"/>
      <c r="H1345" s="210"/>
      <c r="I1345" s="210"/>
      <c r="J1345" s="84"/>
      <c r="K1345" s="84"/>
      <c r="L1345" s="84"/>
      <c r="M1345" s="84"/>
      <c r="N1345" s="84"/>
      <c r="O1345" s="6"/>
      <c r="P1345" s="6"/>
      <c r="Q1345" s="6"/>
      <c r="R1345" s="6"/>
      <c r="S1345" s="6"/>
      <c r="T1345" s="6"/>
      <c r="U1345" s="6"/>
    </row>
    <row r="1346" spans="2:21" s="83" customFormat="1" x14ac:dyDescent="0.2">
      <c r="B1346" s="142"/>
      <c r="E1346" s="84"/>
      <c r="F1346" s="216"/>
      <c r="G1346" s="84"/>
      <c r="H1346" s="210"/>
      <c r="I1346" s="210"/>
      <c r="J1346" s="84"/>
      <c r="K1346" s="84"/>
      <c r="L1346" s="84"/>
      <c r="M1346" s="84"/>
      <c r="N1346" s="84"/>
      <c r="O1346" s="6"/>
      <c r="P1346" s="6"/>
      <c r="Q1346" s="6"/>
      <c r="R1346" s="6"/>
      <c r="S1346" s="6"/>
      <c r="T1346" s="6"/>
      <c r="U1346" s="6"/>
    </row>
    <row r="1347" spans="2:21" s="83" customFormat="1" x14ac:dyDescent="0.2">
      <c r="B1347" s="142"/>
      <c r="E1347" s="84"/>
      <c r="F1347" s="216"/>
      <c r="G1347" s="84"/>
      <c r="H1347" s="210"/>
      <c r="I1347" s="210"/>
      <c r="J1347" s="84"/>
      <c r="K1347" s="84"/>
      <c r="L1347" s="84"/>
      <c r="M1347" s="84"/>
      <c r="N1347" s="84"/>
      <c r="O1347" s="6"/>
      <c r="P1347" s="6"/>
      <c r="Q1347" s="6"/>
      <c r="R1347" s="6"/>
      <c r="S1347" s="6"/>
      <c r="T1347" s="6"/>
      <c r="U1347" s="6"/>
    </row>
    <row r="1348" spans="2:21" s="83" customFormat="1" x14ac:dyDescent="0.2">
      <c r="B1348" s="142"/>
      <c r="E1348" s="84"/>
      <c r="F1348" s="216"/>
      <c r="G1348" s="84"/>
      <c r="H1348" s="210"/>
      <c r="I1348" s="210"/>
      <c r="J1348" s="84"/>
      <c r="K1348" s="84"/>
      <c r="L1348" s="84"/>
      <c r="M1348" s="84"/>
      <c r="N1348" s="84"/>
      <c r="O1348" s="6"/>
      <c r="P1348" s="6"/>
      <c r="Q1348" s="6"/>
      <c r="R1348" s="6"/>
      <c r="S1348" s="6"/>
      <c r="T1348" s="6"/>
      <c r="U1348" s="6"/>
    </row>
    <row r="1349" spans="2:21" s="83" customFormat="1" x14ac:dyDescent="0.2">
      <c r="B1349" s="142"/>
      <c r="E1349" s="84"/>
      <c r="F1349" s="216"/>
      <c r="G1349" s="84"/>
      <c r="H1349" s="210"/>
      <c r="I1349" s="210"/>
      <c r="J1349" s="84"/>
      <c r="K1349" s="84"/>
      <c r="L1349" s="84"/>
      <c r="M1349" s="84"/>
      <c r="N1349" s="84"/>
      <c r="O1349" s="6"/>
      <c r="P1349" s="6"/>
      <c r="Q1349" s="6"/>
      <c r="R1349" s="6"/>
      <c r="S1349" s="6"/>
      <c r="T1349" s="6"/>
      <c r="U1349" s="6"/>
    </row>
    <row r="1350" spans="2:21" s="83" customFormat="1" x14ac:dyDescent="0.2">
      <c r="B1350" s="142"/>
      <c r="E1350" s="84"/>
      <c r="F1350" s="216"/>
      <c r="G1350" s="84"/>
      <c r="H1350" s="210"/>
      <c r="I1350" s="210"/>
      <c r="J1350" s="84"/>
      <c r="K1350" s="84"/>
      <c r="L1350" s="84"/>
      <c r="M1350" s="84"/>
      <c r="N1350" s="84"/>
      <c r="O1350" s="6"/>
      <c r="P1350" s="6"/>
      <c r="Q1350" s="6"/>
      <c r="R1350" s="6"/>
      <c r="S1350" s="6"/>
      <c r="T1350" s="6"/>
      <c r="U1350" s="6"/>
    </row>
    <row r="1351" spans="2:21" s="83" customFormat="1" x14ac:dyDescent="0.2">
      <c r="B1351" s="142"/>
      <c r="E1351" s="84"/>
      <c r="F1351" s="216"/>
      <c r="G1351" s="84"/>
      <c r="H1351" s="210"/>
      <c r="I1351" s="210"/>
      <c r="J1351" s="84"/>
      <c r="K1351" s="84"/>
      <c r="L1351" s="84"/>
      <c r="M1351" s="84"/>
      <c r="N1351" s="84"/>
      <c r="O1351" s="6"/>
      <c r="P1351" s="6"/>
      <c r="Q1351" s="6"/>
      <c r="R1351" s="6"/>
      <c r="S1351" s="6"/>
      <c r="T1351" s="6"/>
      <c r="U1351" s="6"/>
    </row>
    <row r="1352" spans="2:21" s="83" customFormat="1" x14ac:dyDescent="0.2">
      <c r="B1352" s="142"/>
      <c r="E1352" s="84"/>
      <c r="F1352" s="216"/>
      <c r="G1352" s="84"/>
      <c r="H1352" s="210"/>
      <c r="I1352" s="210"/>
      <c r="J1352" s="84"/>
      <c r="K1352" s="84"/>
      <c r="L1352" s="84"/>
      <c r="M1352" s="84"/>
      <c r="N1352" s="84"/>
      <c r="O1352" s="6"/>
      <c r="P1352" s="6"/>
      <c r="Q1352" s="6"/>
      <c r="R1352" s="6"/>
      <c r="S1352" s="6"/>
      <c r="T1352" s="6"/>
      <c r="U1352" s="6"/>
    </row>
    <row r="1353" spans="2:21" s="83" customFormat="1" x14ac:dyDescent="0.2">
      <c r="B1353" s="142"/>
      <c r="E1353" s="84"/>
      <c r="F1353" s="216"/>
      <c r="G1353" s="84"/>
      <c r="H1353" s="210"/>
      <c r="I1353" s="210"/>
      <c r="J1353" s="84"/>
      <c r="K1353" s="84"/>
      <c r="L1353" s="84"/>
      <c r="M1353" s="84"/>
      <c r="N1353" s="84"/>
      <c r="O1353" s="6"/>
      <c r="P1353" s="6"/>
      <c r="Q1353" s="6"/>
      <c r="R1353" s="6"/>
      <c r="S1353" s="6"/>
      <c r="T1353" s="6"/>
      <c r="U1353" s="6"/>
    </row>
    <row r="1354" spans="2:21" s="83" customFormat="1" x14ac:dyDescent="0.2">
      <c r="B1354" s="142"/>
      <c r="E1354" s="84"/>
      <c r="F1354" s="216"/>
      <c r="G1354" s="84"/>
      <c r="H1354" s="210"/>
      <c r="I1354" s="210"/>
      <c r="J1354" s="84"/>
      <c r="K1354" s="84"/>
      <c r="L1354" s="84"/>
      <c r="M1354" s="84"/>
      <c r="N1354" s="84"/>
      <c r="O1354" s="6"/>
      <c r="P1354" s="6"/>
      <c r="Q1354" s="6"/>
      <c r="R1354" s="6"/>
      <c r="S1354" s="6"/>
      <c r="T1354" s="6"/>
      <c r="U1354" s="6"/>
    </row>
    <row r="1355" spans="2:21" s="83" customFormat="1" x14ac:dyDescent="0.2">
      <c r="B1355" s="142"/>
      <c r="E1355" s="84"/>
      <c r="F1355" s="216"/>
      <c r="G1355" s="84"/>
      <c r="H1355" s="210"/>
      <c r="I1355" s="210"/>
      <c r="J1355" s="84"/>
      <c r="K1355" s="84"/>
      <c r="L1355" s="84"/>
      <c r="M1355" s="84"/>
      <c r="N1355" s="84"/>
      <c r="O1355" s="6"/>
      <c r="P1355" s="6"/>
      <c r="Q1355" s="6"/>
      <c r="R1355" s="6"/>
      <c r="S1355" s="6"/>
      <c r="T1355" s="6"/>
      <c r="U1355" s="6"/>
    </row>
    <row r="1356" spans="2:21" s="83" customFormat="1" x14ac:dyDescent="0.2">
      <c r="B1356" s="142"/>
      <c r="E1356" s="84"/>
      <c r="F1356" s="216"/>
      <c r="G1356" s="84"/>
      <c r="H1356" s="210"/>
      <c r="I1356" s="210"/>
      <c r="J1356" s="84"/>
      <c r="K1356" s="84"/>
      <c r="L1356" s="84"/>
      <c r="M1356" s="84"/>
      <c r="N1356" s="84"/>
      <c r="O1356" s="6"/>
      <c r="P1356" s="6"/>
      <c r="Q1356" s="6"/>
      <c r="R1356" s="6"/>
      <c r="S1356" s="6"/>
      <c r="T1356" s="6"/>
      <c r="U1356" s="6"/>
    </row>
    <row r="1357" spans="2:21" s="83" customFormat="1" x14ac:dyDescent="0.2">
      <c r="B1357" s="142"/>
      <c r="E1357" s="84"/>
      <c r="F1357" s="216"/>
      <c r="G1357" s="84"/>
      <c r="H1357" s="210"/>
      <c r="I1357" s="210"/>
      <c r="J1357" s="84"/>
      <c r="K1357" s="84"/>
      <c r="L1357" s="84"/>
      <c r="M1357" s="84"/>
      <c r="N1357" s="84"/>
      <c r="O1357" s="6"/>
      <c r="P1357" s="6"/>
      <c r="Q1357" s="6"/>
      <c r="R1357" s="6"/>
      <c r="S1357" s="6"/>
      <c r="T1357" s="6"/>
      <c r="U1357" s="6"/>
    </row>
    <row r="1358" spans="2:21" s="83" customFormat="1" x14ac:dyDescent="0.2">
      <c r="B1358" s="142"/>
      <c r="E1358" s="84"/>
      <c r="F1358" s="216"/>
      <c r="G1358" s="84"/>
      <c r="H1358" s="210"/>
      <c r="I1358" s="210"/>
      <c r="J1358" s="84"/>
      <c r="K1358" s="84"/>
      <c r="L1358" s="84"/>
      <c r="M1358" s="84"/>
      <c r="N1358" s="84"/>
      <c r="O1358" s="6"/>
      <c r="P1358" s="6"/>
      <c r="Q1358" s="6"/>
      <c r="R1358" s="6"/>
      <c r="S1358" s="6"/>
      <c r="T1358" s="6"/>
      <c r="U1358" s="6"/>
    </row>
    <row r="1359" spans="2:21" s="83" customFormat="1" x14ac:dyDescent="0.2">
      <c r="B1359" s="142"/>
      <c r="E1359" s="84"/>
      <c r="F1359" s="216"/>
      <c r="G1359" s="84"/>
      <c r="H1359" s="210"/>
      <c r="I1359" s="210"/>
      <c r="J1359" s="84"/>
      <c r="K1359" s="84"/>
      <c r="L1359" s="84"/>
      <c r="M1359" s="84"/>
      <c r="N1359" s="84"/>
      <c r="O1359" s="6"/>
      <c r="P1359" s="6"/>
      <c r="Q1359" s="6"/>
      <c r="R1359" s="6"/>
      <c r="S1359" s="6"/>
      <c r="T1359" s="6"/>
      <c r="U1359" s="6"/>
    </row>
    <row r="1360" spans="2:21" s="83" customFormat="1" x14ac:dyDescent="0.2">
      <c r="B1360" s="142"/>
      <c r="E1360" s="84"/>
      <c r="F1360" s="216"/>
      <c r="G1360" s="84"/>
      <c r="H1360" s="210"/>
      <c r="I1360" s="210"/>
      <c r="J1360" s="84"/>
      <c r="K1360" s="84"/>
      <c r="L1360" s="84"/>
      <c r="M1360" s="84"/>
      <c r="N1360" s="84"/>
      <c r="O1360" s="6"/>
      <c r="P1360" s="6"/>
      <c r="Q1360" s="6"/>
      <c r="R1360" s="6"/>
      <c r="S1360" s="6"/>
      <c r="T1360" s="6"/>
      <c r="U1360" s="6"/>
    </row>
    <row r="1361" spans="2:21" s="83" customFormat="1" x14ac:dyDescent="0.2">
      <c r="B1361" s="142"/>
      <c r="E1361" s="84"/>
      <c r="F1361" s="216"/>
      <c r="G1361" s="84"/>
      <c r="H1361" s="210"/>
      <c r="I1361" s="210"/>
      <c r="J1361" s="84"/>
      <c r="K1361" s="84"/>
      <c r="L1361" s="84"/>
      <c r="M1361" s="84"/>
      <c r="N1361" s="84"/>
      <c r="O1361" s="6"/>
      <c r="P1361" s="6"/>
      <c r="Q1361" s="6"/>
      <c r="R1361" s="6"/>
      <c r="S1361" s="6"/>
      <c r="T1361" s="6"/>
      <c r="U1361" s="6"/>
    </row>
    <row r="1362" spans="2:21" s="83" customFormat="1" x14ac:dyDescent="0.2">
      <c r="B1362" s="142"/>
      <c r="E1362" s="84"/>
      <c r="F1362" s="216"/>
      <c r="G1362" s="84"/>
      <c r="H1362" s="210"/>
      <c r="I1362" s="210"/>
      <c r="J1362" s="84"/>
      <c r="K1362" s="84"/>
      <c r="L1362" s="84"/>
      <c r="M1362" s="84"/>
      <c r="N1362" s="84"/>
      <c r="O1362" s="6"/>
      <c r="P1362" s="6"/>
      <c r="Q1362" s="6"/>
      <c r="R1362" s="6"/>
      <c r="S1362" s="6"/>
      <c r="T1362" s="6"/>
      <c r="U1362" s="6"/>
    </row>
    <row r="1363" spans="2:21" s="83" customFormat="1" x14ac:dyDescent="0.2">
      <c r="B1363" s="142"/>
      <c r="E1363" s="84"/>
      <c r="F1363" s="216"/>
      <c r="G1363" s="84"/>
      <c r="H1363" s="210"/>
      <c r="I1363" s="210"/>
      <c r="J1363" s="84"/>
      <c r="K1363" s="84"/>
      <c r="L1363" s="84"/>
      <c r="M1363" s="84"/>
      <c r="N1363" s="84"/>
      <c r="O1363" s="6"/>
      <c r="P1363" s="6"/>
      <c r="Q1363" s="6"/>
      <c r="R1363" s="6"/>
      <c r="S1363" s="6"/>
      <c r="T1363" s="6"/>
      <c r="U1363" s="6"/>
    </row>
    <row r="1364" spans="2:21" s="83" customFormat="1" x14ac:dyDescent="0.2">
      <c r="B1364" s="142"/>
      <c r="E1364" s="84"/>
      <c r="F1364" s="216"/>
      <c r="G1364" s="84"/>
      <c r="H1364" s="210"/>
      <c r="I1364" s="210"/>
      <c r="J1364" s="84"/>
      <c r="K1364" s="84"/>
      <c r="L1364" s="84"/>
      <c r="M1364" s="84"/>
      <c r="N1364" s="84"/>
      <c r="O1364" s="6"/>
      <c r="P1364" s="6"/>
      <c r="Q1364" s="6"/>
      <c r="R1364" s="6"/>
      <c r="S1364" s="6"/>
      <c r="T1364" s="6"/>
      <c r="U1364" s="6"/>
    </row>
    <row r="1365" spans="2:21" s="83" customFormat="1" x14ac:dyDescent="0.2">
      <c r="B1365" s="142"/>
      <c r="E1365" s="84"/>
      <c r="F1365" s="216"/>
      <c r="G1365" s="84"/>
      <c r="H1365" s="210"/>
      <c r="I1365" s="210"/>
      <c r="J1365" s="84"/>
      <c r="K1365" s="84"/>
      <c r="L1365" s="84"/>
      <c r="M1365" s="84"/>
      <c r="N1365" s="84"/>
      <c r="O1365" s="6"/>
      <c r="P1365" s="6"/>
      <c r="Q1365" s="6"/>
      <c r="R1365" s="6"/>
      <c r="S1365" s="6"/>
      <c r="T1365" s="6"/>
      <c r="U1365" s="6"/>
    </row>
    <row r="1366" spans="2:21" s="83" customFormat="1" x14ac:dyDescent="0.2">
      <c r="B1366" s="142"/>
      <c r="E1366" s="84"/>
      <c r="F1366" s="216"/>
      <c r="G1366" s="84"/>
      <c r="H1366" s="210"/>
      <c r="I1366" s="210"/>
      <c r="J1366" s="84"/>
      <c r="K1366" s="84"/>
      <c r="L1366" s="84"/>
      <c r="M1366" s="84"/>
      <c r="N1366" s="84"/>
      <c r="O1366" s="6"/>
      <c r="P1366" s="6"/>
      <c r="Q1366" s="6"/>
      <c r="R1366" s="6"/>
      <c r="S1366" s="6"/>
      <c r="T1366" s="6"/>
      <c r="U1366" s="6"/>
    </row>
    <row r="1367" spans="2:21" s="83" customFormat="1" x14ac:dyDescent="0.2">
      <c r="B1367" s="142"/>
      <c r="E1367" s="84"/>
      <c r="F1367" s="216"/>
      <c r="G1367" s="84"/>
      <c r="H1367" s="210"/>
      <c r="I1367" s="210"/>
      <c r="J1367" s="84"/>
      <c r="K1367" s="84"/>
      <c r="L1367" s="84"/>
      <c r="M1367" s="84"/>
      <c r="N1367" s="84"/>
      <c r="O1367" s="6"/>
      <c r="P1367" s="6"/>
      <c r="Q1367" s="6"/>
      <c r="R1367" s="6"/>
      <c r="S1367" s="6"/>
      <c r="T1367" s="6"/>
      <c r="U1367" s="6"/>
    </row>
    <row r="1368" spans="2:21" s="83" customFormat="1" x14ac:dyDescent="0.2">
      <c r="B1368" s="142"/>
      <c r="E1368" s="84"/>
      <c r="F1368" s="216"/>
      <c r="G1368" s="84"/>
      <c r="H1368" s="210"/>
      <c r="I1368" s="210"/>
      <c r="J1368" s="84"/>
      <c r="K1368" s="84"/>
      <c r="L1368" s="84"/>
      <c r="M1368" s="84"/>
      <c r="N1368" s="84"/>
      <c r="O1368" s="6"/>
      <c r="P1368" s="6"/>
      <c r="Q1368" s="6"/>
      <c r="R1368" s="6"/>
      <c r="S1368" s="6"/>
      <c r="T1368" s="6"/>
      <c r="U1368" s="6"/>
    </row>
    <row r="1369" spans="2:21" s="83" customFormat="1" x14ac:dyDescent="0.2">
      <c r="B1369" s="142"/>
      <c r="E1369" s="84"/>
      <c r="F1369" s="216"/>
      <c r="G1369" s="84"/>
      <c r="H1369" s="210"/>
      <c r="I1369" s="210"/>
      <c r="J1369" s="84"/>
      <c r="K1369" s="84"/>
      <c r="L1369" s="84"/>
      <c r="M1369" s="84"/>
      <c r="N1369" s="84"/>
      <c r="O1369" s="6"/>
      <c r="P1369" s="6"/>
      <c r="Q1369" s="6"/>
      <c r="R1369" s="6"/>
      <c r="S1369" s="6"/>
      <c r="T1369" s="6"/>
      <c r="U1369" s="6"/>
    </row>
    <row r="1370" spans="2:21" s="83" customFormat="1" x14ac:dyDescent="0.2">
      <c r="B1370" s="142"/>
      <c r="E1370" s="84"/>
      <c r="F1370" s="216"/>
      <c r="G1370" s="84"/>
      <c r="H1370" s="210"/>
      <c r="I1370" s="210"/>
      <c r="J1370" s="84"/>
      <c r="K1370" s="84"/>
      <c r="L1370" s="84"/>
      <c r="M1370" s="84"/>
      <c r="N1370" s="84"/>
      <c r="O1370" s="6"/>
      <c r="P1370" s="6"/>
      <c r="Q1370" s="6"/>
      <c r="R1370" s="6"/>
      <c r="S1370" s="6"/>
      <c r="T1370" s="6"/>
      <c r="U1370" s="6"/>
    </row>
    <row r="1371" spans="2:21" s="83" customFormat="1" x14ac:dyDescent="0.2">
      <c r="B1371" s="142"/>
      <c r="E1371" s="84"/>
      <c r="F1371" s="216"/>
      <c r="G1371" s="84"/>
      <c r="H1371" s="210"/>
      <c r="I1371" s="210"/>
      <c r="J1371" s="84"/>
      <c r="K1371" s="84"/>
      <c r="L1371" s="84"/>
      <c r="M1371" s="84"/>
      <c r="N1371" s="84"/>
      <c r="O1371" s="6"/>
      <c r="P1371" s="6"/>
      <c r="Q1371" s="6"/>
      <c r="R1371" s="6"/>
      <c r="S1371" s="6"/>
      <c r="T1371" s="6"/>
      <c r="U1371" s="6"/>
    </row>
    <row r="1372" spans="2:21" s="83" customFormat="1" x14ac:dyDescent="0.2">
      <c r="B1372" s="142"/>
      <c r="E1372" s="84"/>
      <c r="F1372" s="216"/>
      <c r="G1372" s="84"/>
      <c r="H1372" s="210"/>
      <c r="I1372" s="210"/>
      <c r="J1372" s="84"/>
      <c r="K1372" s="84"/>
      <c r="L1372" s="84"/>
      <c r="M1372" s="84"/>
      <c r="N1372" s="84"/>
      <c r="O1372" s="6"/>
      <c r="P1372" s="6"/>
      <c r="Q1372" s="6"/>
      <c r="R1372" s="6"/>
      <c r="S1372" s="6"/>
      <c r="T1372" s="6"/>
      <c r="U1372" s="6"/>
    </row>
    <row r="1373" spans="2:21" s="83" customFormat="1" x14ac:dyDescent="0.2">
      <c r="B1373" s="142"/>
      <c r="E1373" s="84"/>
      <c r="F1373" s="216"/>
      <c r="G1373" s="84"/>
      <c r="H1373" s="210"/>
      <c r="I1373" s="210"/>
      <c r="J1373" s="84"/>
      <c r="K1373" s="84"/>
      <c r="L1373" s="84"/>
      <c r="M1373" s="84"/>
      <c r="N1373" s="84"/>
      <c r="O1373" s="6"/>
      <c r="P1373" s="6"/>
      <c r="Q1373" s="6"/>
      <c r="R1373" s="6"/>
      <c r="S1373" s="6"/>
      <c r="T1373" s="6"/>
      <c r="U1373" s="6"/>
    </row>
    <row r="1374" spans="2:21" s="83" customFormat="1" x14ac:dyDescent="0.2">
      <c r="B1374" s="142"/>
      <c r="E1374" s="84"/>
      <c r="F1374" s="216"/>
      <c r="G1374" s="84"/>
      <c r="H1374" s="210"/>
      <c r="I1374" s="210"/>
      <c r="J1374" s="84"/>
      <c r="K1374" s="84"/>
      <c r="L1374" s="84"/>
      <c r="M1374" s="84"/>
      <c r="N1374" s="84"/>
      <c r="O1374" s="6"/>
      <c r="P1374" s="6"/>
      <c r="Q1374" s="6"/>
      <c r="R1374" s="6"/>
      <c r="S1374" s="6"/>
      <c r="T1374" s="6"/>
      <c r="U1374" s="6"/>
    </row>
    <row r="1375" spans="2:21" s="83" customFormat="1" x14ac:dyDescent="0.2">
      <c r="B1375" s="142"/>
      <c r="E1375" s="84"/>
      <c r="F1375" s="216"/>
      <c r="G1375" s="84"/>
      <c r="H1375" s="210"/>
      <c r="I1375" s="210"/>
      <c r="J1375" s="84"/>
      <c r="K1375" s="84"/>
      <c r="L1375" s="84"/>
      <c r="M1375" s="84"/>
      <c r="N1375" s="84"/>
      <c r="O1375" s="6"/>
      <c r="P1375" s="6"/>
      <c r="Q1375" s="6"/>
      <c r="R1375" s="6"/>
      <c r="S1375" s="6"/>
      <c r="T1375" s="6"/>
      <c r="U1375" s="6"/>
    </row>
    <row r="1376" spans="2:21" s="83" customFormat="1" x14ac:dyDescent="0.2">
      <c r="B1376" s="142"/>
      <c r="E1376" s="84"/>
      <c r="F1376" s="216"/>
      <c r="G1376" s="84"/>
      <c r="H1376" s="210"/>
      <c r="I1376" s="210"/>
      <c r="J1376" s="84"/>
      <c r="K1376" s="84"/>
      <c r="L1376" s="84"/>
      <c r="M1376" s="84"/>
      <c r="N1376" s="84"/>
      <c r="O1376" s="6"/>
      <c r="P1376" s="6"/>
      <c r="Q1376" s="6"/>
      <c r="R1376" s="6"/>
      <c r="S1376" s="6"/>
      <c r="T1376" s="6"/>
      <c r="U1376" s="6"/>
    </row>
    <row r="1377" spans="2:21" s="83" customFormat="1" x14ac:dyDescent="0.2">
      <c r="B1377" s="142"/>
      <c r="E1377" s="84"/>
      <c r="F1377" s="216"/>
      <c r="G1377" s="84"/>
      <c r="H1377" s="210"/>
      <c r="I1377" s="210"/>
      <c r="J1377" s="84"/>
      <c r="K1377" s="84"/>
      <c r="L1377" s="84"/>
      <c r="M1377" s="84"/>
      <c r="N1377" s="84"/>
      <c r="O1377" s="6"/>
      <c r="P1377" s="6"/>
      <c r="Q1377" s="6"/>
      <c r="R1377" s="6"/>
      <c r="S1377" s="6"/>
      <c r="T1377" s="6"/>
      <c r="U1377" s="6"/>
    </row>
    <row r="1378" spans="2:21" s="83" customFormat="1" x14ac:dyDescent="0.2">
      <c r="B1378" s="142"/>
      <c r="E1378" s="84"/>
      <c r="F1378" s="216"/>
      <c r="G1378" s="84"/>
      <c r="H1378" s="210"/>
      <c r="I1378" s="210"/>
      <c r="J1378" s="84"/>
      <c r="K1378" s="84"/>
      <c r="L1378" s="84"/>
      <c r="M1378" s="84"/>
      <c r="N1378" s="84"/>
      <c r="O1378" s="6"/>
      <c r="P1378" s="6"/>
      <c r="Q1378" s="6"/>
      <c r="R1378" s="6"/>
      <c r="S1378" s="6"/>
      <c r="T1378" s="6"/>
      <c r="U1378" s="6"/>
    </row>
    <row r="1379" spans="2:21" s="83" customFormat="1" x14ac:dyDescent="0.2">
      <c r="B1379" s="142"/>
      <c r="E1379" s="84"/>
      <c r="F1379" s="216"/>
      <c r="G1379" s="84"/>
      <c r="H1379" s="210"/>
      <c r="I1379" s="210"/>
      <c r="J1379" s="84"/>
      <c r="K1379" s="84"/>
      <c r="L1379" s="84"/>
      <c r="M1379" s="84"/>
      <c r="N1379" s="84"/>
      <c r="O1379" s="6"/>
      <c r="P1379" s="6"/>
      <c r="Q1379" s="6"/>
      <c r="R1379" s="6"/>
      <c r="S1379" s="6"/>
      <c r="T1379" s="6"/>
      <c r="U1379" s="6"/>
    </row>
    <row r="1380" spans="2:21" s="83" customFormat="1" x14ac:dyDescent="0.2">
      <c r="B1380" s="142"/>
      <c r="E1380" s="84"/>
      <c r="F1380" s="216"/>
      <c r="G1380" s="84"/>
      <c r="H1380" s="210"/>
      <c r="I1380" s="210"/>
      <c r="J1380" s="84"/>
      <c r="K1380" s="84"/>
      <c r="L1380" s="84"/>
      <c r="M1380" s="84"/>
      <c r="N1380" s="84"/>
      <c r="O1380" s="6"/>
      <c r="P1380" s="6"/>
      <c r="Q1380" s="6"/>
      <c r="R1380" s="6"/>
      <c r="S1380" s="6"/>
      <c r="T1380" s="6"/>
      <c r="U1380" s="6"/>
    </row>
    <row r="1381" spans="2:21" s="83" customFormat="1" x14ac:dyDescent="0.2">
      <c r="B1381" s="142"/>
      <c r="E1381" s="84"/>
      <c r="F1381" s="216"/>
      <c r="G1381" s="84"/>
      <c r="H1381" s="210"/>
      <c r="I1381" s="210"/>
      <c r="J1381" s="84"/>
      <c r="K1381" s="84"/>
      <c r="L1381" s="84"/>
      <c r="M1381" s="84"/>
      <c r="N1381" s="84"/>
      <c r="O1381" s="6"/>
      <c r="P1381" s="6"/>
      <c r="Q1381" s="6"/>
      <c r="R1381" s="6"/>
      <c r="S1381" s="6"/>
      <c r="T1381" s="6"/>
      <c r="U1381" s="6"/>
    </row>
    <row r="1382" spans="2:21" s="83" customFormat="1" x14ac:dyDescent="0.2">
      <c r="B1382" s="142"/>
      <c r="E1382" s="84"/>
      <c r="F1382" s="216"/>
      <c r="G1382" s="84"/>
      <c r="H1382" s="210"/>
      <c r="I1382" s="210"/>
      <c r="J1382" s="84"/>
      <c r="K1382" s="84"/>
      <c r="L1382" s="84"/>
      <c r="M1382" s="84"/>
      <c r="N1382" s="84"/>
      <c r="O1382" s="6"/>
      <c r="P1382" s="6"/>
      <c r="Q1382" s="6"/>
      <c r="R1382" s="6"/>
      <c r="S1382" s="6"/>
      <c r="T1382" s="6"/>
      <c r="U1382" s="6"/>
    </row>
    <row r="1383" spans="2:21" s="83" customFormat="1" x14ac:dyDescent="0.2">
      <c r="B1383" s="142"/>
      <c r="E1383" s="84"/>
      <c r="F1383" s="216"/>
      <c r="G1383" s="84"/>
      <c r="H1383" s="210"/>
      <c r="I1383" s="210"/>
      <c r="J1383" s="84"/>
      <c r="K1383" s="84"/>
      <c r="L1383" s="84"/>
      <c r="M1383" s="84"/>
      <c r="N1383" s="84"/>
      <c r="O1383" s="6"/>
      <c r="P1383" s="6"/>
      <c r="Q1383" s="6"/>
      <c r="R1383" s="6"/>
      <c r="S1383" s="6"/>
      <c r="T1383" s="6"/>
      <c r="U1383" s="6"/>
    </row>
    <row r="1384" spans="2:21" s="83" customFormat="1" x14ac:dyDescent="0.2">
      <c r="B1384" s="142"/>
      <c r="E1384" s="84"/>
      <c r="F1384" s="216"/>
      <c r="G1384" s="84"/>
      <c r="H1384" s="210"/>
      <c r="I1384" s="210"/>
      <c r="J1384" s="84"/>
      <c r="K1384" s="84"/>
      <c r="L1384" s="84"/>
      <c r="M1384" s="84"/>
      <c r="N1384" s="84"/>
      <c r="O1384" s="6"/>
      <c r="P1384" s="6"/>
      <c r="Q1384" s="6"/>
      <c r="R1384" s="6"/>
      <c r="S1384" s="6"/>
      <c r="T1384" s="6"/>
      <c r="U1384" s="6"/>
    </row>
    <row r="1385" spans="2:21" s="83" customFormat="1" x14ac:dyDescent="0.2">
      <c r="B1385" s="142"/>
      <c r="E1385" s="84"/>
      <c r="F1385" s="216"/>
      <c r="G1385" s="84"/>
      <c r="H1385" s="210"/>
      <c r="I1385" s="210"/>
      <c r="J1385" s="84"/>
      <c r="K1385" s="84"/>
      <c r="L1385" s="84"/>
      <c r="M1385" s="84"/>
      <c r="N1385" s="84"/>
      <c r="O1385" s="6"/>
      <c r="P1385" s="6"/>
      <c r="Q1385" s="6"/>
      <c r="R1385" s="6"/>
      <c r="S1385" s="6"/>
      <c r="T1385" s="6"/>
      <c r="U1385" s="6"/>
    </row>
    <row r="1386" spans="2:21" s="83" customFormat="1" x14ac:dyDescent="0.2">
      <c r="B1386" s="142"/>
      <c r="E1386" s="84"/>
      <c r="F1386" s="216"/>
      <c r="G1386" s="84"/>
      <c r="H1386" s="210"/>
      <c r="I1386" s="210"/>
      <c r="J1386" s="84"/>
      <c r="K1386" s="84"/>
      <c r="L1386" s="84"/>
      <c r="M1386" s="84"/>
      <c r="N1386" s="84"/>
      <c r="O1386" s="6"/>
      <c r="P1386" s="6"/>
      <c r="Q1386" s="6"/>
      <c r="R1386" s="6"/>
      <c r="S1386" s="6"/>
      <c r="T1386" s="6"/>
      <c r="U1386" s="6"/>
    </row>
    <row r="1387" spans="2:21" s="83" customFormat="1" x14ac:dyDescent="0.2">
      <c r="B1387" s="142"/>
      <c r="E1387" s="84"/>
      <c r="F1387" s="216"/>
      <c r="G1387" s="84"/>
      <c r="H1387" s="210"/>
      <c r="I1387" s="210"/>
      <c r="J1387" s="84"/>
      <c r="K1387" s="84"/>
      <c r="L1387" s="84"/>
      <c r="M1387" s="84"/>
      <c r="N1387" s="84"/>
      <c r="O1387" s="6"/>
      <c r="P1387" s="6"/>
      <c r="Q1387" s="6"/>
      <c r="R1387" s="6"/>
      <c r="S1387" s="6"/>
      <c r="T1387" s="6"/>
      <c r="U1387" s="6"/>
    </row>
    <row r="1388" spans="2:21" s="83" customFormat="1" x14ac:dyDescent="0.2">
      <c r="B1388" s="142"/>
      <c r="E1388" s="84"/>
      <c r="F1388" s="216"/>
      <c r="G1388" s="84"/>
      <c r="H1388" s="210"/>
      <c r="I1388" s="210"/>
      <c r="J1388" s="84"/>
      <c r="K1388" s="84"/>
      <c r="L1388" s="84"/>
      <c r="M1388" s="84"/>
      <c r="N1388" s="84"/>
      <c r="O1388" s="6"/>
      <c r="P1388" s="6"/>
      <c r="Q1388" s="6"/>
      <c r="R1388" s="6"/>
      <c r="S1388" s="6"/>
      <c r="T1388" s="6"/>
      <c r="U1388" s="6"/>
    </row>
    <row r="1389" spans="2:21" s="83" customFormat="1" x14ac:dyDescent="0.2">
      <c r="B1389" s="142"/>
      <c r="E1389" s="84"/>
      <c r="F1389" s="216"/>
      <c r="G1389" s="84"/>
      <c r="H1389" s="210"/>
      <c r="I1389" s="210"/>
      <c r="J1389" s="84"/>
      <c r="K1389" s="84"/>
      <c r="L1389" s="84"/>
      <c r="M1389" s="84"/>
      <c r="N1389" s="84"/>
      <c r="O1389" s="6"/>
      <c r="P1389" s="6"/>
      <c r="Q1389" s="6"/>
      <c r="R1389" s="6"/>
      <c r="S1389" s="6"/>
      <c r="T1389" s="6"/>
      <c r="U1389" s="6"/>
    </row>
    <row r="1390" spans="2:21" s="83" customFormat="1" x14ac:dyDescent="0.2">
      <c r="B1390" s="142"/>
      <c r="E1390" s="84"/>
      <c r="F1390" s="216"/>
      <c r="G1390" s="84"/>
      <c r="H1390" s="210"/>
      <c r="I1390" s="210"/>
      <c r="J1390" s="84"/>
      <c r="K1390" s="84"/>
      <c r="L1390" s="84"/>
      <c r="M1390" s="84"/>
      <c r="N1390" s="84"/>
      <c r="O1390" s="6"/>
      <c r="P1390" s="6"/>
      <c r="Q1390" s="6"/>
      <c r="R1390" s="6"/>
      <c r="S1390" s="6"/>
      <c r="T1390" s="6"/>
      <c r="U1390" s="6"/>
    </row>
    <row r="1391" spans="2:21" s="83" customFormat="1" x14ac:dyDescent="0.2">
      <c r="B1391" s="142"/>
      <c r="E1391" s="84"/>
      <c r="F1391" s="216"/>
      <c r="G1391" s="84"/>
      <c r="H1391" s="210"/>
      <c r="I1391" s="210"/>
      <c r="J1391" s="84"/>
      <c r="K1391" s="84"/>
      <c r="L1391" s="84"/>
      <c r="M1391" s="84"/>
      <c r="N1391" s="84"/>
      <c r="O1391" s="6"/>
      <c r="P1391" s="6"/>
      <c r="Q1391" s="6"/>
      <c r="R1391" s="6"/>
      <c r="S1391" s="6"/>
      <c r="T1391" s="6"/>
      <c r="U1391" s="6"/>
    </row>
    <row r="1392" spans="2:21" s="83" customFormat="1" x14ac:dyDescent="0.2">
      <c r="B1392" s="142"/>
      <c r="E1392" s="84"/>
      <c r="F1392" s="216"/>
      <c r="G1392" s="84"/>
      <c r="H1392" s="210"/>
      <c r="I1392" s="210"/>
      <c r="J1392" s="84"/>
      <c r="K1392" s="84"/>
      <c r="L1392" s="84"/>
      <c r="M1392" s="84"/>
      <c r="N1392" s="84"/>
      <c r="O1392" s="6"/>
      <c r="P1392" s="6"/>
      <c r="Q1392" s="6"/>
      <c r="R1392" s="6"/>
      <c r="S1392" s="6"/>
      <c r="T1392" s="6"/>
      <c r="U1392" s="6"/>
    </row>
    <row r="1393" spans="2:21" s="83" customFormat="1" x14ac:dyDescent="0.2">
      <c r="B1393" s="142"/>
      <c r="E1393" s="84"/>
      <c r="F1393" s="216"/>
      <c r="G1393" s="84"/>
      <c r="H1393" s="210"/>
      <c r="I1393" s="210"/>
      <c r="J1393" s="84"/>
      <c r="K1393" s="84"/>
      <c r="L1393" s="84"/>
      <c r="M1393" s="84"/>
      <c r="N1393" s="84"/>
      <c r="O1393" s="6"/>
      <c r="P1393" s="6"/>
      <c r="Q1393" s="6"/>
      <c r="R1393" s="6"/>
      <c r="S1393" s="6"/>
      <c r="T1393" s="6"/>
      <c r="U1393" s="6"/>
    </row>
    <row r="1394" spans="2:21" s="83" customFormat="1" x14ac:dyDescent="0.2">
      <c r="B1394" s="142"/>
      <c r="E1394" s="84"/>
      <c r="F1394" s="216"/>
      <c r="G1394" s="84"/>
      <c r="H1394" s="210"/>
      <c r="I1394" s="210"/>
      <c r="J1394" s="84"/>
      <c r="K1394" s="84"/>
      <c r="L1394" s="84"/>
      <c r="M1394" s="84"/>
      <c r="N1394" s="84"/>
      <c r="O1394" s="6"/>
      <c r="P1394" s="6"/>
      <c r="Q1394" s="6"/>
      <c r="R1394" s="6"/>
      <c r="S1394" s="6"/>
      <c r="T1394" s="6"/>
      <c r="U1394" s="6"/>
    </row>
    <row r="1395" spans="2:21" s="83" customFormat="1" x14ac:dyDescent="0.2">
      <c r="B1395" s="142"/>
      <c r="E1395" s="84"/>
      <c r="F1395" s="216"/>
      <c r="G1395" s="84"/>
      <c r="H1395" s="210"/>
      <c r="I1395" s="210"/>
      <c r="J1395" s="84"/>
      <c r="K1395" s="84"/>
      <c r="L1395" s="84"/>
      <c r="M1395" s="84"/>
      <c r="N1395" s="84"/>
      <c r="O1395" s="6"/>
      <c r="P1395" s="6"/>
      <c r="Q1395" s="6"/>
      <c r="R1395" s="6"/>
      <c r="S1395" s="6"/>
      <c r="T1395" s="6"/>
      <c r="U1395" s="6"/>
    </row>
    <row r="1396" spans="2:21" s="83" customFormat="1" x14ac:dyDescent="0.2">
      <c r="B1396" s="142"/>
      <c r="E1396" s="84"/>
      <c r="F1396" s="216"/>
      <c r="G1396" s="84"/>
      <c r="H1396" s="210"/>
      <c r="I1396" s="210"/>
      <c r="J1396" s="84"/>
      <c r="K1396" s="84"/>
      <c r="L1396" s="84"/>
      <c r="M1396" s="84"/>
      <c r="N1396" s="84"/>
      <c r="O1396" s="6"/>
      <c r="P1396" s="6"/>
      <c r="Q1396" s="6"/>
      <c r="R1396" s="6"/>
      <c r="S1396" s="6"/>
      <c r="T1396" s="6"/>
      <c r="U1396" s="6"/>
    </row>
    <row r="1397" spans="2:21" s="83" customFormat="1" x14ac:dyDescent="0.2">
      <c r="B1397" s="142"/>
      <c r="E1397" s="84"/>
      <c r="F1397" s="216"/>
      <c r="G1397" s="84"/>
      <c r="H1397" s="210"/>
      <c r="I1397" s="210"/>
      <c r="J1397" s="84"/>
      <c r="K1397" s="84"/>
      <c r="L1397" s="84"/>
      <c r="M1397" s="84"/>
      <c r="N1397" s="84"/>
      <c r="O1397" s="6"/>
      <c r="P1397" s="6"/>
      <c r="Q1397" s="6"/>
      <c r="R1397" s="6"/>
      <c r="S1397" s="6"/>
      <c r="T1397" s="6"/>
      <c r="U1397" s="6"/>
    </row>
    <row r="1398" spans="2:21" s="83" customFormat="1" x14ac:dyDescent="0.2">
      <c r="B1398" s="142"/>
      <c r="E1398" s="84"/>
      <c r="F1398" s="216"/>
      <c r="G1398" s="84"/>
      <c r="H1398" s="210"/>
      <c r="I1398" s="210"/>
      <c r="J1398" s="84"/>
      <c r="K1398" s="84"/>
      <c r="L1398" s="84"/>
      <c r="M1398" s="84"/>
      <c r="N1398" s="84"/>
      <c r="O1398" s="6"/>
      <c r="P1398" s="6"/>
      <c r="Q1398" s="6"/>
      <c r="R1398" s="6"/>
      <c r="S1398" s="6"/>
      <c r="T1398" s="6"/>
      <c r="U1398" s="6"/>
    </row>
    <row r="1399" spans="2:21" s="83" customFormat="1" x14ac:dyDescent="0.2">
      <c r="B1399" s="142"/>
      <c r="E1399" s="84"/>
      <c r="F1399" s="216"/>
      <c r="G1399" s="84"/>
      <c r="H1399" s="210"/>
      <c r="I1399" s="210"/>
      <c r="J1399" s="84"/>
      <c r="K1399" s="84"/>
      <c r="L1399" s="84"/>
      <c r="M1399" s="84"/>
      <c r="N1399" s="84"/>
      <c r="O1399" s="6"/>
      <c r="P1399" s="6"/>
      <c r="Q1399" s="6"/>
      <c r="R1399" s="6"/>
      <c r="S1399" s="6"/>
      <c r="T1399" s="6"/>
      <c r="U1399" s="6"/>
    </row>
    <row r="1400" spans="2:21" s="83" customFormat="1" x14ac:dyDescent="0.2">
      <c r="B1400" s="142"/>
      <c r="E1400" s="84"/>
      <c r="F1400" s="216"/>
      <c r="G1400" s="84"/>
      <c r="H1400" s="210"/>
      <c r="I1400" s="210"/>
      <c r="J1400" s="84"/>
      <c r="K1400" s="84"/>
      <c r="L1400" s="84"/>
      <c r="M1400" s="84"/>
      <c r="N1400" s="84"/>
      <c r="O1400" s="6"/>
      <c r="P1400" s="6"/>
      <c r="Q1400" s="6"/>
      <c r="R1400" s="6"/>
      <c r="S1400" s="6"/>
      <c r="T1400" s="6"/>
      <c r="U1400" s="6"/>
    </row>
    <row r="1401" spans="2:21" s="83" customFormat="1" x14ac:dyDescent="0.2">
      <c r="B1401" s="142"/>
      <c r="E1401" s="84"/>
      <c r="F1401" s="216"/>
      <c r="G1401" s="84"/>
      <c r="H1401" s="210"/>
      <c r="I1401" s="210"/>
      <c r="J1401" s="84"/>
      <c r="K1401" s="84"/>
      <c r="L1401" s="84"/>
      <c r="M1401" s="84"/>
      <c r="N1401" s="84"/>
      <c r="O1401" s="6"/>
      <c r="P1401" s="6"/>
      <c r="Q1401" s="6"/>
      <c r="R1401" s="6"/>
      <c r="S1401" s="6"/>
      <c r="T1401" s="6"/>
      <c r="U1401" s="6"/>
    </row>
    <row r="1402" spans="2:21" s="83" customFormat="1" x14ac:dyDescent="0.2">
      <c r="B1402" s="142"/>
      <c r="E1402" s="84"/>
      <c r="F1402" s="216"/>
      <c r="G1402" s="84"/>
      <c r="H1402" s="210"/>
      <c r="I1402" s="210"/>
      <c r="J1402" s="84"/>
      <c r="K1402" s="84"/>
      <c r="L1402" s="84"/>
      <c r="M1402" s="84"/>
      <c r="N1402" s="84"/>
      <c r="O1402" s="6"/>
      <c r="P1402" s="6"/>
      <c r="Q1402" s="6"/>
      <c r="R1402" s="6"/>
      <c r="S1402" s="6"/>
      <c r="T1402" s="6"/>
      <c r="U1402" s="6"/>
    </row>
    <row r="1403" spans="2:21" s="83" customFormat="1" x14ac:dyDescent="0.2">
      <c r="B1403" s="142"/>
      <c r="E1403" s="84"/>
      <c r="F1403" s="216"/>
      <c r="G1403" s="84"/>
      <c r="H1403" s="210"/>
      <c r="I1403" s="210"/>
      <c r="J1403" s="84"/>
      <c r="K1403" s="84"/>
      <c r="L1403" s="84"/>
      <c r="M1403" s="84"/>
      <c r="N1403" s="84"/>
      <c r="O1403" s="6"/>
      <c r="P1403" s="6"/>
      <c r="Q1403" s="6"/>
      <c r="R1403" s="6"/>
      <c r="S1403" s="6"/>
      <c r="T1403" s="6"/>
      <c r="U1403" s="6"/>
    </row>
    <row r="1404" spans="2:21" s="83" customFormat="1" x14ac:dyDescent="0.2">
      <c r="B1404" s="142"/>
      <c r="E1404" s="84"/>
      <c r="F1404" s="216"/>
      <c r="G1404" s="84"/>
      <c r="H1404" s="210"/>
      <c r="I1404" s="210"/>
      <c r="J1404" s="84"/>
      <c r="K1404" s="84"/>
      <c r="L1404" s="84"/>
      <c r="M1404" s="84"/>
      <c r="N1404" s="84"/>
      <c r="O1404" s="6"/>
      <c r="P1404" s="6"/>
      <c r="Q1404" s="6"/>
      <c r="R1404" s="6"/>
      <c r="S1404" s="6"/>
      <c r="T1404" s="6"/>
      <c r="U1404" s="6"/>
    </row>
    <row r="1405" spans="2:21" s="83" customFormat="1" x14ac:dyDescent="0.2">
      <c r="B1405" s="142"/>
      <c r="E1405" s="84"/>
      <c r="F1405" s="216"/>
      <c r="G1405" s="84"/>
      <c r="H1405" s="210"/>
      <c r="I1405" s="210"/>
      <c r="J1405" s="84"/>
      <c r="K1405" s="84"/>
      <c r="L1405" s="84"/>
      <c r="M1405" s="84"/>
      <c r="N1405" s="84"/>
      <c r="O1405" s="6"/>
      <c r="P1405" s="6"/>
      <c r="Q1405" s="6"/>
      <c r="R1405" s="6"/>
      <c r="S1405" s="6"/>
      <c r="T1405" s="6"/>
      <c r="U1405" s="6"/>
    </row>
    <row r="1406" spans="2:21" s="83" customFormat="1" x14ac:dyDescent="0.2">
      <c r="B1406" s="142"/>
      <c r="E1406" s="84"/>
      <c r="F1406" s="216"/>
      <c r="G1406" s="84"/>
      <c r="H1406" s="210"/>
      <c r="I1406" s="210"/>
      <c r="J1406" s="84"/>
      <c r="K1406" s="84"/>
      <c r="L1406" s="84"/>
      <c r="M1406" s="84"/>
      <c r="N1406" s="84"/>
      <c r="O1406" s="6"/>
      <c r="P1406" s="6"/>
      <c r="Q1406" s="6"/>
      <c r="R1406" s="6"/>
      <c r="S1406" s="6"/>
      <c r="T1406" s="6"/>
      <c r="U1406" s="6"/>
    </row>
    <row r="1407" spans="2:21" s="83" customFormat="1" x14ac:dyDescent="0.2">
      <c r="B1407" s="142"/>
      <c r="E1407" s="84"/>
      <c r="F1407" s="216"/>
      <c r="G1407" s="84"/>
      <c r="H1407" s="210"/>
      <c r="I1407" s="210"/>
      <c r="J1407" s="84"/>
      <c r="K1407" s="84"/>
      <c r="L1407" s="84"/>
      <c r="M1407" s="84"/>
      <c r="N1407" s="84"/>
      <c r="O1407" s="6"/>
      <c r="P1407" s="6"/>
      <c r="Q1407" s="6"/>
      <c r="R1407" s="6"/>
      <c r="S1407" s="6"/>
      <c r="T1407" s="6"/>
      <c r="U1407" s="6"/>
    </row>
    <row r="1408" spans="2:21" s="83" customFormat="1" x14ac:dyDescent="0.2">
      <c r="B1408" s="142"/>
      <c r="E1408" s="84"/>
      <c r="F1408" s="216"/>
      <c r="G1408" s="84"/>
      <c r="H1408" s="210"/>
      <c r="I1408" s="210"/>
      <c r="J1408" s="84"/>
      <c r="K1408" s="84"/>
      <c r="L1408" s="84"/>
      <c r="M1408" s="84"/>
      <c r="N1408" s="84"/>
      <c r="O1408" s="6"/>
      <c r="P1408" s="6"/>
      <c r="Q1408" s="6"/>
      <c r="R1408" s="6"/>
      <c r="S1408" s="6"/>
      <c r="T1408" s="6"/>
      <c r="U1408" s="6"/>
    </row>
    <row r="1409" spans="2:21" s="83" customFormat="1" x14ac:dyDescent="0.2">
      <c r="B1409" s="142"/>
      <c r="E1409" s="84"/>
      <c r="F1409" s="216"/>
      <c r="G1409" s="84"/>
      <c r="H1409" s="210"/>
      <c r="I1409" s="210"/>
      <c r="J1409" s="84"/>
      <c r="K1409" s="84"/>
      <c r="L1409" s="84"/>
      <c r="M1409" s="84"/>
      <c r="N1409" s="84"/>
      <c r="O1409" s="6"/>
      <c r="P1409" s="6"/>
      <c r="Q1409" s="6"/>
      <c r="R1409" s="6"/>
      <c r="S1409" s="6"/>
      <c r="T1409" s="6"/>
      <c r="U1409" s="6"/>
    </row>
    <row r="1410" spans="2:21" s="83" customFormat="1" x14ac:dyDescent="0.2">
      <c r="B1410" s="142"/>
      <c r="E1410" s="84"/>
      <c r="F1410" s="216"/>
      <c r="G1410" s="84"/>
      <c r="H1410" s="210"/>
      <c r="I1410" s="210"/>
      <c r="J1410" s="84"/>
      <c r="K1410" s="84"/>
      <c r="L1410" s="84"/>
      <c r="M1410" s="84"/>
      <c r="N1410" s="84"/>
      <c r="O1410" s="6"/>
      <c r="P1410" s="6"/>
      <c r="Q1410" s="6"/>
      <c r="R1410" s="6"/>
      <c r="S1410" s="6"/>
      <c r="T1410" s="6"/>
      <c r="U1410" s="6"/>
    </row>
    <row r="1411" spans="2:21" s="83" customFormat="1" x14ac:dyDescent="0.2">
      <c r="B1411" s="142"/>
      <c r="E1411" s="84"/>
      <c r="F1411" s="216"/>
      <c r="G1411" s="84"/>
      <c r="H1411" s="210"/>
      <c r="I1411" s="210"/>
      <c r="J1411" s="84"/>
      <c r="K1411" s="84"/>
      <c r="L1411" s="84"/>
      <c r="M1411" s="84"/>
      <c r="N1411" s="84"/>
      <c r="O1411" s="6"/>
      <c r="P1411" s="6"/>
      <c r="Q1411" s="6"/>
      <c r="R1411" s="6"/>
      <c r="S1411" s="6"/>
      <c r="T1411" s="6"/>
      <c r="U1411" s="6"/>
    </row>
    <row r="1412" spans="2:21" s="83" customFormat="1" x14ac:dyDescent="0.2">
      <c r="B1412" s="142"/>
      <c r="E1412" s="84"/>
      <c r="F1412" s="216"/>
      <c r="G1412" s="84"/>
      <c r="H1412" s="210"/>
      <c r="I1412" s="210"/>
      <c r="J1412" s="84"/>
      <c r="K1412" s="84"/>
      <c r="L1412" s="84"/>
      <c r="M1412" s="84"/>
      <c r="N1412" s="84"/>
      <c r="O1412" s="6"/>
      <c r="P1412" s="6"/>
      <c r="Q1412" s="6"/>
      <c r="R1412" s="6"/>
      <c r="S1412" s="6"/>
      <c r="T1412" s="6"/>
      <c r="U1412" s="6"/>
    </row>
    <row r="1413" spans="2:21" s="83" customFormat="1" x14ac:dyDescent="0.2">
      <c r="B1413" s="142"/>
      <c r="E1413" s="84"/>
      <c r="F1413" s="216"/>
      <c r="G1413" s="84"/>
      <c r="H1413" s="210"/>
      <c r="I1413" s="210"/>
      <c r="J1413" s="84"/>
      <c r="K1413" s="84"/>
      <c r="L1413" s="84"/>
      <c r="M1413" s="84"/>
      <c r="N1413" s="84"/>
      <c r="O1413" s="6"/>
      <c r="P1413" s="6"/>
      <c r="Q1413" s="6"/>
      <c r="R1413" s="6"/>
      <c r="S1413" s="6"/>
      <c r="T1413" s="6"/>
      <c r="U1413" s="6"/>
    </row>
    <row r="1414" spans="2:21" s="83" customFormat="1" x14ac:dyDescent="0.2">
      <c r="B1414" s="142"/>
      <c r="E1414" s="84"/>
      <c r="F1414" s="216"/>
      <c r="G1414" s="84"/>
      <c r="H1414" s="210"/>
      <c r="I1414" s="210"/>
      <c r="J1414" s="84"/>
      <c r="K1414" s="84"/>
      <c r="L1414" s="84"/>
      <c r="M1414" s="84"/>
      <c r="N1414" s="84"/>
      <c r="O1414" s="6"/>
      <c r="P1414" s="6"/>
      <c r="Q1414" s="6"/>
      <c r="R1414" s="6"/>
      <c r="S1414" s="6"/>
      <c r="T1414" s="6"/>
      <c r="U1414" s="6"/>
    </row>
    <row r="1415" spans="2:21" s="83" customFormat="1" x14ac:dyDescent="0.2">
      <c r="B1415" s="142"/>
      <c r="E1415" s="84"/>
      <c r="F1415" s="216"/>
      <c r="G1415" s="84"/>
      <c r="H1415" s="210"/>
      <c r="I1415" s="210"/>
      <c r="J1415" s="84"/>
      <c r="K1415" s="84"/>
      <c r="L1415" s="84"/>
      <c r="M1415" s="84"/>
      <c r="N1415" s="84"/>
      <c r="O1415" s="6"/>
      <c r="P1415" s="6"/>
      <c r="Q1415" s="6"/>
      <c r="R1415" s="6"/>
      <c r="S1415" s="6"/>
      <c r="T1415" s="6"/>
      <c r="U1415" s="6"/>
    </row>
    <row r="1416" spans="2:21" s="83" customFormat="1" x14ac:dyDescent="0.2">
      <c r="B1416" s="142"/>
      <c r="E1416" s="84"/>
      <c r="F1416" s="216"/>
      <c r="G1416" s="84"/>
      <c r="H1416" s="210"/>
      <c r="I1416" s="210"/>
      <c r="J1416" s="84"/>
      <c r="K1416" s="84"/>
      <c r="L1416" s="84"/>
      <c r="M1416" s="84"/>
      <c r="N1416" s="84"/>
      <c r="O1416" s="6"/>
      <c r="P1416" s="6"/>
      <c r="Q1416" s="6"/>
      <c r="R1416" s="6"/>
      <c r="S1416" s="6"/>
      <c r="T1416" s="6"/>
      <c r="U1416" s="6"/>
    </row>
    <row r="1417" spans="2:21" s="83" customFormat="1" x14ac:dyDescent="0.2">
      <c r="B1417" s="142"/>
      <c r="E1417" s="84"/>
      <c r="F1417" s="216"/>
      <c r="G1417" s="84"/>
      <c r="H1417" s="210"/>
      <c r="I1417" s="210"/>
      <c r="J1417" s="84"/>
      <c r="K1417" s="84"/>
      <c r="L1417" s="84"/>
      <c r="M1417" s="84"/>
      <c r="N1417" s="84"/>
      <c r="O1417" s="6"/>
      <c r="P1417" s="6"/>
      <c r="Q1417" s="6"/>
      <c r="R1417" s="6"/>
      <c r="S1417" s="6"/>
      <c r="T1417" s="6"/>
      <c r="U1417" s="6"/>
    </row>
    <row r="1418" spans="2:21" s="83" customFormat="1" x14ac:dyDescent="0.2">
      <c r="B1418" s="142"/>
      <c r="E1418" s="84"/>
      <c r="F1418" s="216"/>
      <c r="G1418" s="84"/>
      <c r="H1418" s="210"/>
      <c r="I1418" s="210"/>
      <c r="J1418" s="84"/>
      <c r="K1418" s="84"/>
      <c r="L1418" s="84"/>
      <c r="M1418" s="84"/>
      <c r="N1418" s="84"/>
      <c r="O1418" s="6"/>
      <c r="P1418" s="6"/>
      <c r="Q1418" s="6"/>
      <c r="R1418" s="6"/>
      <c r="S1418" s="6"/>
      <c r="T1418" s="6"/>
      <c r="U1418" s="6"/>
    </row>
    <row r="1419" spans="2:21" s="83" customFormat="1" x14ac:dyDescent="0.2">
      <c r="B1419" s="142"/>
      <c r="E1419" s="84"/>
      <c r="F1419" s="216"/>
      <c r="G1419" s="84"/>
      <c r="H1419" s="210"/>
      <c r="I1419" s="210"/>
      <c r="J1419" s="84"/>
      <c r="K1419" s="84"/>
      <c r="L1419" s="84"/>
      <c r="M1419" s="84"/>
      <c r="N1419" s="84"/>
      <c r="O1419" s="6"/>
      <c r="P1419" s="6"/>
      <c r="Q1419" s="6"/>
      <c r="R1419" s="6"/>
      <c r="S1419" s="6"/>
      <c r="T1419" s="6"/>
      <c r="U1419" s="6"/>
    </row>
    <row r="1420" spans="2:21" s="83" customFormat="1" x14ac:dyDescent="0.2">
      <c r="B1420" s="142"/>
      <c r="E1420" s="84"/>
      <c r="F1420" s="216"/>
      <c r="G1420" s="84"/>
      <c r="H1420" s="210"/>
      <c r="I1420" s="210"/>
      <c r="J1420" s="84"/>
      <c r="K1420" s="84"/>
      <c r="L1420" s="84"/>
      <c r="M1420" s="84"/>
      <c r="N1420" s="84"/>
      <c r="O1420" s="6"/>
      <c r="P1420" s="6"/>
      <c r="Q1420" s="6"/>
      <c r="R1420" s="6"/>
      <c r="S1420" s="6"/>
      <c r="T1420" s="6"/>
      <c r="U1420" s="6"/>
    </row>
    <row r="1421" spans="2:21" s="83" customFormat="1" x14ac:dyDescent="0.2">
      <c r="B1421" s="142"/>
      <c r="E1421" s="84"/>
      <c r="F1421" s="216"/>
      <c r="G1421" s="84"/>
      <c r="H1421" s="210"/>
      <c r="I1421" s="210"/>
      <c r="J1421" s="84"/>
      <c r="K1421" s="84"/>
      <c r="L1421" s="84"/>
      <c r="M1421" s="84"/>
      <c r="N1421" s="84"/>
      <c r="O1421" s="6"/>
      <c r="P1421" s="6"/>
      <c r="Q1421" s="6"/>
      <c r="R1421" s="6"/>
      <c r="S1421" s="6"/>
      <c r="T1421" s="6"/>
      <c r="U1421" s="6"/>
    </row>
    <row r="1422" spans="2:21" s="83" customFormat="1" x14ac:dyDescent="0.2">
      <c r="B1422" s="142"/>
      <c r="E1422" s="84"/>
      <c r="F1422" s="216"/>
      <c r="G1422" s="84"/>
      <c r="H1422" s="210"/>
      <c r="I1422" s="210"/>
      <c r="J1422" s="84"/>
      <c r="K1422" s="84"/>
      <c r="L1422" s="84"/>
      <c r="M1422" s="84"/>
      <c r="N1422" s="84"/>
      <c r="O1422" s="6"/>
      <c r="P1422" s="6"/>
      <c r="Q1422" s="6"/>
      <c r="R1422" s="6"/>
      <c r="S1422" s="6"/>
      <c r="T1422" s="6"/>
      <c r="U1422" s="6"/>
    </row>
    <row r="1423" spans="2:21" s="83" customFormat="1" x14ac:dyDescent="0.2">
      <c r="B1423" s="142"/>
      <c r="E1423" s="84"/>
      <c r="F1423" s="216"/>
      <c r="G1423" s="84"/>
      <c r="H1423" s="210"/>
      <c r="I1423" s="210"/>
      <c r="J1423" s="84"/>
      <c r="K1423" s="84"/>
      <c r="L1423" s="84"/>
      <c r="M1423" s="84"/>
      <c r="N1423" s="84"/>
      <c r="O1423" s="6"/>
      <c r="P1423" s="6"/>
      <c r="Q1423" s="6"/>
      <c r="R1423" s="6"/>
      <c r="S1423" s="6"/>
      <c r="T1423" s="6"/>
      <c r="U1423" s="6"/>
    </row>
    <row r="1424" spans="2:21" s="83" customFormat="1" x14ac:dyDescent="0.2">
      <c r="B1424" s="142"/>
      <c r="E1424" s="84"/>
      <c r="F1424" s="216"/>
      <c r="G1424" s="84"/>
      <c r="H1424" s="210"/>
      <c r="I1424" s="210"/>
      <c r="J1424" s="84"/>
      <c r="K1424" s="84"/>
      <c r="L1424" s="84"/>
      <c r="M1424" s="84"/>
      <c r="N1424" s="84"/>
      <c r="O1424" s="6"/>
      <c r="P1424" s="6"/>
      <c r="Q1424" s="6"/>
      <c r="R1424" s="6"/>
      <c r="S1424" s="6"/>
      <c r="T1424" s="6"/>
      <c r="U1424" s="6"/>
    </row>
    <row r="1425" spans="2:21" s="83" customFormat="1" x14ac:dyDescent="0.2">
      <c r="B1425" s="142"/>
      <c r="E1425" s="84"/>
      <c r="F1425" s="216"/>
      <c r="G1425" s="84"/>
      <c r="H1425" s="210"/>
      <c r="I1425" s="210"/>
      <c r="J1425" s="84"/>
      <c r="K1425" s="84"/>
      <c r="L1425" s="84"/>
      <c r="M1425" s="84"/>
      <c r="N1425" s="84"/>
      <c r="O1425" s="6"/>
      <c r="P1425" s="6"/>
      <c r="Q1425" s="6"/>
      <c r="R1425" s="6"/>
      <c r="S1425" s="6"/>
      <c r="T1425" s="6"/>
      <c r="U1425" s="6"/>
    </row>
    <row r="1426" spans="2:21" s="83" customFormat="1" x14ac:dyDescent="0.2">
      <c r="B1426" s="142"/>
      <c r="E1426" s="84"/>
      <c r="F1426" s="216"/>
      <c r="G1426" s="84"/>
      <c r="H1426" s="210"/>
      <c r="I1426" s="210"/>
      <c r="J1426" s="84"/>
      <c r="K1426" s="84"/>
      <c r="L1426" s="84"/>
      <c r="M1426" s="84"/>
      <c r="N1426" s="84"/>
      <c r="O1426" s="6"/>
      <c r="P1426" s="6"/>
      <c r="Q1426" s="6"/>
      <c r="R1426" s="6"/>
      <c r="S1426" s="6"/>
      <c r="T1426" s="6"/>
      <c r="U1426" s="6"/>
    </row>
    <row r="1427" spans="2:21" s="83" customFormat="1" x14ac:dyDescent="0.2">
      <c r="B1427" s="142"/>
      <c r="E1427" s="84"/>
      <c r="F1427" s="216"/>
      <c r="G1427" s="84"/>
      <c r="H1427" s="210"/>
      <c r="I1427" s="210"/>
      <c r="J1427" s="84"/>
      <c r="K1427" s="84"/>
      <c r="L1427" s="84"/>
      <c r="M1427" s="84"/>
      <c r="N1427" s="84"/>
      <c r="O1427" s="6"/>
      <c r="P1427" s="6"/>
      <c r="Q1427" s="6"/>
      <c r="R1427" s="6"/>
      <c r="S1427" s="6"/>
      <c r="T1427" s="6"/>
      <c r="U1427" s="6"/>
    </row>
    <row r="1428" spans="2:21" s="83" customFormat="1" x14ac:dyDescent="0.2">
      <c r="B1428" s="142"/>
      <c r="E1428" s="84"/>
      <c r="F1428" s="216"/>
      <c r="G1428" s="84"/>
      <c r="H1428" s="210"/>
      <c r="I1428" s="210"/>
      <c r="J1428" s="84"/>
      <c r="K1428" s="84"/>
      <c r="L1428" s="84"/>
      <c r="M1428" s="84"/>
      <c r="N1428" s="84"/>
      <c r="O1428" s="6"/>
      <c r="P1428" s="6"/>
      <c r="Q1428" s="6"/>
      <c r="R1428" s="6"/>
      <c r="S1428" s="6"/>
      <c r="T1428" s="6"/>
      <c r="U1428" s="6"/>
    </row>
    <row r="1429" spans="2:21" s="83" customFormat="1" x14ac:dyDescent="0.2">
      <c r="B1429" s="142"/>
      <c r="E1429" s="84"/>
      <c r="F1429" s="216"/>
      <c r="G1429" s="84"/>
      <c r="H1429" s="210"/>
      <c r="I1429" s="210"/>
      <c r="J1429" s="84"/>
      <c r="K1429" s="84"/>
      <c r="L1429" s="84"/>
      <c r="M1429" s="84"/>
      <c r="N1429" s="84"/>
      <c r="O1429" s="6"/>
      <c r="P1429" s="6"/>
      <c r="Q1429" s="6"/>
      <c r="R1429" s="6"/>
      <c r="S1429" s="6"/>
      <c r="T1429" s="6"/>
      <c r="U1429" s="6"/>
    </row>
    <row r="1430" spans="2:21" s="83" customFormat="1" x14ac:dyDescent="0.2">
      <c r="B1430" s="142"/>
      <c r="E1430" s="84"/>
      <c r="F1430" s="216"/>
      <c r="G1430" s="84"/>
      <c r="H1430" s="210"/>
      <c r="I1430" s="210"/>
      <c r="J1430" s="84"/>
      <c r="K1430" s="84"/>
      <c r="L1430" s="84"/>
      <c r="M1430" s="84"/>
      <c r="N1430" s="84"/>
      <c r="O1430" s="6"/>
      <c r="P1430" s="6"/>
      <c r="Q1430" s="6"/>
      <c r="R1430" s="6"/>
      <c r="S1430" s="6"/>
      <c r="T1430" s="6"/>
      <c r="U1430" s="6"/>
    </row>
    <row r="1431" spans="2:21" s="83" customFormat="1" x14ac:dyDescent="0.2">
      <c r="B1431" s="142"/>
      <c r="E1431" s="84"/>
      <c r="F1431" s="216"/>
      <c r="G1431" s="84"/>
      <c r="H1431" s="210"/>
      <c r="I1431" s="210"/>
      <c r="J1431" s="84"/>
      <c r="K1431" s="84"/>
      <c r="L1431" s="84"/>
      <c r="M1431" s="84"/>
      <c r="N1431" s="84"/>
      <c r="O1431" s="6"/>
      <c r="P1431" s="6"/>
      <c r="Q1431" s="6"/>
      <c r="R1431" s="6"/>
      <c r="S1431" s="6"/>
      <c r="T1431" s="6"/>
      <c r="U1431" s="6"/>
    </row>
    <row r="1432" spans="2:21" s="83" customFormat="1" x14ac:dyDescent="0.2">
      <c r="B1432" s="142"/>
      <c r="E1432" s="84"/>
      <c r="F1432" s="216"/>
      <c r="G1432" s="84"/>
      <c r="H1432" s="210"/>
      <c r="I1432" s="210"/>
      <c r="J1432" s="84"/>
      <c r="K1432" s="84"/>
      <c r="L1432" s="84"/>
      <c r="M1432" s="84"/>
      <c r="N1432" s="84"/>
      <c r="O1432" s="6"/>
      <c r="P1432" s="6"/>
      <c r="Q1432" s="6"/>
      <c r="R1432" s="6"/>
      <c r="S1432" s="6"/>
      <c r="T1432" s="6"/>
      <c r="U1432" s="6"/>
    </row>
    <row r="1433" spans="2:21" s="83" customFormat="1" x14ac:dyDescent="0.2">
      <c r="B1433" s="142"/>
      <c r="E1433" s="84"/>
      <c r="F1433" s="216"/>
      <c r="G1433" s="84"/>
      <c r="H1433" s="210"/>
      <c r="I1433" s="210"/>
      <c r="J1433" s="84"/>
      <c r="K1433" s="84"/>
      <c r="L1433" s="84"/>
      <c r="M1433" s="84"/>
      <c r="N1433" s="84"/>
      <c r="O1433" s="6"/>
      <c r="P1433" s="6"/>
      <c r="Q1433" s="6"/>
      <c r="R1433" s="6"/>
      <c r="S1433" s="6"/>
      <c r="T1433" s="6"/>
      <c r="U1433" s="6"/>
    </row>
    <row r="1434" spans="2:21" s="83" customFormat="1" x14ac:dyDescent="0.2">
      <c r="B1434" s="142"/>
      <c r="E1434" s="84"/>
      <c r="F1434" s="216"/>
      <c r="G1434" s="84"/>
      <c r="H1434" s="210"/>
      <c r="I1434" s="210"/>
      <c r="J1434" s="84"/>
      <c r="K1434" s="84"/>
      <c r="L1434" s="84"/>
      <c r="M1434" s="84"/>
      <c r="N1434" s="84"/>
      <c r="O1434" s="6"/>
      <c r="P1434" s="6"/>
      <c r="Q1434" s="6"/>
      <c r="R1434" s="6"/>
      <c r="S1434" s="6"/>
      <c r="T1434" s="6"/>
      <c r="U1434" s="6"/>
    </row>
    <row r="1435" spans="2:21" s="83" customFormat="1" x14ac:dyDescent="0.2">
      <c r="B1435" s="142"/>
      <c r="E1435" s="84"/>
      <c r="F1435" s="216"/>
      <c r="G1435" s="84"/>
      <c r="H1435" s="210"/>
      <c r="I1435" s="210"/>
      <c r="J1435" s="84"/>
      <c r="K1435" s="84"/>
      <c r="L1435" s="84"/>
      <c r="M1435" s="84"/>
      <c r="N1435" s="84"/>
      <c r="O1435" s="6"/>
      <c r="P1435" s="6"/>
      <c r="Q1435" s="6"/>
      <c r="R1435" s="6"/>
      <c r="S1435" s="6"/>
      <c r="T1435" s="6"/>
      <c r="U1435" s="6"/>
    </row>
    <row r="1436" spans="2:21" s="83" customFormat="1" x14ac:dyDescent="0.2">
      <c r="B1436" s="142"/>
      <c r="E1436" s="84"/>
      <c r="F1436" s="216"/>
      <c r="G1436" s="84"/>
      <c r="H1436" s="210"/>
      <c r="I1436" s="210"/>
      <c r="J1436" s="84"/>
      <c r="K1436" s="84"/>
      <c r="L1436" s="84"/>
      <c r="M1436" s="84"/>
      <c r="N1436" s="84"/>
      <c r="O1436" s="6"/>
      <c r="P1436" s="6"/>
      <c r="Q1436" s="6"/>
      <c r="R1436" s="6"/>
      <c r="S1436" s="6"/>
      <c r="T1436" s="6"/>
      <c r="U1436" s="6"/>
    </row>
    <row r="1437" spans="2:21" s="83" customFormat="1" x14ac:dyDescent="0.2">
      <c r="B1437" s="142"/>
      <c r="E1437" s="84"/>
      <c r="F1437" s="216"/>
      <c r="G1437" s="84"/>
      <c r="H1437" s="210"/>
      <c r="I1437" s="210"/>
      <c r="J1437" s="84"/>
      <c r="K1437" s="84"/>
      <c r="L1437" s="84"/>
      <c r="M1437" s="84"/>
      <c r="N1437" s="84"/>
      <c r="O1437" s="6"/>
      <c r="P1437" s="6"/>
      <c r="Q1437" s="6"/>
      <c r="R1437" s="6"/>
      <c r="S1437" s="6"/>
      <c r="T1437" s="6"/>
      <c r="U1437" s="6"/>
    </row>
    <row r="1438" spans="2:21" s="83" customFormat="1" x14ac:dyDescent="0.2">
      <c r="B1438" s="142"/>
      <c r="E1438" s="84"/>
      <c r="F1438" s="216"/>
      <c r="G1438" s="84"/>
      <c r="H1438" s="210"/>
      <c r="I1438" s="210"/>
      <c r="J1438" s="84"/>
      <c r="K1438" s="84"/>
      <c r="L1438" s="84"/>
      <c r="M1438" s="84"/>
      <c r="N1438" s="84"/>
      <c r="O1438" s="6"/>
      <c r="P1438" s="6"/>
      <c r="Q1438" s="6"/>
      <c r="R1438" s="6"/>
      <c r="S1438" s="6"/>
      <c r="T1438" s="6"/>
      <c r="U1438" s="6"/>
    </row>
    <row r="1439" spans="2:21" s="83" customFormat="1" x14ac:dyDescent="0.2">
      <c r="B1439" s="142"/>
      <c r="E1439" s="84"/>
      <c r="F1439" s="216"/>
      <c r="G1439" s="84"/>
      <c r="H1439" s="210"/>
      <c r="I1439" s="210"/>
      <c r="J1439" s="84"/>
      <c r="K1439" s="84"/>
      <c r="L1439" s="84"/>
      <c r="M1439" s="84"/>
      <c r="N1439" s="84"/>
      <c r="O1439" s="6"/>
      <c r="P1439" s="6"/>
      <c r="Q1439" s="6"/>
      <c r="R1439" s="6"/>
      <c r="S1439" s="6"/>
      <c r="T1439" s="6"/>
      <c r="U1439" s="6"/>
    </row>
    <row r="1440" spans="2:21" s="83" customFormat="1" x14ac:dyDescent="0.2">
      <c r="B1440" s="142"/>
      <c r="E1440" s="84"/>
      <c r="F1440" s="216"/>
      <c r="G1440" s="84"/>
      <c r="H1440" s="210"/>
      <c r="I1440" s="210"/>
      <c r="J1440" s="84"/>
      <c r="K1440" s="84"/>
      <c r="L1440" s="84"/>
      <c r="M1440" s="84"/>
      <c r="N1440" s="84"/>
      <c r="O1440" s="6"/>
      <c r="P1440" s="6"/>
      <c r="Q1440" s="6"/>
      <c r="R1440" s="6"/>
      <c r="S1440" s="6"/>
      <c r="T1440" s="6"/>
      <c r="U1440" s="6"/>
    </row>
    <row r="1441" spans="2:21" s="83" customFormat="1" x14ac:dyDescent="0.2">
      <c r="B1441" s="142"/>
      <c r="E1441" s="84"/>
      <c r="F1441" s="216"/>
      <c r="G1441" s="84"/>
      <c r="H1441" s="210"/>
      <c r="I1441" s="210"/>
      <c r="J1441" s="84"/>
      <c r="K1441" s="84"/>
      <c r="L1441" s="84"/>
      <c r="M1441" s="84"/>
      <c r="N1441" s="84"/>
      <c r="O1441" s="6"/>
      <c r="P1441" s="6"/>
      <c r="Q1441" s="6"/>
      <c r="R1441" s="6"/>
      <c r="S1441" s="6"/>
      <c r="T1441" s="6"/>
      <c r="U1441" s="6"/>
    </row>
    <row r="1442" spans="2:21" s="83" customFormat="1" x14ac:dyDescent="0.2">
      <c r="B1442" s="142"/>
      <c r="E1442" s="84"/>
      <c r="F1442" s="216"/>
      <c r="G1442" s="84"/>
      <c r="H1442" s="210"/>
      <c r="I1442" s="210"/>
      <c r="J1442" s="84"/>
      <c r="K1442" s="84"/>
      <c r="L1442" s="84"/>
      <c r="M1442" s="84"/>
      <c r="N1442" s="84"/>
      <c r="O1442" s="6"/>
      <c r="P1442" s="6"/>
      <c r="Q1442" s="6"/>
      <c r="R1442" s="6"/>
      <c r="S1442" s="6"/>
      <c r="T1442" s="6"/>
      <c r="U1442" s="6"/>
    </row>
    <row r="1443" spans="2:21" s="83" customFormat="1" x14ac:dyDescent="0.2">
      <c r="B1443" s="142"/>
      <c r="E1443" s="84"/>
      <c r="F1443" s="216"/>
      <c r="G1443" s="84"/>
      <c r="H1443" s="210"/>
      <c r="I1443" s="210"/>
      <c r="J1443" s="84"/>
      <c r="K1443" s="84"/>
      <c r="L1443" s="84"/>
      <c r="M1443" s="84"/>
      <c r="N1443" s="84"/>
      <c r="O1443" s="6"/>
      <c r="P1443" s="6"/>
      <c r="Q1443" s="6"/>
      <c r="R1443" s="6"/>
      <c r="S1443" s="6"/>
      <c r="T1443" s="6"/>
      <c r="U1443" s="6"/>
    </row>
    <row r="1444" spans="2:21" s="83" customFormat="1" x14ac:dyDescent="0.2">
      <c r="B1444" s="142"/>
      <c r="E1444" s="84"/>
      <c r="F1444" s="216"/>
      <c r="G1444" s="84"/>
      <c r="H1444" s="210"/>
      <c r="I1444" s="210"/>
      <c r="J1444" s="84"/>
      <c r="K1444" s="84"/>
      <c r="L1444" s="84"/>
      <c r="M1444" s="84"/>
      <c r="N1444" s="84"/>
      <c r="O1444" s="6"/>
      <c r="P1444" s="6"/>
      <c r="Q1444" s="6"/>
      <c r="R1444" s="6"/>
      <c r="S1444" s="6"/>
      <c r="T1444" s="6"/>
      <c r="U1444" s="6"/>
    </row>
    <row r="1445" spans="2:21" s="83" customFormat="1" x14ac:dyDescent="0.2">
      <c r="B1445" s="142"/>
      <c r="E1445" s="84"/>
      <c r="F1445" s="216"/>
      <c r="G1445" s="84"/>
      <c r="H1445" s="210"/>
      <c r="I1445" s="210"/>
      <c r="J1445" s="84"/>
      <c r="K1445" s="84"/>
      <c r="L1445" s="84"/>
      <c r="M1445" s="84"/>
      <c r="N1445" s="84"/>
      <c r="O1445" s="6"/>
      <c r="P1445" s="6"/>
      <c r="Q1445" s="6"/>
      <c r="R1445" s="6"/>
      <c r="S1445" s="6"/>
      <c r="T1445" s="6"/>
      <c r="U1445" s="6"/>
    </row>
    <row r="1446" spans="2:21" s="83" customFormat="1" x14ac:dyDescent="0.2">
      <c r="B1446" s="142"/>
      <c r="E1446" s="84"/>
      <c r="F1446" s="216"/>
      <c r="G1446" s="84"/>
      <c r="H1446" s="210"/>
      <c r="I1446" s="210"/>
      <c r="J1446" s="84"/>
      <c r="K1446" s="84"/>
      <c r="L1446" s="84"/>
      <c r="M1446" s="84"/>
      <c r="N1446" s="84"/>
      <c r="O1446" s="6"/>
      <c r="P1446" s="6"/>
      <c r="Q1446" s="6"/>
      <c r="R1446" s="6"/>
      <c r="S1446" s="6"/>
      <c r="T1446" s="6"/>
      <c r="U1446" s="6"/>
    </row>
    <row r="1447" spans="2:21" s="83" customFormat="1" x14ac:dyDescent="0.2">
      <c r="B1447" s="142"/>
      <c r="E1447" s="84"/>
      <c r="F1447" s="216"/>
      <c r="G1447" s="84"/>
      <c r="H1447" s="210"/>
      <c r="I1447" s="210"/>
      <c r="J1447" s="84"/>
      <c r="K1447" s="84"/>
      <c r="L1447" s="84"/>
      <c r="M1447" s="84"/>
      <c r="N1447" s="84"/>
      <c r="O1447" s="6"/>
      <c r="P1447" s="6"/>
      <c r="Q1447" s="6"/>
      <c r="R1447" s="6"/>
      <c r="S1447" s="6"/>
      <c r="T1447" s="6"/>
      <c r="U1447" s="6"/>
    </row>
    <row r="1448" spans="2:21" s="83" customFormat="1" x14ac:dyDescent="0.2">
      <c r="B1448" s="142"/>
      <c r="E1448" s="84"/>
      <c r="F1448" s="216"/>
      <c r="G1448" s="84"/>
      <c r="H1448" s="210"/>
      <c r="I1448" s="210"/>
      <c r="J1448" s="84"/>
      <c r="K1448" s="84"/>
      <c r="L1448" s="84"/>
      <c r="M1448" s="84"/>
      <c r="N1448" s="84"/>
      <c r="O1448" s="6"/>
      <c r="P1448" s="6"/>
      <c r="Q1448" s="6"/>
      <c r="R1448" s="6"/>
      <c r="S1448" s="6"/>
      <c r="T1448" s="6"/>
      <c r="U1448" s="6"/>
    </row>
    <row r="1449" spans="2:21" s="83" customFormat="1" x14ac:dyDescent="0.2">
      <c r="B1449" s="142"/>
      <c r="E1449" s="84"/>
      <c r="F1449" s="216"/>
      <c r="G1449" s="84"/>
      <c r="H1449" s="210"/>
      <c r="I1449" s="210"/>
      <c r="J1449" s="84"/>
      <c r="K1449" s="84"/>
      <c r="L1449" s="84"/>
      <c r="M1449" s="84"/>
      <c r="N1449" s="84"/>
      <c r="O1449" s="6"/>
      <c r="P1449" s="6"/>
      <c r="Q1449" s="6"/>
      <c r="R1449" s="6"/>
      <c r="S1449" s="6"/>
      <c r="T1449" s="6"/>
      <c r="U1449" s="6"/>
    </row>
    <row r="1450" spans="2:21" s="83" customFormat="1" x14ac:dyDescent="0.2">
      <c r="B1450" s="142"/>
      <c r="E1450" s="84"/>
      <c r="F1450" s="216"/>
      <c r="G1450" s="84"/>
      <c r="H1450" s="210"/>
      <c r="I1450" s="210"/>
      <c r="J1450" s="84"/>
      <c r="K1450" s="84"/>
      <c r="L1450" s="84"/>
      <c r="M1450" s="84"/>
      <c r="N1450" s="84"/>
      <c r="O1450" s="6"/>
      <c r="P1450" s="6"/>
      <c r="Q1450" s="6"/>
      <c r="R1450" s="6"/>
      <c r="S1450" s="6"/>
      <c r="T1450" s="6"/>
      <c r="U1450" s="6"/>
    </row>
    <row r="1451" spans="2:21" s="83" customFormat="1" x14ac:dyDescent="0.2">
      <c r="B1451" s="142"/>
      <c r="E1451" s="84"/>
      <c r="F1451" s="216"/>
      <c r="G1451" s="84"/>
      <c r="H1451" s="210"/>
      <c r="I1451" s="210"/>
      <c r="J1451" s="84"/>
      <c r="K1451" s="84"/>
      <c r="L1451" s="84"/>
      <c r="M1451" s="84"/>
      <c r="N1451" s="84"/>
      <c r="O1451" s="6"/>
      <c r="P1451" s="6"/>
      <c r="Q1451" s="6"/>
      <c r="R1451" s="6"/>
      <c r="S1451" s="6"/>
      <c r="T1451" s="6"/>
      <c r="U1451" s="6"/>
    </row>
    <row r="1452" spans="2:21" s="83" customFormat="1" x14ac:dyDescent="0.2">
      <c r="B1452" s="142"/>
      <c r="E1452" s="84"/>
      <c r="F1452" s="216"/>
      <c r="G1452" s="84"/>
      <c r="H1452" s="210"/>
      <c r="I1452" s="210"/>
      <c r="J1452" s="84"/>
      <c r="K1452" s="84"/>
      <c r="L1452" s="84"/>
      <c r="M1452" s="84"/>
      <c r="N1452" s="84"/>
      <c r="O1452" s="6"/>
      <c r="P1452" s="6"/>
      <c r="Q1452" s="6"/>
      <c r="R1452" s="6"/>
      <c r="S1452" s="6"/>
      <c r="T1452" s="6"/>
      <c r="U1452" s="6"/>
    </row>
    <row r="1453" spans="2:21" s="83" customFormat="1" x14ac:dyDescent="0.2">
      <c r="B1453" s="142"/>
      <c r="E1453" s="84"/>
      <c r="F1453" s="216"/>
      <c r="G1453" s="84"/>
      <c r="H1453" s="210"/>
      <c r="I1453" s="210"/>
      <c r="J1453" s="84"/>
      <c r="K1453" s="84"/>
      <c r="L1453" s="84"/>
      <c r="M1453" s="84"/>
      <c r="N1453" s="84"/>
      <c r="O1453" s="6"/>
      <c r="P1453" s="6"/>
      <c r="Q1453" s="6"/>
      <c r="R1453" s="6"/>
      <c r="S1453" s="6"/>
      <c r="T1453" s="6"/>
      <c r="U1453" s="6"/>
    </row>
    <row r="1454" spans="2:21" s="83" customFormat="1" x14ac:dyDescent="0.2">
      <c r="B1454" s="142"/>
      <c r="E1454" s="84"/>
      <c r="F1454" s="216"/>
      <c r="G1454" s="84"/>
      <c r="H1454" s="210"/>
      <c r="I1454" s="210"/>
      <c r="J1454" s="84"/>
      <c r="K1454" s="84"/>
      <c r="L1454" s="84"/>
      <c r="M1454" s="84"/>
      <c r="N1454" s="84"/>
      <c r="O1454" s="6"/>
      <c r="P1454" s="6"/>
      <c r="Q1454" s="6"/>
      <c r="R1454" s="6"/>
      <c r="S1454" s="6"/>
      <c r="T1454" s="6"/>
      <c r="U1454" s="6"/>
    </row>
    <row r="1455" spans="2:21" s="83" customFormat="1" x14ac:dyDescent="0.2">
      <c r="B1455" s="142"/>
      <c r="E1455" s="84"/>
      <c r="F1455" s="216"/>
      <c r="G1455" s="84"/>
      <c r="H1455" s="210"/>
      <c r="I1455" s="210"/>
      <c r="J1455" s="84"/>
      <c r="K1455" s="84"/>
      <c r="L1455" s="84"/>
      <c r="M1455" s="84"/>
      <c r="N1455" s="84"/>
      <c r="O1455" s="6"/>
      <c r="P1455" s="6"/>
      <c r="Q1455" s="6"/>
      <c r="R1455" s="6"/>
      <c r="S1455" s="6"/>
      <c r="T1455" s="6"/>
      <c r="U1455" s="6"/>
    </row>
    <row r="1456" spans="2:21" s="83" customFormat="1" x14ac:dyDescent="0.2">
      <c r="B1456" s="142"/>
      <c r="E1456" s="84"/>
      <c r="F1456" s="216"/>
      <c r="G1456" s="84"/>
      <c r="H1456" s="210"/>
      <c r="I1456" s="210"/>
      <c r="J1456" s="84"/>
      <c r="K1456" s="84"/>
      <c r="L1456" s="84"/>
      <c r="M1456" s="84"/>
      <c r="N1456" s="84"/>
      <c r="O1456" s="6"/>
      <c r="P1456" s="6"/>
      <c r="Q1456" s="6"/>
      <c r="R1456" s="6"/>
      <c r="S1456" s="6"/>
      <c r="T1456" s="6"/>
      <c r="U1456" s="6"/>
    </row>
    <row r="1457" spans="2:21" s="83" customFormat="1" x14ac:dyDescent="0.2">
      <c r="B1457" s="142"/>
      <c r="E1457" s="84"/>
      <c r="F1457" s="216"/>
      <c r="G1457" s="84"/>
      <c r="H1457" s="210"/>
      <c r="I1457" s="210"/>
      <c r="J1457" s="84"/>
      <c r="K1457" s="84"/>
      <c r="L1457" s="84"/>
      <c r="M1457" s="84"/>
      <c r="N1457" s="84"/>
      <c r="O1457" s="6"/>
      <c r="P1457" s="6"/>
      <c r="Q1457" s="6"/>
      <c r="R1457" s="6"/>
      <c r="S1457" s="6"/>
      <c r="T1457" s="6"/>
      <c r="U1457" s="6"/>
    </row>
    <row r="1458" spans="2:21" s="83" customFormat="1" x14ac:dyDescent="0.2">
      <c r="B1458" s="142"/>
      <c r="E1458" s="84"/>
      <c r="F1458" s="216"/>
      <c r="G1458" s="84"/>
      <c r="H1458" s="210"/>
      <c r="I1458" s="210"/>
      <c r="J1458" s="84"/>
      <c r="K1458" s="84"/>
      <c r="L1458" s="84"/>
      <c r="M1458" s="84"/>
      <c r="N1458" s="84"/>
      <c r="O1458" s="6"/>
      <c r="P1458" s="6"/>
      <c r="Q1458" s="6"/>
      <c r="R1458" s="6"/>
      <c r="S1458" s="6"/>
      <c r="T1458" s="6"/>
      <c r="U1458" s="6"/>
    </row>
    <row r="1459" spans="2:21" s="83" customFormat="1" x14ac:dyDescent="0.2">
      <c r="B1459" s="142"/>
      <c r="E1459" s="84"/>
      <c r="F1459" s="216"/>
      <c r="G1459" s="84"/>
      <c r="H1459" s="210"/>
      <c r="I1459" s="210"/>
      <c r="J1459" s="84"/>
      <c r="K1459" s="84"/>
      <c r="L1459" s="84"/>
      <c r="M1459" s="84"/>
      <c r="N1459" s="84"/>
      <c r="O1459" s="6"/>
      <c r="P1459" s="6"/>
      <c r="Q1459" s="6"/>
      <c r="R1459" s="6"/>
      <c r="S1459" s="6"/>
      <c r="T1459" s="6"/>
      <c r="U1459" s="6"/>
    </row>
    <row r="1460" spans="2:21" s="83" customFormat="1" x14ac:dyDescent="0.2">
      <c r="B1460" s="142"/>
      <c r="E1460" s="84"/>
      <c r="F1460" s="216"/>
      <c r="G1460" s="84"/>
      <c r="H1460" s="210"/>
      <c r="I1460" s="210"/>
      <c r="J1460" s="84"/>
      <c r="K1460" s="84"/>
      <c r="L1460" s="84"/>
      <c r="M1460" s="84"/>
      <c r="N1460" s="84"/>
      <c r="O1460" s="6"/>
      <c r="P1460" s="6"/>
      <c r="Q1460" s="6"/>
      <c r="R1460" s="6"/>
      <c r="S1460" s="6"/>
      <c r="T1460" s="6"/>
      <c r="U1460" s="6"/>
    </row>
    <row r="1461" spans="2:21" s="83" customFormat="1" x14ac:dyDescent="0.2">
      <c r="B1461" s="142"/>
      <c r="E1461" s="84"/>
      <c r="F1461" s="216"/>
      <c r="G1461" s="84"/>
      <c r="H1461" s="210"/>
      <c r="I1461" s="210"/>
      <c r="J1461" s="84"/>
      <c r="K1461" s="84"/>
      <c r="L1461" s="84"/>
      <c r="M1461" s="84"/>
      <c r="N1461" s="84"/>
      <c r="O1461" s="6"/>
      <c r="P1461" s="6"/>
      <c r="Q1461" s="6"/>
      <c r="R1461" s="6"/>
      <c r="S1461" s="6"/>
      <c r="T1461" s="6"/>
      <c r="U1461" s="6"/>
    </row>
    <row r="1462" spans="2:21" s="83" customFormat="1" x14ac:dyDescent="0.2">
      <c r="B1462" s="142"/>
      <c r="E1462" s="84"/>
      <c r="F1462" s="216"/>
      <c r="G1462" s="84"/>
      <c r="H1462" s="210"/>
      <c r="I1462" s="210"/>
      <c r="J1462" s="84"/>
      <c r="K1462" s="84"/>
      <c r="L1462" s="84"/>
      <c r="M1462" s="84"/>
      <c r="N1462" s="84"/>
      <c r="O1462" s="6"/>
      <c r="P1462" s="6"/>
      <c r="Q1462" s="6"/>
      <c r="R1462" s="6"/>
      <c r="S1462" s="6"/>
      <c r="T1462" s="6"/>
      <c r="U1462" s="6"/>
    </row>
    <row r="1463" spans="2:21" s="83" customFormat="1" x14ac:dyDescent="0.2">
      <c r="B1463" s="142"/>
      <c r="E1463" s="84"/>
      <c r="F1463" s="216"/>
      <c r="G1463" s="84"/>
      <c r="H1463" s="210"/>
      <c r="I1463" s="210"/>
      <c r="J1463" s="84"/>
      <c r="K1463" s="84"/>
      <c r="L1463" s="84"/>
      <c r="M1463" s="84"/>
      <c r="N1463" s="84"/>
      <c r="O1463" s="6"/>
      <c r="P1463" s="6"/>
      <c r="Q1463" s="6"/>
      <c r="R1463" s="6"/>
      <c r="S1463" s="6"/>
      <c r="T1463" s="6"/>
      <c r="U1463" s="6"/>
    </row>
    <row r="1464" spans="2:21" s="83" customFormat="1" x14ac:dyDescent="0.2">
      <c r="B1464" s="142"/>
      <c r="E1464" s="84"/>
      <c r="F1464" s="216"/>
      <c r="G1464" s="84"/>
      <c r="H1464" s="210"/>
      <c r="I1464" s="210"/>
      <c r="J1464" s="84"/>
      <c r="K1464" s="84"/>
      <c r="L1464" s="84"/>
      <c r="M1464" s="84"/>
      <c r="N1464" s="84"/>
      <c r="O1464" s="6"/>
      <c r="P1464" s="6"/>
      <c r="Q1464" s="6"/>
      <c r="R1464" s="6"/>
      <c r="S1464" s="6"/>
      <c r="T1464" s="6"/>
      <c r="U1464" s="6"/>
    </row>
    <row r="1465" spans="2:21" s="83" customFormat="1" x14ac:dyDescent="0.2">
      <c r="B1465" s="142"/>
      <c r="E1465" s="84"/>
      <c r="F1465" s="216"/>
      <c r="G1465" s="84"/>
      <c r="H1465" s="210"/>
      <c r="I1465" s="210"/>
      <c r="J1465" s="84"/>
      <c r="K1465" s="84"/>
      <c r="L1465" s="84"/>
      <c r="M1465" s="84"/>
      <c r="N1465" s="84"/>
      <c r="O1465" s="6"/>
      <c r="P1465" s="6"/>
      <c r="Q1465" s="6"/>
      <c r="R1465" s="6"/>
      <c r="S1465" s="6"/>
      <c r="T1465" s="6"/>
      <c r="U1465" s="6"/>
    </row>
    <row r="1466" spans="2:21" s="83" customFormat="1" x14ac:dyDescent="0.2">
      <c r="B1466" s="142"/>
      <c r="E1466" s="84"/>
      <c r="F1466" s="216"/>
      <c r="G1466" s="84"/>
      <c r="H1466" s="210"/>
      <c r="I1466" s="210"/>
      <c r="J1466" s="84"/>
      <c r="K1466" s="84"/>
      <c r="L1466" s="84"/>
      <c r="M1466" s="84"/>
      <c r="N1466" s="84"/>
      <c r="O1466" s="6"/>
      <c r="P1466" s="6"/>
      <c r="Q1466" s="6"/>
      <c r="R1466" s="6"/>
      <c r="S1466" s="6"/>
      <c r="T1466" s="6"/>
      <c r="U1466" s="6"/>
    </row>
    <row r="1467" spans="2:21" s="83" customFormat="1" x14ac:dyDescent="0.2">
      <c r="B1467" s="142"/>
      <c r="E1467" s="84"/>
      <c r="F1467" s="216"/>
      <c r="G1467" s="84"/>
      <c r="H1467" s="210"/>
      <c r="I1467" s="210"/>
      <c r="J1467" s="84"/>
      <c r="K1467" s="84"/>
      <c r="L1467" s="84"/>
      <c r="M1467" s="84"/>
      <c r="N1467" s="84"/>
      <c r="O1467" s="6"/>
      <c r="P1467" s="6"/>
      <c r="Q1467" s="6"/>
      <c r="R1467" s="6"/>
      <c r="S1467" s="6"/>
      <c r="T1467" s="6"/>
      <c r="U1467" s="6"/>
    </row>
    <row r="1468" spans="2:21" s="83" customFormat="1" x14ac:dyDescent="0.2">
      <c r="B1468" s="142"/>
      <c r="E1468" s="84"/>
      <c r="F1468" s="216"/>
      <c r="G1468" s="84"/>
      <c r="H1468" s="210"/>
      <c r="I1468" s="210"/>
      <c r="J1468" s="84"/>
      <c r="K1468" s="84"/>
      <c r="L1468" s="84"/>
      <c r="M1468" s="84"/>
      <c r="N1468" s="84"/>
      <c r="O1468" s="6"/>
      <c r="P1468" s="6"/>
      <c r="Q1468" s="6"/>
      <c r="R1468" s="6"/>
      <c r="S1468" s="6"/>
      <c r="T1468" s="6"/>
      <c r="U1468" s="6"/>
    </row>
    <row r="1469" spans="2:21" s="83" customFormat="1" x14ac:dyDescent="0.2">
      <c r="B1469" s="142"/>
      <c r="E1469" s="84"/>
      <c r="F1469" s="216"/>
      <c r="G1469" s="84"/>
      <c r="H1469" s="210"/>
      <c r="I1469" s="210"/>
      <c r="J1469" s="84"/>
      <c r="K1469" s="84"/>
      <c r="L1469" s="84"/>
      <c r="M1469" s="84"/>
      <c r="N1469" s="84"/>
      <c r="O1469" s="6"/>
      <c r="P1469" s="6"/>
      <c r="Q1469" s="6"/>
      <c r="R1469" s="6"/>
      <c r="S1469" s="6"/>
      <c r="T1469" s="6"/>
      <c r="U1469" s="6"/>
    </row>
    <row r="1470" spans="2:21" s="83" customFormat="1" x14ac:dyDescent="0.2">
      <c r="B1470" s="142"/>
      <c r="E1470" s="84"/>
      <c r="F1470" s="216"/>
      <c r="G1470" s="84"/>
      <c r="H1470" s="210"/>
      <c r="I1470" s="210"/>
      <c r="J1470" s="84"/>
      <c r="K1470" s="84"/>
      <c r="L1470" s="84"/>
      <c r="M1470" s="84"/>
      <c r="N1470" s="84"/>
      <c r="O1470" s="6"/>
      <c r="P1470" s="6"/>
      <c r="Q1470" s="6"/>
      <c r="R1470" s="6"/>
      <c r="S1470" s="6"/>
      <c r="T1470" s="6"/>
      <c r="U1470" s="6"/>
    </row>
    <row r="1471" spans="2:21" s="83" customFormat="1" x14ac:dyDescent="0.2">
      <c r="B1471" s="142"/>
      <c r="E1471" s="84"/>
      <c r="F1471" s="216"/>
      <c r="G1471" s="84"/>
      <c r="H1471" s="210"/>
      <c r="I1471" s="210"/>
      <c r="J1471" s="84"/>
      <c r="K1471" s="84"/>
      <c r="L1471" s="84"/>
      <c r="M1471" s="84"/>
      <c r="N1471" s="84"/>
      <c r="O1471" s="6"/>
      <c r="P1471" s="6"/>
      <c r="Q1471" s="6"/>
      <c r="R1471" s="6"/>
      <c r="S1471" s="6"/>
      <c r="T1471" s="6"/>
      <c r="U1471" s="6"/>
    </row>
    <row r="1472" spans="2:21" s="83" customFormat="1" x14ac:dyDescent="0.2">
      <c r="B1472" s="142"/>
      <c r="E1472" s="84"/>
      <c r="F1472" s="216"/>
      <c r="G1472" s="84"/>
      <c r="H1472" s="210"/>
      <c r="I1472" s="210"/>
      <c r="J1472" s="84"/>
      <c r="K1472" s="84"/>
      <c r="L1472" s="84"/>
      <c r="M1472" s="84"/>
      <c r="N1472" s="84"/>
      <c r="O1472" s="6"/>
      <c r="P1472" s="6"/>
      <c r="Q1472" s="6"/>
      <c r="R1472" s="6"/>
      <c r="S1472" s="6"/>
      <c r="T1472" s="6"/>
      <c r="U1472" s="6"/>
    </row>
    <row r="1473" spans="2:21" s="83" customFormat="1" x14ac:dyDescent="0.2">
      <c r="B1473" s="142"/>
      <c r="E1473" s="84"/>
      <c r="F1473" s="216"/>
      <c r="G1473" s="84"/>
      <c r="H1473" s="210"/>
      <c r="I1473" s="210"/>
      <c r="J1473" s="84"/>
      <c r="K1473" s="84"/>
      <c r="L1473" s="84"/>
      <c r="M1473" s="84"/>
      <c r="N1473" s="84"/>
      <c r="O1473" s="6"/>
      <c r="P1473" s="6"/>
      <c r="Q1473" s="6"/>
      <c r="R1473" s="6"/>
      <c r="S1473" s="6"/>
      <c r="T1473" s="6"/>
      <c r="U1473" s="6"/>
    </row>
    <row r="1474" spans="2:21" s="83" customFormat="1" x14ac:dyDescent="0.2">
      <c r="B1474" s="142"/>
      <c r="E1474" s="84"/>
      <c r="F1474" s="216"/>
      <c r="G1474" s="84"/>
      <c r="H1474" s="210"/>
      <c r="I1474" s="210"/>
      <c r="J1474" s="84"/>
      <c r="K1474" s="84"/>
      <c r="L1474" s="84"/>
      <c r="M1474" s="84"/>
      <c r="N1474" s="84"/>
      <c r="O1474" s="6"/>
      <c r="P1474" s="6"/>
      <c r="Q1474" s="6"/>
      <c r="R1474" s="6"/>
      <c r="S1474" s="6"/>
      <c r="T1474" s="6"/>
      <c r="U1474" s="6"/>
    </row>
    <row r="1475" spans="2:21" s="83" customFormat="1" x14ac:dyDescent="0.2">
      <c r="B1475" s="142"/>
      <c r="E1475" s="84"/>
      <c r="F1475" s="216"/>
      <c r="G1475" s="84"/>
      <c r="H1475" s="210"/>
      <c r="I1475" s="210"/>
      <c r="J1475" s="84"/>
      <c r="K1475" s="84"/>
      <c r="L1475" s="84"/>
      <c r="M1475" s="84"/>
      <c r="N1475" s="84"/>
      <c r="O1475" s="6"/>
      <c r="P1475" s="6"/>
      <c r="Q1475" s="6"/>
      <c r="R1475" s="6"/>
      <c r="S1475" s="6"/>
      <c r="T1475" s="6"/>
      <c r="U1475" s="6"/>
    </row>
    <row r="1476" spans="2:21" s="83" customFormat="1" x14ac:dyDescent="0.2">
      <c r="B1476" s="142"/>
      <c r="E1476" s="84"/>
      <c r="F1476" s="216"/>
      <c r="G1476" s="84"/>
      <c r="H1476" s="210"/>
      <c r="I1476" s="210"/>
      <c r="J1476" s="84"/>
      <c r="K1476" s="84"/>
      <c r="L1476" s="84"/>
      <c r="M1476" s="84"/>
      <c r="N1476" s="84"/>
      <c r="O1476" s="6"/>
      <c r="P1476" s="6"/>
      <c r="Q1476" s="6"/>
      <c r="R1476" s="6"/>
      <c r="S1476" s="6"/>
      <c r="T1476" s="6"/>
      <c r="U1476" s="6"/>
    </row>
    <row r="1477" spans="2:21" s="83" customFormat="1" x14ac:dyDescent="0.2">
      <c r="B1477" s="142"/>
      <c r="E1477" s="84"/>
      <c r="F1477" s="216"/>
      <c r="G1477" s="84"/>
      <c r="H1477" s="210"/>
      <c r="I1477" s="210"/>
      <c r="J1477" s="84"/>
      <c r="K1477" s="84"/>
      <c r="L1477" s="84"/>
      <c r="M1477" s="84"/>
      <c r="N1477" s="84"/>
      <c r="O1477" s="6"/>
      <c r="P1477" s="6"/>
      <c r="Q1477" s="6"/>
      <c r="R1477" s="6"/>
      <c r="S1477" s="6"/>
      <c r="T1477" s="6"/>
      <c r="U1477" s="6"/>
    </row>
    <row r="1478" spans="2:21" s="83" customFormat="1" x14ac:dyDescent="0.2">
      <c r="B1478" s="142"/>
      <c r="E1478" s="84"/>
      <c r="F1478" s="216"/>
      <c r="G1478" s="84"/>
      <c r="H1478" s="210"/>
      <c r="I1478" s="210"/>
      <c r="J1478" s="84"/>
      <c r="K1478" s="84"/>
      <c r="L1478" s="84"/>
      <c r="M1478" s="84"/>
      <c r="N1478" s="84"/>
      <c r="O1478" s="6"/>
      <c r="P1478" s="6"/>
      <c r="Q1478" s="6"/>
      <c r="R1478" s="6"/>
      <c r="S1478" s="6"/>
      <c r="T1478" s="6"/>
      <c r="U1478" s="6"/>
    </row>
    <row r="1479" spans="2:21" s="83" customFormat="1" x14ac:dyDescent="0.2">
      <c r="B1479" s="142"/>
      <c r="E1479" s="84"/>
      <c r="F1479" s="216"/>
      <c r="G1479" s="84"/>
      <c r="H1479" s="210"/>
      <c r="I1479" s="210"/>
      <c r="J1479" s="84"/>
      <c r="K1479" s="84"/>
      <c r="L1479" s="84"/>
      <c r="M1479" s="84"/>
      <c r="N1479" s="84"/>
      <c r="O1479" s="6"/>
      <c r="P1479" s="6"/>
      <c r="Q1479" s="6"/>
      <c r="R1479" s="6"/>
      <c r="S1479" s="6"/>
      <c r="T1479" s="6"/>
      <c r="U1479" s="6"/>
    </row>
    <row r="1480" spans="2:21" s="83" customFormat="1" x14ac:dyDescent="0.2">
      <c r="B1480" s="142"/>
      <c r="E1480" s="84"/>
      <c r="F1480" s="216"/>
      <c r="G1480" s="84"/>
      <c r="H1480" s="210"/>
      <c r="I1480" s="210"/>
      <c r="J1480" s="84"/>
      <c r="K1480" s="84"/>
      <c r="L1480" s="84"/>
      <c r="M1480" s="84"/>
      <c r="N1480" s="84"/>
      <c r="O1480" s="6"/>
      <c r="P1480" s="6"/>
      <c r="Q1480" s="6"/>
      <c r="R1480" s="6"/>
      <c r="S1480" s="6"/>
      <c r="T1480" s="6"/>
      <c r="U1480" s="6"/>
    </row>
    <row r="1481" spans="2:21" s="83" customFormat="1" x14ac:dyDescent="0.2">
      <c r="B1481" s="142"/>
      <c r="E1481" s="84"/>
      <c r="F1481" s="216"/>
      <c r="G1481" s="84"/>
      <c r="H1481" s="210"/>
      <c r="I1481" s="210"/>
      <c r="J1481" s="84"/>
      <c r="K1481" s="84"/>
      <c r="L1481" s="84"/>
      <c r="M1481" s="84"/>
      <c r="N1481" s="84"/>
      <c r="O1481" s="6"/>
      <c r="P1481" s="6"/>
      <c r="Q1481" s="6"/>
      <c r="R1481" s="6"/>
      <c r="S1481" s="6"/>
      <c r="T1481" s="6"/>
      <c r="U1481" s="6"/>
    </row>
    <row r="1482" spans="2:21" s="83" customFormat="1" x14ac:dyDescent="0.2">
      <c r="B1482" s="142"/>
      <c r="E1482" s="84"/>
      <c r="F1482" s="216"/>
      <c r="G1482" s="84"/>
      <c r="H1482" s="210"/>
      <c r="I1482" s="210"/>
      <c r="J1482" s="84"/>
      <c r="K1482" s="84"/>
      <c r="L1482" s="84"/>
      <c r="M1482" s="84"/>
      <c r="N1482" s="84"/>
      <c r="O1482" s="6"/>
      <c r="P1482" s="6"/>
      <c r="Q1482" s="6"/>
      <c r="R1482" s="6"/>
      <c r="S1482" s="6"/>
      <c r="T1482" s="6"/>
      <c r="U1482" s="6"/>
    </row>
    <row r="1483" spans="2:21" s="83" customFormat="1" x14ac:dyDescent="0.2">
      <c r="B1483" s="142"/>
      <c r="E1483" s="84"/>
      <c r="F1483" s="216"/>
      <c r="G1483" s="84"/>
      <c r="H1483" s="210"/>
      <c r="I1483" s="210"/>
      <c r="J1483" s="84"/>
      <c r="K1483" s="84"/>
      <c r="L1483" s="84"/>
      <c r="M1483" s="84"/>
      <c r="N1483" s="84"/>
      <c r="O1483" s="6"/>
      <c r="P1483" s="6"/>
      <c r="Q1483" s="6"/>
      <c r="R1483" s="6"/>
      <c r="S1483" s="6"/>
      <c r="T1483" s="6"/>
      <c r="U1483" s="6"/>
    </row>
    <row r="1484" spans="2:21" s="83" customFormat="1" x14ac:dyDescent="0.2">
      <c r="B1484" s="142"/>
      <c r="E1484" s="84"/>
      <c r="F1484" s="216"/>
      <c r="G1484" s="84"/>
      <c r="H1484" s="210"/>
      <c r="I1484" s="210"/>
      <c r="J1484" s="84"/>
      <c r="K1484" s="84"/>
      <c r="L1484" s="84"/>
      <c r="M1484" s="84"/>
      <c r="N1484" s="84"/>
      <c r="O1484" s="6"/>
      <c r="P1484" s="6"/>
      <c r="Q1484" s="6"/>
      <c r="R1484" s="6"/>
      <c r="S1484" s="6"/>
      <c r="T1484" s="6"/>
      <c r="U1484" s="6"/>
    </row>
    <row r="1485" spans="2:21" s="83" customFormat="1" x14ac:dyDescent="0.2">
      <c r="B1485" s="142"/>
      <c r="E1485" s="84"/>
      <c r="F1485" s="216"/>
      <c r="G1485" s="84"/>
      <c r="H1485" s="210"/>
      <c r="I1485" s="210"/>
      <c r="J1485" s="84"/>
      <c r="K1485" s="84"/>
      <c r="L1485" s="84"/>
      <c r="M1485" s="84"/>
      <c r="N1485" s="84"/>
      <c r="O1485" s="6"/>
      <c r="P1485" s="6"/>
      <c r="Q1485" s="6"/>
      <c r="R1485" s="6"/>
      <c r="S1485" s="6"/>
      <c r="T1485" s="6"/>
      <c r="U1485" s="6"/>
    </row>
    <row r="1486" spans="2:21" s="83" customFormat="1" x14ac:dyDescent="0.2">
      <c r="B1486" s="142"/>
      <c r="E1486" s="84"/>
      <c r="F1486" s="216"/>
      <c r="G1486" s="84"/>
      <c r="H1486" s="210"/>
      <c r="I1486" s="210"/>
      <c r="J1486" s="84"/>
      <c r="K1486" s="84"/>
      <c r="L1486" s="84"/>
      <c r="M1486" s="84"/>
      <c r="N1486" s="84"/>
      <c r="O1486" s="6"/>
      <c r="P1486" s="6"/>
      <c r="Q1486" s="6"/>
      <c r="R1486" s="6"/>
      <c r="S1486" s="6"/>
      <c r="T1486" s="6"/>
      <c r="U1486" s="6"/>
    </row>
    <row r="1487" spans="2:21" s="83" customFormat="1" x14ac:dyDescent="0.2">
      <c r="B1487" s="142"/>
      <c r="E1487" s="84"/>
      <c r="F1487" s="216"/>
      <c r="G1487" s="84"/>
      <c r="H1487" s="210"/>
      <c r="I1487" s="210"/>
      <c r="J1487" s="84"/>
      <c r="K1487" s="84"/>
      <c r="L1487" s="84"/>
      <c r="M1487" s="84"/>
      <c r="N1487" s="84"/>
      <c r="O1487" s="6"/>
      <c r="P1487" s="6"/>
      <c r="Q1487" s="6"/>
      <c r="R1487" s="6"/>
      <c r="S1487" s="6"/>
      <c r="T1487" s="6"/>
      <c r="U1487" s="6"/>
    </row>
    <row r="1488" spans="2:21" s="83" customFormat="1" x14ac:dyDescent="0.2">
      <c r="B1488" s="142"/>
      <c r="E1488" s="84"/>
      <c r="F1488" s="216"/>
      <c r="G1488" s="84"/>
      <c r="H1488" s="210"/>
      <c r="I1488" s="210"/>
      <c r="J1488" s="84"/>
      <c r="K1488" s="84"/>
      <c r="L1488" s="84"/>
      <c r="M1488" s="84"/>
      <c r="N1488" s="84"/>
      <c r="O1488" s="6"/>
      <c r="P1488" s="6"/>
      <c r="Q1488" s="6"/>
      <c r="R1488" s="6"/>
      <c r="S1488" s="6"/>
      <c r="T1488" s="6"/>
      <c r="U1488" s="6"/>
    </row>
    <row r="1489" spans="2:21" s="83" customFormat="1" x14ac:dyDescent="0.2">
      <c r="B1489" s="142"/>
      <c r="E1489" s="84"/>
      <c r="F1489" s="216"/>
      <c r="G1489" s="84"/>
      <c r="H1489" s="210"/>
      <c r="I1489" s="210"/>
      <c r="J1489" s="84"/>
      <c r="K1489" s="84"/>
      <c r="L1489" s="84"/>
      <c r="M1489" s="84"/>
      <c r="N1489" s="84"/>
      <c r="O1489" s="6"/>
      <c r="P1489" s="6"/>
      <c r="Q1489" s="6"/>
      <c r="R1489" s="6"/>
      <c r="S1489" s="6"/>
      <c r="T1489" s="6"/>
      <c r="U1489" s="6"/>
    </row>
    <row r="1490" spans="2:21" s="83" customFormat="1" x14ac:dyDescent="0.2">
      <c r="B1490" s="142"/>
      <c r="E1490" s="84"/>
      <c r="F1490" s="216"/>
      <c r="G1490" s="84"/>
      <c r="H1490" s="210"/>
      <c r="I1490" s="210"/>
      <c r="J1490" s="84"/>
      <c r="K1490" s="84"/>
      <c r="L1490" s="84"/>
      <c r="M1490" s="84"/>
      <c r="N1490" s="84"/>
      <c r="O1490" s="6"/>
      <c r="P1490" s="6"/>
      <c r="Q1490" s="6"/>
      <c r="R1490" s="6"/>
      <c r="S1490" s="6"/>
      <c r="T1490" s="6"/>
      <c r="U1490" s="6"/>
    </row>
    <row r="1491" spans="2:21" s="83" customFormat="1" x14ac:dyDescent="0.2">
      <c r="B1491" s="142"/>
      <c r="E1491" s="84"/>
      <c r="F1491" s="216"/>
      <c r="G1491" s="84"/>
      <c r="H1491" s="210"/>
      <c r="I1491" s="210"/>
      <c r="J1491" s="84"/>
      <c r="K1491" s="84"/>
      <c r="L1491" s="84"/>
      <c r="M1491" s="84"/>
      <c r="N1491" s="84"/>
      <c r="O1491" s="6"/>
      <c r="P1491" s="6"/>
      <c r="Q1491" s="6"/>
      <c r="R1491" s="6"/>
      <c r="S1491" s="6"/>
      <c r="T1491" s="6"/>
      <c r="U1491" s="6"/>
    </row>
    <row r="1492" spans="2:21" s="83" customFormat="1" x14ac:dyDescent="0.2">
      <c r="B1492" s="142"/>
      <c r="E1492" s="84"/>
      <c r="F1492" s="216"/>
      <c r="G1492" s="84"/>
      <c r="H1492" s="210"/>
      <c r="I1492" s="210"/>
      <c r="J1492" s="84"/>
      <c r="K1492" s="84"/>
      <c r="L1492" s="84"/>
      <c r="M1492" s="84"/>
      <c r="N1492" s="84"/>
      <c r="O1492" s="6"/>
      <c r="P1492" s="6"/>
      <c r="Q1492" s="6"/>
      <c r="R1492" s="6"/>
      <c r="S1492" s="6"/>
      <c r="T1492" s="6"/>
      <c r="U1492" s="6"/>
    </row>
    <row r="1493" spans="2:21" s="83" customFormat="1" x14ac:dyDescent="0.2">
      <c r="B1493" s="142"/>
      <c r="E1493" s="84"/>
      <c r="F1493" s="216"/>
      <c r="G1493" s="84"/>
      <c r="H1493" s="210"/>
      <c r="I1493" s="210"/>
      <c r="J1493" s="84"/>
      <c r="K1493" s="84"/>
      <c r="L1493" s="84"/>
      <c r="M1493" s="84"/>
      <c r="N1493" s="84"/>
      <c r="O1493" s="6"/>
      <c r="P1493" s="6"/>
      <c r="Q1493" s="6"/>
      <c r="R1493" s="6"/>
      <c r="S1493" s="6"/>
      <c r="T1493" s="6"/>
      <c r="U1493" s="6"/>
    </row>
    <row r="1494" spans="2:21" s="83" customFormat="1" x14ac:dyDescent="0.2">
      <c r="B1494" s="142"/>
      <c r="E1494" s="84"/>
      <c r="F1494" s="216"/>
      <c r="G1494" s="84"/>
      <c r="H1494" s="210"/>
      <c r="I1494" s="210"/>
      <c r="J1494" s="84"/>
      <c r="K1494" s="84"/>
      <c r="L1494" s="84"/>
      <c r="M1494" s="84"/>
      <c r="N1494" s="84"/>
      <c r="O1494" s="6"/>
      <c r="P1494" s="6"/>
      <c r="Q1494" s="6"/>
      <c r="R1494" s="6"/>
      <c r="S1494" s="6"/>
      <c r="T1494" s="6"/>
      <c r="U1494" s="6"/>
    </row>
    <row r="1495" spans="2:21" s="83" customFormat="1" x14ac:dyDescent="0.2">
      <c r="B1495" s="142"/>
      <c r="E1495" s="84"/>
      <c r="F1495" s="216"/>
      <c r="G1495" s="84"/>
      <c r="H1495" s="210"/>
      <c r="I1495" s="210"/>
      <c r="J1495" s="84"/>
      <c r="K1495" s="84"/>
      <c r="L1495" s="84"/>
      <c r="M1495" s="84"/>
      <c r="N1495" s="84"/>
      <c r="O1495" s="6"/>
      <c r="P1495" s="6"/>
      <c r="Q1495" s="6"/>
      <c r="R1495" s="6"/>
      <c r="S1495" s="6"/>
      <c r="T1495" s="6"/>
      <c r="U1495" s="6"/>
    </row>
    <row r="1496" spans="2:21" s="83" customFormat="1" x14ac:dyDescent="0.2">
      <c r="B1496" s="142"/>
      <c r="E1496" s="84"/>
      <c r="F1496" s="216"/>
      <c r="G1496" s="84"/>
      <c r="H1496" s="210"/>
      <c r="I1496" s="210"/>
      <c r="J1496" s="84"/>
      <c r="K1496" s="84"/>
      <c r="L1496" s="84"/>
      <c r="M1496" s="84"/>
      <c r="N1496" s="84"/>
      <c r="O1496" s="6"/>
      <c r="P1496" s="6"/>
      <c r="Q1496" s="6"/>
      <c r="R1496" s="6"/>
      <c r="S1496" s="6"/>
      <c r="T1496" s="6"/>
      <c r="U1496" s="6"/>
    </row>
    <row r="1497" spans="2:21" s="83" customFormat="1" x14ac:dyDescent="0.2">
      <c r="B1497" s="142"/>
      <c r="E1497" s="84"/>
      <c r="F1497" s="216"/>
      <c r="G1497" s="84"/>
      <c r="H1497" s="210"/>
      <c r="I1497" s="210"/>
      <c r="J1497" s="84"/>
      <c r="K1497" s="84"/>
      <c r="L1497" s="84"/>
      <c r="M1497" s="84"/>
      <c r="N1497" s="84"/>
      <c r="O1497" s="6"/>
      <c r="P1497" s="6"/>
      <c r="Q1497" s="6"/>
      <c r="R1497" s="6"/>
      <c r="S1497" s="6"/>
      <c r="T1497" s="6"/>
      <c r="U1497" s="6"/>
    </row>
    <row r="1498" spans="2:21" s="83" customFormat="1" x14ac:dyDescent="0.2">
      <c r="B1498" s="142"/>
      <c r="E1498" s="84"/>
      <c r="F1498" s="216"/>
      <c r="G1498" s="84"/>
      <c r="H1498" s="210"/>
      <c r="I1498" s="210"/>
      <c r="J1498" s="84"/>
      <c r="K1498" s="84"/>
      <c r="L1498" s="84"/>
      <c r="M1498" s="84"/>
      <c r="N1498" s="84"/>
      <c r="O1498" s="6"/>
      <c r="P1498" s="6"/>
      <c r="Q1498" s="6"/>
      <c r="R1498" s="6"/>
      <c r="S1498" s="6"/>
      <c r="T1498" s="6"/>
      <c r="U1498" s="6"/>
    </row>
    <row r="1499" spans="2:21" s="83" customFormat="1" x14ac:dyDescent="0.2">
      <c r="B1499" s="142"/>
      <c r="E1499" s="84"/>
      <c r="F1499" s="216"/>
      <c r="G1499" s="84"/>
      <c r="H1499" s="210"/>
      <c r="I1499" s="210"/>
      <c r="J1499" s="84"/>
      <c r="K1499" s="84"/>
      <c r="L1499" s="84"/>
      <c r="M1499" s="84"/>
      <c r="N1499" s="84"/>
      <c r="O1499" s="6"/>
      <c r="P1499" s="6"/>
      <c r="Q1499" s="6"/>
      <c r="R1499" s="6"/>
      <c r="S1499" s="6"/>
      <c r="T1499" s="6"/>
      <c r="U1499" s="6"/>
    </row>
    <row r="1500" spans="2:21" s="83" customFormat="1" x14ac:dyDescent="0.2">
      <c r="B1500" s="142"/>
      <c r="E1500" s="84"/>
      <c r="F1500" s="216"/>
      <c r="G1500" s="84"/>
      <c r="H1500" s="210"/>
      <c r="I1500" s="210"/>
      <c r="J1500" s="84"/>
      <c r="K1500" s="84"/>
      <c r="L1500" s="84"/>
      <c r="M1500" s="84"/>
      <c r="N1500" s="84"/>
      <c r="O1500" s="6"/>
      <c r="P1500" s="6"/>
      <c r="Q1500" s="6"/>
      <c r="R1500" s="6"/>
      <c r="S1500" s="6"/>
      <c r="T1500" s="6"/>
      <c r="U1500" s="6"/>
    </row>
    <row r="1501" spans="2:21" s="83" customFormat="1" x14ac:dyDescent="0.2">
      <c r="B1501" s="142"/>
      <c r="E1501" s="84"/>
      <c r="F1501" s="216"/>
      <c r="G1501" s="84"/>
      <c r="H1501" s="210"/>
      <c r="I1501" s="210"/>
      <c r="J1501" s="84"/>
      <c r="K1501" s="84"/>
      <c r="L1501" s="84"/>
      <c r="M1501" s="84"/>
      <c r="N1501" s="84"/>
      <c r="O1501" s="6"/>
      <c r="P1501" s="6"/>
      <c r="Q1501" s="6"/>
      <c r="R1501" s="6"/>
      <c r="S1501" s="6"/>
      <c r="T1501" s="6"/>
      <c r="U1501" s="6"/>
    </row>
    <row r="1502" spans="2:21" s="83" customFormat="1" x14ac:dyDescent="0.2">
      <c r="B1502" s="142"/>
      <c r="E1502" s="84"/>
      <c r="F1502" s="216"/>
      <c r="G1502" s="84"/>
      <c r="H1502" s="210"/>
      <c r="I1502" s="210"/>
      <c r="J1502" s="84"/>
      <c r="K1502" s="84"/>
      <c r="L1502" s="84"/>
      <c r="M1502" s="84"/>
      <c r="N1502" s="84"/>
      <c r="O1502" s="6"/>
      <c r="P1502" s="6"/>
      <c r="Q1502" s="6"/>
      <c r="R1502" s="6"/>
      <c r="S1502" s="6"/>
      <c r="T1502" s="6"/>
      <c r="U1502" s="6"/>
    </row>
    <row r="1503" spans="2:21" s="83" customFormat="1" x14ac:dyDescent="0.2">
      <c r="B1503" s="142"/>
      <c r="E1503" s="84"/>
      <c r="F1503" s="216"/>
      <c r="G1503" s="84"/>
      <c r="H1503" s="210"/>
      <c r="I1503" s="210"/>
      <c r="J1503" s="84"/>
      <c r="K1503" s="84"/>
      <c r="L1503" s="84"/>
      <c r="M1503" s="84"/>
      <c r="N1503" s="84"/>
      <c r="O1503" s="6"/>
      <c r="P1503" s="6"/>
      <c r="Q1503" s="6"/>
      <c r="R1503" s="6"/>
      <c r="S1503" s="6"/>
      <c r="T1503" s="6"/>
      <c r="U1503" s="6"/>
    </row>
    <row r="1504" spans="2:21" s="83" customFormat="1" x14ac:dyDescent="0.2">
      <c r="B1504" s="142"/>
      <c r="E1504" s="84"/>
      <c r="F1504" s="216"/>
      <c r="G1504" s="84"/>
      <c r="H1504" s="210"/>
      <c r="I1504" s="210"/>
      <c r="J1504" s="84"/>
      <c r="K1504" s="84"/>
      <c r="L1504" s="84"/>
      <c r="M1504" s="84"/>
      <c r="N1504" s="84"/>
      <c r="O1504" s="6"/>
      <c r="P1504" s="6"/>
      <c r="Q1504" s="6"/>
      <c r="R1504" s="6"/>
      <c r="S1504" s="6"/>
      <c r="T1504" s="6"/>
      <c r="U1504" s="6"/>
    </row>
    <row r="1505" spans="2:21" s="83" customFormat="1" x14ac:dyDescent="0.2">
      <c r="B1505" s="142"/>
      <c r="E1505" s="84"/>
      <c r="F1505" s="216"/>
      <c r="G1505" s="84"/>
      <c r="H1505" s="210"/>
      <c r="I1505" s="210"/>
      <c r="J1505" s="84"/>
      <c r="K1505" s="84"/>
      <c r="L1505" s="84"/>
      <c r="M1505" s="84"/>
      <c r="N1505" s="84"/>
      <c r="O1505" s="6"/>
      <c r="P1505" s="6"/>
      <c r="Q1505" s="6"/>
      <c r="R1505" s="6"/>
      <c r="S1505" s="6"/>
      <c r="T1505" s="6"/>
      <c r="U1505" s="6"/>
    </row>
    <row r="1506" spans="2:21" s="83" customFormat="1" x14ac:dyDescent="0.2">
      <c r="B1506" s="142"/>
      <c r="E1506" s="84"/>
      <c r="F1506" s="216"/>
      <c r="G1506" s="84"/>
      <c r="H1506" s="210"/>
      <c r="I1506" s="210"/>
      <c r="J1506" s="84"/>
      <c r="K1506" s="84"/>
      <c r="L1506" s="84"/>
      <c r="M1506" s="84"/>
      <c r="N1506" s="84"/>
      <c r="O1506" s="6"/>
      <c r="P1506" s="6"/>
      <c r="Q1506" s="6"/>
      <c r="R1506" s="6"/>
      <c r="S1506" s="6"/>
      <c r="T1506" s="6"/>
      <c r="U1506" s="6"/>
    </row>
    <row r="1507" spans="2:21" s="83" customFormat="1" x14ac:dyDescent="0.2">
      <c r="B1507" s="142"/>
      <c r="E1507" s="84"/>
      <c r="F1507" s="216"/>
      <c r="G1507" s="84"/>
      <c r="H1507" s="210"/>
      <c r="I1507" s="210"/>
      <c r="J1507" s="84"/>
      <c r="K1507" s="84"/>
      <c r="L1507" s="84"/>
      <c r="M1507" s="84"/>
      <c r="N1507" s="84"/>
      <c r="O1507" s="6"/>
      <c r="P1507" s="6"/>
      <c r="Q1507" s="6"/>
      <c r="R1507" s="6"/>
      <c r="S1507" s="6"/>
      <c r="T1507" s="6"/>
      <c r="U1507" s="6"/>
    </row>
    <row r="1508" spans="2:21" s="83" customFormat="1" x14ac:dyDescent="0.2">
      <c r="B1508" s="142"/>
      <c r="E1508" s="84"/>
      <c r="F1508" s="216"/>
      <c r="G1508" s="84"/>
      <c r="H1508" s="210"/>
      <c r="I1508" s="210"/>
      <c r="J1508" s="84"/>
      <c r="K1508" s="84"/>
      <c r="L1508" s="84"/>
      <c r="M1508" s="84"/>
      <c r="N1508" s="84"/>
      <c r="O1508" s="6"/>
      <c r="P1508" s="6"/>
      <c r="Q1508" s="6"/>
      <c r="R1508" s="6"/>
      <c r="S1508" s="6"/>
      <c r="T1508" s="6"/>
      <c r="U1508" s="6"/>
    </row>
    <row r="1509" spans="2:21" s="83" customFormat="1" x14ac:dyDescent="0.2">
      <c r="B1509" s="142"/>
      <c r="E1509" s="84"/>
      <c r="F1509" s="216"/>
      <c r="G1509" s="84"/>
      <c r="H1509" s="210"/>
      <c r="I1509" s="210"/>
      <c r="J1509" s="84"/>
      <c r="K1509" s="84"/>
      <c r="L1509" s="84"/>
      <c r="M1509" s="84"/>
      <c r="N1509" s="84"/>
      <c r="O1509" s="6"/>
      <c r="P1509" s="6"/>
      <c r="Q1509" s="6"/>
      <c r="R1509" s="6"/>
      <c r="S1509" s="6"/>
      <c r="T1509" s="6"/>
      <c r="U1509" s="6"/>
    </row>
    <row r="1510" spans="2:21" s="83" customFormat="1" x14ac:dyDescent="0.2">
      <c r="B1510" s="142"/>
      <c r="E1510" s="84"/>
      <c r="F1510" s="216"/>
      <c r="G1510" s="84"/>
      <c r="H1510" s="210"/>
      <c r="I1510" s="210"/>
      <c r="J1510" s="84"/>
      <c r="K1510" s="84"/>
      <c r="L1510" s="84"/>
      <c r="M1510" s="84"/>
      <c r="N1510" s="84"/>
      <c r="O1510" s="6"/>
      <c r="P1510" s="6"/>
      <c r="Q1510" s="6"/>
      <c r="R1510" s="6"/>
      <c r="S1510" s="6"/>
      <c r="T1510" s="6"/>
      <c r="U1510" s="6"/>
    </row>
    <row r="1511" spans="2:21" s="83" customFormat="1" x14ac:dyDescent="0.2">
      <c r="B1511" s="142"/>
      <c r="E1511" s="84"/>
      <c r="F1511" s="216"/>
      <c r="G1511" s="84"/>
      <c r="H1511" s="210"/>
      <c r="I1511" s="210"/>
      <c r="J1511" s="84"/>
      <c r="K1511" s="84"/>
      <c r="L1511" s="84"/>
      <c r="M1511" s="84"/>
      <c r="N1511" s="84"/>
      <c r="O1511" s="6"/>
      <c r="P1511" s="6"/>
      <c r="Q1511" s="6"/>
      <c r="R1511" s="6"/>
      <c r="S1511" s="6"/>
      <c r="T1511" s="6"/>
      <c r="U1511" s="6"/>
    </row>
    <row r="1512" spans="2:21" s="83" customFormat="1" x14ac:dyDescent="0.2">
      <c r="B1512" s="142"/>
      <c r="E1512" s="84"/>
      <c r="F1512" s="216"/>
      <c r="G1512" s="84"/>
      <c r="H1512" s="210"/>
      <c r="I1512" s="210"/>
      <c r="J1512" s="84"/>
      <c r="K1512" s="84"/>
      <c r="L1512" s="84"/>
      <c r="M1512" s="84"/>
      <c r="N1512" s="84"/>
      <c r="O1512" s="6"/>
      <c r="P1512" s="6"/>
      <c r="Q1512" s="6"/>
      <c r="R1512" s="6"/>
      <c r="S1512" s="6"/>
      <c r="T1512" s="6"/>
      <c r="U1512" s="6"/>
    </row>
    <row r="1513" spans="2:21" s="83" customFormat="1" x14ac:dyDescent="0.2">
      <c r="B1513" s="142"/>
      <c r="E1513" s="84"/>
      <c r="F1513" s="216"/>
      <c r="G1513" s="84"/>
      <c r="H1513" s="210"/>
      <c r="I1513" s="210"/>
      <c r="J1513" s="84"/>
      <c r="K1513" s="84"/>
      <c r="L1513" s="84"/>
      <c r="M1513" s="84"/>
      <c r="N1513" s="84"/>
      <c r="O1513" s="6"/>
      <c r="P1513" s="6"/>
      <c r="Q1513" s="6"/>
      <c r="R1513" s="6"/>
      <c r="S1513" s="6"/>
      <c r="T1513" s="6"/>
      <c r="U1513" s="6"/>
    </row>
    <row r="1514" spans="2:21" s="83" customFormat="1" x14ac:dyDescent="0.2">
      <c r="B1514" s="142"/>
      <c r="E1514" s="84"/>
      <c r="F1514" s="216"/>
      <c r="G1514" s="84"/>
      <c r="H1514" s="210"/>
      <c r="I1514" s="210"/>
      <c r="J1514" s="84"/>
      <c r="K1514" s="84"/>
      <c r="L1514" s="84"/>
      <c r="M1514" s="84"/>
      <c r="N1514" s="84"/>
      <c r="O1514" s="6"/>
      <c r="P1514" s="6"/>
      <c r="Q1514" s="6"/>
      <c r="R1514" s="6"/>
      <c r="S1514" s="6"/>
      <c r="T1514" s="6"/>
      <c r="U1514" s="6"/>
    </row>
    <row r="1515" spans="2:21" s="83" customFormat="1" x14ac:dyDescent="0.2">
      <c r="B1515" s="142"/>
      <c r="E1515" s="84"/>
      <c r="F1515" s="216"/>
      <c r="G1515" s="84"/>
      <c r="H1515" s="210"/>
      <c r="I1515" s="210"/>
      <c r="J1515" s="84"/>
      <c r="K1515" s="84"/>
      <c r="L1515" s="84"/>
      <c r="M1515" s="84"/>
      <c r="N1515" s="84"/>
      <c r="O1515" s="6"/>
      <c r="P1515" s="6"/>
      <c r="Q1515" s="6"/>
      <c r="R1515" s="6"/>
      <c r="S1515" s="6"/>
      <c r="T1515" s="6"/>
      <c r="U1515" s="6"/>
    </row>
    <row r="1516" spans="2:21" s="83" customFormat="1" x14ac:dyDescent="0.2">
      <c r="B1516" s="142"/>
      <c r="E1516" s="84"/>
      <c r="F1516" s="216"/>
      <c r="G1516" s="84"/>
      <c r="H1516" s="210"/>
      <c r="I1516" s="210"/>
      <c r="J1516" s="84"/>
      <c r="K1516" s="84"/>
      <c r="L1516" s="84"/>
      <c r="M1516" s="84"/>
      <c r="N1516" s="84"/>
      <c r="O1516" s="6"/>
      <c r="P1516" s="6"/>
      <c r="Q1516" s="6"/>
      <c r="R1516" s="6"/>
      <c r="S1516" s="6"/>
      <c r="T1516" s="6"/>
      <c r="U1516" s="6"/>
    </row>
    <row r="1517" spans="2:21" s="83" customFormat="1" x14ac:dyDescent="0.2">
      <c r="B1517" s="142"/>
      <c r="E1517" s="84"/>
      <c r="F1517" s="216"/>
      <c r="G1517" s="84"/>
      <c r="H1517" s="210"/>
      <c r="I1517" s="210"/>
      <c r="J1517" s="84"/>
      <c r="K1517" s="84"/>
      <c r="L1517" s="84"/>
      <c r="M1517" s="84"/>
      <c r="N1517" s="84"/>
      <c r="O1517" s="6"/>
      <c r="P1517" s="6"/>
      <c r="Q1517" s="6"/>
      <c r="R1517" s="6"/>
      <c r="S1517" s="6"/>
      <c r="T1517" s="6"/>
      <c r="U1517" s="6"/>
    </row>
    <row r="1518" spans="2:21" s="83" customFormat="1" x14ac:dyDescent="0.2">
      <c r="B1518" s="142"/>
      <c r="E1518" s="84"/>
      <c r="F1518" s="216"/>
      <c r="G1518" s="84"/>
      <c r="H1518" s="210"/>
      <c r="I1518" s="210"/>
      <c r="J1518" s="84"/>
      <c r="K1518" s="84"/>
      <c r="L1518" s="84"/>
      <c r="M1518" s="84"/>
      <c r="N1518" s="84"/>
      <c r="O1518" s="6"/>
      <c r="P1518" s="6"/>
      <c r="Q1518" s="6"/>
      <c r="R1518" s="6"/>
      <c r="S1518" s="6"/>
      <c r="T1518" s="6"/>
      <c r="U1518" s="6"/>
    </row>
    <row r="1519" spans="2:21" s="83" customFormat="1" x14ac:dyDescent="0.2">
      <c r="B1519" s="142"/>
      <c r="E1519" s="84"/>
      <c r="F1519" s="216"/>
      <c r="G1519" s="84"/>
      <c r="H1519" s="210"/>
      <c r="I1519" s="210"/>
      <c r="J1519" s="84"/>
      <c r="K1519" s="84"/>
      <c r="L1519" s="84"/>
      <c r="M1519" s="84"/>
      <c r="N1519" s="84"/>
      <c r="O1519" s="6"/>
      <c r="P1519" s="6"/>
      <c r="Q1519" s="6"/>
      <c r="R1519" s="6"/>
      <c r="S1519" s="6"/>
      <c r="T1519" s="6"/>
      <c r="U1519" s="6"/>
    </row>
    <row r="1520" spans="2:21" s="83" customFormat="1" x14ac:dyDescent="0.2">
      <c r="B1520" s="142"/>
      <c r="E1520" s="84"/>
      <c r="F1520" s="216"/>
      <c r="G1520" s="84"/>
      <c r="H1520" s="210"/>
      <c r="I1520" s="210"/>
      <c r="J1520" s="84"/>
      <c r="K1520" s="84"/>
      <c r="L1520" s="84"/>
      <c r="M1520" s="84"/>
      <c r="N1520" s="84"/>
      <c r="O1520" s="6"/>
      <c r="P1520" s="6"/>
      <c r="Q1520" s="6"/>
      <c r="R1520" s="6"/>
      <c r="S1520" s="6"/>
      <c r="T1520" s="6"/>
      <c r="U1520" s="6"/>
    </row>
    <row r="1521" spans="2:21" s="83" customFormat="1" x14ac:dyDescent="0.2">
      <c r="B1521" s="142"/>
      <c r="E1521" s="84"/>
      <c r="F1521" s="216"/>
      <c r="G1521" s="84"/>
      <c r="H1521" s="210"/>
      <c r="I1521" s="210"/>
      <c r="J1521" s="84"/>
      <c r="K1521" s="84"/>
      <c r="L1521" s="84"/>
      <c r="M1521" s="84"/>
      <c r="N1521" s="84"/>
      <c r="O1521" s="6"/>
      <c r="P1521" s="6"/>
      <c r="Q1521" s="6"/>
      <c r="R1521" s="6"/>
      <c r="S1521" s="6"/>
      <c r="T1521" s="6"/>
      <c r="U1521" s="6"/>
    </row>
    <row r="1522" spans="2:21" s="83" customFormat="1" x14ac:dyDescent="0.2">
      <c r="B1522" s="142"/>
      <c r="E1522" s="84"/>
      <c r="F1522" s="216"/>
      <c r="G1522" s="84"/>
      <c r="H1522" s="210"/>
      <c r="I1522" s="210"/>
      <c r="J1522" s="84"/>
      <c r="K1522" s="84"/>
      <c r="L1522" s="84"/>
      <c r="M1522" s="84"/>
      <c r="N1522" s="84"/>
      <c r="O1522" s="6"/>
      <c r="P1522" s="6"/>
      <c r="Q1522" s="6"/>
      <c r="R1522" s="6"/>
      <c r="S1522" s="6"/>
      <c r="T1522" s="6"/>
      <c r="U1522" s="6"/>
    </row>
    <row r="1523" spans="2:21" s="83" customFormat="1" x14ac:dyDescent="0.2">
      <c r="B1523" s="142"/>
      <c r="E1523" s="84"/>
      <c r="F1523" s="216"/>
      <c r="G1523" s="84"/>
      <c r="H1523" s="210"/>
      <c r="I1523" s="210"/>
      <c r="J1523" s="84"/>
      <c r="K1523" s="84"/>
      <c r="L1523" s="84"/>
      <c r="M1523" s="84"/>
      <c r="N1523" s="84"/>
      <c r="O1523" s="6"/>
      <c r="P1523" s="6"/>
      <c r="Q1523" s="6"/>
      <c r="R1523" s="6"/>
      <c r="S1523" s="6"/>
      <c r="T1523" s="6"/>
      <c r="U1523" s="6"/>
    </row>
    <row r="1524" spans="2:21" s="83" customFormat="1" x14ac:dyDescent="0.2">
      <c r="B1524" s="142"/>
      <c r="E1524" s="84"/>
      <c r="F1524" s="216"/>
      <c r="G1524" s="84"/>
      <c r="H1524" s="210"/>
      <c r="I1524" s="210"/>
      <c r="J1524" s="84"/>
      <c r="K1524" s="84"/>
      <c r="L1524" s="84"/>
      <c r="M1524" s="84"/>
      <c r="N1524" s="84"/>
      <c r="O1524" s="6"/>
      <c r="P1524" s="6"/>
      <c r="Q1524" s="6"/>
      <c r="R1524" s="6"/>
      <c r="S1524" s="6"/>
      <c r="T1524" s="6"/>
      <c r="U1524" s="6"/>
    </row>
    <row r="1525" spans="2:21" s="83" customFormat="1" x14ac:dyDescent="0.2">
      <c r="B1525" s="142"/>
      <c r="E1525" s="84"/>
      <c r="F1525" s="216"/>
      <c r="G1525" s="84"/>
      <c r="H1525" s="210"/>
      <c r="I1525" s="210"/>
      <c r="J1525" s="84"/>
      <c r="K1525" s="84"/>
      <c r="L1525" s="84"/>
      <c r="M1525" s="84"/>
      <c r="N1525" s="84"/>
      <c r="O1525" s="6"/>
      <c r="P1525" s="6"/>
      <c r="Q1525" s="6"/>
      <c r="R1525" s="6"/>
      <c r="S1525" s="6"/>
      <c r="T1525" s="6"/>
      <c r="U1525" s="6"/>
    </row>
    <row r="1526" spans="2:21" s="83" customFormat="1" x14ac:dyDescent="0.2">
      <c r="B1526" s="142"/>
      <c r="E1526" s="84"/>
      <c r="F1526" s="216"/>
      <c r="G1526" s="84"/>
      <c r="H1526" s="210"/>
      <c r="I1526" s="210"/>
      <c r="J1526" s="84"/>
      <c r="K1526" s="84"/>
      <c r="L1526" s="84"/>
      <c r="M1526" s="84"/>
      <c r="N1526" s="84"/>
      <c r="O1526" s="6"/>
      <c r="P1526" s="6"/>
      <c r="Q1526" s="6"/>
      <c r="R1526" s="6"/>
      <c r="S1526" s="6"/>
      <c r="T1526" s="6"/>
      <c r="U1526" s="6"/>
    </row>
    <row r="1527" spans="2:21" s="83" customFormat="1" x14ac:dyDescent="0.2">
      <c r="B1527" s="142"/>
      <c r="E1527" s="84"/>
      <c r="F1527" s="216"/>
      <c r="G1527" s="84"/>
      <c r="H1527" s="210"/>
      <c r="I1527" s="210"/>
      <c r="J1527" s="84"/>
      <c r="K1527" s="84"/>
      <c r="L1527" s="84"/>
      <c r="M1527" s="84"/>
      <c r="N1527" s="84"/>
      <c r="O1527" s="6"/>
      <c r="P1527" s="6"/>
      <c r="Q1527" s="6"/>
      <c r="R1527" s="6"/>
      <c r="S1527" s="6"/>
      <c r="T1527" s="6"/>
      <c r="U1527" s="6"/>
    </row>
    <row r="1528" spans="2:21" s="83" customFormat="1" x14ac:dyDescent="0.2">
      <c r="B1528" s="142"/>
      <c r="E1528" s="84"/>
      <c r="F1528" s="216"/>
      <c r="G1528" s="84"/>
      <c r="H1528" s="210"/>
      <c r="I1528" s="210"/>
      <c r="J1528" s="84"/>
      <c r="K1528" s="84"/>
      <c r="L1528" s="84"/>
      <c r="M1528" s="84"/>
      <c r="N1528" s="84"/>
      <c r="O1528" s="6"/>
      <c r="P1528" s="6"/>
      <c r="Q1528" s="6"/>
      <c r="R1528" s="6"/>
      <c r="S1528" s="6"/>
      <c r="T1528" s="6"/>
      <c r="U1528" s="6"/>
    </row>
    <row r="1529" spans="2:21" s="83" customFormat="1" x14ac:dyDescent="0.2">
      <c r="B1529" s="142"/>
      <c r="E1529" s="84"/>
      <c r="F1529" s="216"/>
      <c r="G1529" s="84"/>
      <c r="H1529" s="210"/>
      <c r="I1529" s="210"/>
      <c r="J1529" s="84"/>
      <c r="K1529" s="84"/>
      <c r="L1529" s="84"/>
      <c r="M1529" s="84"/>
      <c r="N1529" s="84"/>
      <c r="O1529" s="6"/>
      <c r="P1529" s="6"/>
      <c r="Q1529" s="6"/>
      <c r="R1529" s="6"/>
      <c r="S1529" s="6"/>
      <c r="T1529" s="6"/>
      <c r="U1529" s="6"/>
    </row>
    <row r="1530" spans="2:21" s="83" customFormat="1" x14ac:dyDescent="0.2">
      <c r="B1530" s="142"/>
      <c r="E1530" s="84"/>
      <c r="F1530" s="216"/>
      <c r="G1530" s="84"/>
      <c r="H1530" s="210"/>
      <c r="I1530" s="210"/>
      <c r="J1530" s="84"/>
      <c r="K1530" s="84"/>
      <c r="L1530" s="84"/>
      <c r="M1530" s="84"/>
      <c r="N1530" s="84"/>
      <c r="O1530" s="6"/>
      <c r="P1530" s="6"/>
      <c r="Q1530" s="6"/>
      <c r="R1530" s="6"/>
      <c r="S1530" s="6"/>
      <c r="T1530" s="6"/>
      <c r="U1530" s="6"/>
    </row>
    <row r="1531" spans="2:21" s="83" customFormat="1" x14ac:dyDescent="0.2">
      <c r="B1531" s="142"/>
      <c r="E1531" s="84"/>
      <c r="F1531" s="216"/>
      <c r="G1531" s="84"/>
      <c r="H1531" s="210"/>
      <c r="I1531" s="210"/>
      <c r="J1531" s="84"/>
      <c r="K1531" s="84"/>
      <c r="L1531" s="84"/>
      <c r="M1531" s="84"/>
      <c r="N1531" s="84"/>
      <c r="O1531" s="6"/>
      <c r="P1531" s="6"/>
      <c r="Q1531" s="6"/>
      <c r="R1531" s="6"/>
      <c r="S1531" s="6"/>
      <c r="T1531" s="6"/>
      <c r="U1531" s="6"/>
    </row>
    <row r="1532" spans="2:21" s="83" customFormat="1" x14ac:dyDescent="0.2">
      <c r="B1532" s="142"/>
      <c r="E1532" s="84"/>
      <c r="F1532" s="216"/>
      <c r="G1532" s="84"/>
      <c r="H1532" s="210"/>
      <c r="I1532" s="210"/>
      <c r="J1532" s="84"/>
      <c r="K1532" s="84"/>
      <c r="L1532" s="84"/>
      <c r="M1532" s="84"/>
      <c r="N1532" s="84"/>
      <c r="O1532" s="6"/>
      <c r="P1532" s="6"/>
      <c r="Q1532" s="6"/>
      <c r="R1532" s="6"/>
      <c r="S1532" s="6"/>
      <c r="T1532" s="6"/>
      <c r="U1532" s="6"/>
    </row>
    <row r="1533" spans="2:21" s="83" customFormat="1" x14ac:dyDescent="0.2">
      <c r="B1533" s="142"/>
      <c r="E1533" s="84"/>
      <c r="F1533" s="216"/>
      <c r="G1533" s="84"/>
      <c r="H1533" s="210"/>
      <c r="I1533" s="210"/>
      <c r="J1533" s="84"/>
      <c r="K1533" s="84"/>
      <c r="L1533" s="84"/>
      <c r="M1533" s="84"/>
      <c r="N1533" s="84"/>
      <c r="O1533" s="6"/>
      <c r="P1533" s="6"/>
      <c r="Q1533" s="6"/>
      <c r="R1533" s="6"/>
      <c r="S1533" s="6"/>
      <c r="T1533" s="6"/>
      <c r="U1533" s="6"/>
    </row>
    <row r="1534" spans="2:21" s="83" customFormat="1" x14ac:dyDescent="0.2">
      <c r="B1534" s="142"/>
      <c r="E1534" s="84"/>
      <c r="F1534" s="216"/>
      <c r="G1534" s="84"/>
      <c r="H1534" s="210"/>
      <c r="I1534" s="210"/>
      <c r="J1534" s="84"/>
      <c r="K1534" s="84"/>
      <c r="L1534" s="84"/>
      <c r="M1534" s="84"/>
      <c r="N1534" s="84"/>
      <c r="O1534" s="6"/>
      <c r="P1534" s="6"/>
      <c r="Q1534" s="6"/>
      <c r="R1534" s="6"/>
      <c r="S1534" s="6"/>
      <c r="T1534" s="6"/>
      <c r="U1534" s="6"/>
    </row>
    <row r="1535" spans="2:21" s="83" customFormat="1" x14ac:dyDescent="0.2">
      <c r="B1535" s="142"/>
      <c r="E1535" s="84"/>
      <c r="F1535" s="216"/>
      <c r="G1535" s="84"/>
      <c r="H1535" s="210"/>
      <c r="I1535" s="210"/>
      <c r="J1535" s="84"/>
      <c r="K1535" s="84"/>
      <c r="L1535" s="84"/>
      <c r="M1535" s="84"/>
      <c r="N1535" s="84"/>
      <c r="O1535" s="6"/>
      <c r="P1535" s="6"/>
      <c r="Q1535" s="6"/>
      <c r="R1535" s="6"/>
      <c r="S1535" s="6"/>
      <c r="T1535" s="6"/>
      <c r="U1535" s="6"/>
    </row>
    <row r="1536" spans="2:21" s="83" customFormat="1" x14ac:dyDescent="0.2">
      <c r="B1536" s="142"/>
      <c r="E1536" s="84"/>
      <c r="F1536" s="216"/>
      <c r="G1536" s="84"/>
      <c r="H1536" s="210"/>
      <c r="I1536" s="210"/>
      <c r="J1536" s="84"/>
      <c r="K1536" s="84"/>
      <c r="L1536" s="84"/>
      <c r="M1536" s="84"/>
      <c r="N1536" s="84"/>
      <c r="O1536" s="6"/>
      <c r="P1536" s="6"/>
      <c r="Q1536" s="6"/>
      <c r="R1536" s="6"/>
      <c r="S1536" s="6"/>
      <c r="T1536" s="6"/>
      <c r="U1536" s="6"/>
    </row>
    <row r="1537" spans="2:21" s="83" customFormat="1" x14ac:dyDescent="0.2">
      <c r="B1537" s="142"/>
      <c r="E1537" s="84"/>
      <c r="F1537" s="216"/>
      <c r="G1537" s="84"/>
      <c r="H1537" s="210"/>
      <c r="I1537" s="210"/>
      <c r="J1537" s="84"/>
      <c r="K1537" s="84"/>
      <c r="L1537" s="84"/>
      <c r="M1537" s="84"/>
      <c r="N1537" s="84"/>
      <c r="O1537" s="6"/>
      <c r="P1537" s="6"/>
      <c r="Q1537" s="6"/>
      <c r="R1537" s="6"/>
      <c r="S1537" s="6"/>
      <c r="T1537" s="6"/>
      <c r="U1537" s="6"/>
    </row>
    <row r="1538" spans="2:21" s="83" customFormat="1" x14ac:dyDescent="0.2">
      <c r="B1538" s="142"/>
      <c r="E1538" s="84"/>
      <c r="F1538" s="216"/>
      <c r="G1538" s="84"/>
      <c r="H1538" s="210"/>
      <c r="I1538" s="210"/>
      <c r="J1538" s="84"/>
      <c r="K1538" s="84"/>
      <c r="L1538" s="84"/>
      <c r="M1538" s="84"/>
      <c r="N1538" s="84"/>
      <c r="O1538" s="6"/>
      <c r="P1538" s="6"/>
      <c r="Q1538" s="6"/>
      <c r="R1538" s="6"/>
      <c r="S1538" s="6"/>
      <c r="T1538" s="6"/>
      <c r="U1538" s="6"/>
    </row>
    <row r="1539" spans="2:21" s="83" customFormat="1" x14ac:dyDescent="0.2">
      <c r="B1539" s="142"/>
      <c r="E1539" s="84"/>
      <c r="F1539" s="216"/>
      <c r="G1539" s="84"/>
      <c r="H1539" s="210"/>
      <c r="I1539" s="210"/>
      <c r="J1539" s="84"/>
      <c r="K1539" s="84"/>
      <c r="L1539" s="84"/>
      <c r="M1539" s="84"/>
      <c r="N1539" s="84"/>
      <c r="O1539" s="6"/>
      <c r="P1539" s="6"/>
      <c r="Q1539" s="6"/>
      <c r="R1539" s="6"/>
      <c r="S1539" s="6"/>
      <c r="T1539" s="6"/>
      <c r="U1539" s="6"/>
    </row>
    <row r="1540" spans="2:21" s="83" customFormat="1" x14ac:dyDescent="0.2">
      <c r="B1540" s="142"/>
      <c r="E1540" s="84"/>
      <c r="F1540" s="216"/>
      <c r="G1540" s="84"/>
      <c r="H1540" s="210"/>
      <c r="I1540" s="210"/>
      <c r="J1540" s="84"/>
      <c r="K1540" s="84"/>
      <c r="L1540" s="84"/>
      <c r="M1540" s="84"/>
      <c r="N1540" s="84"/>
      <c r="O1540" s="6"/>
      <c r="P1540" s="6"/>
      <c r="Q1540" s="6"/>
      <c r="R1540" s="6"/>
      <c r="S1540" s="6"/>
      <c r="T1540" s="6"/>
      <c r="U1540" s="6"/>
    </row>
    <row r="1541" spans="2:21" s="83" customFormat="1" x14ac:dyDescent="0.2">
      <c r="B1541" s="142"/>
      <c r="E1541" s="84"/>
      <c r="F1541" s="216"/>
      <c r="G1541" s="84"/>
      <c r="H1541" s="210"/>
      <c r="I1541" s="210"/>
      <c r="J1541" s="84"/>
      <c r="K1541" s="84"/>
      <c r="L1541" s="84"/>
      <c r="M1541" s="84"/>
      <c r="N1541" s="84"/>
      <c r="O1541" s="6"/>
      <c r="P1541" s="6"/>
      <c r="Q1541" s="6"/>
      <c r="R1541" s="6"/>
      <c r="S1541" s="6"/>
      <c r="T1541" s="6"/>
      <c r="U1541" s="6"/>
    </row>
    <row r="1542" spans="2:21" s="83" customFormat="1" x14ac:dyDescent="0.2">
      <c r="B1542" s="142"/>
      <c r="E1542" s="84"/>
      <c r="F1542" s="216"/>
      <c r="G1542" s="84"/>
      <c r="H1542" s="210"/>
      <c r="I1542" s="210"/>
      <c r="J1542" s="84"/>
      <c r="K1542" s="84"/>
      <c r="L1542" s="84"/>
      <c r="M1542" s="84"/>
      <c r="N1542" s="84"/>
      <c r="O1542" s="6"/>
      <c r="P1542" s="6"/>
      <c r="Q1542" s="6"/>
      <c r="R1542" s="6"/>
      <c r="S1542" s="6"/>
      <c r="T1542" s="6"/>
      <c r="U1542" s="6"/>
    </row>
    <row r="1543" spans="2:21" s="83" customFormat="1" x14ac:dyDescent="0.2">
      <c r="B1543" s="142"/>
      <c r="E1543" s="84"/>
      <c r="F1543" s="216"/>
      <c r="G1543" s="84"/>
      <c r="H1543" s="210"/>
      <c r="I1543" s="210"/>
      <c r="J1543" s="84"/>
      <c r="K1543" s="84"/>
      <c r="L1543" s="84"/>
      <c r="M1543" s="84"/>
      <c r="N1543" s="84"/>
      <c r="O1543" s="6"/>
      <c r="P1543" s="6"/>
      <c r="Q1543" s="6"/>
      <c r="R1543" s="6"/>
      <c r="S1543" s="6"/>
      <c r="T1543" s="6"/>
      <c r="U1543" s="6"/>
    </row>
    <row r="1544" spans="2:21" s="83" customFormat="1" x14ac:dyDescent="0.2">
      <c r="B1544" s="142"/>
      <c r="E1544" s="84"/>
      <c r="F1544" s="216"/>
      <c r="G1544" s="84"/>
      <c r="H1544" s="210"/>
      <c r="I1544" s="210"/>
      <c r="J1544" s="84"/>
      <c r="K1544" s="84"/>
      <c r="L1544" s="84"/>
      <c r="M1544" s="84"/>
      <c r="N1544" s="84"/>
      <c r="O1544" s="6"/>
      <c r="P1544" s="6"/>
      <c r="Q1544" s="6"/>
      <c r="R1544" s="6"/>
      <c r="S1544" s="6"/>
      <c r="T1544" s="6"/>
      <c r="U1544" s="6"/>
    </row>
    <row r="1545" spans="2:21" s="83" customFormat="1" x14ac:dyDescent="0.2">
      <c r="B1545" s="142"/>
      <c r="E1545" s="84"/>
      <c r="F1545" s="216"/>
      <c r="G1545" s="84"/>
      <c r="H1545" s="210"/>
      <c r="I1545" s="210"/>
      <c r="J1545" s="84"/>
      <c r="K1545" s="84"/>
      <c r="L1545" s="84"/>
      <c r="M1545" s="84"/>
      <c r="N1545" s="84"/>
      <c r="O1545" s="6"/>
      <c r="P1545" s="6"/>
      <c r="Q1545" s="6"/>
      <c r="R1545" s="6"/>
      <c r="S1545" s="6"/>
      <c r="T1545" s="6"/>
      <c r="U1545" s="6"/>
    </row>
    <row r="1546" spans="2:21" s="83" customFormat="1" x14ac:dyDescent="0.2">
      <c r="B1546" s="142"/>
      <c r="E1546" s="84"/>
      <c r="F1546" s="216"/>
      <c r="G1546" s="84"/>
      <c r="H1546" s="210"/>
      <c r="I1546" s="210"/>
      <c r="J1546" s="84"/>
      <c r="K1546" s="84"/>
      <c r="L1546" s="84"/>
      <c r="M1546" s="84"/>
      <c r="N1546" s="84"/>
      <c r="O1546" s="6"/>
      <c r="P1546" s="6"/>
      <c r="Q1546" s="6"/>
      <c r="R1546" s="6"/>
      <c r="S1546" s="6"/>
      <c r="T1546" s="6"/>
      <c r="U1546" s="6"/>
    </row>
    <row r="1547" spans="2:21" s="83" customFormat="1" x14ac:dyDescent="0.2">
      <c r="B1547" s="142"/>
      <c r="E1547" s="84"/>
      <c r="F1547" s="216"/>
      <c r="G1547" s="84"/>
      <c r="H1547" s="210"/>
      <c r="I1547" s="210"/>
      <c r="J1547" s="84"/>
      <c r="K1547" s="84"/>
      <c r="L1547" s="84"/>
      <c r="M1547" s="84"/>
      <c r="N1547" s="84"/>
      <c r="O1547" s="6"/>
      <c r="P1547" s="6"/>
      <c r="Q1547" s="6"/>
      <c r="R1547" s="6"/>
      <c r="S1547" s="6"/>
      <c r="T1547" s="6"/>
      <c r="U1547" s="6"/>
    </row>
    <row r="1548" spans="2:21" s="83" customFormat="1" x14ac:dyDescent="0.2">
      <c r="B1548" s="142"/>
      <c r="E1548" s="84"/>
      <c r="F1548" s="216"/>
      <c r="G1548" s="84"/>
      <c r="H1548" s="210"/>
      <c r="I1548" s="210"/>
      <c r="J1548" s="84"/>
      <c r="K1548" s="84"/>
      <c r="L1548" s="84"/>
      <c r="M1548" s="84"/>
      <c r="N1548" s="84"/>
      <c r="O1548" s="6"/>
      <c r="P1548" s="6"/>
      <c r="Q1548" s="6"/>
      <c r="R1548" s="6"/>
      <c r="S1548" s="6"/>
      <c r="T1548" s="6"/>
      <c r="U1548" s="6"/>
    </row>
    <row r="1549" spans="2:21" s="83" customFormat="1" x14ac:dyDescent="0.2">
      <c r="B1549" s="142"/>
      <c r="E1549" s="84"/>
      <c r="F1549" s="216"/>
      <c r="G1549" s="84"/>
      <c r="H1549" s="210"/>
      <c r="I1549" s="210"/>
      <c r="J1549" s="84"/>
      <c r="K1549" s="84"/>
      <c r="L1549" s="84"/>
      <c r="M1549" s="84"/>
      <c r="N1549" s="84"/>
      <c r="O1549" s="6"/>
      <c r="P1549" s="6"/>
      <c r="Q1549" s="6"/>
      <c r="R1549" s="6"/>
      <c r="S1549" s="6"/>
      <c r="T1549" s="6"/>
      <c r="U1549" s="6"/>
    </row>
    <row r="1550" spans="2:21" s="83" customFormat="1" x14ac:dyDescent="0.2">
      <c r="B1550" s="142"/>
      <c r="E1550" s="84"/>
      <c r="F1550" s="216"/>
      <c r="G1550" s="84"/>
      <c r="H1550" s="210"/>
      <c r="I1550" s="210"/>
      <c r="J1550" s="84"/>
      <c r="K1550" s="84"/>
      <c r="L1550" s="84"/>
      <c r="M1550" s="84"/>
      <c r="N1550" s="84"/>
      <c r="O1550" s="6"/>
      <c r="P1550" s="6"/>
      <c r="Q1550" s="6"/>
      <c r="R1550" s="6"/>
      <c r="S1550" s="6"/>
      <c r="T1550" s="6"/>
      <c r="U1550" s="6"/>
    </row>
    <row r="1551" spans="2:21" s="83" customFormat="1" x14ac:dyDescent="0.2">
      <c r="B1551" s="142"/>
      <c r="E1551" s="84"/>
      <c r="F1551" s="216"/>
      <c r="G1551" s="84"/>
      <c r="H1551" s="210"/>
      <c r="I1551" s="210"/>
      <c r="J1551" s="84"/>
      <c r="K1551" s="84"/>
      <c r="L1551" s="84"/>
      <c r="M1551" s="84"/>
      <c r="N1551" s="84"/>
      <c r="O1551" s="6"/>
      <c r="P1551" s="6"/>
      <c r="Q1551" s="6"/>
      <c r="R1551" s="6"/>
      <c r="S1551" s="6"/>
      <c r="T1551" s="6"/>
      <c r="U1551" s="6"/>
    </row>
    <row r="1552" spans="2:21" s="83" customFormat="1" x14ac:dyDescent="0.2">
      <c r="B1552" s="142"/>
      <c r="E1552" s="84"/>
      <c r="F1552" s="216"/>
      <c r="G1552" s="84"/>
      <c r="H1552" s="210"/>
      <c r="I1552" s="210"/>
      <c r="J1552" s="84"/>
      <c r="K1552" s="84"/>
      <c r="L1552" s="84"/>
      <c r="M1552" s="84"/>
      <c r="N1552" s="84"/>
      <c r="O1552" s="6"/>
      <c r="P1552" s="6"/>
      <c r="Q1552" s="6"/>
      <c r="R1552" s="6"/>
      <c r="S1552" s="6"/>
      <c r="T1552" s="6"/>
      <c r="U1552" s="6"/>
    </row>
    <row r="1553" spans="2:21" s="83" customFormat="1" x14ac:dyDescent="0.2">
      <c r="B1553" s="142"/>
      <c r="E1553" s="84"/>
      <c r="F1553" s="216"/>
      <c r="G1553" s="84"/>
      <c r="H1553" s="210"/>
      <c r="I1553" s="210"/>
      <c r="J1553" s="84"/>
      <c r="K1553" s="84"/>
      <c r="L1553" s="84"/>
      <c r="M1553" s="84"/>
      <c r="N1553" s="84"/>
      <c r="O1553" s="6"/>
      <c r="P1553" s="6"/>
      <c r="Q1553" s="6"/>
      <c r="R1553" s="6"/>
      <c r="S1553" s="6"/>
      <c r="T1553" s="6"/>
      <c r="U1553" s="6"/>
    </row>
    <row r="1554" spans="2:21" s="83" customFormat="1" x14ac:dyDescent="0.2">
      <c r="B1554" s="142"/>
      <c r="E1554" s="84"/>
      <c r="F1554" s="216"/>
      <c r="G1554" s="84"/>
      <c r="H1554" s="210"/>
      <c r="I1554" s="210"/>
      <c r="J1554" s="84"/>
      <c r="K1554" s="84"/>
      <c r="L1554" s="84"/>
      <c r="M1554" s="84"/>
      <c r="N1554" s="84"/>
      <c r="O1554" s="6"/>
      <c r="P1554" s="6"/>
      <c r="Q1554" s="6"/>
      <c r="R1554" s="6"/>
      <c r="S1554" s="6"/>
      <c r="T1554" s="6"/>
      <c r="U1554" s="6"/>
    </row>
    <row r="1555" spans="2:21" s="83" customFormat="1" x14ac:dyDescent="0.2">
      <c r="B1555" s="142"/>
      <c r="E1555" s="84"/>
      <c r="F1555" s="216"/>
      <c r="G1555" s="84"/>
      <c r="H1555" s="210"/>
      <c r="I1555" s="210"/>
      <c r="J1555" s="84"/>
      <c r="K1555" s="84"/>
      <c r="L1555" s="84"/>
      <c r="M1555" s="84"/>
      <c r="N1555" s="84"/>
      <c r="O1555" s="6"/>
      <c r="P1555" s="6"/>
      <c r="Q1555" s="6"/>
      <c r="R1555" s="6"/>
      <c r="S1555" s="6"/>
      <c r="T1555" s="6"/>
      <c r="U1555" s="6"/>
    </row>
    <row r="1556" spans="2:21" s="83" customFormat="1" x14ac:dyDescent="0.2">
      <c r="B1556" s="142"/>
      <c r="E1556" s="84"/>
      <c r="F1556" s="216"/>
      <c r="G1556" s="84"/>
      <c r="H1556" s="210"/>
      <c r="I1556" s="210"/>
      <c r="J1556" s="84"/>
      <c r="K1556" s="84"/>
      <c r="L1556" s="84"/>
      <c r="M1556" s="84"/>
      <c r="N1556" s="84"/>
      <c r="O1556" s="6"/>
      <c r="P1556" s="6"/>
      <c r="Q1556" s="6"/>
      <c r="R1556" s="6"/>
      <c r="S1556" s="6"/>
      <c r="T1556" s="6"/>
      <c r="U1556" s="6"/>
    </row>
    <row r="1557" spans="2:21" s="83" customFormat="1" x14ac:dyDescent="0.2">
      <c r="B1557" s="142"/>
      <c r="E1557" s="84"/>
      <c r="F1557" s="216"/>
      <c r="G1557" s="84"/>
      <c r="H1557" s="210"/>
      <c r="I1557" s="210"/>
      <c r="J1557" s="84"/>
      <c r="K1557" s="84"/>
      <c r="L1557" s="84"/>
      <c r="M1557" s="84"/>
      <c r="N1557" s="84"/>
      <c r="O1557" s="6"/>
      <c r="P1557" s="6"/>
      <c r="Q1557" s="6"/>
      <c r="R1557" s="6"/>
      <c r="S1557" s="6"/>
      <c r="T1557" s="6"/>
      <c r="U1557" s="6"/>
    </row>
    <row r="1558" spans="2:21" s="83" customFormat="1" x14ac:dyDescent="0.2">
      <c r="B1558" s="142"/>
      <c r="E1558" s="84"/>
      <c r="F1558" s="216"/>
      <c r="G1558" s="84"/>
      <c r="H1558" s="210"/>
      <c r="I1558" s="210"/>
      <c r="J1558" s="84"/>
      <c r="K1558" s="84"/>
      <c r="L1558" s="84"/>
      <c r="M1558" s="84"/>
      <c r="N1558" s="84"/>
      <c r="O1558" s="6"/>
      <c r="P1558" s="6"/>
      <c r="Q1558" s="6"/>
      <c r="R1558" s="6"/>
      <c r="S1558" s="6"/>
      <c r="T1558" s="6"/>
      <c r="U1558" s="6"/>
    </row>
    <row r="1559" spans="2:21" s="83" customFormat="1" x14ac:dyDescent="0.2">
      <c r="B1559" s="142"/>
      <c r="E1559" s="84"/>
      <c r="F1559" s="216"/>
      <c r="G1559" s="84"/>
      <c r="H1559" s="210"/>
      <c r="I1559" s="210"/>
      <c r="J1559" s="84"/>
      <c r="K1559" s="84"/>
      <c r="L1559" s="84"/>
      <c r="M1559" s="84"/>
      <c r="N1559" s="84"/>
      <c r="O1559" s="6"/>
      <c r="P1559" s="6"/>
      <c r="Q1559" s="6"/>
      <c r="R1559" s="6"/>
      <c r="S1559" s="6"/>
      <c r="T1559" s="6"/>
      <c r="U1559" s="6"/>
    </row>
    <row r="1560" spans="2:21" s="83" customFormat="1" x14ac:dyDescent="0.2">
      <c r="B1560" s="142"/>
      <c r="E1560" s="84"/>
      <c r="F1560" s="216"/>
      <c r="G1560" s="84"/>
      <c r="H1560" s="210"/>
      <c r="I1560" s="210"/>
      <c r="J1560" s="84"/>
      <c r="K1560" s="84"/>
      <c r="L1560" s="84"/>
      <c r="M1560" s="84"/>
      <c r="N1560" s="84"/>
      <c r="O1560" s="6"/>
      <c r="P1560" s="6"/>
      <c r="Q1560" s="6"/>
      <c r="R1560" s="6"/>
      <c r="S1560" s="6"/>
      <c r="T1560" s="6"/>
      <c r="U1560" s="6"/>
    </row>
    <row r="1561" spans="2:21" s="83" customFormat="1" x14ac:dyDescent="0.2">
      <c r="B1561" s="142"/>
      <c r="E1561" s="84"/>
      <c r="F1561" s="216"/>
      <c r="G1561" s="84"/>
      <c r="H1561" s="210"/>
      <c r="I1561" s="210"/>
      <c r="J1561" s="84"/>
      <c r="K1561" s="84"/>
      <c r="L1561" s="84"/>
      <c r="M1561" s="84"/>
      <c r="N1561" s="84"/>
      <c r="O1561" s="6"/>
      <c r="P1561" s="6"/>
      <c r="Q1561" s="6"/>
      <c r="R1561" s="6"/>
      <c r="S1561" s="6"/>
      <c r="T1561" s="6"/>
      <c r="U1561" s="6"/>
    </row>
    <row r="1562" spans="2:21" s="83" customFormat="1" x14ac:dyDescent="0.2">
      <c r="B1562" s="142"/>
      <c r="E1562" s="84"/>
      <c r="F1562" s="216"/>
      <c r="G1562" s="84"/>
      <c r="H1562" s="210"/>
      <c r="I1562" s="210"/>
      <c r="J1562" s="84"/>
      <c r="K1562" s="84"/>
      <c r="L1562" s="84"/>
      <c r="M1562" s="84"/>
      <c r="N1562" s="84"/>
      <c r="O1562" s="6"/>
      <c r="P1562" s="6"/>
      <c r="Q1562" s="6"/>
      <c r="R1562" s="6"/>
      <c r="S1562" s="6"/>
      <c r="T1562" s="6"/>
      <c r="U1562" s="6"/>
    </row>
    <row r="1563" spans="2:21" s="83" customFormat="1" x14ac:dyDescent="0.2">
      <c r="B1563" s="142"/>
      <c r="E1563" s="84"/>
      <c r="F1563" s="216"/>
      <c r="G1563" s="84"/>
      <c r="H1563" s="210"/>
      <c r="I1563" s="210"/>
      <c r="J1563" s="84"/>
      <c r="K1563" s="84"/>
      <c r="L1563" s="84"/>
      <c r="M1563" s="84"/>
      <c r="N1563" s="84"/>
      <c r="O1563" s="6"/>
      <c r="P1563" s="6"/>
      <c r="Q1563" s="6"/>
      <c r="R1563" s="6"/>
      <c r="S1563" s="6"/>
      <c r="T1563" s="6"/>
      <c r="U1563" s="6"/>
    </row>
    <row r="1564" spans="2:21" s="83" customFormat="1" x14ac:dyDescent="0.2">
      <c r="B1564" s="142"/>
      <c r="E1564" s="84"/>
      <c r="F1564" s="216"/>
      <c r="G1564" s="84"/>
      <c r="H1564" s="210"/>
      <c r="I1564" s="210"/>
      <c r="J1564" s="84"/>
      <c r="K1564" s="84"/>
      <c r="L1564" s="84"/>
      <c r="M1564" s="84"/>
      <c r="N1564" s="84"/>
      <c r="O1564" s="6"/>
      <c r="P1564" s="6"/>
      <c r="Q1564" s="6"/>
      <c r="R1564" s="6"/>
      <c r="S1564" s="6"/>
      <c r="T1564" s="6"/>
      <c r="U1564" s="6"/>
    </row>
    <row r="1565" spans="2:21" s="83" customFormat="1" x14ac:dyDescent="0.2">
      <c r="B1565" s="142"/>
      <c r="E1565" s="84"/>
      <c r="F1565" s="216"/>
      <c r="G1565" s="84"/>
      <c r="H1565" s="210"/>
      <c r="I1565" s="210"/>
      <c r="J1565" s="84"/>
      <c r="K1565" s="84"/>
      <c r="L1565" s="84"/>
      <c r="M1565" s="84"/>
      <c r="N1565" s="84"/>
      <c r="O1565" s="6"/>
      <c r="P1565" s="6"/>
      <c r="Q1565" s="6"/>
      <c r="R1565" s="6"/>
      <c r="S1565" s="6"/>
      <c r="T1565" s="6"/>
      <c r="U1565" s="6"/>
    </row>
    <row r="1566" spans="2:21" s="83" customFormat="1" x14ac:dyDescent="0.2">
      <c r="B1566" s="142"/>
      <c r="E1566" s="84"/>
      <c r="F1566" s="216"/>
      <c r="G1566" s="84"/>
      <c r="H1566" s="210"/>
      <c r="I1566" s="210"/>
      <c r="J1566" s="84"/>
      <c r="K1566" s="84"/>
      <c r="L1566" s="84"/>
      <c r="M1566" s="84"/>
      <c r="N1566" s="84"/>
      <c r="O1566" s="6"/>
      <c r="P1566" s="6"/>
      <c r="Q1566" s="6"/>
      <c r="R1566" s="6"/>
      <c r="S1566" s="6"/>
      <c r="T1566" s="6"/>
      <c r="U1566" s="6"/>
    </row>
    <row r="1567" spans="2:21" s="83" customFormat="1" x14ac:dyDescent="0.2">
      <c r="B1567" s="142"/>
      <c r="E1567" s="84"/>
      <c r="F1567" s="216"/>
      <c r="G1567" s="84"/>
      <c r="H1567" s="210"/>
      <c r="I1567" s="210"/>
      <c r="J1567" s="84"/>
      <c r="K1567" s="84"/>
      <c r="L1567" s="84"/>
      <c r="M1567" s="84"/>
      <c r="N1567" s="84"/>
      <c r="O1567" s="6"/>
      <c r="P1567" s="6"/>
      <c r="Q1567" s="6"/>
      <c r="R1567" s="6"/>
      <c r="S1567" s="6"/>
      <c r="T1567" s="6"/>
      <c r="U1567" s="6"/>
    </row>
    <row r="1568" spans="2:21" s="83" customFormat="1" x14ac:dyDescent="0.2">
      <c r="B1568" s="142"/>
      <c r="E1568" s="84"/>
      <c r="F1568" s="216"/>
      <c r="G1568" s="84"/>
      <c r="H1568" s="210"/>
      <c r="I1568" s="210"/>
      <c r="J1568" s="84"/>
      <c r="K1568" s="84"/>
      <c r="L1568" s="84"/>
      <c r="M1568" s="84"/>
      <c r="N1568" s="84"/>
      <c r="O1568" s="6"/>
      <c r="P1568" s="6"/>
      <c r="Q1568" s="6"/>
      <c r="R1568" s="6"/>
      <c r="S1568" s="6"/>
      <c r="T1568" s="6"/>
      <c r="U1568" s="6"/>
    </row>
    <row r="1569" spans="2:21" s="83" customFormat="1" x14ac:dyDescent="0.2">
      <c r="B1569" s="142"/>
      <c r="E1569" s="84"/>
      <c r="F1569" s="216"/>
      <c r="G1569" s="84"/>
      <c r="H1569" s="210"/>
      <c r="I1569" s="210"/>
      <c r="J1569" s="84"/>
      <c r="K1569" s="84"/>
      <c r="L1569" s="84"/>
      <c r="M1569" s="84"/>
      <c r="N1569" s="84"/>
      <c r="O1569" s="6"/>
      <c r="P1569" s="6"/>
      <c r="Q1569" s="6"/>
      <c r="R1569" s="6"/>
      <c r="S1569" s="6"/>
      <c r="T1569" s="6"/>
      <c r="U1569" s="6"/>
    </row>
    <row r="1570" spans="2:21" s="83" customFormat="1" x14ac:dyDescent="0.2">
      <c r="B1570" s="142"/>
      <c r="E1570" s="84"/>
      <c r="F1570" s="216"/>
      <c r="G1570" s="84"/>
      <c r="H1570" s="210"/>
      <c r="I1570" s="210"/>
      <c r="J1570" s="84"/>
      <c r="K1570" s="84"/>
      <c r="L1570" s="84"/>
      <c r="M1570" s="84"/>
      <c r="N1570" s="84"/>
      <c r="O1570" s="6"/>
      <c r="P1570" s="6"/>
      <c r="Q1570" s="6"/>
      <c r="R1570" s="6"/>
      <c r="S1570" s="6"/>
      <c r="T1570" s="6"/>
      <c r="U1570" s="6"/>
    </row>
    <row r="1571" spans="2:21" s="83" customFormat="1" x14ac:dyDescent="0.2">
      <c r="B1571" s="142"/>
      <c r="E1571" s="84"/>
      <c r="F1571" s="216"/>
      <c r="G1571" s="84"/>
      <c r="H1571" s="210"/>
      <c r="I1571" s="210"/>
      <c r="J1571" s="84"/>
      <c r="K1571" s="84"/>
      <c r="L1571" s="84"/>
      <c r="M1571" s="84"/>
      <c r="N1571" s="84"/>
      <c r="O1571" s="6"/>
      <c r="P1571" s="6"/>
      <c r="Q1571" s="6"/>
      <c r="R1571" s="6"/>
      <c r="S1571" s="6"/>
      <c r="T1571" s="6"/>
      <c r="U1571" s="6"/>
    </row>
    <row r="1572" spans="2:21" s="83" customFormat="1" x14ac:dyDescent="0.2">
      <c r="B1572" s="142"/>
      <c r="E1572" s="84"/>
      <c r="F1572" s="216"/>
      <c r="G1572" s="84"/>
      <c r="H1572" s="210"/>
      <c r="I1572" s="210"/>
      <c r="J1572" s="84"/>
      <c r="K1572" s="84"/>
      <c r="L1572" s="84"/>
      <c r="M1572" s="84"/>
      <c r="N1572" s="84"/>
      <c r="O1572" s="6"/>
      <c r="P1572" s="6"/>
      <c r="Q1572" s="6"/>
      <c r="R1572" s="6"/>
      <c r="S1572" s="6"/>
      <c r="T1572" s="6"/>
      <c r="U1572" s="6"/>
    </row>
    <row r="1573" spans="2:21" s="83" customFormat="1" x14ac:dyDescent="0.2">
      <c r="B1573" s="142"/>
      <c r="E1573" s="84"/>
      <c r="F1573" s="216"/>
      <c r="G1573" s="84"/>
      <c r="H1573" s="210"/>
      <c r="I1573" s="210"/>
      <c r="J1573" s="84"/>
      <c r="K1573" s="84"/>
      <c r="L1573" s="84"/>
      <c r="M1573" s="84"/>
      <c r="N1573" s="84"/>
      <c r="O1573" s="6"/>
      <c r="P1573" s="6"/>
      <c r="Q1573" s="6"/>
      <c r="R1573" s="6"/>
      <c r="S1573" s="6"/>
      <c r="T1573" s="6"/>
      <c r="U1573" s="6"/>
    </row>
    <row r="1574" spans="2:21" s="83" customFormat="1" x14ac:dyDescent="0.2">
      <c r="B1574" s="142"/>
      <c r="E1574" s="84"/>
      <c r="F1574" s="216"/>
      <c r="G1574" s="84"/>
      <c r="H1574" s="210"/>
      <c r="I1574" s="210"/>
      <c r="J1574" s="84"/>
      <c r="K1574" s="84"/>
      <c r="L1574" s="84"/>
      <c r="M1574" s="84"/>
      <c r="N1574" s="84"/>
      <c r="O1574" s="6"/>
      <c r="P1574" s="6"/>
      <c r="Q1574" s="6"/>
      <c r="R1574" s="6"/>
      <c r="S1574" s="6"/>
      <c r="T1574" s="6"/>
      <c r="U1574" s="6"/>
    </row>
    <row r="1575" spans="2:21" s="83" customFormat="1" x14ac:dyDescent="0.2">
      <c r="B1575" s="142"/>
      <c r="E1575" s="84"/>
      <c r="F1575" s="216"/>
      <c r="G1575" s="84"/>
      <c r="H1575" s="210"/>
      <c r="I1575" s="210"/>
      <c r="J1575" s="84"/>
      <c r="K1575" s="84"/>
      <c r="L1575" s="84"/>
      <c r="M1575" s="84"/>
      <c r="N1575" s="84"/>
      <c r="O1575" s="6"/>
      <c r="P1575" s="6"/>
      <c r="Q1575" s="6"/>
      <c r="R1575" s="6"/>
      <c r="S1575" s="6"/>
      <c r="T1575" s="6"/>
      <c r="U1575" s="6"/>
    </row>
    <row r="1576" spans="2:21" s="83" customFormat="1" x14ac:dyDescent="0.2">
      <c r="B1576" s="142"/>
      <c r="E1576" s="84"/>
      <c r="F1576" s="216"/>
      <c r="G1576" s="84"/>
      <c r="H1576" s="210"/>
      <c r="I1576" s="210"/>
      <c r="J1576" s="84"/>
      <c r="K1576" s="84"/>
      <c r="L1576" s="84"/>
      <c r="M1576" s="84"/>
      <c r="N1576" s="84"/>
      <c r="O1576" s="6"/>
      <c r="P1576" s="6"/>
      <c r="Q1576" s="6"/>
      <c r="R1576" s="6"/>
      <c r="S1576" s="6"/>
      <c r="T1576" s="6"/>
      <c r="U1576" s="6"/>
    </row>
    <row r="1577" spans="2:21" s="83" customFormat="1" x14ac:dyDescent="0.2">
      <c r="B1577" s="142"/>
      <c r="E1577" s="84"/>
      <c r="F1577" s="216"/>
      <c r="G1577" s="84"/>
      <c r="H1577" s="210"/>
      <c r="I1577" s="210"/>
      <c r="J1577" s="84"/>
      <c r="K1577" s="84"/>
      <c r="L1577" s="84"/>
      <c r="M1577" s="84"/>
      <c r="N1577" s="84"/>
      <c r="O1577" s="6"/>
      <c r="P1577" s="6"/>
      <c r="Q1577" s="6"/>
      <c r="R1577" s="6"/>
      <c r="S1577" s="6"/>
      <c r="T1577" s="6"/>
      <c r="U1577" s="6"/>
    </row>
    <row r="1578" spans="2:21" s="83" customFormat="1" x14ac:dyDescent="0.2">
      <c r="B1578" s="142"/>
      <c r="E1578" s="84"/>
      <c r="F1578" s="216"/>
      <c r="G1578" s="84"/>
      <c r="H1578" s="210"/>
      <c r="I1578" s="210"/>
      <c r="J1578" s="84"/>
      <c r="K1578" s="84"/>
      <c r="L1578" s="84"/>
      <c r="M1578" s="84"/>
      <c r="N1578" s="84"/>
      <c r="O1578" s="6"/>
      <c r="P1578" s="6"/>
      <c r="Q1578" s="6"/>
      <c r="R1578" s="6"/>
      <c r="S1578" s="6"/>
      <c r="T1578" s="6"/>
      <c r="U1578" s="6"/>
    </row>
    <row r="1579" spans="2:21" s="83" customFormat="1" x14ac:dyDescent="0.2">
      <c r="B1579" s="142"/>
      <c r="E1579" s="84"/>
      <c r="F1579" s="216"/>
      <c r="G1579" s="84"/>
      <c r="H1579" s="210"/>
      <c r="I1579" s="210"/>
      <c r="J1579" s="84"/>
      <c r="K1579" s="84"/>
      <c r="L1579" s="84"/>
      <c r="M1579" s="84"/>
      <c r="N1579" s="84"/>
      <c r="O1579" s="6"/>
      <c r="P1579" s="6"/>
      <c r="Q1579" s="6"/>
      <c r="R1579" s="6"/>
      <c r="S1579" s="6"/>
      <c r="T1579" s="6"/>
      <c r="U1579" s="6"/>
    </row>
    <row r="1580" spans="2:21" s="83" customFormat="1" x14ac:dyDescent="0.2">
      <c r="B1580" s="142"/>
      <c r="E1580" s="84"/>
      <c r="F1580" s="216"/>
      <c r="G1580" s="84"/>
      <c r="H1580" s="210"/>
      <c r="I1580" s="210"/>
      <c r="J1580" s="84"/>
      <c r="K1580" s="84"/>
      <c r="L1580" s="84"/>
      <c r="M1580" s="84"/>
      <c r="N1580" s="84"/>
      <c r="O1580" s="6"/>
      <c r="P1580" s="6"/>
      <c r="Q1580" s="6"/>
      <c r="R1580" s="6"/>
      <c r="S1580" s="6"/>
      <c r="T1580" s="6"/>
      <c r="U1580" s="6"/>
    </row>
    <row r="1581" spans="2:21" s="83" customFormat="1" x14ac:dyDescent="0.2">
      <c r="B1581" s="142"/>
      <c r="E1581" s="84"/>
      <c r="F1581" s="216"/>
      <c r="G1581" s="84"/>
      <c r="H1581" s="210"/>
      <c r="I1581" s="210"/>
      <c r="J1581" s="84"/>
      <c r="K1581" s="84"/>
      <c r="L1581" s="84"/>
      <c r="M1581" s="84"/>
      <c r="N1581" s="84"/>
      <c r="O1581" s="6"/>
      <c r="P1581" s="6"/>
      <c r="Q1581" s="6"/>
      <c r="R1581" s="6"/>
      <c r="S1581" s="6"/>
      <c r="T1581" s="6"/>
      <c r="U1581" s="6"/>
    </row>
    <row r="1582" spans="2:21" s="83" customFormat="1" x14ac:dyDescent="0.2">
      <c r="B1582" s="142"/>
      <c r="E1582" s="84"/>
      <c r="F1582" s="216"/>
      <c r="G1582" s="84"/>
      <c r="H1582" s="210"/>
      <c r="I1582" s="210"/>
      <c r="J1582" s="84"/>
      <c r="K1582" s="84"/>
      <c r="L1582" s="84"/>
      <c r="M1582" s="84"/>
      <c r="N1582" s="84"/>
      <c r="O1582" s="6"/>
      <c r="P1582" s="6"/>
      <c r="Q1582" s="6"/>
      <c r="R1582" s="6"/>
      <c r="S1582" s="6"/>
      <c r="T1582" s="6"/>
      <c r="U1582" s="6"/>
    </row>
    <row r="1583" spans="2:21" s="83" customFormat="1" x14ac:dyDescent="0.2">
      <c r="B1583" s="142"/>
      <c r="E1583" s="84"/>
      <c r="F1583" s="216"/>
      <c r="G1583" s="84"/>
      <c r="H1583" s="210"/>
      <c r="I1583" s="210"/>
      <c r="J1583" s="84"/>
      <c r="K1583" s="84"/>
      <c r="L1583" s="84"/>
      <c r="M1583" s="84"/>
      <c r="N1583" s="84"/>
      <c r="O1583" s="6"/>
      <c r="P1583" s="6"/>
      <c r="Q1583" s="6"/>
      <c r="R1583" s="6"/>
      <c r="S1583" s="6"/>
      <c r="T1583" s="6"/>
      <c r="U1583" s="6"/>
    </row>
    <row r="1584" spans="2:21" s="83" customFormat="1" x14ac:dyDescent="0.2">
      <c r="B1584" s="142"/>
      <c r="E1584" s="84"/>
      <c r="F1584" s="216"/>
      <c r="G1584" s="84"/>
      <c r="H1584" s="210"/>
      <c r="I1584" s="210"/>
      <c r="J1584" s="84"/>
      <c r="K1584" s="84"/>
      <c r="L1584" s="84"/>
      <c r="M1584" s="84"/>
      <c r="N1584" s="84"/>
      <c r="O1584" s="6"/>
      <c r="P1584" s="6"/>
      <c r="Q1584" s="6"/>
      <c r="R1584" s="6"/>
      <c r="S1584" s="6"/>
      <c r="T1584" s="6"/>
      <c r="U1584" s="6"/>
    </row>
    <row r="1585" spans="2:21" s="83" customFormat="1" x14ac:dyDescent="0.2">
      <c r="B1585" s="142"/>
      <c r="E1585" s="84"/>
      <c r="F1585" s="216"/>
      <c r="G1585" s="84"/>
      <c r="H1585" s="210"/>
      <c r="I1585" s="210"/>
      <c r="J1585" s="84"/>
      <c r="K1585" s="84"/>
      <c r="L1585" s="84"/>
      <c r="M1585" s="84"/>
      <c r="N1585" s="84"/>
      <c r="O1585" s="6"/>
      <c r="P1585" s="6"/>
      <c r="Q1585" s="6"/>
      <c r="R1585" s="6"/>
      <c r="S1585" s="6"/>
      <c r="T1585" s="6"/>
      <c r="U1585" s="6"/>
    </row>
    <row r="1586" spans="2:21" s="83" customFormat="1" x14ac:dyDescent="0.2">
      <c r="B1586" s="142"/>
      <c r="E1586" s="84"/>
      <c r="F1586" s="216"/>
      <c r="G1586" s="84"/>
      <c r="H1586" s="210"/>
      <c r="I1586" s="210"/>
      <c r="J1586" s="84"/>
      <c r="K1586" s="84"/>
      <c r="L1586" s="84"/>
      <c r="M1586" s="84"/>
      <c r="N1586" s="84"/>
      <c r="O1586" s="6"/>
      <c r="P1586" s="6"/>
      <c r="Q1586" s="6"/>
      <c r="R1586" s="6"/>
      <c r="S1586" s="6"/>
      <c r="T1586" s="6"/>
      <c r="U1586" s="6"/>
    </row>
    <row r="1587" spans="2:21" s="83" customFormat="1" x14ac:dyDescent="0.2">
      <c r="B1587" s="142"/>
      <c r="E1587" s="84"/>
      <c r="F1587" s="216"/>
      <c r="G1587" s="84"/>
      <c r="H1587" s="210"/>
      <c r="I1587" s="210"/>
      <c r="J1587" s="84"/>
      <c r="K1587" s="84"/>
      <c r="L1587" s="84"/>
      <c r="M1587" s="84"/>
      <c r="N1587" s="84"/>
      <c r="O1587" s="6"/>
      <c r="P1587" s="6"/>
      <c r="Q1587" s="6"/>
      <c r="R1587" s="6"/>
      <c r="S1587" s="6"/>
      <c r="T1587" s="6"/>
      <c r="U1587" s="6"/>
    </row>
    <row r="1588" spans="2:21" s="83" customFormat="1" x14ac:dyDescent="0.2">
      <c r="B1588" s="142"/>
      <c r="E1588" s="84"/>
      <c r="F1588" s="216"/>
      <c r="G1588" s="84"/>
      <c r="H1588" s="210"/>
      <c r="I1588" s="210"/>
      <c r="J1588" s="84"/>
      <c r="K1588" s="84"/>
      <c r="L1588" s="84"/>
      <c r="M1588" s="84"/>
      <c r="N1588" s="84"/>
      <c r="O1588" s="6"/>
      <c r="P1588" s="6"/>
      <c r="Q1588" s="6"/>
      <c r="R1588" s="6"/>
      <c r="S1588" s="6"/>
      <c r="T1588" s="6"/>
      <c r="U1588" s="6"/>
    </row>
    <row r="1589" spans="2:21" s="83" customFormat="1" x14ac:dyDescent="0.2">
      <c r="B1589" s="142"/>
      <c r="E1589" s="84"/>
      <c r="F1589" s="216"/>
      <c r="G1589" s="84"/>
      <c r="H1589" s="210"/>
      <c r="I1589" s="210"/>
      <c r="J1589" s="84"/>
      <c r="K1589" s="84"/>
      <c r="L1589" s="84"/>
      <c r="M1589" s="84"/>
      <c r="N1589" s="84"/>
      <c r="O1589" s="6"/>
      <c r="P1589" s="6"/>
      <c r="Q1589" s="6"/>
      <c r="R1589" s="6"/>
      <c r="S1589" s="6"/>
      <c r="T1589" s="6"/>
      <c r="U1589" s="6"/>
    </row>
    <row r="1590" spans="2:21" s="83" customFormat="1" x14ac:dyDescent="0.2">
      <c r="B1590" s="142"/>
      <c r="E1590" s="84"/>
      <c r="F1590" s="216"/>
      <c r="G1590" s="84"/>
      <c r="H1590" s="210"/>
      <c r="I1590" s="210"/>
      <c r="J1590" s="84"/>
      <c r="K1590" s="84"/>
      <c r="L1590" s="84"/>
      <c r="M1590" s="84"/>
      <c r="N1590" s="84"/>
      <c r="O1590" s="6"/>
      <c r="P1590" s="6"/>
      <c r="Q1590" s="6"/>
      <c r="R1590" s="6"/>
      <c r="S1590" s="6"/>
      <c r="T1590" s="6"/>
      <c r="U1590" s="6"/>
    </row>
    <row r="1591" spans="2:21" s="83" customFormat="1" x14ac:dyDescent="0.2">
      <c r="B1591" s="142"/>
      <c r="E1591" s="84"/>
      <c r="F1591" s="216"/>
      <c r="G1591" s="84"/>
      <c r="H1591" s="210"/>
      <c r="I1591" s="210"/>
      <c r="J1591" s="84"/>
      <c r="K1591" s="84"/>
      <c r="L1591" s="84"/>
      <c r="M1591" s="84"/>
      <c r="N1591" s="84"/>
      <c r="O1591" s="6"/>
      <c r="P1591" s="6"/>
      <c r="Q1591" s="6"/>
      <c r="R1591" s="6"/>
      <c r="S1591" s="6"/>
      <c r="T1591" s="6"/>
      <c r="U1591" s="6"/>
    </row>
    <row r="1592" spans="2:21" s="83" customFormat="1" x14ac:dyDescent="0.2">
      <c r="B1592" s="142"/>
      <c r="E1592" s="84"/>
      <c r="F1592" s="216"/>
      <c r="G1592" s="84"/>
      <c r="H1592" s="210"/>
      <c r="I1592" s="210"/>
      <c r="J1592" s="84"/>
      <c r="K1592" s="84"/>
      <c r="L1592" s="84"/>
      <c r="M1592" s="84"/>
      <c r="N1592" s="84"/>
      <c r="O1592" s="6"/>
      <c r="P1592" s="6"/>
      <c r="Q1592" s="6"/>
      <c r="R1592" s="6"/>
      <c r="S1592" s="6"/>
      <c r="T1592" s="6"/>
      <c r="U1592" s="6"/>
    </row>
    <row r="1593" spans="2:21" s="83" customFormat="1" x14ac:dyDescent="0.2">
      <c r="B1593" s="142"/>
      <c r="E1593" s="84"/>
      <c r="F1593" s="216"/>
      <c r="G1593" s="84"/>
      <c r="H1593" s="210"/>
      <c r="I1593" s="210"/>
      <c r="J1593" s="84"/>
      <c r="K1593" s="84"/>
      <c r="L1593" s="84"/>
      <c r="M1593" s="84"/>
      <c r="N1593" s="84"/>
      <c r="O1593" s="6"/>
      <c r="P1593" s="6"/>
      <c r="Q1593" s="6"/>
      <c r="R1593" s="6"/>
      <c r="S1593" s="6"/>
      <c r="T1593" s="6"/>
      <c r="U1593" s="6"/>
    </row>
    <row r="1594" spans="2:21" s="83" customFormat="1" x14ac:dyDescent="0.2">
      <c r="B1594" s="142"/>
      <c r="E1594" s="84"/>
      <c r="F1594" s="216"/>
      <c r="G1594" s="84"/>
      <c r="H1594" s="210"/>
      <c r="I1594" s="210"/>
      <c r="J1594" s="84"/>
      <c r="K1594" s="84"/>
      <c r="L1594" s="84"/>
      <c r="M1594" s="84"/>
      <c r="N1594" s="84"/>
      <c r="O1594" s="6"/>
      <c r="P1594" s="6"/>
      <c r="Q1594" s="6"/>
      <c r="R1594" s="6"/>
      <c r="S1594" s="6"/>
      <c r="T1594" s="6"/>
      <c r="U1594" s="6"/>
    </row>
    <row r="1595" spans="2:21" s="83" customFormat="1" x14ac:dyDescent="0.2">
      <c r="B1595" s="142"/>
      <c r="E1595" s="84"/>
      <c r="F1595" s="216"/>
      <c r="G1595" s="84"/>
      <c r="H1595" s="210"/>
      <c r="I1595" s="210"/>
      <c r="J1595" s="84"/>
      <c r="K1595" s="84"/>
      <c r="L1595" s="84"/>
      <c r="M1595" s="84"/>
      <c r="N1595" s="84"/>
      <c r="O1595" s="6"/>
      <c r="P1595" s="6"/>
      <c r="Q1595" s="6"/>
      <c r="R1595" s="6"/>
      <c r="S1595" s="6"/>
      <c r="T1595" s="6"/>
      <c r="U1595" s="6"/>
    </row>
    <row r="1596" spans="2:21" s="83" customFormat="1" x14ac:dyDescent="0.2">
      <c r="B1596" s="142"/>
      <c r="E1596" s="84"/>
      <c r="F1596" s="216"/>
      <c r="G1596" s="84"/>
      <c r="H1596" s="210"/>
      <c r="I1596" s="210"/>
      <c r="J1596" s="84"/>
      <c r="K1596" s="84"/>
      <c r="L1596" s="84"/>
      <c r="M1596" s="84"/>
      <c r="N1596" s="84"/>
      <c r="O1596" s="6"/>
      <c r="P1596" s="6"/>
      <c r="Q1596" s="6"/>
      <c r="R1596" s="6"/>
      <c r="S1596" s="6"/>
      <c r="T1596" s="6"/>
      <c r="U1596" s="6"/>
    </row>
    <row r="1597" spans="2:21" s="83" customFormat="1" x14ac:dyDescent="0.2">
      <c r="B1597" s="142"/>
      <c r="E1597" s="84"/>
      <c r="F1597" s="216"/>
      <c r="G1597" s="84"/>
      <c r="H1597" s="210"/>
      <c r="I1597" s="210"/>
      <c r="J1597" s="84"/>
      <c r="K1597" s="84"/>
      <c r="L1597" s="84"/>
      <c r="M1597" s="84"/>
      <c r="N1597" s="84"/>
      <c r="O1597" s="6"/>
      <c r="P1597" s="6"/>
      <c r="Q1597" s="6"/>
      <c r="R1597" s="6"/>
      <c r="S1597" s="6"/>
      <c r="T1597" s="6"/>
      <c r="U1597" s="6"/>
    </row>
    <row r="1598" spans="2:21" s="83" customFormat="1" x14ac:dyDescent="0.2">
      <c r="B1598" s="142"/>
      <c r="E1598" s="84"/>
      <c r="F1598" s="216"/>
      <c r="G1598" s="84"/>
      <c r="H1598" s="210"/>
      <c r="I1598" s="210"/>
      <c r="J1598" s="84"/>
      <c r="K1598" s="84"/>
      <c r="L1598" s="84"/>
      <c r="M1598" s="84"/>
      <c r="N1598" s="84"/>
      <c r="O1598" s="6"/>
      <c r="P1598" s="6"/>
      <c r="Q1598" s="6"/>
      <c r="R1598" s="6"/>
      <c r="S1598" s="6"/>
      <c r="T1598" s="6"/>
      <c r="U1598" s="6"/>
    </row>
    <row r="1599" spans="2:21" s="83" customFormat="1" x14ac:dyDescent="0.2">
      <c r="B1599" s="142"/>
      <c r="E1599" s="84"/>
      <c r="F1599" s="216"/>
      <c r="G1599" s="84"/>
      <c r="H1599" s="210"/>
      <c r="I1599" s="210"/>
      <c r="J1599" s="84"/>
      <c r="K1599" s="84"/>
      <c r="L1599" s="84"/>
      <c r="M1599" s="84"/>
      <c r="N1599" s="84"/>
      <c r="O1599" s="6"/>
      <c r="P1599" s="6"/>
      <c r="Q1599" s="6"/>
      <c r="R1599" s="6"/>
      <c r="S1599" s="6"/>
      <c r="T1599" s="6"/>
      <c r="U1599" s="6"/>
    </row>
    <row r="1600" spans="2:21" s="83" customFormat="1" x14ac:dyDescent="0.2">
      <c r="B1600" s="142"/>
      <c r="E1600" s="84"/>
      <c r="F1600" s="216"/>
      <c r="G1600" s="84"/>
      <c r="H1600" s="210"/>
      <c r="I1600" s="210"/>
      <c r="J1600" s="84"/>
      <c r="K1600" s="84"/>
      <c r="L1600" s="84"/>
      <c r="M1600" s="84"/>
      <c r="N1600" s="84"/>
      <c r="O1600" s="6"/>
      <c r="P1600" s="6"/>
      <c r="Q1600" s="6"/>
      <c r="R1600" s="6"/>
      <c r="S1600" s="6"/>
      <c r="T1600" s="6"/>
      <c r="U1600" s="6"/>
    </row>
    <row r="1601" spans="2:21" s="83" customFormat="1" x14ac:dyDescent="0.2">
      <c r="B1601" s="142"/>
      <c r="E1601" s="84"/>
      <c r="F1601" s="216"/>
      <c r="G1601" s="84"/>
      <c r="H1601" s="210"/>
      <c r="I1601" s="210"/>
      <c r="J1601" s="84"/>
      <c r="K1601" s="84"/>
      <c r="L1601" s="84"/>
      <c r="M1601" s="84"/>
      <c r="N1601" s="84"/>
      <c r="O1601" s="6"/>
      <c r="P1601" s="6"/>
      <c r="Q1601" s="6"/>
      <c r="R1601" s="6"/>
      <c r="S1601" s="6"/>
      <c r="T1601" s="6"/>
      <c r="U1601" s="6"/>
    </row>
    <row r="1602" spans="2:21" s="83" customFormat="1" x14ac:dyDescent="0.2">
      <c r="B1602" s="142"/>
      <c r="E1602" s="84"/>
      <c r="F1602" s="216"/>
      <c r="G1602" s="84"/>
      <c r="H1602" s="210"/>
      <c r="I1602" s="210"/>
      <c r="J1602" s="84"/>
      <c r="K1602" s="84"/>
      <c r="L1602" s="84"/>
      <c r="M1602" s="84"/>
      <c r="N1602" s="84"/>
      <c r="O1602" s="6"/>
      <c r="P1602" s="6"/>
      <c r="Q1602" s="6"/>
      <c r="R1602" s="6"/>
      <c r="S1602" s="6"/>
      <c r="T1602" s="6"/>
      <c r="U1602" s="6"/>
    </row>
    <row r="1603" spans="2:21" s="83" customFormat="1" x14ac:dyDescent="0.2">
      <c r="B1603" s="142"/>
      <c r="E1603" s="84"/>
      <c r="F1603" s="216"/>
      <c r="G1603" s="84"/>
      <c r="H1603" s="210"/>
      <c r="I1603" s="210"/>
      <c r="J1603" s="84"/>
      <c r="K1603" s="84"/>
      <c r="L1603" s="84"/>
      <c r="M1603" s="84"/>
      <c r="N1603" s="84"/>
      <c r="O1603" s="6"/>
      <c r="P1603" s="6"/>
      <c r="Q1603" s="6"/>
      <c r="R1603" s="6"/>
      <c r="S1603" s="6"/>
      <c r="T1603" s="6"/>
      <c r="U1603" s="6"/>
    </row>
    <row r="1604" spans="2:21" s="83" customFormat="1" x14ac:dyDescent="0.2">
      <c r="B1604" s="142"/>
      <c r="E1604" s="84"/>
      <c r="F1604" s="216"/>
      <c r="G1604" s="84"/>
      <c r="H1604" s="210"/>
      <c r="I1604" s="210"/>
      <c r="J1604" s="84"/>
      <c r="K1604" s="84"/>
      <c r="L1604" s="84"/>
      <c r="M1604" s="84"/>
      <c r="N1604" s="84"/>
      <c r="O1604" s="6"/>
      <c r="P1604" s="6"/>
      <c r="Q1604" s="6"/>
      <c r="R1604" s="6"/>
      <c r="S1604" s="6"/>
      <c r="T1604" s="6"/>
      <c r="U1604" s="6"/>
    </row>
    <row r="1605" spans="2:21" s="83" customFormat="1" x14ac:dyDescent="0.2">
      <c r="B1605" s="142"/>
      <c r="E1605" s="84"/>
      <c r="F1605" s="216"/>
      <c r="G1605" s="84"/>
      <c r="H1605" s="210"/>
      <c r="I1605" s="210"/>
      <c r="J1605" s="84"/>
      <c r="K1605" s="84"/>
      <c r="L1605" s="84"/>
      <c r="M1605" s="84"/>
      <c r="N1605" s="84"/>
      <c r="O1605" s="6"/>
      <c r="P1605" s="6"/>
      <c r="Q1605" s="6"/>
      <c r="R1605" s="6"/>
      <c r="S1605" s="6"/>
      <c r="T1605" s="6"/>
      <c r="U1605" s="6"/>
    </row>
    <row r="1606" spans="2:21" s="83" customFormat="1" x14ac:dyDescent="0.2">
      <c r="B1606" s="142"/>
      <c r="E1606" s="84"/>
      <c r="F1606" s="216"/>
      <c r="G1606" s="84"/>
      <c r="H1606" s="210"/>
      <c r="I1606" s="210"/>
      <c r="J1606" s="84"/>
      <c r="K1606" s="84"/>
      <c r="L1606" s="84"/>
      <c r="M1606" s="84"/>
      <c r="N1606" s="84"/>
      <c r="O1606" s="6"/>
      <c r="P1606" s="6"/>
      <c r="Q1606" s="6"/>
      <c r="R1606" s="6"/>
      <c r="S1606" s="6"/>
      <c r="T1606" s="6"/>
      <c r="U1606" s="6"/>
    </row>
    <row r="1607" spans="2:21" s="83" customFormat="1" x14ac:dyDescent="0.2">
      <c r="B1607" s="142"/>
      <c r="E1607" s="84"/>
      <c r="F1607" s="216"/>
      <c r="G1607" s="84"/>
      <c r="H1607" s="210"/>
      <c r="I1607" s="210"/>
      <c r="J1607" s="84"/>
      <c r="K1607" s="84"/>
      <c r="L1607" s="84"/>
      <c r="M1607" s="84"/>
      <c r="N1607" s="84"/>
      <c r="O1607" s="6"/>
      <c r="P1607" s="6"/>
      <c r="Q1607" s="6"/>
      <c r="R1607" s="6"/>
      <c r="S1607" s="6"/>
      <c r="T1607" s="6"/>
      <c r="U1607" s="6"/>
    </row>
    <row r="1608" spans="2:21" s="83" customFormat="1" x14ac:dyDescent="0.2">
      <c r="B1608" s="142"/>
      <c r="E1608" s="84"/>
      <c r="F1608" s="216"/>
      <c r="G1608" s="84"/>
      <c r="H1608" s="210"/>
      <c r="I1608" s="210"/>
      <c r="J1608" s="84"/>
      <c r="K1608" s="84"/>
      <c r="L1608" s="84"/>
      <c r="M1608" s="84"/>
      <c r="N1608" s="84"/>
      <c r="O1608" s="6"/>
      <c r="P1608" s="6"/>
      <c r="Q1608" s="6"/>
      <c r="R1608" s="6"/>
      <c r="S1608" s="6"/>
      <c r="T1608" s="6"/>
      <c r="U1608" s="6"/>
    </row>
    <row r="1609" spans="2:21" s="83" customFormat="1" x14ac:dyDescent="0.2">
      <c r="B1609" s="142"/>
      <c r="E1609" s="84"/>
      <c r="F1609" s="216"/>
      <c r="G1609" s="84"/>
      <c r="H1609" s="210"/>
      <c r="I1609" s="210"/>
      <c r="J1609" s="84"/>
      <c r="K1609" s="84"/>
      <c r="L1609" s="84"/>
      <c r="M1609" s="84"/>
      <c r="N1609" s="84"/>
      <c r="O1609" s="6"/>
      <c r="P1609" s="6"/>
      <c r="Q1609" s="6"/>
      <c r="R1609" s="6"/>
      <c r="S1609" s="6"/>
      <c r="T1609" s="6"/>
      <c r="U1609" s="6"/>
    </row>
    <row r="1610" spans="2:21" s="83" customFormat="1" x14ac:dyDescent="0.2">
      <c r="B1610" s="142"/>
      <c r="E1610" s="84"/>
      <c r="F1610" s="216"/>
      <c r="G1610" s="84"/>
      <c r="H1610" s="210"/>
      <c r="I1610" s="210"/>
      <c r="J1610" s="84"/>
      <c r="K1610" s="84"/>
      <c r="L1610" s="84"/>
      <c r="M1610" s="84"/>
      <c r="N1610" s="84"/>
      <c r="O1610" s="6"/>
      <c r="P1610" s="6"/>
      <c r="Q1610" s="6"/>
      <c r="R1610" s="6"/>
      <c r="S1610" s="6"/>
      <c r="T1610" s="6"/>
      <c r="U1610" s="6"/>
    </row>
    <row r="1611" spans="2:21" s="83" customFormat="1" x14ac:dyDescent="0.2">
      <c r="B1611" s="142"/>
      <c r="E1611" s="84"/>
      <c r="F1611" s="216"/>
      <c r="G1611" s="84"/>
      <c r="H1611" s="210"/>
      <c r="I1611" s="210"/>
      <c r="J1611" s="84"/>
      <c r="K1611" s="84"/>
      <c r="L1611" s="84"/>
      <c r="M1611" s="84"/>
      <c r="N1611" s="84"/>
      <c r="O1611" s="6"/>
      <c r="P1611" s="6"/>
      <c r="Q1611" s="6"/>
      <c r="R1611" s="6"/>
      <c r="S1611" s="6"/>
      <c r="T1611" s="6"/>
      <c r="U1611" s="6"/>
    </row>
    <row r="1612" spans="2:21" s="83" customFormat="1" x14ac:dyDescent="0.2">
      <c r="B1612" s="142"/>
      <c r="E1612" s="84"/>
      <c r="F1612" s="216"/>
      <c r="G1612" s="84"/>
      <c r="H1612" s="210"/>
      <c r="I1612" s="210"/>
      <c r="J1612" s="84"/>
      <c r="K1612" s="84"/>
      <c r="L1612" s="84"/>
      <c r="M1612" s="84"/>
      <c r="N1612" s="84"/>
      <c r="O1612" s="6"/>
      <c r="P1612" s="6"/>
      <c r="Q1612" s="6"/>
      <c r="R1612" s="6"/>
      <c r="S1612" s="6"/>
      <c r="T1612" s="6"/>
      <c r="U1612" s="6"/>
    </row>
    <row r="1613" spans="2:21" s="83" customFormat="1" x14ac:dyDescent="0.2">
      <c r="B1613" s="142"/>
      <c r="E1613" s="84"/>
      <c r="F1613" s="216"/>
      <c r="G1613" s="84"/>
      <c r="H1613" s="210"/>
      <c r="I1613" s="210"/>
      <c r="J1613" s="84"/>
      <c r="K1613" s="84"/>
      <c r="L1613" s="84"/>
      <c r="M1613" s="84"/>
      <c r="N1613" s="84"/>
      <c r="O1613" s="6"/>
      <c r="P1613" s="6"/>
      <c r="Q1613" s="6"/>
      <c r="R1613" s="6"/>
      <c r="S1613" s="6"/>
      <c r="T1613" s="6"/>
      <c r="U1613" s="6"/>
    </row>
    <row r="1614" spans="2:21" s="83" customFormat="1" x14ac:dyDescent="0.2">
      <c r="B1614" s="142"/>
      <c r="E1614" s="84"/>
      <c r="F1614" s="216"/>
      <c r="G1614" s="84"/>
      <c r="H1614" s="210"/>
      <c r="I1614" s="210"/>
      <c r="J1614" s="84"/>
      <c r="K1614" s="84"/>
      <c r="L1614" s="84"/>
      <c r="M1614" s="84"/>
      <c r="N1614" s="84"/>
      <c r="O1614" s="6"/>
      <c r="P1614" s="6"/>
      <c r="Q1614" s="6"/>
      <c r="R1614" s="6"/>
      <c r="S1614" s="6"/>
      <c r="T1614" s="6"/>
      <c r="U1614" s="6"/>
    </row>
    <row r="1615" spans="2:21" s="83" customFormat="1" x14ac:dyDescent="0.2">
      <c r="B1615" s="142"/>
      <c r="E1615" s="84"/>
      <c r="F1615" s="216"/>
      <c r="G1615" s="84"/>
      <c r="H1615" s="210"/>
      <c r="I1615" s="210"/>
      <c r="J1615" s="84"/>
      <c r="K1615" s="84"/>
      <c r="L1615" s="84"/>
      <c r="M1615" s="84"/>
      <c r="N1615" s="84"/>
      <c r="O1615" s="6"/>
      <c r="P1615" s="6"/>
      <c r="Q1615" s="6"/>
      <c r="R1615" s="6"/>
      <c r="S1615" s="6"/>
      <c r="T1615" s="6"/>
      <c r="U1615" s="6"/>
    </row>
    <row r="1616" spans="2:21" s="83" customFormat="1" x14ac:dyDescent="0.2">
      <c r="B1616" s="142"/>
      <c r="E1616" s="84"/>
      <c r="F1616" s="216"/>
      <c r="G1616" s="84"/>
      <c r="H1616" s="210"/>
      <c r="I1616" s="210"/>
      <c r="J1616" s="84"/>
      <c r="K1616" s="84"/>
      <c r="L1616" s="84"/>
      <c r="M1616" s="84"/>
      <c r="N1616" s="84"/>
      <c r="O1616" s="6"/>
      <c r="P1616" s="6"/>
      <c r="Q1616" s="6"/>
      <c r="R1616" s="6"/>
      <c r="S1616" s="6"/>
      <c r="T1616" s="6"/>
      <c r="U1616" s="6"/>
    </row>
    <row r="1617" spans="2:21" s="83" customFormat="1" x14ac:dyDescent="0.2">
      <c r="B1617" s="142"/>
      <c r="E1617" s="84"/>
      <c r="F1617" s="216"/>
      <c r="G1617" s="84"/>
      <c r="H1617" s="210"/>
      <c r="I1617" s="210"/>
      <c r="J1617" s="84"/>
      <c r="K1617" s="84"/>
      <c r="L1617" s="84"/>
      <c r="M1617" s="84"/>
      <c r="N1617" s="84"/>
      <c r="O1617" s="6"/>
      <c r="P1617" s="6"/>
      <c r="Q1617" s="6"/>
      <c r="R1617" s="6"/>
      <c r="S1617" s="6"/>
      <c r="T1617" s="6"/>
      <c r="U1617" s="6"/>
    </row>
    <row r="1618" spans="2:21" s="83" customFormat="1" x14ac:dyDescent="0.2">
      <c r="B1618" s="142"/>
      <c r="E1618" s="84"/>
      <c r="F1618" s="216"/>
      <c r="G1618" s="84"/>
      <c r="H1618" s="210"/>
      <c r="I1618" s="210"/>
      <c r="J1618" s="84"/>
      <c r="K1618" s="84"/>
      <c r="L1618" s="84"/>
      <c r="M1618" s="84"/>
      <c r="N1618" s="84"/>
      <c r="O1618" s="6"/>
      <c r="P1618" s="6"/>
      <c r="Q1618" s="6"/>
      <c r="R1618" s="6"/>
      <c r="S1618" s="6"/>
      <c r="T1618" s="6"/>
      <c r="U1618" s="6"/>
    </row>
    <row r="1619" spans="2:21" s="83" customFormat="1" x14ac:dyDescent="0.2">
      <c r="B1619" s="142"/>
      <c r="E1619" s="84"/>
      <c r="F1619" s="216"/>
      <c r="G1619" s="84"/>
      <c r="H1619" s="210"/>
      <c r="I1619" s="210"/>
      <c r="J1619" s="84"/>
      <c r="K1619" s="84"/>
      <c r="L1619" s="84"/>
      <c r="M1619" s="84"/>
      <c r="N1619" s="84"/>
      <c r="O1619" s="6"/>
      <c r="P1619" s="6"/>
      <c r="Q1619" s="6"/>
      <c r="R1619" s="6"/>
      <c r="S1619" s="6"/>
      <c r="T1619" s="6"/>
      <c r="U1619" s="6"/>
    </row>
    <row r="1620" spans="2:21" s="83" customFormat="1" x14ac:dyDescent="0.2">
      <c r="B1620" s="142"/>
      <c r="E1620" s="84"/>
      <c r="F1620" s="216"/>
      <c r="G1620" s="84"/>
      <c r="H1620" s="210"/>
      <c r="I1620" s="210"/>
      <c r="J1620" s="84"/>
      <c r="K1620" s="84"/>
      <c r="L1620" s="84"/>
      <c r="M1620" s="84"/>
      <c r="N1620" s="84"/>
      <c r="O1620" s="6"/>
      <c r="P1620" s="6"/>
      <c r="Q1620" s="6"/>
      <c r="R1620" s="6"/>
      <c r="S1620" s="6"/>
      <c r="T1620" s="6"/>
      <c r="U1620" s="6"/>
    </row>
    <row r="1621" spans="2:21" s="83" customFormat="1" x14ac:dyDescent="0.2">
      <c r="B1621" s="142"/>
      <c r="E1621" s="84"/>
      <c r="F1621" s="216"/>
      <c r="G1621" s="84"/>
      <c r="H1621" s="210"/>
      <c r="I1621" s="210"/>
      <c r="J1621" s="84"/>
      <c r="K1621" s="84"/>
      <c r="L1621" s="84"/>
      <c r="M1621" s="84"/>
      <c r="N1621" s="84"/>
      <c r="O1621" s="6"/>
      <c r="P1621" s="6"/>
      <c r="Q1621" s="6"/>
      <c r="R1621" s="6"/>
      <c r="S1621" s="6"/>
      <c r="T1621" s="6"/>
      <c r="U1621" s="6"/>
    </row>
    <row r="1622" spans="2:21" s="83" customFormat="1" x14ac:dyDescent="0.2">
      <c r="B1622" s="142"/>
      <c r="E1622" s="84"/>
      <c r="F1622" s="216"/>
      <c r="G1622" s="84"/>
      <c r="H1622" s="210"/>
      <c r="I1622" s="210"/>
      <c r="J1622" s="84"/>
      <c r="K1622" s="84"/>
      <c r="L1622" s="84"/>
      <c r="M1622" s="84"/>
      <c r="N1622" s="84"/>
      <c r="O1622" s="6"/>
      <c r="P1622" s="6"/>
      <c r="Q1622" s="6"/>
      <c r="R1622" s="6"/>
      <c r="S1622" s="6"/>
      <c r="T1622" s="6"/>
      <c r="U1622" s="6"/>
    </row>
    <row r="1623" spans="2:21" s="83" customFormat="1" x14ac:dyDescent="0.2">
      <c r="B1623" s="142"/>
      <c r="E1623" s="84"/>
      <c r="F1623" s="216"/>
      <c r="G1623" s="84"/>
      <c r="H1623" s="210"/>
      <c r="I1623" s="210"/>
      <c r="J1623" s="84"/>
      <c r="K1623" s="84"/>
      <c r="L1623" s="84"/>
      <c r="M1623" s="84"/>
      <c r="N1623" s="84"/>
      <c r="O1623" s="6"/>
      <c r="P1623" s="6"/>
      <c r="Q1623" s="6"/>
      <c r="R1623" s="6"/>
      <c r="S1623" s="6"/>
      <c r="T1623" s="6"/>
      <c r="U1623" s="6"/>
    </row>
    <row r="1624" spans="2:21" s="83" customFormat="1" x14ac:dyDescent="0.2">
      <c r="B1624" s="142"/>
      <c r="E1624" s="84"/>
      <c r="F1624" s="216"/>
      <c r="G1624" s="84"/>
      <c r="H1624" s="210"/>
      <c r="I1624" s="210"/>
      <c r="J1624" s="84"/>
      <c r="K1624" s="84"/>
      <c r="L1624" s="84"/>
      <c r="M1624" s="84"/>
      <c r="N1624" s="84"/>
      <c r="O1624" s="6"/>
      <c r="P1624" s="6"/>
      <c r="Q1624" s="6"/>
      <c r="R1624" s="6"/>
      <c r="S1624" s="6"/>
      <c r="T1624" s="6"/>
      <c r="U1624" s="6"/>
    </row>
    <row r="1625" spans="2:21" s="83" customFormat="1" x14ac:dyDescent="0.2">
      <c r="B1625" s="142"/>
      <c r="E1625" s="84"/>
      <c r="F1625" s="216"/>
      <c r="G1625" s="84"/>
      <c r="H1625" s="210"/>
      <c r="I1625" s="210"/>
      <c r="J1625" s="84"/>
      <c r="K1625" s="84"/>
      <c r="L1625" s="84"/>
      <c r="M1625" s="84"/>
      <c r="N1625" s="84"/>
      <c r="O1625" s="6"/>
      <c r="P1625" s="6"/>
      <c r="Q1625" s="6"/>
      <c r="R1625" s="6"/>
      <c r="S1625" s="6"/>
      <c r="T1625" s="6"/>
      <c r="U1625" s="6"/>
    </row>
    <row r="1626" spans="2:21" s="83" customFormat="1" x14ac:dyDescent="0.2">
      <c r="B1626" s="142"/>
      <c r="E1626" s="84"/>
      <c r="F1626" s="216"/>
      <c r="G1626" s="84"/>
      <c r="H1626" s="210"/>
      <c r="I1626" s="210"/>
      <c r="J1626" s="84"/>
      <c r="K1626" s="84"/>
      <c r="L1626" s="84"/>
      <c r="M1626" s="84"/>
      <c r="N1626" s="84"/>
      <c r="O1626" s="6"/>
      <c r="P1626" s="6"/>
      <c r="Q1626" s="6"/>
      <c r="R1626" s="6"/>
      <c r="S1626" s="6"/>
      <c r="T1626" s="6"/>
      <c r="U1626" s="6"/>
    </row>
    <row r="1627" spans="2:21" s="83" customFormat="1" x14ac:dyDescent="0.2">
      <c r="B1627" s="142"/>
      <c r="E1627" s="84"/>
      <c r="F1627" s="216"/>
      <c r="G1627" s="84"/>
      <c r="H1627" s="210"/>
      <c r="I1627" s="210"/>
      <c r="J1627" s="84"/>
      <c r="K1627" s="84"/>
      <c r="L1627" s="84"/>
      <c r="M1627" s="84"/>
      <c r="N1627" s="84"/>
      <c r="O1627" s="6"/>
      <c r="P1627" s="6"/>
      <c r="Q1627" s="6"/>
      <c r="R1627" s="6"/>
      <c r="S1627" s="6"/>
      <c r="T1627" s="6"/>
      <c r="U1627" s="6"/>
    </row>
    <row r="1628" spans="2:21" s="83" customFormat="1" x14ac:dyDescent="0.2">
      <c r="B1628" s="142"/>
      <c r="E1628" s="84"/>
      <c r="F1628" s="216"/>
      <c r="G1628" s="84"/>
      <c r="H1628" s="210"/>
      <c r="I1628" s="210"/>
      <c r="J1628" s="84"/>
      <c r="K1628" s="84"/>
      <c r="L1628" s="84"/>
      <c r="M1628" s="84"/>
      <c r="N1628" s="84"/>
      <c r="O1628" s="6"/>
      <c r="P1628" s="6"/>
      <c r="Q1628" s="6"/>
      <c r="R1628" s="6"/>
      <c r="S1628" s="6"/>
      <c r="T1628" s="6"/>
      <c r="U1628" s="6"/>
    </row>
    <row r="1629" spans="2:21" s="83" customFormat="1" x14ac:dyDescent="0.2">
      <c r="B1629" s="142"/>
      <c r="E1629" s="84"/>
      <c r="F1629" s="216"/>
      <c r="G1629" s="84"/>
      <c r="H1629" s="210"/>
      <c r="I1629" s="210"/>
      <c r="J1629" s="84"/>
      <c r="K1629" s="84"/>
      <c r="L1629" s="84"/>
      <c r="M1629" s="84"/>
      <c r="N1629" s="84"/>
      <c r="O1629" s="6"/>
      <c r="P1629" s="6"/>
      <c r="Q1629" s="6"/>
      <c r="R1629" s="6"/>
      <c r="S1629" s="6"/>
      <c r="T1629" s="6"/>
      <c r="U1629" s="6"/>
    </row>
    <row r="1630" spans="2:21" s="83" customFormat="1" x14ac:dyDescent="0.2">
      <c r="B1630" s="142"/>
      <c r="E1630" s="84"/>
      <c r="F1630" s="216"/>
      <c r="G1630" s="84"/>
      <c r="H1630" s="210"/>
      <c r="I1630" s="210"/>
      <c r="J1630" s="84"/>
      <c r="K1630" s="84"/>
      <c r="L1630" s="84"/>
      <c r="M1630" s="84"/>
      <c r="N1630" s="84"/>
      <c r="O1630" s="6"/>
      <c r="P1630" s="6"/>
      <c r="Q1630" s="6"/>
      <c r="R1630" s="6"/>
      <c r="S1630" s="6"/>
      <c r="T1630" s="6"/>
      <c r="U1630" s="6"/>
    </row>
    <row r="1631" spans="2:21" s="83" customFormat="1" x14ac:dyDescent="0.2">
      <c r="B1631" s="142"/>
      <c r="E1631" s="84"/>
      <c r="F1631" s="216"/>
      <c r="G1631" s="84"/>
      <c r="H1631" s="210"/>
      <c r="I1631" s="210"/>
      <c r="J1631" s="84"/>
      <c r="K1631" s="84"/>
      <c r="L1631" s="84"/>
      <c r="M1631" s="84"/>
      <c r="N1631" s="84"/>
      <c r="O1631" s="6"/>
      <c r="P1631" s="6"/>
      <c r="Q1631" s="6"/>
      <c r="R1631" s="6"/>
      <c r="S1631" s="6"/>
      <c r="T1631" s="6"/>
      <c r="U1631" s="6"/>
    </row>
    <row r="1632" spans="2:21" s="83" customFormat="1" x14ac:dyDescent="0.2">
      <c r="B1632" s="142"/>
      <c r="E1632" s="84"/>
      <c r="F1632" s="216"/>
      <c r="G1632" s="84"/>
      <c r="H1632" s="210"/>
      <c r="I1632" s="210"/>
      <c r="J1632" s="84"/>
      <c r="K1632" s="84"/>
      <c r="L1632" s="84"/>
      <c r="M1632" s="84"/>
      <c r="N1632" s="84"/>
      <c r="O1632" s="6"/>
      <c r="P1632" s="6"/>
      <c r="Q1632" s="6"/>
      <c r="R1632" s="6"/>
      <c r="S1632" s="6"/>
      <c r="T1632" s="6"/>
      <c r="U1632" s="6"/>
    </row>
    <row r="1633" spans="2:21" s="83" customFormat="1" x14ac:dyDescent="0.2">
      <c r="B1633" s="142"/>
      <c r="E1633" s="84"/>
      <c r="F1633" s="216"/>
      <c r="G1633" s="84"/>
      <c r="H1633" s="210"/>
      <c r="I1633" s="210"/>
      <c r="J1633" s="84"/>
      <c r="K1633" s="84"/>
      <c r="L1633" s="84"/>
      <c r="M1633" s="84"/>
      <c r="N1633" s="84"/>
      <c r="O1633" s="6"/>
      <c r="P1633" s="6"/>
      <c r="Q1633" s="6"/>
      <c r="R1633" s="6"/>
      <c r="S1633" s="6"/>
      <c r="T1633" s="6"/>
      <c r="U1633" s="6"/>
    </row>
    <row r="1634" spans="2:21" s="83" customFormat="1" x14ac:dyDescent="0.2">
      <c r="B1634" s="142"/>
      <c r="E1634" s="84"/>
      <c r="F1634" s="216"/>
      <c r="G1634" s="84"/>
      <c r="H1634" s="210"/>
      <c r="I1634" s="210"/>
      <c r="J1634" s="84"/>
      <c r="K1634" s="84"/>
      <c r="L1634" s="84"/>
      <c r="M1634" s="84"/>
      <c r="N1634" s="84"/>
      <c r="O1634" s="6"/>
      <c r="P1634" s="6"/>
      <c r="Q1634" s="6"/>
      <c r="R1634" s="6"/>
      <c r="S1634" s="6"/>
      <c r="T1634" s="6"/>
      <c r="U1634" s="6"/>
    </row>
    <row r="1635" spans="2:21" s="83" customFormat="1" x14ac:dyDescent="0.2">
      <c r="B1635" s="142"/>
      <c r="E1635" s="84"/>
      <c r="F1635" s="216"/>
      <c r="G1635" s="84"/>
      <c r="H1635" s="210"/>
      <c r="I1635" s="210"/>
      <c r="J1635" s="84"/>
      <c r="K1635" s="84"/>
      <c r="L1635" s="84"/>
      <c r="M1635" s="84"/>
      <c r="N1635" s="84"/>
      <c r="O1635" s="6"/>
      <c r="P1635" s="6"/>
      <c r="Q1635" s="6"/>
      <c r="R1635" s="6"/>
      <c r="S1635" s="6"/>
      <c r="T1635" s="6"/>
      <c r="U1635" s="6"/>
    </row>
    <row r="1636" spans="2:21" s="83" customFormat="1" x14ac:dyDescent="0.2">
      <c r="B1636" s="142"/>
      <c r="E1636" s="84"/>
      <c r="F1636" s="216"/>
      <c r="G1636" s="84"/>
      <c r="H1636" s="210"/>
      <c r="I1636" s="210"/>
      <c r="J1636" s="84"/>
      <c r="K1636" s="84"/>
      <c r="L1636" s="84"/>
      <c r="M1636" s="84"/>
      <c r="N1636" s="84"/>
      <c r="O1636" s="6"/>
      <c r="P1636" s="6"/>
      <c r="Q1636" s="6"/>
      <c r="R1636" s="6"/>
      <c r="S1636" s="6"/>
      <c r="T1636" s="6"/>
      <c r="U1636" s="6"/>
    </row>
    <row r="1637" spans="2:21" s="83" customFormat="1" x14ac:dyDescent="0.2">
      <c r="B1637" s="142"/>
      <c r="E1637" s="84"/>
      <c r="F1637" s="216"/>
      <c r="G1637" s="84"/>
      <c r="H1637" s="210"/>
      <c r="I1637" s="210"/>
      <c r="J1637" s="84"/>
      <c r="K1637" s="84"/>
      <c r="L1637" s="84"/>
      <c r="M1637" s="84"/>
      <c r="N1637" s="84"/>
      <c r="O1637" s="6"/>
      <c r="P1637" s="6"/>
      <c r="Q1637" s="6"/>
      <c r="R1637" s="6"/>
      <c r="S1637" s="6"/>
      <c r="T1637" s="6"/>
      <c r="U1637" s="6"/>
    </row>
    <row r="1638" spans="2:21" s="83" customFormat="1" x14ac:dyDescent="0.2">
      <c r="B1638" s="142"/>
      <c r="E1638" s="84"/>
      <c r="F1638" s="216"/>
      <c r="G1638" s="84"/>
      <c r="H1638" s="210"/>
      <c r="I1638" s="210"/>
      <c r="J1638" s="84"/>
      <c r="K1638" s="84"/>
      <c r="L1638" s="84"/>
      <c r="M1638" s="84"/>
      <c r="N1638" s="84"/>
      <c r="O1638" s="6"/>
      <c r="P1638" s="6"/>
      <c r="Q1638" s="6"/>
      <c r="R1638" s="6"/>
      <c r="S1638" s="6"/>
      <c r="T1638" s="6"/>
      <c r="U1638" s="6"/>
    </row>
    <row r="1639" spans="2:21" s="83" customFormat="1" x14ac:dyDescent="0.2">
      <c r="B1639" s="142"/>
      <c r="E1639" s="84"/>
      <c r="F1639" s="216"/>
      <c r="G1639" s="84"/>
      <c r="H1639" s="210"/>
      <c r="I1639" s="210"/>
      <c r="J1639" s="84"/>
      <c r="K1639" s="84"/>
      <c r="L1639" s="84"/>
      <c r="M1639" s="84"/>
      <c r="N1639" s="84"/>
      <c r="O1639" s="6"/>
      <c r="P1639" s="6"/>
      <c r="Q1639" s="6"/>
      <c r="R1639" s="6"/>
      <c r="S1639" s="6"/>
      <c r="T1639" s="6"/>
      <c r="U1639" s="6"/>
    </row>
    <row r="1640" spans="2:21" s="83" customFormat="1" x14ac:dyDescent="0.2">
      <c r="B1640" s="142"/>
      <c r="E1640" s="84"/>
      <c r="F1640" s="216"/>
      <c r="G1640" s="84"/>
      <c r="H1640" s="210"/>
      <c r="I1640" s="210"/>
      <c r="J1640" s="84"/>
      <c r="K1640" s="84"/>
      <c r="L1640" s="84"/>
      <c r="M1640" s="84"/>
      <c r="N1640" s="84"/>
      <c r="O1640" s="6"/>
      <c r="P1640" s="6"/>
      <c r="Q1640" s="6"/>
      <c r="R1640" s="6"/>
      <c r="S1640" s="6"/>
      <c r="T1640" s="6"/>
      <c r="U1640" s="6"/>
    </row>
    <row r="1641" spans="2:21" s="83" customFormat="1" x14ac:dyDescent="0.2">
      <c r="B1641" s="142"/>
      <c r="E1641" s="84"/>
      <c r="F1641" s="216"/>
      <c r="G1641" s="84"/>
      <c r="H1641" s="210"/>
      <c r="I1641" s="210"/>
      <c r="J1641" s="84"/>
      <c r="K1641" s="84"/>
      <c r="L1641" s="84"/>
      <c r="M1641" s="84"/>
      <c r="N1641" s="84"/>
      <c r="O1641" s="6"/>
      <c r="P1641" s="6"/>
      <c r="Q1641" s="6"/>
      <c r="R1641" s="6"/>
      <c r="S1641" s="6"/>
      <c r="T1641" s="6"/>
      <c r="U1641" s="6"/>
    </row>
    <row r="1642" spans="2:21" s="83" customFormat="1" x14ac:dyDescent="0.2">
      <c r="B1642" s="142"/>
      <c r="E1642" s="84"/>
      <c r="F1642" s="216"/>
      <c r="G1642" s="84"/>
      <c r="H1642" s="210"/>
      <c r="I1642" s="210"/>
      <c r="J1642" s="84"/>
      <c r="K1642" s="84"/>
      <c r="L1642" s="84"/>
      <c r="M1642" s="84"/>
      <c r="N1642" s="84"/>
      <c r="O1642" s="6"/>
      <c r="P1642" s="6"/>
      <c r="Q1642" s="6"/>
      <c r="R1642" s="6"/>
      <c r="S1642" s="6"/>
      <c r="T1642" s="6"/>
      <c r="U1642" s="6"/>
    </row>
    <row r="1643" spans="2:21" s="83" customFormat="1" x14ac:dyDescent="0.2">
      <c r="B1643" s="142"/>
      <c r="E1643" s="84"/>
      <c r="F1643" s="216"/>
      <c r="G1643" s="84"/>
      <c r="H1643" s="210"/>
      <c r="I1643" s="210"/>
      <c r="J1643" s="84"/>
      <c r="K1643" s="84"/>
      <c r="L1643" s="84"/>
      <c r="M1643" s="84"/>
      <c r="N1643" s="84"/>
      <c r="O1643" s="6"/>
      <c r="P1643" s="6"/>
      <c r="Q1643" s="6"/>
      <c r="R1643" s="6"/>
      <c r="S1643" s="6"/>
      <c r="T1643" s="6"/>
      <c r="U1643" s="6"/>
    </row>
    <row r="1644" spans="2:21" s="83" customFormat="1" x14ac:dyDescent="0.2">
      <c r="B1644" s="142"/>
      <c r="E1644" s="84"/>
      <c r="F1644" s="216"/>
      <c r="G1644" s="84"/>
      <c r="H1644" s="210"/>
      <c r="I1644" s="210"/>
      <c r="J1644" s="84"/>
      <c r="K1644" s="84"/>
      <c r="L1644" s="84"/>
      <c r="M1644" s="84"/>
      <c r="N1644" s="84"/>
      <c r="O1644" s="6"/>
      <c r="P1644" s="6"/>
      <c r="Q1644" s="6"/>
      <c r="R1644" s="6"/>
      <c r="S1644" s="6"/>
      <c r="T1644" s="6"/>
      <c r="U1644" s="6"/>
    </row>
    <row r="1645" spans="2:21" s="83" customFormat="1" x14ac:dyDescent="0.2">
      <c r="B1645" s="142"/>
      <c r="E1645" s="84"/>
      <c r="F1645" s="216"/>
      <c r="G1645" s="84"/>
      <c r="H1645" s="210"/>
      <c r="I1645" s="210"/>
      <c r="J1645" s="84"/>
      <c r="K1645" s="84"/>
      <c r="L1645" s="84"/>
      <c r="M1645" s="84"/>
      <c r="N1645" s="84"/>
      <c r="O1645" s="6"/>
      <c r="P1645" s="6"/>
      <c r="Q1645" s="6"/>
      <c r="R1645" s="6"/>
      <c r="S1645" s="6"/>
      <c r="T1645" s="6"/>
      <c r="U1645" s="6"/>
    </row>
    <row r="1646" spans="2:21" s="83" customFormat="1" x14ac:dyDescent="0.2">
      <c r="B1646" s="142"/>
      <c r="E1646" s="84"/>
      <c r="F1646" s="216"/>
      <c r="G1646" s="84"/>
      <c r="H1646" s="210"/>
      <c r="I1646" s="210"/>
      <c r="J1646" s="84"/>
      <c r="K1646" s="84"/>
      <c r="L1646" s="84"/>
      <c r="M1646" s="84"/>
      <c r="N1646" s="84"/>
      <c r="O1646" s="6"/>
      <c r="P1646" s="6"/>
      <c r="Q1646" s="6"/>
      <c r="R1646" s="6"/>
      <c r="S1646" s="6"/>
      <c r="T1646" s="6"/>
      <c r="U1646" s="6"/>
    </row>
    <row r="1647" spans="2:21" s="83" customFormat="1" x14ac:dyDescent="0.2">
      <c r="B1647" s="142"/>
      <c r="E1647" s="84"/>
      <c r="F1647" s="216"/>
      <c r="G1647" s="84"/>
      <c r="H1647" s="210"/>
      <c r="I1647" s="210"/>
      <c r="J1647" s="84"/>
      <c r="K1647" s="84"/>
      <c r="L1647" s="84"/>
      <c r="M1647" s="84"/>
      <c r="N1647" s="84"/>
      <c r="O1647" s="6"/>
      <c r="P1647" s="6"/>
      <c r="Q1647" s="6"/>
      <c r="R1647" s="6"/>
      <c r="S1647" s="6"/>
      <c r="T1647" s="6"/>
      <c r="U1647" s="6"/>
    </row>
    <row r="1648" spans="2:21" s="83" customFormat="1" x14ac:dyDescent="0.2">
      <c r="B1648" s="142"/>
      <c r="E1648" s="84"/>
      <c r="F1648" s="216"/>
      <c r="G1648" s="84"/>
      <c r="H1648" s="210"/>
      <c r="I1648" s="210"/>
      <c r="J1648" s="84"/>
      <c r="K1648" s="84"/>
      <c r="L1648" s="84"/>
      <c r="M1648" s="84"/>
      <c r="N1648" s="84"/>
      <c r="O1648" s="6"/>
      <c r="P1648" s="6"/>
      <c r="Q1648" s="6"/>
      <c r="R1648" s="6"/>
      <c r="S1648" s="6"/>
      <c r="T1648" s="6"/>
      <c r="U1648" s="6"/>
    </row>
    <row r="1649" spans="2:21" s="83" customFormat="1" x14ac:dyDescent="0.2">
      <c r="B1649" s="142"/>
      <c r="E1649" s="84"/>
      <c r="F1649" s="216"/>
      <c r="G1649" s="84"/>
      <c r="H1649" s="210"/>
      <c r="I1649" s="210"/>
      <c r="J1649" s="84"/>
      <c r="K1649" s="84"/>
      <c r="L1649" s="84"/>
      <c r="M1649" s="84"/>
      <c r="N1649" s="84"/>
      <c r="O1649" s="6"/>
      <c r="P1649" s="6"/>
      <c r="Q1649" s="6"/>
      <c r="R1649" s="6"/>
      <c r="S1649" s="6"/>
      <c r="T1649" s="6"/>
      <c r="U1649" s="6"/>
    </row>
    <row r="1650" spans="2:21" s="83" customFormat="1" x14ac:dyDescent="0.2">
      <c r="B1650" s="142"/>
      <c r="E1650" s="84"/>
      <c r="F1650" s="216"/>
      <c r="G1650" s="84"/>
      <c r="H1650" s="210"/>
      <c r="I1650" s="210"/>
      <c r="J1650" s="84"/>
      <c r="K1650" s="84"/>
      <c r="L1650" s="84"/>
      <c r="M1650" s="84"/>
      <c r="N1650" s="84"/>
      <c r="O1650" s="6"/>
      <c r="P1650" s="6"/>
      <c r="Q1650" s="6"/>
      <c r="R1650" s="6"/>
      <c r="S1650" s="6"/>
      <c r="T1650" s="6"/>
      <c r="U1650" s="6"/>
    </row>
    <row r="1651" spans="2:21" s="83" customFormat="1" x14ac:dyDescent="0.2">
      <c r="B1651" s="142"/>
      <c r="E1651" s="84"/>
      <c r="F1651" s="216"/>
      <c r="G1651" s="84"/>
      <c r="H1651" s="210"/>
      <c r="I1651" s="210"/>
      <c r="J1651" s="84"/>
      <c r="K1651" s="84"/>
      <c r="L1651" s="84"/>
      <c r="M1651" s="84"/>
      <c r="N1651" s="84"/>
      <c r="O1651" s="6"/>
      <c r="P1651" s="6"/>
      <c r="Q1651" s="6"/>
      <c r="R1651" s="6"/>
      <c r="S1651" s="6"/>
      <c r="T1651" s="6"/>
      <c r="U1651" s="6"/>
    </row>
    <row r="1652" spans="2:21" s="83" customFormat="1" x14ac:dyDescent="0.2">
      <c r="B1652" s="142"/>
      <c r="E1652" s="84"/>
      <c r="F1652" s="216"/>
      <c r="G1652" s="84"/>
      <c r="H1652" s="210"/>
      <c r="I1652" s="210"/>
      <c r="J1652" s="84"/>
      <c r="K1652" s="84"/>
      <c r="L1652" s="84"/>
      <c r="M1652" s="84"/>
      <c r="N1652" s="84"/>
      <c r="O1652" s="6"/>
      <c r="P1652" s="6"/>
      <c r="Q1652" s="6"/>
      <c r="R1652" s="6"/>
      <c r="S1652" s="6"/>
      <c r="T1652" s="6"/>
      <c r="U1652" s="6"/>
    </row>
    <row r="1653" spans="2:21" s="83" customFormat="1" x14ac:dyDescent="0.2">
      <c r="B1653" s="142"/>
      <c r="E1653" s="84"/>
      <c r="F1653" s="216"/>
      <c r="G1653" s="84"/>
      <c r="H1653" s="210"/>
      <c r="I1653" s="210"/>
      <c r="J1653" s="84"/>
      <c r="K1653" s="84"/>
      <c r="L1653" s="84"/>
      <c r="M1653" s="84"/>
      <c r="N1653" s="84"/>
      <c r="O1653" s="6"/>
      <c r="P1653" s="6"/>
      <c r="Q1653" s="6"/>
      <c r="R1653" s="6"/>
      <c r="S1653" s="6"/>
      <c r="T1653" s="6"/>
      <c r="U1653" s="6"/>
    </row>
    <row r="1654" spans="2:21" s="83" customFormat="1" x14ac:dyDescent="0.2">
      <c r="B1654" s="142"/>
      <c r="E1654" s="84"/>
      <c r="F1654" s="216"/>
      <c r="G1654" s="84"/>
      <c r="H1654" s="210"/>
      <c r="I1654" s="210"/>
      <c r="J1654" s="84"/>
      <c r="K1654" s="84"/>
      <c r="L1654" s="84"/>
      <c r="M1654" s="84"/>
      <c r="N1654" s="84"/>
      <c r="O1654" s="6"/>
      <c r="P1654" s="6"/>
      <c r="Q1654" s="6"/>
      <c r="R1654" s="6"/>
      <c r="S1654" s="6"/>
      <c r="T1654" s="6"/>
      <c r="U1654" s="6"/>
    </row>
    <row r="1655" spans="2:21" s="83" customFormat="1" x14ac:dyDescent="0.2">
      <c r="B1655" s="142"/>
      <c r="E1655" s="84"/>
      <c r="F1655" s="216"/>
      <c r="G1655" s="84"/>
      <c r="H1655" s="210"/>
      <c r="I1655" s="210"/>
      <c r="J1655" s="84"/>
      <c r="K1655" s="84"/>
      <c r="L1655" s="84"/>
      <c r="M1655" s="84"/>
      <c r="N1655" s="84"/>
      <c r="O1655" s="6"/>
      <c r="P1655" s="6"/>
      <c r="Q1655" s="6"/>
      <c r="R1655" s="6"/>
      <c r="S1655" s="6"/>
      <c r="T1655" s="6"/>
      <c r="U1655" s="6"/>
    </row>
    <row r="1656" spans="2:21" s="83" customFormat="1" x14ac:dyDescent="0.2">
      <c r="B1656" s="142"/>
      <c r="E1656" s="84"/>
      <c r="F1656" s="216"/>
      <c r="G1656" s="84"/>
      <c r="H1656" s="210"/>
      <c r="I1656" s="210"/>
      <c r="J1656" s="84"/>
      <c r="K1656" s="84"/>
      <c r="L1656" s="84"/>
      <c r="M1656" s="84"/>
      <c r="N1656" s="84"/>
      <c r="O1656" s="6"/>
      <c r="P1656" s="6"/>
      <c r="Q1656" s="6"/>
      <c r="R1656" s="6"/>
      <c r="S1656" s="6"/>
      <c r="T1656" s="6"/>
      <c r="U1656" s="6"/>
    </row>
    <row r="1657" spans="2:21" s="83" customFormat="1" x14ac:dyDescent="0.2">
      <c r="B1657" s="142"/>
      <c r="E1657" s="84"/>
      <c r="F1657" s="216"/>
      <c r="G1657" s="84"/>
      <c r="H1657" s="210"/>
      <c r="I1657" s="210"/>
      <c r="J1657" s="84"/>
      <c r="K1657" s="84"/>
      <c r="L1657" s="84"/>
      <c r="M1657" s="84"/>
      <c r="N1657" s="84"/>
      <c r="O1657" s="6"/>
      <c r="P1657" s="6"/>
      <c r="Q1657" s="6"/>
      <c r="R1657" s="6"/>
      <c r="S1657" s="6"/>
      <c r="T1657" s="6"/>
      <c r="U1657" s="6"/>
    </row>
    <row r="1658" spans="2:21" s="83" customFormat="1" x14ac:dyDescent="0.2">
      <c r="B1658" s="142"/>
      <c r="E1658" s="84"/>
      <c r="F1658" s="216"/>
      <c r="G1658" s="84"/>
      <c r="H1658" s="210"/>
      <c r="I1658" s="210"/>
      <c r="J1658" s="84"/>
      <c r="K1658" s="84"/>
      <c r="L1658" s="84"/>
      <c r="M1658" s="84"/>
      <c r="N1658" s="84"/>
      <c r="O1658" s="6"/>
      <c r="P1658" s="6"/>
      <c r="Q1658" s="6"/>
      <c r="R1658" s="6"/>
      <c r="S1658" s="6"/>
      <c r="T1658" s="6"/>
      <c r="U1658" s="6"/>
    </row>
    <row r="1659" spans="2:21" s="83" customFormat="1" x14ac:dyDescent="0.2">
      <c r="B1659" s="142"/>
      <c r="E1659" s="84"/>
      <c r="F1659" s="216"/>
      <c r="G1659" s="84"/>
      <c r="H1659" s="210"/>
      <c r="I1659" s="210"/>
      <c r="J1659" s="84"/>
      <c r="K1659" s="84"/>
      <c r="L1659" s="84"/>
      <c r="M1659" s="84"/>
      <c r="N1659" s="84"/>
      <c r="O1659" s="6"/>
      <c r="P1659" s="6"/>
      <c r="Q1659" s="6"/>
      <c r="R1659" s="6"/>
      <c r="S1659" s="6"/>
      <c r="T1659" s="6"/>
      <c r="U1659" s="6"/>
    </row>
    <row r="1660" spans="2:21" s="83" customFormat="1" x14ac:dyDescent="0.2">
      <c r="B1660" s="142"/>
      <c r="E1660" s="84"/>
      <c r="F1660" s="216"/>
      <c r="G1660" s="84"/>
      <c r="H1660" s="210"/>
      <c r="I1660" s="210"/>
      <c r="J1660" s="84"/>
      <c r="K1660" s="84"/>
      <c r="L1660" s="84"/>
      <c r="M1660" s="84"/>
      <c r="N1660" s="84"/>
      <c r="O1660" s="6"/>
      <c r="P1660" s="6"/>
      <c r="Q1660" s="6"/>
      <c r="R1660" s="6"/>
      <c r="S1660" s="6"/>
      <c r="T1660" s="6"/>
      <c r="U1660" s="6"/>
    </row>
    <row r="1661" spans="2:21" s="83" customFormat="1" x14ac:dyDescent="0.2">
      <c r="B1661" s="142"/>
      <c r="E1661" s="84"/>
      <c r="F1661" s="216"/>
      <c r="G1661" s="84"/>
      <c r="H1661" s="210"/>
      <c r="I1661" s="210"/>
      <c r="J1661" s="84"/>
      <c r="K1661" s="84"/>
      <c r="L1661" s="84"/>
      <c r="M1661" s="84"/>
      <c r="N1661" s="84"/>
      <c r="O1661" s="6"/>
      <c r="P1661" s="6"/>
      <c r="Q1661" s="6"/>
      <c r="R1661" s="6"/>
      <c r="S1661" s="6"/>
      <c r="T1661" s="6"/>
      <c r="U1661" s="6"/>
    </row>
    <row r="1662" spans="2:21" s="83" customFormat="1" x14ac:dyDescent="0.2">
      <c r="B1662" s="142"/>
      <c r="E1662" s="84"/>
      <c r="F1662" s="216"/>
      <c r="G1662" s="84"/>
      <c r="H1662" s="210"/>
      <c r="I1662" s="210"/>
      <c r="J1662" s="84"/>
      <c r="K1662" s="84"/>
      <c r="L1662" s="84"/>
      <c r="M1662" s="84"/>
      <c r="N1662" s="84"/>
      <c r="O1662" s="6"/>
      <c r="P1662" s="6"/>
      <c r="Q1662" s="6"/>
      <c r="R1662" s="6"/>
      <c r="S1662" s="6"/>
      <c r="T1662" s="6"/>
      <c r="U1662" s="6"/>
    </row>
    <row r="1663" spans="2:21" s="83" customFormat="1" x14ac:dyDescent="0.2">
      <c r="B1663" s="142"/>
      <c r="E1663" s="84"/>
      <c r="F1663" s="216"/>
      <c r="G1663" s="84"/>
      <c r="H1663" s="210"/>
      <c r="I1663" s="210"/>
      <c r="J1663" s="84"/>
      <c r="K1663" s="84"/>
      <c r="L1663" s="84"/>
      <c r="M1663" s="84"/>
      <c r="N1663" s="84"/>
      <c r="O1663" s="6"/>
      <c r="P1663" s="6"/>
      <c r="Q1663" s="6"/>
      <c r="R1663" s="6"/>
      <c r="S1663" s="6"/>
      <c r="T1663" s="6"/>
      <c r="U1663" s="6"/>
    </row>
    <row r="1664" spans="2:21" s="83" customFormat="1" x14ac:dyDescent="0.2">
      <c r="B1664" s="142"/>
      <c r="E1664" s="84"/>
      <c r="F1664" s="216"/>
      <c r="G1664" s="84"/>
      <c r="H1664" s="210"/>
      <c r="I1664" s="210"/>
      <c r="J1664" s="84"/>
      <c r="K1664" s="84"/>
      <c r="L1664" s="84"/>
      <c r="M1664" s="84"/>
      <c r="N1664" s="84"/>
      <c r="O1664" s="6"/>
      <c r="P1664" s="6"/>
      <c r="Q1664" s="6"/>
      <c r="R1664" s="6"/>
      <c r="S1664" s="6"/>
      <c r="T1664" s="6"/>
      <c r="U1664" s="6"/>
    </row>
    <row r="1665" spans="2:21" s="83" customFormat="1" x14ac:dyDescent="0.2">
      <c r="B1665" s="142"/>
      <c r="E1665" s="84"/>
      <c r="F1665" s="216"/>
      <c r="G1665" s="84"/>
      <c r="H1665" s="210"/>
      <c r="I1665" s="210"/>
      <c r="J1665" s="84"/>
      <c r="K1665" s="84"/>
      <c r="L1665" s="84"/>
      <c r="M1665" s="84"/>
      <c r="N1665" s="84"/>
      <c r="O1665" s="6"/>
      <c r="P1665" s="6"/>
      <c r="Q1665" s="6"/>
      <c r="R1665" s="6"/>
      <c r="S1665" s="6"/>
      <c r="T1665" s="6"/>
      <c r="U1665" s="6"/>
    </row>
    <row r="1666" spans="2:21" s="83" customFormat="1" x14ac:dyDescent="0.2">
      <c r="B1666" s="142"/>
      <c r="E1666" s="84"/>
      <c r="F1666" s="216"/>
      <c r="G1666" s="84"/>
      <c r="H1666" s="210"/>
      <c r="I1666" s="210"/>
      <c r="J1666" s="84"/>
      <c r="K1666" s="84"/>
      <c r="L1666" s="84"/>
      <c r="M1666" s="84"/>
      <c r="N1666" s="84"/>
      <c r="O1666" s="6"/>
      <c r="P1666" s="6"/>
      <c r="Q1666" s="6"/>
      <c r="R1666" s="6"/>
      <c r="S1666" s="6"/>
      <c r="T1666" s="6"/>
      <c r="U1666" s="6"/>
    </row>
    <row r="1667" spans="2:21" s="83" customFormat="1" x14ac:dyDescent="0.2">
      <c r="B1667" s="142"/>
      <c r="E1667" s="84"/>
      <c r="F1667" s="216"/>
      <c r="G1667" s="84"/>
      <c r="H1667" s="210"/>
      <c r="I1667" s="210"/>
      <c r="J1667" s="84"/>
      <c r="K1667" s="84"/>
      <c r="L1667" s="84"/>
      <c r="M1667" s="84"/>
      <c r="N1667" s="84"/>
      <c r="O1667" s="6"/>
      <c r="P1667" s="6"/>
      <c r="Q1667" s="6"/>
      <c r="R1667" s="6"/>
      <c r="S1667" s="6"/>
      <c r="T1667" s="6"/>
      <c r="U1667" s="6"/>
    </row>
    <row r="1668" spans="2:21" s="83" customFormat="1" x14ac:dyDescent="0.2">
      <c r="B1668" s="142"/>
      <c r="E1668" s="84"/>
      <c r="F1668" s="216"/>
      <c r="G1668" s="84"/>
      <c r="H1668" s="210"/>
      <c r="I1668" s="210"/>
      <c r="J1668" s="84"/>
      <c r="K1668" s="84"/>
      <c r="L1668" s="84"/>
      <c r="M1668" s="84"/>
      <c r="N1668" s="84"/>
      <c r="O1668" s="6"/>
      <c r="P1668" s="6"/>
      <c r="Q1668" s="6"/>
      <c r="R1668" s="6"/>
      <c r="S1668" s="6"/>
      <c r="T1668" s="6"/>
      <c r="U1668" s="6"/>
    </row>
    <row r="1669" spans="2:21" s="83" customFormat="1" x14ac:dyDescent="0.2">
      <c r="B1669" s="142"/>
      <c r="E1669" s="84"/>
      <c r="F1669" s="216"/>
      <c r="G1669" s="84"/>
      <c r="H1669" s="210"/>
      <c r="I1669" s="210"/>
      <c r="J1669" s="84"/>
      <c r="K1669" s="84"/>
      <c r="L1669" s="84"/>
      <c r="M1669" s="84"/>
      <c r="N1669" s="84"/>
      <c r="O1669" s="6"/>
      <c r="P1669" s="6"/>
      <c r="Q1669" s="6"/>
      <c r="R1669" s="6"/>
      <c r="S1669" s="6"/>
      <c r="T1669" s="6"/>
      <c r="U1669" s="6"/>
    </row>
    <row r="1670" spans="2:21" s="83" customFormat="1" x14ac:dyDescent="0.2">
      <c r="B1670" s="142"/>
      <c r="E1670" s="84"/>
      <c r="F1670" s="216"/>
      <c r="G1670" s="84"/>
      <c r="H1670" s="210"/>
      <c r="I1670" s="210"/>
      <c r="J1670" s="84"/>
      <c r="K1670" s="84"/>
      <c r="L1670" s="84"/>
      <c r="M1670" s="84"/>
      <c r="N1670" s="84"/>
      <c r="O1670" s="6"/>
      <c r="P1670" s="6"/>
      <c r="Q1670" s="6"/>
      <c r="R1670" s="6"/>
      <c r="S1670" s="6"/>
      <c r="T1670" s="6"/>
      <c r="U1670" s="6"/>
    </row>
    <row r="1671" spans="2:21" s="83" customFormat="1" x14ac:dyDescent="0.2">
      <c r="B1671" s="142"/>
      <c r="E1671" s="84"/>
      <c r="F1671" s="216"/>
      <c r="G1671" s="84"/>
      <c r="H1671" s="210"/>
      <c r="I1671" s="210"/>
      <c r="J1671" s="84"/>
      <c r="K1671" s="84"/>
      <c r="L1671" s="84"/>
      <c r="M1671" s="84"/>
      <c r="N1671" s="84"/>
      <c r="O1671" s="6"/>
      <c r="P1671" s="6"/>
      <c r="Q1671" s="6"/>
      <c r="R1671" s="6"/>
      <c r="S1671" s="6"/>
      <c r="T1671" s="6"/>
      <c r="U1671" s="6"/>
    </row>
    <row r="1672" spans="2:21" s="83" customFormat="1" x14ac:dyDescent="0.2">
      <c r="B1672" s="142"/>
      <c r="E1672" s="84"/>
      <c r="F1672" s="216"/>
      <c r="G1672" s="84"/>
      <c r="H1672" s="210"/>
      <c r="I1672" s="210"/>
      <c r="J1672" s="84"/>
      <c r="K1672" s="84"/>
      <c r="L1672" s="84"/>
      <c r="M1672" s="84"/>
      <c r="N1672" s="84"/>
      <c r="O1672" s="6"/>
      <c r="P1672" s="6"/>
      <c r="Q1672" s="6"/>
      <c r="R1672" s="6"/>
      <c r="S1672" s="6"/>
      <c r="T1672" s="6"/>
      <c r="U1672" s="6"/>
    </row>
    <row r="1673" spans="2:21" s="83" customFormat="1" x14ac:dyDescent="0.2">
      <c r="B1673" s="142"/>
      <c r="E1673" s="84"/>
      <c r="F1673" s="216"/>
      <c r="G1673" s="84"/>
      <c r="H1673" s="210"/>
      <c r="I1673" s="210"/>
      <c r="J1673" s="84"/>
      <c r="K1673" s="84"/>
      <c r="L1673" s="84"/>
      <c r="M1673" s="84"/>
      <c r="N1673" s="84"/>
      <c r="O1673" s="6"/>
      <c r="P1673" s="6"/>
      <c r="Q1673" s="6"/>
      <c r="R1673" s="6"/>
      <c r="S1673" s="6"/>
      <c r="T1673" s="6"/>
      <c r="U1673" s="6"/>
    </row>
    <row r="1674" spans="2:21" s="83" customFormat="1" x14ac:dyDescent="0.2">
      <c r="B1674" s="142"/>
      <c r="E1674" s="84"/>
      <c r="F1674" s="216"/>
      <c r="G1674" s="84"/>
      <c r="H1674" s="210"/>
      <c r="I1674" s="210"/>
      <c r="J1674" s="84"/>
      <c r="K1674" s="84"/>
      <c r="L1674" s="84"/>
      <c r="M1674" s="84"/>
      <c r="N1674" s="84"/>
      <c r="O1674" s="6"/>
      <c r="P1674" s="6"/>
      <c r="Q1674" s="6"/>
      <c r="R1674" s="6"/>
      <c r="S1674" s="6"/>
      <c r="T1674" s="6"/>
      <c r="U1674" s="6"/>
    </row>
    <row r="1675" spans="2:21" s="83" customFormat="1" x14ac:dyDescent="0.2">
      <c r="B1675" s="142"/>
      <c r="E1675" s="84"/>
      <c r="F1675" s="216"/>
      <c r="G1675" s="84"/>
      <c r="H1675" s="210"/>
      <c r="I1675" s="210"/>
      <c r="J1675" s="84"/>
      <c r="K1675" s="84"/>
      <c r="L1675" s="84"/>
      <c r="M1675" s="84"/>
      <c r="N1675" s="84"/>
      <c r="O1675" s="6"/>
      <c r="P1675" s="6"/>
      <c r="Q1675" s="6"/>
      <c r="R1675" s="6"/>
      <c r="S1675" s="6"/>
      <c r="T1675" s="6"/>
      <c r="U1675" s="6"/>
    </row>
    <row r="1676" spans="2:21" s="83" customFormat="1" x14ac:dyDescent="0.2">
      <c r="B1676" s="142"/>
      <c r="E1676" s="84"/>
      <c r="F1676" s="216"/>
      <c r="G1676" s="84"/>
      <c r="H1676" s="210"/>
      <c r="I1676" s="210"/>
      <c r="J1676" s="84"/>
      <c r="K1676" s="84"/>
      <c r="L1676" s="84"/>
      <c r="M1676" s="84"/>
      <c r="N1676" s="84"/>
      <c r="O1676" s="6"/>
      <c r="P1676" s="6"/>
      <c r="Q1676" s="6"/>
      <c r="R1676" s="6"/>
      <c r="S1676" s="6"/>
      <c r="T1676" s="6"/>
      <c r="U1676" s="6"/>
    </row>
    <row r="1677" spans="2:21" s="83" customFormat="1" x14ac:dyDescent="0.2">
      <c r="B1677" s="142"/>
      <c r="E1677" s="84"/>
      <c r="F1677" s="216"/>
      <c r="G1677" s="84"/>
      <c r="H1677" s="210"/>
      <c r="I1677" s="210"/>
      <c r="J1677" s="84"/>
      <c r="K1677" s="84"/>
      <c r="L1677" s="84"/>
      <c r="M1677" s="84"/>
      <c r="N1677" s="84"/>
      <c r="O1677" s="6"/>
      <c r="P1677" s="6"/>
      <c r="Q1677" s="6"/>
      <c r="R1677" s="6"/>
      <c r="S1677" s="6"/>
      <c r="T1677" s="6"/>
      <c r="U1677" s="6"/>
    </row>
    <row r="1678" spans="2:21" s="83" customFormat="1" x14ac:dyDescent="0.2">
      <c r="B1678" s="142"/>
      <c r="E1678" s="84"/>
      <c r="F1678" s="216"/>
      <c r="G1678" s="84"/>
      <c r="H1678" s="210"/>
      <c r="I1678" s="210"/>
      <c r="J1678" s="84"/>
      <c r="K1678" s="84"/>
      <c r="L1678" s="84"/>
      <c r="M1678" s="84"/>
      <c r="N1678" s="84"/>
      <c r="O1678" s="6"/>
      <c r="P1678" s="6"/>
      <c r="Q1678" s="6"/>
      <c r="R1678" s="6"/>
      <c r="S1678" s="6"/>
      <c r="T1678" s="6"/>
      <c r="U1678" s="6"/>
    </row>
    <row r="1679" spans="2:21" s="83" customFormat="1" x14ac:dyDescent="0.2">
      <c r="B1679" s="142"/>
      <c r="E1679" s="84"/>
      <c r="F1679" s="216"/>
      <c r="G1679" s="84"/>
      <c r="H1679" s="210"/>
      <c r="I1679" s="210"/>
      <c r="J1679" s="84"/>
      <c r="K1679" s="84"/>
      <c r="L1679" s="84"/>
      <c r="M1679" s="84"/>
      <c r="N1679" s="84"/>
      <c r="O1679" s="6"/>
      <c r="P1679" s="6"/>
      <c r="Q1679" s="6"/>
      <c r="R1679" s="6"/>
      <c r="S1679" s="6"/>
      <c r="T1679" s="6"/>
      <c r="U1679" s="6"/>
    </row>
    <row r="1680" spans="2:21" s="83" customFormat="1" x14ac:dyDescent="0.2">
      <c r="B1680" s="142"/>
      <c r="E1680" s="84"/>
      <c r="F1680" s="216"/>
      <c r="G1680" s="84"/>
      <c r="H1680" s="210"/>
      <c r="I1680" s="210"/>
      <c r="J1680" s="84"/>
      <c r="K1680" s="84"/>
      <c r="L1680" s="84"/>
      <c r="M1680" s="84"/>
      <c r="N1680" s="84"/>
      <c r="O1680" s="6"/>
      <c r="P1680" s="6"/>
      <c r="Q1680" s="6"/>
      <c r="R1680" s="6"/>
      <c r="S1680" s="6"/>
      <c r="T1680" s="6"/>
      <c r="U1680" s="6"/>
    </row>
    <row r="1681" spans="2:21" s="83" customFormat="1" x14ac:dyDescent="0.2">
      <c r="B1681" s="142"/>
      <c r="E1681" s="84"/>
      <c r="F1681" s="216"/>
      <c r="G1681" s="84"/>
      <c r="H1681" s="210"/>
      <c r="I1681" s="210"/>
      <c r="J1681" s="84"/>
      <c r="K1681" s="84"/>
      <c r="L1681" s="84"/>
      <c r="M1681" s="84"/>
      <c r="N1681" s="84"/>
      <c r="O1681" s="6"/>
      <c r="P1681" s="6"/>
      <c r="Q1681" s="6"/>
      <c r="R1681" s="6"/>
      <c r="S1681" s="6"/>
      <c r="T1681" s="6"/>
      <c r="U1681" s="6"/>
    </row>
    <row r="1682" spans="2:21" s="83" customFormat="1" x14ac:dyDescent="0.2">
      <c r="B1682" s="142"/>
      <c r="E1682" s="84"/>
      <c r="F1682" s="216"/>
      <c r="G1682" s="84"/>
      <c r="H1682" s="210"/>
      <c r="I1682" s="210"/>
      <c r="J1682" s="84"/>
      <c r="K1682" s="84"/>
      <c r="L1682" s="84"/>
      <c r="M1682" s="84"/>
      <c r="N1682" s="84"/>
      <c r="O1682" s="6"/>
      <c r="P1682" s="6"/>
      <c r="Q1682" s="6"/>
      <c r="R1682" s="6"/>
      <c r="S1682" s="6"/>
      <c r="T1682" s="6"/>
      <c r="U1682" s="6"/>
    </row>
    <row r="1683" spans="2:21" s="83" customFormat="1" x14ac:dyDescent="0.2">
      <c r="B1683" s="142"/>
      <c r="E1683" s="84"/>
      <c r="F1683" s="216"/>
      <c r="G1683" s="84"/>
      <c r="H1683" s="210"/>
      <c r="I1683" s="210"/>
      <c r="J1683" s="84"/>
      <c r="K1683" s="84"/>
      <c r="L1683" s="84"/>
      <c r="M1683" s="84"/>
      <c r="N1683" s="84"/>
      <c r="O1683" s="6"/>
      <c r="P1683" s="6"/>
      <c r="Q1683" s="6"/>
      <c r="R1683" s="6"/>
      <c r="S1683" s="6"/>
      <c r="T1683" s="6"/>
      <c r="U1683" s="6"/>
    </row>
    <row r="1684" spans="2:21" s="83" customFormat="1" x14ac:dyDescent="0.2">
      <c r="B1684" s="142"/>
      <c r="E1684" s="84"/>
      <c r="F1684" s="216"/>
      <c r="G1684" s="84"/>
      <c r="H1684" s="210"/>
      <c r="I1684" s="210"/>
      <c r="J1684" s="84"/>
      <c r="K1684" s="84"/>
      <c r="L1684" s="84"/>
      <c r="M1684" s="84"/>
      <c r="N1684" s="84"/>
      <c r="O1684" s="6"/>
      <c r="P1684" s="6"/>
      <c r="Q1684" s="6"/>
      <c r="R1684" s="6"/>
      <c r="S1684" s="6"/>
      <c r="T1684" s="6"/>
      <c r="U1684" s="6"/>
    </row>
    <row r="1685" spans="2:21" s="83" customFormat="1" x14ac:dyDescent="0.2">
      <c r="B1685" s="142"/>
      <c r="E1685" s="84"/>
      <c r="F1685" s="216"/>
      <c r="G1685" s="84"/>
      <c r="H1685" s="210"/>
      <c r="I1685" s="210"/>
      <c r="J1685" s="84"/>
      <c r="K1685" s="84"/>
      <c r="L1685" s="84"/>
      <c r="M1685" s="84"/>
      <c r="N1685" s="84"/>
      <c r="O1685" s="6"/>
      <c r="P1685" s="6"/>
      <c r="Q1685" s="6"/>
      <c r="R1685" s="6"/>
      <c r="S1685" s="6"/>
      <c r="T1685" s="6"/>
      <c r="U1685" s="6"/>
    </row>
    <row r="1686" spans="2:21" s="83" customFormat="1" x14ac:dyDescent="0.2">
      <c r="B1686" s="142"/>
      <c r="E1686" s="84"/>
      <c r="F1686" s="216"/>
      <c r="G1686" s="84"/>
      <c r="H1686" s="210"/>
      <c r="I1686" s="210"/>
      <c r="J1686" s="84"/>
      <c r="K1686" s="84"/>
      <c r="L1686" s="84"/>
      <c r="M1686" s="84"/>
      <c r="N1686" s="84"/>
      <c r="O1686" s="6"/>
      <c r="P1686" s="6"/>
      <c r="Q1686" s="6"/>
      <c r="R1686" s="6"/>
      <c r="S1686" s="6"/>
      <c r="T1686" s="6"/>
      <c r="U1686" s="6"/>
    </row>
    <row r="1687" spans="2:21" s="83" customFormat="1" x14ac:dyDescent="0.2">
      <c r="B1687" s="142"/>
      <c r="E1687" s="84"/>
      <c r="F1687" s="216"/>
      <c r="G1687" s="84"/>
      <c r="H1687" s="210"/>
      <c r="I1687" s="210"/>
      <c r="J1687" s="84"/>
      <c r="K1687" s="84"/>
      <c r="L1687" s="84"/>
      <c r="M1687" s="84"/>
      <c r="N1687" s="84"/>
      <c r="O1687" s="6"/>
      <c r="P1687" s="6"/>
      <c r="Q1687" s="6"/>
      <c r="R1687" s="6"/>
      <c r="S1687" s="6"/>
      <c r="T1687" s="6"/>
      <c r="U1687" s="6"/>
    </row>
    <row r="1688" spans="2:21" s="83" customFormat="1" x14ac:dyDescent="0.2">
      <c r="B1688" s="142"/>
      <c r="E1688" s="84"/>
      <c r="F1688" s="216"/>
      <c r="G1688" s="84"/>
      <c r="H1688" s="210"/>
      <c r="I1688" s="210"/>
      <c r="J1688" s="84"/>
      <c r="K1688" s="84"/>
      <c r="L1688" s="84"/>
      <c r="M1688" s="84"/>
      <c r="N1688" s="84"/>
      <c r="O1688" s="6"/>
      <c r="P1688" s="6"/>
      <c r="Q1688" s="6"/>
      <c r="R1688" s="6"/>
      <c r="S1688" s="6"/>
      <c r="T1688" s="6"/>
      <c r="U1688" s="6"/>
    </row>
    <row r="1689" spans="2:21" s="83" customFormat="1" x14ac:dyDescent="0.2">
      <c r="B1689" s="142"/>
      <c r="E1689" s="84"/>
      <c r="F1689" s="216"/>
      <c r="G1689" s="84"/>
      <c r="H1689" s="210"/>
      <c r="I1689" s="210"/>
      <c r="J1689" s="84"/>
      <c r="K1689" s="84"/>
      <c r="L1689" s="84"/>
      <c r="M1689" s="84"/>
      <c r="N1689" s="84"/>
      <c r="O1689" s="6"/>
      <c r="P1689" s="6"/>
      <c r="Q1689" s="6"/>
      <c r="R1689" s="6"/>
      <c r="S1689" s="6"/>
      <c r="T1689" s="6"/>
      <c r="U1689" s="6"/>
    </row>
    <row r="1690" spans="2:21" s="83" customFormat="1" x14ac:dyDescent="0.2">
      <c r="B1690" s="142"/>
      <c r="E1690" s="84"/>
      <c r="F1690" s="216"/>
      <c r="G1690" s="84"/>
      <c r="H1690" s="210"/>
      <c r="I1690" s="210"/>
      <c r="J1690" s="84"/>
      <c r="K1690" s="84"/>
      <c r="L1690" s="84"/>
      <c r="M1690" s="84"/>
      <c r="N1690" s="84"/>
      <c r="O1690" s="6"/>
      <c r="P1690" s="6"/>
      <c r="Q1690" s="6"/>
      <c r="R1690" s="6"/>
      <c r="S1690" s="6"/>
      <c r="T1690" s="6"/>
      <c r="U1690" s="6"/>
    </row>
    <row r="1691" spans="2:21" s="83" customFormat="1" x14ac:dyDescent="0.2">
      <c r="B1691" s="142"/>
      <c r="E1691" s="84"/>
      <c r="F1691" s="216"/>
      <c r="G1691" s="84"/>
      <c r="H1691" s="210"/>
      <c r="I1691" s="210"/>
      <c r="J1691" s="84"/>
      <c r="K1691" s="84"/>
      <c r="L1691" s="84"/>
      <c r="M1691" s="84"/>
      <c r="N1691" s="84"/>
      <c r="O1691" s="6"/>
      <c r="P1691" s="6"/>
      <c r="Q1691" s="6"/>
      <c r="R1691" s="6"/>
      <c r="S1691" s="6"/>
      <c r="T1691" s="6"/>
      <c r="U1691" s="6"/>
    </row>
    <row r="1692" spans="2:21" s="83" customFormat="1" x14ac:dyDescent="0.2">
      <c r="B1692" s="142"/>
      <c r="E1692" s="84"/>
      <c r="F1692" s="216"/>
      <c r="G1692" s="84"/>
      <c r="H1692" s="210"/>
      <c r="I1692" s="210"/>
      <c r="J1692" s="84"/>
      <c r="K1692" s="84"/>
      <c r="L1692" s="84"/>
      <c r="M1692" s="84"/>
      <c r="N1692" s="84"/>
      <c r="O1692" s="6"/>
      <c r="P1692" s="6"/>
      <c r="Q1692" s="6"/>
      <c r="R1692" s="6"/>
      <c r="S1692" s="6"/>
      <c r="T1692" s="6"/>
      <c r="U1692" s="6"/>
    </row>
    <row r="1693" spans="2:21" s="83" customFormat="1" x14ac:dyDescent="0.2">
      <c r="B1693" s="142"/>
      <c r="E1693" s="84"/>
      <c r="F1693" s="216"/>
      <c r="G1693" s="84"/>
      <c r="H1693" s="210"/>
      <c r="I1693" s="210"/>
      <c r="J1693" s="84"/>
      <c r="K1693" s="84"/>
      <c r="L1693" s="84"/>
      <c r="M1693" s="84"/>
      <c r="N1693" s="84"/>
      <c r="O1693" s="6"/>
      <c r="P1693" s="6"/>
      <c r="Q1693" s="6"/>
      <c r="R1693" s="6"/>
      <c r="S1693" s="6"/>
      <c r="T1693" s="6"/>
      <c r="U1693" s="6"/>
    </row>
    <row r="1694" spans="2:21" s="83" customFormat="1" x14ac:dyDescent="0.2">
      <c r="B1694" s="142"/>
      <c r="E1694" s="84"/>
      <c r="F1694" s="216"/>
      <c r="G1694" s="84"/>
      <c r="H1694" s="210"/>
      <c r="I1694" s="210"/>
      <c r="J1694" s="84"/>
      <c r="K1694" s="84"/>
      <c r="L1694" s="84"/>
      <c r="M1694" s="84"/>
      <c r="N1694" s="84"/>
      <c r="O1694" s="6"/>
      <c r="P1694" s="6"/>
      <c r="Q1694" s="6"/>
      <c r="R1694" s="6"/>
      <c r="S1694" s="6"/>
      <c r="T1694" s="6"/>
      <c r="U1694" s="6"/>
    </row>
    <row r="1695" spans="2:21" s="83" customFormat="1" x14ac:dyDescent="0.2">
      <c r="B1695" s="142"/>
      <c r="E1695" s="84"/>
      <c r="F1695" s="216"/>
      <c r="G1695" s="84"/>
      <c r="H1695" s="210"/>
      <c r="I1695" s="210"/>
      <c r="J1695" s="84"/>
      <c r="K1695" s="84"/>
      <c r="L1695" s="84"/>
      <c r="M1695" s="84"/>
      <c r="N1695" s="84"/>
      <c r="O1695" s="6"/>
      <c r="P1695" s="6"/>
      <c r="Q1695" s="6"/>
      <c r="R1695" s="6"/>
      <c r="S1695" s="6"/>
      <c r="T1695" s="6"/>
      <c r="U1695" s="6"/>
    </row>
    <row r="1696" spans="2:21" s="83" customFormat="1" x14ac:dyDescent="0.2">
      <c r="B1696" s="142"/>
      <c r="E1696" s="84"/>
      <c r="F1696" s="216"/>
      <c r="G1696" s="84"/>
      <c r="H1696" s="210"/>
      <c r="I1696" s="210"/>
      <c r="J1696" s="84"/>
      <c r="K1696" s="84"/>
      <c r="L1696" s="84"/>
      <c r="M1696" s="84"/>
      <c r="N1696" s="84"/>
      <c r="O1696" s="6"/>
      <c r="P1696" s="6"/>
      <c r="Q1696" s="6"/>
      <c r="R1696" s="6"/>
      <c r="S1696" s="6"/>
      <c r="T1696" s="6"/>
      <c r="U1696" s="6"/>
    </row>
    <row r="1697" spans="2:21" s="83" customFormat="1" x14ac:dyDescent="0.2">
      <c r="B1697" s="142"/>
      <c r="E1697" s="84"/>
      <c r="F1697" s="216"/>
      <c r="G1697" s="84"/>
      <c r="H1697" s="210"/>
      <c r="I1697" s="210"/>
      <c r="J1697" s="84"/>
      <c r="K1697" s="84"/>
      <c r="L1697" s="84"/>
      <c r="M1697" s="84"/>
      <c r="N1697" s="84"/>
      <c r="O1697" s="6"/>
      <c r="P1697" s="6"/>
      <c r="Q1697" s="6"/>
      <c r="R1697" s="6"/>
      <c r="S1697" s="6"/>
      <c r="T1697" s="6"/>
      <c r="U1697" s="6"/>
    </row>
    <row r="1698" spans="2:21" s="83" customFormat="1" x14ac:dyDescent="0.2">
      <c r="B1698" s="142"/>
      <c r="E1698" s="84"/>
      <c r="F1698" s="216"/>
      <c r="G1698" s="84"/>
      <c r="H1698" s="210"/>
      <c r="I1698" s="210"/>
      <c r="J1698" s="84"/>
      <c r="K1698" s="84"/>
      <c r="L1698" s="84"/>
      <c r="M1698" s="84"/>
      <c r="N1698" s="84"/>
      <c r="O1698" s="6"/>
      <c r="P1698" s="6"/>
      <c r="Q1698" s="6"/>
      <c r="R1698" s="6"/>
      <c r="S1698" s="6"/>
      <c r="T1698" s="6"/>
      <c r="U1698" s="6"/>
    </row>
    <row r="1699" spans="2:21" s="83" customFormat="1" x14ac:dyDescent="0.2">
      <c r="B1699" s="142"/>
      <c r="E1699" s="84"/>
      <c r="F1699" s="216"/>
      <c r="G1699" s="84"/>
      <c r="H1699" s="210"/>
      <c r="I1699" s="210"/>
      <c r="J1699" s="84"/>
      <c r="K1699" s="84"/>
      <c r="L1699" s="84"/>
      <c r="M1699" s="84"/>
      <c r="N1699" s="84"/>
      <c r="O1699" s="6"/>
      <c r="P1699" s="6"/>
      <c r="Q1699" s="6"/>
      <c r="R1699" s="6"/>
      <c r="S1699" s="6"/>
      <c r="T1699" s="6"/>
      <c r="U1699" s="6"/>
    </row>
    <row r="1700" spans="2:21" s="83" customFormat="1" x14ac:dyDescent="0.2">
      <c r="B1700" s="142"/>
      <c r="E1700" s="84"/>
      <c r="F1700" s="216"/>
      <c r="G1700" s="84"/>
      <c r="H1700" s="210"/>
      <c r="I1700" s="210"/>
      <c r="J1700" s="84"/>
      <c r="K1700" s="84"/>
      <c r="L1700" s="84"/>
      <c r="M1700" s="84"/>
      <c r="N1700" s="84"/>
      <c r="O1700" s="6"/>
      <c r="P1700" s="6"/>
      <c r="Q1700" s="6"/>
      <c r="R1700" s="6"/>
      <c r="S1700" s="6"/>
      <c r="T1700" s="6"/>
      <c r="U1700" s="6"/>
    </row>
    <row r="1701" spans="2:21" s="83" customFormat="1" x14ac:dyDescent="0.2">
      <c r="B1701" s="142"/>
      <c r="E1701" s="84"/>
      <c r="F1701" s="216"/>
      <c r="G1701" s="84"/>
      <c r="H1701" s="210"/>
      <c r="I1701" s="210"/>
      <c r="J1701" s="84"/>
      <c r="K1701" s="84"/>
      <c r="L1701" s="84"/>
      <c r="M1701" s="84"/>
      <c r="N1701" s="84"/>
      <c r="O1701" s="6"/>
      <c r="P1701" s="6"/>
      <c r="Q1701" s="6"/>
      <c r="R1701" s="6"/>
      <c r="S1701" s="6"/>
      <c r="T1701" s="6"/>
      <c r="U1701" s="6"/>
    </row>
    <row r="1702" spans="2:21" s="83" customFormat="1" x14ac:dyDescent="0.2">
      <c r="B1702" s="142"/>
      <c r="E1702" s="84"/>
      <c r="F1702" s="216"/>
      <c r="G1702" s="84"/>
      <c r="H1702" s="210"/>
      <c r="I1702" s="210"/>
      <c r="J1702" s="84"/>
      <c r="K1702" s="84"/>
      <c r="L1702" s="84"/>
      <c r="M1702" s="84"/>
      <c r="N1702" s="84"/>
      <c r="O1702" s="6"/>
      <c r="P1702" s="6"/>
      <c r="Q1702" s="6"/>
      <c r="R1702" s="6"/>
      <c r="S1702" s="6"/>
      <c r="T1702" s="6"/>
      <c r="U1702" s="6"/>
    </row>
    <row r="1703" spans="2:21" s="83" customFormat="1" x14ac:dyDescent="0.2">
      <c r="B1703" s="142"/>
      <c r="E1703" s="84"/>
      <c r="F1703" s="216"/>
      <c r="G1703" s="84"/>
      <c r="H1703" s="210"/>
      <c r="I1703" s="210"/>
      <c r="J1703" s="84"/>
      <c r="K1703" s="84"/>
      <c r="L1703" s="84"/>
      <c r="M1703" s="84"/>
      <c r="N1703" s="84"/>
      <c r="O1703" s="6"/>
      <c r="P1703" s="6"/>
      <c r="Q1703" s="6"/>
      <c r="R1703" s="6"/>
      <c r="S1703" s="6"/>
      <c r="T1703" s="6"/>
      <c r="U1703" s="6"/>
    </row>
    <row r="1704" spans="2:21" s="83" customFormat="1" x14ac:dyDescent="0.2">
      <c r="B1704" s="142"/>
      <c r="E1704" s="84"/>
      <c r="F1704" s="216"/>
      <c r="G1704" s="84"/>
      <c r="H1704" s="210"/>
      <c r="I1704" s="210"/>
      <c r="J1704" s="84"/>
      <c r="K1704" s="84"/>
      <c r="L1704" s="84"/>
      <c r="M1704" s="84"/>
      <c r="N1704" s="84"/>
      <c r="O1704" s="6"/>
      <c r="P1704" s="6"/>
      <c r="Q1704" s="6"/>
      <c r="R1704" s="6"/>
      <c r="S1704" s="6"/>
      <c r="T1704" s="6"/>
      <c r="U1704" s="6"/>
    </row>
    <row r="1705" spans="2:21" s="83" customFormat="1" x14ac:dyDescent="0.2">
      <c r="B1705" s="142"/>
      <c r="E1705" s="84"/>
      <c r="F1705" s="216"/>
      <c r="G1705" s="84"/>
      <c r="H1705" s="210"/>
      <c r="I1705" s="210"/>
      <c r="J1705" s="84"/>
      <c r="K1705" s="84"/>
      <c r="L1705" s="84"/>
      <c r="M1705" s="84"/>
      <c r="N1705" s="84"/>
      <c r="O1705" s="6"/>
      <c r="P1705" s="6"/>
      <c r="Q1705" s="6"/>
      <c r="R1705" s="6"/>
      <c r="S1705" s="6"/>
      <c r="T1705" s="6"/>
      <c r="U1705" s="6"/>
    </row>
    <row r="1706" spans="2:21" s="83" customFormat="1" x14ac:dyDescent="0.2">
      <c r="B1706" s="142"/>
      <c r="E1706" s="84"/>
      <c r="F1706" s="216"/>
      <c r="G1706" s="84"/>
      <c r="H1706" s="210"/>
      <c r="I1706" s="210"/>
      <c r="J1706" s="84"/>
      <c r="K1706" s="84"/>
      <c r="L1706" s="84"/>
      <c r="M1706" s="84"/>
      <c r="N1706" s="84"/>
      <c r="O1706" s="6"/>
      <c r="P1706" s="6"/>
      <c r="Q1706" s="6"/>
      <c r="R1706" s="6"/>
      <c r="S1706" s="6"/>
      <c r="T1706" s="6"/>
      <c r="U1706" s="6"/>
    </row>
    <row r="1707" spans="2:21" s="83" customFormat="1" x14ac:dyDescent="0.2">
      <c r="B1707" s="142"/>
      <c r="E1707" s="84"/>
      <c r="F1707" s="216"/>
      <c r="G1707" s="84"/>
      <c r="H1707" s="210"/>
      <c r="I1707" s="210"/>
      <c r="J1707" s="84"/>
      <c r="K1707" s="84"/>
      <c r="L1707" s="84"/>
      <c r="M1707" s="84"/>
      <c r="N1707" s="84"/>
      <c r="O1707" s="6"/>
      <c r="P1707" s="6"/>
      <c r="Q1707" s="6"/>
      <c r="R1707" s="6"/>
      <c r="S1707" s="6"/>
      <c r="T1707" s="6"/>
      <c r="U1707" s="6"/>
    </row>
    <row r="1708" spans="2:21" s="83" customFormat="1" x14ac:dyDescent="0.2">
      <c r="B1708" s="142"/>
      <c r="E1708" s="84"/>
      <c r="F1708" s="216"/>
      <c r="G1708" s="84"/>
      <c r="H1708" s="210"/>
      <c r="I1708" s="210"/>
      <c r="J1708" s="84"/>
      <c r="K1708" s="84"/>
      <c r="L1708" s="84"/>
      <c r="M1708" s="84"/>
      <c r="N1708" s="84"/>
      <c r="O1708" s="6"/>
      <c r="P1708" s="6"/>
      <c r="Q1708" s="6"/>
      <c r="R1708" s="6"/>
      <c r="S1708" s="6"/>
      <c r="T1708" s="6"/>
      <c r="U1708" s="6"/>
    </row>
    <row r="1709" spans="2:21" s="83" customFormat="1" x14ac:dyDescent="0.2">
      <c r="B1709" s="142"/>
      <c r="E1709" s="84"/>
      <c r="F1709" s="216"/>
      <c r="G1709" s="84"/>
      <c r="H1709" s="210"/>
      <c r="I1709" s="210"/>
      <c r="J1709" s="84"/>
      <c r="K1709" s="84"/>
      <c r="L1709" s="84"/>
      <c r="M1709" s="84"/>
      <c r="N1709" s="84"/>
      <c r="O1709" s="6"/>
      <c r="P1709" s="6"/>
      <c r="Q1709" s="6"/>
      <c r="R1709" s="6"/>
      <c r="S1709" s="6"/>
      <c r="T1709" s="6"/>
      <c r="U1709" s="6"/>
    </row>
    <row r="1710" spans="2:21" s="83" customFormat="1" x14ac:dyDescent="0.2">
      <c r="B1710" s="142"/>
      <c r="E1710" s="84"/>
      <c r="F1710" s="216"/>
      <c r="G1710" s="84"/>
      <c r="H1710" s="210"/>
      <c r="I1710" s="210"/>
      <c r="J1710" s="84"/>
      <c r="K1710" s="84"/>
      <c r="L1710" s="84"/>
      <c r="M1710" s="84"/>
      <c r="N1710" s="84"/>
      <c r="O1710" s="6"/>
      <c r="P1710" s="6"/>
      <c r="Q1710" s="6"/>
      <c r="R1710" s="6"/>
      <c r="S1710" s="6"/>
      <c r="T1710" s="6"/>
      <c r="U1710" s="6"/>
    </row>
    <row r="1711" spans="2:21" s="83" customFormat="1" x14ac:dyDescent="0.2">
      <c r="B1711" s="142"/>
      <c r="E1711" s="84"/>
      <c r="F1711" s="216"/>
      <c r="G1711" s="84"/>
      <c r="H1711" s="210"/>
      <c r="I1711" s="210"/>
      <c r="J1711" s="84"/>
      <c r="K1711" s="84"/>
      <c r="L1711" s="84"/>
      <c r="M1711" s="84"/>
      <c r="N1711" s="84"/>
      <c r="O1711" s="6"/>
      <c r="P1711" s="6"/>
      <c r="Q1711" s="6"/>
      <c r="R1711" s="6"/>
      <c r="S1711" s="6"/>
      <c r="T1711" s="6"/>
      <c r="U1711" s="6"/>
    </row>
    <row r="1712" spans="2:21" s="83" customFormat="1" x14ac:dyDescent="0.2">
      <c r="B1712" s="142"/>
      <c r="E1712" s="84"/>
      <c r="F1712" s="216"/>
      <c r="G1712" s="84"/>
      <c r="H1712" s="210"/>
      <c r="I1712" s="210"/>
      <c r="J1712" s="84"/>
      <c r="K1712" s="84"/>
      <c r="L1712" s="84"/>
      <c r="M1712" s="84"/>
      <c r="N1712" s="84"/>
      <c r="O1712" s="6"/>
      <c r="P1712" s="6"/>
      <c r="Q1712" s="6"/>
      <c r="R1712" s="6"/>
      <c r="S1712" s="6"/>
      <c r="T1712" s="6"/>
      <c r="U1712" s="6"/>
    </row>
    <row r="1713" spans="2:21" s="83" customFormat="1" x14ac:dyDescent="0.2">
      <c r="B1713" s="142"/>
      <c r="E1713" s="84"/>
      <c r="F1713" s="216"/>
      <c r="G1713" s="84"/>
      <c r="H1713" s="210"/>
      <c r="I1713" s="210"/>
      <c r="J1713" s="84"/>
      <c r="K1713" s="84"/>
      <c r="L1713" s="84"/>
      <c r="M1713" s="84"/>
      <c r="N1713" s="84"/>
      <c r="O1713" s="6"/>
      <c r="P1713" s="6"/>
      <c r="Q1713" s="6"/>
      <c r="R1713" s="6"/>
      <c r="S1713" s="6"/>
      <c r="T1713" s="6"/>
      <c r="U1713" s="6"/>
    </row>
    <row r="1714" spans="2:21" s="83" customFormat="1" x14ac:dyDescent="0.2">
      <c r="B1714" s="142"/>
      <c r="E1714" s="84"/>
      <c r="F1714" s="216"/>
      <c r="G1714" s="84"/>
      <c r="H1714" s="210"/>
      <c r="I1714" s="210"/>
      <c r="J1714" s="84"/>
      <c r="K1714" s="84"/>
      <c r="L1714" s="84"/>
      <c r="M1714" s="84"/>
      <c r="N1714" s="84"/>
      <c r="O1714" s="6"/>
      <c r="P1714" s="6"/>
      <c r="Q1714" s="6"/>
      <c r="R1714" s="6"/>
      <c r="S1714" s="6"/>
      <c r="T1714" s="6"/>
      <c r="U1714" s="6"/>
    </row>
    <row r="1715" spans="2:21" s="83" customFormat="1" x14ac:dyDescent="0.2">
      <c r="B1715" s="142"/>
      <c r="E1715" s="84"/>
      <c r="F1715" s="216"/>
      <c r="G1715" s="84"/>
      <c r="H1715" s="210"/>
      <c r="I1715" s="210"/>
      <c r="J1715" s="84"/>
      <c r="K1715" s="84"/>
      <c r="L1715" s="84"/>
      <c r="M1715" s="84"/>
      <c r="N1715" s="84"/>
      <c r="O1715" s="6"/>
      <c r="P1715" s="6"/>
      <c r="Q1715" s="6"/>
      <c r="R1715" s="6"/>
      <c r="S1715" s="6"/>
      <c r="T1715" s="6"/>
      <c r="U1715" s="6"/>
    </row>
    <row r="1716" spans="2:21" s="83" customFormat="1" x14ac:dyDescent="0.2">
      <c r="B1716" s="142"/>
      <c r="E1716" s="84"/>
      <c r="F1716" s="216"/>
      <c r="G1716" s="84"/>
      <c r="H1716" s="210"/>
      <c r="I1716" s="210"/>
      <c r="J1716" s="84"/>
      <c r="K1716" s="84"/>
      <c r="L1716" s="84"/>
      <c r="M1716" s="84"/>
      <c r="N1716" s="84"/>
      <c r="O1716" s="6"/>
      <c r="P1716" s="6"/>
      <c r="Q1716" s="6"/>
      <c r="R1716" s="6"/>
      <c r="S1716" s="6"/>
      <c r="T1716" s="6"/>
      <c r="U1716" s="6"/>
    </row>
    <row r="1717" spans="2:21" s="83" customFormat="1" x14ac:dyDescent="0.2">
      <c r="B1717" s="142"/>
      <c r="E1717" s="84"/>
      <c r="F1717" s="216"/>
      <c r="G1717" s="84"/>
      <c r="H1717" s="210"/>
      <c r="I1717" s="210"/>
      <c r="J1717" s="84"/>
      <c r="K1717" s="84"/>
      <c r="L1717" s="84"/>
      <c r="M1717" s="84"/>
      <c r="N1717" s="84"/>
      <c r="O1717" s="6"/>
      <c r="P1717" s="6"/>
      <c r="Q1717" s="6"/>
      <c r="R1717" s="6"/>
      <c r="S1717" s="6"/>
      <c r="T1717" s="6"/>
      <c r="U1717" s="6"/>
    </row>
    <row r="1718" spans="2:21" s="83" customFormat="1" x14ac:dyDescent="0.2">
      <c r="B1718" s="142"/>
      <c r="E1718" s="84"/>
      <c r="F1718" s="216"/>
      <c r="G1718" s="84"/>
      <c r="H1718" s="210"/>
      <c r="I1718" s="210"/>
      <c r="J1718" s="84"/>
      <c r="K1718" s="84"/>
      <c r="L1718" s="84"/>
      <c r="M1718" s="84"/>
      <c r="N1718" s="84"/>
      <c r="O1718" s="6"/>
      <c r="P1718" s="6"/>
      <c r="Q1718" s="6"/>
      <c r="R1718" s="6"/>
      <c r="S1718" s="6"/>
      <c r="T1718" s="6"/>
      <c r="U1718" s="6"/>
    </row>
    <row r="1719" spans="2:21" s="83" customFormat="1" x14ac:dyDescent="0.2">
      <c r="B1719" s="142"/>
      <c r="E1719" s="84"/>
      <c r="F1719" s="216"/>
      <c r="G1719" s="84"/>
      <c r="H1719" s="210"/>
      <c r="I1719" s="210"/>
      <c r="J1719" s="84"/>
      <c r="K1719" s="84"/>
      <c r="L1719" s="84"/>
      <c r="M1719" s="84"/>
      <c r="N1719" s="84"/>
      <c r="O1719" s="6"/>
      <c r="P1719" s="6"/>
      <c r="Q1719" s="6"/>
      <c r="R1719" s="6"/>
      <c r="S1719" s="6"/>
      <c r="T1719" s="6"/>
      <c r="U1719" s="6"/>
    </row>
    <row r="1720" spans="2:21" s="83" customFormat="1" x14ac:dyDescent="0.2">
      <c r="B1720" s="142"/>
      <c r="E1720" s="84"/>
      <c r="F1720" s="216"/>
      <c r="G1720" s="84"/>
      <c r="H1720" s="210"/>
      <c r="I1720" s="210"/>
      <c r="J1720" s="84"/>
      <c r="K1720" s="84"/>
      <c r="L1720" s="84"/>
      <c r="M1720" s="84"/>
      <c r="N1720" s="84"/>
      <c r="O1720" s="6"/>
      <c r="P1720" s="6"/>
      <c r="Q1720" s="6"/>
      <c r="R1720" s="6"/>
      <c r="S1720" s="6"/>
      <c r="T1720" s="6"/>
      <c r="U1720" s="6"/>
    </row>
    <row r="1721" spans="2:21" s="83" customFormat="1" x14ac:dyDescent="0.2">
      <c r="B1721" s="142"/>
      <c r="E1721" s="84"/>
      <c r="F1721" s="216"/>
      <c r="G1721" s="84"/>
      <c r="H1721" s="210"/>
      <c r="I1721" s="210"/>
      <c r="J1721" s="84"/>
      <c r="K1721" s="84"/>
      <c r="L1721" s="84"/>
      <c r="M1721" s="84"/>
      <c r="N1721" s="84"/>
      <c r="O1721" s="6"/>
      <c r="P1721" s="6"/>
      <c r="Q1721" s="6"/>
      <c r="R1721" s="6"/>
      <c r="S1721" s="6"/>
      <c r="T1721" s="6"/>
      <c r="U1721" s="6"/>
    </row>
    <row r="1722" spans="2:21" s="83" customFormat="1" x14ac:dyDescent="0.2">
      <c r="B1722" s="142"/>
      <c r="E1722" s="84"/>
      <c r="F1722" s="216"/>
      <c r="G1722" s="84"/>
      <c r="H1722" s="210"/>
      <c r="I1722" s="210"/>
      <c r="J1722" s="84"/>
      <c r="K1722" s="84"/>
      <c r="L1722" s="84"/>
      <c r="M1722" s="84"/>
      <c r="N1722" s="84"/>
      <c r="O1722" s="6"/>
      <c r="P1722" s="6"/>
      <c r="Q1722" s="6"/>
      <c r="R1722" s="6"/>
      <c r="S1722" s="6"/>
      <c r="T1722" s="6"/>
      <c r="U1722" s="6"/>
    </row>
    <row r="1723" spans="2:21" s="83" customFormat="1" x14ac:dyDescent="0.2">
      <c r="B1723" s="142"/>
      <c r="E1723" s="84"/>
      <c r="F1723" s="216"/>
      <c r="G1723" s="84"/>
      <c r="H1723" s="210"/>
      <c r="I1723" s="210"/>
      <c r="J1723" s="84"/>
      <c r="K1723" s="84"/>
      <c r="L1723" s="84"/>
      <c r="M1723" s="84"/>
      <c r="N1723" s="84"/>
      <c r="O1723" s="6"/>
      <c r="P1723" s="6"/>
      <c r="Q1723" s="6"/>
      <c r="R1723" s="6"/>
      <c r="S1723" s="6"/>
      <c r="T1723" s="6"/>
      <c r="U1723" s="6"/>
    </row>
    <row r="1724" spans="2:21" s="83" customFormat="1" x14ac:dyDescent="0.2">
      <c r="B1724" s="142"/>
      <c r="E1724" s="84"/>
      <c r="F1724" s="216"/>
      <c r="G1724" s="84"/>
      <c r="H1724" s="210"/>
      <c r="I1724" s="210"/>
      <c r="J1724" s="84"/>
      <c r="K1724" s="84"/>
      <c r="L1724" s="84"/>
      <c r="M1724" s="84"/>
      <c r="N1724" s="84"/>
      <c r="O1724" s="6"/>
      <c r="P1724" s="6"/>
      <c r="Q1724" s="6"/>
      <c r="R1724" s="6"/>
      <c r="S1724" s="6"/>
      <c r="T1724" s="6"/>
      <c r="U1724" s="6"/>
    </row>
    <row r="1725" spans="2:21" s="83" customFormat="1" x14ac:dyDescent="0.2">
      <c r="B1725" s="142"/>
      <c r="E1725" s="84"/>
      <c r="F1725" s="216"/>
      <c r="G1725" s="84"/>
      <c r="H1725" s="210"/>
      <c r="I1725" s="210"/>
      <c r="J1725" s="84"/>
      <c r="K1725" s="84"/>
      <c r="L1725" s="84"/>
      <c r="M1725" s="84"/>
      <c r="N1725" s="84"/>
      <c r="O1725" s="6"/>
      <c r="P1725" s="6"/>
      <c r="Q1725" s="6"/>
      <c r="R1725" s="6"/>
      <c r="S1725" s="6"/>
      <c r="T1725" s="6"/>
      <c r="U1725" s="6"/>
    </row>
    <row r="1726" spans="2:21" s="83" customFormat="1" x14ac:dyDescent="0.2">
      <c r="B1726" s="142"/>
      <c r="E1726" s="84"/>
      <c r="F1726" s="216"/>
      <c r="G1726" s="84"/>
      <c r="H1726" s="210"/>
      <c r="I1726" s="210"/>
      <c r="J1726" s="84"/>
      <c r="K1726" s="84"/>
      <c r="L1726" s="84"/>
      <c r="M1726" s="84"/>
      <c r="N1726" s="84"/>
      <c r="O1726" s="6"/>
      <c r="P1726" s="6"/>
      <c r="Q1726" s="6"/>
      <c r="R1726" s="6"/>
      <c r="S1726" s="6"/>
      <c r="T1726" s="6"/>
      <c r="U1726" s="6"/>
    </row>
    <row r="1727" spans="2:21" s="83" customFormat="1" x14ac:dyDescent="0.2">
      <c r="B1727" s="142"/>
      <c r="E1727" s="84"/>
      <c r="F1727" s="216"/>
      <c r="G1727" s="84"/>
      <c r="H1727" s="210"/>
      <c r="I1727" s="210"/>
      <c r="J1727" s="84"/>
      <c r="K1727" s="84"/>
      <c r="L1727" s="84"/>
      <c r="M1727" s="84"/>
      <c r="N1727" s="84"/>
      <c r="O1727" s="6"/>
      <c r="P1727" s="6"/>
      <c r="Q1727" s="6"/>
      <c r="R1727" s="6"/>
      <c r="S1727" s="6"/>
      <c r="T1727" s="6"/>
      <c r="U1727" s="6"/>
    </row>
    <row r="1728" spans="2:21" s="83" customFormat="1" x14ac:dyDescent="0.2">
      <c r="B1728" s="142"/>
      <c r="E1728" s="84"/>
      <c r="F1728" s="216"/>
      <c r="G1728" s="84"/>
      <c r="H1728" s="210"/>
      <c r="I1728" s="210"/>
      <c r="J1728" s="84"/>
      <c r="K1728" s="84"/>
      <c r="L1728" s="84"/>
      <c r="M1728" s="84"/>
      <c r="N1728" s="84"/>
      <c r="O1728" s="6"/>
      <c r="P1728" s="6"/>
      <c r="Q1728" s="6"/>
      <c r="R1728" s="6"/>
      <c r="S1728" s="6"/>
      <c r="T1728" s="6"/>
      <c r="U1728" s="6"/>
    </row>
    <row r="1729" spans="2:21" s="83" customFormat="1" x14ac:dyDescent="0.2">
      <c r="B1729" s="142"/>
      <c r="E1729" s="84"/>
      <c r="F1729" s="216"/>
      <c r="G1729" s="84"/>
      <c r="H1729" s="210"/>
      <c r="I1729" s="210"/>
      <c r="J1729" s="84"/>
      <c r="K1729" s="84"/>
      <c r="L1729" s="84"/>
      <c r="M1729" s="84"/>
      <c r="N1729" s="84"/>
      <c r="O1729" s="6"/>
      <c r="P1729" s="6"/>
      <c r="Q1729" s="6"/>
      <c r="R1729" s="6"/>
      <c r="S1729" s="6"/>
      <c r="T1729" s="6"/>
      <c r="U1729" s="6"/>
    </row>
    <row r="1730" spans="2:21" s="83" customFormat="1" x14ac:dyDescent="0.2">
      <c r="B1730" s="142"/>
      <c r="E1730" s="84"/>
      <c r="F1730" s="216"/>
      <c r="G1730" s="84"/>
      <c r="H1730" s="210"/>
      <c r="I1730" s="210"/>
      <c r="J1730" s="84"/>
      <c r="K1730" s="84"/>
      <c r="L1730" s="84"/>
      <c r="M1730" s="84"/>
      <c r="N1730" s="84"/>
      <c r="O1730" s="6"/>
      <c r="P1730" s="6"/>
      <c r="Q1730" s="6"/>
      <c r="R1730" s="6"/>
      <c r="S1730" s="6"/>
      <c r="T1730" s="6"/>
      <c r="U1730" s="6"/>
    </row>
    <row r="1731" spans="2:21" s="83" customFormat="1" x14ac:dyDescent="0.2">
      <c r="B1731" s="142"/>
      <c r="E1731" s="84"/>
      <c r="F1731" s="216"/>
      <c r="G1731" s="84"/>
      <c r="H1731" s="210"/>
      <c r="I1731" s="210"/>
      <c r="J1731" s="84"/>
      <c r="K1731" s="84"/>
      <c r="L1731" s="84"/>
      <c r="M1731" s="84"/>
      <c r="N1731" s="84"/>
      <c r="O1731" s="6"/>
      <c r="P1731" s="6"/>
      <c r="Q1731" s="6"/>
      <c r="R1731" s="6"/>
      <c r="S1731" s="6"/>
      <c r="T1731" s="6"/>
      <c r="U1731" s="6"/>
    </row>
    <row r="1732" spans="2:21" s="83" customFormat="1" x14ac:dyDescent="0.2">
      <c r="B1732" s="142"/>
      <c r="E1732" s="84"/>
      <c r="F1732" s="216"/>
      <c r="G1732" s="84"/>
      <c r="H1732" s="210"/>
      <c r="I1732" s="210"/>
      <c r="J1732" s="84"/>
      <c r="K1732" s="84"/>
      <c r="L1732" s="84"/>
      <c r="M1732" s="84"/>
      <c r="N1732" s="84"/>
      <c r="O1732" s="6"/>
      <c r="P1732" s="6"/>
      <c r="Q1732" s="6"/>
      <c r="R1732" s="6"/>
      <c r="S1732" s="6"/>
      <c r="T1732" s="6"/>
      <c r="U1732" s="6"/>
    </row>
    <row r="1733" spans="2:21" s="83" customFormat="1" x14ac:dyDescent="0.2">
      <c r="B1733" s="142"/>
      <c r="E1733" s="84"/>
      <c r="F1733" s="216"/>
      <c r="G1733" s="84"/>
      <c r="H1733" s="210"/>
      <c r="I1733" s="210"/>
      <c r="J1733" s="84"/>
      <c r="K1733" s="84"/>
      <c r="L1733" s="84"/>
      <c r="M1733" s="84"/>
      <c r="N1733" s="84"/>
      <c r="O1733" s="6"/>
      <c r="P1733" s="6"/>
      <c r="Q1733" s="6"/>
      <c r="R1733" s="6"/>
      <c r="S1733" s="6"/>
      <c r="T1733" s="6"/>
      <c r="U1733" s="6"/>
    </row>
    <row r="1734" spans="2:21" s="83" customFormat="1" x14ac:dyDescent="0.2">
      <c r="B1734" s="142"/>
      <c r="E1734" s="84"/>
      <c r="F1734" s="216"/>
      <c r="G1734" s="84"/>
      <c r="H1734" s="210"/>
      <c r="I1734" s="210"/>
      <c r="J1734" s="84"/>
      <c r="K1734" s="84"/>
      <c r="L1734" s="84"/>
      <c r="M1734" s="84"/>
      <c r="N1734" s="84"/>
      <c r="O1734" s="6"/>
      <c r="P1734" s="6"/>
      <c r="Q1734" s="6"/>
      <c r="R1734" s="6"/>
      <c r="S1734" s="6"/>
      <c r="T1734" s="6"/>
      <c r="U1734" s="6"/>
    </row>
    <row r="1735" spans="2:21" s="83" customFormat="1" x14ac:dyDescent="0.2">
      <c r="B1735" s="142"/>
      <c r="E1735" s="84"/>
      <c r="F1735" s="216"/>
      <c r="G1735" s="84"/>
      <c r="H1735" s="210"/>
      <c r="I1735" s="210"/>
      <c r="J1735" s="84"/>
      <c r="K1735" s="84"/>
      <c r="L1735" s="84"/>
      <c r="M1735" s="84"/>
      <c r="N1735" s="84"/>
      <c r="O1735" s="6"/>
      <c r="P1735" s="6"/>
      <c r="Q1735" s="6"/>
      <c r="R1735" s="6"/>
      <c r="S1735" s="6"/>
      <c r="T1735" s="6"/>
      <c r="U1735" s="6"/>
    </row>
    <row r="1736" spans="2:21" s="83" customFormat="1" x14ac:dyDescent="0.2">
      <c r="B1736" s="142"/>
      <c r="E1736" s="84"/>
      <c r="F1736" s="216"/>
      <c r="G1736" s="84"/>
      <c r="H1736" s="210"/>
      <c r="I1736" s="210"/>
      <c r="J1736" s="84"/>
      <c r="K1736" s="84"/>
      <c r="L1736" s="84"/>
      <c r="M1736" s="84"/>
      <c r="N1736" s="84"/>
      <c r="O1736" s="6"/>
      <c r="P1736" s="6"/>
      <c r="Q1736" s="6"/>
      <c r="R1736" s="6"/>
      <c r="S1736" s="6"/>
      <c r="T1736" s="6"/>
      <c r="U1736" s="6"/>
    </row>
    <row r="1737" spans="2:21" s="83" customFormat="1" x14ac:dyDescent="0.2">
      <c r="B1737" s="142"/>
      <c r="E1737" s="84"/>
      <c r="F1737" s="216"/>
      <c r="G1737" s="84"/>
      <c r="H1737" s="210"/>
      <c r="I1737" s="210"/>
      <c r="J1737" s="84"/>
      <c r="K1737" s="84"/>
      <c r="L1737" s="84"/>
      <c r="M1737" s="84"/>
      <c r="N1737" s="84"/>
      <c r="O1737" s="6"/>
      <c r="P1737" s="6"/>
      <c r="Q1737" s="6"/>
      <c r="R1737" s="6"/>
      <c r="S1737" s="6"/>
      <c r="T1737" s="6"/>
      <c r="U1737" s="6"/>
    </row>
    <row r="1738" spans="2:21" s="83" customFormat="1" x14ac:dyDescent="0.2">
      <c r="B1738" s="142"/>
      <c r="E1738" s="84"/>
      <c r="F1738" s="216"/>
      <c r="G1738" s="84"/>
      <c r="H1738" s="210"/>
      <c r="I1738" s="210"/>
      <c r="J1738" s="84"/>
      <c r="K1738" s="84"/>
      <c r="L1738" s="84"/>
      <c r="M1738" s="84"/>
      <c r="N1738" s="84"/>
      <c r="O1738" s="6"/>
      <c r="P1738" s="6"/>
      <c r="Q1738" s="6"/>
      <c r="R1738" s="6"/>
      <c r="S1738" s="6"/>
      <c r="T1738" s="6"/>
      <c r="U1738" s="6"/>
    </row>
    <row r="1739" spans="2:21" s="83" customFormat="1" x14ac:dyDescent="0.2">
      <c r="B1739" s="142"/>
      <c r="E1739" s="84"/>
      <c r="F1739" s="216"/>
      <c r="G1739" s="84"/>
      <c r="H1739" s="210"/>
      <c r="I1739" s="210"/>
      <c r="J1739" s="84"/>
      <c r="K1739" s="84"/>
      <c r="L1739" s="84"/>
      <c r="M1739" s="84"/>
      <c r="N1739" s="84"/>
      <c r="O1739" s="6"/>
      <c r="P1739" s="6"/>
      <c r="Q1739" s="6"/>
      <c r="R1739" s="6"/>
      <c r="S1739" s="6"/>
      <c r="T1739" s="6"/>
      <c r="U1739" s="6"/>
    </row>
    <row r="1740" spans="2:21" s="83" customFormat="1" x14ac:dyDescent="0.2">
      <c r="B1740" s="142"/>
      <c r="E1740" s="84"/>
      <c r="F1740" s="216"/>
      <c r="G1740" s="84"/>
      <c r="H1740" s="210"/>
      <c r="I1740" s="210"/>
      <c r="J1740" s="84"/>
      <c r="K1740" s="84"/>
      <c r="L1740" s="84"/>
      <c r="M1740" s="84"/>
      <c r="N1740" s="84"/>
      <c r="O1740" s="6"/>
      <c r="P1740" s="6"/>
      <c r="Q1740" s="6"/>
      <c r="R1740" s="6"/>
      <c r="S1740" s="6"/>
      <c r="T1740" s="6"/>
      <c r="U1740" s="6"/>
    </row>
    <row r="1741" spans="2:21" s="83" customFormat="1" x14ac:dyDescent="0.2">
      <c r="B1741" s="142"/>
      <c r="E1741" s="84"/>
      <c r="F1741" s="216"/>
      <c r="G1741" s="84"/>
      <c r="H1741" s="210"/>
      <c r="I1741" s="210"/>
      <c r="J1741" s="84"/>
      <c r="K1741" s="84"/>
      <c r="L1741" s="84"/>
      <c r="M1741" s="84"/>
      <c r="N1741" s="84"/>
      <c r="O1741" s="6"/>
      <c r="P1741" s="6"/>
      <c r="Q1741" s="6"/>
      <c r="R1741" s="6"/>
      <c r="S1741" s="6"/>
      <c r="T1741" s="6"/>
      <c r="U1741" s="6"/>
    </row>
    <row r="1742" spans="2:21" s="83" customFormat="1" x14ac:dyDescent="0.2">
      <c r="B1742" s="142"/>
      <c r="E1742" s="84"/>
      <c r="F1742" s="216"/>
      <c r="G1742" s="84"/>
      <c r="H1742" s="210"/>
      <c r="I1742" s="210"/>
      <c r="J1742" s="84"/>
      <c r="K1742" s="84"/>
      <c r="L1742" s="84"/>
      <c r="M1742" s="84"/>
      <c r="N1742" s="84"/>
      <c r="O1742" s="6"/>
      <c r="P1742" s="6"/>
      <c r="Q1742" s="6"/>
      <c r="R1742" s="6"/>
      <c r="S1742" s="6"/>
      <c r="T1742" s="6"/>
      <c r="U1742" s="6"/>
    </row>
    <row r="1743" spans="2:21" s="83" customFormat="1" x14ac:dyDescent="0.2">
      <c r="B1743" s="142"/>
      <c r="E1743" s="84"/>
      <c r="F1743" s="216"/>
      <c r="G1743" s="84"/>
      <c r="H1743" s="210"/>
      <c r="I1743" s="210"/>
      <c r="J1743" s="84"/>
      <c r="K1743" s="84"/>
      <c r="L1743" s="84"/>
      <c r="M1743" s="84"/>
      <c r="N1743" s="84"/>
      <c r="O1743" s="6"/>
      <c r="P1743" s="6"/>
      <c r="Q1743" s="6"/>
      <c r="R1743" s="6"/>
      <c r="S1743" s="6"/>
      <c r="T1743" s="6"/>
      <c r="U1743" s="6"/>
    </row>
    <row r="1744" spans="2:21" s="83" customFormat="1" x14ac:dyDescent="0.2">
      <c r="B1744" s="142"/>
      <c r="E1744" s="84"/>
      <c r="F1744" s="216"/>
      <c r="G1744" s="84"/>
      <c r="H1744" s="210"/>
      <c r="I1744" s="210"/>
      <c r="J1744" s="84"/>
      <c r="K1744" s="84"/>
      <c r="L1744" s="84"/>
      <c r="M1744" s="84"/>
      <c r="N1744" s="84"/>
      <c r="O1744" s="6"/>
      <c r="P1744" s="6"/>
      <c r="Q1744" s="6"/>
      <c r="R1744" s="6"/>
      <c r="S1744" s="6"/>
      <c r="T1744" s="6"/>
      <c r="U1744" s="6"/>
    </row>
    <row r="1745" spans="2:21" s="83" customFormat="1" x14ac:dyDescent="0.2">
      <c r="B1745" s="142"/>
      <c r="E1745" s="84"/>
      <c r="F1745" s="216"/>
      <c r="G1745" s="84"/>
      <c r="H1745" s="210"/>
      <c r="I1745" s="210"/>
      <c r="J1745" s="84"/>
      <c r="K1745" s="84"/>
      <c r="L1745" s="84"/>
      <c r="M1745" s="84"/>
      <c r="N1745" s="84"/>
      <c r="O1745" s="6"/>
      <c r="P1745" s="6"/>
      <c r="Q1745" s="6"/>
      <c r="R1745" s="6"/>
      <c r="S1745" s="6"/>
      <c r="T1745" s="6"/>
      <c r="U1745" s="6"/>
    </row>
    <row r="1746" spans="2:21" s="83" customFormat="1" x14ac:dyDescent="0.2">
      <c r="B1746" s="142"/>
      <c r="E1746" s="84"/>
      <c r="F1746" s="216"/>
      <c r="G1746" s="84"/>
      <c r="H1746" s="210"/>
      <c r="I1746" s="210"/>
      <c r="J1746" s="84"/>
      <c r="K1746" s="84"/>
      <c r="L1746" s="84"/>
      <c r="M1746" s="84"/>
      <c r="N1746" s="84"/>
      <c r="O1746" s="6"/>
      <c r="P1746" s="6"/>
      <c r="Q1746" s="6"/>
      <c r="R1746" s="6"/>
      <c r="S1746" s="6"/>
      <c r="T1746" s="6"/>
      <c r="U1746" s="6"/>
    </row>
    <row r="1747" spans="2:21" s="83" customFormat="1" x14ac:dyDescent="0.2">
      <c r="B1747" s="142"/>
      <c r="E1747" s="84"/>
      <c r="F1747" s="216"/>
      <c r="G1747" s="84"/>
      <c r="H1747" s="210"/>
      <c r="I1747" s="210"/>
      <c r="J1747" s="84"/>
      <c r="K1747" s="84"/>
      <c r="L1747" s="84"/>
      <c r="M1747" s="84"/>
      <c r="N1747" s="84"/>
      <c r="O1747" s="6"/>
      <c r="P1747" s="6"/>
      <c r="Q1747" s="6"/>
      <c r="R1747" s="6"/>
      <c r="S1747" s="6"/>
      <c r="T1747" s="6"/>
      <c r="U1747" s="6"/>
    </row>
    <row r="1748" spans="2:21" s="83" customFormat="1" x14ac:dyDescent="0.2">
      <c r="B1748" s="142"/>
      <c r="E1748" s="84"/>
      <c r="F1748" s="216"/>
      <c r="G1748" s="84"/>
      <c r="H1748" s="210"/>
      <c r="I1748" s="210"/>
      <c r="J1748" s="84"/>
      <c r="K1748" s="84"/>
      <c r="L1748" s="84"/>
      <c r="M1748" s="84"/>
      <c r="N1748" s="84"/>
      <c r="O1748" s="6"/>
      <c r="P1748" s="6"/>
      <c r="Q1748" s="6"/>
      <c r="R1748" s="6"/>
      <c r="S1748" s="6"/>
      <c r="T1748" s="6"/>
      <c r="U1748" s="6"/>
    </row>
    <row r="1749" spans="2:21" s="83" customFormat="1" x14ac:dyDescent="0.2">
      <c r="B1749" s="142"/>
      <c r="E1749" s="84"/>
      <c r="F1749" s="216"/>
      <c r="G1749" s="84"/>
      <c r="H1749" s="210"/>
      <c r="I1749" s="210"/>
      <c r="J1749" s="84"/>
      <c r="K1749" s="84"/>
      <c r="L1749" s="84"/>
      <c r="M1749" s="84"/>
      <c r="N1749" s="84"/>
      <c r="O1749" s="6"/>
      <c r="P1749" s="6"/>
      <c r="Q1749" s="6"/>
      <c r="R1749" s="6"/>
      <c r="S1749" s="6"/>
      <c r="T1749" s="6"/>
      <c r="U1749" s="6"/>
    </row>
    <row r="1750" spans="2:21" s="83" customFormat="1" x14ac:dyDescent="0.2">
      <c r="B1750" s="142"/>
      <c r="E1750" s="84"/>
      <c r="F1750" s="216"/>
      <c r="G1750" s="84"/>
      <c r="H1750" s="210"/>
      <c r="I1750" s="210"/>
      <c r="J1750" s="84"/>
      <c r="K1750" s="84"/>
      <c r="L1750" s="84"/>
      <c r="M1750" s="84"/>
      <c r="N1750" s="84"/>
      <c r="O1750" s="6"/>
      <c r="P1750" s="6"/>
      <c r="Q1750" s="6"/>
      <c r="R1750" s="6"/>
      <c r="S1750" s="6"/>
      <c r="T1750" s="6"/>
      <c r="U1750" s="6"/>
    </row>
    <row r="1751" spans="2:21" s="83" customFormat="1" x14ac:dyDescent="0.2">
      <c r="B1751" s="142"/>
      <c r="E1751" s="84"/>
      <c r="F1751" s="216"/>
      <c r="G1751" s="84"/>
      <c r="H1751" s="210"/>
      <c r="I1751" s="210"/>
      <c r="J1751" s="84"/>
      <c r="K1751" s="84"/>
      <c r="L1751" s="84"/>
      <c r="M1751" s="84"/>
      <c r="N1751" s="84"/>
      <c r="O1751" s="6"/>
      <c r="P1751" s="6"/>
      <c r="Q1751" s="6"/>
      <c r="R1751" s="6"/>
      <c r="S1751" s="6"/>
      <c r="T1751" s="6"/>
      <c r="U1751" s="6"/>
    </row>
    <row r="1752" spans="2:21" s="83" customFormat="1" x14ac:dyDescent="0.2">
      <c r="B1752" s="142"/>
      <c r="E1752" s="84"/>
      <c r="F1752" s="216"/>
      <c r="G1752" s="84"/>
      <c r="H1752" s="210"/>
      <c r="I1752" s="210"/>
      <c r="J1752" s="84"/>
      <c r="K1752" s="84"/>
      <c r="L1752" s="84"/>
      <c r="M1752" s="84"/>
      <c r="N1752" s="84"/>
      <c r="O1752" s="6"/>
      <c r="P1752" s="6"/>
      <c r="Q1752" s="6"/>
      <c r="R1752" s="6"/>
      <c r="S1752" s="6"/>
      <c r="T1752" s="6"/>
      <c r="U1752" s="6"/>
    </row>
    <row r="1753" spans="2:21" s="83" customFormat="1" x14ac:dyDescent="0.2">
      <c r="B1753" s="142"/>
      <c r="E1753" s="84"/>
      <c r="F1753" s="216"/>
      <c r="G1753" s="84"/>
      <c r="H1753" s="210"/>
      <c r="I1753" s="210"/>
      <c r="J1753" s="84"/>
      <c r="K1753" s="84"/>
      <c r="L1753" s="84"/>
      <c r="M1753" s="84"/>
      <c r="N1753" s="84"/>
      <c r="O1753" s="6"/>
      <c r="P1753" s="6"/>
      <c r="Q1753" s="6"/>
      <c r="R1753" s="6"/>
      <c r="S1753" s="6"/>
      <c r="T1753" s="6"/>
      <c r="U1753" s="6"/>
    </row>
    <row r="1754" spans="2:21" s="83" customFormat="1" x14ac:dyDescent="0.2">
      <c r="B1754" s="142"/>
      <c r="E1754" s="84"/>
      <c r="F1754" s="216"/>
      <c r="G1754" s="84"/>
      <c r="H1754" s="210"/>
      <c r="I1754" s="210"/>
      <c r="J1754" s="84"/>
      <c r="K1754" s="84"/>
      <c r="L1754" s="84"/>
      <c r="M1754" s="84"/>
      <c r="N1754" s="84"/>
      <c r="O1754" s="6"/>
      <c r="P1754" s="6"/>
      <c r="Q1754" s="6"/>
      <c r="R1754" s="6"/>
      <c r="S1754" s="6"/>
      <c r="T1754" s="6"/>
      <c r="U1754" s="6"/>
    </row>
    <row r="1755" spans="2:21" s="83" customFormat="1" x14ac:dyDescent="0.2">
      <c r="B1755" s="142"/>
      <c r="E1755" s="84"/>
      <c r="F1755" s="216"/>
      <c r="G1755" s="84"/>
      <c r="H1755" s="210"/>
      <c r="I1755" s="210"/>
      <c r="J1755" s="84"/>
      <c r="K1755" s="84"/>
      <c r="L1755" s="84"/>
      <c r="M1755" s="84"/>
      <c r="N1755" s="84"/>
      <c r="O1755" s="6"/>
      <c r="P1755" s="6"/>
      <c r="Q1755" s="6"/>
      <c r="R1755" s="6"/>
      <c r="S1755" s="6"/>
      <c r="T1755" s="6"/>
      <c r="U1755" s="6"/>
    </row>
    <row r="1756" spans="2:21" s="83" customFormat="1" x14ac:dyDescent="0.2">
      <c r="B1756" s="142"/>
      <c r="E1756" s="84"/>
      <c r="F1756" s="216"/>
      <c r="G1756" s="84"/>
      <c r="H1756" s="210"/>
      <c r="I1756" s="210"/>
      <c r="J1756" s="84"/>
      <c r="K1756" s="84"/>
      <c r="L1756" s="84"/>
      <c r="M1756" s="84"/>
      <c r="N1756" s="84"/>
      <c r="O1756" s="6"/>
      <c r="P1756" s="6"/>
      <c r="Q1756" s="6"/>
      <c r="R1756" s="6"/>
      <c r="S1756" s="6"/>
      <c r="T1756" s="6"/>
      <c r="U1756" s="6"/>
    </row>
    <row r="1757" spans="2:21" s="83" customFormat="1" x14ac:dyDescent="0.2">
      <c r="B1757" s="142"/>
      <c r="E1757" s="84"/>
      <c r="F1757" s="216"/>
      <c r="G1757" s="84"/>
      <c r="H1757" s="210"/>
      <c r="I1757" s="210"/>
      <c r="J1757" s="84"/>
      <c r="K1757" s="84"/>
      <c r="L1757" s="84"/>
      <c r="M1757" s="84"/>
      <c r="N1757" s="84"/>
      <c r="O1757" s="6"/>
      <c r="P1757" s="6"/>
      <c r="Q1757" s="6"/>
      <c r="R1757" s="6"/>
      <c r="S1757" s="6"/>
      <c r="T1757" s="6"/>
      <c r="U1757" s="6"/>
    </row>
    <row r="1758" spans="2:21" s="83" customFormat="1" x14ac:dyDescent="0.2">
      <c r="B1758" s="142"/>
      <c r="E1758" s="84"/>
      <c r="F1758" s="216"/>
      <c r="G1758" s="84"/>
      <c r="H1758" s="210"/>
      <c r="I1758" s="210"/>
      <c r="J1758" s="84"/>
      <c r="K1758" s="84"/>
      <c r="L1758" s="84"/>
      <c r="M1758" s="84"/>
      <c r="N1758" s="84"/>
      <c r="O1758" s="6"/>
      <c r="P1758" s="6"/>
      <c r="Q1758" s="6"/>
      <c r="R1758" s="6"/>
      <c r="S1758" s="6"/>
      <c r="T1758" s="6"/>
      <c r="U1758" s="6"/>
    </row>
    <row r="1759" spans="2:21" s="83" customFormat="1" x14ac:dyDescent="0.2">
      <c r="B1759" s="142"/>
      <c r="E1759" s="84"/>
      <c r="F1759" s="216"/>
      <c r="G1759" s="84"/>
      <c r="H1759" s="210"/>
      <c r="I1759" s="210"/>
      <c r="J1759" s="84"/>
      <c r="K1759" s="84"/>
      <c r="L1759" s="84"/>
      <c r="M1759" s="84"/>
      <c r="N1759" s="84"/>
      <c r="O1759" s="6"/>
      <c r="P1759" s="6"/>
      <c r="Q1759" s="6"/>
      <c r="R1759" s="6"/>
      <c r="S1759" s="6"/>
      <c r="T1759" s="6"/>
      <c r="U1759" s="6"/>
    </row>
    <row r="1760" spans="2:21" s="83" customFormat="1" x14ac:dyDescent="0.2">
      <c r="B1760" s="142"/>
      <c r="E1760" s="84"/>
      <c r="F1760" s="216"/>
      <c r="G1760" s="84"/>
      <c r="H1760" s="210"/>
      <c r="I1760" s="210"/>
      <c r="J1760" s="84"/>
      <c r="K1760" s="84"/>
      <c r="L1760" s="84"/>
      <c r="M1760" s="84"/>
      <c r="N1760" s="84"/>
      <c r="O1760" s="6"/>
      <c r="P1760" s="6"/>
      <c r="Q1760" s="6"/>
      <c r="R1760" s="6"/>
      <c r="S1760" s="6"/>
      <c r="T1760" s="6"/>
      <c r="U1760" s="6"/>
    </row>
    <row r="1761" spans="2:21" s="83" customFormat="1" x14ac:dyDescent="0.2">
      <c r="B1761" s="142"/>
      <c r="E1761" s="84"/>
      <c r="F1761" s="216"/>
      <c r="G1761" s="84"/>
      <c r="H1761" s="210"/>
      <c r="I1761" s="210"/>
      <c r="J1761" s="84"/>
      <c r="K1761" s="84"/>
      <c r="L1761" s="84"/>
      <c r="M1761" s="84"/>
      <c r="N1761" s="84"/>
      <c r="O1761" s="6"/>
      <c r="P1761" s="6"/>
      <c r="Q1761" s="6"/>
      <c r="R1761" s="6"/>
      <c r="S1761" s="6"/>
      <c r="T1761" s="6"/>
      <c r="U1761" s="6"/>
    </row>
    <row r="1762" spans="2:21" s="83" customFormat="1" x14ac:dyDescent="0.2">
      <c r="B1762" s="142"/>
      <c r="E1762" s="84"/>
      <c r="F1762" s="216"/>
      <c r="G1762" s="84"/>
      <c r="H1762" s="210"/>
      <c r="I1762" s="210"/>
      <c r="J1762" s="84"/>
      <c r="K1762" s="84"/>
      <c r="L1762" s="84"/>
      <c r="M1762" s="84"/>
      <c r="N1762" s="84"/>
      <c r="O1762" s="6"/>
      <c r="P1762" s="6"/>
      <c r="Q1762" s="6"/>
      <c r="R1762" s="6"/>
      <c r="S1762" s="6"/>
      <c r="T1762" s="6"/>
      <c r="U1762" s="6"/>
    </row>
    <row r="1763" spans="2:21" s="83" customFormat="1" x14ac:dyDescent="0.2">
      <c r="B1763" s="142"/>
      <c r="E1763" s="84"/>
      <c r="F1763" s="216"/>
      <c r="G1763" s="84"/>
      <c r="H1763" s="210"/>
      <c r="I1763" s="210"/>
      <c r="J1763" s="84"/>
      <c r="K1763" s="84"/>
      <c r="L1763" s="84"/>
      <c r="M1763" s="84"/>
      <c r="N1763" s="84"/>
      <c r="O1763" s="6"/>
      <c r="P1763" s="6"/>
      <c r="Q1763" s="6"/>
      <c r="R1763" s="6"/>
      <c r="S1763" s="6"/>
      <c r="T1763" s="6"/>
      <c r="U1763" s="6"/>
    </row>
    <row r="1764" spans="2:21" s="83" customFormat="1" x14ac:dyDescent="0.2">
      <c r="B1764" s="142"/>
      <c r="E1764" s="84"/>
      <c r="F1764" s="216"/>
      <c r="G1764" s="84"/>
      <c r="H1764" s="210"/>
      <c r="I1764" s="210"/>
      <c r="J1764" s="84"/>
      <c r="K1764" s="84"/>
      <c r="L1764" s="84"/>
      <c r="M1764" s="84"/>
      <c r="N1764" s="84"/>
      <c r="O1764" s="6"/>
      <c r="P1764" s="6"/>
      <c r="Q1764" s="6"/>
      <c r="R1764" s="6"/>
      <c r="S1764" s="6"/>
      <c r="T1764" s="6"/>
      <c r="U1764" s="6"/>
    </row>
    <row r="1765" spans="2:21" s="83" customFormat="1" x14ac:dyDescent="0.2">
      <c r="B1765" s="142"/>
      <c r="E1765" s="84"/>
      <c r="F1765" s="216"/>
      <c r="G1765" s="84"/>
      <c r="H1765" s="210"/>
      <c r="I1765" s="210"/>
      <c r="J1765" s="84"/>
      <c r="K1765" s="84"/>
      <c r="L1765" s="84"/>
      <c r="M1765" s="84"/>
      <c r="N1765" s="84"/>
      <c r="O1765" s="6"/>
      <c r="P1765" s="6"/>
      <c r="Q1765" s="6"/>
      <c r="R1765" s="6"/>
      <c r="S1765" s="6"/>
      <c r="T1765" s="6"/>
      <c r="U1765" s="6"/>
    </row>
    <row r="1766" spans="2:21" s="83" customFormat="1" x14ac:dyDescent="0.2">
      <c r="B1766" s="142"/>
      <c r="E1766" s="84"/>
      <c r="F1766" s="216"/>
      <c r="G1766" s="84"/>
      <c r="H1766" s="210"/>
      <c r="I1766" s="210"/>
      <c r="J1766" s="84"/>
      <c r="K1766" s="84"/>
      <c r="L1766" s="84"/>
      <c r="M1766" s="84"/>
      <c r="N1766" s="84"/>
      <c r="O1766" s="6"/>
      <c r="P1766" s="6"/>
      <c r="Q1766" s="6"/>
      <c r="R1766" s="6"/>
      <c r="S1766" s="6"/>
      <c r="T1766" s="6"/>
      <c r="U1766" s="6"/>
    </row>
    <row r="1767" spans="2:21" s="83" customFormat="1" x14ac:dyDescent="0.2">
      <c r="B1767" s="142"/>
      <c r="E1767" s="84"/>
      <c r="F1767" s="216"/>
      <c r="G1767" s="84"/>
      <c r="H1767" s="210"/>
      <c r="I1767" s="210"/>
      <c r="J1767" s="84"/>
      <c r="K1767" s="84"/>
      <c r="L1767" s="84"/>
      <c r="M1767" s="84"/>
      <c r="N1767" s="84"/>
      <c r="O1767" s="6"/>
      <c r="P1767" s="6"/>
      <c r="Q1767" s="6"/>
      <c r="R1767" s="6"/>
      <c r="S1767" s="6"/>
      <c r="T1767" s="6"/>
      <c r="U1767" s="6"/>
    </row>
    <row r="1768" spans="2:21" s="83" customFormat="1" x14ac:dyDescent="0.2">
      <c r="B1768" s="142"/>
      <c r="E1768" s="84"/>
      <c r="F1768" s="216"/>
      <c r="G1768" s="84"/>
      <c r="H1768" s="210"/>
      <c r="I1768" s="210"/>
      <c r="J1768" s="84"/>
      <c r="K1768" s="84"/>
      <c r="L1768" s="84"/>
      <c r="M1768" s="84"/>
      <c r="N1768" s="84"/>
      <c r="O1768" s="6"/>
      <c r="P1768" s="6"/>
      <c r="Q1768" s="6"/>
      <c r="R1768" s="6"/>
      <c r="S1768" s="6"/>
      <c r="T1768" s="6"/>
      <c r="U1768" s="6"/>
    </row>
    <row r="1769" spans="2:21" s="83" customFormat="1" x14ac:dyDescent="0.2">
      <c r="B1769" s="142"/>
      <c r="E1769" s="84"/>
      <c r="F1769" s="216"/>
      <c r="G1769" s="84"/>
      <c r="H1769" s="210"/>
      <c r="I1769" s="210"/>
      <c r="J1769" s="84"/>
      <c r="K1769" s="84"/>
      <c r="L1769" s="84"/>
      <c r="M1769" s="84"/>
      <c r="N1769" s="84"/>
      <c r="O1769" s="6"/>
      <c r="P1769" s="6"/>
      <c r="Q1769" s="6"/>
      <c r="R1769" s="6"/>
      <c r="S1769" s="6"/>
      <c r="T1769" s="6"/>
      <c r="U1769" s="6"/>
    </row>
    <row r="1770" spans="2:21" s="83" customFormat="1" x14ac:dyDescent="0.2">
      <c r="B1770" s="142"/>
      <c r="E1770" s="84"/>
      <c r="F1770" s="216"/>
      <c r="G1770" s="84"/>
      <c r="H1770" s="210"/>
      <c r="I1770" s="210"/>
      <c r="J1770" s="84"/>
      <c r="K1770" s="84"/>
      <c r="L1770" s="84"/>
      <c r="M1770" s="84"/>
      <c r="N1770" s="84"/>
      <c r="O1770" s="6"/>
      <c r="P1770" s="6"/>
      <c r="Q1770" s="6"/>
      <c r="R1770" s="6"/>
      <c r="S1770" s="6"/>
      <c r="T1770" s="6"/>
      <c r="U1770" s="6"/>
    </row>
    <row r="1771" spans="2:21" s="83" customFormat="1" x14ac:dyDescent="0.2">
      <c r="B1771" s="142"/>
      <c r="E1771" s="84"/>
      <c r="F1771" s="216"/>
      <c r="G1771" s="84"/>
      <c r="H1771" s="210"/>
      <c r="I1771" s="210"/>
      <c r="J1771" s="84"/>
      <c r="K1771" s="84"/>
      <c r="L1771" s="84"/>
      <c r="M1771" s="84"/>
      <c r="N1771" s="84"/>
      <c r="O1771" s="6"/>
      <c r="P1771" s="6"/>
      <c r="Q1771" s="6"/>
      <c r="R1771" s="6"/>
      <c r="S1771" s="6"/>
      <c r="T1771" s="6"/>
      <c r="U1771" s="6"/>
    </row>
    <row r="1772" spans="2:21" s="83" customFormat="1" x14ac:dyDescent="0.2">
      <c r="B1772" s="142"/>
      <c r="E1772" s="84"/>
      <c r="F1772" s="216"/>
      <c r="G1772" s="84"/>
      <c r="H1772" s="210"/>
      <c r="I1772" s="210"/>
      <c r="J1772" s="84"/>
      <c r="K1772" s="84"/>
      <c r="L1772" s="84"/>
      <c r="M1772" s="84"/>
      <c r="N1772" s="84"/>
      <c r="O1772" s="6"/>
      <c r="P1772" s="6"/>
      <c r="Q1772" s="6"/>
      <c r="R1772" s="6"/>
      <c r="S1772" s="6"/>
      <c r="T1772" s="6"/>
      <c r="U1772" s="6"/>
    </row>
    <row r="1773" spans="2:21" s="83" customFormat="1" x14ac:dyDescent="0.2">
      <c r="B1773" s="142"/>
      <c r="E1773" s="84"/>
      <c r="F1773" s="216"/>
      <c r="G1773" s="84"/>
      <c r="H1773" s="210"/>
      <c r="I1773" s="210"/>
      <c r="J1773" s="84"/>
      <c r="K1773" s="84"/>
      <c r="L1773" s="84"/>
      <c r="M1773" s="84"/>
      <c r="N1773" s="84"/>
      <c r="O1773" s="6"/>
      <c r="P1773" s="6"/>
      <c r="Q1773" s="6"/>
      <c r="R1773" s="6"/>
      <c r="S1773" s="6"/>
      <c r="T1773" s="6"/>
      <c r="U1773" s="6"/>
    </row>
    <row r="1774" spans="2:21" s="83" customFormat="1" x14ac:dyDescent="0.2">
      <c r="B1774" s="142"/>
      <c r="E1774" s="84"/>
      <c r="F1774" s="216"/>
      <c r="G1774" s="84"/>
      <c r="H1774" s="210"/>
      <c r="I1774" s="210"/>
      <c r="J1774" s="84"/>
      <c r="K1774" s="84"/>
      <c r="L1774" s="84"/>
      <c r="M1774" s="84"/>
      <c r="N1774" s="84"/>
      <c r="O1774" s="6"/>
      <c r="P1774" s="6"/>
      <c r="Q1774" s="6"/>
      <c r="R1774" s="6"/>
      <c r="S1774" s="6"/>
      <c r="T1774" s="6"/>
      <c r="U1774" s="6"/>
    </row>
    <row r="1775" spans="2:21" s="83" customFormat="1" x14ac:dyDescent="0.2">
      <c r="B1775" s="142"/>
      <c r="E1775" s="84"/>
      <c r="F1775" s="216"/>
      <c r="G1775" s="84"/>
      <c r="H1775" s="210"/>
      <c r="I1775" s="210"/>
      <c r="J1775" s="84"/>
      <c r="K1775" s="84"/>
      <c r="L1775" s="84"/>
      <c r="M1775" s="84"/>
      <c r="N1775" s="84"/>
      <c r="O1775" s="6"/>
      <c r="P1775" s="6"/>
      <c r="Q1775" s="6"/>
      <c r="R1775" s="6"/>
      <c r="S1775" s="6"/>
      <c r="T1775" s="6"/>
      <c r="U1775" s="6"/>
    </row>
    <row r="1776" spans="2:21" s="83" customFormat="1" x14ac:dyDescent="0.2">
      <c r="B1776" s="142"/>
      <c r="E1776" s="84"/>
      <c r="F1776" s="216"/>
      <c r="G1776" s="84"/>
      <c r="H1776" s="210"/>
      <c r="I1776" s="210"/>
      <c r="J1776" s="84"/>
      <c r="K1776" s="84"/>
      <c r="L1776" s="84"/>
      <c r="M1776" s="84"/>
      <c r="N1776" s="84"/>
      <c r="O1776" s="6"/>
      <c r="P1776" s="6"/>
      <c r="Q1776" s="6"/>
      <c r="R1776" s="6"/>
      <c r="S1776" s="6"/>
      <c r="T1776" s="6"/>
      <c r="U1776" s="6"/>
    </row>
    <row r="1777" spans="2:21" s="83" customFormat="1" x14ac:dyDescent="0.2">
      <c r="B1777" s="142"/>
      <c r="E1777" s="84"/>
      <c r="F1777" s="216"/>
      <c r="G1777" s="84"/>
      <c r="H1777" s="210"/>
      <c r="I1777" s="210"/>
      <c r="J1777" s="84"/>
      <c r="K1777" s="84"/>
      <c r="L1777" s="84"/>
      <c r="M1777" s="84"/>
      <c r="N1777" s="84"/>
      <c r="O1777" s="6"/>
      <c r="P1777" s="6"/>
      <c r="Q1777" s="6"/>
      <c r="R1777" s="6"/>
      <c r="S1777" s="6"/>
      <c r="T1777" s="6"/>
      <c r="U1777" s="6"/>
    </row>
    <row r="1778" spans="2:21" s="83" customFormat="1" x14ac:dyDescent="0.2">
      <c r="B1778" s="142"/>
      <c r="E1778" s="84"/>
      <c r="F1778" s="216"/>
      <c r="G1778" s="84"/>
      <c r="H1778" s="210"/>
      <c r="I1778" s="210"/>
      <c r="J1778" s="84"/>
      <c r="K1778" s="84"/>
      <c r="L1778" s="84"/>
      <c r="M1778" s="84"/>
      <c r="N1778" s="84"/>
      <c r="O1778" s="6"/>
      <c r="P1778" s="6"/>
      <c r="Q1778" s="6"/>
      <c r="R1778" s="6"/>
      <c r="S1778" s="6"/>
      <c r="T1778" s="6"/>
      <c r="U1778" s="6"/>
    </row>
    <row r="1779" spans="2:21" s="83" customFormat="1" x14ac:dyDescent="0.2">
      <c r="B1779" s="142"/>
      <c r="E1779" s="84"/>
      <c r="F1779" s="216"/>
      <c r="G1779" s="84"/>
      <c r="H1779" s="210"/>
      <c r="I1779" s="210"/>
      <c r="J1779" s="84"/>
      <c r="K1779" s="84"/>
      <c r="L1779" s="84"/>
      <c r="M1779" s="84"/>
      <c r="N1779" s="84"/>
      <c r="O1779" s="6"/>
      <c r="P1779" s="6"/>
      <c r="Q1779" s="6"/>
      <c r="R1779" s="6"/>
      <c r="S1779" s="6"/>
      <c r="T1779" s="6"/>
      <c r="U1779" s="6"/>
    </row>
    <row r="1780" spans="2:21" s="83" customFormat="1" x14ac:dyDescent="0.2">
      <c r="B1780" s="142"/>
      <c r="E1780" s="84"/>
      <c r="F1780" s="216"/>
      <c r="G1780" s="84"/>
      <c r="H1780" s="210"/>
      <c r="I1780" s="210"/>
      <c r="J1780" s="84"/>
      <c r="K1780" s="84"/>
      <c r="L1780" s="84"/>
      <c r="M1780" s="84"/>
      <c r="N1780" s="84"/>
      <c r="O1780" s="6"/>
      <c r="P1780" s="6"/>
      <c r="Q1780" s="6"/>
      <c r="R1780" s="6"/>
      <c r="S1780" s="6"/>
      <c r="T1780" s="6"/>
      <c r="U1780" s="6"/>
    </row>
    <row r="1781" spans="2:21" s="83" customFormat="1" x14ac:dyDescent="0.2">
      <c r="B1781" s="142"/>
      <c r="E1781" s="84"/>
      <c r="F1781" s="216"/>
      <c r="G1781" s="84"/>
      <c r="H1781" s="210"/>
      <c r="I1781" s="210"/>
      <c r="J1781" s="84"/>
      <c r="K1781" s="84"/>
      <c r="L1781" s="84"/>
      <c r="M1781" s="84"/>
      <c r="N1781" s="84"/>
      <c r="O1781" s="6"/>
      <c r="P1781" s="6"/>
      <c r="Q1781" s="6"/>
      <c r="R1781" s="6"/>
      <c r="S1781" s="6"/>
      <c r="T1781" s="6"/>
      <c r="U1781" s="6"/>
    </row>
    <row r="1782" spans="2:21" s="83" customFormat="1" x14ac:dyDescent="0.2">
      <c r="B1782" s="142"/>
      <c r="E1782" s="84"/>
      <c r="F1782" s="216"/>
      <c r="G1782" s="84"/>
      <c r="H1782" s="210"/>
      <c r="I1782" s="210"/>
      <c r="J1782" s="84"/>
      <c r="K1782" s="84"/>
      <c r="L1782" s="84"/>
      <c r="M1782" s="84"/>
      <c r="N1782" s="84"/>
      <c r="O1782" s="6"/>
      <c r="P1782" s="6"/>
      <c r="Q1782" s="6"/>
      <c r="R1782" s="6"/>
      <c r="S1782" s="6"/>
      <c r="T1782" s="6"/>
      <c r="U1782" s="6"/>
    </row>
    <row r="1783" spans="2:21" s="83" customFormat="1" x14ac:dyDescent="0.2">
      <c r="B1783" s="142"/>
      <c r="E1783" s="84"/>
      <c r="F1783" s="216"/>
      <c r="G1783" s="84"/>
      <c r="H1783" s="210"/>
      <c r="I1783" s="210"/>
      <c r="J1783" s="84"/>
      <c r="K1783" s="84"/>
      <c r="L1783" s="84"/>
      <c r="M1783" s="84"/>
      <c r="N1783" s="84"/>
      <c r="O1783" s="6"/>
      <c r="P1783" s="6"/>
      <c r="Q1783" s="6"/>
      <c r="R1783" s="6"/>
      <c r="S1783" s="6"/>
      <c r="T1783" s="6"/>
      <c r="U1783" s="6"/>
    </row>
    <row r="1784" spans="2:21" s="83" customFormat="1" x14ac:dyDescent="0.2">
      <c r="B1784" s="142"/>
      <c r="E1784" s="84"/>
      <c r="F1784" s="216"/>
      <c r="G1784" s="84"/>
      <c r="H1784" s="210"/>
      <c r="I1784" s="210"/>
      <c r="J1784" s="84"/>
      <c r="K1784" s="84"/>
      <c r="L1784" s="84"/>
      <c r="M1784" s="84"/>
      <c r="N1784" s="84"/>
      <c r="O1784" s="6"/>
      <c r="P1784" s="6"/>
      <c r="Q1784" s="6"/>
      <c r="R1784" s="6"/>
      <c r="S1784" s="6"/>
      <c r="T1784" s="6"/>
      <c r="U1784" s="6"/>
    </row>
    <row r="1785" spans="2:21" s="83" customFormat="1" x14ac:dyDescent="0.2">
      <c r="B1785" s="142"/>
      <c r="E1785" s="84"/>
      <c r="F1785" s="216"/>
      <c r="G1785" s="84"/>
      <c r="H1785" s="210"/>
      <c r="I1785" s="210"/>
      <c r="J1785" s="84"/>
      <c r="K1785" s="84"/>
      <c r="L1785" s="84"/>
      <c r="M1785" s="84"/>
      <c r="N1785" s="84"/>
      <c r="O1785" s="6"/>
      <c r="P1785" s="6"/>
      <c r="Q1785" s="6"/>
      <c r="R1785" s="6"/>
      <c r="S1785" s="6"/>
      <c r="T1785" s="6"/>
      <c r="U1785" s="6"/>
    </row>
    <row r="1786" spans="2:21" s="83" customFormat="1" x14ac:dyDescent="0.2">
      <c r="B1786" s="142"/>
      <c r="E1786" s="84"/>
      <c r="F1786" s="216"/>
      <c r="G1786" s="84"/>
      <c r="H1786" s="210"/>
      <c r="I1786" s="210"/>
      <c r="J1786" s="84"/>
      <c r="K1786" s="84"/>
      <c r="L1786" s="84"/>
      <c r="M1786" s="84"/>
      <c r="N1786" s="84"/>
      <c r="O1786" s="6"/>
      <c r="P1786" s="6"/>
      <c r="Q1786" s="6"/>
      <c r="R1786" s="6"/>
      <c r="S1786" s="6"/>
      <c r="T1786" s="6"/>
      <c r="U1786" s="6"/>
    </row>
    <row r="1787" spans="2:21" s="83" customFormat="1" x14ac:dyDescent="0.2">
      <c r="B1787" s="142"/>
      <c r="E1787" s="84"/>
      <c r="F1787" s="216"/>
      <c r="G1787" s="84"/>
      <c r="H1787" s="210"/>
      <c r="I1787" s="210"/>
      <c r="J1787" s="84"/>
      <c r="K1787" s="84"/>
      <c r="L1787" s="84"/>
      <c r="M1787" s="84"/>
      <c r="N1787" s="84"/>
      <c r="O1787" s="6"/>
      <c r="P1787" s="6"/>
      <c r="Q1787" s="6"/>
      <c r="R1787" s="6"/>
      <c r="S1787" s="6"/>
      <c r="T1787" s="6"/>
      <c r="U1787" s="6"/>
    </row>
    <row r="1788" spans="2:21" s="83" customFormat="1" x14ac:dyDescent="0.2">
      <c r="B1788" s="142"/>
      <c r="E1788" s="84"/>
      <c r="F1788" s="216"/>
      <c r="G1788" s="84"/>
      <c r="H1788" s="210"/>
      <c r="I1788" s="210"/>
      <c r="J1788" s="84"/>
      <c r="K1788" s="84"/>
      <c r="L1788" s="84"/>
      <c r="M1788" s="84"/>
      <c r="N1788" s="84"/>
      <c r="O1788" s="6"/>
      <c r="P1788" s="6"/>
      <c r="Q1788" s="6"/>
      <c r="R1788" s="6"/>
      <c r="S1788" s="6"/>
      <c r="T1788" s="6"/>
      <c r="U1788" s="6"/>
    </row>
    <row r="1789" spans="2:21" s="83" customFormat="1" x14ac:dyDescent="0.2">
      <c r="B1789" s="142"/>
      <c r="E1789" s="84"/>
      <c r="F1789" s="216"/>
      <c r="G1789" s="84"/>
      <c r="H1789" s="210"/>
      <c r="I1789" s="210"/>
      <c r="J1789" s="84"/>
      <c r="K1789" s="84"/>
      <c r="L1789" s="84"/>
      <c r="M1789" s="84"/>
      <c r="N1789" s="84"/>
      <c r="O1789" s="6"/>
      <c r="P1789" s="6"/>
      <c r="Q1789" s="6"/>
      <c r="R1789" s="6"/>
      <c r="S1789" s="6"/>
      <c r="T1789" s="6"/>
      <c r="U1789" s="6"/>
    </row>
    <row r="1790" spans="2:21" s="83" customFormat="1" x14ac:dyDescent="0.2">
      <c r="B1790" s="142"/>
      <c r="E1790" s="84"/>
      <c r="F1790" s="216"/>
      <c r="G1790" s="84"/>
      <c r="H1790" s="210"/>
      <c r="I1790" s="210"/>
      <c r="J1790" s="84"/>
      <c r="K1790" s="84"/>
      <c r="L1790" s="84"/>
      <c r="M1790" s="84"/>
      <c r="N1790" s="84"/>
      <c r="O1790" s="6"/>
      <c r="P1790" s="6"/>
      <c r="Q1790" s="6"/>
      <c r="R1790" s="6"/>
      <c r="S1790" s="6"/>
      <c r="T1790" s="6"/>
      <c r="U1790" s="6"/>
    </row>
    <row r="1791" spans="2:21" s="83" customFormat="1" x14ac:dyDescent="0.2">
      <c r="B1791" s="142"/>
      <c r="E1791" s="84"/>
      <c r="F1791" s="216"/>
      <c r="G1791" s="84"/>
      <c r="H1791" s="210"/>
      <c r="I1791" s="210"/>
      <c r="J1791" s="84"/>
      <c r="K1791" s="84"/>
      <c r="L1791" s="84"/>
      <c r="M1791" s="84"/>
      <c r="N1791" s="84"/>
      <c r="O1791" s="6"/>
      <c r="P1791" s="6"/>
      <c r="Q1791" s="6"/>
      <c r="R1791" s="6"/>
      <c r="S1791" s="6"/>
      <c r="T1791" s="6"/>
      <c r="U1791" s="6"/>
    </row>
    <row r="1792" spans="2:21" s="83" customFormat="1" x14ac:dyDescent="0.2">
      <c r="B1792" s="142"/>
      <c r="E1792" s="84"/>
      <c r="F1792" s="216"/>
      <c r="G1792" s="84"/>
      <c r="H1792" s="210"/>
      <c r="I1792" s="210"/>
      <c r="J1792" s="84"/>
      <c r="K1792" s="84"/>
      <c r="L1792" s="84"/>
      <c r="M1792" s="84"/>
      <c r="N1792" s="84"/>
      <c r="O1792" s="6"/>
      <c r="P1792" s="6"/>
      <c r="Q1792" s="6"/>
      <c r="R1792" s="6"/>
      <c r="S1792" s="6"/>
      <c r="T1792" s="6"/>
      <c r="U1792" s="6"/>
    </row>
    <row r="1793" spans="2:21" s="83" customFormat="1" x14ac:dyDescent="0.2">
      <c r="B1793" s="142"/>
      <c r="E1793" s="84"/>
      <c r="F1793" s="216"/>
      <c r="G1793" s="84"/>
      <c r="H1793" s="210"/>
      <c r="I1793" s="210"/>
      <c r="J1793" s="84"/>
      <c r="K1793" s="84"/>
      <c r="L1793" s="84"/>
      <c r="M1793" s="84"/>
      <c r="N1793" s="84"/>
      <c r="O1793" s="6"/>
      <c r="P1793" s="6"/>
      <c r="Q1793" s="6"/>
      <c r="R1793" s="6"/>
      <c r="S1793" s="6"/>
      <c r="T1793" s="6"/>
      <c r="U1793" s="6"/>
    </row>
    <row r="1794" spans="2:21" s="83" customFormat="1" x14ac:dyDescent="0.2">
      <c r="B1794" s="142"/>
      <c r="E1794" s="84"/>
      <c r="F1794" s="216"/>
      <c r="G1794" s="84"/>
      <c r="H1794" s="210"/>
      <c r="I1794" s="210"/>
      <c r="J1794" s="84"/>
      <c r="K1794" s="84"/>
      <c r="L1794" s="84"/>
      <c r="M1794" s="84"/>
      <c r="N1794" s="84"/>
      <c r="O1794" s="6"/>
      <c r="P1794" s="6"/>
      <c r="Q1794" s="6"/>
      <c r="R1794" s="6"/>
      <c r="S1794" s="6"/>
      <c r="T1794" s="6"/>
      <c r="U1794" s="6"/>
    </row>
    <row r="1795" spans="2:21" s="83" customFormat="1" x14ac:dyDescent="0.2">
      <c r="B1795" s="142"/>
      <c r="E1795" s="84"/>
      <c r="F1795" s="216"/>
      <c r="G1795" s="84"/>
      <c r="H1795" s="210"/>
      <c r="I1795" s="210"/>
      <c r="J1795" s="84"/>
      <c r="K1795" s="84"/>
      <c r="L1795" s="84"/>
      <c r="M1795" s="84"/>
      <c r="N1795" s="84"/>
      <c r="O1795" s="6"/>
      <c r="P1795" s="6"/>
      <c r="Q1795" s="6"/>
      <c r="R1795" s="6"/>
      <c r="S1795" s="6"/>
      <c r="T1795" s="6"/>
      <c r="U1795" s="6"/>
    </row>
    <row r="1796" spans="2:21" s="83" customFormat="1" x14ac:dyDescent="0.2">
      <c r="B1796" s="142"/>
      <c r="E1796" s="84"/>
      <c r="F1796" s="216"/>
      <c r="G1796" s="84"/>
      <c r="H1796" s="210"/>
      <c r="I1796" s="210"/>
      <c r="J1796" s="84"/>
      <c r="K1796" s="84"/>
      <c r="L1796" s="84"/>
      <c r="M1796" s="84"/>
      <c r="N1796" s="84"/>
      <c r="O1796" s="6"/>
      <c r="P1796" s="6"/>
      <c r="Q1796" s="6"/>
      <c r="R1796" s="6"/>
      <c r="S1796" s="6"/>
      <c r="T1796" s="6"/>
      <c r="U1796" s="6"/>
    </row>
    <row r="1797" spans="2:21" s="83" customFormat="1" x14ac:dyDescent="0.2">
      <c r="B1797" s="142"/>
      <c r="E1797" s="84"/>
      <c r="F1797" s="216"/>
      <c r="G1797" s="84"/>
      <c r="H1797" s="210"/>
      <c r="I1797" s="210"/>
      <c r="J1797" s="84"/>
      <c r="K1797" s="84"/>
      <c r="L1797" s="84"/>
      <c r="M1797" s="84"/>
      <c r="N1797" s="84"/>
      <c r="O1797" s="6"/>
      <c r="P1797" s="6"/>
      <c r="Q1797" s="6"/>
      <c r="R1797" s="6"/>
      <c r="S1797" s="6"/>
      <c r="T1797" s="6"/>
      <c r="U1797" s="6"/>
    </row>
    <row r="1798" spans="2:21" s="83" customFormat="1" x14ac:dyDescent="0.2">
      <c r="B1798" s="142"/>
      <c r="E1798" s="84"/>
      <c r="F1798" s="216"/>
      <c r="G1798" s="84"/>
      <c r="H1798" s="210"/>
      <c r="I1798" s="210"/>
      <c r="J1798" s="84"/>
      <c r="K1798" s="84"/>
      <c r="L1798" s="84"/>
      <c r="M1798" s="84"/>
      <c r="N1798" s="84"/>
      <c r="O1798" s="6"/>
      <c r="P1798" s="6"/>
      <c r="Q1798" s="6"/>
      <c r="R1798" s="6"/>
      <c r="S1798" s="6"/>
      <c r="T1798" s="6"/>
      <c r="U1798" s="6"/>
    </row>
    <row r="1799" spans="2:21" s="83" customFormat="1" x14ac:dyDescent="0.2">
      <c r="B1799" s="142"/>
      <c r="E1799" s="84"/>
      <c r="F1799" s="216"/>
      <c r="G1799" s="84"/>
      <c r="H1799" s="210"/>
      <c r="I1799" s="210"/>
      <c r="J1799" s="84"/>
      <c r="K1799" s="84"/>
      <c r="L1799" s="84"/>
      <c r="M1799" s="84"/>
      <c r="N1799" s="84"/>
      <c r="O1799" s="6"/>
      <c r="P1799" s="6"/>
      <c r="Q1799" s="6"/>
      <c r="R1799" s="6"/>
      <c r="S1799" s="6"/>
      <c r="T1799" s="6"/>
      <c r="U1799" s="6"/>
    </row>
    <row r="1800" spans="2:21" s="83" customFormat="1" x14ac:dyDescent="0.2">
      <c r="B1800" s="142"/>
      <c r="E1800" s="84"/>
      <c r="F1800" s="216"/>
      <c r="G1800" s="84"/>
      <c r="H1800" s="210"/>
      <c r="I1800" s="210"/>
      <c r="J1800" s="84"/>
      <c r="K1800" s="84"/>
      <c r="L1800" s="84"/>
      <c r="M1800" s="84"/>
      <c r="N1800" s="84"/>
      <c r="O1800" s="6"/>
      <c r="P1800" s="6"/>
      <c r="Q1800" s="6"/>
      <c r="R1800" s="6"/>
      <c r="S1800" s="6"/>
      <c r="T1800" s="6"/>
      <c r="U1800" s="6"/>
    </row>
    <row r="1801" spans="2:21" s="83" customFormat="1" x14ac:dyDescent="0.2">
      <c r="B1801" s="142"/>
      <c r="E1801" s="84"/>
      <c r="F1801" s="216"/>
      <c r="G1801" s="84"/>
      <c r="H1801" s="210"/>
      <c r="I1801" s="210"/>
      <c r="J1801" s="84"/>
      <c r="K1801" s="84"/>
      <c r="L1801" s="84"/>
      <c r="M1801" s="84"/>
      <c r="N1801" s="84"/>
      <c r="O1801" s="6"/>
      <c r="P1801" s="6"/>
      <c r="Q1801" s="6"/>
      <c r="R1801" s="6"/>
      <c r="S1801" s="6"/>
      <c r="T1801" s="6"/>
      <c r="U1801" s="6"/>
    </row>
    <row r="1802" spans="2:21" s="83" customFormat="1" x14ac:dyDescent="0.2">
      <c r="B1802" s="142"/>
      <c r="E1802" s="84"/>
      <c r="F1802" s="216"/>
      <c r="G1802" s="84"/>
      <c r="H1802" s="210"/>
      <c r="I1802" s="210"/>
      <c r="J1802" s="84"/>
      <c r="K1802" s="84"/>
      <c r="L1802" s="84"/>
      <c r="M1802" s="84"/>
      <c r="N1802" s="84"/>
      <c r="O1802" s="6"/>
      <c r="P1802" s="6"/>
      <c r="Q1802" s="6"/>
      <c r="R1802" s="6"/>
      <c r="S1802" s="6"/>
      <c r="T1802" s="6"/>
      <c r="U1802" s="6"/>
    </row>
    <row r="1803" spans="2:21" s="83" customFormat="1" x14ac:dyDescent="0.2">
      <c r="B1803" s="142"/>
      <c r="E1803" s="84"/>
      <c r="F1803" s="216"/>
      <c r="G1803" s="84"/>
      <c r="H1803" s="210"/>
      <c r="I1803" s="210"/>
      <c r="J1803" s="84"/>
      <c r="K1803" s="84"/>
      <c r="L1803" s="84"/>
      <c r="M1803" s="84"/>
      <c r="N1803" s="84"/>
      <c r="O1803" s="6"/>
      <c r="P1803" s="6"/>
      <c r="Q1803" s="6"/>
      <c r="R1803" s="6"/>
      <c r="S1803" s="6"/>
      <c r="T1803" s="6"/>
      <c r="U1803" s="6"/>
    </row>
    <row r="1804" spans="2:21" s="83" customFormat="1" x14ac:dyDescent="0.2">
      <c r="B1804" s="142"/>
      <c r="E1804" s="84"/>
      <c r="F1804" s="216"/>
      <c r="G1804" s="84"/>
      <c r="H1804" s="210"/>
      <c r="I1804" s="210"/>
      <c r="J1804" s="84"/>
      <c r="K1804" s="84"/>
      <c r="L1804" s="84"/>
      <c r="M1804" s="84"/>
      <c r="N1804" s="84"/>
      <c r="O1804" s="6"/>
      <c r="P1804" s="6"/>
      <c r="Q1804" s="6"/>
      <c r="R1804" s="6"/>
      <c r="S1804" s="6"/>
      <c r="T1804" s="6"/>
      <c r="U1804" s="6"/>
    </row>
    <row r="1805" spans="2:21" s="83" customFormat="1" x14ac:dyDescent="0.2">
      <c r="B1805" s="142"/>
      <c r="E1805" s="84"/>
      <c r="F1805" s="216"/>
      <c r="G1805" s="84"/>
      <c r="H1805" s="210"/>
      <c r="I1805" s="210"/>
      <c r="J1805" s="84"/>
      <c r="K1805" s="84"/>
      <c r="L1805" s="84"/>
      <c r="M1805" s="84"/>
      <c r="N1805" s="84"/>
      <c r="O1805" s="6"/>
      <c r="P1805" s="6"/>
      <c r="Q1805" s="6"/>
      <c r="R1805" s="6"/>
      <c r="S1805" s="6"/>
      <c r="T1805" s="6"/>
      <c r="U1805" s="6"/>
    </row>
    <row r="1806" spans="2:21" s="83" customFormat="1" x14ac:dyDescent="0.2">
      <c r="B1806" s="142"/>
      <c r="E1806" s="84"/>
      <c r="F1806" s="216"/>
      <c r="G1806" s="84"/>
      <c r="H1806" s="210"/>
      <c r="I1806" s="210"/>
      <c r="J1806" s="84"/>
      <c r="K1806" s="84"/>
      <c r="L1806" s="84"/>
      <c r="M1806" s="84"/>
      <c r="N1806" s="84"/>
      <c r="O1806" s="6"/>
      <c r="P1806" s="6"/>
      <c r="Q1806" s="6"/>
      <c r="R1806" s="6"/>
      <c r="S1806" s="6"/>
      <c r="T1806" s="6"/>
      <c r="U1806" s="6"/>
    </row>
    <row r="1807" spans="2:21" s="83" customFormat="1" x14ac:dyDescent="0.2">
      <c r="B1807" s="142"/>
      <c r="E1807" s="84"/>
      <c r="F1807" s="216"/>
      <c r="G1807" s="84"/>
      <c r="H1807" s="210"/>
      <c r="I1807" s="210"/>
      <c r="J1807" s="84"/>
      <c r="K1807" s="84"/>
      <c r="L1807" s="84"/>
      <c r="M1807" s="84"/>
      <c r="N1807" s="84"/>
      <c r="O1807" s="6"/>
      <c r="P1807" s="6"/>
      <c r="Q1807" s="6"/>
      <c r="R1807" s="6"/>
      <c r="S1807" s="6"/>
      <c r="T1807" s="6"/>
      <c r="U1807" s="6"/>
    </row>
    <row r="1808" spans="2:21" s="83" customFormat="1" x14ac:dyDescent="0.2">
      <c r="B1808" s="142"/>
      <c r="E1808" s="84"/>
      <c r="F1808" s="216"/>
      <c r="G1808" s="84"/>
      <c r="H1808" s="210"/>
      <c r="I1808" s="210"/>
      <c r="J1808" s="84"/>
      <c r="K1808" s="84"/>
      <c r="L1808" s="84"/>
      <c r="M1808" s="84"/>
      <c r="N1808" s="84"/>
      <c r="O1808" s="6"/>
      <c r="P1808" s="6"/>
      <c r="Q1808" s="6"/>
      <c r="R1808" s="6"/>
      <c r="S1808" s="6"/>
      <c r="T1808" s="6"/>
      <c r="U1808" s="6"/>
    </row>
    <row r="1809" spans="2:21" s="83" customFormat="1" x14ac:dyDescent="0.2">
      <c r="B1809" s="142"/>
      <c r="E1809" s="84"/>
      <c r="F1809" s="216"/>
      <c r="G1809" s="84"/>
      <c r="H1809" s="210"/>
      <c r="I1809" s="210"/>
      <c r="J1809" s="84"/>
      <c r="K1809" s="84"/>
      <c r="L1809" s="84"/>
      <c r="M1809" s="84"/>
      <c r="N1809" s="84"/>
      <c r="O1809" s="6"/>
      <c r="P1809" s="6"/>
      <c r="Q1809" s="6"/>
      <c r="R1809" s="6"/>
      <c r="S1809" s="6"/>
      <c r="T1809" s="6"/>
      <c r="U1809" s="6"/>
    </row>
    <row r="1810" spans="2:21" s="83" customFormat="1" x14ac:dyDescent="0.2">
      <c r="B1810" s="142"/>
      <c r="E1810" s="84"/>
      <c r="F1810" s="216"/>
      <c r="G1810" s="84"/>
      <c r="H1810" s="210"/>
      <c r="I1810" s="210"/>
      <c r="J1810" s="84"/>
      <c r="K1810" s="84"/>
      <c r="L1810" s="84"/>
      <c r="M1810" s="84"/>
      <c r="N1810" s="84"/>
      <c r="O1810" s="6"/>
      <c r="P1810" s="6"/>
      <c r="Q1810" s="6"/>
      <c r="R1810" s="6"/>
      <c r="S1810" s="6"/>
      <c r="T1810" s="6"/>
      <c r="U1810" s="6"/>
    </row>
    <row r="1811" spans="2:21" s="83" customFormat="1" x14ac:dyDescent="0.2">
      <c r="B1811" s="142"/>
      <c r="E1811" s="84"/>
      <c r="F1811" s="216"/>
      <c r="G1811" s="84"/>
      <c r="H1811" s="210"/>
      <c r="I1811" s="210"/>
      <c r="J1811" s="84"/>
      <c r="K1811" s="84"/>
      <c r="L1811" s="84"/>
      <c r="M1811" s="84"/>
      <c r="N1811" s="84"/>
      <c r="O1811" s="6"/>
      <c r="P1811" s="6"/>
      <c r="Q1811" s="6"/>
      <c r="R1811" s="6"/>
      <c r="S1811" s="6"/>
      <c r="T1811" s="6"/>
      <c r="U1811" s="6"/>
    </row>
    <row r="1812" spans="2:21" s="83" customFormat="1" x14ac:dyDescent="0.2">
      <c r="B1812" s="142"/>
      <c r="E1812" s="84"/>
      <c r="F1812" s="216"/>
      <c r="G1812" s="84"/>
      <c r="H1812" s="210"/>
      <c r="I1812" s="210"/>
      <c r="J1812" s="84"/>
      <c r="K1812" s="84"/>
      <c r="L1812" s="84"/>
      <c r="M1812" s="84"/>
      <c r="N1812" s="84"/>
      <c r="O1812" s="6"/>
      <c r="P1812" s="6"/>
      <c r="Q1812" s="6"/>
      <c r="R1812" s="6"/>
      <c r="S1812" s="6"/>
      <c r="T1812" s="6"/>
      <c r="U1812" s="6"/>
    </row>
    <row r="1813" spans="2:21" s="83" customFormat="1" x14ac:dyDescent="0.2">
      <c r="B1813" s="142"/>
      <c r="E1813" s="84"/>
      <c r="F1813" s="216"/>
      <c r="G1813" s="84"/>
      <c r="H1813" s="210"/>
      <c r="I1813" s="210"/>
      <c r="J1813" s="84"/>
      <c r="K1813" s="84"/>
      <c r="L1813" s="84"/>
      <c r="M1813" s="84"/>
      <c r="N1813" s="84"/>
      <c r="O1813" s="6"/>
      <c r="P1813" s="6"/>
      <c r="Q1813" s="6"/>
      <c r="R1813" s="6"/>
      <c r="S1813" s="6"/>
      <c r="T1813" s="6"/>
      <c r="U1813" s="6"/>
    </row>
    <row r="1814" spans="2:21" s="83" customFormat="1" x14ac:dyDescent="0.2">
      <c r="B1814" s="142"/>
      <c r="E1814" s="84"/>
      <c r="F1814" s="216"/>
      <c r="G1814" s="84"/>
      <c r="H1814" s="210"/>
      <c r="I1814" s="210"/>
      <c r="J1814" s="84"/>
      <c r="K1814" s="84"/>
      <c r="L1814" s="84"/>
      <c r="M1814" s="84"/>
      <c r="N1814" s="84"/>
      <c r="O1814" s="6"/>
      <c r="P1814" s="6"/>
      <c r="Q1814" s="6"/>
      <c r="R1814" s="6"/>
      <c r="S1814" s="6"/>
      <c r="T1814" s="6"/>
      <c r="U1814" s="6"/>
    </row>
    <row r="1815" spans="2:21" s="83" customFormat="1" x14ac:dyDescent="0.2">
      <c r="B1815" s="142"/>
      <c r="E1815" s="84"/>
      <c r="F1815" s="216"/>
      <c r="G1815" s="84"/>
      <c r="H1815" s="210"/>
      <c r="I1815" s="210"/>
      <c r="J1815" s="84"/>
      <c r="K1815" s="84"/>
      <c r="L1815" s="84"/>
      <c r="M1815" s="84"/>
      <c r="N1815" s="84"/>
      <c r="O1815" s="6"/>
      <c r="P1815" s="6"/>
      <c r="Q1815" s="6"/>
      <c r="R1815" s="6"/>
      <c r="S1815" s="6"/>
      <c r="T1815" s="6"/>
      <c r="U1815" s="6"/>
    </row>
    <row r="1816" spans="2:21" s="83" customFormat="1" x14ac:dyDescent="0.2">
      <c r="B1816" s="142"/>
      <c r="E1816" s="84"/>
      <c r="F1816" s="216"/>
      <c r="G1816" s="84"/>
      <c r="H1816" s="210"/>
      <c r="I1816" s="210"/>
      <c r="J1816" s="84"/>
      <c r="K1816" s="84"/>
      <c r="L1816" s="84"/>
      <c r="M1816" s="84"/>
      <c r="N1816" s="84"/>
      <c r="O1816" s="6"/>
      <c r="P1816" s="6"/>
      <c r="Q1816" s="6"/>
      <c r="R1816" s="6"/>
      <c r="S1816" s="6"/>
      <c r="T1816" s="6"/>
      <c r="U1816" s="6"/>
    </row>
    <row r="1817" spans="2:21" s="83" customFormat="1" x14ac:dyDescent="0.2">
      <c r="B1817" s="142"/>
      <c r="E1817" s="84"/>
      <c r="F1817" s="216"/>
      <c r="G1817" s="84"/>
      <c r="H1817" s="210"/>
      <c r="I1817" s="210"/>
      <c r="J1817" s="84"/>
      <c r="K1817" s="84"/>
      <c r="L1817" s="84"/>
      <c r="M1817" s="84"/>
      <c r="N1817" s="84"/>
      <c r="O1817" s="6"/>
      <c r="P1817" s="6"/>
      <c r="Q1817" s="6"/>
      <c r="R1817" s="6"/>
      <c r="S1817" s="6"/>
      <c r="T1817" s="6"/>
      <c r="U1817" s="6"/>
    </row>
    <row r="1818" spans="2:21" s="83" customFormat="1" x14ac:dyDescent="0.2">
      <c r="B1818" s="142"/>
      <c r="E1818" s="84"/>
      <c r="F1818" s="216"/>
      <c r="G1818" s="84"/>
      <c r="H1818" s="210"/>
      <c r="I1818" s="210"/>
      <c r="J1818" s="84"/>
      <c r="K1818" s="84"/>
      <c r="L1818" s="84"/>
      <c r="M1818" s="84"/>
      <c r="N1818" s="84"/>
      <c r="O1818" s="6"/>
      <c r="P1818" s="6"/>
      <c r="Q1818" s="6"/>
      <c r="R1818" s="6"/>
      <c r="S1818" s="6"/>
      <c r="T1818" s="6"/>
      <c r="U1818" s="6"/>
    </row>
    <row r="1819" spans="2:21" s="83" customFormat="1" x14ac:dyDescent="0.2">
      <c r="B1819" s="142"/>
      <c r="E1819" s="84"/>
      <c r="F1819" s="216"/>
      <c r="G1819" s="84"/>
      <c r="H1819" s="210"/>
      <c r="I1819" s="210"/>
      <c r="J1819" s="84"/>
      <c r="K1819" s="84"/>
      <c r="L1819" s="84"/>
      <c r="M1819" s="84"/>
      <c r="N1819" s="84"/>
      <c r="O1819" s="6"/>
      <c r="P1819" s="6"/>
      <c r="Q1819" s="6"/>
      <c r="R1819" s="6"/>
      <c r="S1819" s="6"/>
      <c r="T1819" s="6"/>
      <c r="U1819" s="6"/>
    </row>
    <row r="1820" spans="2:21" s="83" customFormat="1" x14ac:dyDescent="0.2">
      <c r="B1820" s="142"/>
      <c r="E1820" s="84"/>
      <c r="F1820" s="216"/>
      <c r="G1820" s="84"/>
      <c r="H1820" s="210"/>
      <c r="I1820" s="210"/>
      <c r="J1820" s="84"/>
      <c r="K1820" s="84"/>
      <c r="L1820" s="84"/>
      <c r="M1820" s="84"/>
      <c r="N1820" s="84"/>
      <c r="O1820" s="6"/>
      <c r="P1820" s="6"/>
      <c r="Q1820" s="6"/>
      <c r="R1820" s="6"/>
      <c r="S1820" s="6"/>
      <c r="T1820" s="6"/>
      <c r="U1820" s="6"/>
    </row>
    <row r="1821" spans="2:21" s="83" customFormat="1" x14ac:dyDescent="0.2">
      <c r="B1821" s="142"/>
      <c r="E1821" s="84"/>
      <c r="F1821" s="216"/>
      <c r="G1821" s="84"/>
      <c r="H1821" s="210"/>
      <c r="I1821" s="210"/>
      <c r="J1821" s="84"/>
      <c r="K1821" s="84"/>
      <c r="L1821" s="84"/>
      <c r="M1821" s="84"/>
      <c r="N1821" s="84"/>
      <c r="O1821" s="6"/>
      <c r="P1821" s="6"/>
      <c r="Q1821" s="6"/>
      <c r="R1821" s="6"/>
      <c r="S1821" s="6"/>
      <c r="T1821" s="6"/>
      <c r="U1821" s="6"/>
    </row>
    <row r="1822" spans="2:21" s="83" customFormat="1" x14ac:dyDescent="0.2">
      <c r="B1822" s="142"/>
      <c r="E1822" s="84"/>
      <c r="F1822" s="216"/>
      <c r="G1822" s="84"/>
      <c r="H1822" s="210"/>
      <c r="I1822" s="210"/>
      <c r="J1822" s="84"/>
      <c r="K1822" s="84"/>
      <c r="L1822" s="84"/>
      <c r="M1822" s="84"/>
      <c r="N1822" s="84"/>
      <c r="O1822" s="6"/>
      <c r="P1822" s="6"/>
      <c r="Q1822" s="6"/>
      <c r="R1822" s="6"/>
      <c r="S1822" s="6"/>
      <c r="T1822" s="6"/>
      <c r="U1822" s="6"/>
    </row>
    <row r="1823" spans="2:21" s="83" customFormat="1" x14ac:dyDescent="0.2">
      <c r="B1823" s="142"/>
      <c r="E1823" s="84"/>
      <c r="F1823" s="216"/>
      <c r="G1823" s="84"/>
      <c r="H1823" s="210"/>
      <c r="I1823" s="210"/>
      <c r="J1823" s="84"/>
      <c r="K1823" s="84"/>
      <c r="L1823" s="84"/>
      <c r="M1823" s="84"/>
      <c r="N1823" s="84"/>
      <c r="O1823" s="6"/>
      <c r="P1823" s="6"/>
      <c r="Q1823" s="6"/>
      <c r="R1823" s="6"/>
      <c r="S1823" s="6"/>
      <c r="T1823" s="6"/>
      <c r="U1823" s="6"/>
    </row>
    <row r="1824" spans="2:21" s="83" customFormat="1" x14ac:dyDescent="0.2">
      <c r="B1824" s="142"/>
      <c r="E1824" s="84"/>
      <c r="F1824" s="216"/>
      <c r="G1824" s="84"/>
      <c r="H1824" s="210"/>
      <c r="I1824" s="210"/>
      <c r="J1824" s="84"/>
      <c r="K1824" s="84"/>
      <c r="L1824" s="84"/>
      <c r="M1824" s="84"/>
      <c r="N1824" s="84"/>
      <c r="O1824" s="6"/>
      <c r="P1824" s="6"/>
      <c r="Q1824" s="6"/>
      <c r="R1824" s="6"/>
      <c r="S1824" s="6"/>
      <c r="T1824" s="6"/>
      <c r="U1824" s="6"/>
    </row>
    <row r="1825" spans="2:21" s="83" customFormat="1" x14ac:dyDescent="0.2">
      <c r="B1825" s="142"/>
      <c r="E1825" s="84"/>
      <c r="F1825" s="216"/>
      <c r="G1825" s="84"/>
      <c r="H1825" s="210"/>
      <c r="I1825" s="210"/>
      <c r="J1825" s="84"/>
      <c r="K1825" s="84"/>
      <c r="L1825" s="84"/>
      <c r="M1825" s="84"/>
      <c r="N1825" s="84"/>
      <c r="O1825" s="6"/>
      <c r="P1825" s="6"/>
      <c r="Q1825" s="6"/>
      <c r="R1825" s="6"/>
      <c r="S1825" s="6"/>
      <c r="T1825" s="6"/>
      <c r="U1825" s="6"/>
    </row>
    <row r="1826" spans="2:21" s="83" customFormat="1" x14ac:dyDescent="0.2">
      <c r="B1826" s="142"/>
      <c r="E1826" s="84"/>
      <c r="F1826" s="216"/>
      <c r="G1826" s="84"/>
      <c r="H1826" s="210"/>
      <c r="I1826" s="210"/>
      <c r="J1826" s="84"/>
      <c r="K1826" s="84"/>
      <c r="L1826" s="84"/>
      <c r="M1826" s="84"/>
      <c r="N1826" s="84"/>
      <c r="O1826" s="6"/>
      <c r="P1826" s="6"/>
      <c r="Q1826" s="6"/>
      <c r="R1826" s="6"/>
      <c r="S1826" s="6"/>
      <c r="T1826" s="6"/>
      <c r="U1826" s="6"/>
    </row>
    <row r="1827" spans="2:21" s="83" customFormat="1" x14ac:dyDescent="0.2">
      <c r="B1827" s="142"/>
      <c r="E1827" s="84"/>
      <c r="F1827" s="216"/>
      <c r="G1827" s="84"/>
      <c r="H1827" s="210"/>
      <c r="I1827" s="210"/>
      <c r="J1827" s="84"/>
      <c r="K1827" s="84"/>
      <c r="L1827" s="84"/>
      <c r="M1827" s="84"/>
      <c r="N1827" s="84"/>
      <c r="O1827" s="6"/>
      <c r="P1827" s="6"/>
      <c r="Q1827" s="6"/>
      <c r="R1827" s="6"/>
      <c r="S1827" s="6"/>
      <c r="T1827" s="6"/>
      <c r="U1827" s="6"/>
    </row>
    <row r="1828" spans="2:21" s="83" customFormat="1" x14ac:dyDescent="0.2">
      <c r="B1828" s="142"/>
      <c r="E1828" s="84"/>
      <c r="F1828" s="216"/>
      <c r="G1828" s="84"/>
      <c r="H1828" s="210"/>
      <c r="I1828" s="210"/>
      <c r="J1828" s="84"/>
      <c r="K1828" s="84"/>
      <c r="L1828" s="84"/>
      <c r="M1828" s="84"/>
      <c r="N1828" s="84"/>
      <c r="O1828" s="6"/>
      <c r="P1828" s="6"/>
      <c r="Q1828" s="6"/>
      <c r="R1828" s="6"/>
      <c r="S1828" s="6"/>
      <c r="T1828" s="6"/>
      <c r="U1828" s="6"/>
    </row>
    <row r="1829" spans="2:21" s="83" customFormat="1" x14ac:dyDescent="0.2">
      <c r="B1829" s="142"/>
      <c r="E1829" s="84"/>
      <c r="F1829" s="216"/>
      <c r="G1829" s="84"/>
      <c r="H1829" s="210"/>
      <c r="I1829" s="210"/>
      <c r="J1829" s="84"/>
      <c r="K1829" s="84"/>
      <c r="L1829" s="84"/>
      <c r="M1829" s="84"/>
      <c r="N1829" s="84"/>
      <c r="O1829" s="6"/>
      <c r="P1829" s="6"/>
      <c r="Q1829" s="6"/>
      <c r="R1829" s="6"/>
      <c r="S1829" s="6"/>
      <c r="T1829" s="6"/>
      <c r="U1829" s="6"/>
    </row>
    <row r="1830" spans="2:21" s="83" customFormat="1" x14ac:dyDescent="0.2">
      <c r="B1830" s="142"/>
      <c r="E1830" s="84"/>
      <c r="F1830" s="216"/>
      <c r="G1830" s="84"/>
      <c r="H1830" s="210"/>
      <c r="I1830" s="210"/>
      <c r="J1830" s="84"/>
      <c r="K1830" s="84"/>
      <c r="L1830" s="84"/>
      <c r="M1830" s="84"/>
      <c r="N1830" s="84"/>
      <c r="O1830" s="6"/>
      <c r="P1830" s="6"/>
      <c r="Q1830" s="6"/>
      <c r="R1830" s="6"/>
      <c r="S1830" s="6"/>
      <c r="T1830" s="6"/>
      <c r="U1830" s="6"/>
    </row>
    <row r="1831" spans="2:21" s="83" customFormat="1" x14ac:dyDescent="0.2">
      <c r="B1831" s="142"/>
      <c r="E1831" s="84"/>
      <c r="F1831" s="216"/>
      <c r="G1831" s="84"/>
      <c r="H1831" s="210"/>
      <c r="I1831" s="210"/>
      <c r="J1831" s="84"/>
      <c r="K1831" s="84"/>
      <c r="L1831" s="84"/>
      <c r="M1831" s="84"/>
      <c r="N1831" s="84"/>
      <c r="O1831" s="6"/>
      <c r="P1831" s="6"/>
      <c r="Q1831" s="6"/>
      <c r="R1831" s="6"/>
      <c r="S1831" s="6"/>
      <c r="T1831" s="6"/>
      <c r="U1831" s="6"/>
    </row>
    <row r="1832" spans="2:21" s="83" customFormat="1" x14ac:dyDescent="0.2">
      <c r="B1832" s="142"/>
      <c r="E1832" s="84"/>
      <c r="F1832" s="216"/>
      <c r="G1832" s="84"/>
      <c r="H1832" s="210"/>
      <c r="I1832" s="210"/>
      <c r="J1832" s="84"/>
      <c r="K1832" s="84"/>
      <c r="L1832" s="84"/>
      <c r="M1832" s="84"/>
      <c r="N1832" s="84"/>
      <c r="O1832" s="6"/>
      <c r="P1832" s="6"/>
      <c r="Q1832" s="6"/>
      <c r="R1832" s="6"/>
      <c r="S1832" s="6"/>
      <c r="T1832" s="6"/>
      <c r="U1832" s="6"/>
    </row>
    <row r="1833" spans="2:21" s="83" customFormat="1" x14ac:dyDescent="0.2">
      <c r="B1833" s="142"/>
      <c r="E1833" s="84"/>
      <c r="F1833" s="216"/>
      <c r="G1833" s="84"/>
      <c r="H1833" s="210"/>
      <c r="I1833" s="210"/>
      <c r="J1833" s="84"/>
      <c r="K1833" s="84"/>
      <c r="L1833" s="84"/>
      <c r="M1833" s="84"/>
      <c r="N1833" s="84"/>
      <c r="O1833" s="6"/>
      <c r="P1833" s="6"/>
      <c r="Q1833" s="6"/>
      <c r="R1833" s="6"/>
      <c r="S1833" s="6"/>
      <c r="T1833" s="6"/>
      <c r="U1833" s="6"/>
    </row>
    <row r="1834" spans="2:21" s="83" customFormat="1" x14ac:dyDescent="0.2">
      <c r="B1834" s="142"/>
      <c r="E1834" s="84"/>
      <c r="F1834" s="216"/>
      <c r="G1834" s="84"/>
      <c r="H1834" s="210"/>
      <c r="I1834" s="210"/>
      <c r="J1834" s="84"/>
      <c r="K1834" s="84"/>
      <c r="L1834" s="84"/>
      <c r="M1834" s="84"/>
      <c r="N1834" s="84"/>
      <c r="O1834" s="6"/>
      <c r="P1834" s="6"/>
      <c r="Q1834" s="6"/>
      <c r="R1834" s="6"/>
      <c r="S1834" s="6"/>
      <c r="T1834" s="6"/>
      <c r="U1834" s="6"/>
    </row>
    <row r="1835" spans="2:21" s="83" customFormat="1" x14ac:dyDescent="0.2">
      <c r="B1835" s="142"/>
      <c r="E1835" s="84"/>
      <c r="F1835" s="216"/>
      <c r="G1835" s="84"/>
      <c r="H1835" s="210"/>
      <c r="I1835" s="210"/>
      <c r="J1835" s="84"/>
      <c r="K1835" s="84"/>
      <c r="L1835" s="84"/>
      <c r="M1835" s="84"/>
      <c r="N1835" s="84"/>
      <c r="O1835" s="6"/>
      <c r="P1835" s="6"/>
      <c r="Q1835" s="6"/>
      <c r="R1835" s="6"/>
      <c r="S1835" s="6"/>
      <c r="T1835" s="6"/>
      <c r="U1835" s="6"/>
    </row>
    <row r="1836" spans="2:21" s="83" customFormat="1" x14ac:dyDescent="0.2">
      <c r="B1836" s="142"/>
      <c r="E1836" s="84"/>
      <c r="F1836" s="216"/>
      <c r="G1836" s="84"/>
      <c r="H1836" s="210"/>
      <c r="I1836" s="210"/>
      <c r="J1836" s="84"/>
      <c r="K1836" s="84"/>
      <c r="L1836" s="84"/>
      <c r="M1836" s="84"/>
      <c r="N1836" s="84"/>
      <c r="O1836" s="6"/>
      <c r="P1836" s="6"/>
      <c r="Q1836" s="6"/>
      <c r="R1836" s="6"/>
      <c r="S1836" s="6"/>
      <c r="T1836" s="6"/>
      <c r="U1836" s="6"/>
    </row>
    <row r="1837" spans="2:21" s="83" customFormat="1" x14ac:dyDescent="0.2">
      <c r="B1837" s="142"/>
      <c r="E1837" s="84"/>
      <c r="F1837" s="216"/>
      <c r="G1837" s="84"/>
      <c r="H1837" s="210"/>
      <c r="I1837" s="210"/>
      <c r="J1837" s="84"/>
      <c r="K1837" s="84"/>
      <c r="L1837" s="84"/>
      <c r="M1837" s="84"/>
      <c r="N1837" s="84"/>
      <c r="O1837" s="6"/>
      <c r="P1837" s="6"/>
      <c r="Q1837" s="6"/>
      <c r="R1837" s="6"/>
      <c r="S1837" s="6"/>
      <c r="T1837" s="6"/>
      <c r="U1837" s="6"/>
    </row>
    <row r="1838" spans="2:21" s="83" customFormat="1" x14ac:dyDescent="0.2">
      <c r="B1838" s="142"/>
      <c r="E1838" s="84"/>
      <c r="F1838" s="216"/>
      <c r="G1838" s="84"/>
      <c r="H1838" s="210"/>
      <c r="I1838" s="210"/>
      <c r="J1838" s="84"/>
      <c r="K1838" s="84"/>
      <c r="L1838" s="84"/>
      <c r="M1838" s="84"/>
      <c r="N1838" s="84"/>
      <c r="O1838" s="6"/>
      <c r="P1838" s="6"/>
      <c r="Q1838" s="6"/>
      <c r="R1838" s="6"/>
      <c r="S1838" s="6"/>
      <c r="T1838" s="6"/>
      <c r="U1838" s="6"/>
    </row>
    <row r="1839" spans="2:21" s="83" customFormat="1" x14ac:dyDescent="0.2">
      <c r="B1839" s="142"/>
      <c r="E1839" s="84"/>
      <c r="F1839" s="216"/>
      <c r="G1839" s="84"/>
      <c r="H1839" s="210"/>
      <c r="I1839" s="210"/>
      <c r="J1839" s="84"/>
      <c r="K1839" s="84"/>
      <c r="L1839" s="84"/>
      <c r="M1839" s="84"/>
      <c r="N1839" s="84"/>
      <c r="O1839" s="6"/>
      <c r="P1839" s="6"/>
      <c r="Q1839" s="6"/>
      <c r="R1839" s="6"/>
      <c r="S1839" s="6"/>
      <c r="T1839" s="6"/>
      <c r="U1839" s="6"/>
    </row>
    <row r="1840" spans="2:21" s="83" customFormat="1" x14ac:dyDescent="0.2">
      <c r="B1840" s="142"/>
      <c r="E1840" s="84"/>
      <c r="F1840" s="216"/>
      <c r="G1840" s="84"/>
      <c r="H1840" s="210"/>
      <c r="I1840" s="210"/>
      <c r="J1840" s="84"/>
      <c r="K1840" s="84"/>
      <c r="L1840" s="84"/>
      <c r="M1840" s="84"/>
      <c r="N1840" s="84"/>
      <c r="O1840" s="6"/>
      <c r="P1840" s="6"/>
      <c r="Q1840" s="6"/>
      <c r="R1840" s="6"/>
      <c r="S1840" s="6"/>
      <c r="T1840" s="6"/>
      <c r="U1840" s="6"/>
    </row>
    <row r="1841" spans="2:21" s="83" customFormat="1" x14ac:dyDescent="0.2">
      <c r="B1841" s="142"/>
      <c r="E1841" s="84"/>
      <c r="F1841" s="216"/>
      <c r="G1841" s="84"/>
      <c r="H1841" s="210"/>
      <c r="I1841" s="210"/>
      <c r="J1841" s="84"/>
      <c r="K1841" s="84"/>
      <c r="L1841" s="84"/>
      <c r="M1841" s="84"/>
      <c r="N1841" s="84"/>
      <c r="O1841" s="6"/>
      <c r="P1841" s="6"/>
      <c r="Q1841" s="6"/>
      <c r="R1841" s="6"/>
      <c r="S1841" s="6"/>
      <c r="T1841" s="6"/>
      <c r="U1841" s="6"/>
    </row>
    <row r="1842" spans="2:21" s="83" customFormat="1" x14ac:dyDescent="0.2">
      <c r="B1842" s="142"/>
      <c r="E1842" s="84"/>
      <c r="F1842" s="216"/>
      <c r="G1842" s="84"/>
      <c r="H1842" s="210"/>
      <c r="I1842" s="210"/>
      <c r="J1842" s="84"/>
      <c r="K1842" s="84"/>
      <c r="L1842" s="84"/>
      <c r="M1842" s="84"/>
      <c r="N1842" s="84"/>
      <c r="O1842" s="6"/>
      <c r="P1842" s="6"/>
      <c r="Q1842" s="6"/>
      <c r="R1842" s="6"/>
      <c r="S1842" s="6"/>
      <c r="T1842" s="6"/>
      <c r="U1842" s="6"/>
    </row>
    <row r="1843" spans="2:21" s="83" customFormat="1" x14ac:dyDescent="0.2">
      <c r="B1843" s="142"/>
      <c r="E1843" s="84"/>
      <c r="F1843" s="216"/>
      <c r="G1843" s="84"/>
      <c r="H1843" s="210"/>
      <c r="I1843" s="210"/>
      <c r="J1843" s="84"/>
      <c r="K1843" s="84"/>
      <c r="L1843" s="84"/>
      <c r="M1843" s="84"/>
      <c r="N1843" s="84"/>
      <c r="O1843" s="6"/>
      <c r="P1843" s="6"/>
      <c r="Q1843" s="6"/>
      <c r="R1843" s="6"/>
      <c r="S1843" s="6"/>
      <c r="T1843" s="6"/>
      <c r="U1843" s="6"/>
    </row>
    <row r="1844" spans="2:21" s="83" customFormat="1" x14ac:dyDescent="0.2">
      <c r="B1844" s="142"/>
      <c r="E1844" s="84"/>
      <c r="F1844" s="216"/>
      <c r="G1844" s="84"/>
      <c r="H1844" s="210"/>
      <c r="I1844" s="210"/>
      <c r="J1844" s="84"/>
      <c r="K1844" s="84"/>
      <c r="L1844" s="84"/>
      <c r="M1844" s="84"/>
      <c r="N1844" s="84"/>
      <c r="O1844" s="6"/>
      <c r="P1844" s="6"/>
      <c r="Q1844" s="6"/>
      <c r="R1844" s="6"/>
      <c r="S1844" s="6"/>
      <c r="T1844" s="6"/>
      <c r="U1844" s="6"/>
    </row>
    <row r="1845" spans="2:21" s="83" customFormat="1" x14ac:dyDescent="0.2">
      <c r="B1845" s="142"/>
      <c r="E1845" s="84"/>
      <c r="F1845" s="216"/>
      <c r="G1845" s="84"/>
      <c r="H1845" s="210"/>
      <c r="I1845" s="210"/>
      <c r="J1845" s="84"/>
      <c r="K1845" s="84"/>
      <c r="L1845" s="84"/>
      <c r="M1845" s="84"/>
      <c r="N1845" s="84"/>
      <c r="O1845" s="6"/>
      <c r="P1845" s="6"/>
      <c r="Q1845" s="6"/>
      <c r="R1845" s="6"/>
      <c r="S1845" s="6"/>
      <c r="T1845" s="6"/>
      <c r="U1845" s="6"/>
    </row>
    <row r="1846" spans="2:21" s="83" customFormat="1" x14ac:dyDescent="0.2">
      <c r="B1846" s="142"/>
      <c r="E1846" s="84"/>
      <c r="F1846" s="216"/>
      <c r="G1846" s="84"/>
      <c r="H1846" s="210"/>
      <c r="I1846" s="210"/>
      <c r="J1846" s="84"/>
      <c r="K1846" s="84"/>
      <c r="L1846" s="84"/>
      <c r="M1846" s="84"/>
      <c r="N1846" s="84"/>
      <c r="O1846" s="6"/>
      <c r="P1846" s="6"/>
      <c r="Q1846" s="6"/>
      <c r="R1846" s="6"/>
      <c r="S1846" s="6"/>
      <c r="T1846" s="6"/>
      <c r="U1846" s="6"/>
    </row>
    <row r="1847" spans="2:21" s="83" customFormat="1" x14ac:dyDescent="0.2">
      <c r="B1847" s="142"/>
      <c r="E1847" s="84"/>
      <c r="F1847" s="216"/>
      <c r="G1847" s="84"/>
      <c r="H1847" s="210"/>
      <c r="I1847" s="210"/>
      <c r="J1847" s="84"/>
      <c r="K1847" s="84"/>
      <c r="L1847" s="84"/>
      <c r="M1847" s="84"/>
      <c r="N1847" s="84"/>
      <c r="O1847" s="6"/>
      <c r="P1847" s="6"/>
      <c r="Q1847" s="6"/>
      <c r="R1847" s="6"/>
      <c r="S1847" s="6"/>
      <c r="T1847" s="6"/>
      <c r="U1847" s="6"/>
    </row>
    <row r="1848" spans="2:21" s="83" customFormat="1" x14ac:dyDescent="0.2">
      <c r="B1848" s="142"/>
      <c r="E1848" s="84"/>
      <c r="F1848" s="216"/>
      <c r="G1848" s="84"/>
      <c r="H1848" s="210"/>
      <c r="I1848" s="210"/>
      <c r="J1848" s="84"/>
      <c r="K1848" s="84"/>
      <c r="L1848" s="84"/>
      <c r="M1848" s="84"/>
      <c r="N1848" s="84"/>
      <c r="O1848" s="6"/>
      <c r="P1848" s="6"/>
      <c r="Q1848" s="6"/>
      <c r="R1848" s="6"/>
      <c r="S1848" s="6"/>
      <c r="T1848" s="6"/>
      <c r="U1848" s="6"/>
    </row>
    <row r="1849" spans="2:21" s="83" customFormat="1" x14ac:dyDescent="0.2">
      <c r="B1849" s="142"/>
      <c r="E1849" s="84"/>
      <c r="F1849" s="216"/>
      <c r="G1849" s="84"/>
      <c r="H1849" s="210"/>
      <c r="I1849" s="210"/>
      <c r="J1849" s="84"/>
      <c r="K1849" s="84"/>
      <c r="L1849" s="84"/>
      <c r="M1849" s="84"/>
      <c r="N1849" s="84"/>
      <c r="O1849" s="6"/>
      <c r="P1849" s="6"/>
      <c r="Q1849" s="6"/>
      <c r="R1849" s="6"/>
      <c r="S1849" s="6"/>
      <c r="T1849" s="6"/>
      <c r="U1849" s="6"/>
    </row>
    <row r="1850" spans="2:21" s="83" customFormat="1" x14ac:dyDescent="0.2">
      <c r="B1850" s="142"/>
      <c r="E1850" s="84"/>
      <c r="F1850" s="216"/>
      <c r="G1850" s="84"/>
      <c r="H1850" s="210"/>
      <c r="I1850" s="210"/>
      <c r="J1850" s="84"/>
      <c r="K1850" s="84"/>
      <c r="L1850" s="84"/>
      <c r="M1850" s="84"/>
      <c r="N1850" s="84"/>
      <c r="O1850" s="6"/>
      <c r="P1850" s="6"/>
      <c r="Q1850" s="6"/>
      <c r="R1850" s="6"/>
      <c r="S1850" s="6"/>
      <c r="T1850" s="6"/>
      <c r="U1850" s="6"/>
    </row>
    <row r="1851" spans="2:21" s="83" customFormat="1" x14ac:dyDescent="0.2">
      <c r="B1851" s="142"/>
      <c r="E1851" s="84"/>
      <c r="F1851" s="216"/>
      <c r="G1851" s="84"/>
      <c r="H1851" s="210"/>
      <c r="I1851" s="210"/>
      <c r="J1851" s="84"/>
      <c r="K1851" s="84"/>
      <c r="L1851" s="84"/>
      <c r="M1851" s="84"/>
      <c r="N1851" s="84"/>
      <c r="O1851" s="6"/>
      <c r="P1851" s="6"/>
      <c r="Q1851" s="6"/>
      <c r="R1851" s="6"/>
      <c r="S1851" s="6"/>
      <c r="T1851" s="6"/>
      <c r="U1851" s="6"/>
    </row>
    <row r="1852" spans="2:21" s="83" customFormat="1" x14ac:dyDescent="0.2">
      <c r="B1852" s="142"/>
      <c r="E1852" s="84"/>
      <c r="F1852" s="216"/>
      <c r="G1852" s="84"/>
      <c r="H1852" s="210"/>
      <c r="I1852" s="210"/>
      <c r="J1852" s="84"/>
      <c r="K1852" s="84"/>
      <c r="L1852" s="84"/>
      <c r="M1852" s="84"/>
      <c r="N1852" s="84"/>
      <c r="O1852" s="6"/>
      <c r="P1852" s="6"/>
      <c r="Q1852" s="6"/>
      <c r="R1852" s="6"/>
      <c r="S1852" s="6"/>
      <c r="T1852" s="6"/>
      <c r="U1852" s="6"/>
    </row>
    <row r="1853" spans="2:21" s="83" customFormat="1" x14ac:dyDescent="0.2">
      <c r="B1853" s="142"/>
      <c r="E1853" s="84"/>
      <c r="F1853" s="216"/>
      <c r="G1853" s="84"/>
      <c r="H1853" s="210"/>
      <c r="I1853" s="210"/>
      <c r="J1853" s="84"/>
      <c r="K1853" s="84"/>
      <c r="L1853" s="84"/>
      <c r="M1853" s="84"/>
      <c r="N1853" s="84"/>
      <c r="O1853" s="6"/>
      <c r="P1853" s="6"/>
      <c r="Q1853" s="6"/>
      <c r="R1853" s="6"/>
      <c r="S1853" s="6"/>
      <c r="T1853" s="6"/>
      <c r="U1853" s="6"/>
    </row>
    <row r="1854" spans="2:21" s="83" customFormat="1" x14ac:dyDescent="0.2">
      <c r="B1854" s="142"/>
      <c r="E1854" s="84"/>
      <c r="F1854" s="216"/>
      <c r="G1854" s="84"/>
      <c r="H1854" s="210"/>
      <c r="I1854" s="210"/>
      <c r="J1854" s="84"/>
      <c r="K1854" s="84"/>
      <c r="L1854" s="84"/>
      <c r="M1854" s="84"/>
      <c r="N1854" s="84"/>
      <c r="O1854" s="6"/>
      <c r="P1854" s="6"/>
      <c r="Q1854" s="6"/>
      <c r="R1854" s="6"/>
      <c r="S1854" s="6"/>
      <c r="T1854" s="6"/>
      <c r="U1854" s="6"/>
    </row>
    <row r="1855" spans="2:21" s="83" customFormat="1" x14ac:dyDescent="0.2">
      <c r="B1855" s="142"/>
      <c r="E1855" s="84"/>
      <c r="F1855" s="216"/>
      <c r="G1855" s="84"/>
      <c r="H1855" s="210"/>
      <c r="I1855" s="210"/>
      <c r="J1855" s="84"/>
      <c r="K1855" s="84"/>
      <c r="L1855" s="84"/>
      <c r="M1855" s="84"/>
      <c r="N1855" s="84"/>
      <c r="O1855" s="6"/>
      <c r="P1855" s="6"/>
      <c r="Q1855" s="6"/>
      <c r="R1855" s="6"/>
      <c r="S1855" s="6"/>
      <c r="T1855" s="6"/>
      <c r="U1855" s="6"/>
    </row>
    <row r="1856" spans="2:21" s="83" customFormat="1" x14ac:dyDescent="0.2">
      <c r="B1856" s="142"/>
      <c r="E1856" s="84"/>
      <c r="F1856" s="216"/>
      <c r="G1856" s="84"/>
      <c r="H1856" s="210"/>
      <c r="I1856" s="210"/>
      <c r="J1856" s="84"/>
      <c r="K1856" s="84"/>
      <c r="L1856" s="84"/>
      <c r="M1856" s="84"/>
      <c r="N1856" s="84"/>
      <c r="O1856" s="6"/>
      <c r="P1856" s="6"/>
      <c r="Q1856" s="6"/>
      <c r="R1856" s="6"/>
      <c r="S1856" s="6"/>
      <c r="T1856" s="6"/>
      <c r="U1856" s="6"/>
    </row>
    <row r="1857" spans="2:21" s="83" customFormat="1" x14ac:dyDescent="0.2">
      <c r="B1857" s="142"/>
      <c r="E1857" s="84"/>
      <c r="F1857" s="216"/>
      <c r="G1857" s="84"/>
      <c r="H1857" s="210"/>
      <c r="I1857" s="210"/>
      <c r="J1857" s="84"/>
      <c r="K1857" s="84"/>
      <c r="L1857" s="84"/>
      <c r="M1857" s="84"/>
      <c r="N1857" s="84"/>
      <c r="O1857" s="6"/>
      <c r="P1857" s="6"/>
      <c r="Q1857" s="6"/>
      <c r="R1857" s="6"/>
      <c r="S1857" s="6"/>
      <c r="T1857" s="6"/>
      <c r="U1857" s="6"/>
    </row>
    <row r="1858" spans="2:21" s="83" customFormat="1" x14ac:dyDescent="0.2">
      <c r="B1858" s="142"/>
      <c r="E1858" s="84"/>
      <c r="F1858" s="216"/>
      <c r="G1858" s="84"/>
      <c r="H1858" s="210"/>
      <c r="I1858" s="210"/>
      <c r="J1858" s="84"/>
      <c r="K1858" s="84"/>
      <c r="L1858" s="84"/>
      <c r="M1858" s="84"/>
      <c r="N1858" s="84"/>
      <c r="O1858" s="6"/>
      <c r="P1858" s="6"/>
      <c r="Q1858" s="6"/>
      <c r="R1858" s="6"/>
      <c r="S1858" s="6"/>
      <c r="T1858" s="6"/>
      <c r="U1858" s="6"/>
    </row>
    <row r="1859" spans="2:21" s="83" customFormat="1" x14ac:dyDescent="0.2">
      <c r="B1859" s="142"/>
      <c r="E1859" s="84"/>
      <c r="F1859" s="216"/>
      <c r="G1859" s="84"/>
      <c r="H1859" s="210"/>
      <c r="I1859" s="210"/>
      <c r="J1859" s="84"/>
      <c r="K1859" s="84"/>
      <c r="L1859" s="84"/>
      <c r="M1859" s="84"/>
      <c r="N1859" s="84"/>
      <c r="O1859" s="6"/>
      <c r="P1859" s="6"/>
      <c r="Q1859" s="6"/>
      <c r="R1859" s="6"/>
      <c r="S1859" s="6"/>
      <c r="T1859" s="6"/>
      <c r="U1859" s="6"/>
    </row>
    <row r="1860" spans="2:21" s="83" customFormat="1" x14ac:dyDescent="0.2">
      <c r="B1860" s="142"/>
      <c r="E1860" s="84"/>
      <c r="F1860" s="216"/>
      <c r="G1860" s="84"/>
      <c r="H1860" s="210"/>
      <c r="I1860" s="210"/>
      <c r="J1860" s="84"/>
      <c r="K1860" s="84"/>
      <c r="L1860" s="84"/>
      <c r="M1860" s="84"/>
      <c r="N1860" s="84"/>
      <c r="O1860" s="6"/>
      <c r="P1860" s="6"/>
      <c r="Q1860" s="6"/>
      <c r="R1860" s="6"/>
      <c r="S1860" s="6"/>
      <c r="T1860" s="6"/>
      <c r="U1860" s="6"/>
    </row>
    <row r="1861" spans="2:21" s="83" customFormat="1" x14ac:dyDescent="0.2">
      <c r="B1861" s="142"/>
      <c r="E1861" s="84"/>
      <c r="F1861" s="216"/>
      <c r="G1861" s="84"/>
      <c r="H1861" s="210"/>
      <c r="I1861" s="210"/>
      <c r="J1861" s="84"/>
      <c r="K1861" s="84"/>
      <c r="L1861" s="84"/>
      <c r="M1861" s="84"/>
      <c r="N1861" s="84"/>
      <c r="O1861" s="6"/>
      <c r="P1861" s="6"/>
      <c r="Q1861" s="6"/>
      <c r="R1861" s="6"/>
      <c r="S1861" s="6"/>
      <c r="T1861" s="6"/>
      <c r="U1861" s="6"/>
    </row>
    <row r="1862" spans="2:21" s="83" customFormat="1" x14ac:dyDescent="0.2">
      <c r="B1862" s="142"/>
      <c r="E1862" s="84"/>
      <c r="F1862" s="216"/>
      <c r="G1862" s="84"/>
      <c r="H1862" s="210"/>
      <c r="I1862" s="210"/>
      <c r="J1862" s="84"/>
      <c r="K1862" s="84"/>
      <c r="L1862" s="84"/>
      <c r="M1862" s="84"/>
      <c r="N1862" s="84"/>
      <c r="O1862" s="6"/>
      <c r="P1862" s="6"/>
      <c r="Q1862" s="6"/>
      <c r="R1862" s="6"/>
      <c r="S1862" s="6"/>
      <c r="T1862" s="6"/>
      <c r="U1862" s="6"/>
    </row>
    <row r="1863" spans="2:21" s="83" customFormat="1" x14ac:dyDescent="0.2">
      <c r="B1863" s="142"/>
      <c r="E1863" s="84"/>
      <c r="F1863" s="216"/>
      <c r="G1863" s="84"/>
      <c r="H1863" s="210"/>
      <c r="I1863" s="210"/>
      <c r="J1863" s="84"/>
      <c r="K1863" s="84"/>
      <c r="L1863" s="84"/>
      <c r="M1863" s="84"/>
      <c r="N1863" s="84"/>
      <c r="O1863" s="6"/>
      <c r="P1863" s="6"/>
      <c r="Q1863" s="6"/>
      <c r="R1863" s="6"/>
      <c r="S1863" s="6"/>
      <c r="T1863" s="6"/>
      <c r="U1863" s="6"/>
    </row>
    <row r="1864" spans="2:21" s="83" customFormat="1" x14ac:dyDescent="0.2">
      <c r="B1864" s="142"/>
      <c r="E1864" s="84"/>
      <c r="F1864" s="216"/>
      <c r="G1864" s="84"/>
      <c r="H1864" s="210"/>
      <c r="I1864" s="210"/>
      <c r="J1864" s="84"/>
      <c r="K1864" s="84"/>
      <c r="L1864" s="84"/>
      <c r="M1864" s="84"/>
      <c r="N1864" s="84"/>
      <c r="O1864" s="6"/>
      <c r="P1864" s="6"/>
      <c r="Q1864" s="6"/>
      <c r="R1864" s="6"/>
      <c r="S1864" s="6"/>
      <c r="T1864" s="6"/>
      <c r="U1864" s="6"/>
    </row>
    <row r="1865" spans="2:21" s="83" customFormat="1" x14ac:dyDescent="0.2">
      <c r="B1865" s="142"/>
      <c r="E1865" s="84"/>
      <c r="F1865" s="216"/>
      <c r="G1865" s="84"/>
      <c r="H1865" s="210"/>
      <c r="I1865" s="210"/>
      <c r="J1865" s="84"/>
      <c r="K1865" s="84"/>
      <c r="L1865" s="84"/>
      <c r="M1865" s="84"/>
      <c r="N1865" s="84"/>
      <c r="O1865" s="6"/>
      <c r="P1865" s="6"/>
      <c r="Q1865" s="6"/>
      <c r="R1865" s="6"/>
      <c r="S1865" s="6"/>
      <c r="T1865" s="6"/>
      <c r="U1865" s="6"/>
    </row>
    <row r="1866" spans="2:21" s="83" customFormat="1" x14ac:dyDescent="0.2">
      <c r="B1866" s="142"/>
      <c r="E1866" s="84"/>
      <c r="F1866" s="216"/>
      <c r="G1866" s="84"/>
      <c r="H1866" s="210"/>
      <c r="I1866" s="210"/>
      <c r="J1866" s="84"/>
      <c r="K1866" s="84"/>
      <c r="L1866" s="84"/>
      <c r="M1866" s="84"/>
      <c r="N1866" s="84"/>
      <c r="O1866" s="6"/>
      <c r="P1866" s="6"/>
      <c r="Q1866" s="6"/>
      <c r="R1866" s="6"/>
      <c r="S1866" s="6"/>
      <c r="T1866" s="6"/>
      <c r="U1866" s="6"/>
    </row>
    <row r="1867" spans="2:21" s="83" customFormat="1" x14ac:dyDescent="0.2">
      <c r="B1867" s="142"/>
      <c r="E1867" s="84"/>
      <c r="F1867" s="216"/>
      <c r="G1867" s="84"/>
      <c r="H1867" s="210"/>
      <c r="I1867" s="210"/>
      <c r="J1867" s="84"/>
      <c r="K1867" s="84"/>
      <c r="L1867" s="84"/>
      <c r="M1867" s="84"/>
      <c r="N1867" s="84"/>
      <c r="O1867" s="6"/>
      <c r="P1867" s="6"/>
      <c r="Q1867" s="6"/>
      <c r="R1867" s="6"/>
      <c r="S1867" s="6"/>
      <c r="T1867" s="6"/>
      <c r="U1867" s="6"/>
    </row>
    <row r="1868" spans="2:21" s="83" customFormat="1" x14ac:dyDescent="0.2">
      <c r="B1868" s="142"/>
      <c r="E1868" s="84"/>
      <c r="F1868" s="216"/>
      <c r="G1868" s="84"/>
      <c r="H1868" s="210"/>
      <c r="I1868" s="210"/>
      <c r="J1868" s="84"/>
      <c r="K1868" s="84"/>
      <c r="L1868" s="84"/>
      <c r="M1868" s="84"/>
      <c r="N1868" s="84"/>
      <c r="O1868" s="6"/>
      <c r="P1868" s="6"/>
      <c r="Q1868" s="6"/>
      <c r="R1868" s="6"/>
      <c r="S1868" s="6"/>
      <c r="T1868" s="6"/>
      <c r="U1868" s="6"/>
    </row>
    <row r="1869" spans="2:21" s="83" customFormat="1" x14ac:dyDescent="0.2">
      <c r="B1869" s="142"/>
      <c r="E1869" s="84"/>
      <c r="F1869" s="216"/>
      <c r="G1869" s="84"/>
      <c r="H1869" s="210"/>
      <c r="I1869" s="210"/>
      <c r="J1869" s="84"/>
      <c r="K1869" s="84"/>
      <c r="L1869" s="84"/>
      <c r="M1869" s="84"/>
      <c r="N1869" s="84"/>
      <c r="O1869" s="6"/>
      <c r="P1869" s="6"/>
      <c r="Q1869" s="6"/>
      <c r="R1869" s="6"/>
      <c r="S1869" s="6"/>
      <c r="T1869" s="6"/>
      <c r="U1869" s="6"/>
    </row>
    <row r="1870" spans="2:21" s="83" customFormat="1" x14ac:dyDescent="0.2">
      <c r="B1870" s="142"/>
      <c r="E1870" s="84"/>
      <c r="F1870" s="216"/>
      <c r="G1870" s="84"/>
      <c r="H1870" s="210"/>
      <c r="I1870" s="210"/>
      <c r="J1870" s="84"/>
      <c r="K1870" s="84"/>
      <c r="L1870" s="84"/>
      <c r="M1870" s="84"/>
      <c r="N1870" s="84"/>
      <c r="O1870" s="6"/>
      <c r="P1870" s="6"/>
      <c r="Q1870" s="6"/>
      <c r="R1870" s="6"/>
      <c r="S1870" s="6"/>
      <c r="T1870" s="6"/>
      <c r="U1870" s="6"/>
    </row>
    <row r="1871" spans="2:21" s="83" customFormat="1" x14ac:dyDescent="0.2">
      <c r="B1871" s="142"/>
      <c r="E1871" s="84"/>
      <c r="F1871" s="216"/>
      <c r="G1871" s="84"/>
      <c r="H1871" s="210"/>
      <c r="I1871" s="210"/>
      <c r="J1871" s="84"/>
      <c r="K1871" s="84"/>
      <c r="L1871" s="84"/>
      <c r="M1871" s="84"/>
      <c r="N1871" s="84"/>
      <c r="O1871" s="6"/>
      <c r="P1871" s="6"/>
      <c r="Q1871" s="6"/>
      <c r="R1871" s="6"/>
      <c r="S1871" s="6"/>
      <c r="T1871" s="6"/>
      <c r="U1871" s="6"/>
    </row>
    <row r="1872" spans="2:21" s="83" customFormat="1" x14ac:dyDescent="0.2">
      <c r="B1872" s="142"/>
      <c r="E1872" s="84"/>
      <c r="F1872" s="216"/>
      <c r="G1872" s="84"/>
      <c r="H1872" s="210"/>
      <c r="I1872" s="210"/>
      <c r="J1872" s="84"/>
      <c r="K1872" s="84"/>
      <c r="L1872" s="84"/>
      <c r="M1872" s="84"/>
      <c r="N1872" s="84"/>
      <c r="O1872" s="6"/>
      <c r="P1872" s="6"/>
      <c r="Q1872" s="6"/>
      <c r="R1872" s="6"/>
      <c r="S1872" s="6"/>
      <c r="T1872" s="6"/>
      <c r="U1872" s="6"/>
    </row>
    <row r="1873" spans="2:21" s="83" customFormat="1" x14ac:dyDescent="0.2">
      <c r="B1873" s="142"/>
      <c r="E1873" s="84"/>
      <c r="F1873" s="216"/>
      <c r="G1873" s="84"/>
      <c r="H1873" s="210"/>
      <c r="I1873" s="210"/>
      <c r="J1873" s="84"/>
      <c r="K1873" s="84"/>
      <c r="L1873" s="84"/>
      <c r="M1873" s="84"/>
      <c r="N1873" s="84"/>
      <c r="O1873" s="6"/>
      <c r="P1873" s="6"/>
      <c r="Q1873" s="6"/>
      <c r="R1873" s="6"/>
      <c r="S1873" s="6"/>
      <c r="T1873" s="6"/>
      <c r="U1873" s="6"/>
    </row>
    <row r="1874" spans="2:21" s="83" customFormat="1" x14ac:dyDescent="0.2">
      <c r="B1874" s="142"/>
      <c r="E1874" s="84"/>
      <c r="F1874" s="216"/>
      <c r="G1874" s="84"/>
      <c r="H1874" s="210"/>
      <c r="I1874" s="210"/>
      <c r="J1874" s="84"/>
      <c r="K1874" s="84"/>
      <c r="L1874" s="84"/>
      <c r="M1874" s="84"/>
      <c r="N1874" s="84"/>
      <c r="O1874" s="6"/>
      <c r="P1874" s="6"/>
      <c r="Q1874" s="6"/>
      <c r="R1874" s="6"/>
      <c r="S1874" s="6"/>
      <c r="T1874" s="6"/>
      <c r="U1874" s="6"/>
    </row>
    <row r="1875" spans="2:21" s="83" customFormat="1" x14ac:dyDescent="0.2">
      <c r="B1875" s="142"/>
      <c r="E1875" s="84"/>
      <c r="F1875" s="216"/>
      <c r="G1875" s="84"/>
      <c r="H1875" s="210"/>
      <c r="I1875" s="210"/>
      <c r="J1875" s="84"/>
      <c r="K1875" s="84"/>
      <c r="L1875" s="84"/>
      <c r="M1875" s="84"/>
      <c r="N1875" s="84"/>
      <c r="O1875" s="6"/>
      <c r="P1875" s="6"/>
      <c r="Q1875" s="6"/>
      <c r="R1875" s="6"/>
      <c r="S1875" s="6"/>
      <c r="T1875" s="6"/>
      <c r="U1875" s="6"/>
    </row>
    <row r="1876" spans="2:21" s="83" customFormat="1" x14ac:dyDescent="0.2">
      <c r="B1876" s="142"/>
      <c r="E1876" s="84"/>
      <c r="F1876" s="216"/>
      <c r="G1876" s="84"/>
      <c r="H1876" s="210"/>
      <c r="I1876" s="210"/>
      <c r="J1876" s="84"/>
      <c r="K1876" s="84"/>
      <c r="L1876" s="84"/>
      <c r="M1876" s="84"/>
      <c r="N1876" s="84"/>
      <c r="O1876" s="6"/>
      <c r="P1876" s="6"/>
      <c r="Q1876" s="6"/>
      <c r="R1876" s="6"/>
      <c r="S1876" s="6"/>
      <c r="T1876" s="6"/>
      <c r="U1876" s="6"/>
    </row>
    <row r="1877" spans="2:21" s="83" customFormat="1" x14ac:dyDescent="0.2">
      <c r="B1877" s="142"/>
      <c r="E1877" s="84"/>
      <c r="F1877" s="216"/>
      <c r="G1877" s="84"/>
      <c r="H1877" s="210"/>
      <c r="I1877" s="210"/>
      <c r="J1877" s="84"/>
      <c r="K1877" s="84"/>
      <c r="L1877" s="84"/>
      <c r="M1877" s="84"/>
      <c r="N1877" s="84"/>
      <c r="O1877" s="6"/>
      <c r="P1877" s="6"/>
      <c r="Q1877" s="6"/>
      <c r="R1877" s="6"/>
      <c r="S1877" s="6"/>
      <c r="T1877" s="6"/>
      <c r="U1877" s="6"/>
    </row>
    <row r="1878" spans="2:21" s="83" customFormat="1" x14ac:dyDescent="0.2">
      <c r="B1878" s="142"/>
      <c r="E1878" s="84"/>
      <c r="F1878" s="216"/>
      <c r="G1878" s="84"/>
      <c r="H1878" s="210"/>
      <c r="I1878" s="210"/>
      <c r="J1878" s="84"/>
      <c r="K1878" s="84"/>
      <c r="L1878" s="84"/>
      <c r="M1878" s="84"/>
      <c r="N1878" s="84"/>
      <c r="O1878" s="6"/>
      <c r="P1878" s="6"/>
      <c r="Q1878" s="6"/>
      <c r="R1878" s="6"/>
      <c r="S1878" s="6"/>
      <c r="T1878" s="6"/>
      <c r="U1878" s="6"/>
    </row>
    <row r="1879" spans="2:21" s="83" customFormat="1" x14ac:dyDescent="0.2">
      <c r="B1879" s="142"/>
      <c r="E1879" s="84"/>
      <c r="F1879" s="216"/>
      <c r="G1879" s="84"/>
      <c r="H1879" s="210"/>
      <c r="I1879" s="210"/>
      <c r="J1879" s="84"/>
      <c r="K1879" s="84"/>
      <c r="L1879" s="84"/>
      <c r="M1879" s="84"/>
      <c r="N1879" s="84"/>
      <c r="O1879" s="6"/>
      <c r="P1879" s="6"/>
      <c r="Q1879" s="6"/>
      <c r="R1879" s="6"/>
      <c r="S1879" s="6"/>
      <c r="T1879" s="6"/>
      <c r="U1879" s="6"/>
    </row>
    <row r="1880" spans="2:21" s="83" customFormat="1" x14ac:dyDescent="0.2">
      <c r="B1880" s="142"/>
      <c r="E1880" s="84"/>
      <c r="F1880" s="216"/>
      <c r="G1880" s="84"/>
      <c r="H1880" s="210"/>
      <c r="I1880" s="210"/>
      <c r="J1880" s="84"/>
      <c r="K1880" s="84"/>
      <c r="L1880" s="84"/>
      <c r="M1880" s="84"/>
      <c r="N1880" s="84"/>
      <c r="O1880" s="6"/>
      <c r="P1880" s="6"/>
      <c r="Q1880" s="6"/>
      <c r="R1880" s="6"/>
      <c r="S1880" s="6"/>
      <c r="T1880" s="6"/>
      <c r="U1880" s="6"/>
    </row>
    <row r="1881" spans="2:21" s="83" customFormat="1" x14ac:dyDescent="0.2">
      <c r="B1881" s="142"/>
      <c r="E1881" s="84"/>
      <c r="F1881" s="216"/>
      <c r="G1881" s="84"/>
      <c r="H1881" s="210"/>
      <c r="I1881" s="210"/>
      <c r="J1881" s="84"/>
      <c r="K1881" s="84"/>
      <c r="L1881" s="84"/>
      <c r="M1881" s="84"/>
      <c r="N1881" s="84"/>
      <c r="O1881" s="6"/>
      <c r="P1881" s="6"/>
      <c r="Q1881" s="6"/>
      <c r="R1881" s="6"/>
      <c r="S1881" s="6"/>
      <c r="T1881" s="6"/>
      <c r="U1881" s="6"/>
    </row>
    <row r="1882" spans="2:21" s="83" customFormat="1" x14ac:dyDescent="0.2">
      <c r="B1882" s="142"/>
      <c r="E1882" s="84"/>
      <c r="F1882" s="216"/>
      <c r="G1882" s="84"/>
      <c r="H1882" s="210"/>
      <c r="I1882" s="210"/>
      <c r="J1882" s="84"/>
      <c r="K1882" s="84"/>
      <c r="L1882" s="84"/>
      <c r="M1882" s="84"/>
      <c r="N1882" s="84"/>
      <c r="O1882" s="6"/>
      <c r="P1882" s="6"/>
      <c r="Q1882" s="6"/>
      <c r="R1882" s="6"/>
      <c r="S1882" s="6"/>
      <c r="T1882" s="6"/>
      <c r="U1882" s="6"/>
    </row>
    <row r="1883" spans="2:21" s="83" customFormat="1" x14ac:dyDescent="0.2">
      <c r="B1883" s="142"/>
      <c r="E1883" s="84"/>
      <c r="F1883" s="216"/>
      <c r="G1883" s="84"/>
      <c r="H1883" s="210"/>
      <c r="I1883" s="210"/>
      <c r="J1883" s="84"/>
      <c r="K1883" s="84"/>
      <c r="L1883" s="84"/>
      <c r="M1883" s="84"/>
      <c r="N1883" s="84"/>
      <c r="O1883" s="6"/>
      <c r="P1883" s="6"/>
      <c r="Q1883" s="6"/>
      <c r="R1883" s="6"/>
      <c r="S1883" s="6"/>
      <c r="T1883" s="6"/>
      <c r="U1883" s="6"/>
    </row>
    <row r="1884" spans="2:21" s="83" customFormat="1" x14ac:dyDescent="0.2">
      <c r="B1884" s="142"/>
      <c r="E1884" s="84"/>
      <c r="F1884" s="216"/>
      <c r="G1884" s="84"/>
      <c r="H1884" s="210"/>
      <c r="I1884" s="210"/>
      <c r="J1884" s="84"/>
      <c r="K1884" s="84"/>
      <c r="L1884" s="84"/>
      <c r="M1884" s="84"/>
      <c r="N1884" s="84"/>
      <c r="O1884" s="6"/>
      <c r="P1884" s="6"/>
      <c r="Q1884" s="6"/>
      <c r="R1884" s="6"/>
      <c r="S1884" s="6"/>
      <c r="T1884" s="6"/>
      <c r="U1884" s="6"/>
    </row>
    <row r="1885" spans="2:21" s="83" customFormat="1" x14ac:dyDescent="0.2">
      <c r="B1885" s="142"/>
      <c r="E1885" s="84"/>
      <c r="F1885" s="216"/>
      <c r="G1885" s="84"/>
      <c r="H1885" s="210"/>
      <c r="I1885" s="210"/>
      <c r="J1885" s="84"/>
      <c r="K1885" s="84"/>
      <c r="L1885" s="84"/>
      <c r="M1885" s="84"/>
      <c r="N1885" s="84"/>
      <c r="O1885" s="6"/>
      <c r="P1885" s="6"/>
      <c r="Q1885" s="6"/>
      <c r="R1885" s="6"/>
      <c r="S1885" s="6"/>
      <c r="T1885" s="6"/>
      <c r="U1885" s="6"/>
    </row>
    <row r="1886" spans="2:21" s="83" customFormat="1" x14ac:dyDescent="0.2">
      <c r="B1886" s="142"/>
      <c r="E1886" s="84"/>
      <c r="F1886" s="216"/>
      <c r="G1886" s="84"/>
      <c r="H1886" s="210"/>
      <c r="I1886" s="210"/>
      <c r="J1886" s="84"/>
      <c r="K1886" s="84"/>
      <c r="L1886" s="84"/>
      <c r="M1886" s="84"/>
      <c r="N1886" s="84"/>
      <c r="O1886" s="6"/>
      <c r="P1886" s="6"/>
      <c r="Q1886" s="6"/>
      <c r="R1886" s="6"/>
      <c r="S1886" s="6"/>
      <c r="T1886" s="6"/>
      <c r="U1886" s="6"/>
    </row>
    <row r="1887" spans="2:21" s="83" customFormat="1" x14ac:dyDescent="0.2">
      <c r="B1887" s="142"/>
      <c r="E1887" s="84"/>
      <c r="F1887" s="216"/>
      <c r="G1887" s="84"/>
      <c r="H1887" s="210"/>
      <c r="I1887" s="210"/>
      <c r="J1887" s="84"/>
      <c r="K1887" s="84"/>
      <c r="L1887" s="84"/>
      <c r="M1887" s="84"/>
      <c r="N1887" s="84"/>
      <c r="O1887" s="6"/>
      <c r="P1887" s="6"/>
      <c r="Q1887" s="6"/>
      <c r="R1887" s="6"/>
      <c r="S1887" s="6"/>
      <c r="T1887" s="6"/>
      <c r="U1887" s="6"/>
    </row>
    <row r="1888" spans="2:21" s="83" customFormat="1" x14ac:dyDescent="0.2">
      <c r="B1888" s="142"/>
      <c r="E1888" s="84"/>
      <c r="F1888" s="216"/>
      <c r="G1888" s="84"/>
      <c r="H1888" s="210"/>
      <c r="I1888" s="210"/>
      <c r="J1888" s="84"/>
      <c r="K1888" s="84"/>
      <c r="L1888" s="84"/>
      <c r="M1888" s="84"/>
      <c r="N1888" s="84"/>
      <c r="O1888" s="6"/>
      <c r="P1888" s="6"/>
      <c r="Q1888" s="6"/>
      <c r="R1888" s="6"/>
      <c r="S1888" s="6"/>
      <c r="T1888" s="6"/>
      <c r="U1888" s="6"/>
    </row>
    <row r="1889" spans="2:21" s="83" customFormat="1" x14ac:dyDescent="0.2">
      <c r="B1889" s="142"/>
      <c r="E1889" s="84"/>
      <c r="F1889" s="216"/>
      <c r="G1889" s="84"/>
      <c r="H1889" s="210"/>
      <c r="I1889" s="210"/>
      <c r="J1889" s="84"/>
      <c r="K1889" s="84"/>
      <c r="L1889" s="84"/>
      <c r="M1889" s="84"/>
      <c r="N1889" s="84"/>
      <c r="O1889" s="6"/>
      <c r="P1889" s="6"/>
      <c r="Q1889" s="6"/>
      <c r="R1889" s="6"/>
      <c r="S1889" s="6"/>
      <c r="T1889" s="6"/>
      <c r="U1889" s="6"/>
    </row>
    <row r="1890" spans="2:21" s="83" customFormat="1" x14ac:dyDescent="0.2">
      <c r="B1890" s="142"/>
      <c r="E1890" s="84"/>
      <c r="F1890" s="216"/>
      <c r="G1890" s="84"/>
      <c r="H1890" s="210"/>
      <c r="I1890" s="210"/>
      <c r="J1890" s="84"/>
      <c r="K1890" s="84"/>
      <c r="L1890" s="84"/>
      <c r="M1890" s="84"/>
      <c r="N1890" s="84"/>
      <c r="O1890" s="6"/>
      <c r="P1890" s="6"/>
      <c r="Q1890" s="6"/>
      <c r="R1890" s="6"/>
      <c r="S1890" s="6"/>
      <c r="T1890" s="6"/>
      <c r="U1890" s="6"/>
    </row>
    <row r="1891" spans="2:21" s="83" customFormat="1" x14ac:dyDescent="0.2">
      <c r="B1891" s="142"/>
      <c r="E1891" s="84"/>
      <c r="F1891" s="216"/>
      <c r="G1891" s="84"/>
      <c r="H1891" s="210"/>
      <c r="I1891" s="210"/>
      <c r="J1891" s="84"/>
      <c r="K1891" s="84"/>
      <c r="L1891" s="84"/>
      <c r="M1891" s="84"/>
      <c r="N1891" s="84"/>
      <c r="O1891" s="6"/>
      <c r="P1891" s="6"/>
      <c r="Q1891" s="6"/>
      <c r="R1891" s="6"/>
      <c r="S1891" s="6"/>
      <c r="T1891" s="6"/>
      <c r="U1891" s="6"/>
    </row>
    <row r="1892" spans="2:21" s="83" customFormat="1" x14ac:dyDescent="0.2">
      <c r="B1892" s="142"/>
      <c r="E1892" s="84"/>
      <c r="F1892" s="216"/>
      <c r="G1892" s="84"/>
      <c r="H1892" s="210"/>
      <c r="I1892" s="210"/>
      <c r="J1892" s="84"/>
      <c r="K1892" s="84"/>
      <c r="L1892" s="84"/>
      <c r="M1892" s="84"/>
      <c r="N1892" s="84"/>
      <c r="O1892" s="6"/>
      <c r="P1892" s="6"/>
      <c r="Q1892" s="6"/>
      <c r="R1892" s="6"/>
      <c r="S1892" s="6"/>
      <c r="T1892" s="6"/>
      <c r="U1892" s="6"/>
    </row>
    <row r="1893" spans="2:21" s="83" customFormat="1" x14ac:dyDescent="0.2">
      <c r="B1893" s="142"/>
      <c r="E1893" s="84"/>
      <c r="F1893" s="216"/>
      <c r="G1893" s="84"/>
      <c r="H1893" s="210"/>
      <c r="I1893" s="210"/>
      <c r="J1893" s="84"/>
      <c r="K1893" s="84"/>
      <c r="L1893" s="84"/>
      <c r="M1893" s="84"/>
      <c r="N1893" s="84"/>
      <c r="O1893" s="6"/>
      <c r="P1893" s="6"/>
      <c r="Q1893" s="6"/>
      <c r="R1893" s="6"/>
      <c r="S1893" s="6"/>
      <c r="T1893" s="6"/>
      <c r="U1893" s="6"/>
    </row>
    <row r="1894" spans="2:21" s="83" customFormat="1" x14ac:dyDescent="0.2">
      <c r="B1894" s="142"/>
      <c r="E1894" s="84"/>
      <c r="F1894" s="216"/>
      <c r="G1894" s="84"/>
      <c r="H1894" s="210"/>
      <c r="I1894" s="210"/>
      <c r="J1894" s="84"/>
      <c r="K1894" s="84"/>
      <c r="L1894" s="84"/>
      <c r="M1894" s="84"/>
      <c r="N1894" s="84"/>
      <c r="O1894" s="6"/>
      <c r="P1894" s="6"/>
      <c r="Q1894" s="6"/>
      <c r="R1894" s="6"/>
      <c r="S1894" s="6"/>
      <c r="T1894" s="6"/>
      <c r="U1894" s="6"/>
    </row>
    <row r="1895" spans="2:21" s="83" customFormat="1" x14ac:dyDescent="0.2">
      <c r="B1895" s="142"/>
      <c r="E1895" s="84"/>
      <c r="F1895" s="216"/>
      <c r="G1895" s="84"/>
      <c r="H1895" s="210"/>
      <c r="I1895" s="210"/>
      <c r="J1895" s="84"/>
      <c r="K1895" s="84"/>
      <c r="L1895" s="84"/>
      <c r="M1895" s="84"/>
      <c r="N1895" s="84"/>
      <c r="O1895" s="6"/>
      <c r="P1895" s="6"/>
      <c r="Q1895" s="6"/>
      <c r="R1895" s="6"/>
      <c r="S1895" s="6"/>
      <c r="T1895" s="6"/>
      <c r="U1895" s="6"/>
    </row>
    <row r="1896" spans="2:21" s="83" customFormat="1" x14ac:dyDescent="0.2">
      <c r="B1896" s="142"/>
      <c r="E1896" s="84"/>
      <c r="F1896" s="216"/>
      <c r="G1896" s="84"/>
      <c r="H1896" s="210"/>
      <c r="I1896" s="210"/>
      <c r="J1896" s="84"/>
      <c r="K1896" s="84"/>
      <c r="L1896" s="84"/>
      <c r="M1896" s="84"/>
      <c r="N1896" s="84"/>
      <c r="O1896" s="6"/>
      <c r="P1896" s="6"/>
      <c r="Q1896" s="6"/>
      <c r="R1896" s="6"/>
      <c r="S1896" s="6"/>
      <c r="T1896" s="6"/>
      <c r="U1896" s="6"/>
    </row>
    <row r="1897" spans="2:21" s="83" customFormat="1" x14ac:dyDescent="0.2">
      <c r="B1897" s="142"/>
      <c r="E1897" s="84"/>
      <c r="F1897" s="216"/>
      <c r="G1897" s="84"/>
      <c r="H1897" s="210"/>
      <c r="I1897" s="210"/>
      <c r="J1897" s="84"/>
      <c r="K1897" s="84"/>
      <c r="L1897" s="84"/>
      <c r="M1897" s="84"/>
      <c r="N1897" s="84"/>
      <c r="O1897" s="6"/>
      <c r="P1897" s="6"/>
      <c r="Q1897" s="6"/>
      <c r="R1897" s="6"/>
      <c r="S1897" s="6"/>
      <c r="T1897" s="6"/>
      <c r="U1897" s="6"/>
    </row>
    <row r="1898" spans="2:21" s="83" customFormat="1" x14ac:dyDescent="0.2">
      <c r="B1898" s="142"/>
      <c r="E1898" s="84"/>
      <c r="F1898" s="216"/>
      <c r="G1898" s="84"/>
      <c r="H1898" s="210"/>
      <c r="I1898" s="210"/>
      <c r="J1898" s="84"/>
      <c r="K1898" s="84"/>
      <c r="L1898" s="84"/>
      <c r="M1898" s="84"/>
      <c r="N1898" s="84"/>
      <c r="O1898" s="6"/>
      <c r="P1898" s="6"/>
      <c r="Q1898" s="6"/>
      <c r="R1898" s="6"/>
      <c r="S1898" s="6"/>
      <c r="T1898" s="6"/>
      <c r="U1898" s="6"/>
    </row>
    <row r="1899" spans="2:21" s="83" customFormat="1" x14ac:dyDescent="0.2">
      <c r="B1899" s="142"/>
      <c r="E1899" s="84"/>
      <c r="F1899" s="216"/>
      <c r="G1899" s="84"/>
      <c r="H1899" s="210"/>
      <c r="I1899" s="210"/>
      <c r="J1899" s="84"/>
      <c r="K1899" s="84"/>
      <c r="L1899" s="84"/>
      <c r="M1899" s="84"/>
      <c r="N1899" s="84"/>
      <c r="O1899" s="6"/>
      <c r="P1899" s="6"/>
      <c r="Q1899" s="6"/>
      <c r="R1899" s="6"/>
      <c r="S1899" s="6"/>
      <c r="T1899" s="6"/>
      <c r="U1899" s="6"/>
    </row>
    <row r="1900" spans="2:21" s="83" customFormat="1" x14ac:dyDescent="0.2">
      <c r="B1900" s="142"/>
      <c r="E1900" s="84"/>
      <c r="F1900" s="216"/>
      <c r="G1900" s="84"/>
      <c r="H1900" s="210"/>
      <c r="I1900" s="210"/>
      <c r="J1900" s="84"/>
      <c r="K1900" s="84"/>
      <c r="L1900" s="84"/>
      <c r="M1900" s="84"/>
      <c r="N1900" s="84"/>
      <c r="O1900" s="6"/>
      <c r="P1900" s="6"/>
      <c r="Q1900" s="6"/>
      <c r="R1900" s="6"/>
      <c r="S1900" s="6"/>
      <c r="T1900" s="6"/>
      <c r="U1900" s="6"/>
    </row>
    <row r="1901" spans="2:21" s="83" customFormat="1" x14ac:dyDescent="0.2">
      <c r="B1901" s="142"/>
      <c r="E1901" s="84"/>
      <c r="F1901" s="216"/>
      <c r="G1901" s="84"/>
      <c r="H1901" s="210"/>
      <c r="I1901" s="210"/>
      <c r="J1901" s="84"/>
      <c r="K1901" s="84"/>
      <c r="L1901" s="84"/>
      <c r="M1901" s="84"/>
      <c r="N1901" s="84"/>
      <c r="O1901" s="6"/>
      <c r="P1901" s="6"/>
      <c r="Q1901" s="6"/>
      <c r="R1901" s="6"/>
      <c r="S1901" s="6"/>
      <c r="T1901" s="6"/>
      <c r="U1901" s="6"/>
    </row>
    <row r="1902" spans="2:21" s="83" customFormat="1" x14ac:dyDescent="0.2">
      <c r="B1902" s="142"/>
      <c r="E1902" s="84"/>
      <c r="F1902" s="216"/>
      <c r="G1902" s="84"/>
      <c r="H1902" s="210"/>
      <c r="I1902" s="210"/>
      <c r="J1902" s="84"/>
      <c r="K1902" s="84"/>
      <c r="L1902" s="84"/>
      <c r="M1902" s="84"/>
      <c r="N1902" s="84"/>
      <c r="O1902" s="6"/>
      <c r="P1902" s="6"/>
      <c r="Q1902" s="6"/>
      <c r="R1902" s="6"/>
      <c r="S1902" s="6"/>
      <c r="T1902" s="6"/>
      <c r="U1902" s="6"/>
    </row>
    <row r="1903" spans="2:21" s="83" customFormat="1" x14ac:dyDescent="0.2">
      <c r="B1903" s="142"/>
      <c r="E1903" s="84"/>
      <c r="F1903" s="216"/>
      <c r="G1903" s="84"/>
      <c r="H1903" s="210"/>
      <c r="I1903" s="210"/>
      <c r="J1903" s="84"/>
      <c r="K1903" s="84"/>
      <c r="L1903" s="84"/>
      <c r="M1903" s="84"/>
      <c r="N1903" s="84"/>
      <c r="O1903" s="6"/>
      <c r="P1903" s="6"/>
      <c r="Q1903" s="6"/>
      <c r="R1903" s="6"/>
      <c r="S1903" s="6"/>
      <c r="T1903" s="6"/>
      <c r="U1903" s="6"/>
    </row>
    <row r="1904" spans="2:21" s="83" customFormat="1" x14ac:dyDescent="0.2">
      <c r="B1904" s="142"/>
      <c r="E1904" s="84"/>
      <c r="F1904" s="216"/>
      <c r="G1904" s="84"/>
      <c r="H1904" s="210"/>
      <c r="I1904" s="210"/>
      <c r="J1904" s="84"/>
      <c r="K1904" s="84"/>
      <c r="L1904" s="84"/>
      <c r="M1904" s="84"/>
      <c r="N1904" s="84"/>
      <c r="O1904" s="6"/>
      <c r="P1904" s="6"/>
      <c r="Q1904" s="6"/>
      <c r="R1904" s="6"/>
      <c r="S1904" s="6"/>
      <c r="T1904" s="6"/>
      <c r="U1904" s="6"/>
    </row>
    <row r="1905" spans="2:21" s="83" customFormat="1" x14ac:dyDescent="0.2">
      <c r="B1905" s="142"/>
      <c r="E1905" s="84"/>
      <c r="F1905" s="216"/>
      <c r="G1905" s="84"/>
      <c r="H1905" s="210"/>
      <c r="I1905" s="210"/>
      <c r="J1905" s="84"/>
      <c r="K1905" s="84"/>
      <c r="L1905" s="84"/>
      <c r="M1905" s="84"/>
      <c r="N1905" s="84"/>
      <c r="O1905" s="6"/>
      <c r="P1905" s="6"/>
      <c r="Q1905" s="6"/>
      <c r="R1905" s="6"/>
      <c r="S1905" s="6"/>
      <c r="T1905" s="6"/>
      <c r="U1905" s="6"/>
    </row>
    <row r="1906" spans="2:21" s="83" customFormat="1" x14ac:dyDescent="0.2">
      <c r="B1906" s="142"/>
      <c r="E1906" s="84"/>
      <c r="F1906" s="216"/>
      <c r="G1906" s="84"/>
      <c r="H1906" s="210"/>
      <c r="I1906" s="210"/>
      <c r="J1906" s="84"/>
      <c r="K1906" s="84"/>
      <c r="L1906" s="84"/>
      <c r="M1906" s="84"/>
      <c r="N1906" s="84"/>
      <c r="O1906" s="6"/>
      <c r="P1906" s="6"/>
      <c r="Q1906" s="6"/>
      <c r="R1906" s="6"/>
      <c r="S1906" s="6"/>
      <c r="T1906" s="6"/>
      <c r="U1906" s="6"/>
    </row>
    <row r="1907" spans="2:21" s="83" customFormat="1" x14ac:dyDescent="0.2">
      <c r="B1907" s="142"/>
      <c r="E1907" s="84"/>
      <c r="F1907" s="216"/>
      <c r="G1907" s="84"/>
      <c r="H1907" s="210"/>
      <c r="I1907" s="210"/>
      <c r="J1907" s="84"/>
      <c r="K1907" s="84"/>
      <c r="L1907" s="84"/>
      <c r="M1907" s="84"/>
      <c r="N1907" s="84"/>
      <c r="O1907" s="6"/>
      <c r="P1907" s="6"/>
      <c r="Q1907" s="6"/>
      <c r="R1907" s="6"/>
      <c r="S1907" s="6"/>
      <c r="T1907" s="6"/>
      <c r="U1907" s="6"/>
    </row>
    <row r="1908" spans="2:21" s="83" customFormat="1" x14ac:dyDescent="0.2">
      <c r="B1908" s="142"/>
      <c r="E1908" s="84"/>
      <c r="F1908" s="216"/>
      <c r="G1908" s="84"/>
      <c r="H1908" s="210"/>
      <c r="I1908" s="210"/>
      <c r="J1908" s="84"/>
      <c r="K1908" s="84"/>
      <c r="L1908" s="84"/>
      <c r="M1908" s="84"/>
      <c r="N1908" s="84"/>
      <c r="O1908" s="6"/>
      <c r="P1908" s="6"/>
      <c r="Q1908" s="6"/>
      <c r="R1908" s="6"/>
      <c r="S1908" s="6"/>
      <c r="T1908" s="6"/>
      <c r="U1908" s="6"/>
    </row>
    <row r="1909" spans="2:21" s="83" customFormat="1" x14ac:dyDescent="0.2">
      <c r="B1909" s="142"/>
      <c r="E1909" s="84"/>
      <c r="F1909" s="216"/>
      <c r="G1909" s="84"/>
      <c r="H1909" s="210"/>
      <c r="I1909" s="210"/>
      <c r="J1909" s="84"/>
      <c r="K1909" s="84"/>
      <c r="L1909" s="84"/>
      <c r="M1909" s="84"/>
      <c r="N1909" s="84"/>
      <c r="O1909" s="6"/>
      <c r="P1909" s="6"/>
      <c r="Q1909" s="6"/>
      <c r="R1909" s="6"/>
      <c r="S1909" s="6"/>
      <c r="T1909" s="6"/>
      <c r="U1909" s="6"/>
    </row>
    <row r="1910" spans="2:21" s="83" customFormat="1" x14ac:dyDescent="0.2">
      <c r="B1910" s="142"/>
      <c r="E1910" s="84"/>
      <c r="F1910" s="216"/>
      <c r="G1910" s="84"/>
      <c r="H1910" s="210"/>
      <c r="I1910" s="210"/>
      <c r="J1910" s="84"/>
      <c r="K1910" s="84"/>
      <c r="L1910" s="84"/>
      <c r="M1910" s="84"/>
      <c r="N1910" s="84"/>
      <c r="O1910" s="6"/>
      <c r="P1910" s="6"/>
      <c r="Q1910" s="6"/>
      <c r="R1910" s="6"/>
      <c r="S1910" s="6"/>
      <c r="T1910" s="6"/>
      <c r="U1910" s="6"/>
    </row>
    <row r="1911" spans="2:21" s="83" customFormat="1" x14ac:dyDescent="0.2">
      <c r="B1911" s="142"/>
      <c r="E1911" s="84"/>
      <c r="F1911" s="216"/>
      <c r="G1911" s="84"/>
      <c r="H1911" s="210"/>
      <c r="I1911" s="210"/>
      <c r="J1911" s="84"/>
      <c r="K1911" s="84"/>
      <c r="L1911" s="84"/>
      <c r="M1911" s="84"/>
      <c r="N1911" s="84"/>
      <c r="O1911" s="6"/>
      <c r="P1911" s="6"/>
      <c r="Q1911" s="6"/>
      <c r="R1911" s="6"/>
      <c r="S1911" s="6"/>
      <c r="T1911" s="6"/>
      <c r="U1911" s="6"/>
    </row>
    <row r="1912" spans="2:21" s="83" customFormat="1" x14ac:dyDescent="0.2">
      <c r="B1912" s="142"/>
      <c r="E1912" s="84"/>
      <c r="F1912" s="216"/>
      <c r="G1912" s="84"/>
      <c r="H1912" s="210"/>
      <c r="I1912" s="210"/>
      <c r="J1912" s="84"/>
      <c r="K1912" s="84"/>
      <c r="L1912" s="84"/>
      <c r="M1912" s="84"/>
      <c r="N1912" s="84"/>
      <c r="O1912" s="6"/>
      <c r="P1912" s="6"/>
      <c r="Q1912" s="6"/>
      <c r="R1912" s="6"/>
      <c r="S1912" s="6"/>
      <c r="T1912" s="6"/>
      <c r="U1912" s="6"/>
    </row>
    <row r="1913" spans="2:21" s="83" customFormat="1" x14ac:dyDescent="0.2">
      <c r="B1913" s="142"/>
      <c r="E1913" s="84"/>
      <c r="F1913" s="216"/>
      <c r="G1913" s="84"/>
      <c r="H1913" s="210"/>
      <c r="I1913" s="210"/>
      <c r="J1913" s="84"/>
      <c r="K1913" s="84"/>
      <c r="L1913" s="84"/>
      <c r="M1913" s="84"/>
      <c r="N1913" s="84"/>
      <c r="O1913" s="6"/>
      <c r="P1913" s="6"/>
      <c r="Q1913" s="6"/>
      <c r="R1913" s="6"/>
      <c r="S1913" s="6"/>
      <c r="T1913" s="6"/>
      <c r="U1913" s="6"/>
    </row>
    <row r="1914" spans="2:21" s="83" customFormat="1" x14ac:dyDescent="0.2">
      <c r="B1914" s="142"/>
      <c r="E1914" s="84"/>
      <c r="F1914" s="216"/>
      <c r="G1914" s="84"/>
      <c r="H1914" s="210"/>
      <c r="I1914" s="210"/>
      <c r="J1914" s="84"/>
      <c r="K1914" s="84"/>
      <c r="L1914" s="84"/>
      <c r="M1914" s="84"/>
      <c r="N1914" s="84"/>
      <c r="O1914" s="6"/>
      <c r="P1914" s="6"/>
      <c r="Q1914" s="6"/>
      <c r="R1914" s="6"/>
      <c r="S1914" s="6"/>
      <c r="T1914" s="6"/>
      <c r="U1914" s="6"/>
    </row>
    <row r="1915" spans="2:21" s="83" customFormat="1" x14ac:dyDescent="0.2">
      <c r="B1915" s="142"/>
      <c r="E1915" s="84"/>
      <c r="F1915" s="216"/>
      <c r="G1915" s="84"/>
      <c r="H1915" s="210"/>
      <c r="I1915" s="210"/>
      <c r="J1915" s="84"/>
      <c r="K1915" s="84"/>
      <c r="L1915" s="84"/>
      <c r="M1915" s="84"/>
      <c r="N1915" s="84"/>
      <c r="O1915" s="6"/>
      <c r="P1915" s="6"/>
      <c r="Q1915" s="6"/>
      <c r="R1915" s="6"/>
      <c r="S1915" s="6"/>
      <c r="T1915" s="6"/>
      <c r="U1915" s="6"/>
    </row>
    <row r="1916" spans="2:21" s="83" customFormat="1" x14ac:dyDescent="0.2">
      <c r="B1916" s="142"/>
      <c r="E1916" s="84"/>
      <c r="F1916" s="216"/>
      <c r="G1916" s="84"/>
      <c r="H1916" s="210"/>
      <c r="I1916" s="210"/>
      <c r="J1916" s="84"/>
      <c r="K1916" s="84"/>
      <c r="L1916" s="84"/>
      <c r="M1916" s="84"/>
      <c r="N1916" s="84"/>
      <c r="O1916" s="6"/>
      <c r="P1916" s="6"/>
      <c r="Q1916" s="6"/>
      <c r="R1916" s="6"/>
      <c r="S1916" s="6"/>
      <c r="T1916" s="6"/>
      <c r="U1916" s="6"/>
    </row>
    <row r="1917" spans="2:21" s="83" customFormat="1" x14ac:dyDescent="0.2">
      <c r="B1917" s="142"/>
      <c r="E1917" s="84"/>
      <c r="F1917" s="216"/>
      <c r="G1917" s="84"/>
      <c r="H1917" s="210"/>
      <c r="I1917" s="210"/>
      <c r="J1917" s="84"/>
      <c r="K1917" s="84"/>
      <c r="L1917" s="84"/>
      <c r="M1917" s="84"/>
      <c r="N1917" s="84"/>
      <c r="O1917" s="6"/>
      <c r="P1917" s="6"/>
      <c r="Q1917" s="6"/>
      <c r="R1917" s="6"/>
      <c r="S1917" s="6"/>
      <c r="T1917" s="6"/>
      <c r="U1917" s="6"/>
    </row>
    <row r="1918" spans="2:21" s="83" customFormat="1" x14ac:dyDescent="0.2">
      <c r="B1918" s="142"/>
      <c r="E1918" s="84"/>
      <c r="F1918" s="216"/>
      <c r="G1918" s="84"/>
      <c r="H1918" s="210"/>
      <c r="I1918" s="210"/>
      <c r="J1918" s="84"/>
      <c r="K1918" s="84"/>
      <c r="L1918" s="84"/>
      <c r="M1918" s="84"/>
      <c r="N1918" s="84"/>
      <c r="O1918" s="6"/>
      <c r="P1918" s="6"/>
      <c r="Q1918" s="6"/>
      <c r="R1918" s="6"/>
      <c r="S1918" s="6"/>
      <c r="T1918" s="6"/>
      <c r="U1918" s="6"/>
    </row>
    <row r="1919" spans="2:21" s="83" customFormat="1" x14ac:dyDescent="0.2">
      <c r="B1919" s="142"/>
      <c r="E1919" s="84"/>
      <c r="F1919" s="216"/>
      <c r="G1919" s="84"/>
      <c r="H1919" s="210"/>
      <c r="I1919" s="210"/>
      <c r="J1919" s="84"/>
      <c r="K1919" s="84"/>
      <c r="L1919" s="84"/>
      <c r="M1919" s="84"/>
      <c r="N1919" s="84"/>
      <c r="O1919" s="6"/>
      <c r="P1919" s="6"/>
      <c r="Q1919" s="6"/>
      <c r="R1919" s="6"/>
      <c r="S1919" s="6"/>
      <c r="T1919" s="6"/>
      <c r="U1919" s="6"/>
    </row>
    <row r="1920" spans="2:21" s="83" customFormat="1" x14ac:dyDescent="0.2">
      <c r="B1920" s="142"/>
      <c r="E1920" s="84"/>
      <c r="F1920" s="216"/>
      <c r="G1920" s="84"/>
      <c r="H1920" s="210"/>
      <c r="I1920" s="210"/>
      <c r="J1920" s="84"/>
      <c r="K1920" s="84"/>
      <c r="L1920" s="84"/>
      <c r="M1920" s="84"/>
      <c r="N1920" s="84"/>
      <c r="O1920" s="6"/>
      <c r="P1920" s="6"/>
      <c r="Q1920" s="6"/>
      <c r="R1920" s="6"/>
      <c r="S1920" s="6"/>
      <c r="T1920" s="6"/>
      <c r="U1920" s="6"/>
    </row>
    <row r="1921" spans="2:21" s="83" customFormat="1" x14ac:dyDescent="0.2">
      <c r="B1921" s="142"/>
      <c r="E1921" s="84"/>
      <c r="F1921" s="216"/>
      <c r="G1921" s="84"/>
      <c r="H1921" s="210"/>
      <c r="I1921" s="210"/>
      <c r="J1921" s="84"/>
      <c r="K1921" s="84"/>
      <c r="L1921" s="84"/>
      <c r="M1921" s="84"/>
      <c r="N1921" s="84"/>
      <c r="O1921" s="6"/>
      <c r="P1921" s="6"/>
      <c r="Q1921" s="6"/>
      <c r="R1921" s="6"/>
      <c r="S1921" s="6"/>
      <c r="T1921" s="6"/>
      <c r="U1921" s="6"/>
    </row>
    <row r="1922" spans="2:21" s="83" customFormat="1" x14ac:dyDescent="0.2">
      <c r="B1922" s="142"/>
      <c r="E1922" s="84"/>
      <c r="F1922" s="216"/>
      <c r="G1922" s="84"/>
      <c r="H1922" s="210"/>
      <c r="I1922" s="210"/>
      <c r="J1922" s="84"/>
      <c r="K1922" s="84"/>
      <c r="L1922" s="84"/>
      <c r="M1922" s="84"/>
      <c r="N1922" s="84"/>
      <c r="O1922" s="6"/>
      <c r="P1922" s="6"/>
      <c r="Q1922" s="6"/>
      <c r="R1922" s="6"/>
      <c r="S1922" s="6"/>
      <c r="T1922" s="6"/>
      <c r="U1922" s="6"/>
    </row>
    <row r="1923" spans="2:21" s="83" customFormat="1" x14ac:dyDescent="0.2">
      <c r="B1923" s="142"/>
      <c r="E1923" s="84"/>
      <c r="F1923" s="216"/>
      <c r="G1923" s="84"/>
      <c r="H1923" s="210"/>
      <c r="I1923" s="210"/>
      <c r="J1923" s="84"/>
      <c r="K1923" s="84"/>
      <c r="L1923" s="84"/>
      <c r="M1923" s="84"/>
      <c r="N1923" s="84"/>
      <c r="O1923" s="6"/>
      <c r="P1923" s="6"/>
      <c r="Q1923" s="6"/>
      <c r="R1923" s="6"/>
      <c r="S1923" s="6"/>
      <c r="T1923" s="6"/>
      <c r="U1923" s="6"/>
    </row>
    <row r="1924" spans="2:21" s="83" customFormat="1" x14ac:dyDescent="0.2">
      <c r="B1924" s="142"/>
      <c r="E1924" s="84"/>
      <c r="F1924" s="216"/>
      <c r="G1924" s="84"/>
      <c r="H1924" s="210"/>
      <c r="I1924" s="210"/>
      <c r="J1924" s="84"/>
      <c r="K1924" s="84"/>
      <c r="L1924" s="84"/>
      <c r="M1924" s="84"/>
      <c r="N1924" s="84"/>
      <c r="O1924" s="6"/>
      <c r="P1924" s="6"/>
      <c r="Q1924" s="6"/>
      <c r="R1924" s="6"/>
      <c r="S1924" s="6"/>
      <c r="T1924" s="6"/>
      <c r="U1924" s="6"/>
    </row>
    <row r="1925" spans="2:21" s="83" customFormat="1" x14ac:dyDescent="0.2">
      <c r="B1925" s="142"/>
      <c r="E1925" s="84"/>
      <c r="F1925" s="216"/>
      <c r="G1925" s="84"/>
      <c r="H1925" s="210"/>
      <c r="I1925" s="210"/>
      <c r="J1925" s="84"/>
      <c r="K1925" s="84"/>
      <c r="L1925" s="84"/>
      <c r="M1925" s="84"/>
      <c r="N1925" s="84"/>
      <c r="O1925" s="6"/>
      <c r="P1925" s="6"/>
      <c r="Q1925" s="6"/>
      <c r="R1925" s="6"/>
      <c r="S1925" s="6"/>
      <c r="T1925" s="6"/>
      <c r="U1925" s="6"/>
    </row>
    <row r="1926" spans="2:21" s="83" customFormat="1" x14ac:dyDescent="0.2">
      <c r="B1926" s="142"/>
      <c r="E1926" s="84"/>
      <c r="F1926" s="216"/>
      <c r="G1926" s="84"/>
      <c r="H1926" s="210"/>
      <c r="I1926" s="210"/>
      <c r="J1926" s="84"/>
      <c r="K1926" s="84"/>
      <c r="L1926" s="84"/>
      <c r="M1926" s="84"/>
      <c r="N1926" s="84"/>
      <c r="O1926" s="6"/>
      <c r="P1926" s="6"/>
      <c r="Q1926" s="6"/>
      <c r="R1926" s="6"/>
      <c r="S1926" s="6"/>
      <c r="T1926" s="6"/>
      <c r="U1926" s="6"/>
    </row>
    <row r="1927" spans="2:21" s="83" customFormat="1" x14ac:dyDescent="0.2">
      <c r="B1927" s="142"/>
      <c r="E1927" s="84"/>
      <c r="F1927" s="216"/>
      <c r="G1927" s="84"/>
      <c r="H1927" s="210"/>
      <c r="I1927" s="210"/>
      <c r="J1927" s="84"/>
      <c r="K1927" s="84"/>
      <c r="L1927" s="84"/>
      <c r="M1927" s="84"/>
      <c r="N1927" s="84"/>
      <c r="O1927" s="6"/>
      <c r="P1927" s="6"/>
      <c r="Q1927" s="6"/>
      <c r="R1927" s="6"/>
      <c r="S1927" s="6"/>
      <c r="T1927" s="6"/>
      <c r="U1927" s="6"/>
    </row>
    <row r="1928" spans="2:21" s="83" customFormat="1" x14ac:dyDescent="0.2">
      <c r="B1928" s="142"/>
      <c r="E1928" s="84"/>
      <c r="F1928" s="216"/>
      <c r="G1928" s="84"/>
      <c r="H1928" s="210"/>
      <c r="I1928" s="210"/>
      <c r="J1928" s="84"/>
      <c r="K1928" s="84"/>
      <c r="L1928" s="84"/>
      <c r="M1928" s="84"/>
      <c r="N1928" s="84"/>
      <c r="O1928" s="6"/>
      <c r="P1928" s="6"/>
      <c r="Q1928" s="6"/>
      <c r="R1928" s="6"/>
      <c r="S1928" s="6"/>
      <c r="T1928" s="6"/>
      <c r="U1928" s="6"/>
    </row>
    <row r="1929" spans="2:21" s="83" customFormat="1" x14ac:dyDescent="0.2">
      <c r="B1929" s="142"/>
      <c r="E1929" s="84"/>
      <c r="F1929" s="216"/>
      <c r="G1929" s="84"/>
      <c r="H1929" s="210"/>
      <c r="I1929" s="210"/>
      <c r="J1929" s="84"/>
      <c r="K1929" s="84"/>
      <c r="L1929" s="84"/>
      <c r="M1929" s="84"/>
      <c r="N1929" s="84"/>
      <c r="O1929" s="6"/>
      <c r="P1929" s="6"/>
      <c r="Q1929" s="6"/>
      <c r="R1929" s="6"/>
      <c r="S1929" s="6"/>
      <c r="T1929" s="6"/>
      <c r="U1929" s="6"/>
    </row>
    <row r="1930" spans="2:21" s="83" customFormat="1" x14ac:dyDescent="0.2">
      <c r="B1930" s="142"/>
      <c r="E1930" s="84"/>
      <c r="F1930" s="216"/>
      <c r="G1930" s="84"/>
      <c r="H1930" s="210"/>
      <c r="I1930" s="210"/>
      <c r="J1930" s="84"/>
      <c r="K1930" s="84"/>
      <c r="L1930" s="84"/>
      <c r="M1930" s="84"/>
      <c r="N1930" s="84"/>
      <c r="O1930" s="6"/>
      <c r="P1930" s="6"/>
      <c r="Q1930" s="6"/>
      <c r="R1930" s="6"/>
      <c r="S1930" s="6"/>
      <c r="T1930" s="6"/>
      <c r="U1930" s="6"/>
    </row>
    <row r="1931" spans="2:21" s="83" customFormat="1" x14ac:dyDescent="0.2">
      <c r="B1931" s="142"/>
      <c r="E1931" s="84"/>
      <c r="F1931" s="216"/>
      <c r="G1931" s="84"/>
      <c r="H1931" s="210"/>
      <c r="I1931" s="210"/>
      <c r="J1931" s="84"/>
      <c r="K1931" s="84"/>
      <c r="L1931" s="84"/>
      <c r="M1931" s="84"/>
      <c r="N1931" s="84"/>
      <c r="O1931" s="6"/>
      <c r="P1931" s="6"/>
      <c r="Q1931" s="6"/>
      <c r="R1931" s="6"/>
      <c r="S1931" s="6"/>
      <c r="T1931" s="6"/>
      <c r="U1931" s="6"/>
    </row>
    <row r="1932" spans="2:21" s="83" customFormat="1" x14ac:dyDescent="0.2">
      <c r="B1932" s="142"/>
      <c r="E1932" s="84"/>
      <c r="F1932" s="216"/>
      <c r="G1932" s="84"/>
      <c r="H1932" s="210"/>
      <c r="I1932" s="210"/>
      <c r="J1932" s="84"/>
      <c r="K1932" s="84"/>
      <c r="L1932" s="84"/>
      <c r="M1932" s="84"/>
      <c r="N1932" s="84"/>
      <c r="O1932" s="6"/>
      <c r="P1932" s="6"/>
      <c r="Q1932" s="6"/>
      <c r="R1932" s="6"/>
      <c r="S1932" s="6"/>
      <c r="T1932" s="6"/>
      <c r="U1932" s="6"/>
    </row>
    <row r="1933" spans="2:21" s="83" customFormat="1" x14ac:dyDescent="0.2">
      <c r="B1933" s="142"/>
      <c r="E1933" s="84"/>
      <c r="F1933" s="216"/>
      <c r="G1933" s="84"/>
      <c r="H1933" s="210"/>
      <c r="I1933" s="210"/>
      <c r="J1933" s="84"/>
      <c r="K1933" s="84"/>
      <c r="L1933" s="84"/>
      <c r="M1933" s="84"/>
      <c r="N1933" s="84"/>
      <c r="O1933" s="6"/>
      <c r="P1933" s="6"/>
      <c r="Q1933" s="6"/>
      <c r="R1933" s="6"/>
      <c r="S1933" s="6"/>
      <c r="T1933" s="6"/>
      <c r="U1933" s="6"/>
    </row>
    <row r="1934" spans="2:21" s="83" customFormat="1" x14ac:dyDescent="0.2">
      <c r="B1934" s="142"/>
      <c r="E1934" s="84"/>
      <c r="F1934" s="216"/>
      <c r="G1934" s="84"/>
      <c r="H1934" s="210"/>
      <c r="I1934" s="210"/>
      <c r="J1934" s="84"/>
      <c r="K1934" s="84"/>
      <c r="L1934" s="84"/>
      <c r="M1934" s="84"/>
      <c r="N1934" s="84"/>
      <c r="O1934" s="6"/>
      <c r="P1934" s="6"/>
      <c r="Q1934" s="6"/>
      <c r="R1934" s="6"/>
      <c r="S1934" s="6"/>
      <c r="T1934" s="6"/>
      <c r="U1934" s="6"/>
    </row>
    <row r="1935" spans="2:21" s="83" customFormat="1" x14ac:dyDescent="0.2">
      <c r="B1935" s="142"/>
      <c r="E1935" s="84"/>
      <c r="F1935" s="216"/>
      <c r="G1935" s="84"/>
      <c r="H1935" s="210"/>
      <c r="I1935" s="210"/>
      <c r="J1935" s="84"/>
      <c r="K1935" s="84"/>
      <c r="L1935" s="84"/>
      <c r="M1935" s="84"/>
      <c r="N1935" s="84"/>
      <c r="O1935" s="6"/>
      <c r="P1935" s="6"/>
      <c r="Q1935" s="6"/>
      <c r="R1935" s="6"/>
      <c r="S1935" s="6"/>
      <c r="T1935" s="6"/>
      <c r="U1935" s="6"/>
    </row>
    <row r="1936" spans="2:21" s="83" customFormat="1" x14ac:dyDescent="0.2">
      <c r="B1936" s="142"/>
      <c r="E1936" s="84"/>
      <c r="F1936" s="216"/>
      <c r="G1936" s="84"/>
      <c r="H1936" s="210"/>
      <c r="I1936" s="210"/>
      <c r="J1936" s="84"/>
      <c r="K1936" s="84"/>
      <c r="L1936" s="84"/>
      <c r="M1936" s="84"/>
      <c r="N1936" s="84"/>
      <c r="O1936" s="6"/>
      <c r="P1936" s="6"/>
      <c r="Q1936" s="6"/>
      <c r="R1936" s="6"/>
      <c r="S1936" s="6"/>
      <c r="T1936" s="6"/>
      <c r="U1936" s="6"/>
    </row>
    <row r="1937" spans="2:21" s="83" customFormat="1" x14ac:dyDescent="0.2">
      <c r="B1937" s="142"/>
      <c r="E1937" s="84"/>
      <c r="F1937" s="216"/>
      <c r="G1937" s="84"/>
      <c r="H1937" s="210"/>
      <c r="I1937" s="210"/>
      <c r="J1937" s="84"/>
      <c r="K1937" s="84"/>
      <c r="L1937" s="84"/>
      <c r="M1937" s="84"/>
      <c r="N1937" s="84"/>
      <c r="O1937" s="6"/>
      <c r="P1937" s="6"/>
      <c r="Q1937" s="6"/>
      <c r="R1937" s="6"/>
      <c r="S1937" s="6"/>
      <c r="T1937" s="6"/>
      <c r="U1937" s="6"/>
    </row>
    <row r="1938" spans="2:21" s="83" customFormat="1" x14ac:dyDescent="0.2">
      <c r="B1938" s="142"/>
      <c r="E1938" s="84"/>
      <c r="F1938" s="216"/>
      <c r="G1938" s="84"/>
      <c r="H1938" s="210"/>
      <c r="I1938" s="210"/>
      <c r="J1938" s="84"/>
      <c r="K1938" s="84"/>
      <c r="L1938" s="84"/>
      <c r="M1938" s="84"/>
      <c r="N1938" s="84"/>
      <c r="O1938" s="6"/>
      <c r="P1938" s="6"/>
      <c r="Q1938" s="6"/>
      <c r="R1938" s="6"/>
      <c r="S1938" s="6"/>
      <c r="T1938" s="6"/>
      <c r="U1938" s="6"/>
    </row>
    <row r="1939" spans="2:21" s="83" customFormat="1" x14ac:dyDescent="0.2">
      <c r="B1939" s="142"/>
      <c r="E1939" s="84"/>
      <c r="F1939" s="216"/>
      <c r="G1939" s="84"/>
      <c r="H1939" s="210"/>
      <c r="I1939" s="210"/>
      <c r="J1939" s="84"/>
      <c r="K1939" s="84"/>
      <c r="L1939" s="84"/>
      <c r="M1939" s="84"/>
      <c r="N1939" s="84"/>
      <c r="O1939" s="6"/>
      <c r="P1939" s="6"/>
      <c r="Q1939" s="6"/>
      <c r="R1939" s="6"/>
      <c r="S1939" s="6"/>
      <c r="T1939" s="6"/>
      <c r="U1939" s="6"/>
    </row>
    <row r="1940" spans="2:21" s="83" customFormat="1" x14ac:dyDescent="0.2">
      <c r="B1940" s="142"/>
      <c r="E1940" s="84"/>
      <c r="F1940" s="216"/>
      <c r="G1940" s="84"/>
      <c r="H1940" s="210"/>
      <c r="I1940" s="210"/>
      <c r="J1940" s="84"/>
      <c r="K1940" s="84"/>
      <c r="L1940" s="84"/>
      <c r="M1940" s="84"/>
      <c r="N1940" s="84"/>
      <c r="O1940" s="6"/>
      <c r="P1940" s="6"/>
      <c r="Q1940" s="6"/>
      <c r="R1940" s="6"/>
      <c r="S1940" s="6"/>
      <c r="T1940" s="6"/>
      <c r="U1940" s="6"/>
    </row>
    <row r="1941" spans="2:21" s="83" customFormat="1" x14ac:dyDescent="0.2">
      <c r="B1941" s="142"/>
      <c r="E1941" s="84"/>
      <c r="F1941" s="216"/>
      <c r="G1941" s="84"/>
      <c r="H1941" s="210"/>
      <c r="I1941" s="210"/>
      <c r="J1941" s="84"/>
      <c r="K1941" s="84"/>
      <c r="L1941" s="84"/>
      <c r="M1941" s="84"/>
      <c r="N1941" s="84"/>
      <c r="O1941" s="6"/>
      <c r="P1941" s="6"/>
      <c r="Q1941" s="6"/>
      <c r="R1941" s="6"/>
      <c r="S1941" s="6"/>
      <c r="T1941" s="6"/>
      <c r="U1941" s="6"/>
    </row>
    <row r="1942" spans="2:21" s="83" customFormat="1" x14ac:dyDescent="0.2">
      <c r="B1942" s="142"/>
      <c r="E1942" s="84"/>
      <c r="F1942" s="216"/>
      <c r="G1942" s="84"/>
      <c r="H1942" s="210"/>
      <c r="I1942" s="210"/>
      <c r="J1942" s="84"/>
      <c r="K1942" s="84"/>
      <c r="L1942" s="84"/>
      <c r="M1942" s="84"/>
      <c r="N1942" s="84"/>
      <c r="O1942" s="6"/>
      <c r="P1942" s="6"/>
      <c r="Q1942" s="6"/>
      <c r="R1942" s="6"/>
      <c r="S1942" s="6"/>
      <c r="T1942" s="6"/>
      <c r="U1942" s="6"/>
    </row>
    <row r="1943" spans="2:21" s="83" customFormat="1" x14ac:dyDescent="0.2">
      <c r="B1943" s="142"/>
      <c r="E1943" s="84"/>
      <c r="F1943" s="216"/>
      <c r="G1943" s="84"/>
      <c r="H1943" s="210"/>
      <c r="I1943" s="210"/>
      <c r="J1943" s="84"/>
      <c r="K1943" s="84"/>
      <c r="L1943" s="84"/>
      <c r="M1943" s="84"/>
      <c r="N1943" s="84"/>
      <c r="O1943" s="6"/>
      <c r="P1943" s="6"/>
      <c r="Q1943" s="6"/>
      <c r="R1943" s="6"/>
      <c r="S1943" s="6"/>
      <c r="T1943" s="6"/>
      <c r="U1943" s="6"/>
    </row>
    <row r="1944" spans="2:21" s="83" customFormat="1" x14ac:dyDescent="0.2">
      <c r="B1944" s="142"/>
      <c r="E1944" s="84"/>
      <c r="F1944" s="216"/>
      <c r="G1944" s="84"/>
      <c r="H1944" s="210"/>
      <c r="I1944" s="210"/>
      <c r="J1944" s="84"/>
      <c r="K1944" s="84"/>
      <c r="L1944" s="84"/>
      <c r="M1944" s="84"/>
      <c r="N1944" s="84"/>
      <c r="O1944" s="6"/>
      <c r="P1944" s="6"/>
      <c r="Q1944" s="6"/>
      <c r="R1944" s="6"/>
      <c r="S1944" s="6"/>
      <c r="T1944" s="6"/>
      <c r="U1944" s="6"/>
    </row>
    <row r="1945" spans="2:21" s="83" customFormat="1" x14ac:dyDescent="0.2">
      <c r="B1945" s="142"/>
      <c r="E1945" s="84"/>
      <c r="F1945" s="216"/>
      <c r="G1945" s="84"/>
      <c r="H1945" s="210"/>
      <c r="I1945" s="210"/>
      <c r="J1945" s="84"/>
      <c r="K1945" s="84"/>
      <c r="L1945" s="84"/>
      <c r="M1945" s="84"/>
      <c r="N1945" s="84"/>
      <c r="O1945" s="6"/>
      <c r="P1945" s="6"/>
      <c r="Q1945" s="6"/>
      <c r="R1945" s="6"/>
      <c r="S1945" s="6"/>
      <c r="T1945" s="6"/>
      <c r="U1945" s="6"/>
    </row>
    <row r="1946" spans="2:21" s="83" customFormat="1" x14ac:dyDescent="0.2">
      <c r="B1946" s="142"/>
      <c r="E1946" s="84"/>
      <c r="F1946" s="216"/>
      <c r="G1946" s="84"/>
      <c r="H1946" s="210"/>
      <c r="I1946" s="210"/>
      <c r="J1946" s="84"/>
      <c r="K1946" s="84"/>
      <c r="L1946" s="84"/>
      <c r="M1946" s="84"/>
      <c r="N1946" s="84"/>
      <c r="O1946" s="6"/>
      <c r="P1946" s="6"/>
      <c r="Q1946" s="6"/>
      <c r="R1946" s="6"/>
      <c r="S1946" s="6"/>
      <c r="T1946" s="6"/>
      <c r="U1946" s="6"/>
    </row>
    <row r="1947" spans="2:21" s="83" customFormat="1" x14ac:dyDescent="0.2">
      <c r="B1947" s="142"/>
      <c r="E1947" s="84"/>
      <c r="F1947" s="216"/>
      <c r="G1947" s="84"/>
      <c r="H1947" s="210"/>
      <c r="I1947" s="210"/>
      <c r="J1947" s="84"/>
      <c r="K1947" s="84"/>
      <c r="L1947" s="84"/>
      <c r="M1947" s="84"/>
      <c r="N1947" s="84"/>
      <c r="O1947" s="6"/>
      <c r="P1947" s="6"/>
      <c r="Q1947" s="6"/>
      <c r="R1947" s="6"/>
      <c r="S1947" s="6"/>
      <c r="T1947" s="6"/>
      <c r="U1947" s="6"/>
    </row>
    <row r="1948" spans="2:21" s="83" customFormat="1" x14ac:dyDescent="0.2">
      <c r="B1948" s="142"/>
      <c r="E1948" s="84"/>
      <c r="F1948" s="216"/>
      <c r="G1948" s="84"/>
      <c r="H1948" s="210"/>
      <c r="I1948" s="210"/>
      <c r="J1948" s="84"/>
      <c r="K1948" s="84"/>
      <c r="L1948" s="84"/>
      <c r="M1948" s="84"/>
      <c r="N1948" s="84"/>
      <c r="O1948" s="6"/>
      <c r="P1948" s="6"/>
      <c r="Q1948" s="6"/>
      <c r="R1948" s="6"/>
      <c r="S1948" s="6"/>
      <c r="T1948" s="6"/>
      <c r="U1948" s="6"/>
    </row>
    <row r="1949" spans="2:21" s="83" customFormat="1" x14ac:dyDescent="0.2">
      <c r="B1949" s="142"/>
      <c r="E1949" s="84"/>
      <c r="F1949" s="216"/>
      <c r="G1949" s="84"/>
      <c r="H1949" s="210"/>
      <c r="I1949" s="210"/>
      <c r="J1949" s="84"/>
      <c r="K1949" s="84"/>
      <c r="L1949" s="84"/>
      <c r="M1949" s="84"/>
      <c r="N1949" s="84"/>
      <c r="O1949" s="6"/>
      <c r="P1949" s="6"/>
      <c r="Q1949" s="6"/>
      <c r="R1949" s="6"/>
      <c r="S1949" s="6"/>
      <c r="T1949" s="6"/>
      <c r="U1949" s="6"/>
    </row>
    <row r="1950" spans="2:21" s="83" customFormat="1" x14ac:dyDescent="0.2">
      <c r="B1950" s="142"/>
      <c r="E1950" s="84"/>
      <c r="F1950" s="216"/>
      <c r="G1950" s="84"/>
      <c r="H1950" s="210"/>
      <c r="I1950" s="210"/>
      <c r="J1950" s="84"/>
      <c r="K1950" s="84"/>
      <c r="L1950" s="84"/>
      <c r="M1950" s="84"/>
      <c r="N1950" s="84"/>
      <c r="O1950" s="6"/>
      <c r="P1950" s="6"/>
      <c r="Q1950" s="6"/>
      <c r="R1950" s="6"/>
      <c r="S1950" s="6"/>
      <c r="T1950" s="6"/>
      <c r="U1950" s="6"/>
    </row>
    <row r="1951" spans="2:21" s="83" customFormat="1" x14ac:dyDescent="0.2">
      <c r="B1951" s="142"/>
      <c r="E1951" s="84"/>
      <c r="F1951" s="216"/>
      <c r="G1951" s="84"/>
      <c r="H1951" s="210"/>
      <c r="I1951" s="210"/>
      <c r="J1951" s="84"/>
      <c r="K1951" s="84"/>
      <c r="L1951" s="84"/>
      <c r="M1951" s="84"/>
      <c r="N1951" s="84"/>
      <c r="O1951" s="6"/>
      <c r="P1951" s="6"/>
      <c r="Q1951" s="6"/>
      <c r="R1951" s="6"/>
      <c r="S1951" s="6"/>
      <c r="T1951" s="6"/>
      <c r="U1951" s="6"/>
    </row>
    <row r="1952" spans="2:21" s="83" customFormat="1" x14ac:dyDescent="0.2">
      <c r="B1952" s="142"/>
      <c r="E1952" s="84"/>
      <c r="F1952" s="216"/>
      <c r="G1952" s="84"/>
      <c r="H1952" s="210"/>
      <c r="I1952" s="210"/>
      <c r="J1952" s="84"/>
      <c r="K1952" s="84"/>
      <c r="L1952" s="84"/>
      <c r="M1952" s="84"/>
      <c r="N1952" s="84"/>
      <c r="O1952" s="6"/>
      <c r="P1952" s="6"/>
      <c r="Q1952" s="6"/>
      <c r="R1952" s="6"/>
      <c r="S1952" s="6"/>
      <c r="T1952" s="6"/>
      <c r="U1952" s="6"/>
    </row>
    <row r="1953" spans="2:21" s="83" customFormat="1" x14ac:dyDescent="0.2">
      <c r="B1953" s="142"/>
      <c r="E1953" s="84"/>
      <c r="F1953" s="216"/>
      <c r="G1953" s="84"/>
      <c r="H1953" s="210"/>
      <c r="I1953" s="210"/>
      <c r="J1953" s="84"/>
      <c r="K1953" s="84"/>
      <c r="L1953" s="84"/>
      <c r="M1953" s="84"/>
      <c r="N1953" s="84"/>
      <c r="O1953" s="6"/>
      <c r="P1953" s="6"/>
      <c r="Q1953" s="6"/>
      <c r="R1953" s="6"/>
      <c r="S1953" s="6"/>
      <c r="T1953" s="6"/>
      <c r="U1953" s="6"/>
    </row>
    <row r="1954" spans="2:21" s="83" customFormat="1" x14ac:dyDescent="0.2">
      <c r="B1954" s="142"/>
      <c r="E1954" s="84"/>
      <c r="F1954" s="216"/>
      <c r="G1954" s="84"/>
      <c r="H1954" s="210"/>
      <c r="I1954" s="210"/>
      <c r="J1954" s="84"/>
      <c r="K1954" s="84"/>
      <c r="L1954" s="84"/>
      <c r="M1954" s="84"/>
      <c r="N1954" s="84"/>
      <c r="O1954" s="6"/>
      <c r="P1954" s="6"/>
      <c r="Q1954" s="6"/>
      <c r="R1954" s="6"/>
      <c r="S1954" s="6"/>
      <c r="T1954" s="6"/>
      <c r="U1954" s="6"/>
    </row>
    <row r="1955" spans="2:21" s="83" customFormat="1" x14ac:dyDescent="0.2">
      <c r="B1955" s="142"/>
      <c r="E1955" s="84"/>
      <c r="F1955" s="216"/>
      <c r="G1955" s="84"/>
      <c r="H1955" s="210"/>
      <c r="I1955" s="210"/>
      <c r="J1955" s="84"/>
      <c r="K1955" s="84"/>
      <c r="L1955" s="84"/>
      <c r="M1955" s="84"/>
      <c r="N1955" s="84"/>
      <c r="O1955" s="6"/>
      <c r="P1955" s="6"/>
      <c r="Q1955" s="6"/>
      <c r="R1955" s="6"/>
      <c r="S1955" s="6"/>
      <c r="T1955" s="6"/>
      <c r="U1955" s="6"/>
    </row>
    <row r="1956" spans="2:21" s="83" customFormat="1" x14ac:dyDescent="0.2">
      <c r="B1956" s="142"/>
      <c r="E1956" s="84"/>
      <c r="F1956" s="216"/>
      <c r="G1956" s="84"/>
      <c r="H1956" s="210"/>
      <c r="I1956" s="210"/>
      <c r="J1956" s="84"/>
      <c r="K1956" s="84"/>
      <c r="L1956" s="84"/>
      <c r="M1956" s="84"/>
      <c r="N1956" s="84"/>
      <c r="O1956" s="6"/>
      <c r="P1956" s="6"/>
      <c r="Q1956" s="6"/>
      <c r="R1956" s="6"/>
      <c r="S1956" s="6"/>
      <c r="T1956" s="6"/>
      <c r="U1956" s="6"/>
    </row>
    <row r="1957" spans="2:21" s="83" customFormat="1" x14ac:dyDescent="0.2">
      <c r="B1957" s="142"/>
      <c r="E1957" s="84"/>
      <c r="F1957" s="216"/>
      <c r="G1957" s="84"/>
      <c r="H1957" s="210"/>
      <c r="I1957" s="210"/>
      <c r="J1957" s="84"/>
      <c r="K1957" s="84"/>
      <c r="L1957" s="84"/>
      <c r="M1957" s="84"/>
      <c r="N1957" s="84"/>
      <c r="O1957" s="6"/>
      <c r="P1957" s="6"/>
      <c r="Q1957" s="6"/>
      <c r="R1957" s="6"/>
      <c r="S1957" s="6"/>
      <c r="T1957" s="6"/>
      <c r="U1957" s="6"/>
    </row>
    <row r="1958" spans="2:21" s="83" customFormat="1" x14ac:dyDescent="0.2">
      <c r="B1958" s="142"/>
      <c r="E1958" s="84"/>
      <c r="F1958" s="216"/>
      <c r="G1958" s="84"/>
      <c r="H1958" s="210"/>
      <c r="I1958" s="210"/>
      <c r="J1958" s="84"/>
      <c r="K1958" s="84"/>
      <c r="L1958" s="84"/>
      <c r="M1958" s="84"/>
      <c r="N1958" s="84"/>
      <c r="O1958" s="6"/>
      <c r="P1958" s="6"/>
      <c r="Q1958" s="6"/>
      <c r="R1958" s="6"/>
      <c r="S1958" s="6"/>
      <c r="T1958" s="6"/>
      <c r="U1958" s="6"/>
    </row>
    <row r="1959" spans="2:21" s="83" customFormat="1" x14ac:dyDescent="0.2">
      <c r="B1959" s="142"/>
      <c r="E1959" s="84"/>
      <c r="F1959" s="216"/>
      <c r="G1959" s="84"/>
      <c r="H1959" s="210"/>
      <c r="I1959" s="210"/>
      <c r="J1959" s="84"/>
      <c r="K1959" s="84"/>
      <c r="L1959" s="84"/>
      <c r="M1959" s="84"/>
      <c r="N1959" s="84"/>
      <c r="O1959" s="6"/>
      <c r="P1959" s="6"/>
      <c r="Q1959" s="6"/>
      <c r="R1959" s="6"/>
      <c r="S1959" s="6"/>
      <c r="T1959" s="6"/>
      <c r="U1959" s="6"/>
    </row>
    <row r="1960" spans="2:21" s="83" customFormat="1" x14ac:dyDescent="0.2">
      <c r="B1960" s="142"/>
      <c r="E1960" s="84"/>
      <c r="F1960" s="216"/>
      <c r="G1960" s="84"/>
      <c r="H1960" s="210"/>
      <c r="I1960" s="210"/>
      <c r="J1960" s="84"/>
      <c r="K1960" s="84"/>
      <c r="L1960" s="84"/>
      <c r="M1960" s="84"/>
      <c r="N1960" s="84"/>
      <c r="O1960" s="6"/>
      <c r="P1960" s="6"/>
      <c r="Q1960" s="6"/>
      <c r="R1960" s="6"/>
      <c r="S1960" s="6"/>
      <c r="T1960" s="6"/>
      <c r="U1960" s="6"/>
    </row>
    <row r="1961" spans="2:21" s="83" customFormat="1" x14ac:dyDescent="0.2">
      <c r="B1961" s="142"/>
      <c r="E1961" s="84"/>
      <c r="F1961" s="216"/>
      <c r="G1961" s="84"/>
      <c r="H1961" s="210"/>
      <c r="I1961" s="210"/>
      <c r="J1961" s="84"/>
      <c r="K1961" s="84"/>
      <c r="L1961" s="84"/>
      <c r="M1961" s="84"/>
      <c r="N1961" s="84"/>
      <c r="O1961" s="6"/>
      <c r="P1961" s="6"/>
      <c r="Q1961" s="6"/>
      <c r="R1961" s="6"/>
      <c r="S1961" s="6"/>
      <c r="T1961" s="6"/>
      <c r="U1961" s="6"/>
    </row>
    <row r="1962" spans="2:21" s="83" customFormat="1" x14ac:dyDescent="0.2">
      <c r="B1962" s="142"/>
      <c r="E1962" s="84"/>
      <c r="F1962" s="216"/>
      <c r="G1962" s="84"/>
      <c r="H1962" s="210"/>
      <c r="I1962" s="210"/>
      <c r="J1962" s="84"/>
      <c r="K1962" s="84"/>
      <c r="L1962" s="84"/>
      <c r="M1962" s="84"/>
      <c r="N1962" s="84"/>
      <c r="O1962" s="6"/>
      <c r="P1962" s="6"/>
      <c r="Q1962" s="6"/>
      <c r="R1962" s="6"/>
      <c r="S1962" s="6"/>
      <c r="T1962" s="6"/>
      <c r="U1962" s="6"/>
    </row>
    <row r="1963" spans="2:21" s="83" customFormat="1" x14ac:dyDescent="0.2">
      <c r="B1963" s="142"/>
      <c r="E1963" s="84"/>
      <c r="F1963" s="216"/>
      <c r="G1963" s="84"/>
      <c r="H1963" s="210"/>
      <c r="I1963" s="210"/>
      <c r="J1963" s="84"/>
      <c r="K1963" s="84"/>
      <c r="L1963" s="84"/>
      <c r="M1963" s="84"/>
      <c r="N1963" s="84"/>
      <c r="O1963" s="6"/>
      <c r="P1963" s="6"/>
      <c r="Q1963" s="6"/>
      <c r="R1963" s="6"/>
      <c r="S1963" s="6"/>
      <c r="T1963" s="6"/>
      <c r="U1963" s="6"/>
    </row>
    <row r="1964" spans="2:21" s="83" customFormat="1" x14ac:dyDescent="0.2">
      <c r="B1964" s="142"/>
      <c r="E1964" s="84"/>
      <c r="F1964" s="216"/>
      <c r="G1964" s="84"/>
      <c r="H1964" s="210"/>
      <c r="I1964" s="210"/>
      <c r="J1964" s="84"/>
      <c r="K1964" s="84"/>
      <c r="L1964" s="84"/>
      <c r="M1964" s="84"/>
      <c r="N1964" s="84"/>
      <c r="O1964" s="6"/>
      <c r="P1964" s="6"/>
      <c r="Q1964" s="6"/>
      <c r="R1964" s="6"/>
      <c r="S1964" s="6"/>
      <c r="T1964" s="6"/>
      <c r="U1964" s="6"/>
    </row>
    <row r="1965" spans="2:21" s="83" customFormat="1" x14ac:dyDescent="0.2">
      <c r="B1965" s="142"/>
      <c r="E1965" s="84"/>
      <c r="F1965" s="216"/>
      <c r="G1965" s="84"/>
      <c r="H1965" s="210"/>
      <c r="I1965" s="210"/>
      <c r="J1965" s="84"/>
      <c r="K1965" s="84"/>
      <c r="L1965" s="84"/>
      <c r="M1965" s="84"/>
      <c r="N1965" s="84"/>
      <c r="O1965" s="6"/>
      <c r="P1965" s="6"/>
      <c r="Q1965" s="6"/>
      <c r="R1965" s="6"/>
      <c r="S1965" s="6"/>
      <c r="T1965" s="6"/>
      <c r="U1965" s="6"/>
    </row>
    <row r="1966" spans="2:21" s="83" customFormat="1" x14ac:dyDescent="0.2">
      <c r="B1966" s="142"/>
      <c r="E1966" s="84"/>
      <c r="F1966" s="216"/>
      <c r="G1966" s="84"/>
      <c r="H1966" s="210"/>
      <c r="I1966" s="210"/>
      <c r="J1966" s="84"/>
      <c r="K1966" s="84"/>
      <c r="L1966" s="84"/>
      <c r="M1966" s="84"/>
      <c r="N1966" s="84"/>
      <c r="O1966" s="6"/>
      <c r="P1966" s="6"/>
      <c r="Q1966" s="6"/>
      <c r="R1966" s="6"/>
      <c r="S1966" s="6"/>
      <c r="T1966" s="6"/>
      <c r="U1966" s="6"/>
    </row>
    <row r="1967" spans="2:21" s="83" customFormat="1" x14ac:dyDescent="0.2">
      <c r="B1967" s="142"/>
      <c r="E1967" s="84"/>
      <c r="F1967" s="216"/>
      <c r="G1967" s="84"/>
      <c r="H1967" s="210"/>
      <c r="I1967" s="210"/>
      <c r="J1967" s="84"/>
      <c r="K1967" s="84"/>
      <c r="L1967" s="84"/>
      <c r="M1967" s="84"/>
      <c r="N1967" s="84"/>
      <c r="O1967" s="6"/>
      <c r="P1967" s="6"/>
      <c r="Q1967" s="6"/>
      <c r="R1967" s="6"/>
      <c r="S1967" s="6"/>
      <c r="T1967" s="6"/>
      <c r="U1967" s="6"/>
    </row>
    <row r="1968" spans="2:21" s="83" customFormat="1" x14ac:dyDescent="0.2">
      <c r="B1968" s="142"/>
      <c r="E1968" s="84"/>
      <c r="F1968" s="216"/>
      <c r="G1968" s="84"/>
      <c r="H1968" s="210"/>
      <c r="I1968" s="210"/>
      <c r="J1968" s="84"/>
      <c r="K1968" s="84"/>
      <c r="L1968" s="84"/>
      <c r="M1968" s="84"/>
      <c r="N1968" s="84"/>
      <c r="O1968" s="6"/>
      <c r="P1968" s="6"/>
      <c r="Q1968" s="6"/>
      <c r="R1968" s="6"/>
      <c r="S1968" s="6"/>
      <c r="T1968" s="6"/>
      <c r="U1968" s="6"/>
    </row>
    <row r="1969" spans="2:21" s="83" customFormat="1" x14ac:dyDescent="0.2">
      <c r="B1969" s="142"/>
      <c r="E1969" s="84"/>
      <c r="F1969" s="216"/>
      <c r="G1969" s="84"/>
      <c r="H1969" s="210"/>
      <c r="I1969" s="210"/>
      <c r="J1969" s="84"/>
      <c r="K1969" s="84"/>
      <c r="L1969" s="84"/>
      <c r="M1969" s="84"/>
      <c r="N1969" s="84"/>
      <c r="O1969" s="6"/>
      <c r="P1969" s="6"/>
      <c r="Q1969" s="6"/>
      <c r="R1969" s="6"/>
      <c r="S1969" s="6"/>
      <c r="T1969" s="6"/>
      <c r="U1969" s="6"/>
    </row>
    <row r="1970" spans="2:21" s="83" customFormat="1" x14ac:dyDescent="0.2">
      <c r="B1970" s="142"/>
      <c r="E1970" s="84"/>
      <c r="F1970" s="216"/>
      <c r="G1970" s="84"/>
      <c r="H1970" s="210"/>
      <c r="I1970" s="210"/>
      <c r="J1970" s="84"/>
      <c r="K1970" s="84"/>
      <c r="L1970" s="84"/>
      <c r="M1970" s="84"/>
      <c r="N1970" s="84"/>
      <c r="O1970" s="6"/>
      <c r="P1970" s="6"/>
      <c r="Q1970" s="6"/>
      <c r="R1970" s="6"/>
      <c r="S1970" s="6"/>
      <c r="T1970" s="6"/>
      <c r="U1970" s="6"/>
    </row>
    <row r="1971" spans="2:21" s="83" customFormat="1" x14ac:dyDescent="0.2">
      <c r="B1971" s="142"/>
      <c r="E1971" s="84"/>
      <c r="F1971" s="216"/>
      <c r="G1971" s="84"/>
      <c r="H1971" s="210"/>
      <c r="I1971" s="210"/>
      <c r="J1971" s="84"/>
      <c r="K1971" s="84"/>
      <c r="L1971" s="84"/>
      <c r="M1971" s="84"/>
      <c r="N1971" s="84"/>
      <c r="O1971" s="6"/>
      <c r="P1971" s="6"/>
      <c r="Q1971" s="6"/>
      <c r="R1971" s="6"/>
      <c r="S1971" s="6"/>
      <c r="T1971" s="6"/>
      <c r="U1971" s="6"/>
    </row>
    <row r="1972" spans="2:21" s="83" customFormat="1" x14ac:dyDescent="0.2">
      <c r="B1972" s="142"/>
      <c r="E1972" s="84"/>
      <c r="F1972" s="216"/>
      <c r="G1972" s="84"/>
      <c r="H1972" s="210"/>
      <c r="I1972" s="210"/>
      <c r="J1972" s="84"/>
      <c r="K1972" s="84"/>
      <c r="L1972" s="84"/>
      <c r="M1972" s="84"/>
      <c r="N1972" s="84"/>
      <c r="O1972" s="6"/>
      <c r="P1972" s="6"/>
      <c r="Q1972" s="6"/>
      <c r="R1972" s="6"/>
      <c r="S1972" s="6"/>
      <c r="T1972" s="6"/>
      <c r="U1972" s="6"/>
    </row>
    <row r="1973" spans="2:21" s="83" customFormat="1" x14ac:dyDescent="0.2">
      <c r="B1973" s="142"/>
      <c r="E1973" s="84"/>
      <c r="F1973" s="216"/>
      <c r="G1973" s="84"/>
      <c r="H1973" s="210"/>
      <c r="I1973" s="210"/>
      <c r="J1973" s="84"/>
      <c r="K1973" s="84"/>
      <c r="L1973" s="84"/>
      <c r="M1973" s="84"/>
      <c r="N1973" s="84"/>
      <c r="O1973" s="6"/>
      <c r="P1973" s="6"/>
      <c r="Q1973" s="6"/>
      <c r="R1973" s="6"/>
      <c r="S1973" s="6"/>
      <c r="T1973" s="6"/>
      <c r="U1973" s="6"/>
    </row>
    <row r="1974" spans="2:21" s="83" customFormat="1" x14ac:dyDescent="0.2">
      <c r="B1974" s="142"/>
      <c r="E1974" s="84"/>
      <c r="F1974" s="216"/>
      <c r="G1974" s="84"/>
      <c r="H1974" s="210"/>
      <c r="I1974" s="210"/>
      <c r="J1974" s="84"/>
      <c r="K1974" s="84"/>
      <c r="L1974" s="84"/>
      <c r="M1974" s="84"/>
      <c r="N1974" s="84"/>
      <c r="O1974" s="6"/>
      <c r="P1974" s="6"/>
      <c r="Q1974" s="6"/>
      <c r="R1974" s="6"/>
      <c r="S1974" s="6"/>
      <c r="T1974" s="6"/>
      <c r="U1974" s="6"/>
    </row>
    <row r="1975" spans="2:21" s="83" customFormat="1" x14ac:dyDescent="0.2">
      <c r="B1975" s="142"/>
      <c r="E1975" s="84"/>
      <c r="F1975" s="216"/>
      <c r="G1975" s="84"/>
      <c r="H1975" s="210"/>
      <c r="I1975" s="210"/>
      <c r="J1975" s="84"/>
      <c r="K1975" s="84"/>
      <c r="L1975" s="84"/>
      <c r="M1975" s="84"/>
      <c r="N1975" s="84"/>
      <c r="O1975" s="6"/>
      <c r="P1975" s="6"/>
      <c r="Q1975" s="6"/>
      <c r="R1975" s="6"/>
      <c r="S1975" s="6"/>
      <c r="T1975" s="6"/>
      <c r="U1975" s="6"/>
    </row>
    <row r="1976" spans="2:21" s="83" customFormat="1" x14ac:dyDescent="0.2">
      <c r="B1976" s="142"/>
      <c r="E1976" s="84"/>
      <c r="F1976" s="216"/>
      <c r="G1976" s="84"/>
      <c r="H1976" s="210"/>
      <c r="I1976" s="210"/>
      <c r="J1976" s="84"/>
      <c r="K1976" s="84"/>
      <c r="L1976" s="84"/>
      <c r="M1976" s="84"/>
      <c r="N1976" s="84"/>
      <c r="O1976" s="6"/>
      <c r="P1976" s="6"/>
      <c r="Q1976" s="6"/>
      <c r="R1976" s="6"/>
      <c r="S1976" s="6"/>
      <c r="T1976" s="6"/>
      <c r="U1976" s="6"/>
    </row>
    <row r="1977" spans="2:21" s="83" customFormat="1" x14ac:dyDescent="0.2">
      <c r="B1977" s="142"/>
      <c r="E1977" s="84"/>
      <c r="F1977" s="216"/>
      <c r="G1977" s="84"/>
      <c r="H1977" s="210"/>
      <c r="I1977" s="210"/>
      <c r="J1977" s="84"/>
      <c r="K1977" s="84"/>
      <c r="L1977" s="84"/>
      <c r="M1977" s="84"/>
      <c r="N1977" s="84"/>
      <c r="O1977" s="6"/>
      <c r="P1977" s="6"/>
      <c r="Q1977" s="6"/>
      <c r="R1977" s="6"/>
      <c r="S1977" s="6"/>
      <c r="T1977" s="6"/>
      <c r="U1977" s="6"/>
    </row>
    <row r="1978" spans="2:21" s="83" customFormat="1" x14ac:dyDescent="0.2">
      <c r="B1978" s="142"/>
      <c r="E1978" s="84"/>
      <c r="F1978" s="216"/>
      <c r="G1978" s="84"/>
      <c r="H1978" s="210"/>
      <c r="I1978" s="210"/>
      <c r="J1978" s="84"/>
      <c r="K1978" s="84"/>
      <c r="L1978" s="84"/>
      <c r="M1978" s="84"/>
      <c r="N1978" s="84"/>
      <c r="O1978" s="6"/>
      <c r="P1978" s="6"/>
      <c r="Q1978" s="6"/>
      <c r="R1978" s="6"/>
      <c r="S1978" s="6"/>
      <c r="T1978" s="6"/>
      <c r="U1978" s="6"/>
    </row>
    <row r="1979" spans="2:21" s="83" customFormat="1" x14ac:dyDescent="0.2">
      <c r="B1979" s="142"/>
      <c r="E1979" s="84"/>
      <c r="F1979" s="216"/>
      <c r="G1979" s="84"/>
      <c r="H1979" s="210"/>
      <c r="I1979" s="210"/>
      <c r="J1979" s="84"/>
      <c r="K1979" s="84"/>
      <c r="L1979" s="84"/>
      <c r="M1979" s="84"/>
      <c r="N1979" s="84"/>
      <c r="O1979" s="6"/>
      <c r="P1979" s="6"/>
      <c r="Q1979" s="6"/>
      <c r="R1979" s="6"/>
      <c r="S1979" s="6"/>
      <c r="T1979" s="6"/>
      <c r="U1979" s="6"/>
    </row>
    <row r="1980" spans="2:21" s="83" customFormat="1" x14ac:dyDescent="0.2">
      <c r="B1980" s="142"/>
      <c r="E1980" s="84"/>
      <c r="F1980" s="216"/>
      <c r="G1980" s="84"/>
      <c r="H1980" s="210"/>
      <c r="I1980" s="210"/>
      <c r="J1980" s="84"/>
      <c r="K1980" s="84"/>
      <c r="L1980" s="84"/>
      <c r="M1980" s="84"/>
      <c r="N1980" s="84"/>
      <c r="O1980" s="6"/>
      <c r="P1980" s="6"/>
      <c r="Q1980" s="6"/>
      <c r="R1980" s="6"/>
      <c r="S1980" s="6"/>
      <c r="T1980" s="6"/>
      <c r="U1980" s="6"/>
    </row>
    <row r="1981" spans="2:21" s="83" customFormat="1" x14ac:dyDescent="0.2">
      <c r="B1981" s="142"/>
      <c r="E1981" s="84"/>
      <c r="F1981" s="216"/>
      <c r="G1981" s="84"/>
      <c r="H1981" s="210"/>
      <c r="I1981" s="210"/>
      <c r="J1981" s="84"/>
      <c r="K1981" s="84"/>
      <c r="L1981" s="84"/>
      <c r="M1981" s="84"/>
      <c r="N1981" s="84"/>
      <c r="O1981" s="6"/>
      <c r="P1981" s="6"/>
      <c r="Q1981" s="6"/>
      <c r="R1981" s="6"/>
      <c r="S1981" s="6"/>
      <c r="T1981" s="6"/>
      <c r="U1981" s="6"/>
    </row>
    <row r="1982" spans="2:21" s="83" customFormat="1" x14ac:dyDescent="0.2">
      <c r="B1982" s="142"/>
      <c r="E1982" s="84"/>
      <c r="F1982" s="216"/>
      <c r="G1982" s="84"/>
      <c r="H1982" s="210"/>
      <c r="I1982" s="210"/>
      <c r="J1982" s="84"/>
      <c r="K1982" s="84"/>
      <c r="L1982" s="84"/>
      <c r="M1982" s="84"/>
      <c r="N1982" s="84"/>
      <c r="O1982" s="6"/>
      <c r="P1982" s="6"/>
      <c r="Q1982" s="6"/>
      <c r="R1982" s="6"/>
      <c r="S1982" s="6"/>
      <c r="T1982" s="6"/>
      <c r="U1982" s="6"/>
    </row>
    <row r="1983" spans="2:21" s="83" customFormat="1" x14ac:dyDescent="0.2">
      <c r="B1983" s="142"/>
      <c r="E1983" s="84"/>
      <c r="F1983" s="216"/>
      <c r="G1983" s="84"/>
      <c r="H1983" s="210"/>
      <c r="I1983" s="210"/>
      <c r="J1983" s="84"/>
      <c r="K1983" s="84"/>
      <c r="L1983" s="84"/>
      <c r="M1983" s="84"/>
      <c r="N1983" s="84"/>
      <c r="O1983" s="6"/>
      <c r="P1983" s="6"/>
      <c r="Q1983" s="6"/>
      <c r="R1983" s="6"/>
      <c r="S1983" s="6"/>
      <c r="T1983" s="6"/>
      <c r="U1983" s="6"/>
    </row>
    <row r="1984" spans="2:21" s="83" customFormat="1" x14ac:dyDescent="0.2">
      <c r="B1984" s="142"/>
      <c r="E1984" s="84"/>
      <c r="F1984" s="216"/>
      <c r="G1984" s="84"/>
      <c r="H1984" s="210"/>
      <c r="I1984" s="210"/>
      <c r="J1984" s="84"/>
      <c r="K1984" s="84"/>
      <c r="L1984" s="84"/>
      <c r="M1984" s="84"/>
      <c r="N1984" s="84"/>
      <c r="O1984" s="6"/>
      <c r="P1984" s="6"/>
      <c r="Q1984" s="6"/>
      <c r="R1984" s="6"/>
      <c r="S1984" s="6"/>
      <c r="T1984" s="6"/>
      <c r="U1984" s="6"/>
    </row>
    <row r="1985" spans="2:21" s="83" customFormat="1" x14ac:dyDescent="0.2">
      <c r="B1985" s="142"/>
      <c r="E1985" s="84"/>
      <c r="F1985" s="216"/>
      <c r="G1985" s="84"/>
      <c r="H1985" s="210"/>
      <c r="I1985" s="210"/>
      <c r="J1985" s="84"/>
      <c r="K1985" s="84"/>
      <c r="L1985" s="84"/>
      <c r="M1985" s="84"/>
      <c r="N1985" s="84"/>
      <c r="O1985" s="6"/>
      <c r="P1985" s="6"/>
      <c r="Q1985" s="6"/>
      <c r="R1985" s="6"/>
      <c r="S1985" s="6"/>
      <c r="T1985" s="6"/>
      <c r="U1985" s="6"/>
    </row>
    <row r="1986" spans="2:21" s="83" customFormat="1" x14ac:dyDescent="0.2">
      <c r="B1986" s="142"/>
      <c r="E1986" s="84"/>
      <c r="F1986" s="216"/>
      <c r="G1986" s="84"/>
      <c r="H1986" s="210"/>
      <c r="I1986" s="210"/>
      <c r="J1986" s="84"/>
      <c r="K1986" s="84"/>
      <c r="L1986" s="84"/>
      <c r="M1986" s="84"/>
      <c r="N1986" s="84"/>
      <c r="O1986" s="6"/>
      <c r="P1986" s="6"/>
      <c r="Q1986" s="6"/>
      <c r="R1986" s="6"/>
      <c r="S1986" s="6"/>
      <c r="T1986" s="6"/>
      <c r="U1986" s="6"/>
    </row>
    <row r="1987" spans="2:21" s="83" customFormat="1" x14ac:dyDescent="0.2">
      <c r="B1987" s="142"/>
      <c r="E1987" s="84"/>
      <c r="F1987" s="216"/>
      <c r="G1987" s="84"/>
      <c r="H1987" s="210"/>
      <c r="I1987" s="210"/>
      <c r="J1987" s="84"/>
      <c r="K1987" s="84"/>
      <c r="L1987" s="84"/>
      <c r="M1987" s="84"/>
      <c r="N1987" s="84"/>
      <c r="O1987" s="6"/>
      <c r="P1987" s="6"/>
      <c r="Q1987" s="6"/>
      <c r="R1987" s="6"/>
      <c r="S1987" s="6"/>
      <c r="T1987" s="6"/>
      <c r="U1987" s="6"/>
    </row>
    <row r="1988" spans="2:21" s="83" customFormat="1" x14ac:dyDescent="0.2">
      <c r="B1988" s="142"/>
      <c r="E1988" s="84"/>
      <c r="F1988" s="216"/>
      <c r="G1988" s="84"/>
      <c r="H1988" s="210"/>
      <c r="I1988" s="210"/>
      <c r="J1988" s="84"/>
      <c r="K1988" s="84"/>
      <c r="L1988" s="84"/>
      <c r="M1988" s="84"/>
      <c r="N1988" s="84"/>
      <c r="O1988" s="6"/>
      <c r="P1988" s="6"/>
      <c r="Q1988" s="6"/>
      <c r="R1988" s="6"/>
      <c r="S1988" s="6"/>
      <c r="T1988" s="6"/>
      <c r="U1988" s="6"/>
    </row>
    <row r="1989" spans="2:21" s="83" customFormat="1" x14ac:dyDescent="0.2">
      <c r="B1989" s="142"/>
      <c r="E1989" s="84"/>
      <c r="F1989" s="216"/>
      <c r="G1989" s="84"/>
      <c r="H1989" s="210"/>
      <c r="I1989" s="210"/>
      <c r="J1989" s="84"/>
      <c r="K1989" s="84"/>
      <c r="L1989" s="84"/>
      <c r="M1989" s="84"/>
      <c r="N1989" s="84"/>
      <c r="O1989" s="6"/>
      <c r="P1989" s="6"/>
      <c r="Q1989" s="6"/>
      <c r="R1989" s="6"/>
      <c r="S1989" s="6"/>
      <c r="T1989" s="6"/>
      <c r="U1989" s="6"/>
    </row>
    <row r="1990" spans="2:21" s="83" customFormat="1" x14ac:dyDescent="0.2">
      <c r="B1990" s="142"/>
      <c r="E1990" s="84"/>
      <c r="F1990" s="216"/>
      <c r="G1990" s="84"/>
      <c r="H1990" s="210"/>
      <c r="I1990" s="210"/>
      <c r="J1990" s="84"/>
      <c r="K1990" s="84"/>
      <c r="L1990" s="84"/>
      <c r="M1990" s="84"/>
      <c r="N1990" s="84"/>
      <c r="O1990" s="6"/>
      <c r="P1990" s="6"/>
      <c r="Q1990" s="6"/>
      <c r="R1990" s="6"/>
      <c r="S1990" s="6"/>
      <c r="T1990" s="6"/>
      <c r="U1990" s="6"/>
    </row>
    <row r="1991" spans="2:21" s="83" customFormat="1" x14ac:dyDescent="0.2">
      <c r="B1991" s="142"/>
      <c r="E1991" s="84"/>
      <c r="F1991" s="216"/>
      <c r="G1991" s="84"/>
      <c r="H1991" s="210"/>
      <c r="I1991" s="210"/>
      <c r="J1991" s="84"/>
      <c r="K1991" s="84"/>
      <c r="L1991" s="84"/>
      <c r="M1991" s="84"/>
      <c r="N1991" s="84"/>
      <c r="O1991" s="6"/>
      <c r="P1991" s="6"/>
      <c r="Q1991" s="6"/>
      <c r="R1991" s="6"/>
      <c r="S1991" s="6"/>
      <c r="T1991" s="6"/>
      <c r="U1991" s="6"/>
    </row>
    <row r="1992" spans="2:21" s="83" customFormat="1" x14ac:dyDescent="0.2">
      <c r="B1992" s="142"/>
      <c r="E1992" s="84"/>
      <c r="F1992" s="216"/>
      <c r="G1992" s="84"/>
      <c r="H1992" s="210"/>
      <c r="I1992" s="210"/>
      <c r="J1992" s="84"/>
      <c r="K1992" s="84"/>
      <c r="L1992" s="84"/>
      <c r="M1992" s="84"/>
      <c r="N1992" s="84"/>
      <c r="O1992" s="6"/>
      <c r="P1992" s="6"/>
      <c r="Q1992" s="6"/>
      <c r="R1992" s="6"/>
      <c r="S1992" s="6"/>
      <c r="T1992" s="6"/>
      <c r="U1992" s="6"/>
    </row>
    <row r="1993" spans="2:21" s="83" customFormat="1" x14ac:dyDescent="0.2">
      <c r="B1993" s="142"/>
      <c r="E1993" s="84"/>
      <c r="F1993" s="216"/>
      <c r="G1993" s="84"/>
      <c r="H1993" s="210"/>
      <c r="I1993" s="210"/>
      <c r="J1993" s="84"/>
      <c r="K1993" s="84"/>
      <c r="L1993" s="84"/>
      <c r="M1993" s="84"/>
      <c r="N1993" s="84"/>
      <c r="O1993" s="6"/>
      <c r="P1993" s="6"/>
      <c r="Q1993" s="6"/>
      <c r="R1993" s="6"/>
      <c r="S1993" s="6"/>
      <c r="T1993" s="6"/>
      <c r="U1993" s="6"/>
    </row>
    <row r="1994" spans="2:21" s="83" customFormat="1" x14ac:dyDescent="0.2">
      <c r="B1994" s="142"/>
      <c r="E1994" s="84"/>
      <c r="F1994" s="216"/>
      <c r="G1994" s="84"/>
      <c r="H1994" s="210"/>
      <c r="I1994" s="210"/>
      <c r="J1994" s="84"/>
      <c r="K1994" s="84"/>
      <c r="L1994" s="84"/>
      <c r="M1994" s="84"/>
      <c r="N1994" s="84"/>
      <c r="O1994" s="6"/>
      <c r="P1994" s="6"/>
      <c r="Q1994" s="6"/>
      <c r="R1994" s="6"/>
      <c r="S1994" s="6"/>
      <c r="T1994" s="6"/>
      <c r="U1994" s="6"/>
    </row>
    <row r="1995" spans="2:21" s="83" customFormat="1" x14ac:dyDescent="0.2">
      <c r="B1995" s="142"/>
      <c r="E1995" s="84"/>
      <c r="F1995" s="216"/>
      <c r="G1995" s="84"/>
      <c r="H1995" s="210"/>
      <c r="I1995" s="210"/>
      <c r="J1995" s="84"/>
      <c r="K1995" s="84"/>
      <c r="L1995" s="84"/>
      <c r="M1995" s="84"/>
      <c r="N1995" s="84"/>
      <c r="O1995" s="6"/>
      <c r="P1995" s="6"/>
      <c r="Q1995" s="6"/>
      <c r="R1995" s="6"/>
      <c r="S1995" s="6"/>
      <c r="T1995" s="6"/>
      <c r="U1995" s="6"/>
    </row>
    <row r="1996" spans="2:21" s="83" customFormat="1" x14ac:dyDescent="0.2">
      <c r="B1996" s="142"/>
      <c r="E1996" s="84"/>
      <c r="F1996" s="216"/>
      <c r="G1996" s="84"/>
      <c r="H1996" s="210"/>
      <c r="I1996" s="210"/>
      <c r="J1996" s="84"/>
      <c r="K1996" s="84"/>
      <c r="L1996" s="84"/>
      <c r="M1996" s="84"/>
      <c r="N1996" s="84"/>
      <c r="O1996" s="6"/>
      <c r="P1996" s="6"/>
      <c r="Q1996" s="6"/>
      <c r="R1996" s="6"/>
      <c r="S1996" s="6"/>
      <c r="T1996" s="6"/>
      <c r="U1996" s="6"/>
    </row>
    <row r="1997" spans="2:21" s="83" customFormat="1" x14ac:dyDescent="0.2">
      <c r="B1997" s="142"/>
      <c r="E1997" s="84"/>
      <c r="F1997" s="216"/>
      <c r="G1997" s="84"/>
      <c r="H1997" s="210"/>
      <c r="I1997" s="210"/>
      <c r="J1997" s="84"/>
      <c r="K1997" s="84"/>
      <c r="L1997" s="84"/>
      <c r="M1997" s="84"/>
      <c r="N1997" s="84"/>
      <c r="O1997" s="6"/>
      <c r="P1997" s="6"/>
      <c r="Q1997" s="6"/>
      <c r="R1997" s="6"/>
      <c r="S1997" s="6"/>
      <c r="T1997" s="6"/>
      <c r="U1997" s="6"/>
    </row>
    <row r="1998" spans="2:21" s="83" customFormat="1" x14ac:dyDescent="0.2">
      <c r="B1998" s="142"/>
      <c r="E1998" s="84"/>
      <c r="F1998" s="216"/>
      <c r="G1998" s="84"/>
      <c r="H1998" s="210"/>
      <c r="I1998" s="210"/>
      <c r="J1998" s="84"/>
      <c r="K1998" s="84"/>
      <c r="L1998" s="84"/>
      <c r="M1998" s="84"/>
      <c r="N1998" s="84"/>
      <c r="O1998" s="6"/>
      <c r="P1998" s="6"/>
      <c r="Q1998" s="6"/>
      <c r="R1998" s="6"/>
      <c r="S1998" s="6"/>
      <c r="T1998" s="6"/>
      <c r="U1998" s="6"/>
    </row>
    <row r="1999" spans="2:21" s="83" customFormat="1" x14ac:dyDescent="0.2">
      <c r="B1999" s="142"/>
      <c r="E1999" s="84"/>
      <c r="F1999" s="216"/>
      <c r="G1999" s="84"/>
      <c r="H1999" s="210"/>
      <c r="I1999" s="210"/>
      <c r="J1999" s="84"/>
      <c r="K1999" s="84"/>
      <c r="L1999" s="84"/>
      <c r="M1999" s="84"/>
      <c r="N1999" s="84"/>
      <c r="O1999" s="6"/>
      <c r="P1999" s="6"/>
      <c r="Q1999" s="6"/>
      <c r="R1999" s="6"/>
      <c r="S1999" s="6"/>
      <c r="T1999" s="6"/>
      <c r="U1999" s="6"/>
    </row>
    <row r="2000" spans="2:21" s="83" customFormat="1" x14ac:dyDescent="0.2">
      <c r="B2000" s="142"/>
      <c r="E2000" s="84"/>
      <c r="F2000" s="216"/>
      <c r="G2000" s="84"/>
      <c r="H2000" s="210"/>
      <c r="I2000" s="210"/>
      <c r="J2000" s="84"/>
      <c r="K2000" s="84"/>
      <c r="L2000" s="84"/>
      <c r="M2000" s="84"/>
      <c r="N2000" s="84"/>
      <c r="O2000" s="6"/>
      <c r="P2000" s="6"/>
      <c r="Q2000" s="6"/>
      <c r="R2000" s="6"/>
      <c r="S2000" s="6"/>
      <c r="T2000" s="6"/>
      <c r="U2000" s="6"/>
    </row>
    <row r="2001" spans="2:21" s="83" customFormat="1" x14ac:dyDescent="0.2">
      <c r="B2001" s="142"/>
      <c r="E2001" s="84"/>
      <c r="F2001" s="216"/>
      <c r="G2001" s="84"/>
      <c r="H2001" s="210"/>
      <c r="I2001" s="210"/>
      <c r="J2001" s="84"/>
      <c r="K2001" s="84"/>
      <c r="L2001" s="84"/>
      <c r="M2001" s="84"/>
      <c r="N2001" s="84"/>
      <c r="O2001" s="6"/>
      <c r="P2001" s="6"/>
      <c r="Q2001" s="6"/>
      <c r="R2001" s="6"/>
      <c r="S2001" s="6"/>
      <c r="T2001" s="6"/>
      <c r="U2001" s="6"/>
    </row>
    <row r="2002" spans="2:21" s="83" customFormat="1" x14ac:dyDescent="0.2">
      <c r="B2002" s="142"/>
      <c r="E2002" s="84"/>
      <c r="F2002" s="216"/>
      <c r="G2002" s="84"/>
      <c r="H2002" s="210"/>
      <c r="I2002" s="210"/>
      <c r="J2002" s="84"/>
      <c r="K2002" s="84"/>
      <c r="L2002" s="84"/>
      <c r="M2002" s="84"/>
      <c r="N2002" s="84"/>
      <c r="O2002" s="6"/>
      <c r="P2002" s="6"/>
      <c r="Q2002" s="6"/>
      <c r="R2002" s="6"/>
      <c r="S2002" s="6"/>
      <c r="T2002" s="6"/>
      <c r="U2002" s="6"/>
    </row>
    <row r="2003" spans="2:21" s="83" customFormat="1" x14ac:dyDescent="0.2">
      <c r="B2003" s="142"/>
      <c r="E2003" s="84"/>
      <c r="F2003" s="216"/>
      <c r="G2003" s="84"/>
      <c r="H2003" s="210"/>
      <c r="I2003" s="210"/>
      <c r="J2003" s="84"/>
      <c r="K2003" s="84"/>
      <c r="L2003" s="84"/>
      <c r="M2003" s="84"/>
      <c r="N2003" s="84"/>
      <c r="O2003" s="6"/>
      <c r="P2003" s="6"/>
      <c r="Q2003" s="6"/>
      <c r="R2003" s="6"/>
      <c r="S2003" s="6"/>
      <c r="T2003" s="6"/>
      <c r="U2003" s="6"/>
    </row>
    <row r="2004" spans="2:21" s="83" customFormat="1" x14ac:dyDescent="0.2">
      <c r="B2004" s="142"/>
      <c r="E2004" s="84"/>
      <c r="F2004" s="216"/>
      <c r="G2004" s="84"/>
      <c r="H2004" s="210"/>
      <c r="I2004" s="210"/>
      <c r="J2004" s="84"/>
      <c r="K2004" s="84"/>
      <c r="L2004" s="84"/>
      <c r="M2004" s="84"/>
      <c r="N2004" s="84"/>
      <c r="O2004" s="6"/>
      <c r="P2004" s="6"/>
      <c r="Q2004" s="6"/>
      <c r="R2004" s="6"/>
      <c r="S2004" s="6"/>
      <c r="T2004" s="6"/>
      <c r="U2004" s="6"/>
    </row>
    <row r="2005" spans="2:21" s="83" customFormat="1" x14ac:dyDescent="0.2">
      <c r="B2005" s="142"/>
      <c r="E2005" s="84"/>
      <c r="F2005" s="216"/>
      <c r="G2005" s="84"/>
      <c r="H2005" s="210"/>
      <c r="I2005" s="210"/>
      <c r="J2005" s="84"/>
      <c r="K2005" s="84"/>
      <c r="L2005" s="84"/>
      <c r="M2005" s="84"/>
      <c r="N2005" s="84"/>
      <c r="O2005" s="6"/>
      <c r="P2005" s="6"/>
      <c r="Q2005" s="6"/>
      <c r="R2005" s="6"/>
      <c r="S2005" s="6"/>
      <c r="T2005" s="6"/>
      <c r="U2005" s="6"/>
    </row>
    <row r="2006" spans="2:21" s="83" customFormat="1" x14ac:dyDescent="0.2">
      <c r="B2006" s="142"/>
      <c r="E2006" s="84"/>
      <c r="F2006" s="216"/>
      <c r="G2006" s="84"/>
      <c r="H2006" s="210"/>
      <c r="I2006" s="210"/>
      <c r="J2006" s="84"/>
      <c r="K2006" s="84"/>
      <c r="L2006" s="84"/>
      <c r="M2006" s="84"/>
      <c r="N2006" s="84"/>
      <c r="O2006" s="6"/>
      <c r="P2006" s="6"/>
      <c r="Q2006" s="6"/>
      <c r="R2006" s="6"/>
      <c r="S2006" s="6"/>
      <c r="T2006" s="6"/>
      <c r="U2006" s="6"/>
    </row>
    <row r="2007" spans="2:21" s="83" customFormat="1" x14ac:dyDescent="0.2">
      <c r="B2007" s="142"/>
      <c r="E2007" s="84"/>
      <c r="F2007" s="216"/>
      <c r="G2007" s="84"/>
      <c r="H2007" s="210"/>
      <c r="I2007" s="210"/>
      <c r="J2007" s="84"/>
      <c r="K2007" s="84"/>
      <c r="L2007" s="84"/>
      <c r="M2007" s="84"/>
      <c r="N2007" s="84"/>
      <c r="O2007" s="6"/>
      <c r="P2007" s="6"/>
      <c r="Q2007" s="6"/>
      <c r="R2007" s="6"/>
      <c r="S2007" s="6"/>
      <c r="T2007" s="6"/>
      <c r="U2007" s="6"/>
    </row>
    <row r="2008" spans="2:21" s="83" customFormat="1" x14ac:dyDescent="0.2">
      <c r="B2008" s="142"/>
      <c r="E2008" s="84"/>
      <c r="F2008" s="216"/>
      <c r="G2008" s="84"/>
      <c r="H2008" s="210"/>
      <c r="I2008" s="210"/>
      <c r="J2008" s="84"/>
      <c r="K2008" s="84"/>
      <c r="L2008" s="84"/>
      <c r="M2008" s="84"/>
      <c r="N2008" s="84"/>
      <c r="O2008" s="6"/>
      <c r="P2008" s="6"/>
      <c r="Q2008" s="6"/>
      <c r="R2008" s="6"/>
      <c r="S2008" s="6"/>
      <c r="T2008" s="6"/>
      <c r="U2008" s="6"/>
    </row>
    <row r="2009" spans="2:21" s="83" customFormat="1" x14ac:dyDescent="0.2">
      <c r="B2009" s="142"/>
      <c r="E2009" s="84"/>
      <c r="F2009" s="216"/>
      <c r="G2009" s="84"/>
      <c r="H2009" s="210"/>
      <c r="I2009" s="210"/>
      <c r="J2009" s="84"/>
      <c r="K2009" s="84"/>
      <c r="L2009" s="84"/>
      <c r="M2009" s="84"/>
      <c r="N2009" s="84"/>
      <c r="O2009" s="6"/>
      <c r="P2009" s="6"/>
      <c r="Q2009" s="6"/>
      <c r="R2009" s="6"/>
      <c r="S2009" s="6"/>
      <c r="T2009" s="6"/>
      <c r="U2009" s="6"/>
    </row>
    <row r="2010" spans="2:21" s="83" customFormat="1" x14ac:dyDescent="0.2">
      <c r="B2010" s="142"/>
      <c r="E2010" s="84"/>
      <c r="F2010" s="216"/>
      <c r="G2010" s="84"/>
      <c r="H2010" s="210"/>
      <c r="I2010" s="210"/>
      <c r="J2010" s="84"/>
      <c r="K2010" s="84"/>
      <c r="L2010" s="84"/>
      <c r="M2010" s="84"/>
      <c r="N2010" s="84"/>
      <c r="O2010" s="6"/>
      <c r="P2010" s="6"/>
      <c r="Q2010" s="6"/>
      <c r="R2010" s="6"/>
      <c r="S2010" s="6"/>
      <c r="T2010" s="6"/>
      <c r="U2010" s="6"/>
    </row>
    <row r="2011" spans="2:21" s="83" customFormat="1" x14ac:dyDescent="0.2">
      <c r="B2011" s="142"/>
      <c r="E2011" s="84"/>
      <c r="F2011" s="216"/>
      <c r="G2011" s="84"/>
      <c r="H2011" s="210"/>
      <c r="I2011" s="210"/>
      <c r="J2011" s="84"/>
      <c r="K2011" s="84"/>
      <c r="L2011" s="84"/>
      <c r="M2011" s="84"/>
      <c r="N2011" s="84"/>
      <c r="O2011" s="6"/>
      <c r="P2011" s="6"/>
      <c r="Q2011" s="6"/>
      <c r="R2011" s="6"/>
      <c r="S2011" s="6"/>
      <c r="T2011" s="6"/>
      <c r="U2011" s="6"/>
    </row>
    <row r="2012" spans="2:21" s="83" customFormat="1" x14ac:dyDescent="0.2">
      <c r="B2012" s="142"/>
      <c r="E2012" s="84"/>
      <c r="F2012" s="216"/>
      <c r="G2012" s="84"/>
      <c r="H2012" s="210"/>
      <c r="I2012" s="210"/>
      <c r="J2012" s="84"/>
      <c r="K2012" s="84"/>
      <c r="L2012" s="84"/>
      <c r="M2012" s="84"/>
      <c r="N2012" s="84"/>
      <c r="O2012" s="6"/>
      <c r="P2012" s="6"/>
      <c r="Q2012" s="6"/>
      <c r="R2012" s="6"/>
      <c r="S2012" s="6"/>
      <c r="T2012" s="6"/>
      <c r="U2012" s="6"/>
    </row>
    <row r="2013" spans="2:21" s="83" customFormat="1" x14ac:dyDescent="0.2">
      <c r="B2013" s="142"/>
      <c r="E2013" s="84"/>
      <c r="F2013" s="216"/>
      <c r="G2013" s="84"/>
      <c r="H2013" s="210"/>
      <c r="I2013" s="210"/>
      <c r="J2013" s="84"/>
      <c r="K2013" s="84"/>
      <c r="L2013" s="84"/>
      <c r="M2013" s="84"/>
      <c r="N2013" s="84"/>
      <c r="O2013" s="6"/>
      <c r="P2013" s="6"/>
      <c r="Q2013" s="6"/>
      <c r="R2013" s="6"/>
      <c r="S2013" s="6"/>
      <c r="T2013" s="6"/>
      <c r="U2013" s="6"/>
    </row>
    <row r="2014" spans="2:21" s="83" customFormat="1" x14ac:dyDescent="0.2">
      <c r="B2014" s="142"/>
      <c r="E2014" s="84"/>
      <c r="F2014" s="216"/>
      <c r="G2014" s="84"/>
      <c r="H2014" s="210"/>
      <c r="I2014" s="210"/>
      <c r="J2014" s="84"/>
      <c r="K2014" s="84"/>
      <c r="L2014" s="84"/>
      <c r="M2014" s="84"/>
      <c r="N2014" s="84"/>
      <c r="O2014" s="6"/>
      <c r="P2014" s="6"/>
      <c r="Q2014" s="6"/>
      <c r="R2014" s="6"/>
      <c r="S2014" s="6"/>
      <c r="T2014" s="6"/>
      <c r="U2014" s="6"/>
    </row>
    <row r="2015" spans="2:21" s="83" customFormat="1" x14ac:dyDescent="0.2">
      <c r="B2015" s="142"/>
      <c r="E2015" s="84"/>
      <c r="F2015" s="216"/>
      <c r="G2015" s="84"/>
      <c r="H2015" s="210"/>
      <c r="I2015" s="210"/>
      <c r="J2015" s="84"/>
      <c r="K2015" s="84"/>
      <c r="L2015" s="84"/>
      <c r="M2015" s="84"/>
      <c r="N2015" s="84"/>
      <c r="O2015" s="6"/>
      <c r="P2015" s="6"/>
      <c r="Q2015" s="6"/>
      <c r="R2015" s="6"/>
      <c r="S2015" s="6"/>
      <c r="T2015" s="6"/>
      <c r="U2015" s="6"/>
    </row>
    <row r="2016" spans="2:21" s="83" customFormat="1" x14ac:dyDescent="0.2">
      <c r="B2016" s="142"/>
      <c r="E2016" s="84"/>
      <c r="F2016" s="216"/>
      <c r="G2016" s="84"/>
      <c r="H2016" s="210"/>
      <c r="I2016" s="210"/>
      <c r="J2016" s="84"/>
      <c r="K2016" s="84"/>
      <c r="L2016" s="84"/>
      <c r="M2016" s="84"/>
      <c r="N2016" s="84"/>
      <c r="O2016" s="6"/>
      <c r="P2016" s="6"/>
      <c r="Q2016" s="6"/>
      <c r="R2016" s="6"/>
      <c r="S2016" s="6"/>
      <c r="T2016" s="6"/>
      <c r="U2016" s="6"/>
    </row>
    <row r="2017" spans="2:21" s="83" customFormat="1" x14ac:dyDescent="0.2">
      <c r="B2017" s="142"/>
      <c r="E2017" s="84"/>
      <c r="F2017" s="216"/>
      <c r="G2017" s="84"/>
      <c r="H2017" s="210"/>
      <c r="I2017" s="210"/>
      <c r="J2017" s="84"/>
      <c r="K2017" s="84"/>
      <c r="L2017" s="84"/>
      <c r="M2017" s="84"/>
      <c r="N2017" s="84"/>
      <c r="O2017" s="6"/>
      <c r="P2017" s="6"/>
      <c r="Q2017" s="6"/>
      <c r="R2017" s="6"/>
      <c r="S2017" s="6"/>
      <c r="T2017" s="6"/>
      <c r="U2017" s="6"/>
    </row>
    <row r="2018" spans="2:21" s="83" customFormat="1" x14ac:dyDescent="0.2">
      <c r="B2018" s="142"/>
      <c r="E2018" s="84"/>
      <c r="F2018" s="216"/>
      <c r="G2018" s="84"/>
      <c r="H2018" s="210"/>
      <c r="I2018" s="210"/>
      <c r="J2018" s="84"/>
      <c r="K2018" s="84"/>
      <c r="L2018" s="84"/>
      <c r="M2018" s="84"/>
      <c r="N2018" s="84"/>
      <c r="O2018" s="6"/>
      <c r="P2018" s="6"/>
      <c r="Q2018" s="6"/>
      <c r="R2018" s="6"/>
      <c r="S2018" s="6"/>
      <c r="T2018" s="6"/>
      <c r="U2018" s="6"/>
    </row>
    <row r="2019" spans="2:21" s="83" customFormat="1" x14ac:dyDescent="0.2">
      <c r="B2019" s="142"/>
      <c r="E2019" s="84"/>
      <c r="F2019" s="216"/>
      <c r="G2019" s="84"/>
      <c r="H2019" s="210"/>
      <c r="I2019" s="210"/>
      <c r="J2019" s="84"/>
      <c r="K2019" s="84"/>
      <c r="L2019" s="84"/>
      <c r="M2019" s="84"/>
      <c r="N2019" s="84"/>
      <c r="O2019" s="6"/>
      <c r="P2019" s="6"/>
      <c r="Q2019" s="6"/>
      <c r="R2019" s="6"/>
      <c r="S2019" s="6"/>
      <c r="T2019" s="6"/>
      <c r="U2019" s="6"/>
    </row>
    <row r="2020" spans="2:21" s="83" customFormat="1" x14ac:dyDescent="0.2">
      <c r="B2020" s="142"/>
      <c r="E2020" s="84"/>
      <c r="F2020" s="216"/>
      <c r="G2020" s="84"/>
      <c r="H2020" s="210"/>
      <c r="I2020" s="210"/>
      <c r="J2020" s="84"/>
      <c r="K2020" s="84"/>
      <c r="L2020" s="84"/>
      <c r="M2020" s="84"/>
      <c r="N2020" s="84"/>
      <c r="O2020" s="6"/>
      <c r="P2020" s="6"/>
      <c r="Q2020" s="6"/>
      <c r="R2020" s="6"/>
      <c r="S2020" s="6"/>
      <c r="T2020" s="6"/>
      <c r="U2020" s="6"/>
    </row>
    <row r="2021" spans="2:21" s="83" customFormat="1" x14ac:dyDescent="0.2">
      <c r="B2021" s="142"/>
      <c r="E2021" s="84"/>
      <c r="F2021" s="216"/>
      <c r="G2021" s="84"/>
      <c r="H2021" s="210"/>
      <c r="I2021" s="210"/>
      <c r="J2021" s="84"/>
      <c r="K2021" s="84"/>
      <c r="L2021" s="84"/>
      <c r="M2021" s="84"/>
      <c r="N2021" s="84"/>
      <c r="O2021" s="6"/>
      <c r="P2021" s="6"/>
      <c r="Q2021" s="6"/>
      <c r="R2021" s="6"/>
      <c r="S2021" s="6"/>
      <c r="T2021" s="6"/>
      <c r="U2021" s="6"/>
    </row>
    <row r="2022" spans="2:21" s="83" customFormat="1" x14ac:dyDescent="0.2">
      <c r="B2022" s="142"/>
      <c r="E2022" s="84"/>
      <c r="F2022" s="216"/>
      <c r="G2022" s="84"/>
      <c r="H2022" s="210"/>
      <c r="I2022" s="210"/>
      <c r="J2022" s="84"/>
      <c r="K2022" s="84"/>
      <c r="L2022" s="84"/>
      <c r="M2022" s="84"/>
      <c r="N2022" s="84"/>
      <c r="O2022" s="6"/>
      <c r="P2022" s="6"/>
      <c r="Q2022" s="6"/>
      <c r="R2022" s="6"/>
      <c r="S2022" s="6"/>
      <c r="T2022" s="6"/>
      <c r="U2022" s="6"/>
    </row>
    <row r="2023" spans="2:21" s="83" customFormat="1" x14ac:dyDescent="0.2">
      <c r="B2023" s="142"/>
      <c r="E2023" s="84"/>
      <c r="F2023" s="216"/>
      <c r="G2023" s="84"/>
      <c r="H2023" s="210"/>
      <c r="I2023" s="210"/>
      <c r="J2023" s="84"/>
      <c r="K2023" s="84"/>
      <c r="L2023" s="84"/>
      <c r="M2023" s="84"/>
      <c r="N2023" s="84"/>
      <c r="O2023" s="6"/>
      <c r="P2023" s="6"/>
      <c r="Q2023" s="6"/>
      <c r="R2023" s="6"/>
      <c r="S2023" s="6"/>
      <c r="T2023" s="6"/>
      <c r="U2023" s="6"/>
    </row>
    <row r="2024" spans="2:21" s="83" customFormat="1" x14ac:dyDescent="0.2">
      <c r="B2024" s="142"/>
      <c r="E2024" s="84"/>
      <c r="F2024" s="216"/>
      <c r="G2024" s="84"/>
      <c r="H2024" s="210"/>
      <c r="I2024" s="210"/>
      <c r="J2024" s="84"/>
      <c r="K2024" s="84"/>
      <c r="L2024" s="84"/>
      <c r="M2024" s="84"/>
      <c r="N2024" s="84"/>
      <c r="O2024" s="6"/>
      <c r="P2024" s="6"/>
      <c r="Q2024" s="6"/>
      <c r="R2024" s="6"/>
      <c r="S2024" s="6"/>
      <c r="T2024" s="6"/>
      <c r="U2024" s="6"/>
    </row>
    <row r="2025" spans="2:21" s="83" customFormat="1" x14ac:dyDescent="0.2">
      <c r="B2025" s="142"/>
      <c r="E2025" s="84"/>
      <c r="F2025" s="216"/>
      <c r="G2025" s="84"/>
      <c r="H2025" s="210"/>
      <c r="I2025" s="210"/>
      <c r="J2025" s="84"/>
      <c r="K2025" s="84"/>
      <c r="L2025" s="84"/>
      <c r="M2025" s="84"/>
      <c r="N2025" s="84"/>
      <c r="O2025" s="6"/>
      <c r="P2025" s="6"/>
      <c r="Q2025" s="6"/>
      <c r="R2025" s="6"/>
      <c r="S2025" s="6"/>
      <c r="T2025" s="6"/>
      <c r="U2025" s="6"/>
    </row>
    <row r="2026" spans="2:21" s="83" customFormat="1" x14ac:dyDescent="0.2">
      <c r="B2026" s="142"/>
      <c r="E2026" s="84"/>
      <c r="F2026" s="216"/>
      <c r="G2026" s="84"/>
      <c r="H2026" s="210"/>
      <c r="I2026" s="210"/>
      <c r="J2026" s="84"/>
      <c r="K2026" s="84"/>
      <c r="L2026" s="84"/>
      <c r="M2026" s="84"/>
      <c r="N2026" s="84"/>
      <c r="O2026" s="6"/>
      <c r="P2026" s="6"/>
      <c r="Q2026" s="6"/>
      <c r="R2026" s="6"/>
      <c r="S2026" s="6"/>
      <c r="T2026" s="6"/>
      <c r="U2026" s="6"/>
    </row>
    <row r="2027" spans="2:21" s="83" customFormat="1" x14ac:dyDescent="0.2">
      <c r="B2027" s="142"/>
      <c r="E2027" s="84"/>
      <c r="F2027" s="216"/>
      <c r="G2027" s="84"/>
      <c r="H2027" s="210"/>
      <c r="I2027" s="210"/>
      <c r="J2027" s="84"/>
      <c r="K2027" s="84"/>
      <c r="L2027" s="84"/>
      <c r="M2027" s="84"/>
      <c r="N2027" s="84"/>
      <c r="O2027" s="6"/>
      <c r="P2027" s="6"/>
      <c r="Q2027" s="6"/>
      <c r="R2027" s="6"/>
      <c r="S2027" s="6"/>
      <c r="T2027" s="6"/>
      <c r="U2027" s="6"/>
    </row>
    <row r="2028" spans="2:21" s="83" customFormat="1" x14ac:dyDescent="0.2">
      <c r="B2028" s="142"/>
      <c r="E2028" s="84"/>
      <c r="F2028" s="216"/>
      <c r="G2028" s="84"/>
      <c r="H2028" s="210"/>
      <c r="I2028" s="210"/>
      <c r="J2028" s="84"/>
      <c r="K2028" s="84"/>
      <c r="L2028" s="84"/>
      <c r="M2028" s="84"/>
      <c r="N2028" s="84"/>
      <c r="O2028" s="6"/>
      <c r="P2028" s="6"/>
      <c r="Q2028" s="6"/>
      <c r="R2028" s="6"/>
      <c r="S2028" s="6"/>
      <c r="T2028" s="6"/>
      <c r="U2028" s="6"/>
    </row>
    <row r="2029" spans="2:21" s="83" customFormat="1" x14ac:dyDescent="0.2">
      <c r="B2029" s="142"/>
      <c r="E2029" s="84"/>
      <c r="F2029" s="216"/>
      <c r="G2029" s="84"/>
      <c r="H2029" s="210"/>
      <c r="I2029" s="210"/>
      <c r="J2029" s="84"/>
      <c r="K2029" s="84"/>
      <c r="L2029" s="84"/>
      <c r="M2029" s="84"/>
      <c r="N2029" s="84"/>
      <c r="O2029" s="6"/>
      <c r="P2029" s="6"/>
      <c r="Q2029" s="6"/>
      <c r="R2029" s="6"/>
      <c r="S2029" s="6"/>
      <c r="T2029" s="6"/>
      <c r="U2029" s="6"/>
    </row>
    <row r="2030" spans="2:21" s="83" customFormat="1" x14ac:dyDescent="0.2">
      <c r="B2030" s="142"/>
      <c r="E2030" s="84"/>
      <c r="F2030" s="216"/>
      <c r="G2030" s="84"/>
      <c r="H2030" s="210"/>
      <c r="I2030" s="210"/>
      <c r="J2030" s="84"/>
      <c r="K2030" s="84"/>
      <c r="L2030" s="84"/>
      <c r="M2030" s="84"/>
      <c r="N2030" s="84"/>
      <c r="O2030" s="6"/>
      <c r="P2030" s="6"/>
      <c r="Q2030" s="6"/>
      <c r="R2030" s="6"/>
      <c r="S2030" s="6"/>
      <c r="T2030" s="6"/>
      <c r="U2030" s="6"/>
    </row>
    <row r="2031" spans="2:21" s="83" customFormat="1" x14ac:dyDescent="0.2">
      <c r="B2031" s="142"/>
      <c r="E2031" s="84"/>
      <c r="F2031" s="216"/>
      <c r="G2031" s="84"/>
      <c r="H2031" s="210"/>
      <c r="I2031" s="210"/>
      <c r="J2031" s="84"/>
      <c r="K2031" s="84"/>
      <c r="L2031" s="84"/>
      <c r="M2031" s="84"/>
      <c r="N2031" s="84"/>
      <c r="O2031" s="6"/>
      <c r="P2031" s="6"/>
      <c r="Q2031" s="6"/>
      <c r="R2031" s="6"/>
      <c r="S2031" s="6"/>
      <c r="T2031" s="6"/>
      <c r="U2031" s="6"/>
    </row>
    <row r="2032" spans="2:21" s="83" customFormat="1" x14ac:dyDescent="0.2">
      <c r="B2032" s="142"/>
      <c r="E2032" s="84"/>
      <c r="F2032" s="216"/>
      <c r="G2032" s="84"/>
      <c r="H2032" s="210"/>
      <c r="I2032" s="210"/>
      <c r="J2032" s="84"/>
      <c r="K2032" s="84"/>
      <c r="L2032" s="84"/>
      <c r="M2032" s="84"/>
      <c r="N2032" s="84"/>
      <c r="O2032" s="6"/>
      <c r="P2032" s="6"/>
      <c r="Q2032" s="6"/>
      <c r="R2032" s="6"/>
      <c r="S2032" s="6"/>
      <c r="T2032" s="6"/>
      <c r="U2032" s="6"/>
    </row>
    <row r="2033" spans="2:21" s="83" customFormat="1" x14ac:dyDescent="0.2">
      <c r="B2033" s="142"/>
      <c r="E2033" s="84"/>
      <c r="F2033" s="216"/>
      <c r="G2033" s="84"/>
      <c r="H2033" s="210"/>
      <c r="I2033" s="210"/>
      <c r="J2033" s="84"/>
      <c r="K2033" s="84"/>
      <c r="L2033" s="84"/>
      <c r="M2033" s="84"/>
      <c r="N2033" s="84"/>
      <c r="O2033" s="6"/>
      <c r="P2033" s="6"/>
      <c r="Q2033" s="6"/>
      <c r="R2033" s="6"/>
      <c r="S2033" s="6"/>
      <c r="T2033" s="6"/>
      <c r="U2033" s="6"/>
    </row>
    <row r="2034" spans="2:21" s="83" customFormat="1" x14ac:dyDescent="0.2">
      <c r="B2034" s="142"/>
      <c r="E2034" s="84"/>
      <c r="F2034" s="216"/>
      <c r="G2034" s="84"/>
      <c r="H2034" s="210"/>
      <c r="I2034" s="210"/>
      <c r="J2034" s="84"/>
      <c r="K2034" s="84"/>
      <c r="L2034" s="84"/>
      <c r="M2034" s="84"/>
      <c r="N2034" s="84"/>
      <c r="O2034" s="6"/>
      <c r="P2034" s="6"/>
      <c r="Q2034" s="6"/>
      <c r="R2034" s="6"/>
      <c r="S2034" s="6"/>
      <c r="T2034" s="6"/>
      <c r="U2034" s="6"/>
    </row>
    <row r="2035" spans="2:21" s="83" customFormat="1" x14ac:dyDescent="0.2">
      <c r="B2035" s="142"/>
      <c r="E2035" s="84"/>
      <c r="F2035" s="216"/>
      <c r="G2035" s="84"/>
      <c r="H2035" s="210"/>
      <c r="I2035" s="210"/>
      <c r="J2035" s="84"/>
      <c r="K2035" s="84"/>
      <c r="L2035" s="84"/>
      <c r="M2035" s="84"/>
      <c r="N2035" s="84"/>
      <c r="O2035" s="6"/>
      <c r="P2035" s="6"/>
      <c r="Q2035" s="6"/>
      <c r="R2035" s="6"/>
      <c r="S2035" s="6"/>
      <c r="T2035" s="6"/>
      <c r="U2035" s="6"/>
    </row>
    <row r="2036" spans="2:21" s="83" customFormat="1" x14ac:dyDescent="0.2">
      <c r="B2036" s="142"/>
      <c r="E2036" s="84"/>
      <c r="F2036" s="216"/>
      <c r="G2036" s="84"/>
      <c r="H2036" s="210"/>
      <c r="I2036" s="210"/>
      <c r="J2036" s="84"/>
      <c r="K2036" s="84"/>
      <c r="L2036" s="84"/>
      <c r="M2036" s="84"/>
      <c r="N2036" s="84"/>
      <c r="O2036" s="6"/>
      <c r="P2036" s="6"/>
      <c r="Q2036" s="6"/>
      <c r="R2036" s="6"/>
      <c r="S2036" s="6"/>
      <c r="T2036" s="6"/>
      <c r="U2036" s="6"/>
    </row>
    <row r="2037" spans="2:21" s="83" customFormat="1" x14ac:dyDescent="0.2">
      <c r="B2037" s="142"/>
      <c r="E2037" s="84"/>
      <c r="F2037" s="216"/>
      <c r="G2037" s="84"/>
      <c r="H2037" s="210"/>
      <c r="I2037" s="210"/>
      <c r="J2037" s="84"/>
      <c r="K2037" s="84"/>
      <c r="L2037" s="84"/>
      <c r="M2037" s="84"/>
      <c r="N2037" s="84"/>
      <c r="O2037" s="6"/>
      <c r="P2037" s="6"/>
      <c r="Q2037" s="6"/>
      <c r="R2037" s="6"/>
      <c r="S2037" s="6"/>
      <c r="T2037" s="6"/>
      <c r="U2037" s="6"/>
    </row>
    <row r="2038" spans="2:21" s="83" customFormat="1" x14ac:dyDescent="0.2">
      <c r="B2038" s="142"/>
      <c r="E2038" s="84"/>
      <c r="F2038" s="216"/>
      <c r="G2038" s="84"/>
      <c r="H2038" s="210"/>
      <c r="I2038" s="210"/>
      <c r="J2038" s="84"/>
      <c r="K2038" s="84"/>
      <c r="L2038" s="84"/>
      <c r="M2038" s="84"/>
      <c r="N2038" s="84"/>
      <c r="O2038" s="6"/>
      <c r="P2038" s="6"/>
      <c r="Q2038" s="6"/>
      <c r="R2038" s="6"/>
      <c r="S2038" s="6"/>
      <c r="T2038" s="6"/>
      <c r="U2038" s="6"/>
    </row>
    <row r="2039" spans="2:21" s="83" customFormat="1" x14ac:dyDescent="0.2">
      <c r="B2039" s="142"/>
      <c r="E2039" s="84"/>
      <c r="F2039" s="216"/>
      <c r="G2039" s="84"/>
      <c r="H2039" s="210"/>
      <c r="I2039" s="210"/>
      <c r="J2039" s="84"/>
      <c r="K2039" s="84"/>
      <c r="L2039" s="84"/>
      <c r="M2039" s="84"/>
      <c r="N2039" s="84"/>
      <c r="O2039" s="6"/>
      <c r="P2039" s="6"/>
      <c r="Q2039" s="6"/>
      <c r="R2039" s="6"/>
      <c r="S2039" s="6"/>
      <c r="T2039" s="6"/>
      <c r="U2039" s="6"/>
    </row>
    <row r="2040" spans="2:21" s="83" customFormat="1" x14ac:dyDescent="0.2">
      <c r="B2040" s="142"/>
      <c r="E2040" s="84"/>
      <c r="F2040" s="216"/>
      <c r="G2040" s="84"/>
      <c r="H2040" s="210"/>
      <c r="I2040" s="210"/>
      <c r="J2040" s="84"/>
      <c r="K2040" s="84"/>
      <c r="L2040" s="84"/>
      <c r="M2040" s="84"/>
      <c r="N2040" s="84"/>
      <c r="O2040" s="6"/>
      <c r="P2040" s="6"/>
      <c r="Q2040" s="6"/>
      <c r="R2040" s="6"/>
      <c r="S2040" s="6"/>
      <c r="T2040" s="6"/>
      <c r="U2040" s="6"/>
    </row>
    <row r="2041" spans="2:21" s="83" customFormat="1" x14ac:dyDescent="0.2">
      <c r="B2041" s="142"/>
      <c r="E2041" s="84"/>
      <c r="F2041" s="216"/>
      <c r="G2041" s="84"/>
      <c r="H2041" s="210"/>
      <c r="I2041" s="210"/>
      <c r="J2041" s="84"/>
      <c r="K2041" s="84"/>
      <c r="L2041" s="84"/>
      <c r="M2041" s="84"/>
      <c r="N2041" s="84"/>
      <c r="O2041" s="6"/>
      <c r="P2041" s="6"/>
      <c r="Q2041" s="6"/>
      <c r="R2041" s="6"/>
      <c r="S2041" s="6"/>
      <c r="T2041" s="6"/>
      <c r="U2041" s="6"/>
    </row>
    <row r="2042" spans="2:21" s="83" customFormat="1" x14ac:dyDescent="0.2">
      <c r="B2042" s="142"/>
      <c r="E2042" s="84"/>
      <c r="F2042" s="216"/>
      <c r="G2042" s="84"/>
      <c r="H2042" s="210"/>
      <c r="I2042" s="210"/>
      <c r="J2042" s="84"/>
      <c r="K2042" s="84"/>
      <c r="L2042" s="84"/>
      <c r="M2042" s="84"/>
      <c r="N2042" s="84"/>
      <c r="O2042" s="6"/>
      <c r="P2042" s="6"/>
      <c r="Q2042" s="6"/>
      <c r="R2042" s="6"/>
      <c r="S2042" s="6"/>
      <c r="T2042" s="6"/>
      <c r="U2042" s="6"/>
    </row>
    <row r="2043" spans="2:21" s="83" customFormat="1" x14ac:dyDescent="0.2">
      <c r="B2043" s="142"/>
      <c r="E2043" s="84"/>
      <c r="F2043" s="216"/>
      <c r="G2043" s="84"/>
      <c r="H2043" s="210"/>
      <c r="I2043" s="210"/>
      <c r="J2043" s="84"/>
      <c r="K2043" s="84"/>
      <c r="L2043" s="84"/>
      <c r="M2043" s="84"/>
      <c r="N2043" s="84"/>
      <c r="O2043" s="6"/>
      <c r="P2043" s="6"/>
      <c r="Q2043" s="6"/>
      <c r="R2043" s="6"/>
      <c r="S2043" s="6"/>
      <c r="T2043" s="6"/>
      <c r="U2043" s="6"/>
    </row>
    <row r="2044" spans="2:21" s="83" customFormat="1" x14ac:dyDescent="0.2">
      <c r="B2044" s="142"/>
      <c r="E2044" s="84"/>
      <c r="F2044" s="216"/>
      <c r="G2044" s="84"/>
      <c r="H2044" s="210"/>
      <c r="I2044" s="210"/>
      <c r="J2044" s="84"/>
      <c r="K2044" s="84"/>
      <c r="L2044" s="84"/>
      <c r="M2044" s="84"/>
      <c r="N2044" s="84"/>
      <c r="O2044" s="6"/>
      <c r="P2044" s="6"/>
      <c r="Q2044" s="6"/>
      <c r="R2044" s="6"/>
      <c r="S2044" s="6"/>
      <c r="T2044" s="6"/>
      <c r="U2044" s="6"/>
    </row>
    <row r="2045" spans="2:21" s="83" customFormat="1" x14ac:dyDescent="0.2">
      <c r="B2045" s="142"/>
      <c r="E2045" s="84"/>
      <c r="F2045" s="216"/>
      <c r="G2045" s="84"/>
      <c r="H2045" s="210"/>
      <c r="I2045" s="210"/>
      <c r="J2045" s="84"/>
      <c r="K2045" s="84"/>
      <c r="L2045" s="84"/>
      <c r="M2045" s="84"/>
      <c r="N2045" s="84"/>
      <c r="O2045" s="6"/>
      <c r="P2045" s="6"/>
      <c r="Q2045" s="6"/>
      <c r="R2045" s="6"/>
      <c r="S2045" s="6"/>
      <c r="T2045" s="6"/>
      <c r="U2045" s="6"/>
    </row>
    <row r="2046" spans="2:21" s="83" customFormat="1" x14ac:dyDescent="0.2">
      <c r="B2046" s="142"/>
      <c r="E2046" s="84"/>
      <c r="F2046" s="216"/>
      <c r="G2046" s="84"/>
      <c r="H2046" s="210"/>
      <c r="I2046" s="210"/>
      <c r="J2046" s="84"/>
      <c r="K2046" s="84"/>
      <c r="L2046" s="84"/>
      <c r="M2046" s="84"/>
      <c r="N2046" s="84"/>
      <c r="O2046" s="6"/>
      <c r="P2046" s="6"/>
      <c r="Q2046" s="6"/>
      <c r="R2046" s="6"/>
      <c r="S2046" s="6"/>
      <c r="T2046" s="6"/>
      <c r="U2046" s="6"/>
    </row>
    <row r="2047" spans="2:21" s="83" customFormat="1" x14ac:dyDescent="0.2">
      <c r="B2047" s="142"/>
      <c r="E2047" s="84"/>
      <c r="F2047" s="216"/>
      <c r="G2047" s="84"/>
      <c r="H2047" s="210"/>
      <c r="I2047" s="210"/>
      <c r="J2047" s="84"/>
      <c r="K2047" s="84"/>
      <c r="L2047" s="84"/>
      <c r="M2047" s="84"/>
      <c r="N2047" s="84"/>
      <c r="O2047" s="6"/>
      <c r="P2047" s="6"/>
      <c r="Q2047" s="6"/>
      <c r="R2047" s="6"/>
      <c r="S2047" s="6"/>
      <c r="T2047" s="6"/>
      <c r="U2047" s="6"/>
    </row>
    <row r="2048" spans="2:21" s="83" customFormat="1" x14ac:dyDescent="0.2">
      <c r="B2048" s="142"/>
      <c r="E2048" s="84"/>
      <c r="F2048" s="216"/>
      <c r="G2048" s="84"/>
      <c r="H2048" s="210"/>
      <c r="I2048" s="210"/>
      <c r="J2048" s="84"/>
      <c r="K2048" s="84"/>
      <c r="L2048" s="84"/>
      <c r="M2048" s="84"/>
      <c r="N2048" s="84"/>
      <c r="O2048" s="6"/>
      <c r="P2048" s="6"/>
      <c r="Q2048" s="6"/>
      <c r="R2048" s="6"/>
      <c r="S2048" s="6"/>
      <c r="T2048" s="6"/>
      <c r="U2048" s="6"/>
    </row>
    <row r="2049" spans="2:21" s="83" customFormat="1" x14ac:dyDescent="0.2">
      <c r="B2049" s="142"/>
      <c r="E2049" s="84"/>
      <c r="F2049" s="216"/>
      <c r="G2049" s="84"/>
      <c r="H2049" s="210"/>
      <c r="I2049" s="210"/>
      <c r="J2049" s="84"/>
      <c r="K2049" s="84"/>
      <c r="L2049" s="84"/>
      <c r="M2049" s="84"/>
      <c r="N2049" s="84"/>
      <c r="O2049" s="6"/>
      <c r="P2049" s="6"/>
      <c r="Q2049" s="6"/>
      <c r="R2049" s="6"/>
      <c r="S2049" s="6"/>
      <c r="T2049" s="6"/>
      <c r="U2049" s="6"/>
    </row>
    <row r="2050" spans="2:21" s="83" customFormat="1" x14ac:dyDescent="0.2">
      <c r="B2050" s="142"/>
      <c r="E2050" s="84"/>
      <c r="F2050" s="216"/>
      <c r="G2050" s="84"/>
      <c r="H2050" s="210"/>
      <c r="I2050" s="210"/>
      <c r="J2050" s="84"/>
      <c r="K2050" s="84"/>
      <c r="L2050" s="84"/>
      <c r="M2050" s="84"/>
      <c r="N2050" s="84"/>
      <c r="O2050" s="6"/>
      <c r="P2050" s="6"/>
      <c r="Q2050" s="6"/>
      <c r="R2050" s="6"/>
      <c r="S2050" s="6"/>
      <c r="T2050" s="6"/>
      <c r="U2050" s="6"/>
    </row>
    <row r="2051" spans="2:21" s="83" customFormat="1" x14ac:dyDescent="0.2">
      <c r="B2051" s="142"/>
      <c r="E2051" s="84"/>
      <c r="F2051" s="216"/>
      <c r="G2051" s="84"/>
      <c r="H2051" s="210"/>
      <c r="I2051" s="210"/>
      <c r="J2051" s="84"/>
      <c r="K2051" s="84"/>
      <c r="L2051" s="84"/>
      <c r="M2051" s="84"/>
      <c r="N2051" s="84"/>
      <c r="O2051" s="6"/>
      <c r="P2051" s="6"/>
      <c r="Q2051" s="6"/>
      <c r="R2051" s="6"/>
      <c r="S2051" s="6"/>
      <c r="T2051" s="6"/>
      <c r="U2051" s="6"/>
    </row>
    <row r="2052" spans="2:21" s="83" customFormat="1" x14ac:dyDescent="0.2">
      <c r="B2052" s="142"/>
      <c r="E2052" s="84"/>
      <c r="F2052" s="216"/>
      <c r="G2052" s="84"/>
      <c r="H2052" s="210"/>
      <c r="I2052" s="210"/>
      <c r="J2052" s="84"/>
      <c r="K2052" s="84"/>
      <c r="L2052" s="84"/>
      <c r="M2052" s="84"/>
      <c r="N2052" s="84"/>
      <c r="O2052" s="6"/>
      <c r="P2052" s="6"/>
      <c r="Q2052" s="6"/>
      <c r="R2052" s="6"/>
      <c r="S2052" s="6"/>
      <c r="T2052" s="6"/>
      <c r="U2052" s="6"/>
    </row>
    <row r="2053" spans="2:21" s="83" customFormat="1" x14ac:dyDescent="0.2">
      <c r="B2053" s="142"/>
      <c r="E2053" s="84"/>
      <c r="F2053" s="216"/>
      <c r="G2053" s="84"/>
      <c r="H2053" s="210"/>
      <c r="I2053" s="210"/>
      <c r="J2053" s="84"/>
      <c r="K2053" s="84"/>
      <c r="L2053" s="84"/>
      <c r="M2053" s="84"/>
      <c r="N2053" s="84"/>
      <c r="O2053" s="6"/>
      <c r="P2053" s="6"/>
      <c r="Q2053" s="6"/>
      <c r="R2053" s="6"/>
      <c r="S2053" s="6"/>
      <c r="T2053" s="6"/>
      <c r="U2053" s="6"/>
    </row>
    <row r="2054" spans="2:21" s="83" customFormat="1" x14ac:dyDescent="0.2">
      <c r="B2054" s="142"/>
      <c r="E2054" s="84"/>
      <c r="F2054" s="216"/>
      <c r="G2054" s="84"/>
      <c r="H2054" s="210"/>
      <c r="I2054" s="210"/>
      <c r="J2054" s="84"/>
      <c r="K2054" s="84"/>
      <c r="L2054" s="84"/>
      <c r="M2054" s="84"/>
      <c r="N2054" s="84"/>
      <c r="O2054" s="6"/>
      <c r="P2054" s="6"/>
      <c r="Q2054" s="6"/>
      <c r="R2054" s="6"/>
      <c r="S2054" s="6"/>
      <c r="T2054" s="6"/>
      <c r="U2054" s="6"/>
    </row>
    <row r="2055" spans="2:21" s="83" customFormat="1" x14ac:dyDescent="0.2">
      <c r="B2055" s="142"/>
      <c r="E2055" s="84"/>
      <c r="F2055" s="216"/>
      <c r="G2055" s="84"/>
      <c r="H2055" s="210"/>
      <c r="I2055" s="210"/>
      <c r="J2055" s="84"/>
      <c r="K2055" s="84"/>
      <c r="L2055" s="84"/>
      <c r="M2055" s="84"/>
      <c r="N2055" s="84"/>
      <c r="O2055" s="6"/>
      <c r="P2055" s="6"/>
      <c r="Q2055" s="6"/>
      <c r="R2055" s="6"/>
      <c r="S2055" s="6"/>
      <c r="T2055" s="6"/>
      <c r="U2055" s="6"/>
    </row>
    <row r="2056" spans="2:21" s="83" customFormat="1" x14ac:dyDescent="0.2">
      <c r="B2056" s="142"/>
      <c r="E2056" s="84"/>
      <c r="F2056" s="216"/>
      <c r="G2056" s="84"/>
      <c r="H2056" s="210"/>
      <c r="I2056" s="210"/>
      <c r="J2056" s="84"/>
      <c r="K2056" s="84"/>
      <c r="L2056" s="84"/>
      <c r="M2056" s="84"/>
      <c r="N2056" s="84"/>
      <c r="O2056" s="6"/>
      <c r="P2056" s="6"/>
      <c r="Q2056" s="6"/>
      <c r="R2056" s="6"/>
      <c r="S2056" s="6"/>
      <c r="T2056" s="6"/>
      <c r="U2056" s="6"/>
    </row>
    <row r="2057" spans="2:21" s="83" customFormat="1" x14ac:dyDescent="0.2">
      <c r="B2057" s="142"/>
      <c r="E2057" s="84"/>
      <c r="F2057" s="216"/>
      <c r="G2057" s="84"/>
      <c r="H2057" s="210"/>
      <c r="I2057" s="210"/>
      <c r="J2057" s="84"/>
      <c r="K2057" s="84"/>
      <c r="L2057" s="84"/>
      <c r="M2057" s="84"/>
      <c r="N2057" s="84"/>
      <c r="O2057" s="6"/>
      <c r="P2057" s="6"/>
      <c r="Q2057" s="6"/>
      <c r="R2057" s="6"/>
      <c r="S2057" s="6"/>
      <c r="T2057" s="6"/>
      <c r="U2057" s="6"/>
    </row>
    <row r="2058" spans="2:21" s="83" customFormat="1" x14ac:dyDescent="0.2">
      <c r="B2058" s="142"/>
      <c r="E2058" s="84"/>
      <c r="F2058" s="216"/>
      <c r="G2058" s="84"/>
      <c r="H2058" s="210"/>
      <c r="I2058" s="210"/>
      <c r="J2058" s="84"/>
      <c r="K2058" s="84"/>
      <c r="L2058" s="84"/>
      <c r="M2058" s="84"/>
      <c r="N2058" s="84"/>
      <c r="O2058" s="6"/>
      <c r="P2058" s="6"/>
      <c r="Q2058" s="6"/>
      <c r="R2058" s="6"/>
      <c r="S2058" s="6"/>
      <c r="T2058" s="6"/>
      <c r="U2058" s="6"/>
    </row>
    <row r="2059" spans="2:21" s="83" customFormat="1" x14ac:dyDescent="0.2">
      <c r="B2059" s="142"/>
      <c r="E2059" s="84"/>
      <c r="F2059" s="216"/>
      <c r="G2059" s="84"/>
      <c r="H2059" s="210"/>
      <c r="I2059" s="210"/>
      <c r="J2059" s="84"/>
      <c r="K2059" s="84"/>
      <c r="L2059" s="84"/>
      <c r="M2059" s="84"/>
      <c r="N2059" s="84"/>
      <c r="O2059" s="6"/>
      <c r="P2059" s="6"/>
      <c r="Q2059" s="6"/>
      <c r="R2059" s="6"/>
      <c r="S2059" s="6"/>
      <c r="T2059" s="6"/>
      <c r="U2059" s="6"/>
    </row>
    <row r="2060" spans="2:21" s="83" customFormat="1" x14ac:dyDescent="0.2">
      <c r="B2060" s="142"/>
      <c r="E2060" s="84"/>
      <c r="F2060" s="216"/>
      <c r="G2060" s="84"/>
      <c r="H2060" s="210"/>
      <c r="I2060" s="210"/>
      <c r="J2060" s="84"/>
      <c r="K2060" s="84"/>
      <c r="L2060" s="84"/>
      <c r="M2060" s="84"/>
      <c r="N2060" s="84"/>
      <c r="O2060" s="6"/>
      <c r="P2060" s="6"/>
      <c r="Q2060" s="6"/>
      <c r="R2060" s="6"/>
      <c r="S2060" s="6"/>
      <c r="T2060" s="6"/>
      <c r="U2060" s="6"/>
    </row>
    <row r="2061" spans="2:21" s="83" customFormat="1" x14ac:dyDescent="0.2">
      <c r="B2061" s="142"/>
      <c r="E2061" s="84"/>
      <c r="F2061" s="216"/>
      <c r="G2061" s="84"/>
      <c r="H2061" s="210"/>
      <c r="I2061" s="210"/>
      <c r="J2061" s="84"/>
      <c r="K2061" s="84"/>
      <c r="L2061" s="84"/>
      <c r="M2061" s="84"/>
      <c r="N2061" s="84"/>
      <c r="O2061" s="6"/>
      <c r="P2061" s="6"/>
      <c r="Q2061" s="6"/>
      <c r="R2061" s="6"/>
      <c r="S2061" s="6"/>
      <c r="T2061" s="6"/>
      <c r="U2061" s="6"/>
    </row>
    <row r="2062" spans="2:21" s="83" customFormat="1" x14ac:dyDescent="0.2">
      <c r="B2062" s="142"/>
      <c r="E2062" s="84"/>
      <c r="F2062" s="216"/>
      <c r="G2062" s="84"/>
      <c r="H2062" s="210"/>
      <c r="I2062" s="210"/>
      <c r="J2062" s="84"/>
      <c r="K2062" s="84"/>
      <c r="L2062" s="84"/>
      <c r="M2062" s="84"/>
      <c r="N2062" s="84"/>
      <c r="O2062" s="6"/>
      <c r="P2062" s="6"/>
      <c r="Q2062" s="6"/>
      <c r="R2062" s="6"/>
      <c r="S2062" s="6"/>
      <c r="T2062" s="6"/>
      <c r="U2062" s="6"/>
    </row>
    <row r="2063" spans="2:21" s="83" customFormat="1" x14ac:dyDescent="0.2">
      <c r="B2063" s="142"/>
      <c r="E2063" s="84"/>
      <c r="F2063" s="216"/>
      <c r="G2063" s="84"/>
      <c r="H2063" s="210"/>
      <c r="I2063" s="210"/>
      <c r="J2063" s="84"/>
      <c r="K2063" s="84"/>
      <c r="L2063" s="84"/>
      <c r="M2063" s="84"/>
      <c r="N2063" s="84"/>
      <c r="O2063" s="6"/>
      <c r="P2063" s="6"/>
      <c r="Q2063" s="6"/>
      <c r="R2063" s="6"/>
      <c r="S2063" s="6"/>
      <c r="T2063" s="6"/>
      <c r="U2063" s="6"/>
    </row>
    <row r="2064" spans="2:21" s="83" customFormat="1" x14ac:dyDescent="0.2">
      <c r="B2064" s="142"/>
      <c r="E2064" s="84"/>
      <c r="F2064" s="216"/>
      <c r="G2064" s="84"/>
      <c r="H2064" s="210"/>
      <c r="I2064" s="210"/>
      <c r="J2064" s="84"/>
      <c r="K2064" s="84"/>
      <c r="L2064" s="84"/>
      <c r="M2064" s="84"/>
      <c r="N2064" s="84"/>
      <c r="O2064" s="6"/>
      <c r="P2064" s="6"/>
      <c r="Q2064" s="6"/>
      <c r="R2064" s="6"/>
      <c r="S2064" s="6"/>
      <c r="T2064" s="6"/>
      <c r="U2064" s="6"/>
    </row>
    <row r="2065" spans="2:21" s="83" customFormat="1" x14ac:dyDescent="0.2">
      <c r="B2065" s="142"/>
      <c r="E2065" s="84"/>
      <c r="F2065" s="216"/>
      <c r="G2065" s="84"/>
      <c r="H2065" s="210"/>
      <c r="I2065" s="210"/>
      <c r="J2065" s="84"/>
      <c r="K2065" s="84"/>
      <c r="L2065" s="84"/>
      <c r="M2065" s="84"/>
      <c r="N2065" s="84"/>
      <c r="O2065" s="6"/>
      <c r="P2065" s="6"/>
      <c r="Q2065" s="6"/>
      <c r="R2065" s="6"/>
      <c r="S2065" s="6"/>
      <c r="T2065" s="6"/>
      <c r="U2065" s="6"/>
    </row>
    <row r="2066" spans="2:21" s="83" customFormat="1" x14ac:dyDescent="0.2">
      <c r="B2066" s="142"/>
      <c r="E2066" s="84"/>
      <c r="F2066" s="216"/>
      <c r="G2066" s="84"/>
      <c r="H2066" s="210"/>
      <c r="I2066" s="210"/>
      <c r="J2066" s="84"/>
      <c r="K2066" s="84"/>
      <c r="L2066" s="84"/>
      <c r="M2066" s="84"/>
      <c r="N2066" s="84"/>
      <c r="O2066" s="6"/>
      <c r="P2066" s="6"/>
      <c r="Q2066" s="6"/>
      <c r="R2066" s="6"/>
      <c r="S2066" s="6"/>
      <c r="T2066" s="6"/>
      <c r="U2066" s="6"/>
    </row>
    <row r="2067" spans="2:21" s="83" customFormat="1" x14ac:dyDescent="0.2">
      <c r="B2067" s="142"/>
      <c r="E2067" s="84"/>
      <c r="F2067" s="216"/>
      <c r="G2067" s="84"/>
      <c r="H2067" s="210"/>
      <c r="I2067" s="210"/>
      <c r="J2067" s="84"/>
      <c r="K2067" s="84"/>
      <c r="L2067" s="84"/>
      <c r="M2067" s="84"/>
      <c r="N2067" s="84"/>
      <c r="O2067" s="6"/>
      <c r="P2067" s="6"/>
      <c r="Q2067" s="6"/>
      <c r="R2067" s="6"/>
      <c r="S2067" s="6"/>
      <c r="T2067" s="6"/>
      <c r="U2067" s="6"/>
    </row>
    <row r="2068" spans="2:21" s="83" customFormat="1" x14ac:dyDescent="0.2">
      <c r="B2068" s="142"/>
      <c r="E2068" s="84"/>
      <c r="F2068" s="216"/>
      <c r="G2068" s="84"/>
      <c r="H2068" s="210"/>
      <c r="I2068" s="210"/>
      <c r="J2068" s="84"/>
      <c r="K2068" s="84"/>
      <c r="L2068" s="84"/>
      <c r="M2068" s="84"/>
      <c r="N2068" s="84"/>
      <c r="O2068" s="6"/>
      <c r="P2068" s="6"/>
      <c r="Q2068" s="6"/>
      <c r="R2068" s="6"/>
      <c r="S2068" s="6"/>
      <c r="T2068" s="6"/>
      <c r="U2068" s="6"/>
    </row>
    <row r="2069" spans="2:21" s="83" customFormat="1" x14ac:dyDescent="0.2">
      <c r="B2069" s="142"/>
      <c r="E2069" s="84"/>
      <c r="F2069" s="216"/>
      <c r="G2069" s="84"/>
      <c r="H2069" s="210"/>
      <c r="I2069" s="210"/>
      <c r="J2069" s="84"/>
      <c r="K2069" s="84"/>
      <c r="L2069" s="84"/>
      <c r="M2069" s="84"/>
      <c r="N2069" s="84"/>
      <c r="O2069" s="6"/>
      <c r="P2069" s="6"/>
      <c r="Q2069" s="6"/>
      <c r="R2069" s="6"/>
      <c r="S2069" s="6"/>
      <c r="T2069" s="6"/>
      <c r="U2069" s="6"/>
    </row>
    <row r="2070" spans="2:21" s="83" customFormat="1" x14ac:dyDescent="0.2">
      <c r="B2070" s="142"/>
      <c r="E2070" s="84"/>
      <c r="F2070" s="216"/>
      <c r="G2070" s="84"/>
      <c r="H2070" s="210"/>
      <c r="I2070" s="210"/>
      <c r="J2070" s="84"/>
      <c r="K2070" s="84"/>
      <c r="L2070" s="84"/>
      <c r="M2070" s="84"/>
      <c r="N2070" s="84"/>
      <c r="O2070" s="6"/>
      <c r="P2070" s="6"/>
      <c r="Q2070" s="6"/>
      <c r="R2070" s="6"/>
      <c r="S2070" s="6"/>
      <c r="T2070" s="6"/>
      <c r="U2070" s="6"/>
    </row>
    <row r="2071" spans="2:21" s="83" customFormat="1" x14ac:dyDescent="0.2">
      <c r="B2071" s="142"/>
      <c r="E2071" s="84"/>
      <c r="F2071" s="216"/>
      <c r="G2071" s="84"/>
      <c r="H2071" s="210"/>
      <c r="I2071" s="210"/>
      <c r="J2071" s="84"/>
      <c r="K2071" s="84"/>
      <c r="L2071" s="84"/>
      <c r="M2071" s="84"/>
      <c r="N2071" s="84"/>
      <c r="O2071" s="6"/>
      <c r="P2071" s="6"/>
      <c r="Q2071" s="6"/>
      <c r="R2071" s="6"/>
      <c r="S2071" s="6"/>
      <c r="T2071" s="6"/>
      <c r="U2071" s="6"/>
    </row>
    <row r="2072" spans="2:21" s="83" customFormat="1" x14ac:dyDescent="0.2">
      <c r="B2072" s="142"/>
      <c r="E2072" s="84"/>
      <c r="F2072" s="216"/>
      <c r="G2072" s="84"/>
      <c r="H2072" s="210"/>
      <c r="I2072" s="210"/>
      <c r="J2072" s="84"/>
      <c r="K2072" s="84"/>
      <c r="L2072" s="84"/>
      <c r="M2072" s="84"/>
      <c r="N2072" s="84"/>
      <c r="O2072" s="6"/>
      <c r="P2072" s="6"/>
      <c r="Q2072" s="6"/>
      <c r="R2072" s="6"/>
      <c r="S2072" s="6"/>
      <c r="T2072" s="6"/>
      <c r="U2072" s="6"/>
    </row>
    <row r="2073" spans="2:21" s="83" customFormat="1" x14ac:dyDescent="0.2">
      <c r="B2073" s="142"/>
      <c r="E2073" s="84"/>
      <c r="F2073" s="216"/>
      <c r="G2073" s="84"/>
      <c r="H2073" s="210"/>
      <c r="I2073" s="210"/>
      <c r="J2073" s="84"/>
      <c r="K2073" s="84"/>
      <c r="L2073" s="84"/>
      <c r="M2073" s="84"/>
      <c r="N2073" s="84"/>
      <c r="O2073" s="6"/>
      <c r="P2073" s="6"/>
      <c r="Q2073" s="6"/>
      <c r="R2073" s="6"/>
      <c r="S2073" s="6"/>
      <c r="T2073" s="6"/>
      <c r="U2073" s="6"/>
    </row>
    <row r="2074" spans="2:21" s="83" customFormat="1" x14ac:dyDescent="0.2">
      <c r="B2074" s="142"/>
      <c r="E2074" s="84"/>
      <c r="F2074" s="216"/>
      <c r="G2074" s="84"/>
      <c r="H2074" s="210"/>
      <c r="I2074" s="210"/>
      <c r="J2074" s="84"/>
      <c r="K2074" s="84"/>
      <c r="L2074" s="84"/>
      <c r="M2074" s="84"/>
      <c r="N2074" s="84"/>
      <c r="O2074" s="6"/>
      <c r="P2074" s="6"/>
      <c r="Q2074" s="6"/>
      <c r="R2074" s="6"/>
      <c r="S2074" s="6"/>
      <c r="T2074" s="6"/>
      <c r="U2074" s="6"/>
    </row>
    <row r="2075" spans="2:21" s="83" customFormat="1" x14ac:dyDescent="0.2">
      <c r="B2075" s="142"/>
      <c r="E2075" s="84"/>
      <c r="F2075" s="216"/>
      <c r="G2075" s="84"/>
      <c r="H2075" s="210"/>
      <c r="I2075" s="210"/>
      <c r="J2075" s="84"/>
      <c r="K2075" s="84"/>
      <c r="L2075" s="84"/>
      <c r="M2075" s="84"/>
      <c r="N2075" s="84"/>
      <c r="O2075" s="6"/>
      <c r="P2075" s="6"/>
      <c r="Q2075" s="6"/>
      <c r="R2075" s="6"/>
      <c r="S2075" s="6"/>
      <c r="T2075" s="6"/>
      <c r="U2075" s="6"/>
    </row>
    <row r="2076" spans="2:21" s="83" customFormat="1" x14ac:dyDescent="0.2">
      <c r="B2076" s="142"/>
      <c r="E2076" s="84"/>
      <c r="F2076" s="216"/>
      <c r="G2076" s="84"/>
      <c r="H2076" s="210"/>
      <c r="I2076" s="210"/>
      <c r="J2076" s="84"/>
      <c r="K2076" s="84"/>
      <c r="L2076" s="84"/>
      <c r="M2076" s="84"/>
      <c r="N2076" s="84"/>
      <c r="O2076" s="6"/>
      <c r="P2076" s="6"/>
      <c r="Q2076" s="6"/>
      <c r="R2076" s="6"/>
      <c r="S2076" s="6"/>
      <c r="T2076" s="6"/>
      <c r="U2076" s="6"/>
    </row>
    <row r="2077" spans="2:21" s="83" customFormat="1" x14ac:dyDescent="0.2">
      <c r="B2077" s="142"/>
      <c r="E2077" s="84"/>
      <c r="F2077" s="216"/>
      <c r="G2077" s="84"/>
      <c r="H2077" s="210"/>
      <c r="I2077" s="210"/>
      <c r="J2077" s="84"/>
      <c r="K2077" s="84"/>
      <c r="L2077" s="84"/>
      <c r="M2077" s="84"/>
      <c r="N2077" s="84"/>
      <c r="O2077" s="6"/>
      <c r="P2077" s="6"/>
      <c r="Q2077" s="6"/>
      <c r="R2077" s="6"/>
      <c r="S2077" s="6"/>
      <c r="T2077" s="6"/>
      <c r="U2077" s="6"/>
    </row>
    <row r="2078" spans="2:21" s="83" customFormat="1" x14ac:dyDescent="0.2">
      <c r="B2078" s="142"/>
      <c r="E2078" s="84"/>
      <c r="F2078" s="216"/>
      <c r="G2078" s="84"/>
      <c r="H2078" s="210"/>
      <c r="I2078" s="210"/>
      <c r="J2078" s="84"/>
      <c r="K2078" s="84"/>
      <c r="L2078" s="84"/>
      <c r="M2078" s="84"/>
      <c r="N2078" s="84"/>
      <c r="O2078" s="6"/>
      <c r="P2078" s="6"/>
      <c r="Q2078" s="6"/>
      <c r="R2078" s="6"/>
      <c r="S2078" s="6"/>
      <c r="T2078" s="6"/>
      <c r="U2078" s="6"/>
    </row>
    <row r="2079" spans="2:21" s="83" customFormat="1" x14ac:dyDescent="0.2">
      <c r="B2079" s="142"/>
      <c r="E2079" s="84"/>
      <c r="F2079" s="216"/>
      <c r="G2079" s="84"/>
      <c r="H2079" s="210"/>
      <c r="I2079" s="210"/>
      <c r="J2079" s="84"/>
      <c r="K2079" s="84"/>
      <c r="L2079" s="84"/>
      <c r="M2079" s="84"/>
      <c r="N2079" s="84"/>
      <c r="O2079" s="6"/>
      <c r="P2079" s="6"/>
      <c r="Q2079" s="6"/>
      <c r="R2079" s="6"/>
      <c r="S2079" s="6"/>
      <c r="T2079" s="6"/>
      <c r="U2079" s="6"/>
    </row>
    <row r="2080" spans="2:21" s="83" customFormat="1" x14ac:dyDescent="0.2">
      <c r="B2080" s="142"/>
      <c r="E2080" s="84"/>
      <c r="F2080" s="216"/>
      <c r="G2080" s="84"/>
      <c r="H2080" s="210"/>
      <c r="I2080" s="210"/>
      <c r="J2080" s="84"/>
      <c r="K2080" s="84"/>
      <c r="L2080" s="84"/>
      <c r="M2080" s="84"/>
      <c r="N2080" s="84"/>
      <c r="O2080" s="6"/>
      <c r="P2080" s="6"/>
      <c r="Q2080" s="6"/>
      <c r="R2080" s="6"/>
      <c r="S2080" s="6"/>
      <c r="T2080" s="6"/>
      <c r="U2080" s="6"/>
    </row>
    <row r="2081" spans="2:21" s="83" customFormat="1" x14ac:dyDescent="0.2">
      <c r="B2081" s="142"/>
      <c r="E2081" s="84"/>
      <c r="F2081" s="216"/>
      <c r="G2081" s="84"/>
      <c r="H2081" s="210"/>
      <c r="I2081" s="210"/>
      <c r="J2081" s="84"/>
      <c r="K2081" s="84"/>
      <c r="L2081" s="84"/>
      <c r="M2081" s="84"/>
      <c r="N2081" s="84"/>
      <c r="O2081" s="6"/>
      <c r="P2081" s="6"/>
      <c r="Q2081" s="6"/>
      <c r="R2081" s="6"/>
      <c r="S2081" s="6"/>
      <c r="T2081" s="6"/>
      <c r="U2081" s="6"/>
    </row>
    <row r="2082" spans="2:21" s="83" customFormat="1" x14ac:dyDescent="0.2">
      <c r="B2082" s="142"/>
      <c r="E2082" s="84"/>
      <c r="F2082" s="216"/>
      <c r="G2082" s="84"/>
      <c r="H2082" s="210"/>
      <c r="I2082" s="210"/>
      <c r="J2082" s="84"/>
      <c r="K2082" s="84"/>
      <c r="L2082" s="84"/>
      <c r="M2082" s="84"/>
      <c r="N2082" s="84"/>
      <c r="O2082" s="6"/>
      <c r="P2082" s="6"/>
      <c r="Q2082" s="6"/>
      <c r="R2082" s="6"/>
      <c r="S2082" s="6"/>
      <c r="T2082" s="6"/>
      <c r="U2082" s="6"/>
    </row>
    <row r="2083" spans="2:21" s="83" customFormat="1" x14ac:dyDescent="0.2">
      <c r="B2083" s="142"/>
      <c r="E2083" s="84"/>
      <c r="F2083" s="216"/>
      <c r="G2083" s="84"/>
      <c r="H2083" s="210"/>
      <c r="I2083" s="210"/>
      <c r="J2083" s="84"/>
      <c r="K2083" s="84"/>
      <c r="L2083" s="84"/>
      <c r="M2083" s="84"/>
      <c r="N2083" s="84"/>
      <c r="O2083" s="6"/>
      <c r="P2083" s="6"/>
      <c r="Q2083" s="6"/>
      <c r="R2083" s="6"/>
      <c r="S2083" s="6"/>
      <c r="T2083" s="6"/>
      <c r="U2083" s="6"/>
    </row>
    <row r="2084" spans="2:21" s="83" customFormat="1" x14ac:dyDescent="0.2">
      <c r="B2084" s="142"/>
      <c r="E2084" s="84"/>
      <c r="F2084" s="216"/>
      <c r="G2084" s="84"/>
      <c r="H2084" s="210"/>
      <c r="I2084" s="210"/>
      <c r="J2084" s="84"/>
      <c r="K2084" s="84"/>
      <c r="L2084" s="84"/>
      <c r="M2084" s="84"/>
      <c r="N2084" s="84"/>
      <c r="O2084" s="6"/>
      <c r="P2084" s="6"/>
      <c r="Q2084" s="6"/>
      <c r="R2084" s="6"/>
      <c r="S2084" s="6"/>
      <c r="T2084" s="6"/>
      <c r="U2084" s="6"/>
    </row>
    <row r="2085" spans="2:21" s="83" customFormat="1" x14ac:dyDescent="0.2">
      <c r="B2085" s="142"/>
      <c r="E2085" s="84"/>
      <c r="F2085" s="216"/>
      <c r="G2085" s="84"/>
      <c r="H2085" s="210"/>
      <c r="I2085" s="210"/>
      <c r="J2085" s="84"/>
      <c r="K2085" s="84"/>
      <c r="L2085" s="84"/>
      <c r="M2085" s="84"/>
      <c r="N2085" s="84"/>
      <c r="O2085" s="6"/>
      <c r="P2085" s="6"/>
      <c r="Q2085" s="6"/>
      <c r="R2085" s="6"/>
      <c r="S2085" s="6"/>
      <c r="T2085" s="6"/>
      <c r="U2085" s="6"/>
    </row>
    <row r="2086" spans="2:21" s="83" customFormat="1" x14ac:dyDescent="0.2">
      <c r="B2086" s="142"/>
      <c r="E2086" s="84"/>
      <c r="F2086" s="216"/>
      <c r="G2086" s="84"/>
      <c r="H2086" s="210"/>
      <c r="I2086" s="210"/>
      <c r="J2086" s="84"/>
      <c r="K2086" s="84"/>
      <c r="L2086" s="84"/>
      <c r="M2086" s="84"/>
      <c r="N2086" s="84"/>
      <c r="O2086" s="6"/>
      <c r="P2086" s="6"/>
      <c r="Q2086" s="6"/>
      <c r="R2086" s="6"/>
      <c r="S2086" s="6"/>
      <c r="T2086" s="6"/>
      <c r="U2086" s="6"/>
    </row>
    <row r="2087" spans="2:21" s="83" customFormat="1" x14ac:dyDescent="0.2">
      <c r="B2087" s="142"/>
      <c r="E2087" s="84"/>
      <c r="F2087" s="216"/>
      <c r="G2087" s="84"/>
      <c r="H2087" s="210"/>
      <c r="I2087" s="210"/>
      <c r="J2087" s="84"/>
      <c r="K2087" s="84"/>
      <c r="L2087" s="84"/>
      <c r="M2087" s="84"/>
      <c r="N2087" s="84"/>
      <c r="O2087" s="6"/>
      <c r="P2087" s="6"/>
      <c r="Q2087" s="6"/>
      <c r="R2087" s="6"/>
      <c r="S2087" s="6"/>
      <c r="T2087" s="6"/>
      <c r="U2087" s="6"/>
    </row>
    <row r="2088" spans="2:21" s="83" customFormat="1" x14ac:dyDescent="0.2">
      <c r="B2088" s="142"/>
      <c r="E2088" s="84"/>
      <c r="F2088" s="216"/>
      <c r="G2088" s="84"/>
      <c r="H2088" s="210"/>
      <c r="I2088" s="210"/>
      <c r="J2088" s="84"/>
      <c r="K2088" s="84"/>
      <c r="L2088" s="84"/>
      <c r="M2088" s="84"/>
      <c r="N2088" s="84"/>
      <c r="O2088" s="6"/>
      <c r="P2088" s="6"/>
      <c r="Q2088" s="6"/>
      <c r="R2088" s="6"/>
      <c r="S2088" s="6"/>
      <c r="T2088" s="6"/>
      <c r="U2088" s="6"/>
    </row>
    <row r="2089" spans="2:21" s="83" customFormat="1" x14ac:dyDescent="0.2">
      <c r="B2089" s="142"/>
      <c r="E2089" s="84"/>
      <c r="F2089" s="216"/>
      <c r="G2089" s="84"/>
      <c r="H2089" s="210"/>
      <c r="I2089" s="210"/>
      <c r="J2089" s="84"/>
      <c r="K2089" s="84"/>
      <c r="L2089" s="84"/>
      <c r="M2089" s="84"/>
      <c r="N2089" s="84"/>
      <c r="O2089" s="6"/>
      <c r="P2089" s="6"/>
      <c r="Q2089" s="6"/>
      <c r="R2089" s="6"/>
      <c r="S2089" s="6"/>
      <c r="T2089" s="6"/>
      <c r="U2089" s="6"/>
    </row>
    <row r="2090" spans="2:21" s="83" customFormat="1" x14ac:dyDescent="0.2">
      <c r="B2090" s="142"/>
      <c r="E2090" s="84"/>
      <c r="F2090" s="216"/>
      <c r="G2090" s="84"/>
      <c r="H2090" s="210"/>
      <c r="I2090" s="210"/>
      <c r="J2090" s="84"/>
      <c r="K2090" s="84"/>
      <c r="L2090" s="84"/>
      <c r="M2090" s="84"/>
      <c r="N2090" s="84"/>
      <c r="O2090" s="6"/>
      <c r="P2090" s="6"/>
      <c r="Q2090" s="6"/>
      <c r="R2090" s="6"/>
      <c r="S2090" s="6"/>
      <c r="T2090" s="6"/>
      <c r="U2090" s="6"/>
    </row>
    <row r="2091" spans="2:21" s="83" customFormat="1" x14ac:dyDescent="0.2">
      <c r="B2091" s="142"/>
      <c r="E2091" s="84"/>
      <c r="F2091" s="216"/>
      <c r="G2091" s="84"/>
      <c r="H2091" s="210"/>
      <c r="I2091" s="210"/>
      <c r="J2091" s="84"/>
      <c r="K2091" s="84"/>
      <c r="L2091" s="84"/>
      <c r="M2091" s="84"/>
      <c r="N2091" s="84"/>
      <c r="O2091" s="6"/>
      <c r="P2091" s="6"/>
      <c r="Q2091" s="6"/>
      <c r="R2091" s="6"/>
      <c r="S2091" s="6"/>
      <c r="T2091" s="6"/>
      <c r="U2091" s="6"/>
    </row>
    <row r="2092" spans="2:21" s="83" customFormat="1" x14ac:dyDescent="0.2">
      <c r="B2092" s="142"/>
      <c r="E2092" s="84"/>
      <c r="F2092" s="216"/>
      <c r="G2092" s="84"/>
      <c r="H2092" s="210"/>
      <c r="I2092" s="210"/>
      <c r="J2092" s="84"/>
      <c r="K2092" s="84"/>
      <c r="L2092" s="84"/>
      <c r="M2092" s="84"/>
      <c r="N2092" s="84"/>
      <c r="O2092" s="6"/>
      <c r="P2092" s="6"/>
      <c r="Q2092" s="6"/>
      <c r="R2092" s="6"/>
      <c r="S2092" s="6"/>
      <c r="T2092" s="6"/>
      <c r="U2092" s="6"/>
    </row>
    <row r="2093" spans="2:21" s="83" customFormat="1" x14ac:dyDescent="0.2">
      <c r="B2093" s="142"/>
      <c r="E2093" s="84"/>
      <c r="F2093" s="216"/>
      <c r="G2093" s="84"/>
      <c r="H2093" s="210"/>
      <c r="I2093" s="210"/>
      <c r="J2093" s="84"/>
      <c r="K2093" s="84"/>
      <c r="L2093" s="84"/>
      <c r="M2093" s="84"/>
      <c r="N2093" s="84"/>
      <c r="O2093" s="6"/>
      <c r="P2093" s="6"/>
      <c r="Q2093" s="6"/>
      <c r="R2093" s="6"/>
      <c r="S2093" s="6"/>
      <c r="T2093" s="6"/>
      <c r="U2093" s="6"/>
    </row>
    <row r="2094" spans="2:21" s="83" customFormat="1" x14ac:dyDescent="0.2">
      <c r="B2094" s="142"/>
      <c r="E2094" s="84"/>
      <c r="F2094" s="216"/>
      <c r="G2094" s="84"/>
      <c r="H2094" s="210"/>
      <c r="I2094" s="210"/>
      <c r="J2094" s="84"/>
      <c r="K2094" s="84"/>
      <c r="L2094" s="84"/>
      <c r="M2094" s="84"/>
      <c r="N2094" s="84"/>
      <c r="O2094" s="6"/>
      <c r="P2094" s="6"/>
      <c r="Q2094" s="6"/>
      <c r="R2094" s="6"/>
      <c r="S2094" s="6"/>
      <c r="T2094" s="6"/>
      <c r="U2094" s="6"/>
    </row>
    <row r="2095" spans="2:21" s="83" customFormat="1" x14ac:dyDescent="0.2">
      <c r="B2095" s="142"/>
      <c r="E2095" s="84"/>
      <c r="F2095" s="216"/>
      <c r="G2095" s="84"/>
      <c r="H2095" s="210"/>
      <c r="I2095" s="210"/>
      <c r="J2095" s="84"/>
      <c r="K2095" s="84"/>
      <c r="L2095" s="84"/>
      <c r="M2095" s="84"/>
      <c r="N2095" s="84"/>
      <c r="O2095" s="6"/>
      <c r="P2095" s="6"/>
      <c r="Q2095" s="6"/>
      <c r="R2095" s="6"/>
      <c r="S2095" s="6"/>
      <c r="T2095" s="6"/>
      <c r="U2095" s="6"/>
    </row>
    <row r="2096" spans="2:21" s="83" customFormat="1" x14ac:dyDescent="0.2">
      <c r="B2096" s="142"/>
      <c r="E2096" s="84"/>
      <c r="F2096" s="216"/>
      <c r="G2096" s="84"/>
      <c r="H2096" s="210"/>
      <c r="I2096" s="210"/>
      <c r="J2096" s="84"/>
      <c r="K2096" s="84"/>
      <c r="L2096" s="84"/>
      <c r="M2096" s="84"/>
      <c r="N2096" s="84"/>
      <c r="O2096" s="6"/>
      <c r="P2096" s="6"/>
      <c r="Q2096" s="6"/>
      <c r="R2096" s="6"/>
      <c r="S2096" s="6"/>
      <c r="T2096" s="6"/>
      <c r="U2096" s="6"/>
    </row>
    <row r="2097" spans="2:21" s="83" customFormat="1" x14ac:dyDescent="0.2">
      <c r="B2097" s="142"/>
      <c r="E2097" s="84"/>
      <c r="F2097" s="216"/>
      <c r="G2097" s="84"/>
      <c r="H2097" s="210"/>
      <c r="I2097" s="210"/>
      <c r="J2097" s="84"/>
      <c r="K2097" s="84"/>
      <c r="L2097" s="84"/>
      <c r="M2097" s="84"/>
      <c r="N2097" s="84"/>
      <c r="O2097" s="6"/>
      <c r="P2097" s="6"/>
      <c r="Q2097" s="6"/>
      <c r="R2097" s="6"/>
      <c r="S2097" s="6"/>
      <c r="T2097" s="6"/>
      <c r="U2097" s="6"/>
    </row>
    <row r="2098" spans="2:21" s="83" customFormat="1" x14ac:dyDescent="0.2">
      <c r="B2098" s="142"/>
      <c r="E2098" s="84"/>
      <c r="F2098" s="216"/>
      <c r="G2098" s="84"/>
      <c r="H2098" s="210"/>
      <c r="I2098" s="210"/>
      <c r="J2098" s="84"/>
      <c r="K2098" s="84"/>
      <c r="L2098" s="84"/>
      <c r="M2098" s="84"/>
      <c r="N2098" s="84"/>
      <c r="O2098" s="6"/>
      <c r="P2098" s="6"/>
      <c r="Q2098" s="6"/>
      <c r="R2098" s="6"/>
      <c r="S2098" s="6"/>
      <c r="T2098" s="6"/>
      <c r="U2098" s="6"/>
    </row>
    <row r="2099" spans="2:21" s="83" customFormat="1" x14ac:dyDescent="0.2">
      <c r="B2099" s="142"/>
      <c r="E2099" s="84"/>
      <c r="F2099" s="216"/>
      <c r="G2099" s="84"/>
      <c r="H2099" s="210"/>
      <c r="I2099" s="210"/>
      <c r="J2099" s="84"/>
      <c r="K2099" s="84"/>
      <c r="L2099" s="84"/>
      <c r="M2099" s="84"/>
      <c r="N2099" s="84"/>
      <c r="O2099" s="6"/>
      <c r="P2099" s="6"/>
      <c r="Q2099" s="6"/>
      <c r="R2099" s="6"/>
      <c r="S2099" s="6"/>
      <c r="T2099" s="6"/>
      <c r="U2099" s="6"/>
    </row>
    <row r="2100" spans="2:21" s="83" customFormat="1" x14ac:dyDescent="0.2">
      <c r="B2100" s="142"/>
      <c r="E2100" s="84"/>
      <c r="F2100" s="216"/>
      <c r="G2100" s="84"/>
      <c r="H2100" s="210"/>
      <c r="I2100" s="210"/>
      <c r="J2100" s="84"/>
      <c r="K2100" s="84"/>
      <c r="L2100" s="84"/>
      <c r="M2100" s="84"/>
      <c r="N2100" s="84"/>
      <c r="O2100" s="6"/>
      <c r="P2100" s="6"/>
      <c r="Q2100" s="6"/>
      <c r="R2100" s="6"/>
      <c r="S2100" s="6"/>
      <c r="T2100" s="6"/>
      <c r="U2100" s="6"/>
    </row>
    <row r="2101" spans="2:21" s="83" customFormat="1" x14ac:dyDescent="0.2">
      <c r="B2101" s="142"/>
      <c r="E2101" s="84"/>
      <c r="F2101" s="216"/>
      <c r="G2101" s="84"/>
      <c r="H2101" s="210"/>
      <c r="I2101" s="210"/>
      <c r="J2101" s="84"/>
      <c r="K2101" s="84"/>
      <c r="L2101" s="84"/>
      <c r="M2101" s="84"/>
      <c r="N2101" s="84"/>
      <c r="O2101" s="6"/>
      <c r="P2101" s="6"/>
      <c r="Q2101" s="6"/>
      <c r="R2101" s="6"/>
      <c r="S2101" s="6"/>
      <c r="T2101" s="6"/>
      <c r="U2101" s="6"/>
    </row>
    <row r="2102" spans="2:21" s="83" customFormat="1" x14ac:dyDescent="0.2">
      <c r="B2102" s="142"/>
      <c r="E2102" s="84"/>
      <c r="F2102" s="216"/>
      <c r="G2102" s="84"/>
      <c r="H2102" s="210"/>
      <c r="I2102" s="210"/>
      <c r="J2102" s="84"/>
      <c r="K2102" s="84"/>
      <c r="L2102" s="84"/>
      <c r="M2102" s="84"/>
      <c r="N2102" s="84"/>
      <c r="O2102" s="6"/>
      <c r="P2102" s="6"/>
      <c r="Q2102" s="6"/>
      <c r="R2102" s="6"/>
      <c r="S2102" s="6"/>
      <c r="T2102" s="6"/>
      <c r="U2102" s="6"/>
    </row>
    <row r="2103" spans="2:21" s="83" customFormat="1" x14ac:dyDescent="0.2">
      <c r="B2103" s="142"/>
      <c r="E2103" s="84"/>
      <c r="F2103" s="216"/>
      <c r="G2103" s="84"/>
      <c r="H2103" s="210"/>
      <c r="I2103" s="210"/>
      <c r="J2103" s="84"/>
      <c r="K2103" s="84"/>
      <c r="L2103" s="84"/>
      <c r="M2103" s="84"/>
      <c r="N2103" s="84"/>
      <c r="O2103" s="6"/>
      <c r="P2103" s="6"/>
      <c r="Q2103" s="6"/>
      <c r="R2103" s="6"/>
      <c r="S2103" s="6"/>
      <c r="T2103" s="6"/>
      <c r="U2103" s="6"/>
    </row>
    <row r="2104" spans="2:21" s="83" customFormat="1" x14ac:dyDescent="0.2">
      <c r="B2104" s="142"/>
      <c r="E2104" s="84"/>
      <c r="F2104" s="216"/>
      <c r="G2104" s="84"/>
      <c r="H2104" s="210"/>
      <c r="I2104" s="210"/>
      <c r="J2104" s="84"/>
      <c r="K2104" s="84"/>
      <c r="L2104" s="84"/>
      <c r="M2104" s="84"/>
      <c r="N2104" s="84"/>
      <c r="O2104" s="6"/>
      <c r="P2104" s="6"/>
      <c r="Q2104" s="6"/>
      <c r="R2104" s="6"/>
      <c r="S2104" s="6"/>
      <c r="T2104" s="6"/>
      <c r="U2104" s="6"/>
    </row>
    <row r="2105" spans="2:21" s="83" customFormat="1" x14ac:dyDescent="0.2">
      <c r="B2105" s="142"/>
      <c r="E2105" s="84"/>
      <c r="F2105" s="216"/>
      <c r="G2105" s="84"/>
      <c r="H2105" s="210"/>
      <c r="I2105" s="210"/>
      <c r="J2105" s="84"/>
      <c r="K2105" s="84"/>
      <c r="L2105" s="84"/>
      <c r="M2105" s="84"/>
      <c r="N2105" s="84"/>
      <c r="O2105" s="6"/>
      <c r="P2105" s="6"/>
      <c r="Q2105" s="6"/>
      <c r="R2105" s="6"/>
      <c r="S2105" s="6"/>
      <c r="T2105" s="6"/>
      <c r="U2105" s="6"/>
    </row>
    <row r="2106" spans="2:21" s="83" customFormat="1" x14ac:dyDescent="0.2">
      <c r="B2106" s="142"/>
      <c r="E2106" s="84"/>
      <c r="F2106" s="216"/>
      <c r="G2106" s="84"/>
      <c r="H2106" s="210"/>
      <c r="I2106" s="210"/>
      <c r="J2106" s="84"/>
      <c r="K2106" s="84"/>
      <c r="L2106" s="84"/>
      <c r="M2106" s="84"/>
      <c r="N2106" s="84"/>
      <c r="O2106" s="6"/>
      <c r="P2106" s="6"/>
      <c r="Q2106" s="6"/>
      <c r="R2106" s="6"/>
      <c r="S2106" s="6"/>
      <c r="T2106" s="6"/>
      <c r="U2106" s="6"/>
    </row>
    <row r="2107" spans="2:21" s="83" customFormat="1" x14ac:dyDescent="0.2">
      <c r="B2107" s="142"/>
      <c r="E2107" s="84"/>
      <c r="F2107" s="216"/>
      <c r="G2107" s="84"/>
      <c r="H2107" s="210"/>
      <c r="I2107" s="210"/>
      <c r="J2107" s="84"/>
      <c r="K2107" s="84"/>
      <c r="L2107" s="84"/>
      <c r="M2107" s="84"/>
      <c r="N2107" s="84"/>
      <c r="O2107" s="6"/>
      <c r="P2107" s="6"/>
      <c r="Q2107" s="6"/>
      <c r="R2107" s="6"/>
      <c r="S2107" s="6"/>
      <c r="T2107" s="6"/>
      <c r="U2107" s="6"/>
    </row>
    <row r="2108" spans="2:21" s="83" customFormat="1" x14ac:dyDescent="0.2">
      <c r="B2108" s="142"/>
      <c r="E2108" s="84"/>
      <c r="F2108" s="216"/>
      <c r="G2108" s="84"/>
      <c r="H2108" s="210"/>
      <c r="I2108" s="210"/>
      <c r="J2108" s="84"/>
      <c r="K2108" s="84"/>
      <c r="L2108" s="84"/>
      <c r="M2108" s="84"/>
      <c r="N2108" s="84"/>
      <c r="O2108" s="6"/>
      <c r="P2108" s="6"/>
      <c r="Q2108" s="6"/>
      <c r="R2108" s="6"/>
      <c r="S2108" s="6"/>
      <c r="T2108" s="6"/>
      <c r="U2108" s="6"/>
    </row>
    <row r="2109" spans="2:21" s="83" customFormat="1" x14ac:dyDescent="0.2">
      <c r="B2109" s="142"/>
      <c r="E2109" s="84"/>
      <c r="F2109" s="216"/>
      <c r="G2109" s="84"/>
      <c r="H2109" s="210"/>
      <c r="I2109" s="210"/>
      <c r="J2109" s="84"/>
      <c r="K2109" s="84"/>
      <c r="L2109" s="84"/>
      <c r="M2109" s="84"/>
      <c r="N2109" s="84"/>
      <c r="O2109" s="6"/>
      <c r="P2109" s="6"/>
      <c r="Q2109" s="6"/>
      <c r="R2109" s="6"/>
      <c r="S2109" s="6"/>
      <c r="T2109" s="6"/>
      <c r="U2109" s="6"/>
    </row>
    <row r="2110" spans="2:21" s="83" customFormat="1" x14ac:dyDescent="0.2">
      <c r="B2110" s="142"/>
      <c r="E2110" s="84"/>
      <c r="F2110" s="216"/>
      <c r="G2110" s="84"/>
      <c r="H2110" s="210"/>
      <c r="I2110" s="210"/>
      <c r="J2110" s="84"/>
      <c r="K2110" s="84"/>
      <c r="L2110" s="84"/>
      <c r="M2110" s="84"/>
      <c r="N2110" s="84"/>
      <c r="O2110" s="6"/>
      <c r="P2110" s="6"/>
      <c r="Q2110" s="6"/>
      <c r="R2110" s="6"/>
      <c r="S2110" s="6"/>
      <c r="T2110" s="6"/>
      <c r="U2110" s="6"/>
    </row>
    <row r="2111" spans="2:21" s="83" customFormat="1" x14ac:dyDescent="0.2">
      <c r="B2111" s="142"/>
      <c r="E2111" s="84"/>
      <c r="F2111" s="216"/>
      <c r="G2111" s="84"/>
      <c r="H2111" s="210"/>
      <c r="I2111" s="210"/>
      <c r="J2111" s="84"/>
      <c r="K2111" s="84"/>
      <c r="L2111" s="84"/>
      <c r="M2111" s="84"/>
      <c r="N2111" s="84"/>
      <c r="O2111" s="6"/>
      <c r="P2111" s="6"/>
      <c r="Q2111" s="6"/>
      <c r="R2111" s="6"/>
      <c r="S2111" s="6"/>
      <c r="T2111" s="6"/>
      <c r="U2111" s="6"/>
    </row>
    <row r="2112" spans="2:21" s="83" customFormat="1" x14ac:dyDescent="0.2">
      <c r="B2112" s="142"/>
      <c r="E2112" s="84"/>
      <c r="F2112" s="216"/>
      <c r="G2112" s="84"/>
      <c r="H2112" s="210"/>
      <c r="I2112" s="210"/>
      <c r="J2112" s="84"/>
      <c r="K2112" s="84"/>
      <c r="L2112" s="84"/>
      <c r="M2112" s="84"/>
      <c r="N2112" s="84"/>
      <c r="O2112" s="6"/>
      <c r="P2112" s="6"/>
      <c r="Q2112" s="6"/>
      <c r="R2112" s="6"/>
      <c r="S2112" s="6"/>
      <c r="T2112" s="6"/>
      <c r="U2112" s="6"/>
    </row>
    <row r="2113" spans="2:21" s="83" customFormat="1" x14ac:dyDescent="0.2">
      <c r="B2113" s="142"/>
      <c r="E2113" s="84"/>
      <c r="F2113" s="216"/>
      <c r="G2113" s="84"/>
      <c r="H2113" s="210"/>
      <c r="I2113" s="210"/>
      <c r="J2113" s="84"/>
      <c r="K2113" s="84"/>
      <c r="L2113" s="84"/>
      <c r="M2113" s="84"/>
      <c r="N2113" s="84"/>
      <c r="O2113" s="6"/>
      <c r="P2113" s="6"/>
      <c r="Q2113" s="6"/>
      <c r="R2113" s="6"/>
      <c r="S2113" s="6"/>
      <c r="T2113" s="6"/>
      <c r="U2113" s="6"/>
    </row>
    <row r="2114" spans="2:21" s="83" customFormat="1" x14ac:dyDescent="0.2">
      <c r="B2114" s="142"/>
      <c r="E2114" s="84"/>
      <c r="F2114" s="216"/>
      <c r="G2114" s="84"/>
      <c r="H2114" s="210"/>
      <c r="I2114" s="210"/>
      <c r="J2114" s="84"/>
      <c r="K2114" s="84"/>
      <c r="L2114" s="84"/>
      <c r="M2114" s="84"/>
      <c r="N2114" s="84"/>
      <c r="O2114" s="6"/>
      <c r="P2114" s="6"/>
      <c r="Q2114" s="6"/>
      <c r="R2114" s="6"/>
      <c r="S2114" s="6"/>
      <c r="T2114" s="6"/>
      <c r="U2114" s="6"/>
    </row>
    <row r="2115" spans="2:21" s="83" customFormat="1" x14ac:dyDescent="0.2">
      <c r="B2115" s="142"/>
      <c r="E2115" s="84"/>
      <c r="F2115" s="216"/>
      <c r="G2115" s="84"/>
      <c r="H2115" s="210"/>
      <c r="I2115" s="210"/>
      <c r="J2115" s="84"/>
      <c r="K2115" s="84"/>
      <c r="L2115" s="84"/>
      <c r="M2115" s="84"/>
      <c r="N2115" s="84"/>
      <c r="O2115" s="6"/>
      <c r="P2115" s="6"/>
      <c r="Q2115" s="6"/>
      <c r="R2115" s="6"/>
      <c r="S2115" s="6"/>
      <c r="T2115" s="6"/>
      <c r="U2115" s="6"/>
    </row>
    <row r="2116" spans="2:21" s="83" customFormat="1" x14ac:dyDescent="0.2">
      <c r="B2116" s="142"/>
      <c r="E2116" s="84"/>
      <c r="F2116" s="216"/>
      <c r="G2116" s="84"/>
      <c r="H2116" s="210"/>
      <c r="I2116" s="210"/>
      <c r="J2116" s="84"/>
      <c r="K2116" s="84"/>
      <c r="L2116" s="84"/>
      <c r="M2116" s="84"/>
      <c r="N2116" s="84"/>
      <c r="O2116" s="6"/>
      <c r="P2116" s="6"/>
      <c r="Q2116" s="6"/>
      <c r="R2116" s="6"/>
      <c r="S2116" s="6"/>
      <c r="T2116" s="6"/>
      <c r="U2116" s="6"/>
    </row>
    <row r="2117" spans="2:21" s="83" customFormat="1" x14ac:dyDescent="0.2">
      <c r="B2117" s="142"/>
      <c r="E2117" s="84"/>
      <c r="F2117" s="216"/>
      <c r="G2117" s="84"/>
      <c r="H2117" s="210"/>
      <c r="I2117" s="210"/>
      <c r="J2117" s="84"/>
      <c r="K2117" s="84"/>
      <c r="L2117" s="84"/>
      <c r="M2117" s="84"/>
      <c r="N2117" s="84"/>
      <c r="O2117" s="6"/>
      <c r="P2117" s="6"/>
      <c r="Q2117" s="6"/>
      <c r="R2117" s="6"/>
      <c r="S2117" s="6"/>
      <c r="T2117" s="6"/>
      <c r="U2117" s="6"/>
    </row>
    <row r="2118" spans="2:21" s="83" customFormat="1" x14ac:dyDescent="0.2">
      <c r="B2118" s="142"/>
      <c r="E2118" s="84"/>
      <c r="F2118" s="216"/>
      <c r="G2118" s="84"/>
      <c r="H2118" s="210"/>
      <c r="I2118" s="210"/>
      <c r="J2118" s="84"/>
      <c r="K2118" s="84"/>
      <c r="L2118" s="84"/>
      <c r="M2118" s="84"/>
      <c r="N2118" s="84"/>
      <c r="O2118" s="6"/>
      <c r="P2118" s="6"/>
      <c r="Q2118" s="6"/>
      <c r="R2118" s="6"/>
      <c r="S2118" s="6"/>
      <c r="T2118" s="6"/>
      <c r="U2118" s="6"/>
    </row>
    <row r="2119" spans="2:21" s="83" customFormat="1" x14ac:dyDescent="0.2">
      <c r="B2119" s="142"/>
      <c r="E2119" s="84"/>
      <c r="F2119" s="216"/>
      <c r="G2119" s="84"/>
      <c r="H2119" s="210"/>
      <c r="I2119" s="210"/>
      <c r="J2119" s="84"/>
      <c r="K2119" s="84"/>
      <c r="L2119" s="84"/>
      <c r="M2119" s="84"/>
      <c r="N2119" s="84"/>
      <c r="O2119" s="6"/>
      <c r="P2119" s="6"/>
      <c r="Q2119" s="6"/>
      <c r="R2119" s="6"/>
      <c r="S2119" s="6"/>
      <c r="T2119" s="6"/>
      <c r="U2119" s="6"/>
    </row>
    <row r="2120" spans="2:21" s="83" customFormat="1" x14ac:dyDescent="0.2">
      <c r="B2120" s="142"/>
      <c r="E2120" s="84"/>
      <c r="F2120" s="216"/>
      <c r="G2120" s="84"/>
      <c r="H2120" s="210"/>
      <c r="I2120" s="210"/>
      <c r="J2120" s="84"/>
      <c r="K2120" s="84"/>
      <c r="L2120" s="84"/>
      <c r="M2120" s="84"/>
      <c r="N2120" s="84"/>
      <c r="O2120" s="6"/>
      <c r="P2120" s="6"/>
      <c r="Q2120" s="6"/>
      <c r="R2120" s="6"/>
      <c r="S2120" s="6"/>
      <c r="T2120" s="6"/>
      <c r="U2120" s="6"/>
    </row>
    <row r="2121" spans="2:21" s="83" customFormat="1" x14ac:dyDescent="0.2">
      <c r="B2121" s="142"/>
      <c r="E2121" s="84"/>
      <c r="F2121" s="216"/>
      <c r="G2121" s="84"/>
      <c r="H2121" s="210"/>
      <c r="I2121" s="210"/>
      <c r="J2121" s="84"/>
      <c r="K2121" s="84"/>
      <c r="L2121" s="84"/>
      <c r="M2121" s="84"/>
      <c r="N2121" s="84"/>
      <c r="O2121" s="6"/>
      <c r="P2121" s="6"/>
      <c r="Q2121" s="6"/>
      <c r="R2121" s="6"/>
      <c r="S2121" s="6"/>
      <c r="T2121" s="6"/>
      <c r="U2121" s="6"/>
    </row>
    <row r="2122" spans="2:21" s="83" customFormat="1" x14ac:dyDescent="0.2">
      <c r="B2122" s="142"/>
      <c r="E2122" s="84"/>
      <c r="F2122" s="216"/>
      <c r="G2122" s="84"/>
      <c r="H2122" s="210"/>
      <c r="I2122" s="210"/>
      <c r="J2122" s="84"/>
      <c r="K2122" s="84"/>
      <c r="L2122" s="84"/>
      <c r="M2122" s="84"/>
      <c r="N2122" s="84"/>
      <c r="O2122" s="6"/>
      <c r="P2122" s="6"/>
      <c r="Q2122" s="6"/>
      <c r="R2122" s="6"/>
      <c r="S2122" s="6"/>
      <c r="T2122" s="6"/>
      <c r="U2122" s="6"/>
    </row>
    <row r="2123" spans="2:21" s="83" customFormat="1" x14ac:dyDescent="0.2">
      <c r="B2123" s="142"/>
      <c r="E2123" s="84"/>
      <c r="F2123" s="216"/>
      <c r="G2123" s="84"/>
      <c r="H2123" s="210"/>
      <c r="I2123" s="210"/>
      <c r="J2123" s="84"/>
      <c r="K2123" s="84"/>
      <c r="L2123" s="84"/>
      <c r="M2123" s="84"/>
      <c r="N2123" s="84"/>
      <c r="O2123" s="6"/>
      <c r="P2123" s="6"/>
      <c r="Q2123" s="6"/>
      <c r="R2123" s="6"/>
      <c r="S2123" s="6"/>
      <c r="T2123" s="6"/>
      <c r="U2123" s="6"/>
    </row>
    <row r="2124" spans="2:21" s="83" customFormat="1" x14ac:dyDescent="0.2">
      <c r="B2124" s="142"/>
      <c r="E2124" s="84"/>
      <c r="F2124" s="216"/>
      <c r="G2124" s="84"/>
      <c r="H2124" s="210"/>
      <c r="I2124" s="210"/>
      <c r="J2124" s="84"/>
      <c r="K2124" s="84"/>
      <c r="L2124" s="84"/>
      <c r="M2124" s="84"/>
      <c r="N2124" s="84"/>
      <c r="O2124" s="6"/>
      <c r="P2124" s="6"/>
      <c r="Q2124" s="6"/>
      <c r="R2124" s="6"/>
      <c r="S2124" s="6"/>
      <c r="T2124" s="6"/>
      <c r="U2124" s="6"/>
    </row>
    <row r="2125" spans="2:21" s="83" customFormat="1" x14ac:dyDescent="0.2">
      <c r="B2125" s="142"/>
      <c r="E2125" s="84"/>
      <c r="F2125" s="216"/>
      <c r="G2125" s="84"/>
      <c r="H2125" s="210"/>
      <c r="I2125" s="210"/>
      <c r="J2125" s="84"/>
      <c r="K2125" s="84"/>
      <c r="L2125" s="84"/>
      <c r="M2125" s="84"/>
      <c r="N2125" s="84"/>
      <c r="O2125" s="6"/>
      <c r="P2125" s="6"/>
      <c r="Q2125" s="6"/>
      <c r="R2125" s="6"/>
      <c r="S2125" s="6"/>
      <c r="T2125" s="6"/>
      <c r="U2125" s="6"/>
    </row>
    <row r="2126" spans="2:21" s="83" customFormat="1" x14ac:dyDescent="0.2">
      <c r="B2126" s="142"/>
      <c r="E2126" s="84"/>
      <c r="F2126" s="216"/>
      <c r="G2126" s="84"/>
      <c r="H2126" s="210"/>
      <c r="I2126" s="210"/>
      <c r="J2126" s="84"/>
      <c r="K2126" s="84"/>
      <c r="L2126" s="84"/>
      <c r="M2126" s="84"/>
      <c r="N2126" s="84"/>
      <c r="O2126" s="6"/>
      <c r="P2126" s="6"/>
      <c r="Q2126" s="6"/>
      <c r="R2126" s="6"/>
      <c r="S2126" s="6"/>
      <c r="T2126" s="6"/>
      <c r="U2126" s="6"/>
    </row>
    <row r="2127" spans="2:21" s="83" customFormat="1" x14ac:dyDescent="0.2">
      <c r="B2127" s="142"/>
      <c r="E2127" s="84"/>
      <c r="F2127" s="216"/>
      <c r="G2127" s="84"/>
      <c r="H2127" s="210"/>
      <c r="I2127" s="210"/>
      <c r="J2127" s="84"/>
      <c r="K2127" s="84"/>
      <c r="L2127" s="84"/>
      <c r="M2127" s="84"/>
      <c r="N2127" s="84"/>
      <c r="O2127" s="6"/>
      <c r="P2127" s="6"/>
      <c r="Q2127" s="6"/>
      <c r="R2127" s="6"/>
      <c r="S2127" s="6"/>
      <c r="T2127" s="6"/>
      <c r="U2127" s="6"/>
    </row>
    <row r="2128" spans="2:21" s="83" customFormat="1" x14ac:dyDescent="0.2">
      <c r="B2128" s="142"/>
      <c r="E2128" s="84"/>
      <c r="F2128" s="216"/>
      <c r="G2128" s="84"/>
      <c r="H2128" s="210"/>
      <c r="I2128" s="210"/>
      <c r="J2128" s="84"/>
      <c r="K2128" s="84"/>
      <c r="L2128" s="84"/>
      <c r="M2128" s="84"/>
      <c r="N2128" s="84"/>
      <c r="O2128" s="6"/>
      <c r="P2128" s="6"/>
      <c r="Q2128" s="6"/>
      <c r="R2128" s="6"/>
      <c r="S2128" s="6"/>
      <c r="T2128" s="6"/>
      <c r="U2128" s="6"/>
    </row>
    <row r="2129" spans="2:21" s="83" customFormat="1" x14ac:dyDescent="0.2">
      <c r="B2129" s="142"/>
      <c r="E2129" s="84"/>
      <c r="F2129" s="216"/>
      <c r="G2129" s="84"/>
      <c r="H2129" s="210"/>
      <c r="I2129" s="210"/>
      <c r="J2129" s="84"/>
      <c r="K2129" s="84"/>
      <c r="L2129" s="84"/>
      <c r="M2129" s="84"/>
      <c r="N2129" s="84"/>
      <c r="O2129" s="6"/>
      <c r="P2129" s="6"/>
      <c r="Q2129" s="6"/>
      <c r="R2129" s="6"/>
      <c r="S2129" s="6"/>
      <c r="T2129" s="6"/>
      <c r="U2129" s="6"/>
    </row>
    <row r="2130" spans="2:21" s="83" customFormat="1" x14ac:dyDescent="0.2">
      <c r="B2130" s="142"/>
      <c r="E2130" s="84"/>
      <c r="F2130" s="216"/>
      <c r="G2130" s="84"/>
      <c r="H2130" s="210"/>
      <c r="I2130" s="210"/>
      <c r="J2130" s="84"/>
      <c r="K2130" s="84"/>
      <c r="L2130" s="84"/>
      <c r="M2130" s="84"/>
      <c r="N2130" s="84"/>
      <c r="O2130" s="6"/>
      <c r="P2130" s="6"/>
      <c r="Q2130" s="6"/>
      <c r="R2130" s="6"/>
      <c r="S2130" s="6"/>
      <c r="T2130" s="6"/>
      <c r="U2130" s="6"/>
    </row>
    <row r="2131" spans="2:21" s="83" customFormat="1" x14ac:dyDescent="0.2">
      <c r="B2131" s="142"/>
      <c r="E2131" s="84"/>
      <c r="F2131" s="216"/>
      <c r="G2131" s="84"/>
      <c r="H2131" s="210"/>
      <c r="I2131" s="210"/>
      <c r="J2131" s="84"/>
      <c r="K2131" s="84"/>
      <c r="L2131" s="84"/>
      <c r="M2131" s="84"/>
      <c r="N2131" s="84"/>
      <c r="O2131" s="6"/>
      <c r="P2131" s="6"/>
      <c r="Q2131" s="6"/>
      <c r="R2131" s="6"/>
      <c r="S2131" s="6"/>
      <c r="T2131" s="6"/>
      <c r="U2131" s="6"/>
    </row>
    <row r="2132" spans="2:21" s="83" customFormat="1" x14ac:dyDescent="0.2">
      <c r="B2132" s="142"/>
      <c r="E2132" s="84"/>
      <c r="F2132" s="216"/>
      <c r="G2132" s="84"/>
      <c r="H2132" s="210"/>
      <c r="I2132" s="210"/>
      <c r="J2132" s="84"/>
      <c r="K2132" s="84"/>
      <c r="L2132" s="84"/>
      <c r="M2132" s="84"/>
      <c r="N2132" s="84"/>
      <c r="O2132" s="6"/>
      <c r="P2132" s="6"/>
      <c r="Q2132" s="6"/>
      <c r="R2132" s="6"/>
      <c r="S2132" s="6"/>
      <c r="T2132" s="6"/>
      <c r="U2132" s="6"/>
    </row>
    <row r="2133" spans="2:21" s="83" customFormat="1" x14ac:dyDescent="0.2">
      <c r="B2133" s="142"/>
      <c r="E2133" s="84"/>
      <c r="F2133" s="216"/>
      <c r="G2133" s="84"/>
      <c r="H2133" s="210"/>
      <c r="I2133" s="210"/>
      <c r="J2133" s="84"/>
      <c r="K2133" s="84"/>
      <c r="L2133" s="84"/>
      <c r="M2133" s="84"/>
      <c r="N2133" s="84"/>
      <c r="O2133" s="6"/>
      <c r="P2133" s="6"/>
      <c r="Q2133" s="6"/>
      <c r="R2133" s="6"/>
      <c r="S2133" s="6"/>
      <c r="T2133" s="6"/>
      <c r="U2133" s="6"/>
    </row>
    <row r="2134" spans="2:21" s="83" customFormat="1" x14ac:dyDescent="0.2">
      <c r="B2134" s="142"/>
      <c r="E2134" s="84"/>
      <c r="F2134" s="216"/>
      <c r="G2134" s="84"/>
      <c r="H2134" s="210"/>
      <c r="I2134" s="210"/>
      <c r="J2134" s="84"/>
      <c r="K2134" s="84"/>
      <c r="L2134" s="84"/>
      <c r="M2134" s="84"/>
      <c r="N2134" s="84"/>
      <c r="O2134" s="6"/>
      <c r="P2134" s="6"/>
      <c r="Q2134" s="6"/>
      <c r="R2134" s="6"/>
      <c r="S2134" s="6"/>
      <c r="T2134" s="6"/>
      <c r="U2134" s="6"/>
    </row>
    <row r="2135" spans="2:21" s="83" customFormat="1" x14ac:dyDescent="0.2">
      <c r="B2135" s="142"/>
      <c r="E2135" s="84"/>
      <c r="F2135" s="216"/>
      <c r="G2135" s="84"/>
      <c r="H2135" s="210"/>
      <c r="I2135" s="210"/>
      <c r="J2135" s="84"/>
      <c r="K2135" s="84"/>
      <c r="L2135" s="84"/>
      <c r="M2135" s="84"/>
      <c r="N2135" s="84"/>
      <c r="O2135" s="6"/>
      <c r="P2135" s="6"/>
      <c r="Q2135" s="6"/>
      <c r="R2135" s="6"/>
      <c r="S2135" s="6"/>
      <c r="T2135" s="6"/>
      <c r="U2135" s="6"/>
    </row>
    <row r="2136" spans="2:21" s="83" customFormat="1" x14ac:dyDescent="0.2">
      <c r="B2136" s="142"/>
      <c r="E2136" s="84"/>
      <c r="F2136" s="216"/>
      <c r="G2136" s="84"/>
      <c r="H2136" s="210"/>
      <c r="I2136" s="210"/>
      <c r="J2136" s="84"/>
      <c r="K2136" s="84"/>
      <c r="L2136" s="84"/>
      <c r="M2136" s="84"/>
      <c r="N2136" s="84"/>
      <c r="O2136" s="6"/>
      <c r="P2136" s="6"/>
      <c r="Q2136" s="6"/>
      <c r="R2136" s="6"/>
      <c r="S2136" s="6"/>
      <c r="T2136" s="6"/>
      <c r="U2136" s="6"/>
    </row>
    <row r="2137" spans="2:21" s="83" customFormat="1" x14ac:dyDescent="0.2">
      <c r="B2137" s="142"/>
      <c r="E2137" s="84"/>
      <c r="F2137" s="216"/>
      <c r="G2137" s="84"/>
      <c r="H2137" s="210"/>
      <c r="I2137" s="210"/>
      <c r="J2137" s="84"/>
      <c r="K2137" s="84"/>
      <c r="L2137" s="84"/>
      <c r="M2137" s="84"/>
      <c r="N2137" s="84"/>
      <c r="O2137" s="6"/>
      <c r="P2137" s="6"/>
      <c r="Q2137" s="6"/>
      <c r="R2137" s="6"/>
      <c r="S2137" s="6"/>
      <c r="T2137" s="6"/>
      <c r="U2137" s="6"/>
    </row>
    <row r="2138" spans="2:21" s="83" customFormat="1" x14ac:dyDescent="0.2">
      <c r="B2138" s="142"/>
      <c r="E2138" s="84"/>
      <c r="F2138" s="216"/>
      <c r="G2138" s="84"/>
      <c r="H2138" s="210"/>
      <c r="I2138" s="210"/>
      <c r="J2138" s="84"/>
      <c r="K2138" s="84"/>
      <c r="L2138" s="84"/>
      <c r="M2138" s="84"/>
      <c r="N2138" s="84"/>
      <c r="O2138" s="6"/>
      <c r="P2138" s="6"/>
      <c r="Q2138" s="6"/>
      <c r="R2138" s="6"/>
      <c r="S2138" s="6"/>
      <c r="T2138" s="6"/>
      <c r="U2138" s="6"/>
    </row>
    <row r="2139" spans="2:21" s="83" customFormat="1" x14ac:dyDescent="0.2">
      <c r="B2139" s="142"/>
      <c r="E2139" s="84"/>
      <c r="F2139" s="216"/>
      <c r="G2139" s="84"/>
      <c r="H2139" s="210"/>
      <c r="I2139" s="210"/>
      <c r="J2139" s="84"/>
      <c r="K2139" s="84"/>
      <c r="L2139" s="84"/>
      <c r="M2139" s="84"/>
      <c r="N2139" s="84"/>
      <c r="O2139" s="6"/>
      <c r="P2139" s="6"/>
      <c r="Q2139" s="6"/>
      <c r="R2139" s="6"/>
      <c r="S2139" s="6"/>
      <c r="T2139" s="6"/>
      <c r="U2139" s="6"/>
    </row>
    <row r="2140" spans="2:21" s="83" customFormat="1" x14ac:dyDescent="0.2">
      <c r="B2140" s="142"/>
      <c r="E2140" s="84"/>
      <c r="F2140" s="216"/>
      <c r="G2140" s="84"/>
      <c r="H2140" s="210"/>
      <c r="I2140" s="210"/>
      <c r="J2140" s="84"/>
      <c r="K2140" s="84"/>
      <c r="L2140" s="84"/>
      <c r="M2140" s="84"/>
      <c r="N2140" s="84"/>
      <c r="O2140" s="6"/>
      <c r="P2140" s="6"/>
      <c r="Q2140" s="6"/>
      <c r="R2140" s="6"/>
      <c r="S2140" s="6"/>
      <c r="T2140" s="6"/>
      <c r="U2140" s="6"/>
    </row>
    <row r="2141" spans="2:21" s="83" customFormat="1" x14ac:dyDescent="0.2">
      <c r="B2141" s="142"/>
      <c r="E2141" s="84"/>
      <c r="F2141" s="216"/>
      <c r="G2141" s="84"/>
      <c r="H2141" s="210"/>
      <c r="I2141" s="210"/>
      <c r="J2141" s="84"/>
      <c r="K2141" s="84"/>
      <c r="L2141" s="84"/>
      <c r="M2141" s="84"/>
      <c r="N2141" s="84"/>
      <c r="O2141" s="6"/>
      <c r="P2141" s="6"/>
      <c r="Q2141" s="6"/>
      <c r="R2141" s="6"/>
      <c r="S2141" s="6"/>
      <c r="T2141" s="6"/>
      <c r="U2141" s="6"/>
    </row>
    <row r="2142" spans="2:21" s="83" customFormat="1" x14ac:dyDescent="0.2">
      <c r="B2142" s="142"/>
      <c r="E2142" s="84"/>
      <c r="F2142" s="216"/>
      <c r="G2142" s="84"/>
      <c r="H2142" s="210"/>
      <c r="I2142" s="210"/>
      <c r="J2142" s="84"/>
      <c r="K2142" s="84"/>
      <c r="L2142" s="84"/>
      <c r="M2142" s="84"/>
      <c r="N2142" s="84"/>
      <c r="O2142" s="6"/>
      <c r="P2142" s="6"/>
      <c r="Q2142" s="6"/>
      <c r="R2142" s="6"/>
      <c r="S2142" s="6"/>
      <c r="T2142" s="6"/>
      <c r="U2142" s="6"/>
    </row>
    <row r="2143" spans="2:21" s="83" customFormat="1" x14ac:dyDescent="0.2">
      <c r="B2143" s="142"/>
      <c r="E2143" s="84"/>
      <c r="F2143" s="216"/>
      <c r="G2143" s="84"/>
      <c r="H2143" s="210"/>
      <c r="I2143" s="210"/>
      <c r="J2143" s="84"/>
      <c r="K2143" s="84"/>
      <c r="L2143" s="84"/>
      <c r="M2143" s="84"/>
      <c r="N2143" s="84"/>
      <c r="O2143" s="6"/>
      <c r="P2143" s="6"/>
      <c r="Q2143" s="6"/>
      <c r="R2143" s="6"/>
      <c r="S2143" s="6"/>
      <c r="T2143" s="6"/>
      <c r="U2143" s="6"/>
    </row>
    <row r="2144" spans="2:21" s="83" customFormat="1" x14ac:dyDescent="0.2">
      <c r="B2144" s="142"/>
      <c r="E2144" s="84"/>
      <c r="F2144" s="216"/>
      <c r="G2144" s="84"/>
      <c r="H2144" s="210"/>
      <c r="I2144" s="210"/>
      <c r="J2144" s="84"/>
      <c r="K2144" s="84"/>
      <c r="L2144" s="84"/>
      <c r="M2144" s="84"/>
      <c r="N2144" s="84"/>
      <c r="O2144" s="6"/>
      <c r="P2144" s="6"/>
      <c r="Q2144" s="6"/>
      <c r="R2144" s="6"/>
      <c r="S2144" s="6"/>
      <c r="T2144" s="6"/>
      <c r="U2144" s="6"/>
    </row>
    <row r="2145" spans="2:21" s="83" customFormat="1" x14ac:dyDescent="0.2">
      <c r="B2145" s="142"/>
      <c r="E2145" s="84"/>
      <c r="F2145" s="216"/>
      <c r="G2145" s="84"/>
      <c r="H2145" s="210"/>
      <c r="I2145" s="210"/>
      <c r="J2145" s="84"/>
      <c r="K2145" s="84"/>
      <c r="L2145" s="84"/>
      <c r="M2145" s="84"/>
      <c r="N2145" s="84"/>
      <c r="O2145" s="6"/>
      <c r="P2145" s="6"/>
      <c r="Q2145" s="6"/>
      <c r="R2145" s="6"/>
      <c r="S2145" s="6"/>
      <c r="T2145" s="6"/>
      <c r="U2145" s="6"/>
    </row>
    <row r="2146" spans="2:21" s="83" customFormat="1" x14ac:dyDescent="0.2">
      <c r="B2146" s="142"/>
      <c r="E2146" s="84"/>
      <c r="F2146" s="216"/>
      <c r="G2146" s="84"/>
      <c r="H2146" s="210"/>
      <c r="I2146" s="210"/>
      <c r="J2146" s="84"/>
      <c r="K2146" s="84"/>
      <c r="L2146" s="84"/>
      <c r="M2146" s="84"/>
      <c r="N2146" s="84"/>
      <c r="O2146" s="6"/>
      <c r="P2146" s="6"/>
      <c r="Q2146" s="6"/>
      <c r="R2146" s="6"/>
      <c r="S2146" s="6"/>
      <c r="T2146" s="6"/>
      <c r="U2146" s="6"/>
    </row>
    <row r="2147" spans="2:21" s="83" customFormat="1" x14ac:dyDescent="0.2">
      <c r="B2147" s="142"/>
      <c r="E2147" s="84"/>
      <c r="F2147" s="216"/>
      <c r="G2147" s="84"/>
      <c r="H2147" s="210"/>
      <c r="I2147" s="210"/>
      <c r="J2147" s="84"/>
      <c r="K2147" s="84"/>
      <c r="L2147" s="84"/>
      <c r="M2147" s="84"/>
      <c r="N2147" s="84"/>
      <c r="O2147" s="6"/>
      <c r="P2147" s="6"/>
      <c r="Q2147" s="6"/>
      <c r="R2147" s="6"/>
      <c r="S2147" s="6"/>
      <c r="T2147" s="6"/>
      <c r="U2147" s="6"/>
    </row>
    <row r="2148" spans="2:21" s="83" customFormat="1" x14ac:dyDescent="0.2">
      <c r="B2148" s="142"/>
      <c r="E2148" s="84"/>
      <c r="F2148" s="216"/>
      <c r="G2148" s="84"/>
      <c r="H2148" s="210"/>
      <c r="I2148" s="210"/>
      <c r="J2148" s="84"/>
      <c r="K2148" s="84"/>
      <c r="L2148" s="84"/>
      <c r="M2148" s="84"/>
      <c r="N2148" s="84"/>
      <c r="O2148" s="6"/>
      <c r="P2148" s="6"/>
      <c r="Q2148" s="6"/>
      <c r="R2148" s="6"/>
      <c r="S2148" s="6"/>
      <c r="T2148" s="6"/>
      <c r="U2148" s="6"/>
    </row>
    <row r="2149" spans="2:21" s="83" customFormat="1" x14ac:dyDescent="0.2">
      <c r="B2149" s="142"/>
      <c r="E2149" s="84"/>
      <c r="F2149" s="216"/>
      <c r="G2149" s="84"/>
      <c r="H2149" s="210"/>
      <c r="I2149" s="210"/>
      <c r="J2149" s="84"/>
      <c r="K2149" s="84"/>
      <c r="L2149" s="84"/>
      <c r="M2149" s="84"/>
      <c r="N2149" s="84"/>
      <c r="O2149" s="6"/>
      <c r="P2149" s="6"/>
      <c r="Q2149" s="6"/>
      <c r="R2149" s="6"/>
      <c r="S2149" s="6"/>
      <c r="T2149" s="6"/>
      <c r="U2149" s="6"/>
    </row>
    <row r="2150" spans="2:21" s="83" customFormat="1" x14ac:dyDescent="0.2">
      <c r="B2150" s="142"/>
      <c r="E2150" s="84"/>
      <c r="F2150" s="216"/>
      <c r="G2150" s="84"/>
      <c r="H2150" s="210"/>
      <c r="I2150" s="210"/>
      <c r="J2150" s="84"/>
      <c r="K2150" s="84"/>
      <c r="L2150" s="84"/>
      <c r="M2150" s="84"/>
      <c r="N2150" s="84"/>
      <c r="O2150" s="6"/>
      <c r="P2150" s="6"/>
      <c r="Q2150" s="6"/>
      <c r="R2150" s="6"/>
      <c r="S2150" s="6"/>
      <c r="T2150" s="6"/>
      <c r="U2150" s="6"/>
    </row>
    <row r="2151" spans="2:21" s="83" customFormat="1" x14ac:dyDescent="0.2">
      <c r="B2151" s="142"/>
      <c r="E2151" s="84"/>
      <c r="F2151" s="216"/>
      <c r="G2151" s="84"/>
      <c r="H2151" s="210"/>
      <c r="I2151" s="210"/>
      <c r="J2151" s="84"/>
      <c r="K2151" s="84"/>
      <c r="L2151" s="84"/>
      <c r="M2151" s="84"/>
      <c r="N2151" s="84"/>
      <c r="O2151" s="6"/>
      <c r="P2151" s="6"/>
      <c r="Q2151" s="6"/>
      <c r="R2151" s="6"/>
      <c r="S2151" s="6"/>
      <c r="T2151" s="6"/>
      <c r="U2151" s="6"/>
    </row>
    <row r="2152" spans="2:21" s="83" customFormat="1" x14ac:dyDescent="0.2">
      <c r="B2152" s="142"/>
      <c r="E2152" s="84"/>
      <c r="F2152" s="216"/>
      <c r="G2152" s="84"/>
      <c r="H2152" s="210"/>
      <c r="I2152" s="210"/>
      <c r="J2152" s="84"/>
      <c r="K2152" s="84"/>
      <c r="L2152" s="84"/>
      <c r="M2152" s="84"/>
      <c r="N2152" s="84"/>
      <c r="O2152" s="6"/>
      <c r="P2152" s="6"/>
      <c r="Q2152" s="6"/>
      <c r="R2152" s="6"/>
      <c r="S2152" s="6"/>
      <c r="T2152" s="6"/>
      <c r="U2152" s="6"/>
    </row>
    <row r="2153" spans="2:21" s="83" customFormat="1" x14ac:dyDescent="0.2">
      <c r="B2153" s="142"/>
      <c r="E2153" s="84"/>
      <c r="F2153" s="216"/>
      <c r="G2153" s="84"/>
      <c r="H2153" s="210"/>
      <c r="I2153" s="210"/>
      <c r="J2153" s="84"/>
      <c r="K2153" s="84"/>
      <c r="L2153" s="84"/>
      <c r="M2153" s="84"/>
      <c r="N2153" s="84"/>
      <c r="O2153" s="6"/>
      <c r="P2153" s="6"/>
      <c r="Q2153" s="6"/>
      <c r="R2153" s="6"/>
      <c r="S2153" s="6"/>
      <c r="T2153" s="6"/>
      <c r="U2153" s="6"/>
    </row>
    <row r="2154" spans="2:21" s="83" customFormat="1" x14ac:dyDescent="0.2">
      <c r="B2154" s="142"/>
      <c r="E2154" s="84"/>
      <c r="F2154" s="216"/>
      <c r="G2154" s="84"/>
      <c r="H2154" s="210"/>
      <c r="I2154" s="210"/>
      <c r="J2154" s="84"/>
      <c r="K2154" s="84"/>
      <c r="L2154" s="84"/>
      <c r="M2154" s="84"/>
      <c r="N2154" s="84"/>
      <c r="O2154" s="6"/>
      <c r="P2154" s="6"/>
      <c r="Q2154" s="6"/>
      <c r="R2154" s="6"/>
      <c r="S2154" s="6"/>
      <c r="T2154" s="6"/>
      <c r="U2154" s="6"/>
    </row>
    <row r="2155" spans="2:21" s="83" customFormat="1" x14ac:dyDescent="0.2">
      <c r="B2155" s="142"/>
      <c r="E2155" s="84"/>
      <c r="F2155" s="216"/>
      <c r="G2155" s="84"/>
      <c r="H2155" s="210"/>
      <c r="I2155" s="210"/>
      <c r="J2155" s="84"/>
      <c r="K2155" s="84"/>
      <c r="L2155" s="84"/>
      <c r="M2155" s="84"/>
      <c r="N2155" s="84"/>
      <c r="O2155" s="6"/>
      <c r="P2155" s="6"/>
      <c r="Q2155" s="6"/>
      <c r="R2155" s="6"/>
      <c r="S2155" s="6"/>
      <c r="T2155" s="6"/>
      <c r="U2155" s="6"/>
    </row>
    <row r="2156" spans="2:21" s="83" customFormat="1" x14ac:dyDescent="0.2">
      <c r="B2156" s="142"/>
      <c r="E2156" s="84"/>
      <c r="F2156" s="216"/>
      <c r="G2156" s="84"/>
      <c r="H2156" s="210"/>
      <c r="I2156" s="210"/>
      <c r="J2156" s="84"/>
      <c r="K2156" s="84"/>
      <c r="L2156" s="84"/>
      <c r="M2156" s="84"/>
      <c r="N2156" s="84"/>
      <c r="O2156" s="6"/>
      <c r="P2156" s="6"/>
      <c r="Q2156" s="6"/>
      <c r="R2156" s="6"/>
      <c r="S2156" s="6"/>
      <c r="T2156" s="6"/>
      <c r="U2156" s="6"/>
    </row>
    <row r="2157" spans="2:21" s="83" customFormat="1" x14ac:dyDescent="0.2">
      <c r="B2157" s="142"/>
      <c r="E2157" s="84"/>
      <c r="F2157" s="216"/>
      <c r="G2157" s="84"/>
      <c r="H2157" s="210"/>
      <c r="I2157" s="210"/>
      <c r="J2157" s="84"/>
      <c r="K2157" s="84"/>
      <c r="L2157" s="84"/>
      <c r="M2157" s="84"/>
      <c r="N2157" s="84"/>
      <c r="O2157" s="6"/>
      <c r="P2157" s="6"/>
      <c r="Q2157" s="6"/>
      <c r="R2157" s="6"/>
      <c r="S2157" s="6"/>
      <c r="T2157" s="6"/>
      <c r="U2157" s="6"/>
    </row>
    <row r="2158" spans="2:21" s="83" customFormat="1" x14ac:dyDescent="0.2">
      <c r="B2158" s="142"/>
      <c r="E2158" s="84"/>
      <c r="F2158" s="216"/>
      <c r="G2158" s="84"/>
      <c r="H2158" s="210"/>
      <c r="I2158" s="210"/>
      <c r="J2158" s="84"/>
      <c r="K2158" s="84"/>
      <c r="L2158" s="84"/>
      <c r="M2158" s="84"/>
      <c r="N2158" s="84"/>
      <c r="O2158" s="6"/>
      <c r="P2158" s="6"/>
      <c r="Q2158" s="6"/>
      <c r="R2158" s="6"/>
      <c r="S2158" s="6"/>
      <c r="T2158" s="6"/>
      <c r="U2158" s="6"/>
    </row>
    <row r="2159" spans="2:21" s="83" customFormat="1" x14ac:dyDescent="0.2">
      <c r="B2159" s="142"/>
      <c r="E2159" s="84"/>
      <c r="F2159" s="216"/>
      <c r="G2159" s="84"/>
      <c r="H2159" s="210"/>
      <c r="I2159" s="210"/>
      <c r="J2159" s="84"/>
      <c r="K2159" s="84"/>
      <c r="L2159" s="84"/>
      <c r="M2159" s="84"/>
      <c r="N2159" s="84"/>
      <c r="O2159" s="6"/>
      <c r="P2159" s="6"/>
      <c r="Q2159" s="6"/>
      <c r="R2159" s="6"/>
      <c r="S2159" s="6"/>
      <c r="T2159" s="6"/>
      <c r="U2159" s="6"/>
    </row>
    <row r="2160" spans="2:21" s="83" customFormat="1" x14ac:dyDescent="0.2">
      <c r="B2160" s="142"/>
      <c r="E2160" s="84"/>
      <c r="F2160" s="216"/>
      <c r="G2160" s="84"/>
      <c r="H2160" s="210"/>
      <c r="I2160" s="210"/>
      <c r="J2160" s="84"/>
      <c r="K2160" s="84"/>
      <c r="L2160" s="84"/>
      <c r="M2160" s="84"/>
      <c r="N2160" s="84"/>
      <c r="O2160" s="6"/>
      <c r="P2160" s="6"/>
      <c r="Q2160" s="6"/>
      <c r="R2160" s="6"/>
      <c r="S2160" s="6"/>
      <c r="T2160" s="6"/>
      <c r="U2160" s="6"/>
    </row>
    <row r="2161" spans="2:21" s="83" customFormat="1" x14ac:dyDescent="0.2">
      <c r="B2161" s="142"/>
      <c r="E2161" s="84"/>
      <c r="F2161" s="216"/>
      <c r="G2161" s="84"/>
      <c r="H2161" s="210"/>
      <c r="I2161" s="210"/>
      <c r="J2161" s="84"/>
      <c r="K2161" s="84"/>
      <c r="L2161" s="84"/>
      <c r="M2161" s="84"/>
      <c r="N2161" s="84"/>
      <c r="O2161" s="6"/>
      <c r="P2161" s="6"/>
      <c r="Q2161" s="6"/>
      <c r="R2161" s="6"/>
      <c r="S2161" s="6"/>
      <c r="T2161" s="6"/>
      <c r="U2161" s="6"/>
    </row>
    <row r="2162" spans="2:21" s="83" customFormat="1" x14ac:dyDescent="0.2">
      <c r="B2162" s="142"/>
      <c r="E2162" s="84"/>
      <c r="F2162" s="216"/>
      <c r="G2162" s="84"/>
      <c r="H2162" s="210"/>
      <c r="I2162" s="210"/>
      <c r="J2162" s="84"/>
      <c r="K2162" s="84"/>
      <c r="L2162" s="84"/>
      <c r="M2162" s="84"/>
      <c r="N2162" s="84"/>
      <c r="O2162" s="6"/>
      <c r="P2162" s="6"/>
      <c r="Q2162" s="6"/>
      <c r="R2162" s="6"/>
      <c r="S2162" s="6"/>
      <c r="T2162" s="6"/>
      <c r="U2162" s="6"/>
    </row>
    <row r="2163" spans="2:21" s="83" customFormat="1" x14ac:dyDescent="0.2">
      <c r="B2163" s="142"/>
      <c r="E2163" s="84"/>
      <c r="F2163" s="216"/>
      <c r="G2163" s="84"/>
      <c r="H2163" s="210"/>
      <c r="I2163" s="210"/>
      <c r="J2163" s="84"/>
      <c r="K2163" s="84"/>
      <c r="L2163" s="84"/>
      <c r="M2163" s="84"/>
      <c r="N2163" s="84"/>
      <c r="O2163" s="6"/>
      <c r="P2163" s="6"/>
      <c r="Q2163" s="6"/>
      <c r="R2163" s="6"/>
      <c r="S2163" s="6"/>
      <c r="T2163" s="6"/>
      <c r="U2163" s="6"/>
    </row>
    <row r="2164" spans="2:21" s="83" customFormat="1" x14ac:dyDescent="0.2">
      <c r="B2164" s="142"/>
      <c r="E2164" s="84"/>
      <c r="F2164" s="216"/>
      <c r="G2164" s="84"/>
      <c r="H2164" s="210"/>
      <c r="I2164" s="210"/>
      <c r="J2164" s="84"/>
      <c r="K2164" s="84"/>
      <c r="L2164" s="84"/>
      <c r="M2164" s="84"/>
      <c r="N2164" s="84"/>
      <c r="O2164" s="6"/>
      <c r="P2164" s="6"/>
      <c r="Q2164" s="6"/>
      <c r="R2164" s="6"/>
      <c r="S2164" s="6"/>
      <c r="T2164" s="6"/>
      <c r="U2164" s="6"/>
    </row>
    <row r="2165" spans="2:21" s="83" customFormat="1" x14ac:dyDescent="0.2">
      <c r="B2165" s="142"/>
      <c r="E2165" s="84"/>
      <c r="F2165" s="216"/>
      <c r="G2165" s="84"/>
      <c r="H2165" s="210"/>
      <c r="I2165" s="210"/>
      <c r="J2165" s="84"/>
      <c r="K2165" s="84"/>
      <c r="L2165" s="84"/>
      <c r="M2165" s="84"/>
      <c r="N2165" s="84"/>
      <c r="O2165" s="6"/>
      <c r="P2165" s="6"/>
      <c r="Q2165" s="6"/>
      <c r="R2165" s="6"/>
      <c r="S2165" s="6"/>
      <c r="T2165" s="6"/>
      <c r="U2165" s="6"/>
    </row>
    <row r="2166" spans="2:21" s="83" customFormat="1" x14ac:dyDescent="0.2">
      <c r="B2166" s="142"/>
      <c r="E2166" s="84"/>
      <c r="F2166" s="216"/>
      <c r="G2166" s="84"/>
      <c r="H2166" s="210"/>
      <c r="I2166" s="210"/>
      <c r="J2166" s="84"/>
      <c r="K2166" s="84"/>
      <c r="L2166" s="84"/>
      <c r="M2166" s="84"/>
      <c r="N2166" s="84"/>
      <c r="O2166" s="6"/>
      <c r="P2166" s="6"/>
      <c r="Q2166" s="6"/>
      <c r="R2166" s="6"/>
      <c r="S2166" s="6"/>
      <c r="T2166" s="6"/>
      <c r="U2166" s="6"/>
    </row>
    <row r="2167" spans="2:21" s="83" customFormat="1" x14ac:dyDescent="0.2">
      <c r="B2167" s="142"/>
      <c r="E2167" s="84"/>
      <c r="F2167" s="216"/>
      <c r="G2167" s="84"/>
      <c r="H2167" s="210"/>
      <c r="I2167" s="210"/>
      <c r="J2167" s="84"/>
      <c r="K2167" s="84"/>
      <c r="L2167" s="84"/>
      <c r="M2167" s="84"/>
      <c r="N2167" s="84"/>
      <c r="O2167" s="6"/>
      <c r="P2167" s="6"/>
      <c r="Q2167" s="6"/>
      <c r="R2167" s="6"/>
      <c r="S2167" s="6"/>
      <c r="T2167" s="6"/>
      <c r="U2167" s="6"/>
    </row>
    <row r="2168" spans="2:21" s="83" customFormat="1" x14ac:dyDescent="0.2">
      <c r="B2168" s="142"/>
      <c r="E2168" s="84"/>
      <c r="F2168" s="216"/>
      <c r="G2168" s="84"/>
      <c r="H2168" s="210"/>
      <c r="I2168" s="210"/>
      <c r="J2168" s="84"/>
      <c r="K2168" s="84"/>
      <c r="L2168" s="84"/>
      <c r="M2168" s="84"/>
      <c r="N2168" s="84"/>
      <c r="O2168" s="6"/>
      <c r="P2168" s="6"/>
      <c r="Q2168" s="6"/>
      <c r="R2168" s="6"/>
      <c r="S2168" s="6"/>
      <c r="T2168" s="6"/>
      <c r="U2168" s="6"/>
    </row>
    <row r="2169" spans="2:21" s="83" customFormat="1" x14ac:dyDescent="0.2">
      <c r="B2169" s="142"/>
      <c r="E2169" s="84"/>
      <c r="F2169" s="216"/>
      <c r="G2169" s="84"/>
      <c r="H2169" s="210"/>
      <c r="I2169" s="210"/>
      <c r="J2169" s="84"/>
      <c r="K2169" s="84"/>
      <c r="L2169" s="84"/>
      <c r="M2169" s="84"/>
      <c r="N2169" s="84"/>
      <c r="O2169" s="6"/>
      <c r="P2169" s="6"/>
      <c r="Q2169" s="6"/>
      <c r="R2169" s="6"/>
      <c r="S2169" s="6"/>
      <c r="T2169" s="6"/>
      <c r="U2169" s="6"/>
    </row>
    <row r="2170" spans="2:21" s="83" customFormat="1" x14ac:dyDescent="0.2">
      <c r="B2170" s="142"/>
      <c r="E2170" s="84"/>
      <c r="F2170" s="216"/>
      <c r="G2170" s="84"/>
      <c r="H2170" s="210"/>
      <c r="I2170" s="210"/>
      <c r="J2170" s="84"/>
      <c r="K2170" s="84"/>
      <c r="L2170" s="84"/>
      <c r="M2170" s="84"/>
      <c r="N2170" s="84"/>
      <c r="O2170" s="6"/>
      <c r="P2170" s="6"/>
      <c r="Q2170" s="6"/>
      <c r="R2170" s="6"/>
      <c r="S2170" s="6"/>
      <c r="T2170" s="6"/>
      <c r="U2170" s="6"/>
    </row>
    <row r="2171" spans="2:21" s="83" customFormat="1" x14ac:dyDescent="0.2">
      <c r="B2171" s="142"/>
      <c r="E2171" s="84"/>
      <c r="F2171" s="216"/>
      <c r="G2171" s="84"/>
      <c r="H2171" s="210"/>
      <c r="I2171" s="210"/>
      <c r="J2171" s="84"/>
      <c r="K2171" s="84"/>
      <c r="L2171" s="84"/>
      <c r="M2171" s="84"/>
      <c r="N2171" s="84"/>
      <c r="O2171" s="6"/>
      <c r="P2171" s="6"/>
      <c r="Q2171" s="6"/>
      <c r="R2171" s="6"/>
      <c r="S2171" s="6"/>
      <c r="T2171" s="6"/>
      <c r="U2171" s="6"/>
    </row>
    <row r="2172" spans="2:21" s="83" customFormat="1" x14ac:dyDescent="0.2">
      <c r="B2172" s="142"/>
      <c r="E2172" s="84"/>
      <c r="F2172" s="216"/>
      <c r="G2172" s="84"/>
      <c r="H2172" s="210"/>
      <c r="I2172" s="210"/>
      <c r="J2172" s="84"/>
      <c r="K2172" s="84"/>
      <c r="L2172" s="84"/>
      <c r="M2172" s="84"/>
      <c r="N2172" s="84"/>
      <c r="O2172" s="6"/>
      <c r="P2172" s="6"/>
      <c r="Q2172" s="6"/>
      <c r="R2172" s="6"/>
      <c r="S2172" s="6"/>
      <c r="T2172" s="6"/>
      <c r="U2172" s="6"/>
    </row>
    <row r="2173" spans="2:21" s="83" customFormat="1" x14ac:dyDescent="0.2">
      <c r="B2173" s="142"/>
      <c r="E2173" s="84"/>
      <c r="F2173" s="216"/>
      <c r="G2173" s="84"/>
      <c r="H2173" s="210"/>
      <c r="I2173" s="210"/>
      <c r="J2173" s="84"/>
      <c r="K2173" s="84"/>
      <c r="L2173" s="84"/>
      <c r="M2173" s="84"/>
      <c r="N2173" s="84"/>
      <c r="O2173" s="6"/>
      <c r="P2173" s="6"/>
      <c r="Q2173" s="6"/>
      <c r="R2173" s="6"/>
      <c r="S2173" s="6"/>
      <c r="T2173" s="6"/>
      <c r="U2173" s="6"/>
    </row>
    <row r="2174" spans="2:21" s="83" customFormat="1" x14ac:dyDescent="0.2">
      <c r="B2174" s="142"/>
      <c r="E2174" s="84"/>
      <c r="F2174" s="216"/>
      <c r="G2174" s="84"/>
      <c r="H2174" s="210"/>
      <c r="I2174" s="210"/>
      <c r="J2174" s="84"/>
      <c r="K2174" s="84"/>
      <c r="L2174" s="84"/>
      <c r="M2174" s="84"/>
      <c r="N2174" s="84"/>
      <c r="O2174" s="6"/>
      <c r="P2174" s="6"/>
      <c r="Q2174" s="6"/>
      <c r="R2174" s="6"/>
      <c r="S2174" s="6"/>
      <c r="T2174" s="6"/>
      <c r="U2174" s="6"/>
    </row>
    <row r="2175" spans="2:21" s="83" customFormat="1" x14ac:dyDescent="0.2">
      <c r="B2175" s="142"/>
      <c r="E2175" s="84"/>
      <c r="F2175" s="216"/>
      <c r="G2175" s="84"/>
      <c r="H2175" s="210"/>
      <c r="I2175" s="210"/>
      <c r="J2175" s="84"/>
      <c r="K2175" s="84"/>
      <c r="L2175" s="84"/>
      <c r="M2175" s="84"/>
      <c r="N2175" s="84"/>
      <c r="O2175" s="6"/>
      <c r="P2175" s="6"/>
      <c r="Q2175" s="6"/>
      <c r="R2175" s="6"/>
      <c r="S2175" s="6"/>
      <c r="T2175" s="6"/>
      <c r="U2175" s="6"/>
    </row>
    <row r="2176" spans="2:21" s="83" customFormat="1" x14ac:dyDescent="0.2">
      <c r="B2176" s="142"/>
      <c r="E2176" s="84"/>
      <c r="F2176" s="216"/>
      <c r="G2176" s="84"/>
      <c r="H2176" s="210"/>
      <c r="I2176" s="210"/>
      <c r="J2176" s="84"/>
      <c r="K2176" s="84"/>
      <c r="L2176" s="84"/>
      <c r="M2176" s="84"/>
      <c r="N2176" s="84"/>
      <c r="O2176" s="6"/>
      <c r="P2176" s="6"/>
      <c r="Q2176" s="6"/>
      <c r="R2176" s="6"/>
      <c r="S2176" s="6"/>
      <c r="T2176" s="6"/>
      <c r="U2176" s="6"/>
    </row>
    <row r="2177" spans="2:21" s="83" customFormat="1" x14ac:dyDescent="0.2">
      <c r="B2177" s="142"/>
      <c r="E2177" s="84"/>
      <c r="F2177" s="216"/>
      <c r="G2177" s="84"/>
      <c r="H2177" s="210"/>
      <c r="I2177" s="210"/>
      <c r="J2177" s="84"/>
      <c r="K2177" s="84"/>
      <c r="L2177" s="84"/>
      <c r="M2177" s="84"/>
      <c r="N2177" s="84"/>
      <c r="O2177" s="6"/>
      <c r="P2177" s="6"/>
      <c r="Q2177" s="6"/>
      <c r="R2177" s="6"/>
      <c r="S2177" s="6"/>
      <c r="T2177" s="6"/>
      <c r="U2177" s="6"/>
    </row>
    <row r="2178" spans="2:21" s="83" customFormat="1" x14ac:dyDescent="0.2">
      <c r="B2178" s="142"/>
      <c r="E2178" s="84"/>
      <c r="F2178" s="216"/>
      <c r="G2178" s="84"/>
      <c r="H2178" s="210"/>
      <c r="I2178" s="210"/>
      <c r="J2178" s="84"/>
      <c r="K2178" s="84"/>
      <c r="L2178" s="84"/>
      <c r="M2178" s="84"/>
      <c r="N2178" s="84"/>
      <c r="O2178" s="6"/>
      <c r="P2178" s="6"/>
      <c r="Q2178" s="6"/>
      <c r="R2178" s="6"/>
      <c r="S2178" s="6"/>
      <c r="T2178" s="6"/>
      <c r="U2178" s="6"/>
    </row>
    <row r="2179" spans="2:21" s="83" customFormat="1" x14ac:dyDescent="0.2">
      <c r="B2179" s="142"/>
      <c r="E2179" s="84"/>
      <c r="F2179" s="216"/>
      <c r="G2179" s="84"/>
      <c r="H2179" s="210"/>
      <c r="I2179" s="210"/>
      <c r="J2179" s="84"/>
      <c r="K2179" s="84"/>
      <c r="L2179" s="84"/>
      <c r="M2179" s="84"/>
      <c r="N2179" s="84"/>
      <c r="O2179" s="6"/>
      <c r="P2179" s="6"/>
      <c r="Q2179" s="6"/>
      <c r="R2179" s="6"/>
      <c r="S2179" s="6"/>
      <c r="T2179" s="6"/>
      <c r="U2179" s="6"/>
    </row>
    <row r="2180" spans="2:21" s="83" customFormat="1" x14ac:dyDescent="0.2">
      <c r="B2180" s="142"/>
      <c r="E2180" s="84"/>
      <c r="F2180" s="216"/>
      <c r="G2180" s="84"/>
      <c r="H2180" s="210"/>
      <c r="I2180" s="210"/>
      <c r="J2180" s="84"/>
      <c r="K2180" s="84"/>
      <c r="L2180" s="84"/>
      <c r="M2180" s="84"/>
      <c r="N2180" s="84"/>
      <c r="O2180" s="6"/>
      <c r="P2180" s="6"/>
      <c r="Q2180" s="6"/>
      <c r="R2180" s="6"/>
      <c r="S2180" s="6"/>
      <c r="T2180" s="6"/>
      <c r="U2180" s="6"/>
    </row>
    <row r="2181" spans="2:21" s="83" customFormat="1" x14ac:dyDescent="0.2">
      <c r="B2181" s="142"/>
      <c r="E2181" s="84"/>
      <c r="F2181" s="216"/>
      <c r="G2181" s="84"/>
      <c r="H2181" s="210"/>
      <c r="I2181" s="210"/>
      <c r="J2181" s="84"/>
      <c r="K2181" s="84"/>
      <c r="L2181" s="84"/>
      <c r="M2181" s="84"/>
      <c r="N2181" s="84"/>
      <c r="O2181" s="6"/>
      <c r="P2181" s="6"/>
      <c r="Q2181" s="6"/>
      <c r="R2181" s="6"/>
      <c r="S2181" s="6"/>
      <c r="T2181" s="6"/>
      <c r="U2181" s="6"/>
    </row>
    <row r="2182" spans="2:21" s="83" customFormat="1" x14ac:dyDescent="0.2">
      <c r="B2182" s="142"/>
      <c r="E2182" s="84"/>
      <c r="F2182" s="216"/>
      <c r="G2182" s="84"/>
      <c r="H2182" s="210"/>
      <c r="I2182" s="210"/>
      <c r="J2182" s="84"/>
      <c r="K2182" s="84"/>
      <c r="L2182" s="84"/>
      <c r="M2182" s="84"/>
      <c r="N2182" s="84"/>
      <c r="O2182" s="6"/>
      <c r="P2182" s="6"/>
      <c r="Q2182" s="6"/>
      <c r="R2182" s="6"/>
      <c r="S2182" s="6"/>
      <c r="T2182" s="6"/>
      <c r="U2182" s="6"/>
    </row>
    <row r="2183" spans="2:21" s="83" customFormat="1" x14ac:dyDescent="0.2">
      <c r="B2183" s="142"/>
      <c r="E2183" s="84"/>
      <c r="F2183" s="216"/>
      <c r="G2183" s="84"/>
      <c r="H2183" s="210"/>
      <c r="I2183" s="210"/>
      <c r="J2183" s="84"/>
      <c r="K2183" s="84"/>
      <c r="L2183" s="84"/>
      <c r="M2183" s="84"/>
      <c r="N2183" s="84"/>
      <c r="O2183" s="6"/>
      <c r="P2183" s="6"/>
      <c r="Q2183" s="6"/>
      <c r="R2183" s="6"/>
      <c r="S2183" s="6"/>
      <c r="T2183" s="6"/>
      <c r="U2183" s="6"/>
    </row>
    <row r="2184" spans="2:21" s="83" customFormat="1" x14ac:dyDescent="0.2">
      <c r="B2184" s="142"/>
      <c r="E2184" s="84"/>
      <c r="F2184" s="216"/>
      <c r="G2184" s="84"/>
      <c r="H2184" s="210"/>
      <c r="I2184" s="210"/>
      <c r="J2184" s="84"/>
      <c r="K2184" s="84"/>
      <c r="L2184" s="84"/>
      <c r="M2184" s="84"/>
      <c r="N2184" s="84"/>
      <c r="O2184" s="6"/>
      <c r="P2184" s="6"/>
      <c r="Q2184" s="6"/>
      <c r="R2184" s="6"/>
      <c r="S2184" s="6"/>
      <c r="T2184" s="6"/>
      <c r="U2184" s="6"/>
    </row>
    <row r="2185" spans="2:21" s="83" customFormat="1" x14ac:dyDescent="0.2">
      <c r="B2185" s="142"/>
      <c r="E2185" s="84"/>
      <c r="F2185" s="216"/>
      <c r="G2185" s="84"/>
      <c r="H2185" s="210"/>
      <c r="I2185" s="210"/>
      <c r="J2185" s="84"/>
      <c r="K2185" s="84"/>
      <c r="L2185" s="84"/>
      <c r="M2185" s="84"/>
      <c r="N2185" s="84"/>
      <c r="O2185" s="6"/>
      <c r="P2185" s="6"/>
      <c r="Q2185" s="6"/>
      <c r="R2185" s="6"/>
      <c r="S2185" s="6"/>
      <c r="T2185" s="6"/>
      <c r="U2185" s="6"/>
    </row>
    <row r="2186" spans="2:21" s="83" customFormat="1" x14ac:dyDescent="0.2">
      <c r="B2186" s="142"/>
      <c r="E2186" s="84"/>
      <c r="F2186" s="216"/>
      <c r="G2186" s="84"/>
      <c r="H2186" s="210"/>
      <c r="I2186" s="210"/>
      <c r="J2186" s="84"/>
      <c r="K2186" s="84"/>
      <c r="L2186" s="84"/>
      <c r="M2186" s="84"/>
      <c r="N2186" s="84"/>
      <c r="O2186" s="6"/>
      <c r="P2186" s="6"/>
      <c r="Q2186" s="6"/>
      <c r="R2186" s="6"/>
      <c r="S2186" s="6"/>
      <c r="T2186" s="6"/>
      <c r="U2186" s="6"/>
    </row>
    <row r="2187" spans="2:21" s="83" customFormat="1" x14ac:dyDescent="0.2">
      <c r="B2187" s="142"/>
      <c r="E2187" s="84"/>
      <c r="F2187" s="216"/>
      <c r="G2187" s="84"/>
      <c r="H2187" s="210"/>
      <c r="I2187" s="210"/>
      <c r="J2187" s="84"/>
      <c r="K2187" s="84"/>
      <c r="L2187" s="84"/>
      <c r="M2187" s="84"/>
      <c r="N2187" s="84"/>
      <c r="O2187" s="6"/>
      <c r="P2187" s="6"/>
      <c r="Q2187" s="6"/>
      <c r="R2187" s="6"/>
      <c r="S2187" s="6"/>
      <c r="T2187" s="6"/>
      <c r="U2187" s="6"/>
    </row>
    <row r="2188" spans="2:21" s="83" customFormat="1" x14ac:dyDescent="0.2">
      <c r="B2188" s="142"/>
      <c r="E2188" s="84"/>
      <c r="F2188" s="216"/>
      <c r="G2188" s="84"/>
      <c r="H2188" s="210"/>
      <c r="I2188" s="210"/>
      <c r="J2188" s="84"/>
      <c r="K2188" s="84"/>
      <c r="L2188" s="84"/>
      <c r="M2188" s="84"/>
      <c r="N2188" s="84"/>
      <c r="O2188" s="6"/>
      <c r="P2188" s="6"/>
      <c r="Q2188" s="6"/>
      <c r="R2188" s="6"/>
      <c r="S2188" s="6"/>
      <c r="T2188" s="6"/>
      <c r="U2188" s="6"/>
    </row>
    <row r="2189" spans="2:21" s="83" customFormat="1" x14ac:dyDescent="0.2">
      <c r="B2189" s="142"/>
      <c r="E2189" s="84"/>
      <c r="F2189" s="216"/>
      <c r="G2189" s="84"/>
      <c r="H2189" s="210"/>
      <c r="I2189" s="210"/>
      <c r="J2189" s="84"/>
      <c r="K2189" s="84"/>
      <c r="L2189" s="84"/>
      <c r="M2189" s="84"/>
      <c r="N2189" s="84"/>
      <c r="O2189" s="6"/>
      <c r="P2189" s="6"/>
      <c r="Q2189" s="6"/>
      <c r="R2189" s="6"/>
      <c r="S2189" s="6"/>
      <c r="T2189" s="6"/>
      <c r="U2189" s="6"/>
    </row>
    <row r="2190" spans="2:21" s="83" customFormat="1" x14ac:dyDescent="0.2">
      <c r="B2190" s="142"/>
      <c r="E2190" s="84"/>
      <c r="F2190" s="216"/>
      <c r="G2190" s="84"/>
      <c r="H2190" s="210"/>
      <c r="I2190" s="210"/>
      <c r="J2190" s="84"/>
      <c r="K2190" s="84"/>
      <c r="L2190" s="84"/>
      <c r="M2190" s="84"/>
      <c r="N2190" s="84"/>
      <c r="O2190" s="6"/>
      <c r="P2190" s="6"/>
      <c r="Q2190" s="6"/>
      <c r="R2190" s="6"/>
      <c r="S2190" s="6"/>
      <c r="T2190" s="6"/>
      <c r="U2190" s="6"/>
    </row>
    <row r="2191" spans="2:21" s="83" customFormat="1" x14ac:dyDescent="0.2">
      <c r="B2191" s="142"/>
      <c r="E2191" s="84"/>
      <c r="F2191" s="216"/>
      <c r="G2191" s="84"/>
      <c r="H2191" s="210"/>
      <c r="I2191" s="210"/>
      <c r="J2191" s="84"/>
      <c r="K2191" s="84"/>
      <c r="L2191" s="84"/>
      <c r="M2191" s="84"/>
      <c r="N2191" s="84"/>
      <c r="O2191" s="6"/>
      <c r="P2191" s="6"/>
      <c r="Q2191" s="6"/>
      <c r="R2191" s="6"/>
      <c r="S2191" s="6"/>
      <c r="T2191" s="6"/>
      <c r="U2191" s="6"/>
    </row>
    <row r="2192" spans="2:21" s="83" customFormat="1" x14ac:dyDescent="0.2">
      <c r="B2192" s="142"/>
      <c r="E2192" s="84"/>
      <c r="F2192" s="216"/>
      <c r="G2192" s="84"/>
      <c r="H2192" s="210"/>
      <c r="I2192" s="210"/>
      <c r="J2192" s="84"/>
      <c r="K2192" s="84"/>
      <c r="L2192" s="84"/>
      <c r="M2192" s="84"/>
      <c r="N2192" s="84"/>
      <c r="O2192" s="6"/>
      <c r="P2192" s="6"/>
      <c r="Q2192" s="6"/>
      <c r="R2192" s="6"/>
      <c r="S2192" s="6"/>
      <c r="T2192" s="6"/>
      <c r="U2192" s="6"/>
    </row>
    <row r="2193" spans="2:21" s="83" customFormat="1" x14ac:dyDescent="0.2">
      <c r="B2193" s="142"/>
      <c r="E2193" s="84"/>
      <c r="F2193" s="216"/>
      <c r="G2193" s="84"/>
      <c r="H2193" s="210"/>
      <c r="I2193" s="210"/>
      <c r="J2193" s="84"/>
      <c r="K2193" s="84"/>
      <c r="L2193" s="84"/>
      <c r="M2193" s="84"/>
      <c r="N2193" s="84"/>
      <c r="O2193" s="6"/>
      <c r="P2193" s="6"/>
      <c r="Q2193" s="6"/>
      <c r="R2193" s="6"/>
      <c r="S2193" s="6"/>
      <c r="T2193" s="6"/>
      <c r="U2193" s="6"/>
    </row>
    <row r="2194" spans="2:21" s="83" customFormat="1" x14ac:dyDescent="0.2">
      <c r="B2194" s="142"/>
      <c r="E2194" s="84"/>
      <c r="F2194" s="216"/>
      <c r="G2194" s="84"/>
      <c r="H2194" s="210"/>
      <c r="I2194" s="210"/>
      <c r="J2194" s="84"/>
      <c r="K2194" s="84"/>
      <c r="L2194" s="84"/>
      <c r="M2194" s="84"/>
      <c r="N2194" s="84"/>
      <c r="O2194" s="6"/>
      <c r="P2194" s="6"/>
      <c r="Q2194" s="6"/>
      <c r="R2194" s="6"/>
      <c r="S2194" s="6"/>
      <c r="T2194" s="6"/>
      <c r="U2194" s="6"/>
    </row>
    <row r="2195" spans="2:21" s="83" customFormat="1" x14ac:dyDescent="0.2">
      <c r="B2195" s="142"/>
      <c r="E2195" s="84"/>
      <c r="F2195" s="216"/>
      <c r="G2195" s="84"/>
      <c r="H2195" s="210"/>
      <c r="I2195" s="210"/>
      <c r="J2195" s="84"/>
      <c r="K2195" s="84"/>
      <c r="L2195" s="84"/>
      <c r="M2195" s="84"/>
      <c r="N2195" s="84"/>
      <c r="O2195" s="6"/>
      <c r="P2195" s="6"/>
      <c r="Q2195" s="6"/>
      <c r="R2195" s="6"/>
      <c r="S2195" s="6"/>
      <c r="T2195" s="6"/>
      <c r="U2195" s="6"/>
    </row>
    <row r="2196" spans="2:21" s="83" customFormat="1" x14ac:dyDescent="0.2">
      <c r="B2196" s="142"/>
      <c r="E2196" s="84"/>
      <c r="F2196" s="216"/>
      <c r="G2196" s="84"/>
      <c r="H2196" s="210"/>
      <c r="I2196" s="210"/>
      <c r="J2196" s="84"/>
      <c r="K2196" s="84"/>
      <c r="L2196" s="84"/>
      <c r="M2196" s="84"/>
      <c r="N2196" s="84"/>
      <c r="O2196" s="6"/>
      <c r="P2196" s="6"/>
      <c r="Q2196" s="6"/>
      <c r="R2196" s="6"/>
      <c r="S2196" s="6"/>
      <c r="T2196" s="6"/>
      <c r="U2196" s="6"/>
    </row>
    <row r="2197" spans="2:21" s="83" customFormat="1" x14ac:dyDescent="0.2">
      <c r="B2197" s="142"/>
      <c r="E2197" s="84"/>
      <c r="F2197" s="216"/>
      <c r="G2197" s="84"/>
      <c r="H2197" s="210"/>
      <c r="I2197" s="210"/>
      <c r="J2197" s="84"/>
      <c r="K2197" s="84"/>
      <c r="L2197" s="84"/>
      <c r="M2197" s="84"/>
      <c r="N2197" s="84"/>
      <c r="O2197" s="6"/>
      <c r="P2197" s="6"/>
      <c r="Q2197" s="6"/>
      <c r="R2197" s="6"/>
      <c r="S2197" s="6"/>
      <c r="T2197" s="6"/>
      <c r="U2197" s="6"/>
    </row>
    <row r="2198" spans="2:21" s="83" customFormat="1" x14ac:dyDescent="0.2">
      <c r="B2198" s="142"/>
      <c r="E2198" s="84"/>
      <c r="F2198" s="216"/>
      <c r="G2198" s="84"/>
      <c r="H2198" s="210"/>
      <c r="I2198" s="210"/>
      <c r="J2198" s="84"/>
      <c r="K2198" s="84"/>
      <c r="L2198" s="84"/>
      <c r="M2198" s="84"/>
      <c r="N2198" s="84"/>
      <c r="O2198" s="6"/>
      <c r="P2198" s="6"/>
      <c r="Q2198" s="6"/>
      <c r="R2198" s="6"/>
      <c r="S2198" s="6"/>
      <c r="T2198" s="6"/>
      <c r="U2198" s="6"/>
    </row>
    <row r="2199" spans="2:21" s="83" customFormat="1" x14ac:dyDescent="0.2">
      <c r="B2199" s="142"/>
      <c r="E2199" s="84"/>
      <c r="F2199" s="216"/>
      <c r="G2199" s="84"/>
      <c r="H2199" s="210"/>
      <c r="I2199" s="210"/>
      <c r="J2199" s="84"/>
      <c r="K2199" s="84"/>
      <c r="L2199" s="84"/>
      <c r="M2199" s="84"/>
      <c r="N2199" s="84"/>
      <c r="O2199" s="6"/>
      <c r="P2199" s="6"/>
      <c r="Q2199" s="6"/>
      <c r="R2199" s="6"/>
      <c r="S2199" s="6"/>
      <c r="T2199" s="6"/>
      <c r="U2199" s="6"/>
    </row>
    <row r="2200" spans="2:21" s="83" customFormat="1" x14ac:dyDescent="0.2">
      <c r="B2200" s="142"/>
      <c r="E2200" s="84"/>
      <c r="F2200" s="216"/>
      <c r="G2200" s="84"/>
      <c r="H2200" s="210"/>
      <c r="I2200" s="210"/>
      <c r="J2200" s="84"/>
      <c r="K2200" s="84"/>
      <c r="L2200" s="84"/>
      <c r="M2200" s="84"/>
      <c r="N2200" s="84"/>
      <c r="O2200" s="6"/>
      <c r="P2200" s="6"/>
      <c r="Q2200" s="6"/>
      <c r="R2200" s="6"/>
      <c r="S2200" s="6"/>
      <c r="T2200" s="6"/>
      <c r="U2200" s="6"/>
    </row>
    <row r="2201" spans="2:21" s="83" customFormat="1" x14ac:dyDescent="0.2">
      <c r="B2201" s="142"/>
      <c r="E2201" s="84"/>
      <c r="F2201" s="216"/>
      <c r="G2201" s="84"/>
      <c r="H2201" s="210"/>
      <c r="I2201" s="210"/>
      <c r="J2201" s="84"/>
      <c r="K2201" s="84"/>
      <c r="L2201" s="84"/>
      <c r="M2201" s="84"/>
      <c r="N2201" s="84"/>
      <c r="O2201" s="6"/>
      <c r="P2201" s="6"/>
      <c r="Q2201" s="6"/>
      <c r="R2201" s="6"/>
      <c r="S2201" s="6"/>
      <c r="T2201" s="6"/>
      <c r="U2201" s="6"/>
    </row>
    <row r="2202" spans="2:21" s="83" customFormat="1" x14ac:dyDescent="0.2">
      <c r="B2202" s="142"/>
      <c r="E2202" s="84"/>
      <c r="F2202" s="216"/>
      <c r="G2202" s="84"/>
      <c r="H2202" s="210"/>
      <c r="I2202" s="210"/>
      <c r="J2202" s="84"/>
      <c r="K2202" s="84"/>
      <c r="L2202" s="84"/>
      <c r="M2202" s="84"/>
      <c r="N2202" s="84"/>
      <c r="O2202" s="6"/>
      <c r="P2202" s="6"/>
      <c r="Q2202" s="6"/>
      <c r="R2202" s="6"/>
      <c r="S2202" s="6"/>
      <c r="T2202" s="6"/>
      <c r="U2202" s="6"/>
    </row>
    <row r="2203" spans="2:21" s="83" customFormat="1" x14ac:dyDescent="0.2">
      <c r="B2203" s="142"/>
      <c r="E2203" s="84"/>
      <c r="F2203" s="216"/>
      <c r="G2203" s="84"/>
      <c r="H2203" s="210"/>
      <c r="I2203" s="210"/>
      <c r="J2203" s="84"/>
      <c r="K2203" s="84"/>
      <c r="L2203" s="84"/>
      <c r="M2203" s="84"/>
      <c r="N2203" s="84"/>
      <c r="O2203" s="6"/>
      <c r="P2203" s="6"/>
      <c r="Q2203" s="6"/>
      <c r="R2203" s="6"/>
      <c r="S2203" s="6"/>
      <c r="T2203" s="6"/>
      <c r="U2203" s="6"/>
    </row>
    <row r="2204" spans="2:21" s="83" customFormat="1" x14ac:dyDescent="0.2">
      <c r="B2204" s="142"/>
      <c r="E2204" s="84"/>
      <c r="F2204" s="216"/>
      <c r="G2204" s="84"/>
      <c r="H2204" s="210"/>
      <c r="I2204" s="210"/>
      <c r="J2204" s="84"/>
      <c r="K2204" s="84"/>
      <c r="L2204" s="84"/>
      <c r="M2204" s="84"/>
      <c r="N2204" s="84"/>
      <c r="O2204" s="6"/>
      <c r="P2204" s="6"/>
      <c r="Q2204" s="6"/>
      <c r="R2204" s="6"/>
      <c r="S2204" s="6"/>
      <c r="T2204" s="6"/>
      <c r="U2204" s="6"/>
    </row>
    <row r="2205" spans="2:21" s="83" customFormat="1" x14ac:dyDescent="0.2">
      <c r="B2205" s="142"/>
      <c r="E2205" s="84"/>
      <c r="F2205" s="216"/>
      <c r="G2205" s="84"/>
      <c r="H2205" s="210"/>
      <c r="I2205" s="210"/>
      <c r="J2205" s="84"/>
      <c r="K2205" s="84"/>
      <c r="L2205" s="84"/>
      <c r="M2205" s="84"/>
      <c r="N2205" s="84"/>
      <c r="O2205" s="6"/>
      <c r="P2205" s="6"/>
      <c r="Q2205" s="6"/>
      <c r="R2205" s="6"/>
      <c r="S2205" s="6"/>
      <c r="T2205" s="6"/>
      <c r="U2205" s="6"/>
    </row>
    <row r="2206" spans="2:21" s="83" customFormat="1" x14ac:dyDescent="0.2">
      <c r="B2206" s="142"/>
      <c r="E2206" s="84"/>
      <c r="F2206" s="216"/>
      <c r="G2206" s="84"/>
      <c r="H2206" s="210"/>
      <c r="I2206" s="210"/>
      <c r="J2206" s="84"/>
      <c r="K2206" s="84"/>
      <c r="L2206" s="84"/>
      <c r="M2206" s="84"/>
      <c r="N2206" s="84"/>
      <c r="O2206" s="6"/>
      <c r="P2206" s="6"/>
      <c r="Q2206" s="6"/>
      <c r="R2206" s="6"/>
      <c r="S2206" s="6"/>
      <c r="T2206" s="6"/>
      <c r="U2206" s="6"/>
    </row>
    <row r="2207" spans="2:21" s="83" customFormat="1" x14ac:dyDescent="0.2">
      <c r="B2207" s="142"/>
      <c r="E2207" s="84"/>
      <c r="F2207" s="216"/>
      <c r="G2207" s="84"/>
      <c r="H2207" s="210"/>
      <c r="I2207" s="210"/>
      <c r="J2207" s="84"/>
      <c r="K2207" s="84"/>
      <c r="L2207" s="84"/>
      <c r="M2207" s="84"/>
      <c r="N2207" s="84"/>
      <c r="O2207" s="6"/>
      <c r="P2207" s="6"/>
      <c r="Q2207" s="6"/>
      <c r="R2207" s="6"/>
      <c r="S2207" s="6"/>
      <c r="T2207" s="6"/>
      <c r="U2207" s="6"/>
    </row>
    <row r="2208" spans="2:21" s="83" customFormat="1" x14ac:dyDescent="0.2">
      <c r="B2208" s="142"/>
      <c r="E2208" s="84"/>
      <c r="F2208" s="216"/>
      <c r="G2208" s="84"/>
      <c r="H2208" s="210"/>
      <c r="I2208" s="210"/>
      <c r="J2208" s="84"/>
      <c r="K2208" s="84"/>
      <c r="L2208" s="84"/>
      <c r="M2208" s="84"/>
      <c r="N2208" s="84"/>
      <c r="O2208" s="6"/>
      <c r="P2208" s="6"/>
      <c r="Q2208" s="6"/>
      <c r="R2208" s="6"/>
      <c r="S2208" s="6"/>
      <c r="T2208" s="6"/>
      <c r="U2208" s="6"/>
    </row>
    <row r="2209" spans="2:21" s="83" customFormat="1" x14ac:dyDescent="0.2">
      <c r="B2209" s="142"/>
      <c r="E2209" s="84"/>
      <c r="F2209" s="216"/>
      <c r="G2209" s="84"/>
      <c r="H2209" s="210"/>
      <c r="I2209" s="210"/>
      <c r="J2209" s="84"/>
      <c r="K2209" s="84"/>
      <c r="L2209" s="84"/>
      <c r="M2209" s="84"/>
      <c r="N2209" s="84"/>
      <c r="O2209" s="6"/>
      <c r="P2209" s="6"/>
      <c r="Q2209" s="6"/>
      <c r="R2209" s="6"/>
      <c r="S2209" s="6"/>
      <c r="T2209" s="6"/>
      <c r="U2209" s="6"/>
    </row>
    <row r="2210" spans="2:21" s="83" customFormat="1" x14ac:dyDescent="0.2">
      <c r="B2210" s="142"/>
      <c r="E2210" s="84"/>
      <c r="F2210" s="216"/>
      <c r="G2210" s="84"/>
      <c r="H2210" s="210"/>
      <c r="I2210" s="210"/>
      <c r="J2210" s="84"/>
      <c r="K2210" s="84"/>
      <c r="L2210" s="84"/>
      <c r="M2210" s="84"/>
      <c r="N2210" s="84"/>
      <c r="O2210" s="6"/>
      <c r="P2210" s="6"/>
      <c r="Q2210" s="6"/>
      <c r="R2210" s="6"/>
      <c r="S2210" s="6"/>
      <c r="T2210" s="6"/>
      <c r="U2210" s="6"/>
    </row>
    <row r="2211" spans="2:21" s="83" customFormat="1" x14ac:dyDescent="0.2">
      <c r="B2211" s="142"/>
      <c r="E2211" s="84"/>
      <c r="F2211" s="216"/>
      <c r="G2211" s="84"/>
      <c r="H2211" s="210"/>
      <c r="I2211" s="210"/>
      <c r="J2211" s="84"/>
      <c r="K2211" s="84"/>
      <c r="L2211" s="84"/>
      <c r="M2211" s="84"/>
      <c r="N2211" s="84"/>
      <c r="O2211" s="6"/>
      <c r="P2211" s="6"/>
      <c r="Q2211" s="6"/>
      <c r="R2211" s="6"/>
      <c r="S2211" s="6"/>
      <c r="T2211" s="6"/>
      <c r="U2211" s="6"/>
    </row>
    <row r="2212" spans="2:21" s="83" customFormat="1" x14ac:dyDescent="0.2">
      <c r="B2212" s="142"/>
      <c r="E2212" s="84"/>
      <c r="F2212" s="216"/>
      <c r="G2212" s="84"/>
      <c r="H2212" s="210"/>
      <c r="I2212" s="210"/>
      <c r="J2212" s="84"/>
      <c r="K2212" s="84"/>
      <c r="L2212" s="84"/>
      <c r="M2212" s="84"/>
      <c r="N2212" s="84"/>
      <c r="O2212" s="6"/>
      <c r="P2212" s="6"/>
      <c r="Q2212" s="6"/>
      <c r="R2212" s="6"/>
      <c r="S2212" s="6"/>
      <c r="T2212" s="6"/>
      <c r="U2212" s="6"/>
    </row>
    <row r="2213" spans="2:21" s="83" customFormat="1" x14ac:dyDescent="0.2">
      <c r="B2213" s="142"/>
      <c r="E2213" s="84"/>
      <c r="F2213" s="216"/>
      <c r="G2213" s="84"/>
      <c r="H2213" s="210"/>
      <c r="I2213" s="210"/>
      <c r="J2213" s="84"/>
      <c r="K2213" s="84"/>
      <c r="L2213" s="84"/>
      <c r="M2213" s="84"/>
      <c r="N2213" s="84"/>
      <c r="O2213" s="6"/>
      <c r="P2213" s="6"/>
      <c r="Q2213" s="6"/>
      <c r="R2213" s="6"/>
      <c r="S2213" s="6"/>
      <c r="T2213" s="6"/>
      <c r="U2213" s="6"/>
    </row>
    <row r="2214" spans="2:21" s="83" customFormat="1" x14ac:dyDescent="0.2">
      <c r="B2214" s="142"/>
      <c r="E2214" s="84"/>
      <c r="F2214" s="216"/>
      <c r="G2214" s="84"/>
      <c r="H2214" s="210"/>
      <c r="I2214" s="210"/>
      <c r="J2214" s="84"/>
      <c r="K2214" s="84"/>
      <c r="L2214" s="84"/>
      <c r="M2214" s="84"/>
      <c r="N2214" s="84"/>
      <c r="O2214" s="6"/>
      <c r="P2214" s="6"/>
      <c r="Q2214" s="6"/>
      <c r="R2214" s="6"/>
      <c r="S2214" s="6"/>
      <c r="T2214" s="6"/>
      <c r="U2214" s="6"/>
    </row>
    <row r="2215" spans="2:21" s="83" customFormat="1" x14ac:dyDescent="0.2">
      <c r="B2215" s="142"/>
      <c r="E2215" s="84"/>
      <c r="F2215" s="216"/>
      <c r="G2215" s="84"/>
      <c r="H2215" s="210"/>
      <c r="I2215" s="210"/>
      <c r="J2215" s="84"/>
      <c r="K2215" s="84"/>
      <c r="L2215" s="84"/>
      <c r="M2215" s="84"/>
      <c r="N2215" s="84"/>
      <c r="O2215" s="6"/>
      <c r="P2215" s="6"/>
      <c r="Q2215" s="6"/>
      <c r="R2215" s="6"/>
      <c r="S2215" s="6"/>
      <c r="T2215" s="6"/>
      <c r="U2215" s="6"/>
    </row>
    <row r="2216" spans="2:21" s="83" customFormat="1" x14ac:dyDescent="0.2">
      <c r="B2216" s="142"/>
      <c r="E2216" s="84"/>
      <c r="F2216" s="216"/>
      <c r="G2216" s="84"/>
      <c r="H2216" s="210"/>
      <c r="I2216" s="210"/>
      <c r="J2216" s="84"/>
      <c r="K2216" s="84"/>
      <c r="L2216" s="84"/>
      <c r="M2216" s="84"/>
      <c r="N2216" s="84"/>
      <c r="O2216" s="6"/>
      <c r="P2216" s="6"/>
      <c r="Q2216" s="6"/>
      <c r="R2216" s="6"/>
      <c r="S2216" s="6"/>
      <c r="T2216" s="6"/>
      <c r="U2216" s="6"/>
    </row>
    <row r="2217" spans="2:21" s="83" customFormat="1" x14ac:dyDescent="0.2">
      <c r="B2217" s="142"/>
      <c r="E2217" s="84"/>
      <c r="F2217" s="216"/>
      <c r="G2217" s="84"/>
      <c r="H2217" s="210"/>
      <c r="I2217" s="210"/>
      <c r="J2217" s="84"/>
      <c r="K2217" s="84"/>
      <c r="L2217" s="84"/>
      <c r="M2217" s="84"/>
      <c r="N2217" s="84"/>
      <c r="O2217" s="6"/>
      <c r="P2217" s="6"/>
      <c r="Q2217" s="6"/>
      <c r="R2217" s="6"/>
      <c r="S2217" s="6"/>
      <c r="T2217" s="6"/>
      <c r="U2217" s="6"/>
    </row>
    <row r="2218" spans="2:21" s="83" customFormat="1" x14ac:dyDescent="0.2">
      <c r="B2218" s="142"/>
      <c r="E2218" s="84"/>
      <c r="F2218" s="216"/>
      <c r="G2218" s="84"/>
      <c r="H2218" s="210"/>
      <c r="I2218" s="210"/>
      <c r="J2218" s="84"/>
      <c r="K2218" s="84"/>
      <c r="L2218" s="84"/>
      <c r="M2218" s="84"/>
      <c r="N2218" s="84"/>
      <c r="O2218" s="6"/>
      <c r="P2218" s="6"/>
      <c r="Q2218" s="6"/>
      <c r="R2218" s="6"/>
      <c r="S2218" s="6"/>
      <c r="T2218" s="6"/>
      <c r="U2218" s="6"/>
    </row>
    <row r="2219" spans="2:21" s="83" customFormat="1" x14ac:dyDescent="0.2">
      <c r="B2219" s="142"/>
      <c r="E2219" s="84"/>
      <c r="F2219" s="216"/>
      <c r="G2219" s="84"/>
      <c r="H2219" s="210"/>
      <c r="I2219" s="210"/>
      <c r="J2219" s="84"/>
      <c r="K2219" s="84"/>
      <c r="L2219" s="84"/>
      <c r="M2219" s="84"/>
      <c r="N2219" s="84"/>
      <c r="O2219" s="6"/>
      <c r="P2219" s="6"/>
      <c r="Q2219" s="6"/>
      <c r="R2219" s="6"/>
      <c r="S2219" s="6"/>
      <c r="T2219" s="6"/>
      <c r="U2219" s="6"/>
    </row>
    <row r="2220" spans="2:21" s="83" customFormat="1" x14ac:dyDescent="0.2">
      <c r="B2220" s="142"/>
      <c r="E2220" s="84"/>
      <c r="F2220" s="216"/>
      <c r="G2220" s="84"/>
      <c r="H2220" s="210"/>
      <c r="I2220" s="210"/>
      <c r="J2220" s="84"/>
      <c r="K2220" s="84"/>
      <c r="L2220" s="84"/>
      <c r="M2220" s="84"/>
      <c r="N2220" s="84"/>
      <c r="O2220" s="6"/>
      <c r="P2220" s="6"/>
      <c r="Q2220" s="6"/>
      <c r="R2220" s="6"/>
      <c r="S2220" s="6"/>
      <c r="T2220" s="6"/>
      <c r="U2220" s="6"/>
    </row>
    <row r="2221" spans="2:21" s="83" customFormat="1" x14ac:dyDescent="0.2">
      <c r="B2221" s="142"/>
      <c r="E2221" s="84"/>
      <c r="F2221" s="216"/>
      <c r="G2221" s="84"/>
      <c r="H2221" s="210"/>
      <c r="I2221" s="210"/>
      <c r="J2221" s="84"/>
      <c r="K2221" s="84"/>
      <c r="L2221" s="84"/>
      <c r="M2221" s="84"/>
      <c r="N2221" s="84"/>
      <c r="O2221" s="6"/>
      <c r="P2221" s="6"/>
      <c r="Q2221" s="6"/>
      <c r="R2221" s="6"/>
      <c r="S2221" s="6"/>
      <c r="T2221" s="6"/>
      <c r="U2221" s="6"/>
    </row>
    <row r="2222" spans="2:21" s="83" customFormat="1" x14ac:dyDescent="0.2">
      <c r="B2222" s="142"/>
      <c r="E2222" s="84"/>
      <c r="F2222" s="216"/>
      <c r="G2222" s="84"/>
      <c r="H2222" s="210"/>
      <c r="I2222" s="210"/>
      <c r="J2222" s="84"/>
      <c r="K2222" s="84"/>
      <c r="L2222" s="84"/>
      <c r="M2222" s="84"/>
      <c r="N2222" s="84"/>
      <c r="O2222" s="6"/>
      <c r="P2222" s="6"/>
      <c r="Q2222" s="6"/>
      <c r="R2222" s="6"/>
      <c r="S2222" s="6"/>
      <c r="T2222" s="6"/>
      <c r="U2222" s="6"/>
    </row>
    <row r="2223" spans="2:21" s="83" customFormat="1" x14ac:dyDescent="0.2">
      <c r="B2223" s="142"/>
      <c r="E2223" s="84"/>
      <c r="F2223" s="216"/>
      <c r="G2223" s="84"/>
      <c r="H2223" s="210"/>
      <c r="I2223" s="210"/>
      <c r="J2223" s="84"/>
      <c r="K2223" s="84"/>
      <c r="L2223" s="84"/>
      <c r="M2223" s="84"/>
      <c r="N2223" s="84"/>
      <c r="O2223" s="6"/>
      <c r="P2223" s="6"/>
      <c r="Q2223" s="6"/>
      <c r="R2223" s="6"/>
      <c r="S2223" s="6"/>
      <c r="T2223" s="6"/>
      <c r="U2223" s="6"/>
    </row>
    <row r="2224" spans="2:21" s="83" customFormat="1" x14ac:dyDescent="0.2">
      <c r="B2224" s="142"/>
      <c r="E2224" s="84"/>
      <c r="F2224" s="216"/>
      <c r="G2224" s="84"/>
      <c r="H2224" s="210"/>
      <c r="I2224" s="210"/>
      <c r="J2224" s="84"/>
      <c r="K2224" s="84"/>
      <c r="L2224" s="84"/>
      <c r="M2224" s="84"/>
      <c r="N2224" s="84"/>
      <c r="O2224" s="6"/>
      <c r="P2224" s="6"/>
      <c r="Q2224" s="6"/>
      <c r="R2224" s="6"/>
      <c r="S2224" s="6"/>
      <c r="T2224" s="6"/>
      <c r="U2224" s="6"/>
    </row>
    <row r="2225" spans="2:21" s="83" customFormat="1" x14ac:dyDescent="0.2">
      <c r="B2225" s="142"/>
      <c r="E2225" s="84"/>
      <c r="F2225" s="216"/>
      <c r="G2225" s="84"/>
      <c r="H2225" s="210"/>
      <c r="I2225" s="210"/>
      <c r="J2225" s="84"/>
      <c r="K2225" s="84"/>
      <c r="L2225" s="84"/>
      <c r="M2225" s="84"/>
      <c r="N2225" s="84"/>
      <c r="O2225" s="6"/>
      <c r="P2225" s="6"/>
      <c r="Q2225" s="6"/>
      <c r="R2225" s="6"/>
      <c r="S2225" s="6"/>
      <c r="T2225" s="6"/>
      <c r="U2225" s="6"/>
    </row>
    <row r="2226" spans="2:21" s="83" customFormat="1" x14ac:dyDescent="0.2">
      <c r="B2226" s="142"/>
      <c r="E2226" s="84"/>
      <c r="F2226" s="216"/>
      <c r="G2226" s="84"/>
      <c r="H2226" s="210"/>
      <c r="I2226" s="210"/>
      <c r="J2226" s="84"/>
      <c r="K2226" s="84"/>
      <c r="L2226" s="84"/>
      <c r="M2226" s="84"/>
      <c r="N2226" s="84"/>
      <c r="O2226" s="6"/>
      <c r="P2226" s="6"/>
      <c r="Q2226" s="6"/>
      <c r="R2226" s="6"/>
      <c r="S2226" s="6"/>
      <c r="T2226" s="6"/>
      <c r="U2226" s="6"/>
    </row>
    <row r="2227" spans="2:21" s="83" customFormat="1" x14ac:dyDescent="0.2">
      <c r="B2227" s="142"/>
      <c r="E2227" s="84"/>
      <c r="F2227" s="216"/>
      <c r="G2227" s="84"/>
      <c r="H2227" s="210"/>
      <c r="I2227" s="210"/>
      <c r="J2227" s="84"/>
      <c r="K2227" s="84"/>
      <c r="L2227" s="84"/>
      <c r="M2227" s="84"/>
      <c r="N2227" s="84"/>
      <c r="O2227" s="6"/>
      <c r="P2227" s="6"/>
      <c r="Q2227" s="6"/>
      <c r="R2227" s="6"/>
      <c r="S2227" s="6"/>
      <c r="T2227" s="6"/>
      <c r="U2227" s="6"/>
    </row>
    <row r="2228" spans="2:21" s="83" customFormat="1" x14ac:dyDescent="0.2">
      <c r="B2228" s="142"/>
      <c r="E2228" s="84"/>
      <c r="F2228" s="216"/>
      <c r="G2228" s="84"/>
      <c r="H2228" s="210"/>
      <c r="I2228" s="210"/>
      <c r="J2228" s="84"/>
      <c r="K2228" s="84"/>
      <c r="L2228" s="84"/>
      <c r="M2228" s="84"/>
      <c r="N2228" s="84"/>
      <c r="O2228" s="6"/>
      <c r="P2228" s="6"/>
      <c r="Q2228" s="6"/>
      <c r="R2228" s="6"/>
      <c r="S2228" s="6"/>
      <c r="T2228" s="6"/>
      <c r="U2228" s="6"/>
    </row>
    <row r="2229" spans="2:21" s="83" customFormat="1" x14ac:dyDescent="0.2">
      <c r="B2229" s="142"/>
      <c r="E2229" s="84"/>
      <c r="F2229" s="216"/>
      <c r="G2229" s="84"/>
      <c r="H2229" s="210"/>
      <c r="I2229" s="210"/>
      <c r="J2229" s="84"/>
      <c r="K2229" s="84"/>
      <c r="L2229" s="84"/>
      <c r="M2229" s="84"/>
      <c r="N2229" s="84"/>
      <c r="O2229" s="6"/>
      <c r="P2229" s="6"/>
      <c r="Q2229" s="6"/>
      <c r="R2229" s="6"/>
      <c r="S2229" s="6"/>
      <c r="T2229" s="6"/>
      <c r="U2229" s="6"/>
    </row>
    <row r="2230" spans="2:21" s="83" customFormat="1" x14ac:dyDescent="0.2">
      <c r="B2230" s="142"/>
      <c r="E2230" s="84"/>
      <c r="F2230" s="216"/>
      <c r="G2230" s="84"/>
      <c r="H2230" s="210"/>
      <c r="I2230" s="210"/>
      <c r="J2230" s="84"/>
      <c r="K2230" s="84"/>
      <c r="L2230" s="84"/>
      <c r="M2230" s="84"/>
      <c r="N2230" s="84"/>
      <c r="O2230" s="6"/>
      <c r="P2230" s="6"/>
      <c r="Q2230" s="6"/>
      <c r="R2230" s="6"/>
      <c r="S2230" s="6"/>
      <c r="T2230" s="6"/>
      <c r="U2230" s="6"/>
    </row>
    <row r="2231" spans="2:21" s="83" customFormat="1" x14ac:dyDescent="0.2">
      <c r="B2231" s="142"/>
      <c r="E2231" s="84"/>
      <c r="F2231" s="216"/>
      <c r="G2231" s="84"/>
      <c r="H2231" s="210"/>
      <c r="I2231" s="210"/>
      <c r="J2231" s="84"/>
      <c r="K2231" s="84"/>
      <c r="L2231" s="84"/>
      <c r="M2231" s="84"/>
      <c r="N2231" s="84"/>
      <c r="O2231" s="6"/>
      <c r="P2231" s="6"/>
      <c r="Q2231" s="6"/>
      <c r="R2231" s="6"/>
      <c r="S2231" s="6"/>
      <c r="T2231" s="6"/>
      <c r="U2231" s="6"/>
    </row>
    <row r="2232" spans="2:21" s="83" customFormat="1" x14ac:dyDescent="0.2">
      <c r="B2232" s="142"/>
      <c r="E2232" s="84"/>
      <c r="F2232" s="216"/>
      <c r="G2232" s="84"/>
      <c r="H2232" s="210"/>
      <c r="I2232" s="210"/>
      <c r="J2232" s="84"/>
      <c r="K2232" s="84"/>
      <c r="L2232" s="84"/>
      <c r="M2232" s="84"/>
      <c r="N2232" s="84"/>
      <c r="O2232" s="6"/>
      <c r="P2232" s="6"/>
      <c r="Q2232" s="6"/>
      <c r="R2232" s="6"/>
      <c r="S2232" s="6"/>
      <c r="T2232" s="6"/>
      <c r="U2232" s="6"/>
    </row>
    <row r="2233" spans="2:21" s="83" customFormat="1" x14ac:dyDescent="0.2">
      <c r="B2233" s="142"/>
      <c r="E2233" s="84"/>
      <c r="F2233" s="216"/>
      <c r="G2233" s="84"/>
      <c r="H2233" s="210"/>
      <c r="I2233" s="210"/>
      <c r="J2233" s="84"/>
      <c r="K2233" s="84"/>
      <c r="L2233" s="84"/>
      <c r="M2233" s="84"/>
      <c r="N2233" s="84"/>
      <c r="O2233" s="6"/>
      <c r="P2233" s="6"/>
      <c r="Q2233" s="6"/>
      <c r="R2233" s="6"/>
      <c r="S2233" s="6"/>
      <c r="T2233" s="6"/>
      <c r="U2233" s="6"/>
    </row>
    <row r="2234" spans="2:21" s="83" customFormat="1" x14ac:dyDescent="0.2">
      <c r="B2234" s="142"/>
      <c r="E2234" s="84"/>
      <c r="F2234" s="216"/>
      <c r="G2234" s="84"/>
      <c r="H2234" s="210"/>
      <c r="I2234" s="210"/>
      <c r="J2234" s="84"/>
      <c r="K2234" s="84"/>
      <c r="L2234" s="84"/>
      <c r="M2234" s="84"/>
      <c r="N2234" s="84"/>
      <c r="O2234" s="6"/>
      <c r="P2234" s="6"/>
      <c r="Q2234" s="6"/>
      <c r="R2234" s="6"/>
      <c r="S2234" s="6"/>
      <c r="T2234" s="6"/>
      <c r="U2234" s="6"/>
    </row>
    <row r="2235" spans="2:21" s="83" customFormat="1" x14ac:dyDescent="0.2">
      <c r="B2235" s="142"/>
      <c r="E2235" s="84"/>
      <c r="F2235" s="216"/>
      <c r="G2235" s="84"/>
      <c r="H2235" s="210"/>
      <c r="I2235" s="210"/>
      <c r="J2235" s="84"/>
      <c r="K2235" s="84"/>
      <c r="L2235" s="84"/>
      <c r="M2235" s="84"/>
      <c r="N2235" s="84"/>
      <c r="O2235" s="6"/>
      <c r="P2235" s="6"/>
      <c r="Q2235" s="6"/>
      <c r="R2235" s="6"/>
      <c r="S2235" s="6"/>
      <c r="T2235" s="6"/>
      <c r="U2235" s="6"/>
    </row>
    <row r="2236" spans="2:21" s="83" customFormat="1" x14ac:dyDescent="0.2">
      <c r="B2236" s="142"/>
      <c r="E2236" s="84"/>
      <c r="F2236" s="216"/>
      <c r="G2236" s="84"/>
      <c r="H2236" s="210"/>
      <c r="I2236" s="210"/>
      <c r="J2236" s="84"/>
      <c r="K2236" s="84"/>
      <c r="L2236" s="84"/>
      <c r="M2236" s="84"/>
      <c r="N2236" s="84"/>
      <c r="O2236" s="6"/>
      <c r="P2236" s="6"/>
      <c r="Q2236" s="6"/>
      <c r="R2236" s="6"/>
      <c r="S2236" s="6"/>
      <c r="T2236" s="6"/>
      <c r="U2236" s="6"/>
    </row>
    <row r="2237" spans="2:21" s="83" customFormat="1" x14ac:dyDescent="0.2">
      <c r="B2237" s="142"/>
      <c r="E2237" s="84"/>
      <c r="F2237" s="216"/>
      <c r="G2237" s="84"/>
      <c r="H2237" s="210"/>
      <c r="I2237" s="210"/>
      <c r="J2237" s="84"/>
      <c r="K2237" s="84"/>
      <c r="L2237" s="84"/>
      <c r="M2237" s="84"/>
      <c r="N2237" s="84"/>
      <c r="O2237" s="6"/>
      <c r="P2237" s="6"/>
      <c r="Q2237" s="6"/>
      <c r="R2237" s="6"/>
      <c r="S2237" s="6"/>
      <c r="T2237" s="6"/>
      <c r="U2237" s="6"/>
    </row>
    <row r="2238" spans="2:21" s="83" customFormat="1" x14ac:dyDescent="0.2">
      <c r="B2238" s="142"/>
      <c r="E2238" s="84"/>
      <c r="F2238" s="216"/>
      <c r="G2238" s="84"/>
      <c r="H2238" s="210"/>
      <c r="I2238" s="210"/>
      <c r="J2238" s="84"/>
      <c r="K2238" s="84"/>
      <c r="L2238" s="84"/>
      <c r="M2238" s="84"/>
      <c r="N2238" s="84"/>
      <c r="O2238" s="6"/>
      <c r="P2238" s="6"/>
      <c r="Q2238" s="6"/>
      <c r="R2238" s="6"/>
      <c r="S2238" s="6"/>
      <c r="T2238" s="6"/>
      <c r="U2238" s="6"/>
    </row>
    <row r="2239" spans="2:21" s="83" customFormat="1" x14ac:dyDescent="0.2">
      <c r="B2239" s="142"/>
      <c r="E2239" s="84"/>
      <c r="F2239" s="216"/>
      <c r="G2239" s="84"/>
      <c r="H2239" s="210"/>
      <c r="I2239" s="210"/>
      <c r="J2239" s="84"/>
      <c r="K2239" s="84"/>
      <c r="L2239" s="84"/>
      <c r="M2239" s="84"/>
      <c r="N2239" s="84"/>
      <c r="O2239" s="6"/>
      <c r="P2239" s="6"/>
      <c r="Q2239" s="6"/>
      <c r="R2239" s="6"/>
      <c r="S2239" s="6"/>
      <c r="T2239" s="6"/>
      <c r="U2239" s="6"/>
    </row>
    <row r="2240" spans="2:21" s="83" customFormat="1" x14ac:dyDescent="0.2">
      <c r="B2240" s="142"/>
      <c r="E2240" s="84"/>
      <c r="F2240" s="216"/>
      <c r="G2240" s="84"/>
      <c r="H2240" s="210"/>
      <c r="I2240" s="210"/>
      <c r="J2240" s="84"/>
      <c r="K2240" s="84"/>
      <c r="L2240" s="84"/>
      <c r="M2240" s="84"/>
      <c r="N2240" s="84"/>
      <c r="O2240" s="6"/>
      <c r="P2240" s="6"/>
      <c r="Q2240" s="6"/>
      <c r="R2240" s="6"/>
      <c r="S2240" s="6"/>
      <c r="T2240" s="6"/>
      <c r="U2240" s="6"/>
    </row>
    <row r="2241" spans="2:21" s="83" customFormat="1" x14ac:dyDescent="0.2">
      <c r="B2241" s="142"/>
      <c r="E2241" s="84"/>
      <c r="F2241" s="216"/>
      <c r="G2241" s="84"/>
      <c r="H2241" s="210"/>
      <c r="I2241" s="210"/>
      <c r="J2241" s="84"/>
      <c r="K2241" s="84"/>
      <c r="L2241" s="84"/>
      <c r="M2241" s="84"/>
      <c r="N2241" s="84"/>
      <c r="O2241" s="6"/>
      <c r="P2241" s="6"/>
      <c r="Q2241" s="6"/>
      <c r="R2241" s="6"/>
      <c r="S2241" s="6"/>
      <c r="T2241" s="6"/>
      <c r="U2241" s="6"/>
    </row>
    <row r="2242" spans="2:21" s="83" customFormat="1" x14ac:dyDescent="0.2">
      <c r="B2242" s="142"/>
      <c r="E2242" s="84"/>
      <c r="F2242" s="216"/>
      <c r="G2242" s="84"/>
      <c r="H2242" s="210"/>
      <c r="I2242" s="210"/>
      <c r="J2242" s="84"/>
      <c r="K2242" s="84"/>
      <c r="L2242" s="84"/>
      <c r="M2242" s="84"/>
      <c r="N2242" s="84"/>
      <c r="O2242" s="6"/>
      <c r="P2242" s="6"/>
      <c r="Q2242" s="6"/>
      <c r="R2242" s="6"/>
      <c r="S2242" s="6"/>
      <c r="T2242" s="6"/>
      <c r="U2242" s="6"/>
    </row>
    <row r="2243" spans="2:21" s="83" customFormat="1" x14ac:dyDescent="0.2">
      <c r="B2243" s="142"/>
      <c r="E2243" s="84"/>
      <c r="F2243" s="216"/>
      <c r="G2243" s="84"/>
      <c r="H2243" s="210"/>
      <c r="I2243" s="210"/>
      <c r="J2243" s="84"/>
      <c r="K2243" s="84"/>
      <c r="L2243" s="84"/>
      <c r="M2243" s="84"/>
      <c r="N2243" s="84"/>
      <c r="O2243" s="6"/>
      <c r="P2243" s="6"/>
      <c r="Q2243" s="6"/>
      <c r="R2243" s="6"/>
      <c r="S2243" s="6"/>
      <c r="T2243" s="6"/>
      <c r="U2243" s="6"/>
    </row>
    <row r="2244" spans="2:21" s="83" customFormat="1" x14ac:dyDescent="0.2">
      <c r="B2244" s="142"/>
      <c r="E2244" s="84"/>
      <c r="F2244" s="216"/>
      <c r="G2244" s="84"/>
      <c r="H2244" s="210"/>
      <c r="I2244" s="210"/>
      <c r="J2244" s="84"/>
      <c r="K2244" s="84"/>
      <c r="L2244" s="84"/>
      <c r="M2244" s="84"/>
      <c r="N2244" s="84"/>
      <c r="O2244" s="6"/>
      <c r="P2244" s="6"/>
      <c r="Q2244" s="6"/>
      <c r="R2244" s="6"/>
      <c r="S2244" s="6"/>
      <c r="T2244" s="6"/>
      <c r="U2244" s="6"/>
    </row>
    <row r="2245" spans="2:21" s="83" customFormat="1" x14ac:dyDescent="0.2">
      <c r="B2245" s="142"/>
      <c r="E2245" s="84"/>
      <c r="F2245" s="216"/>
      <c r="G2245" s="84"/>
      <c r="H2245" s="210"/>
      <c r="I2245" s="210"/>
      <c r="J2245" s="84"/>
      <c r="K2245" s="84"/>
      <c r="L2245" s="84"/>
      <c r="M2245" s="84"/>
      <c r="N2245" s="84"/>
      <c r="O2245" s="6"/>
      <c r="P2245" s="6"/>
      <c r="Q2245" s="6"/>
      <c r="R2245" s="6"/>
      <c r="S2245" s="6"/>
      <c r="T2245" s="6"/>
      <c r="U2245" s="6"/>
    </row>
    <row r="2246" spans="2:21" s="83" customFormat="1" x14ac:dyDescent="0.2">
      <c r="B2246" s="142"/>
      <c r="E2246" s="84"/>
      <c r="F2246" s="216"/>
      <c r="G2246" s="84"/>
      <c r="H2246" s="210"/>
      <c r="I2246" s="210"/>
      <c r="J2246" s="84"/>
      <c r="K2246" s="84"/>
      <c r="L2246" s="84"/>
      <c r="M2246" s="84"/>
      <c r="N2246" s="84"/>
      <c r="O2246" s="6"/>
      <c r="P2246" s="6"/>
      <c r="Q2246" s="6"/>
      <c r="R2246" s="6"/>
      <c r="S2246" s="6"/>
      <c r="T2246" s="6"/>
      <c r="U2246" s="6"/>
    </row>
    <row r="2247" spans="2:21" s="83" customFormat="1" x14ac:dyDescent="0.2">
      <c r="B2247" s="142"/>
      <c r="E2247" s="84"/>
      <c r="F2247" s="216"/>
      <c r="G2247" s="84"/>
      <c r="H2247" s="210"/>
      <c r="I2247" s="210"/>
      <c r="J2247" s="84"/>
      <c r="K2247" s="84"/>
      <c r="L2247" s="84"/>
      <c r="M2247" s="84"/>
      <c r="N2247" s="84"/>
      <c r="O2247" s="6"/>
      <c r="P2247" s="6"/>
      <c r="Q2247" s="6"/>
      <c r="R2247" s="6"/>
      <c r="S2247" s="6"/>
      <c r="T2247" s="6"/>
      <c r="U2247" s="6"/>
    </row>
    <row r="2248" spans="2:21" s="83" customFormat="1" x14ac:dyDescent="0.2">
      <c r="B2248" s="142"/>
      <c r="E2248" s="84"/>
      <c r="F2248" s="216"/>
      <c r="G2248" s="84"/>
      <c r="H2248" s="210"/>
      <c r="I2248" s="210"/>
      <c r="J2248" s="84"/>
      <c r="K2248" s="84"/>
      <c r="L2248" s="84"/>
      <c r="M2248" s="84"/>
      <c r="N2248" s="84"/>
      <c r="O2248" s="6"/>
      <c r="P2248" s="6"/>
      <c r="Q2248" s="6"/>
      <c r="R2248" s="6"/>
      <c r="S2248" s="6"/>
      <c r="T2248" s="6"/>
      <c r="U2248" s="6"/>
    </row>
    <row r="2249" spans="2:21" s="83" customFormat="1" x14ac:dyDescent="0.2">
      <c r="B2249" s="142"/>
      <c r="E2249" s="84"/>
      <c r="F2249" s="216"/>
      <c r="G2249" s="84"/>
      <c r="H2249" s="210"/>
      <c r="I2249" s="210"/>
      <c r="J2249" s="84"/>
      <c r="K2249" s="84"/>
      <c r="L2249" s="84"/>
      <c r="M2249" s="84"/>
      <c r="N2249" s="84"/>
      <c r="O2249" s="6"/>
      <c r="P2249" s="6"/>
      <c r="Q2249" s="6"/>
      <c r="R2249" s="6"/>
      <c r="S2249" s="6"/>
      <c r="T2249" s="6"/>
      <c r="U2249" s="6"/>
    </row>
    <row r="2250" spans="2:21" s="83" customFormat="1" x14ac:dyDescent="0.2">
      <c r="B2250" s="142"/>
      <c r="E2250" s="84"/>
      <c r="F2250" s="216"/>
      <c r="G2250" s="84"/>
      <c r="H2250" s="210"/>
      <c r="I2250" s="210"/>
      <c r="J2250" s="84"/>
      <c r="K2250" s="84"/>
      <c r="L2250" s="84"/>
      <c r="M2250" s="84"/>
      <c r="N2250" s="84"/>
      <c r="O2250" s="6"/>
      <c r="P2250" s="6"/>
      <c r="Q2250" s="6"/>
      <c r="R2250" s="6"/>
      <c r="S2250" s="6"/>
      <c r="T2250" s="6"/>
      <c r="U2250" s="6"/>
    </row>
    <row r="2251" spans="2:21" s="83" customFormat="1" x14ac:dyDescent="0.2">
      <c r="B2251" s="142"/>
      <c r="E2251" s="84"/>
      <c r="F2251" s="216"/>
      <c r="G2251" s="84"/>
      <c r="H2251" s="210"/>
      <c r="I2251" s="210"/>
      <c r="J2251" s="84"/>
      <c r="K2251" s="84"/>
      <c r="L2251" s="84"/>
      <c r="M2251" s="84"/>
      <c r="N2251" s="84"/>
      <c r="O2251" s="6"/>
      <c r="P2251" s="6"/>
      <c r="Q2251" s="6"/>
      <c r="R2251" s="6"/>
      <c r="S2251" s="6"/>
      <c r="T2251" s="6"/>
      <c r="U2251" s="6"/>
    </row>
    <row r="2252" spans="2:21" s="83" customFormat="1" x14ac:dyDescent="0.2">
      <c r="B2252" s="142"/>
      <c r="E2252" s="84"/>
      <c r="F2252" s="216"/>
      <c r="G2252" s="84"/>
      <c r="H2252" s="210"/>
      <c r="I2252" s="210"/>
      <c r="J2252" s="84"/>
      <c r="K2252" s="84"/>
      <c r="L2252" s="84"/>
      <c r="M2252" s="84"/>
      <c r="N2252" s="84"/>
      <c r="O2252" s="6"/>
      <c r="P2252" s="6"/>
      <c r="Q2252" s="6"/>
      <c r="R2252" s="6"/>
      <c r="S2252" s="6"/>
      <c r="T2252" s="6"/>
      <c r="U2252" s="6"/>
    </row>
    <row r="2253" spans="2:21" s="83" customFormat="1" x14ac:dyDescent="0.2">
      <c r="B2253" s="142"/>
      <c r="E2253" s="84"/>
      <c r="F2253" s="216"/>
      <c r="G2253" s="84"/>
      <c r="H2253" s="210"/>
      <c r="I2253" s="210"/>
      <c r="J2253" s="84"/>
      <c r="K2253" s="84"/>
      <c r="L2253" s="84"/>
      <c r="M2253" s="84"/>
      <c r="N2253" s="84"/>
      <c r="O2253" s="6"/>
      <c r="P2253" s="6"/>
      <c r="Q2253" s="6"/>
      <c r="R2253" s="6"/>
      <c r="S2253" s="6"/>
      <c r="T2253" s="6"/>
      <c r="U2253" s="6"/>
    </row>
    <row r="2254" spans="2:21" s="83" customFormat="1" x14ac:dyDescent="0.2">
      <c r="B2254" s="142"/>
      <c r="E2254" s="84"/>
      <c r="F2254" s="216"/>
      <c r="G2254" s="84"/>
      <c r="H2254" s="210"/>
      <c r="I2254" s="210"/>
      <c r="J2254" s="84"/>
      <c r="K2254" s="84"/>
      <c r="L2254" s="84"/>
      <c r="M2254" s="84"/>
      <c r="N2254" s="84"/>
      <c r="O2254" s="6"/>
      <c r="P2254" s="6"/>
      <c r="Q2254" s="6"/>
      <c r="R2254" s="6"/>
      <c r="S2254" s="6"/>
      <c r="T2254" s="6"/>
      <c r="U2254" s="6"/>
    </row>
    <row r="2255" spans="2:21" s="83" customFormat="1" x14ac:dyDescent="0.2">
      <c r="B2255" s="142"/>
      <c r="E2255" s="84"/>
      <c r="F2255" s="216"/>
      <c r="G2255" s="84"/>
      <c r="H2255" s="210"/>
      <c r="I2255" s="210"/>
      <c r="J2255" s="84"/>
      <c r="K2255" s="84"/>
      <c r="L2255" s="84"/>
      <c r="M2255" s="84"/>
      <c r="N2255" s="84"/>
      <c r="O2255" s="6"/>
      <c r="P2255" s="6"/>
      <c r="Q2255" s="6"/>
      <c r="R2255" s="6"/>
      <c r="S2255" s="6"/>
      <c r="T2255" s="6"/>
      <c r="U2255" s="6"/>
    </row>
    <row r="2256" spans="2:21" s="83" customFormat="1" x14ac:dyDescent="0.2">
      <c r="B2256" s="142"/>
      <c r="E2256" s="84"/>
      <c r="F2256" s="216"/>
      <c r="G2256" s="84"/>
      <c r="H2256" s="210"/>
      <c r="I2256" s="210"/>
      <c r="J2256" s="84"/>
      <c r="K2256" s="84"/>
      <c r="L2256" s="84"/>
      <c r="M2256" s="84"/>
      <c r="N2256" s="84"/>
      <c r="O2256" s="6"/>
      <c r="P2256" s="6"/>
      <c r="Q2256" s="6"/>
      <c r="R2256" s="6"/>
      <c r="S2256" s="6"/>
      <c r="T2256" s="6"/>
      <c r="U2256" s="6"/>
    </row>
    <row r="2257" spans="2:21" s="83" customFormat="1" x14ac:dyDescent="0.2">
      <c r="B2257" s="142"/>
      <c r="E2257" s="84"/>
      <c r="F2257" s="216"/>
      <c r="G2257" s="84"/>
      <c r="H2257" s="210"/>
      <c r="I2257" s="210"/>
      <c r="J2257" s="84"/>
      <c r="K2257" s="84"/>
      <c r="L2257" s="84"/>
      <c r="M2257" s="84"/>
      <c r="N2257" s="84"/>
      <c r="O2257" s="6"/>
      <c r="P2257" s="6"/>
      <c r="Q2257" s="6"/>
      <c r="R2257" s="6"/>
      <c r="S2257" s="6"/>
      <c r="T2257" s="6"/>
      <c r="U2257" s="6"/>
    </row>
    <row r="2258" spans="2:21" s="83" customFormat="1" x14ac:dyDescent="0.2">
      <c r="B2258" s="142"/>
      <c r="E2258" s="84"/>
      <c r="F2258" s="216"/>
      <c r="G2258" s="84"/>
      <c r="H2258" s="210"/>
      <c r="I2258" s="210"/>
      <c r="J2258" s="84"/>
      <c r="K2258" s="84"/>
      <c r="L2258" s="84"/>
      <c r="M2258" s="84"/>
      <c r="N2258" s="84"/>
      <c r="O2258" s="6"/>
      <c r="P2258" s="6"/>
      <c r="Q2258" s="6"/>
      <c r="R2258" s="6"/>
      <c r="S2258" s="6"/>
      <c r="T2258" s="6"/>
      <c r="U2258" s="6"/>
    </row>
    <row r="2259" spans="2:21" s="83" customFormat="1" x14ac:dyDescent="0.2">
      <c r="B2259" s="142"/>
      <c r="E2259" s="84"/>
      <c r="F2259" s="216"/>
      <c r="G2259" s="84"/>
      <c r="H2259" s="210"/>
      <c r="I2259" s="210"/>
      <c r="J2259" s="84"/>
      <c r="K2259" s="84"/>
      <c r="L2259" s="84"/>
      <c r="M2259" s="84"/>
      <c r="N2259" s="84"/>
      <c r="O2259" s="6"/>
      <c r="P2259" s="6"/>
      <c r="Q2259" s="6"/>
      <c r="R2259" s="6"/>
      <c r="S2259" s="6"/>
      <c r="T2259" s="6"/>
      <c r="U2259" s="6"/>
    </row>
    <row r="2260" spans="2:21" s="83" customFormat="1" x14ac:dyDescent="0.2">
      <c r="B2260" s="142"/>
      <c r="E2260" s="84"/>
      <c r="F2260" s="216"/>
      <c r="G2260" s="84"/>
      <c r="H2260" s="210"/>
      <c r="I2260" s="210"/>
      <c r="J2260" s="84"/>
      <c r="K2260" s="84"/>
      <c r="L2260" s="84"/>
      <c r="M2260" s="84"/>
      <c r="N2260" s="84"/>
      <c r="O2260" s="6"/>
      <c r="P2260" s="6"/>
      <c r="Q2260" s="6"/>
      <c r="R2260" s="6"/>
      <c r="S2260" s="6"/>
      <c r="T2260" s="6"/>
      <c r="U2260" s="6"/>
    </row>
    <row r="2261" spans="2:21" s="83" customFormat="1" x14ac:dyDescent="0.2">
      <c r="B2261" s="142"/>
      <c r="E2261" s="84"/>
      <c r="F2261" s="216"/>
      <c r="G2261" s="84"/>
      <c r="H2261" s="210"/>
      <c r="I2261" s="210"/>
      <c r="J2261" s="84"/>
      <c r="K2261" s="84"/>
      <c r="L2261" s="84"/>
      <c r="M2261" s="84"/>
      <c r="N2261" s="84"/>
      <c r="O2261" s="6"/>
      <c r="P2261" s="6"/>
      <c r="Q2261" s="6"/>
      <c r="R2261" s="6"/>
      <c r="S2261" s="6"/>
      <c r="T2261" s="6"/>
      <c r="U2261" s="6"/>
    </row>
    <row r="2262" spans="2:21" s="83" customFormat="1" x14ac:dyDescent="0.2">
      <c r="B2262" s="142"/>
      <c r="E2262" s="84"/>
      <c r="F2262" s="216"/>
      <c r="G2262" s="84"/>
      <c r="H2262" s="210"/>
      <c r="I2262" s="210"/>
      <c r="J2262" s="84"/>
      <c r="K2262" s="84"/>
      <c r="L2262" s="84"/>
      <c r="M2262" s="84"/>
      <c r="N2262" s="84"/>
      <c r="O2262" s="6"/>
      <c r="P2262" s="6"/>
      <c r="Q2262" s="6"/>
      <c r="R2262" s="6"/>
      <c r="S2262" s="6"/>
      <c r="T2262" s="6"/>
      <c r="U2262" s="6"/>
    </row>
    <row r="2263" spans="2:21" s="83" customFormat="1" x14ac:dyDescent="0.2">
      <c r="B2263" s="142"/>
      <c r="E2263" s="84"/>
      <c r="F2263" s="216"/>
      <c r="G2263" s="84"/>
      <c r="H2263" s="210"/>
      <c r="I2263" s="210"/>
      <c r="J2263" s="84"/>
      <c r="K2263" s="84"/>
      <c r="L2263" s="84"/>
      <c r="M2263" s="84"/>
      <c r="N2263" s="84"/>
      <c r="O2263" s="6"/>
      <c r="P2263" s="6"/>
      <c r="Q2263" s="6"/>
      <c r="R2263" s="6"/>
      <c r="S2263" s="6"/>
      <c r="T2263" s="6"/>
      <c r="U2263" s="6"/>
    </row>
    <row r="2264" spans="2:21" s="83" customFormat="1" x14ac:dyDescent="0.2">
      <c r="B2264" s="142"/>
      <c r="E2264" s="84"/>
      <c r="F2264" s="216"/>
      <c r="G2264" s="84"/>
      <c r="H2264" s="210"/>
      <c r="I2264" s="210"/>
      <c r="J2264" s="84"/>
      <c r="K2264" s="84"/>
      <c r="L2264" s="84"/>
      <c r="M2264" s="84"/>
      <c r="N2264" s="84"/>
      <c r="O2264" s="6"/>
      <c r="P2264" s="6"/>
      <c r="Q2264" s="6"/>
      <c r="R2264" s="6"/>
      <c r="S2264" s="6"/>
      <c r="T2264" s="6"/>
      <c r="U2264" s="6"/>
    </row>
    <row r="2265" spans="2:21" s="83" customFormat="1" x14ac:dyDescent="0.2">
      <c r="B2265" s="142"/>
      <c r="E2265" s="84"/>
      <c r="F2265" s="216"/>
      <c r="G2265" s="84"/>
      <c r="H2265" s="210"/>
      <c r="I2265" s="210"/>
      <c r="J2265" s="84"/>
      <c r="K2265" s="84"/>
      <c r="L2265" s="84"/>
      <c r="M2265" s="84"/>
      <c r="N2265" s="84"/>
      <c r="O2265" s="6"/>
      <c r="P2265" s="6"/>
      <c r="Q2265" s="6"/>
      <c r="R2265" s="6"/>
      <c r="S2265" s="6"/>
      <c r="T2265" s="6"/>
      <c r="U2265" s="6"/>
    </row>
    <row r="2266" spans="2:21" s="83" customFormat="1" x14ac:dyDescent="0.2">
      <c r="B2266" s="142"/>
      <c r="E2266" s="84"/>
      <c r="F2266" s="216"/>
      <c r="G2266" s="84"/>
      <c r="H2266" s="210"/>
      <c r="I2266" s="210"/>
      <c r="J2266" s="84"/>
      <c r="K2266" s="84"/>
      <c r="L2266" s="84"/>
      <c r="M2266" s="84"/>
      <c r="N2266" s="84"/>
      <c r="O2266" s="6"/>
      <c r="P2266" s="6"/>
      <c r="Q2266" s="6"/>
      <c r="R2266" s="6"/>
      <c r="S2266" s="6"/>
      <c r="T2266" s="6"/>
      <c r="U2266" s="6"/>
    </row>
    <row r="2267" spans="2:21" s="83" customFormat="1" x14ac:dyDescent="0.2">
      <c r="B2267" s="142"/>
      <c r="E2267" s="84"/>
      <c r="F2267" s="216"/>
      <c r="G2267" s="84"/>
      <c r="H2267" s="210"/>
      <c r="I2267" s="210"/>
      <c r="J2267" s="84"/>
      <c r="K2267" s="84"/>
      <c r="L2267" s="84"/>
      <c r="M2267" s="84"/>
      <c r="N2267" s="84"/>
      <c r="O2267" s="6"/>
      <c r="P2267" s="6"/>
      <c r="Q2267" s="6"/>
      <c r="R2267" s="6"/>
      <c r="S2267" s="6"/>
      <c r="T2267" s="6"/>
      <c r="U2267" s="6"/>
    </row>
    <row r="2268" spans="2:21" s="83" customFormat="1" x14ac:dyDescent="0.2">
      <c r="B2268" s="142"/>
      <c r="E2268" s="84"/>
      <c r="F2268" s="216"/>
      <c r="G2268" s="84"/>
      <c r="H2268" s="210"/>
      <c r="I2268" s="210"/>
      <c r="J2268" s="84"/>
      <c r="K2268" s="84"/>
      <c r="L2268" s="84"/>
      <c r="M2268" s="84"/>
      <c r="N2268" s="84"/>
      <c r="O2268" s="6"/>
      <c r="P2268" s="6"/>
      <c r="Q2268" s="6"/>
      <c r="R2268" s="6"/>
      <c r="S2268" s="6"/>
      <c r="T2268" s="6"/>
      <c r="U2268" s="6"/>
    </row>
    <row r="2269" spans="2:21" s="83" customFormat="1" x14ac:dyDescent="0.2">
      <c r="B2269" s="142"/>
      <c r="E2269" s="84"/>
      <c r="F2269" s="216"/>
      <c r="G2269" s="84"/>
      <c r="H2269" s="210"/>
      <c r="I2269" s="210"/>
      <c r="J2269" s="84"/>
      <c r="K2269" s="84"/>
      <c r="L2269" s="84"/>
      <c r="M2269" s="84"/>
      <c r="N2269" s="84"/>
      <c r="O2269" s="6"/>
      <c r="P2269" s="6"/>
      <c r="Q2269" s="6"/>
      <c r="R2269" s="6"/>
      <c r="S2269" s="6"/>
      <c r="T2269" s="6"/>
      <c r="U2269" s="6"/>
    </row>
    <row r="2270" spans="2:21" s="83" customFormat="1" x14ac:dyDescent="0.2">
      <c r="B2270" s="142"/>
      <c r="E2270" s="84"/>
      <c r="F2270" s="216"/>
      <c r="G2270" s="84"/>
      <c r="H2270" s="210"/>
      <c r="I2270" s="210"/>
      <c r="J2270" s="84"/>
      <c r="K2270" s="84"/>
      <c r="L2270" s="84"/>
      <c r="M2270" s="84"/>
      <c r="N2270" s="84"/>
      <c r="O2270" s="6"/>
      <c r="P2270" s="6"/>
      <c r="Q2270" s="6"/>
      <c r="R2270" s="6"/>
      <c r="S2270" s="6"/>
      <c r="T2270" s="6"/>
      <c r="U2270" s="6"/>
    </row>
    <row r="2271" spans="2:21" s="83" customFormat="1" x14ac:dyDescent="0.2">
      <c r="B2271" s="142"/>
      <c r="E2271" s="84"/>
      <c r="F2271" s="216"/>
      <c r="G2271" s="84"/>
      <c r="H2271" s="210"/>
      <c r="I2271" s="210"/>
      <c r="J2271" s="84"/>
      <c r="K2271" s="84"/>
      <c r="L2271" s="84"/>
      <c r="M2271" s="84"/>
      <c r="N2271" s="84"/>
      <c r="O2271" s="6"/>
      <c r="P2271" s="6"/>
      <c r="Q2271" s="6"/>
      <c r="R2271" s="6"/>
      <c r="S2271" s="6"/>
      <c r="T2271" s="6"/>
      <c r="U2271" s="6"/>
    </row>
    <row r="2272" spans="2:21" s="83" customFormat="1" x14ac:dyDescent="0.2">
      <c r="B2272" s="142"/>
      <c r="E2272" s="84"/>
      <c r="F2272" s="216"/>
      <c r="G2272" s="84"/>
      <c r="H2272" s="210"/>
      <c r="I2272" s="210"/>
      <c r="J2272" s="84"/>
      <c r="K2272" s="84"/>
      <c r="L2272" s="84"/>
      <c r="M2272" s="84"/>
      <c r="N2272" s="84"/>
      <c r="O2272" s="6"/>
      <c r="P2272" s="6"/>
      <c r="Q2272" s="6"/>
      <c r="R2272" s="6"/>
      <c r="S2272" s="6"/>
      <c r="T2272" s="6"/>
      <c r="U2272" s="6"/>
    </row>
    <row r="2273" spans="2:21" s="83" customFormat="1" x14ac:dyDescent="0.2">
      <c r="B2273" s="142"/>
      <c r="E2273" s="84"/>
      <c r="F2273" s="216"/>
      <c r="G2273" s="84"/>
      <c r="H2273" s="210"/>
      <c r="I2273" s="210"/>
      <c r="J2273" s="84"/>
      <c r="K2273" s="84"/>
      <c r="L2273" s="84"/>
      <c r="M2273" s="84"/>
      <c r="N2273" s="84"/>
      <c r="O2273" s="6"/>
      <c r="P2273" s="6"/>
      <c r="Q2273" s="6"/>
      <c r="R2273" s="6"/>
      <c r="S2273" s="6"/>
      <c r="T2273" s="6"/>
      <c r="U2273" s="6"/>
    </row>
    <row r="2274" spans="2:21" s="83" customFormat="1" x14ac:dyDescent="0.2">
      <c r="B2274" s="142"/>
      <c r="E2274" s="84"/>
      <c r="F2274" s="216"/>
      <c r="G2274" s="84"/>
      <c r="H2274" s="210"/>
      <c r="I2274" s="210"/>
      <c r="J2274" s="84"/>
      <c r="K2274" s="84"/>
      <c r="L2274" s="84"/>
      <c r="M2274" s="84"/>
      <c r="N2274" s="84"/>
      <c r="O2274" s="6"/>
      <c r="P2274" s="6"/>
      <c r="Q2274" s="6"/>
      <c r="R2274" s="6"/>
      <c r="S2274" s="6"/>
      <c r="T2274" s="6"/>
      <c r="U2274" s="6"/>
    </row>
    <row r="2275" spans="2:21" s="83" customFormat="1" x14ac:dyDescent="0.2">
      <c r="B2275" s="142"/>
      <c r="E2275" s="84"/>
      <c r="F2275" s="216"/>
      <c r="G2275" s="84"/>
      <c r="H2275" s="210"/>
      <c r="I2275" s="210"/>
      <c r="J2275" s="84"/>
      <c r="K2275" s="84"/>
      <c r="L2275" s="84"/>
      <c r="M2275" s="84"/>
      <c r="N2275" s="84"/>
      <c r="O2275" s="6"/>
      <c r="P2275" s="6"/>
      <c r="Q2275" s="6"/>
      <c r="R2275" s="6"/>
      <c r="S2275" s="6"/>
      <c r="T2275" s="6"/>
      <c r="U2275" s="6"/>
    </row>
    <row r="2276" spans="2:21" s="83" customFormat="1" x14ac:dyDescent="0.2">
      <c r="B2276" s="142"/>
      <c r="E2276" s="84"/>
      <c r="F2276" s="216"/>
      <c r="G2276" s="84"/>
      <c r="H2276" s="210"/>
      <c r="I2276" s="210"/>
      <c r="J2276" s="84"/>
      <c r="K2276" s="84"/>
      <c r="L2276" s="84"/>
      <c r="M2276" s="84"/>
      <c r="N2276" s="84"/>
      <c r="O2276" s="6"/>
      <c r="P2276" s="6"/>
      <c r="Q2276" s="6"/>
      <c r="R2276" s="6"/>
      <c r="S2276" s="6"/>
      <c r="T2276" s="6"/>
      <c r="U2276" s="6"/>
    </row>
    <row r="2277" spans="2:21" s="83" customFormat="1" x14ac:dyDescent="0.2">
      <c r="B2277" s="142"/>
      <c r="E2277" s="84"/>
      <c r="F2277" s="216"/>
      <c r="G2277" s="84"/>
      <c r="H2277" s="210"/>
      <c r="I2277" s="210"/>
      <c r="J2277" s="84"/>
      <c r="K2277" s="84"/>
      <c r="L2277" s="84"/>
      <c r="M2277" s="84"/>
      <c r="N2277" s="84"/>
      <c r="O2277" s="6"/>
      <c r="P2277" s="6"/>
      <c r="Q2277" s="6"/>
      <c r="R2277" s="6"/>
      <c r="S2277" s="6"/>
      <c r="T2277" s="6"/>
      <c r="U2277" s="6"/>
    </row>
    <row r="2278" spans="2:21" s="83" customFormat="1" x14ac:dyDescent="0.2">
      <c r="B2278" s="142"/>
      <c r="E2278" s="84"/>
      <c r="F2278" s="216"/>
      <c r="G2278" s="84"/>
      <c r="H2278" s="210"/>
      <c r="I2278" s="210"/>
      <c r="J2278" s="84"/>
      <c r="K2278" s="84"/>
      <c r="L2278" s="84"/>
      <c r="M2278" s="84"/>
      <c r="N2278" s="84"/>
      <c r="O2278" s="6"/>
      <c r="P2278" s="6"/>
      <c r="Q2278" s="6"/>
      <c r="R2278" s="6"/>
      <c r="S2278" s="6"/>
      <c r="T2278" s="6"/>
      <c r="U2278" s="6"/>
    </row>
    <row r="2279" spans="2:21" s="83" customFormat="1" x14ac:dyDescent="0.2">
      <c r="B2279" s="142"/>
      <c r="E2279" s="84"/>
      <c r="F2279" s="216"/>
      <c r="G2279" s="84"/>
      <c r="H2279" s="210"/>
      <c r="I2279" s="210"/>
      <c r="J2279" s="84"/>
      <c r="K2279" s="84"/>
      <c r="L2279" s="84"/>
      <c r="M2279" s="84"/>
      <c r="N2279" s="84"/>
      <c r="O2279" s="6"/>
      <c r="P2279" s="6"/>
      <c r="Q2279" s="6"/>
      <c r="R2279" s="6"/>
      <c r="S2279" s="6"/>
      <c r="T2279" s="6"/>
      <c r="U2279" s="6"/>
    </row>
    <row r="2280" spans="2:21" s="83" customFormat="1" x14ac:dyDescent="0.2">
      <c r="B2280" s="142"/>
      <c r="E2280" s="84"/>
      <c r="F2280" s="216"/>
      <c r="G2280" s="84"/>
      <c r="H2280" s="210"/>
      <c r="I2280" s="210"/>
      <c r="J2280" s="84"/>
      <c r="K2280" s="84"/>
      <c r="L2280" s="84"/>
      <c r="M2280" s="84"/>
      <c r="N2280" s="84"/>
      <c r="O2280" s="6"/>
      <c r="P2280" s="6"/>
      <c r="Q2280" s="6"/>
      <c r="R2280" s="6"/>
      <c r="S2280" s="6"/>
      <c r="T2280" s="6"/>
      <c r="U2280" s="6"/>
    </row>
    <row r="2281" spans="2:21" s="83" customFormat="1" x14ac:dyDescent="0.2">
      <c r="B2281" s="142"/>
      <c r="E2281" s="84"/>
      <c r="F2281" s="216"/>
      <c r="G2281" s="84"/>
      <c r="H2281" s="210"/>
      <c r="I2281" s="210"/>
      <c r="J2281" s="84"/>
      <c r="K2281" s="84"/>
      <c r="L2281" s="84"/>
      <c r="M2281" s="84"/>
      <c r="N2281" s="84"/>
      <c r="O2281" s="6"/>
      <c r="P2281" s="6"/>
      <c r="Q2281" s="6"/>
      <c r="R2281" s="6"/>
      <c r="S2281" s="6"/>
      <c r="T2281" s="6"/>
      <c r="U2281" s="6"/>
    </row>
    <row r="2282" spans="2:21" s="83" customFormat="1" x14ac:dyDescent="0.2">
      <c r="B2282" s="142"/>
      <c r="E2282" s="84"/>
      <c r="F2282" s="216"/>
      <c r="G2282" s="84"/>
      <c r="H2282" s="210"/>
      <c r="I2282" s="210"/>
      <c r="J2282" s="84"/>
      <c r="K2282" s="84"/>
      <c r="L2282" s="84"/>
      <c r="M2282" s="84"/>
      <c r="N2282" s="84"/>
      <c r="O2282" s="6"/>
      <c r="P2282" s="6"/>
      <c r="Q2282" s="6"/>
      <c r="R2282" s="6"/>
      <c r="S2282" s="6"/>
      <c r="T2282" s="6"/>
      <c r="U2282" s="6"/>
    </row>
    <row r="2283" spans="2:21" s="83" customFormat="1" x14ac:dyDescent="0.2">
      <c r="B2283" s="142"/>
      <c r="E2283" s="84"/>
      <c r="F2283" s="216"/>
      <c r="G2283" s="84"/>
      <c r="H2283" s="210"/>
      <c r="I2283" s="210"/>
      <c r="J2283" s="84"/>
      <c r="K2283" s="84"/>
      <c r="L2283" s="84"/>
      <c r="M2283" s="84"/>
      <c r="N2283" s="84"/>
      <c r="O2283" s="6"/>
      <c r="P2283" s="6"/>
      <c r="Q2283" s="6"/>
      <c r="R2283" s="6"/>
      <c r="S2283" s="6"/>
      <c r="T2283" s="6"/>
      <c r="U2283" s="6"/>
    </row>
    <row r="2284" spans="2:21" s="83" customFormat="1" x14ac:dyDescent="0.2">
      <c r="B2284" s="142"/>
      <c r="E2284" s="84"/>
      <c r="F2284" s="216"/>
      <c r="G2284" s="84"/>
      <c r="H2284" s="210"/>
      <c r="I2284" s="210"/>
      <c r="J2284" s="84"/>
      <c r="K2284" s="84"/>
      <c r="L2284" s="84"/>
      <c r="M2284" s="84"/>
      <c r="N2284" s="84"/>
      <c r="O2284" s="6"/>
      <c r="P2284" s="6"/>
      <c r="Q2284" s="6"/>
      <c r="R2284" s="6"/>
      <c r="S2284" s="6"/>
      <c r="T2284" s="6"/>
      <c r="U2284" s="6"/>
    </row>
    <row r="2285" spans="2:21" s="83" customFormat="1" x14ac:dyDescent="0.2">
      <c r="B2285" s="142"/>
      <c r="E2285" s="84"/>
      <c r="F2285" s="216"/>
      <c r="G2285" s="84"/>
      <c r="H2285" s="210"/>
      <c r="I2285" s="210"/>
      <c r="J2285" s="84"/>
      <c r="K2285" s="84"/>
      <c r="L2285" s="84"/>
      <c r="M2285" s="84"/>
      <c r="N2285" s="84"/>
      <c r="O2285" s="6"/>
      <c r="P2285" s="6"/>
      <c r="Q2285" s="6"/>
      <c r="R2285" s="6"/>
      <c r="S2285" s="6"/>
      <c r="T2285" s="6"/>
      <c r="U2285" s="6"/>
    </row>
    <row r="2286" spans="2:21" s="83" customFormat="1" x14ac:dyDescent="0.2">
      <c r="B2286" s="142"/>
      <c r="E2286" s="84"/>
      <c r="F2286" s="216"/>
      <c r="G2286" s="84"/>
      <c r="H2286" s="210"/>
      <c r="I2286" s="210"/>
      <c r="J2286" s="84"/>
      <c r="K2286" s="84"/>
      <c r="L2286" s="84"/>
      <c r="M2286" s="84"/>
      <c r="N2286" s="84"/>
      <c r="O2286" s="6"/>
      <c r="P2286" s="6"/>
      <c r="Q2286" s="6"/>
      <c r="R2286" s="6"/>
      <c r="S2286" s="6"/>
      <c r="T2286" s="6"/>
      <c r="U2286" s="6"/>
    </row>
    <row r="2287" spans="2:21" s="83" customFormat="1" x14ac:dyDescent="0.2">
      <c r="B2287" s="142"/>
      <c r="E2287" s="84"/>
      <c r="F2287" s="216"/>
      <c r="G2287" s="84"/>
      <c r="H2287" s="210"/>
      <c r="I2287" s="210"/>
      <c r="J2287" s="84"/>
      <c r="K2287" s="84"/>
      <c r="L2287" s="84"/>
      <c r="M2287" s="84"/>
      <c r="N2287" s="84"/>
      <c r="O2287" s="6"/>
      <c r="P2287" s="6"/>
      <c r="Q2287" s="6"/>
      <c r="R2287" s="6"/>
      <c r="S2287" s="6"/>
      <c r="T2287" s="6"/>
      <c r="U2287" s="6"/>
    </row>
    <row r="2288" spans="2:21" s="83" customFormat="1" x14ac:dyDescent="0.2">
      <c r="B2288" s="142"/>
      <c r="E2288" s="84"/>
      <c r="F2288" s="216"/>
      <c r="G2288" s="84"/>
      <c r="H2288" s="210"/>
      <c r="I2288" s="210"/>
      <c r="J2288" s="84"/>
      <c r="K2288" s="84"/>
      <c r="L2288" s="84"/>
      <c r="M2288" s="84"/>
      <c r="N2288" s="84"/>
      <c r="O2288" s="6"/>
      <c r="P2288" s="6"/>
      <c r="Q2288" s="6"/>
      <c r="R2288" s="6"/>
      <c r="S2288" s="6"/>
      <c r="T2288" s="6"/>
      <c r="U2288" s="6"/>
    </row>
    <row r="2289" spans="2:21" s="83" customFormat="1" x14ac:dyDescent="0.2">
      <c r="B2289" s="142"/>
      <c r="E2289" s="84"/>
      <c r="F2289" s="216"/>
      <c r="G2289" s="84"/>
      <c r="H2289" s="210"/>
      <c r="I2289" s="210"/>
      <c r="J2289" s="84"/>
      <c r="K2289" s="84"/>
      <c r="L2289" s="84"/>
      <c r="M2289" s="84"/>
      <c r="N2289" s="84"/>
      <c r="O2289" s="6"/>
      <c r="P2289" s="6"/>
      <c r="Q2289" s="6"/>
      <c r="R2289" s="6"/>
      <c r="S2289" s="6"/>
      <c r="T2289" s="6"/>
      <c r="U2289" s="6"/>
    </row>
    <row r="2290" spans="2:21" s="83" customFormat="1" x14ac:dyDescent="0.2">
      <c r="B2290" s="142"/>
      <c r="E2290" s="84"/>
      <c r="F2290" s="216"/>
      <c r="G2290" s="84"/>
      <c r="H2290" s="210"/>
      <c r="I2290" s="210"/>
      <c r="J2290" s="84"/>
      <c r="K2290" s="84"/>
      <c r="L2290" s="84"/>
      <c r="M2290" s="84"/>
      <c r="N2290" s="84"/>
      <c r="O2290" s="6"/>
      <c r="P2290" s="6"/>
      <c r="Q2290" s="6"/>
      <c r="R2290" s="6"/>
      <c r="S2290" s="6"/>
      <c r="T2290" s="6"/>
      <c r="U2290" s="6"/>
    </row>
    <row r="2291" spans="2:21" s="83" customFormat="1" x14ac:dyDescent="0.2">
      <c r="B2291" s="142"/>
      <c r="E2291" s="84"/>
      <c r="F2291" s="216"/>
      <c r="G2291" s="84"/>
      <c r="H2291" s="210"/>
      <c r="I2291" s="210"/>
      <c r="J2291" s="84"/>
      <c r="K2291" s="84"/>
      <c r="L2291" s="84"/>
      <c r="M2291" s="84"/>
      <c r="N2291" s="84"/>
      <c r="O2291" s="6"/>
      <c r="P2291" s="6"/>
      <c r="Q2291" s="6"/>
      <c r="R2291" s="6"/>
      <c r="S2291" s="6"/>
      <c r="T2291" s="6"/>
      <c r="U2291" s="6"/>
    </row>
    <row r="2292" spans="2:21" s="83" customFormat="1" x14ac:dyDescent="0.2">
      <c r="B2292" s="142"/>
      <c r="E2292" s="84"/>
      <c r="F2292" s="216"/>
      <c r="G2292" s="84"/>
      <c r="H2292" s="210"/>
      <c r="I2292" s="210"/>
      <c r="J2292" s="84"/>
      <c r="K2292" s="84"/>
      <c r="L2292" s="84"/>
      <c r="M2292" s="84"/>
      <c r="N2292" s="84"/>
      <c r="O2292" s="6"/>
      <c r="P2292" s="6"/>
      <c r="Q2292" s="6"/>
      <c r="R2292" s="6"/>
      <c r="S2292" s="6"/>
      <c r="T2292" s="6"/>
      <c r="U2292" s="6"/>
    </row>
    <row r="2293" spans="2:21" s="83" customFormat="1" x14ac:dyDescent="0.2">
      <c r="B2293" s="142"/>
      <c r="E2293" s="84"/>
      <c r="F2293" s="216"/>
      <c r="G2293" s="84"/>
      <c r="H2293" s="210"/>
      <c r="I2293" s="210"/>
      <c r="J2293" s="84"/>
      <c r="K2293" s="84"/>
      <c r="L2293" s="84"/>
      <c r="M2293" s="84"/>
      <c r="N2293" s="84"/>
      <c r="O2293" s="6"/>
      <c r="P2293" s="6"/>
      <c r="Q2293" s="6"/>
      <c r="R2293" s="6"/>
      <c r="S2293" s="6"/>
      <c r="T2293" s="6"/>
      <c r="U2293" s="6"/>
    </row>
    <row r="2294" spans="2:21" s="83" customFormat="1" x14ac:dyDescent="0.2">
      <c r="B2294" s="142"/>
      <c r="E2294" s="84"/>
      <c r="F2294" s="216"/>
      <c r="G2294" s="84"/>
      <c r="H2294" s="210"/>
      <c r="I2294" s="210"/>
      <c r="J2294" s="84"/>
      <c r="K2294" s="84"/>
      <c r="L2294" s="84"/>
      <c r="M2294" s="84"/>
      <c r="N2294" s="84"/>
      <c r="O2294" s="6"/>
      <c r="P2294" s="6"/>
      <c r="Q2294" s="6"/>
      <c r="R2294" s="6"/>
      <c r="S2294" s="6"/>
      <c r="T2294" s="6"/>
      <c r="U2294" s="6"/>
    </row>
    <row r="2295" spans="2:21" s="83" customFormat="1" x14ac:dyDescent="0.2">
      <c r="B2295" s="142"/>
      <c r="E2295" s="84"/>
      <c r="F2295" s="216"/>
      <c r="G2295" s="84"/>
      <c r="H2295" s="210"/>
      <c r="I2295" s="210"/>
      <c r="J2295" s="84"/>
      <c r="K2295" s="84"/>
      <c r="L2295" s="84"/>
      <c r="M2295" s="84"/>
      <c r="N2295" s="84"/>
      <c r="O2295" s="6"/>
      <c r="P2295" s="6"/>
      <c r="Q2295" s="6"/>
      <c r="R2295" s="6"/>
      <c r="S2295" s="6"/>
      <c r="T2295" s="6"/>
      <c r="U2295" s="6"/>
    </row>
    <row r="2296" spans="2:21" s="83" customFormat="1" x14ac:dyDescent="0.2">
      <c r="B2296" s="142"/>
      <c r="E2296" s="84"/>
      <c r="F2296" s="216"/>
      <c r="G2296" s="84"/>
      <c r="H2296" s="210"/>
      <c r="I2296" s="210"/>
      <c r="J2296" s="84"/>
      <c r="K2296" s="84"/>
      <c r="L2296" s="84"/>
      <c r="M2296" s="84"/>
      <c r="N2296" s="84"/>
      <c r="O2296" s="6"/>
      <c r="P2296" s="6"/>
      <c r="Q2296" s="6"/>
      <c r="R2296" s="6"/>
      <c r="S2296" s="6"/>
      <c r="T2296" s="6"/>
      <c r="U2296" s="6"/>
    </row>
    <row r="2297" spans="2:21" s="83" customFormat="1" x14ac:dyDescent="0.2">
      <c r="B2297" s="142"/>
      <c r="E2297" s="84"/>
      <c r="F2297" s="216"/>
      <c r="G2297" s="84"/>
      <c r="H2297" s="210"/>
      <c r="I2297" s="210"/>
      <c r="J2297" s="84"/>
      <c r="K2297" s="84"/>
      <c r="L2297" s="84"/>
      <c r="M2297" s="84"/>
      <c r="N2297" s="84"/>
      <c r="O2297" s="6"/>
      <c r="P2297" s="6"/>
      <c r="Q2297" s="6"/>
      <c r="R2297" s="6"/>
      <c r="S2297" s="6"/>
      <c r="T2297" s="6"/>
      <c r="U2297" s="6"/>
    </row>
    <row r="2298" spans="2:21" s="83" customFormat="1" x14ac:dyDescent="0.2">
      <c r="B2298" s="142"/>
      <c r="E2298" s="84"/>
      <c r="F2298" s="216"/>
      <c r="G2298" s="84"/>
      <c r="H2298" s="210"/>
      <c r="I2298" s="210"/>
      <c r="J2298" s="84"/>
      <c r="K2298" s="84"/>
      <c r="L2298" s="84"/>
      <c r="M2298" s="84"/>
      <c r="N2298" s="84"/>
      <c r="O2298" s="6"/>
      <c r="P2298" s="6"/>
      <c r="Q2298" s="6"/>
      <c r="R2298" s="6"/>
      <c r="S2298" s="6"/>
      <c r="T2298" s="6"/>
      <c r="U2298" s="6"/>
    </row>
    <row r="2299" spans="2:21" s="83" customFormat="1" x14ac:dyDescent="0.2">
      <c r="B2299" s="142"/>
      <c r="E2299" s="84"/>
      <c r="F2299" s="216"/>
      <c r="G2299" s="84"/>
      <c r="H2299" s="210"/>
      <c r="I2299" s="210"/>
      <c r="J2299" s="84"/>
      <c r="K2299" s="84"/>
      <c r="L2299" s="84"/>
      <c r="M2299" s="84"/>
      <c r="N2299" s="84"/>
      <c r="O2299" s="6"/>
      <c r="P2299" s="6"/>
      <c r="Q2299" s="6"/>
      <c r="R2299" s="6"/>
      <c r="S2299" s="6"/>
      <c r="T2299" s="6"/>
      <c r="U2299" s="6"/>
    </row>
    <row r="2300" spans="2:21" s="83" customFormat="1" x14ac:dyDescent="0.2">
      <c r="B2300" s="142"/>
      <c r="E2300" s="84"/>
      <c r="F2300" s="216"/>
      <c r="G2300" s="84"/>
      <c r="H2300" s="210"/>
      <c r="I2300" s="210"/>
      <c r="J2300" s="84"/>
      <c r="K2300" s="84"/>
      <c r="L2300" s="84"/>
      <c r="M2300" s="84"/>
      <c r="N2300" s="84"/>
      <c r="O2300" s="6"/>
      <c r="P2300" s="6"/>
      <c r="Q2300" s="6"/>
      <c r="R2300" s="6"/>
      <c r="S2300" s="6"/>
      <c r="T2300" s="6"/>
      <c r="U2300" s="6"/>
    </row>
    <row r="2301" spans="2:21" s="83" customFormat="1" x14ac:dyDescent="0.2">
      <c r="B2301" s="142"/>
      <c r="E2301" s="84"/>
      <c r="F2301" s="216"/>
      <c r="G2301" s="84"/>
      <c r="H2301" s="210"/>
      <c r="I2301" s="210"/>
      <c r="J2301" s="84"/>
      <c r="K2301" s="84"/>
      <c r="L2301" s="84"/>
      <c r="M2301" s="84"/>
      <c r="N2301" s="84"/>
      <c r="O2301" s="6"/>
      <c r="P2301" s="6"/>
      <c r="Q2301" s="6"/>
      <c r="R2301" s="6"/>
      <c r="S2301" s="6"/>
      <c r="T2301" s="6"/>
      <c r="U2301" s="6"/>
    </row>
    <row r="2302" spans="2:21" s="83" customFormat="1" x14ac:dyDescent="0.2">
      <c r="B2302" s="142"/>
      <c r="E2302" s="84"/>
      <c r="F2302" s="216"/>
      <c r="G2302" s="84"/>
      <c r="H2302" s="210"/>
      <c r="I2302" s="210"/>
      <c r="J2302" s="84"/>
      <c r="K2302" s="84"/>
      <c r="L2302" s="84"/>
      <c r="M2302" s="84"/>
      <c r="N2302" s="84"/>
      <c r="O2302" s="6"/>
      <c r="P2302" s="6"/>
      <c r="Q2302" s="6"/>
      <c r="R2302" s="6"/>
      <c r="S2302" s="6"/>
      <c r="T2302" s="6"/>
      <c r="U2302" s="6"/>
    </row>
    <row r="2303" spans="2:21" s="83" customFormat="1" x14ac:dyDescent="0.2">
      <c r="B2303" s="142"/>
      <c r="E2303" s="84"/>
      <c r="F2303" s="216"/>
      <c r="G2303" s="84"/>
      <c r="H2303" s="210"/>
      <c r="I2303" s="210"/>
      <c r="J2303" s="84"/>
      <c r="K2303" s="84"/>
      <c r="L2303" s="84"/>
      <c r="M2303" s="84"/>
      <c r="N2303" s="84"/>
      <c r="O2303" s="6"/>
      <c r="P2303" s="6"/>
      <c r="Q2303" s="6"/>
      <c r="R2303" s="6"/>
      <c r="S2303" s="6"/>
      <c r="T2303" s="6"/>
      <c r="U2303" s="6"/>
    </row>
    <row r="2304" spans="2:21" s="83" customFormat="1" x14ac:dyDescent="0.2">
      <c r="B2304" s="142"/>
      <c r="E2304" s="84"/>
      <c r="F2304" s="216"/>
      <c r="G2304" s="84"/>
      <c r="H2304" s="210"/>
      <c r="I2304" s="210"/>
      <c r="J2304" s="84"/>
      <c r="K2304" s="84"/>
      <c r="L2304" s="84"/>
      <c r="M2304" s="84"/>
      <c r="N2304" s="84"/>
      <c r="O2304" s="6"/>
      <c r="P2304" s="6"/>
      <c r="Q2304" s="6"/>
      <c r="R2304" s="6"/>
      <c r="S2304" s="6"/>
      <c r="T2304" s="6"/>
      <c r="U2304" s="6"/>
    </row>
    <row r="2305" spans="2:21" s="83" customFormat="1" x14ac:dyDescent="0.2">
      <c r="B2305" s="142"/>
      <c r="E2305" s="84"/>
      <c r="F2305" s="216"/>
      <c r="G2305" s="84"/>
      <c r="H2305" s="210"/>
      <c r="I2305" s="210"/>
      <c r="J2305" s="84"/>
      <c r="K2305" s="84"/>
      <c r="L2305" s="84"/>
      <c r="M2305" s="84"/>
      <c r="N2305" s="84"/>
      <c r="O2305" s="6"/>
      <c r="P2305" s="6"/>
      <c r="Q2305" s="6"/>
      <c r="R2305" s="6"/>
      <c r="S2305" s="6"/>
      <c r="T2305" s="6"/>
      <c r="U2305" s="6"/>
    </row>
    <row r="2306" spans="2:21" s="83" customFormat="1" x14ac:dyDescent="0.2">
      <c r="B2306" s="142"/>
      <c r="E2306" s="84"/>
      <c r="F2306" s="216"/>
      <c r="G2306" s="84"/>
      <c r="H2306" s="210"/>
      <c r="I2306" s="210"/>
      <c r="J2306" s="84"/>
      <c r="K2306" s="84"/>
      <c r="L2306" s="84"/>
      <c r="M2306" s="84"/>
      <c r="N2306" s="84"/>
      <c r="O2306" s="6"/>
      <c r="P2306" s="6"/>
      <c r="Q2306" s="6"/>
      <c r="R2306" s="6"/>
      <c r="S2306" s="6"/>
      <c r="T2306" s="6"/>
      <c r="U2306" s="6"/>
    </row>
    <row r="2307" spans="2:21" s="83" customFormat="1" x14ac:dyDescent="0.2">
      <c r="B2307" s="142"/>
      <c r="E2307" s="84"/>
      <c r="F2307" s="216"/>
      <c r="G2307" s="84"/>
      <c r="H2307" s="210"/>
      <c r="I2307" s="210"/>
      <c r="J2307" s="84"/>
      <c r="K2307" s="84"/>
      <c r="L2307" s="84"/>
      <c r="M2307" s="84"/>
      <c r="N2307" s="84"/>
      <c r="O2307" s="6"/>
      <c r="P2307" s="6"/>
      <c r="Q2307" s="6"/>
      <c r="R2307" s="6"/>
      <c r="S2307" s="6"/>
      <c r="T2307" s="6"/>
      <c r="U2307" s="6"/>
    </row>
    <row r="2308" spans="2:21" s="83" customFormat="1" x14ac:dyDescent="0.2">
      <c r="B2308" s="142"/>
      <c r="E2308" s="84"/>
      <c r="F2308" s="216"/>
      <c r="G2308" s="84"/>
      <c r="H2308" s="210"/>
      <c r="I2308" s="210"/>
      <c r="J2308" s="84"/>
      <c r="K2308" s="84"/>
      <c r="L2308" s="84"/>
      <c r="M2308" s="84"/>
      <c r="N2308" s="84"/>
      <c r="O2308" s="6"/>
      <c r="P2308" s="6"/>
      <c r="Q2308" s="6"/>
      <c r="R2308" s="6"/>
      <c r="S2308" s="6"/>
      <c r="T2308" s="6"/>
      <c r="U2308" s="6"/>
    </row>
    <row r="2309" spans="2:21" s="83" customFormat="1" x14ac:dyDescent="0.2">
      <c r="B2309" s="142"/>
      <c r="E2309" s="84"/>
      <c r="F2309" s="216"/>
      <c r="G2309" s="84"/>
      <c r="H2309" s="210"/>
      <c r="I2309" s="210"/>
      <c r="J2309" s="84"/>
      <c r="K2309" s="84"/>
      <c r="L2309" s="84"/>
      <c r="M2309" s="84"/>
      <c r="N2309" s="84"/>
      <c r="O2309" s="6"/>
      <c r="P2309" s="6"/>
      <c r="Q2309" s="6"/>
      <c r="R2309" s="6"/>
      <c r="S2309" s="6"/>
      <c r="T2309" s="6"/>
      <c r="U2309" s="6"/>
    </row>
    <row r="2310" spans="2:21" s="83" customFormat="1" x14ac:dyDescent="0.2">
      <c r="B2310" s="142"/>
      <c r="E2310" s="84"/>
      <c r="F2310" s="216"/>
      <c r="G2310" s="84"/>
      <c r="H2310" s="210"/>
      <c r="I2310" s="210"/>
      <c r="J2310" s="84"/>
      <c r="K2310" s="84"/>
      <c r="L2310" s="84"/>
      <c r="M2310" s="84"/>
      <c r="N2310" s="84"/>
      <c r="O2310" s="6"/>
      <c r="P2310" s="6"/>
      <c r="Q2310" s="6"/>
      <c r="R2310" s="6"/>
      <c r="S2310" s="6"/>
      <c r="T2310" s="6"/>
      <c r="U2310" s="6"/>
    </row>
    <row r="2311" spans="2:21" s="83" customFormat="1" x14ac:dyDescent="0.2">
      <c r="B2311" s="142"/>
      <c r="E2311" s="84"/>
      <c r="F2311" s="216"/>
      <c r="G2311" s="84"/>
      <c r="H2311" s="210"/>
      <c r="I2311" s="210"/>
      <c r="J2311" s="84"/>
      <c r="K2311" s="84"/>
      <c r="L2311" s="84"/>
      <c r="M2311" s="84"/>
      <c r="N2311" s="84"/>
      <c r="O2311" s="6"/>
      <c r="P2311" s="6"/>
      <c r="Q2311" s="6"/>
      <c r="R2311" s="6"/>
      <c r="S2311" s="6"/>
      <c r="T2311" s="6"/>
      <c r="U2311" s="6"/>
    </row>
    <row r="2312" spans="2:21" s="83" customFormat="1" x14ac:dyDescent="0.2">
      <c r="B2312" s="142"/>
      <c r="E2312" s="84"/>
      <c r="F2312" s="216"/>
      <c r="G2312" s="84"/>
      <c r="H2312" s="210"/>
      <c r="I2312" s="210"/>
      <c r="J2312" s="84"/>
      <c r="K2312" s="84"/>
      <c r="L2312" s="84"/>
      <c r="M2312" s="84"/>
      <c r="N2312" s="84"/>
      <c r="O2312" s="6"/>
      <c r="P2312" s="6"/>
      <c r="Q2312" s="6"/>
      <c r="R2312" s="6"/>
      <c r="S2312" s="6"/>
      <c r="T2312" s="6"/>
      <c r="U2312" s="6"/>
    </row>
    <row r="2313" spans="2:21" s="83" customFormat="1" x14ac:dyDescent="0.2">
      <c r="B2313" s="142"/>
      <c r="E2313" s="84"/>
      <c r="F2313" s="216"/>
      <c r="G2313" s="84"/>
      <c r="H2313" s="210"/>
      <c r="I2313" s="210"/>
      <c r="J2313" s="84"/>
      <c r="K2313" s="84"/>
      <c r="L2313" s="84"/>
      <c r="M2313" s="84"/>
      <c r="N2313" s="84"/>
      <c r="O2313" s="6"/>
      <c r="P2313" s="6"/>
      <c r="Q2313" s="6"/>
      <c r="R2313" s="6"/>
      <c r="S2313" s="6"/>
      <c r="T2313" s="6"/>
      <c r="U2313" s="6"/>
    </row>
    <row r="2314" spans="2:21" s="83" customFormat="1" x14ac:dyDescent="0.2">
      <c r="B2314" s="142"/>
      <c r="E2314" s="84"/>
      <c r="F2314" s="216"/>
      <c r="G2314" s="84"/>
      <c r="H2314" s="210"/>
      <c r="I2314" s="210"/>
      <c r="J2314" s="84"/>
      <c r="K2314" s="84"/>
      <c r="L2314" s="84"/>
      <c r="M2314" s="84"/>
      <c r="N2314" s="84"/>
      <c r="O2314" s="6"/>
      <c r="P2314" s="6"/>
      <c r="Q2314" s="6"/>
      <c r="R2314" s="6"/>
      <c r="S2314" s="6"/>
      <c r="T2314" s="6"/>
      <c r="U2314" s="6"/>
    </row>
    <row r="2315" spans="2:21" s="83" customFormat="1" x14ac:dyDescent="0.2">
      <c r="B2315" s="142"/>
      <c r="E2315" s="84"/>
      <c r="F2315" s="216"/>
      <c r="G2315" s="84"/>
      <c r="H2315" s="210"/>
      <c r="I2315" s="210"/>
      <c r="J2315" s="84"/>
      <c r="K2315" s="84"/>
      <c r="L2315" s="84"/>
      <c r="M2315" s="84"/>
      <c r="N2315" s="84"/>
      <c r="O2315" s="6"/>
      <c r="P2315" s="6"/>
      <c r="Q2315" s="6"/>
      <c r="R2315" s="6"/>
      <c r="S2315" s="6"/>
      <c r="T2315" s="6"/>
      <c r="U2315" s="6"/>
    </row>
    <row r="2316" spans="2:21" s="83" customFormat="1" x14ac:dyDescent="0.2">
      <c r="B2316" s="142"/>
      <c r="E2316" s="84"/>
      <c r="F2316" s="216"/>
      <c r="G2316" s="84"/>
      <c r="H2316" s="210"/>
      <c r="I2316" s="210"/>
      <c r="J2316" s="84"/>
      <c r="K2316" s="84"/>
      <c r="L2316" s="84"/>
      <c r="M2316" s="84"/>
      <c r="N2316" s="84"/>
      <c r="O2316" s="6"/>
      <c r="P2316" s="6"/>
      <c r="Q2316" s="6"/>
      <c r="R2316" s="6"/>
      <c r="S2316" s="6"/>
      <c r="T2316" s="6"/>
      <c r="U2316" s="6"/>
    </row>
    <row r="2317" spans="2:21" s="83" customFormat="1" x14ac:dyDescent="0.2">
      <c r="B2317" s="142"/>
      <c r="E2317" s="84"/>
      <c r="F2317" s="216"/>
      <c r="G2317" s="84"/>
      <c r="H2317" s="210"/>
      <c r="I2317" s="210"/>
      <c r="J2317" s="84"/>
      <c r="K2317" s="84"/>
      <c r="L2317" s="84"/>
      <c r="M2317" s="84"/>
      <c r="N2317" s="84"/>
      <c r="O2317" s="6"/>
      <c r="P2317" s="6"/>
      <c r="Q2317" s="6"/>
      <c r="R2317" s="6"/>
      <c r="S2317" s="6"/>
      <c r="T2317" s="6"/>
      <c r="U2317" s="6"/>
    </row>
    <row r="2318" spans="2:21" s="83" customFormat="1" x14ac:dyDescent="0.2">
      <c r="B2318" s="142"/>
      <c r="E2318" s="84"/>
      <c r="F2318" s="216"/>
      <c r="G2318" s="84"/>
      <c r="H2318" s="210"/>
      <c r="I2318" s="210"/>
      <c r="J2318" s="84"/>
      <c r="K2318" s="84"/>
      <c r="L2318" s="84"/>
      <c r="M2318" s="84"/>
      <c r="N2318" s="84"/>
      <c r="O2318" s="6"/>
      <c r="P2318" s="6"/>
      <c r="Q2318" s="6"/>
      <c r="R2318" s="6"/>
      <c r="S2318" s="6"/>
      <c r="T2318" s="6"/>
      <c r="U2318" s="6"/>
    </row>
    <row r="2319" spans="2:21" s="83" customFormat="1" x14ac:dyDescent="0.2">
      <c r="B2319" s="142"/>
      <c r="E2319" s="84"/>
      <c r="F2319" s="216"/>
      <c r="G2319" s="84"/>
      <c r="H2319" s="210"/>
      <c r="I2319" s="210"/>
      <c r="J2319" s="84"/>
      <c r="K2319" s="84"/>
      <c r="L2319" s="84"/>
      <c r="M2319" s="84"/>
      <c r="N2319" s="84"/>
      <c r="O2319" s="6"/>
      <c r="P2319" s="6"/>
      <c r="Q2319" s="6"/>
      <c r="R2319" s="6"/>
      <c r="S2319" s="6"/>
      <c r="T2319" s="6"/>
      <c r="U2319" s="6"/>
    </row>
    <row r="2320" spans="2:21" s="83" customFormat="1" x14ac:dyDescent="0.2">
      <c r="B2320" s="142"/>
      <c r="E2320" s="84"/>
      <c r="F2320" s="216"/>
      <c r="G2320" s="84"/>
      <c r="H2320" s="210"/>
      <c r="I2320" s="210"/>
      <c r="J2320" s="84"/>
      <c r="K2320" s="84"/>
      <c r="L2320" s="84"/>
      <c r="M2320" s="84"/>
      <c r="N2320" s="84"/>
      <c r="O2320" s="6"/>
      <c r="P2320" s="6"/>
      <c r="Q2320" s="6"/>
      <c r="R2320" s="6"/>
      <c r="S2320" s="6"/>
      <c r="T2320" s="6"/>
      <c r="U2320" s="6"/>
    </row>
    <row r="2321" spans="2:21" s="83" customFormat="1" x14ac:dyDescent="0.2">
      <c r="B2321" s="142"/>
      <c r="E2321" s="84"/>
      <c r="F2321" s="216"/>
      <c r="G2321" s="84"/>
      <c r="H2321" s="210"/>
      <c r="I2321" s="210"/>
      <c r="J2321" s="84"/>
      <c r="K2321" s="84"/>
      <c r="L2321" s="84"/>
      <c r="M2321" s="84"/>
      <c r="N2321" s="84"/>
      <c r="O2321" s="6"/>
      <c r="P2321" s="6"/>
      <c r="Q2321" s="6"/>
      <c r="R2321" s="6"/>
      <c r="S2321" s="6"/>
      <c r="T2321" s="6"/>
      <c r="U2321" s="6"/>
    </row>
    <row r="2322" spans="2:21" s="83" customFormat="1" x14ac:dyDescent="0.2">
      <c r="B2322" s="142"/>
      <c r="E2322" s="84"/>
      <c r="F2322" s="216"/>
      <c r="G2322" s="84"/>
      <c r="H2322" s="210"/>
      <c r="I2322" s="210"/>
      <c r="J2322" s="84"/>
      <c r="K2322" s="84"/>
      <c r="L2322" s="84"/>
      <c r="M2322" s="84"/>
      <c r="N2322" s="84"/>
      <c r="O2322" s="6"/>
      <c r="P2322" s="6"/>
      <c r="Q2322" s="6"/>
      <c r="R2322" s="6"/>
      <c r="S2322" s="6"/>
      <c r="T2322" s="6"/>
      <c r="U2322" s="6"/>
    </row>
    <row r="2323" spans="2:21" s="83" customFormat="1" x14ac:dyDescent="0.2">
      <c r="B2323" s="142"/>
      <c r="E2323" s="84"/>
      <c r="F2323" s="216"/>
      <c r="G2323" s="84"/>
      <c r="H2323" s="210"/>
      <c r="I2323" s="210"/>
      <c r="J2323" s="84"/>
      <c r="K2323" s="84"/>
      <c r="L2323" s="84"/>
      <c r="M2323" s="84"/>
      <c r="N2323" s="84"/>
      <c r="O2323" s="6"/>
      <c r="P2323" s="6"/>
      <c r="Q2323" s="6"/>
      <c r="R2323" s="6"/>
      <c r="S2323" s="6"/>
      <c r="T2323" s="6"/>
      <c r="U2323" s="6"/>
    </row>
    <row r="2324" spans="2:21" s="83" customFormat="1" x14ac:dyDescent="0.2">
      <c r="B2324" s="142"/>
      <c r="E2324" s="84"/>
      <c r="F2324" s="216"/>
      <c r="G2324" s="84"/>
      <c r="H2324" s="210"/>
      <c r="I2324" s="210"/>
      <c r="J2324" s="84"/>
      <c r="K2324" s="84"/>
      <c r="L2324" s="84"/>
      <c r="M2324" s="84"/>
      <c r="N2324" s="84"/>
      <c r="O2324" s="6"/>
      <c r="P2324" s="6"/>
      <c r="Q2324" s="6"/>
      <c r="R2324" s="6"/>
      <c r="S2324" s="6"/>
      <c r="T2324" s="6"/>
      <c r="U2324" s="6"/>
    </row>
    <row r="2325" spans="2:21" s="83" customFormat="1" x14ac:dyDescent="0.2">
      <c r="B2325" s="142"/>
      <c r="E2325" s="84"/>
      <c r="F2325" s="216"/>
      <c r="G2325" s="84"/>
      <c r="H2325" s="210"/>
      <c r="I2325" s="210"/>
      <c r="J2325" s="84"/>
      <c r="K2325" s="84"/>
      <c r="L2325" s="84"/>
      <c r="M2325" s="84"/>
      <c r="N2325" s="84"/>
      <c r="O2325" s="6"/>
      <c r="P2325" s="6"/>
      <c r="Q2325" s="6"/>
      <c r="R2325" s="6"/>
      <c r="S2325" s="6"/>
      <c r="T2325" s="6"/>
      <c r="U2325" s="6"/>
    </row>
    <row r="2326" spans="2:21" s="83" customFormat="1" x14ac:dyDescent="0.2">
      <c r="B2326" s="142"/>
      <c r="E2326" s="84"/>
      <c r="F2326" s="216"/>
      <c r="G2326" s="84"/>
      <c r="H2326" s="210"/>
      <c r="I2326" s="210"/>
      <c r="J2326" s="84"/>
      <c r="K2326" s="84"/>
      <c r="L2326" s="84"/>
      <c r="M2326" s="84"/>
      <c r="N2326" s="84"/>
      <c r="O2326" s="6"/>
      <c r="P2326" s="6"/>
      <c r="Q2326" s="6"/>
      <c r="R2326" s="6"/>
      <c r="S2326" s="6"/>
      <c r="T2326" s="6"/>
      <c r="U2326" s="6"/>
    </row>
    <row r="2327" spans="2:21" s="83" customFormat="1" x14ac:dyDescent="0.2">
      <c r="B2327" s="142"/>
      <c r="E2327" s="84"/>
      <c r="F2327" s="216"/>
      <c r="G2327" s="84"/>
      <c r="H2327" s="210"/>
      <c r="I2327" s="210"/>
      <c r="J2327" s="84"/>
      <c r="K2327" s="84"/>
      <c r="L2327" s="84"/>
      <c r="M2327" s="84"/>
      <c r="N2327" s="84"/>
      <c r="O2327" s="6"/>
      <c r="P2327" s="6"/>
      <c r="Q2327" s="6"/>
      <c r="R2327" s="6"/>
      <c r="S2327" s="6"/>
      <c r="T2327" s="6"/>
      <c r="U2327" s="6"/>
    </row>
    <row r="2328" spans="2:21" s="83" customFormat="1" x14ac:dyDescent="0.2">
      <c r="B2328" s="142"/>
      <c r="E2328" s="84"/>
      <c r="F2328" s="216"/>
      <c r="G2328" s="84"/>
      <c r="H2328" s="210"/>
      <c r="I2328" s="210"/>
      <c r="J2328" s="84"/>
      <c r="K2328" s="84"/>
      <c r="L2328" s="84"/>
      <c r="M2328" s="84"/>
      <c r="N2328" s="84"/>
      <c r="O2328" s="6"/>
      <c r="P2328" s="6"/>
      <c r="Q2328" s="6"/>
      <c r="R2328" s="6"/>
      <c r="S2328" s="6"/>
      <c r="T2328" s="6"/>
      <c r="U2328" s="6"/>
    </row>
    <row r="2329" spans="2:21" s="83" customFormat="1" x14ac:dyDescent="0.2">
      <c r="B2329" s="142"/>
      <c r="E2329" s="84"/>
      <c r="F2329" s="216"/>
      <c r="G2329" s="84"/>
      <c r="H2329" s="210"/>
      <c r="I2329" s="210"/>
      <c r="J2329" s="84"/>
      <c r="K2329" s="84"/>
      <c r="L2329" s="84"/>
      <c r="M2329" s="84"/>
      <c r="N2329" s="84"/>
      <c r="O2329" s="6"/>
      <c r="P2329" s="6"/>
      <c r="Q2329" s="6"/>
      <c r="R2329" s="6"/>
      <c r="S2329" s="6"/>
      <c r="T2329" s="6"/>
      <c r="U2329" s="6"/>
    </row>
    <row r="2330" spans="2:21" s="83" customFormat="1" x14ac:dyDescent="0.2">
      <c r="B2330" s="142"/>
      <c r="E2330" s="84"/>
      <c r="F2330" s="216"/>
      <c r="G2330" s="84"/>
      <c r="H2330" s="210"/>
      <c r="I2330" s="210"/>
      <c r="J2330" s="84"/>
      <c r="K2330" s="84"/>
      <c r="L2330" s="84"/>
      <c r="M2330" s="84"/>
      <c r="N2330" s="84"/>
      <c r="O2330" s="6"/>
      <c r="P2330" s="6"/>
      <c r="Q2330" s="6"/>
      <c r="R2330" s="6"/>
      <c r="S2330" s="6"/>
      <c r="T2330" s="6"/>
      <c r="U2330" s="6"/>
    </row>
    <row r="2331" spans="2:21" s="83" customFormat="1" x14ac:dyDescent="0.2">
      <c r="B2331" s="142"/>
      <c r="E2331" s="84"/>
      <c r="F2331" s="216"/>
      <c r="G2331" s="84"/>
      <c r="H2331" s="210"/>
      <c r="I2331" s="210"/>
      <c r="J2331" s="84"/>
      <c r="K2331" s="84"/>
      <c r="L2331" s="84"/>
      <c r="M2331" s="84"/>
      <c r="N2331" s="84"/>
      <c r="O2331" s="6"/>
      <c r="P2331" s="6"/>
      <c r="Q2331" s="6"/>
      <c r="R2331" s="6"/>
      <c r="S2331" s="6"/>
      <c r="T2331" s="6"/>
      <c r="U2331" s="6"/>
    </row>
    <row r="2332" spans="2:21" s="83" customFormat="1" x14ac:dyDescent="0.2">
      <c r="B2332" s="142"/>
      <c r="E2332" s="84"/>
      <c r="F2332" s="216"/>
      <c r="G2332" s="84"/>
      <c r="H2332" s="210"/>
      <c r="I2332" s="210"/>
      <c r="J2332" s="84"/>
      <c r="K2332" s="84"/>
      <c r="L2332" s="84"/>
      <c r="M2332" s="84"/>
      <c r="N2332" s="84"/>
      <c r="O2332" s="6"/>
      <c r="P2332" s="6"/>
      <c r="Q2332" s="6"/>
      <c r="R2332" s="6"/>
      <c r="S2332" s="6"/>
      <c r="T2332" s="6"/>
      <c r="U2332" s="6"/>
    </row>
    <row r="2333" spans="2:21" s="83" customFormat="1" x14ac:dyDescent="0.2">
      <c r="B2333" s="142"/>
      <c r="E2333" s="84"/>
      <c r="F2333" s="216"/>
      <c r="G2333" s="84"/>
      <c r="H2333" s="210"/>
      <c r="I2333" s="210"/>
      <c r="J2333" s="84"/>
      <c r="K2333" s="84"/>
      <c r="L2333" s="84"/>
      <c r="M2333" s="84"/>
      <c r="N2333" s="84"/>
      <c r="O2333" s="6"/>
      <c r="P2333" s="6"/>
      <c r="Q2333" s="6"/>
      <c r="R2333" s="6"/>
      <c r="S2333" s="6"/>
      <c r="T2333" s="6"/>
      <c r="U2333" s="6"/>
    </row>
    <row r="2334" spans="2:21" s="83" customFormat="1" x14ac:dyDescent="0.2">
      <c r="B2334" s="142"/>
      <c r="E2334" s="84"/>
      <c r="F2334" s="216"/>
      <c r="G2334" s="84"/>
      <c r="H2334" s="210"/>
      <c r="I2334" s="210"/>
      <c r="J2334" s="84"/>
      <c r="K2334" s="84"/>
      <c r="L2334" s="84"/>
      <c r="M2334" s="84"/>
      <c r="N2334" s="84"/>
      <c r="O2334" s="6"/>
      <c r="P2334" s="6"/>
      <c r="Q2334" s="6"/>
      <c r="R2334" s="6"/>
      <c r="S2334" s="6"/>
      <c r="T2334" s="6"/>
      <c r="U2334" s="6"/>
    </row>
    <row r="2335" spans="2:21" s="83" customFormat="1" x14ac:dyDescent="0.2">
      <c r="B2335" s="142"/>
      <c r="E2335" s="84"/>
      <c r="F2335" s="216"/>
      <c r="G2335" s="84"/>
      <c r="H2335" s="210"/>
      <c r="I2335" s="210"/>
      <c r="J2335" s="84"/>
      <c r="K2335" s="84"/>
      <c r="L2335" s="84"/>
      <c r="M2335" s="84"/>
      <c r="N2335" s="84"/>
      <c r="O2335" s="6"/>
      <c r="P2335" s="6"/>
      <c r="Q2335" s="6"/>
      <c r="R2335" s="6"/>
      <c r="S2335" s="6"/>
      <c r="T2335" s="6"/>
      <c r="U2335" s="6"/>
    </row>
    <row r="2336" spans="2:21" s="83" customFormat="1" x14ac:dyDescent="0.2">
      <c r="B2336" s="142"/>
      <c r="E2336" s="84"/>
      <c r="F2336" s="216"/>
      <c r="G2336" s="84"/>
      <c r="H2336" s="210"/>
      <c r="I2336" s="210"/>
      <c r="J2336" s="84"/>
      <c r="K2336" s="84"/>
      <c r="L2336" s="84"/>
      <c r="M2336" s="84"/>
      <c r="N2336" s="84"/>
      <c r="O2336" s="6"/>
      <c r="P2336" s="6"/>
      <c r="Q2336" s="6"/>
      <c r="R2336" s="6"/>
      <c r="S2336" s="6"/>
      <c r="T2336" s="6"/>
      <c r="U2336" s="6"/>
    </row>
    <row r="2337" spans="2:21" s="83" customFormat="1" x14ac:dyDescent="0.2">
      <c r="B2337" s="142"/>
      <c r="E2337" s="84"/>
      <c r="F2337" s="216"/>
      <c r="G2337" s="84"/>
      <c r="H2337" s="210"/>
      <c r="I2337" s="210"/>
      <c r="J2337" s="84"/>
      <c r="K2337" s="84"/>
      <c r="L2337" s="84"/>
      <c r="M2337" s="84"/>
      <c r="N2337" s="84"/>
      <c r="O2337" s="6"/>
      <c r="P2337" s="6"/>
      <c r="Q2337" s="6"/>
      <c r="R2337" s="6"/>
      <c r="S2337" s="6"/>
      <c r="T2337" s="6"/>
      <c r="U2337" s="6"/>
    </row>
    <row r="2338" spans="2:21" s="83" customFormat="1" x14ac:dyDescent="0.2">
      <c r="B2338" s="142"/>
      <c r="E2338" s="84"/>
      <c r="F2338" s="216"/>
      <c r="G2338" s="84"/>
      <c r="H2338" s="210"/>
      <c r="I2338" s="210"/>
      <c r="J2338" s="84"/>
      <c r="K2338" s="84"/>
      <c r="L2338" s="84"/>
      <c r="M2338" s="84"/>
      <c r="N2338" s="84"/>
      <c r="O2338" s="6"/>
      <c r="P2338" s="6"/>
      <c r="Q2338" s="6"/>
      <c r="R2338" s="6"/>
      <c r="S2338" s="6"/>
      <c r="T2338" s="6"/>
      <c r="U2338" s="6"/>
    </row>
    <row r="2339" spans="2:21" s="83" customFormat="1" x14ac:dyDescent="0.2">
      <c r="B2339" s="142"/>
      <c r="E2339" s="84"/>
      <c r="F2339" s="216"/>
      <c r="G2339" s="84"/>
      <c r="H2339" s="210"/>
      <c r="I2339" s="210"/>
      <c r="J2339" s="84"/>
      <c r="K2339" s="84"/>
      <c r="L2339" s="84"/>
      <c r="M2339" s="84"/>
      <c r="N2339" s="84"/>
      <c r="O2339" s="6"/>
      <c r="P2339" s="6"/>
      <c r="Q2339" s="6"/>
      <c r="R2339" s="6"/>
      <c r="S2339" s="6"/>
      <c r="T2339" s="6"/>
      <c r="U2339" s="6"/>
    </row>
    <row r="2340" spans="2:21" s="83" customFormat="1" x14ac:dyDescent="0.2">
      <c r="B2340" s="142"/>
      <c r="E2340" s="84"/>
      <c r="F2340" s="216"/>
      <c r="G2340" s="84"/>
      <c r="H2340" s="210"/>
      <c r="I2340" s="210"/>
      <c r="J2340" s="84"/>
      <c r="K2340" s="84"/>
      <c r="L2340" s="84"/>
      <c r="M2340" s="84"/>
      <c r="N2340" s="84"/>
      <c r="O2340" s="6"/>
      <c r="P2340" s="6"/>
      <c r="Q2340" s="6"/>
      <c r="R2340" s="6"/>
      <c r="S2340" s="6"/>
      <c r="T2340" s="6"/>
      <c r="U2340" s="6"/>
    </row>
    <row r="2341" spans="2:21" s="83" customFormat="1" x14ac:dyDescent="0.2">
      <c r="B2341" s="142"/>
      <c r="E2341" s="84"/>
      <c r="F2341" s="216"/>
      <c r="G2341" s="84"/>
      <c r="H2341" s="210"/>
      <c r="I2341" s="210"/>
      <c r="J2341" s="84"/>
      <c r="K2341" s="84"/>
      <c r="L2341" s="84"/>
      <c r="M2341" s="84"/>
      <c r="N2341" s="84"/>
      <c r="O2341" s="6"/>
      <c r="P2341" s="6"/>
      <c r="Q2341" s="6"/>
      <c r="R2341" s="6"/>
      <c r="S2341" s="6"/>
      <c r="T2341" s="6"/>
      <c r="U2341" s="6"/>
    </row>
    <row r="2342" spans="2:21" s="83" customFormat="1" x14ac:dyDescent="0.2">
      <c r="B2342" s="142"/>
      <c r="E2342" s="84"/>
      <c r="F2342" s="216"/>
      <c r="G2342" s="84"/>
      <c r="H2342" s="210"/>
      <c r="I2342" s="210"/>
      <c r="J2342" s="84"/>
      <c r="K2342" s="84"/>
      <c r="L2342" s="84"/>
      <c r="M2342" s="84"/>
      <c r="N2342" s="84"/>
      <c r="O2342" s="6"/>
      <c r="P2342" s="6"/>
      <c r="Q2342" s="6"/>
      <c r="R2342" s="6"/>
      <c r="S2342" s="6"/>
      <c r="T2342" s="6"/>
      <c r="U2342" s="6"/>
    </row>
    <row r="2343" spans="2:21" s="83" customFormat="1" x14ac:dyDescent="0.2">
      <c r="B2343" s="142"/>
      <c r="E2343" s="84"/>
      <c r="F2343" s="216"/>
      <c r="G2343" s="84"/>
      <c r="H2343" s="210"/>
      <c r="I2343" s="210"/>
      <c r="J2343" s="84"/>
      <c r="K2343" s="84"/>
      <c r="L2343" s="84"/>
      <c r="M2343" s="84"/>
      <c r="N2343" s="84"/>
      <c r="O2343" s="6"/>
      <c r="P2343" s="6"/>
      <c r="Q2343" s="6"/>
      <c r="R2343" s="6"/>
      <c r="S2343" s="6"/>
      <c r="T2343" s="6"/>
      <c r="U2343" s="6"/>
    </row>
    <row r="2344" spans="2:21" s="83" customFormat="1" x14ac:dyDescent="0.2">
      <c r="B2344" s="142"/>
      <c r="E2344" s="84"/>
      <c r="F2344" s="216"/>
      <c r="G2344" s="84"/>
      <c r="H2344" s="210"/>
      <c r="I2344" s="210"/>
      <c r="J2344" s="84"/>
      <c r="K2344" s="84"/>
      <c r="L2344" s="84"/>
      <c r="M2344" s="84"/>
      <c r="N2344" s="84"/>
      <c r="O2344" s="6"/>
      <c r="P2344" s="6"/>
      <c r="Q2344" s="6"/>
      <c r="R2344" s="6"/>
      <c r="S2344" s="6"/>
      <c r="T2344" s="6"/>
      <c r="U2344" s="6"/>
    </row>
    <row r="2345" spans="2:21" s="83" customFormat="1" x14ac:dyDescent="0.2">
      <c r="B2345" s="142"/>
      <c r="E2345" s="84"/>
      <c r="F2345" s="216"/>
      <c r="G2345" s="84"/>
      <c r="H2345" s="210"/>
      <c r="I2345" s="210"/>
      <c r="J2345" s="84"/>
      <c r="K2345" s="84"/>
      <c r="L2345" s="84"/>
      <c r="M2345" s="84"/>
      <c r="N2345" s="84"/>
      <c r="O2345" s="6"/>
      <c r="P2345" s="6"/>
      <c r="Q2345" s="6"/>
      <c r="R2345" s="6"/>
      <c r="S2345" s="6"/>
      <c r="T2345" s="6"/>
      <c r="U2345" s="6"/>
    </row>
    <row r="2346" spans="2:21" s="83" customFormat="1" x14ac:dyDescent="0.2">
      <c r="B2346" s="142"/>
      <c r="E2346" s="84"/>
      <c r="F2346" s="216"/>
      <c r="G2346" s="84"/>
      <c r="H2346" s="210"/>
      <c r="I2346" s="210"/>
      <c r="J2346" s="84"/>
      <c r="K2346" s="84"/>
      <c r="L2346" s="84"/>
      <c r="M2346" s="84"/>
      <c r="N2346" s="84"/>
      <c r="O2346" s="6"/>
      <c r="P2346" s="6"/>
      <c r="Q2346" s="6"/>
      <c r="R2346" s="6"/>
      <c r="S2346" s="6"/>
      <c r="T2346" s="6"/>
      <c r="U2346" s="6"/>
    </row>
    <row r="2347" spans="2:21" s="83" customFormat="1" x14ac:dyDescent="0.2">
      <c r="B2347" s="142"/>
      <c r="E2347" s="84"/>
      <c r="F2347" s="216"/>
      <c r="G2347" s="84"/>
      <c r="H2347" s="210"/>
      <c r="I2347" s="210"/>
      <c r="J2347" s="84"/>
      <c r="K2347" s="84"/>
      <c r="L2347" s="84"/>
      <c r="M2347" s="84"/>
      <c r="N2347" s="84"/>
      <c r="O2347" s="6"/>
      <c r="P2347" s="6"/>
      <c r="Q2347" s="6"/>
      <c r="R2347" s="6"/>
      <c r="S2347" s="6"/>
      <c r="T2347" s="6"/>
      <c r="U2347" s="6"/>
    </row>
    <row r="2348" spans="2:21" s="83" customFormat="1" x14ac:dyDescent="0.2">
      <c r="B2348" s="142"/>
      <c r="E2348" s="84"/>
      <c r="F2348" s="216"/>
      <c r="G2348" s="84"/>
      <c r="H2348" s="210"/>
      <c r="I2348" s="210"/>
      <c r="J2348" s="84"/>
      <c r="K2348" s="84"/>
      <c r="L2348" s="84"/>
      <c r="M2348" s="84"/>
      <c r="N2348" s="84"/>
      <c r="O2348" s="6"/>
      <c r="P2348" s="6"/>
      <c r="Q2348" s="6"/>
      <c r="R2348" s="6"/>
      <c r="S2348" s="6"/>
      <c r="T2348" s="6"/>
      <c r="U2348" s="6"/>
    </row>
    <row r="2349" spans="2:21" s="83" customFormat="1" x14ac:dyDescent="0.2">
      <c r="B2349" s="142"/>
      <c r="E2349" s="84"/>
      <c r="F2349" s="216"/>
      <c r="G2349" s="84"/>
      <c r="H2349" s="210"/>
      <c r="I2349" s="210"/>
      <c r="J2349" s="84"/>
      <c r="K2349" s="84"/>
      <c r="L2349" s="84"/>
      <c r="M2349" s="84"/>
      <c r="N2349" s="84"/>
      <c r="O2349" s="6"/>
      <c r="P2349" s="6"/>
      <c r="Q2349" s="6"/>
      <c r="R2349" s="6"/>
      <c r="S2349" s="6"/>
      <c r="T2349" s="6"/>
      <c r="U2349" s="6"/>
    </row>
    <row r="2350" spans="2:21" s="83" customFormat="1" x14ac:dyDescent="0.2">
      <c r="B2350" s="142"/>
      <c r="E2350" s="84"/>
      <c r="F2350" s="216"/>
      <c r="G2350" s="84"/>
      <c r="H2350" s="210"/>
      <c r="I2350" s="210"/>
      <c r="J2350" s="84"/>
      <c r="K2350" s="84"/>
      <c r="L2350" s="84"/>
      <c r="M2350" s="84"/>
      <c r="N2350" s="84"/>
      <c r="O2350" s="6"/>
      <c r="P2350" s="6"/>
      <c r="Q2350" s="6"/>
      <c r="R2350" s="6"/>
      <c r="S2350" s="6"/>
      <c r="T2350" s="6"/>
      <c r="U2350" s="6"/>
    </row>
    <row r="2351" spans="2:21" s="83" customFormat="1" x14ac:dyDescent="0.2">
      <c r="B2351" s="142"/>
      <c r="E2351" s="84"/>
      <c r="F2351" s="216"/>
      <c r="G2351" s="84"/>
      <c r="H2351" s="210"/>
      <c r="I2351" s="210"/>
      <c r="J2351" s="84"/>
      <c r="K2351" s="84"/>
      <c r="L2351" s="84"/>
      <c r="M2351" s="84"/>
      <c r="N2351" s="84"/>
      <c r="O2351" s="6"/>
      <c r="P2351" s="6"/>
      <c r="Q2351" s="6"/>
      <c r="R2351" s="6"/>
      <c r="S2351" s="6"/>
      <c r="T2351" s="6"/>
      <c r="U2351" s="6"/>
    </row>
    <row r="2352" spans="2:21" s="83" customFormat="1" x14ac:dyDescent="0.2">
      <c r="B2352" s="142"/>
      <c r="E2352" s="84"/>
      <c r="F2352" s="216"/>
      <c r="G2352" s="84"/>
      <c r="H2352" s="210"/>
      <c r="I2352" s="210"/>
      <c r="J2352" s="84"/>
      <c r="K2352" s="84"/>
      <c r="L2352" s="84"/>
      <c r="M2352" s="84"/>
      <c r="N2352" s="84"/>
      <c r="O2352" s="6"/>
      <c r="P2352" s="6"/>
      <c r="Q2352" s="6"/>
      <c r="R2352" s="6"/>
      <c r="S2352" s="6"/>
      <c r="T2352" s="6"/>
      <c r="U2352" s="6"/>
    </row>
    <row r="2353" spans="2:21" s="83" customFormat="1" x14ac:dyDescent="0.2">
      <c r="B2353" s="142"/>
      <c r="E2353" s="84"/>
      <c r="F2353" s="216"/>
      <c r="G2353" s="84"/>
      <c r="H2353" s="210"/>
      <c r="I2353" s="210"/>
      <c r="J2353" s="84"/>
      <c r="K2353" s="84"/>
      <c r="L2353" s="84"/>
      <c r="M2353" s="84"/>
      <c r="N2353" s="84"/>
      <c r="O2353" s="6"/>
      <c r="P2353" s="6"/>
      <c r="Q2353" s="6"/>
      <c r="R2353" s="6"/>
      <c r="S2353" s="6"/>
      <c r="T2353" s="6"/>
      <c r="U2353" s="6"/>
    </row>
    <row r="2354" spans="2:21" s="83" customFormat="1" x14ac:dyDescent="0.2">
      <c r="B2354" s="142"/>
      <c r="E2354" s="84"/>
      <c r="F2354" s="216"/>
      <c r="G2354" s="84"/>
      <c r="H2354" s="210"/>
      <c r="I2354" s="210"/>
      <c r="J2354" s="84"/>
      <c r="K2354" s="84"/>
      <c r="L2354" s="84"/>
      <c r="M2354" s="84"/>
      <c r="N2354" s="84"/>
      <c r="O2354" s="6"/>
      <c r="P2354" s="6"/>
      <c r="Q2354" s="6"/>
      <c r="R2354" s="6"/>
      <c r="S2354" s="6"/>
      <c r="T2354" s="6"/>
      <c r="U2354" s="6"/>
    </row>
    <row r="2355" spans="2:21" s="83" customFormat="1" x14ac:dyDescent="0.2">
      <c r="B2355" s="142"/>
      <c r="E2355" s="84"/>
      <c r="F2355" s="216"/>
      <c r="G2355" s="84"/>
      <c r="H2355" s="210"/>
      <c r="I2355" s="210"/>
      <c r="J2355" s="84"/>
      <c r="K2355" s="84"/>
      <c r="L2355" s="84"/>
      <c r="M2355" s="84"/>
      <c r="N2355" s="84"/>
      <c r="O2355" s="6"/>
      <c r="P2355" s="6"/>
      <c r="Q2355" s="6"/>
      <c r="R2355" s="6"/>
      <c r="S2355" s="6"/>
      <c r="T2355" s="6"/>
      <c r="U2355" s="6"/>
    </row>
    <row r="2356" spans="2:21" s="83" customFormat="1" x14ac:dyDescent="0.2">
      <c r="B2356" s="142"/>
      <c r="E2356" s="84"/>
      <c r="F2356" s="216"/>
      <c r="G2356" s="84"/>
      <c r="H2356" s="210"/>
      <c r="I2356" s="210"/>
      <c r="J2356" s="84"/>
      <c r="K2356" s="84"/>
      <c r="L2356" s="84"/>
      <c r="M2356" s="84"/>
      <c r="N2356" s="84"/>
      <c r="O2356" s="6"/>
      <c r="P2356" s="6"/>
      <c r="Q2356" s="6"/>
      <c r="R2356" s="6"/>
      <c r="S2356" s="6"/>
      <c r="T2356" s="6"/>
      <c r="U2356" s="6"/>
    </row>
    <row r="2357" spans="2:21" s="83" customFormat="1" x14ac:dyDescent="0.2">
      <c r="B2357" s="142"/>
      <c r="E2357" s="84"/>
      <c r="F2357" s="216"/>
      <c r="G2357" s="84"/>
      <c r="H2357" s="210"/>
      <c r="I2357" s="210"/>
      <c r="J2357" s="84"/>
      <c r="K2357" s="84"/>
      <c r="L2357" s="84"/>
      <c r="M2357" s="84"/>
      <c r="N2357" s="84"/>
      <c r="O2357" s="6"/>
      <c r="P2357" s="6"/>
      <c r="Q2357" s="6"/>
      <c r="R2357" s="6"/>
      <c r="S2357" s="6"/>
      <c r="T2357" s="6"/>
      <c r="U2357" s="6"/>
    </row>
    <row r="2358" spans="2:21" s="83" customFormat="1" x14ac:dyDescent="0.2">
      <c r="B2358" s="142"/>
      <c r="E2358" s="84"/>
      <c r="F2358" s="216"/>
      <c r="G2358" s="84"/>
      <c r="H2358" s="210"/>
      <c r="I2358" s="210"/>
      <c r="J2358" s="84"/>
      <c r="K2358" s="84"/>
      <c r="L2358" s="84"/>
      <c r="M2358" s="84"/>
      <c r="N2358" s="84"/>
      <c r="O2358" s="6"/>
      <c r="P2358" s="6"/>
      <c r="Q2358" s="6"/>
      <c r="R2358" s="6"/>
      <c r="S2358" s="6"/>
      <c r="T2358" s="6"/>
      <c r="U2358" s="6"/>
    </row>
    <row r="2359" spans="2:21" s="83" customFormat="1" x14ac:dyDescent="0.2">
      <c r="B2359" s="142"/>
      <c r="E2359" s="84"/>
      <c r="F2359" s="216"/>
      <c r="G2359" s="84"/>
      <c r="H2359" s="210"/>
      <c r="I2359" s="210"/>
      <c r="J2359" s="84"/>
      <c r="K2359" s="84"/>
      <c r="L2359" s="84"/>
      <c r="M2359" s="84"/>
      <c r="N2359" s="84"/>
      <c r="O2359" s="6"/>
      <c r="P2359" s="6"/>
      <c r="Q2359" s="6"/>
      <c r="R2359" s="6"/>
      <c r="S2359" s="6"/>
      <c r="T2359" s="6"/>
      <c r="U2359" s="6"/>
    </row>
    <row r="2360" spans="2:21" s="83" customFormat="1" x14ac:dyDescent="0.2">
      <c r="B2360" s="142"/>
      <c r="E2360" s="84"/>
      <c r="F2360" s="216"/>
      <c r="G2360" s="84"/>
      <c r="H2360" s="210"/>
      <c r="I2360" s="210"/>
      <c r="J2360" s="84"/>
      <c r="K2360" s="84"/>
      <c r="L2360" s="84"/>
      <c r="M2360" s="84"/>
      <c r="N2360" s="84"/>
      <c r="O2360" s="6"/>
      <c r="P2360" s="6"/>
      <c r="Q2360" s="6"/>
      <c r="R2360" s="6"/>
      <c r="S2360" s="6"/>
      <c r="T2360" s="6"/>
      <c r="U2360" s="6"/>
    </row>
    <row r="2361" spans="2:21" s="83" customFormat="1" x14ac:dyDescent="0.2">
      <c r="B2361" s="142"/>
      <c r="E2361" s="84"/>
      <c r="F2361" s="216"/>
      <c r="G2361" s="84"/>
      <c r="H2361" s="210"/>
      <c r="I2361" s="210"/>
      <c r="J2361" s="84"/>
      <c r="K2361" s="84"/>
      <c r="L2361" s="84"/>
      <c r="M2361" s="84"/>
      <c r="N2361" s="84"/>
      <c r="O2361" s="6"/>
      <c r="P2361" s="6"/>
      <c r="Q2361" s="6"/>
      <c r="R2361" s="6"/>
      <c r="S2361" s="6"/>
      <c r="T2361" s="6"/>
      <c r="U2361" s="6"/>
    </row>
    <row r="2362" spans="2:21" s="83" customFormat="1" x14ac:dyDescent="0.2">
      <c r="B2362" s="142"/>
      <c r="E2362" s="84"/>
      <c r="F2362" s="216"/>
      <c r="G2362" s="84"/>
      <c r="H2362" s="210"/>
      <c r="I2362" s="210"/>
      <c r="J2362" s="84"/>
      <c r="K2362" s="84"/>
      <c r="L2362" s="84"/>
      <c r="M2362" s="84"/>
      <c r="N2362" s="84"/>
      <c r="O2362" s="6"/>
      <c r="P2362" s="6"/>
      <c r="Q2362" s="6"/>
      <c r="R2362" s="6"/>
      <c r="S2362" s="6"/>
      <c r="T2362" s="6"/>
      <c r="U2362" s="6"/>
    </row>
    <row r="2363" spans="2:21" s="83" customFormat="1" x14ac:dyDescent="0.2">
      <c r="B2363" s="142"/>
      <c r="E2363" s="84"/>
      <c r="F2363" s="216"/>
      <c r="G2363" s="84"/>
      <c r="H2363" s="210"/>
      <c r="I2363" s="210"/>
      <c r="J2363" s="84"/>
      <c r="K2363" s="84"/>
      <c r="L2363" s="84"/>
      <c r="M2363" s="84"/>
      <c r="N2363" s="84"/>
      <c r="O2363" s="6"/>
      <c r="P2363" s="6"/>
      <c r="Q2363" s="6"/>
      <c r="R2363" s="6"/>
      <c r="S2363" s="6"/>
      <c r="T2363" s="6"/>
      <c r="U2363" s="6"/>
    </row>
    <row r="2364" spans="2:21" s="83" customFormat="1" x14ac:dyDescent="0.2">
      <c r="B2364" s="142"/>
      <c r="E2364" s="84"/>
      <c r="F2364" s="216"/>
      <c r="G2364" s="84"/>
      <c r="H2364" s="210"/>
      <c r="I2364" s="210"/>
      <c r="J2364" s="84"/>
      <c r="K2364" s="84"/>
      <c r="L2364" s="84"/>
      <c r="M2364" s="84"/>
      <c r="N2364" s="84"/>
      <c r="O2364" s="6"/>
      <c r="P2364" s="6"/>
      <c r="Q2364" s="6"/>
      <c r="R2364" s="6"/>
      <c r="S2364" s="6"/>
      <c r="T2364" s="6"/>
      <c r="U2364" s="6"/>
    </row>
    <row r="2365" spans="2:21" s="83" customFormat="1" x14ac:dyDescent="0.2">
      <c r="B2365" s="142"/>
      <c r="E2365" s="84"/>
      <c r="F2365" s="216"/>
      <c r="G2365" s="84"/>
      <c r="H2365" s="210"/>
      <c r="I2365" s="210"/>
      <c r="J2365" s="84"/>
      <c r="K2365" s="84"/>
      <c r="L2365" s="84"/>
      <c r="M2365" s="84"/>
      <c r="N2365" s="84"/>
      <c r="O2365" s="6"/>
      <c r="P2365" s="6"/>
      <c r="Q2365" s="6"/>
      <c r="R2365" s="6"/>
      <c r="S2365" s="6"/>
      <c r="T2365" s="6"/>
      <c r="U2365" s="6"/>
    </row>
    <row r="2366" spans="2:21" s="83" customFormat="1" x14ac:dyDescent="0.2">
      <c r="B2366" s="142"/>
      <c r="E2366" s="84"/>
      <c r="F2366" s="216"/>
      <c r="G2366" s="84"/>
      <c r="H2366" s="210"/>
      <c r="I2366" s="210"/>
      <c r="J2366" s="84"/>
      <c r="K2366" s="84"/>
      <c r="L2366" s="84"/>
      <c r="M2366" s="84"/>
      <c r="N2366" s="84"/>
      <c r="O2366" s="6"/>
      <c r="P2366" s="6"/>
      <c r="Q2366" s="6"/>
      <c r="R2366" s="6"/>
      <c r="S2366" s="6"/>
      <c r="T2366" s="6"/>
      <c r="U2366" s="6"/>
    </row>
    <row r="2367" spans="2:21" s="83" customFormat="1" x14ac:dyDescent="0.2">
      <c r="B2367" s="142"/>
      <c r="E2367" s="84"/>
      <c r="F2367" s="216"/>
      <c r="G2367" s="84"/>
      <c r="H2367" s="210"/>
      <c r="I2367" s="210"/>
      <c r="J2367" s="84"/>
      <c r="K2367" s="84"/>
      <c r="L2367" s="84"/>
      <c r="M2367" s="84"/>
      <c r="N2367" s="84"/>
      <c r="O2367" s="6"/>
      <c r="P2367" s="6"/>
      <c r="Q2367" s="6"/>
      <c r="R2367" s="6"/>
      <c r="S2367" s="6"/>
      <c r="T2367" s="6"/>
      <c r="U2367" s="6"/>
    </row>
    <row r="2368" spans="2:21" s="83" customFormat="1" x14ac:dyDescent="0.2">
      <c r="B2368" s="142"/>
      <c r="E2368" s="84"/>
      <c r="F2368" s="216"/>
      <c r="G2368" s="84"/>
      <c r="H2368" s="210"/>
      <c r="I2368" s="210"/>
      <c r="J2368" s="84"/>
      <c r="K2368" s="84"/>
      <c r="L2368" s="84"/>
      <c r="M2368" s="84"/>
      <c r="N2368" s="84"/>
      <c r="O2368" s="6"/>
      <c r="P2368" s="6"/>
      <c r="Q2368" s="6"/>
      <c r="R2368" s="6"/>
      <c r="S2368" s="6"/>
      <c r="T2368" s="6"/>
      <c r="U2368" s="6"/>
    </row>
    <row r="2369" spans="2:21" s="83" customFormat="1" x14ac:dyDescent="0.2">
      <c r="B2369" s="142"/>
      <c r="E2369" s="84"/>
      <c r="F2369" s="216"/>
      <c r="G2369" s="84"/>
      <c r="H2369" s="210"/>
      <c r="I2369" s="210"/>
      <c r="J2369" s="84"/>
      <c r="K2369" s="84"/>
      <c r="L2369" s="84"/>
      <c r="M2369" s="84"/>
      <c r="N2369" s="84"/>
      <c r="O2369" s="6"/>
      <c r="P2369" s="6"/>
      <c r="Q2369" s="6"/>
      <c r="R2369" s="6"/>
      <c r="S2369" s="6"/>
      <c r="T2369" s="6"/>
      <c r="U2369" s="6"/>
    </row>
    <row r="2370" spans="2:21" s="83" customFormat="1" x14ac:dyDescent="0.2">
      <c r="B2370" s="142"/>
      <c r="E2370" s="84"/>
      <c r="F2370" s="216"/>
      <c r="G2370" s="84"/>
      <c r="H2370" s="210"/>
      <c r="I2370" s="210"/>
      <c r="J2370" s="84"/>
      <c r="K2370" s="84"/>
      <c r="L2370" s="84"/>
      <c r="M2370" s="84"/>
      <c r="N2370" s="84"/>
      <c r="O2370" s="6"/>
      <c r="P2370" s="6"/>
      <c r="Q2370" s="6"/>
      <c r="R2370" s="6"/>
      <c r="S2370" s="6"/>
      <c r="T2370" s="6"/>
      <c r="U2370" s="6"/>
    </row>
    <row r="2371" spans="2:21" s="83" customFormat="1" x14ac:dyDescent="0.2">
      <c r="B2371" s="142"/>
      <c r="E2371" s="84"/>
      <c r="F2371" s="216"/>
      <c r="G2371" s="84"/>
      <c r="H2371" s="210"/>
      <c r="I2371" s="210"/>
      <c r="J2371" s="84"/>
      <c r="K2371" s="84"/>
      <c r="L2371" s="84"/>
      <c r="M2371" s="84"/>
      <c r="N2371" s="84"/>
      <c r="O2371" s="6"/>
      <c r="P2371" s="6"/>
      <c r="Q2371" s="6"/>
      <c r="R2371" s="6"/>
      <c r="S2371" s="6"/>
      <c r="T2371" s="6"/>
      <c r="U2371" s="6"/>
    </row>
    <row r="2372" spans="2:21" s="83" customFormat="1" x14ac:dyDescent="0.2">
      <c r="B2372" s="142"/>
      <c r="E2372" s="84"/>
      <c r="F2372" s="216"/>
      <c r="G2372" s="84"/>
      <c r="H2372" s="210"/>
      <c r="I2372" s="210"/>
      <c r="J2372" s="84"/>
      <c r="K2372" s="84"/>
      <c r="L2372" s="84"/>
      <c r="M2372" s="84"/>
      <c r="N2372" s="84"/>
      <c r="O2372" s="6"/>
      <c r="P2372" s="6"/>
      <c r="Q2372" s="6"/>
      <c r="R2372" s="6"/>
      <c r="S2372" s="6"/>
      <c r="T2372" s="6"/>
      <c r="U2372" s="6"/>
    </row>
    <row r="2373" spans="2:21" s="83" customFormat="1" x14ac:dyDescent="0.2">
      <c r="B2373" s="142"/>
      <c r="E2373" s="84"/>
      <c r="F2373" s="216"/>
      <c r="G2373" s="84"/>
      <c r="H2373" s="210"/>
      <c r="I2373" s="210"/>
      <c r="J2373" s="84"/>
      <c r="K2373" s="84"/>
      <c r="L2373" s="84"/>
      <c r="M2373" s="84"/>
      <c r="N2373" s="84"/>
      <c r="O2373" s="6"/>
      <c r="P2373" s="6"/>
      <c r="Q2373" s="6"/>
      <c r="R2373" s="6"/>
      <c r="S2373" s="6"/>
      <c r="T2373" s="6"/>
      <c r="U2373" s="6"/>
    </row>
    <row r="2374" spans="2:21" s="83" customFormat="1" x14ac:dyDescent="0.2">
      <c r="B2374" s="142"/>
      <c r="E2374" s="84"/>
      <c r="F2374" s="216"/>
      <c r="G2374" s="84"/>
      <c r="H2374" s="210"/>
      <c r="I2374" s="210"/>
      <c r="J2374" s="84"/>
      <c r="K2374" s="84"/>
      <c r="L2374" s="84"/>
      <c r="M2374" s="84"/>
      <c r="N2374" s="84"/>
      <c r="O2374" s="6"/>
      <c r="P2374" s="6"/>
      <c r="Q2374" s="6"/>
      <c r="R2374" s="6"/>
      <c r="S2374" s="6"/>
      <c r="T2374" s="6"/>
      <c r="U2374" s="6"/>
    </row>
    <row r="2375" spans="2:21" s="83" customFormat="1" x14ac:dyDescent="0.2">
      <c r="B2375" s="142"/>
      <c r="E2375" s="84"/>
      <c r="F2375" s="216"/>
      <c r="G2375" s="84"/>
      <c r="H2375" s="210"/>
      <c r="I2375" s="210"/>
      <c r="J2375" s="84"/>
      <c r="K2375" s="84"/>
      <c r="L2375" s="84"/>
      <c r="M2375" s="84"/>
      <c r="N2375" s="84"/>
      <c r="O2375" s="6"/>
      <c r="P2375" s="6"/>
      <c r="Q2375" s="6"/>
      <c r="R2375" s="6"/>
      <c r="S2375" s="6"/>
      <c r="T2375" s="6"/>
      <c r="U2375" s="6"/>
    </row>
    <row r="2376" spans="2:21" s="83" customFormat="1" x14ac:dyDescent="0.2">
      <c r="B2376" s="142"/>
      <c r="E2376" s="84"/>
      <c r="F2376" s="216"/>
      <c r="G2376" s="84"/>
      <c r="H2376" s="210"/>
      <c r="I2376" s="210"/>
      <c r="J2376" s="84"/>
      <c r="K2376" s="84"/>
      <c r="L2376" s="84"/>
      <c r="M2376" s="84"/>
      <c r="N2376" s="84"/>
      <c r="O2376" s="6"/>
      <c r="P2376" s="6"/>
      <c r="Q2376" s="6"/>
      <c r="R2376" s="6"/>
      <c r="S2376" s="6"/>
      <c r="T2376" s="6"/>
      <c r="U2376" s="6"/>
    </row>
    <row r="2377" spans="2:21" s="83" customFormat="1" x14ac:dyDescent="0.2">
      <c r="B2377" s="142"/>
      <c r="E2377" s="84"/>
      <c r="F2377" s="216"/>
      <c r="G2377" s="84"/>
      <c r="H2377" s="210"/>
      <c r="I2377" s="210"/>
      <c r="J2377" s="84"/>
      <c r="K2377" s="84"/>
      <c r="L2377" s="84"/>
      <c r="M2377" s="84"/>
      <c r="N2377" s="84"/>
      <c r="O2377" s="6"/>
      <c r="P2377" s="6"/>
      <c r="Q2377" s="6"/>
      <c r="R2377" s="6"/>
      <c r="S2377" s="6"/>
      <c r="T2377" s="6"/>
      <c r="U2377" s="6"/>
    </row>
    <row r="2378" spans="2:21" s="83" customFormat="1" x14ac:dyDescent="0.2">
      <c r="B2378" s="142"/>
      <c r="E2378" s="84"/>
      <c r="F2378" s="216"/>
      <c r="G2378" s="84"/>
      <c r="H2378" s="210"/>
      <c r="I2378" s="210"/>
      <c r="J2378" s="84"/>
      <c r="K2378" s="84"/>
      <c r="L2378" s="84"/>
      <c r="M2378" s="84"/>
      <c r="N2378" s="84"/>
      <c r="O2378" s="6"/>
      <c r="P2378" s="6"/>
      <c r="Q2378" s="6"/>
      <c r="R2378" s="6"/>
      <c r="S2378" s="6"/>
      <c r="T2378" s="6"/>
      <c r="U2378" s="6"/>
    </row>
    <row r="2379" spans="2:21" s="83" customFormat="1" x14ac:dyDescent="0.2">
      <c r="B2379" s="142"/>
      <c r="E2379" s="84"/>
      <c r="F2379" s="216"/>
      <c r="G2379" s="84"/>
      <c r="H2379" s="210"/>
      <c r="I2379" s="210"/>
      <c r="J2379" s="84"/>
      <c r="K2379" s="84"/>
      <c r="L2379" s="84"/>
      <c r="M2379" s="84"/>
      <c r="N2379" s="84"/>
      <c r="O2379" s="6"/>
      <c r="P2379" s="6"/>
      <c r="Q2379" s="6"/>
      <c r="R2379" s="6"/>
      <c r="S2379" s="6"/>
      <c r="T2379" s="6"/>
      <c r="U2379" s="6"/>
    </row>
    <row r="2380" spans="2:21" s="83" customFormat="1" x14ac:dyDescent="0.2">
      <c r="B2380" s="142"/>
      <c r="E2380" s="84"/>
      <c r="F2380" s="216"/>
      <c r="G2380" s="84"/>
      <c r="H2380" s="210"/>
      <c r="I2380" s="210"/>
      <c r="J2380" s="84"/>
      <c r="K2380" s="84"/>
      <c r="L2380" s="84"/>
      <c r="M2380" s="84"/>
      <c r="N2380" s="84"/>
      <c r="O2380" s="6"/>
      <c r="P2380" s="6"/>
      <c r="Q2380" s="6"/>
      <c r="R2380" s="6"/>
      <c r="S2380" s="6"/>
      <c r="T2380" s="6"/>
      <c r="U2380" s="6"/>
    </row>
    <row r="2381" spans="2:21" s="83" customFormat="1" x14ac:dyDescent="0.2">
      <c r="B2381" s="142"/>
      <c r="E2381" s="84"/>
      <c r="F2381" s="216"/>
      <c r="G2381" s="84"/>
      <c r="H2381" s="210"/>
      <c r="I2381" s="210"/>
      <c r="J2381" s="84"/>
      <c r="K2381" s="84"/>
      <c r="L2381" s="84"/>
      <c r="M2381" s="84"/>
      <c r="N2381" s="84"/>
      <c r="O2381" s="6"/>
      <c r="P2381" s="6"/>
      <c r="Q2381" s="6"/>
      <c r="R2381" s="6"/>
      <c r="S2381" s="6"/>
      <c r="T2381" s="6"/>
      <c r="U2381" s="6"/>
    </row>
    <row r="2382" spans="2:21" s="83" customFormat="1" x14ac:dyDescent="0.2">
      <c r="B2382" s="142"/>
      <c r="E2382" s="84"/>
      <c r="F2382" s="216"/>
      <c r="G2382" s="84"/>
      <c r="H2382" s="210"/>
      <c r="I2382" s="210"/>
      <c r="J2382" s="84"/>
      <c r="K2382" s="84"/>
      <c r="L2382" s="84"/>
      <c r="M2382" s="84"/>
      <c r="N2382" s="84"/>
      <c r="O2382" s="6"/>
      <c r="P2382" s="6"/>
      <c r="Q2382" s="6"/>
      <c r="R2382" s="6"/>
      <c r="S2382" s="6"/>
      <c r="T2382" s="6"/>
      <c r="U2382" s="6"/>
    </row>
    <row r="2383" spans="2:21" s="83" customFormat="1" x14ac:dyDescent="0.2">
      <c r="B2383" s="142"/>
      <c r="E2383" s="84"/>
      <c r="F2383" s="216"/>
      <c r="G2383" s="84"/>
      <c r="H2383" s="210"/>
      <c r="I2383" s="210"/>
      <c r="J2383" s="84"/>
      <c r="K2383" s="84"/>
      <c r="L2383" s="84"/>
      <c r="M2383" s="84"/>
      <c r="N2383" s="84"/>
      <c r="O2383" s="6"/>
      <c r="P2383" s="6"/>
      <c r="Q2383" s="6"/>
      <c r="R2383" s="6"/>
      <c r="S2383" s="6"/>
      <c r="T2383" s="6"/>
      <c r="U2383" s="6"/>
    </row>
    <row r="2384" spans="2:21" s="83" customFormat="1" x14ac:dyDescent="0.2">
      <c r="B2384" s="142"/>
      <c r="E2384" s="84"/>
      <c r="F2384" s="216"/>
      <c r="G2384" s="84"/>
      <c r="H2384" s="210"/>
      <c r="I2384" s="210"/>
      <c r="J2384" s="84"/>
      <c r="K2384" s="84"/>
      <c r="L2384" s="84"/>
      <c r="M2384" s="84"/>
      <c r="N2384" s="84"/>
      <c r="O2384" s="6"/>
      <c r="P2384" s="6"/>
      <c r="Q2384" s="6"/>
      <c r="R2384" s="6"/>
      <c r="S2384" s="6"/>
      <c r="T2384" s="6"/>
      <c r="U2384" s="6"/>
    </row>
    <row r="2385" spans="2:21" s="83" customFormat="1" x14ac:dyDescent="0.2">
      <c r="B2385" s="142"/>
      <c r="E2385" s="84"/>
      <c r="F2385" s="216"/>
      <c r="G2385" s="84"/>
      <c r="H2385" s="210"/>
      <c r="I2385" s="210"/>
      <c r="J2385" s="84"/>
      <c r="K2385" s="84"/>
      <c r="L2385" s="84"/>
      <c r="M2385" s="84"/>
      <c r="N2385" s="84"/>
      <c r="O2385" s="6"/>
      <c r="P2385" s="6"/>
      <c r="Q2385" s="6"/>
      <c r="R2385" s="6"/>
      <c r="S2385" s="6"/>
      <c r="T2385" s="6"/>
      <c r="U2385" s="6"/>
    </row>
    <row r="2386" spans="2:21" s="83" customFormat="1" x14ac:dyDescent="0.2">
      <c r="B2386" s="142"/>
      <c r="E2386" s="84"/>
      <c r="F2386" s="216"/>
      <c r="G2386" s="84"/>
      <c r="H2386" s="210"/>
      <c r="I2386" s="210"/>
      <c r="J2386" s="84"/>
      <c r="K2386" s="84"/>
      <c r="L2386" s="84"/>
      <c r="M2386" s="84"/>
      <c r="N2386" s="84"/>
      <c r="O2386" s="6"/>
      <c r="P2386" s="6"/>
      <c r="Q2386" s="6"/>
      <c r="R2386" s="6"/>
      <c r="S2386" s="6"/>
      <c r="T2386" s="6"/>
      <c r="U2386" s="6"/>
    </row>
    <row r="2387" spans="2:21" s="83" customFormat="1" x14ac:dyDescent="0.2">
      <c r="B2387" s="142"/>
      <c r="E2387" s="84"/>
      <c r="F2387" s="216"/>
      <c r="G2387" s="84"/>
      <c r="H2387" s="210"/>
      <c r="I2387" s="210"/>
      <c r="J2387" s="84"/>
      <c r="K2387" s="84"/>
      <c r="L2387" s="84"/>
      <c r="M2387" s="84"/>
      <c r="N2387" s="84"/>
      <c r="O2387" s="6"/>
      <c r="P2387" s="6"/>
      <c r="Q2387" s="6"/>
      <c r="R2387" s="6"/>
      <c r="S2387" s="6"/>
      <c r="T2387" s="6"/>
      <c r="U2387" s="6"/>
    </row>
    <row r="2388" spans="2:21" s="83" customFormat="1" x14ac:dyDescent="0.2">
      <c r="B2388" s="142"/>
      <c r="E2388" s="84"/>
      <c r="F2388" s="216"/>
      <c r="G2388" s="84"/>
      <c r="H2388" s="210"/>
      <c r="I2388" s="210"/>
      <c r="J2388" s="84"/>
      <c r="K2388" s="84"/>
      <c r="L2388" s="84"/>
      <c r="M2388" s="84"/>
      <c r="N2388" s="84"/>
      <c r="O2388" s="6"/>
      <c r="P2388" s="6"/>
      <c r="Q2388" s="6"/>
      <c r="R2388" s="6"/>
      <c r="S2388" s="6"/>
      <c r="T2388" s="6"/>
      <c r="U2388" s="6"/>
    </row>
    <row r="2389" spans="2:21" s="83" customFormat="1" x14ac:dyDescent="0.2">
      <c r="B2389" s="142"/>
      <c r="E2389" s="84"/>
      <c r="F2389" s="216"/>
      <c r="G2389" s="84"/>
      <c r="H2389" s="210"/>
      <c r="I2389" s="210"/>
      <c r="J2389" s="84"/>
      <c r="K2389" s="84"/>
      <c r="L2389" s="84"/>
      <c r="M2389" s="84"/>
      <c r="N2389" s="84"/>
      <c r="O2389" s="6"/>
      <c r="P2389" s="6"/>
      <c r="Q2389" s="6"/>
      <c r="R2389" s="6"/>
      <c r="S2389" s="6"/>
      <c r="T2389" s="6"/>
      <c r="U2389" s="6"/>
    </row>
    <row r="2390" spans="2:21" s="83" customFormat="1" x14ac:dyDescent="0.2">
      <c r="B2390" s="142"/>
      <c r="E2390" s="84"/>
      <c r="F2390" s="216"/>
      <c r="G2390" s="84"/>
      <c r="H2390" s="210"/>
      <c r="I2390" s="210"/>
      <c r="J2390" s="84"/>
      <c r="K2390" s="84"/>
      <c r="L2390" s="84"/>
      <c r="M2390" s="84"/>
      <c r="N2390" s="84"/>
      <c r="O2390" s="6"/>
      <c r="P2390" s="6"/>
      <c r="Q2390" s="6"/>
      <c r="R2390" s="6"/>
      <c r="S2390" s="6"/>
      <c r="T2390" s="6"/>
      <c r="U2390" s="6"/>
    </row>
    <row r="2391" spans="2:21" s="83" customFormat="1" x14ac:dyDescent="0.2">
      <c r="B2391" s="142"/>
      <c r="E2391" s="84"/>
      <c r="F2391" s="216"/>
      <c r="G2391" s="84"/>
      <c r="H2391" s="210"/>
      <c r="I2391" s="210"/>
      <c r="J2391" s="84"/>
      <c r="K2391" s="84"/>
      <c r="L2391" s="84"/>
      <c r="M2391" s="84"/>
      <c r="N2391" s="84"/>
      <c r="O2391" s="6"/>
      <c r="P2391" s="6"/>
      <c r="Q2391" s="6"/>
      <c r="R2391" s="6"/>
      <c r="S2391" s="6"/>
      <c r="T2391" s="6"/>
      <c r="U2391" s="6"/>
    </row>
    <row r="2392" spans="2:21" s="83" customFormat="1" x14ac:dyDescent="0.2">
      <c r="B2392" s="142"/>
      <c r="E2392" s="84"/>
      <c r="F2392" s="216"/>
      <c r="G2392" s="84"/>
      <c r="H2392" s="210"/>
      <c r="I2392" s="210"/>
      <c r="J2392" s="84"/>
      <c r="K2392" s="84"/>
      <c r="L2392" s="84"/>
      <c r="M2392" s="84"/>
      <c r="N2392" s="84"/>
      <c r="O2392" s="6"/>
      <c r="P2392" s="6"/>
      <c r="Q2392" s="6"/>
      <c r="R2392" s="6"/>
      <c r="S2392" s="6"/>
      <c r="T2392" s="6"/>
      <c r="U2392" s="6"/>
    </row>
    <row r="2393" spans="2:21" s="83" customFormat="1" x14ac:dyDescent="0.2">
      <c r="B2393" s="142"/>
      <c r="E2393" s="84"/>
      <c r="F2393" s="216"/>
      <c r="G2393" s="84"/>
      <c r="H2393" s="210"/>
      <c r="I2393" s="210"/>
      <c r="J2393" s="84"/>
      <c r="K2393" s="84"/>
      <c r="L2393" s="84"/>
      <c r="M2393" s="84"/>
      <c r="N2393" s="84"/>
      <c r="O2393" s="6"/>
      <c r="P2393" s="6"/>
      <c r="Q2393" s="6"/>
      <c r="R2393" s="6"/>
      <c r="S2393" s="6"/>
      <c r="T2393" s="6"/>
      <c r="U2393" s="6"/>
    </row>
    <row r="2394" spans="2:21" s="83" customFormat="1" x14ac:dyDescent="0.2">
      <c r="B2394" s="142"/>
      <c r="E2394" s="84"/>
      <c r="F2394" s="216"/>
      <c r="G2394" s="84"/>
      <c r="H2394" s="210"/>
      <c r="I2394" s="210"/>
      <c r="J2394" s="84"/>
      <c r="K2394" s="84"/>
      <c r="L2394" s="84"/>
      <c r="M2394" s="84"/>
      <c r="N2394" s="84"/>
      <c r="O2394" s="6"/>
      <c r="P2394" s="6"/>
      <c r="Q2394" s="6"/>
      <c r="R2394" s="6"/>
      <c r="S2394" s="6"/>
      <c r="T2394" s="6"/>
      <c r="U2394" s="6"/>
    </row>
    <row r="2395" spans="2:21" s="83" customFormat="1" x14ac:dyDescent="0.2">
      <c r="B2395" s="142"/>
      <c r="E2395" s="84"/>
      <c r="F2395" s="216"/>
      <c r="G2395" s="84"/>
      <c r="H2395" s="210"/>
      <c r="I2395" s="210"/>
      <c r="J2395" s="84"/>
      <c r="K2395" s="84"/>
      <c r="L2395" s="84"/>
      <c r="M2395" s="84"/>
      <c r="N2395" s="84"/>
      <c r="O2395" s="6"/>
      <c r="P2395" s="6"/>
      <c r="Q2395" s="6"/>
      <c r="R2395" s="6"/>
      <c r="S2395" s="6"/>
      <c r="T2395" s="6"/>
      <c r="U2395" s="6"/>
    </row>
    <row r="2396" spans="2:21" s="83" customFormat="1" x14ac:dyDescent="0.2">
      <c r="B2396" s="142"/>
      <c r="E2396" s="84"/>
      <c r="F2396" s="216"/>
      <c r="G2396" s="84"/>
      <c r="H2396" s="210"/>
      <c r="I2396" s="210"/>
      <c r="J2396" s="84"/>
      <c r="K2396" s="84"/>
      <c r="L2396" s="84"/>
      <c r="M2396" s="84"/>
      <c r="N2396" s="84"/>
      <c r="O2396" s="6"/>
      <c r="P2396" s="6"/>
      <c r="Q2396" s="6"/>
      <c r="R2396" s="6"/>
      <c r="S2396" s="6"/>
      <c r="T2396" s="6"/>
      <c r="U2396" s="6"/>
    </row>
    <row r="2397" spans="2:21" s="83" customFormat="1" x14ac:dyDescent="0.2">
      <c r="B2397" s="142"/>
      <c r="E2397" s="84"/>
      <c r="F2397" s="216"/>
      <c r="G2397" s="84"/>
      <c r="H2397" s="210"/>
      <c r="I2397" s="210"/>
      <c r="J2397" s="84"/>
      <c r="K2397" s="84"/>
      <c r="L2397" s="84"/>
      <c r="M2397" s="84"/>
      <c r="N2397" s="84"/>
      <c r="O2397" s="6"/>
      <c r="P2397" s="6"/>
      <c r="Q2397" s="6"/>
      <c r="R2397" s="6"/>
      <c r="S2397" s="6"/>
      <c r="T2397" s="6"/>
      <c r="U2397" s="6"/>
    </row>
    <row r="2398" spans="2:21" s="83" customFormat="1" x14ac:dyDescent="0.2">
      <c r="B2398" s="142"/>
      <c r="E2398" s="84"/>
      <c r="F2398" s="216"/>
      <c r="G2398" s="84"/>
      <c r="H2398" s="210"/>
      <c r="I2398" s="210"/>
      <c r="J2398" s="84"/>
      <c r="K2398" s="84"/>
      <c r="L2398" s="84"/>
      <c r="M2398" s="84"/>
      <c r="N2398" s="84"/>
      <c r="O2398" s="6"/>
      <c r="P2398" s="6"/>
      <c r="Q2398" s="6"/>
      <c r="R2398" s="6"/>
      <c r="S2398" s="6"/>
      <c r="T2398" s="6"/>
      <c r="U2398" s="6"/>
    </row>
    <row r="2399" spans="2:21" s="83" customFormat="1" x14ac:dyDescent="0.2">
      <c r="B2399" s="142"/>
      <c r="E2399" s="84"/>
      <c r="F2399" s="216"/>
      <c r="G2399" s="84"/>
      <c r="H2399" s="210"/>
      <c r="I2399" s="210"/>
      <c r="J2399" s="84"/>
      <c r="K2399" s="84"/>
      <c r="L2399" s="84"/>
      <c r="M2399" s="84"/>
      <c r="N2399" s="84"/>
      <c r="O2399" s="6"/>
      <c r="P2399" s="6"/>
      <c r="Q2399" s="6"/>
      <c r="R2399" s="6"/>
      <c r="S2399" s="6"/>
      <c r="T2399" s="6"/>
      <c r="U2399" s="6"/>
    </row>
    <row r="2400" spans="2:21" s="83" customFormat="1" x14ac:dyDescent="0.2">
      <c r="B2400" s="142"/>
      <c r="E2400" s="84"/>
      <c r="F2400" s="216"/>
      <c r="G2400" s="84"/>
      <c r="H2400" s="210"/>
      <c r="I2400" s="210"/>
      <c r="J2400" s="84"/>
      <c r="K2400" s="84"/>
      <c r="L2400" s="84"/>
      <c r="M2400" s="84"/>
      <c r="N2400" s="84"/>
      <c r="O2400" s="6"/>
      <c r="P2400" s="6"/>
      <c r="Q2400" s="6"/>
      <c r="R2400" s="6"/>
      <c r="S2400" s="6"/>
      <c r="T2400" s="6"/>
      <c r="U2400" s="6"/>
    </row>
    <row r="2401" spans="2:21" s="83" customFormat="1" x14ac:dyDescent="0.2">
      <c r="B2401" s="142"/>
      <c r="E2401" s="84"/>
      <c r="F2401" s="216"/>
      <c r="G2401" s="84"/>
      <c r="H2401" s="210"/>
      <c r="I2401" s="210"/>
      <c r="J2401" s="84"/>
      <c r="K2401" s="84"/>
      <c r="L2401" s="84"/>
      <c r="M2401" s="84"/>
      <c r="N2401" s="84"/>
      <c r="O2401" s="6"/>
      <c r="P2401" s="6"/>
      <c r="Q2401" s="6"/>
      <c r="R2401" s="6"/>
      <c r="S2401" s="6"/>
      <c r="T2401" s="6"/>
      <c r="U2401" s="6"/>
    </row>
    <row r="2402" spans="2:21" s="83" customFormat="1" x14ac:dyDescent="0.2">
      <c r="B2402" s="142"/>
      <c r="E2402" s="84"/>
      <c r="F2402" s="216"/>
      <c r="G2402" s="84"/>
      <c r="H2402" s="210"/>
      <c r="I2402" s="210"/>
      <c r="J2402" s="84"/>
      <c r="K2402" s="84"/>
      <c r="L2402" s="84"/>
      <c r="M2402" s="84"/>
      <c r="N2402" s="84"/>
      <c r="O2402" s="6"/>
      <c r="P2402" s="6"/>
      <c r="Q2402" s="6"/>
      <c r="R2402" s="6"/>
      <c r="S2402" s="6"/>
      <c r="T2402" s="6"/>
      <c r="U2402" s="6"/>
    </row>
    <row r="2403" spans="2:21" s="83" customFormat="1" x14ac:dyDescent="0.2">
      <c r="B2403" s="142"/>
      <c r="E2403" s="84"/>
      <c r="F2403" s="216"/>
      <c r="G2403" s="84"/>
      <c r="H2403" s="210"/>
      <c r="I2403" s="210"/>
      <c r="J2403" s="84"/>
      <c r="K2403" s="84"/>
      <c r="L2403" s="84"/>
      <c r="M2403" s="84"/>
      <c r="N2403" s="84"/>
      <c r="O2403" s="6"/>
      <c r="P2403" s="6"/>
      <c r="Q2403" s="6"/>
      <c r="R2403" s="6"/>
      <c r="S2403" s="6"/>
      <c r="T2403" s="6"/>
      <c r="U2403" s="6"/>
    </row>
    <row r="2404" spans="2:21" s="83" customFormat="1" x14ac:dyDescent="0.2">
      <c r="B2404" s="142"/>
      <c r="E2404" s="84"/>
      <c r="F2404" s="216"/>
      <c r="G2404" s="84"/>
      <c r="H2404" s="210"/>
      <c r="I2404" s="210"/>
      <c r="J2404" s="84"/>
      <c r="K2404" s="84"/>
      <c r="L2404" s="84"/>
      <c r="M2404" s="84"/>
      <c r="N2404" s="84"/>
      <c r="O2404" s="6"/>
      <c r="P2404" s="6"/>
      <c r="Q2404" s="6"/>
      <c r="R2404" s="6"/>
      <c r="S2404" s="6"/>
      <c r="T2404" s="6"/>
      <c r="U2404" s="6"/>
    </row>
    <row r="2405" spans="2:21" s="83" customFormat="1" x14ac:dyDescent="0.2">
      <c r="B2405" s="142"/>
      <c r="E2405" s="84"/>
      <c r="F2405" s="216"/>
      <c r="G2405" s="84"/>
      <c r="H2405" s="210"/>
      <c r="I2405" s="210"/>
      <c r="J2405" s="84"/>
      <c r="K2405" s="84"/>
      <c r="L2405" s="84"/>
      <c r="M2405" s="84"/>
      <c r="N2405" s="84"/>
      <c r="O2405" s="6"/>
      <c r="P2405" s="6"/>
      <c r="Q2405" s="6"/>
      <c r="R2405" s="6"/>
      <c r="S2405" s="6"/>
      <c r="T2405" s="6"/>
      <c r="U2405" s="6"/>
    </row>
    <row r="2406" spans="2:21" s="83" customFormat="1" x14ac:dyDescent="0.2">
      <c r="B2406" s="142"/>
      <c r="E2406" s="84"/>
      <c r="F2406" s="216"/>
      <c r="G2406" s="84"/>
      <c r="H2406" s="210"/>
      <c r="I2406" s="210"/>
      <c r="J2406" s="84"/>
      <c r="K2406" s="84"/>
      <c r="L2406" s="84"/>
      <c r="M2406" s="84"/>
      <c r="N2406" s="84"/>
      <c r="O2406" s="6"/>
      <c r="P2406" s="6"/>
      <c r="Q2406" s="6"/>
      <c r="R2406" s="6"/>
      <c r="S2406" s="6"/>
      <c r="T2406" s="6"/>
      <c r="U2406" s="6"/>
    </row>
    <row r="2407" spans="2:21" s="83" customFormat="1" x14ac:dyDescent="0.2">
      <c r="B2407" s="142"/>
      <c r="E2407" s="84"/>
      <c r="F2407" s="216"/>
      <c r="G2407" s="84"/>
      <c r="H2407" s="210"/>
      <c r="I2407" s="210"/>
      <c r="J2407" s="84"/>
      <c r="K2407" s="84"/>
      <c r="L2407" s="84"/>
      <c r="M2407" s="84"/>
      <c r="N2407" s="84"/>
      <c r="O2407" s="6"/>
      <c r="P2407" s="6"/>
      <c r="Q2407" s="6"/>
      <c r="R2407" s="6"/>
      <c r="S2407" s="6"/>
      <c r="T2407" s="6"/>
      <c r="U2407" s="6"/>
    </row>
    <row r="2408" spans="2:21" s="83" customFormat="1" x14ac:dyDescent="0.2">
      <c r="B2408" s="142"/>
      <c r="E2408" s="84"/>
      <c r="F2408" s="216"/>
      <c r="G2408" s="84"/>
      <c r="H2408" s="210"/>
      <c r="I2408" s="210"/>
      <c r="J2408" s="84"/>
      <c r="K2408" s="84"/>
      <c r="L2408" s="84"/>
      <c r="M2408" s="84"/>
      <c r="N2408" s="84"/>
      <c r="O2408" s="6"/>
      <c r="P2408" s="6"/>
      <c r="Q2408" s="6"/>
      <c r="R2408" s="6"/>
      <c r="S2408" s="6"/>
      <c r="T2408" s="6"/>
      <c r="U2408" s="6"/>
    </row>
    <row r="2409" spans="2:21" s="83" customFormat="1" x14ac:dyDescent="0.2">
      <c r="B2409" s="142"/>
      <c r="E2409" s="84"/>
      <c r="F2409" s="216"/>
      <c r="G2409" s="84"/>
      <c r="H2409" s="210"/>
      <c r="I2409" s="210"/>
      <c r="J2409" s="84"/>
      <c r="K2409" s="84"/>
      <c r="L2409" s="84"/>
      <c r="M2409" s="84"/>
      <c r="N2409" s="84"/>
      <c r="O2409" s="6"/>
      <c r="P2409" s="6"/>
      <c r="Q2409" s="6"/>
      <c r="R2409" s="6"/>
      <c r="S2409" s="6"/>
      <c r="T2409" s="6"/>
      <c r="U2409" s="6"/>
    </row>
    <row r="2410" spans="2:21" s="83" customFormat="1" x14ac:dyDescent="0.2">
      <c r="B2410" s="142"/>
      <c r="E2410" s="84"/>
      <c r="F2410" s="216"/>
      <c r="G2410" s="84"/>
      <c r="H2410" s="210"/>
      <c r="I2410" s="210"/>
      <c r="J2410" s="84"/>
      <c r="K2410" s="84"/>
      <c r="L2410" s="84"/>
      <c r="M2410" s="84"/>
      <c r="N2410" s="84"/>
      <c r="O2410" s="6"/>
      <c r="P2410" s="6"/>
      <c r="Q2410" s="6"/>
      <c r="R2410" s="6"/>
      <c r="S2410" s="6"/>
      <c r="T2410" s="6"/>
      <c r="U2410" s="6"/>
    </row>
    <row r="2411" spans="2:21" s="83" customFormat="1" x14ac:dyDescent="0.2">
      <c r="B2411" s="142"/>
      <c r="E2411" s="84"/>
      <c r="F2411" s="216"/>
      <c r="G2411" s="84"/>
      <c r="H2411" s="210"/>
      <c r="I2411" s="210"/>
      <c r="J2411" s="84"/>
      <c r="K2411" s="84"/>
      <c r="L2411" s="84"/>
      <c r="M2411" s="84"/>
      <c r="N2411" s="84"/>
      <c r="O2411" s="6"/>
      <c r="P2411" s="6"/>
      <c r="Q2411" s="6"/>
      <c r="R2411" s="6"/>
      <c r="S2411" s="6"/>
      <c r="T2411" s="6"/>
      <c r="U2411" s="6"/>
    </row>
    <row r="2412" spans="2:21" s="83" customFormat="1" x14ac:dyDescent="0.2">
      <c r="B2412" s="142"/>
      <c r="E2412" s="84"/>
      <c r="F2412" s="216"/>
      <c r="G2412" s="84"/>
      <c r="H2412" s="210"/>
      <c r="I2412" s="210"/>
      <c r="J2412" s="84"/>
      <c r="K2412" s="84"/>
      <c r="L2412" s="84"/>
      <c r="M2412" s="84"/>
      <c r="N2412" s="84"/>
      <c r="O2412" s="6"/>
      <c r="P2412" s="6"/>
      <c r="Q2412" s="6"/>
      <c r="R2412" s="6"/>
      <c r="S2412" s="6"/>
      <c r="T2412" s="6"/>
      <c r="U2412" s="6"/>
    </row>
    <row r="2413" spans="2:21" s="83" customFormat="1" x14ac:dyDescent="0.2">
      <c r="B2413" s="142"/>
      <c r="E2413" s="84"/>
      <c r="F2413" s="216"/>
      <c r="G2413" s="84"/>
      <c r="H2413" s="210"/>
      <c r="I2413" s="210"/>
      <c r="J2413" s="84"/>
      <c r="K2413" s="84"/>
      <c r="L2413" s="84"/>
      <c r="M2413" s="84"/>
      <c r="N2413" s="84"/>
      <c r="O2413" s="6"/>
      <c r="P2413" s="6"/>
      <c r="Q2413" s="6"/>
      <c r="R2413" s="6"/>
      <c r="S2413" s="6"/>
      <c r="T2413" s="6"/>
      <c r="U2413" s="6"/>
    </row>
    <row r="2414" spans="2:21" s="83" customFormat="1" x14ac:dyDescent="0.2">
      <c r="B2414" s="142"/>
      <c r="E2414" s="84"/>
      <c r="F2414" s="216"/>
      <c r="G2414" s="84"/>
      <c r="H2414" s="210"/>
      <c r="I2414" s="210"/>
      <c r="J2414" s="84"/>
      <c r="K2414" s="84"/>
      <c r="L2414" s="84"/>
      <c r="M2414" s="84"/>
      <c r="N2414" s="84"/>
      <c r="O2414" s="6"/>
      <c r="P2414" s="6"/>
      <c r="Q2414" s="6"/>
      <c r="R2414" s="6"/>
      <c r="S2414" s="6"/>
      <c r="T2414" s="6"/>
      <c r="U2414" s="6"/>
    </row>
    <row r="2415" spans="2:21" s="83" customFormat="1" x14ac:dyDescent="0.2">
      <c r="B2415" s="142"/>
      <c r="E2415" s="84"/>
      <c r="F2415" s="216"/>
      <c r="G2415" s="84"/>
      <c r="H2415" s="210"/>
      <c r="I2415" s="210"/>
      <c r="J2415" s="84"/>
      <c r="K2415" s="84"/>
      <c r="L2415" s="84"/>
      <c r="M2415" s="84"/>
      <c r="N2415" s="84"/>
      <c r="O2415" s="6"/>
      <c r="P2415" s="6"/>
      <c r="Q2415" s="6"/>
      <c r="R2415" s="6"/>
      <c r="S2415" s="6"/>
      <c r="T2415" s="6"/>
      <c r="U2415" s="6"/>
    </row>
    <row r="2416" spans="2:21" s="83" customFormat="1" x14ac:dyDescent="0.2">
      <c r="B2416" s="142"/>
      <c r="E2416" s="84"/>
      <c r="F2416" s="216"/>
      <c r="G2416" s="84"/>
      <c r="H2416" s="210"/>
      <c r="I2416" s="210"/>
      <c r="J2416" s="84"/>
      <c r="K2416" s="84"/>
      <c r="L2416" s="84"/>
      <c r="M2416" s="84"/>
      <c r="N2416" s="84"/>
      <c r="O2416" s="6"/>
      <c r="P2416" s="6"/>
      <c r="Q2416" s="6"/>
      <c r="R2416" s="6"/>
      <c r="S2416" s="6"/>
      <c r="T2416" s="6"/>
      <c r="U2416" s="6"/>
    </row>
    <row r="2417" spans="2:21" s="83" customFormat="1" x14ac:dyDescent="0.2">
      <c r="B2417" s="142"/>
      <c r="E2417" s="84"/>
      <c r="F2417" s="216"/>
      <c r="G2417" s="84"/>
      <c r="H2417" s="210"/>
      <c r="I2417" s="210"/>
      <c r="J2417" s="84"/>
      <c r="K2417" s="84"/>
      <c r="L2417" s="84"/>
      <c r="M2417" s="84"/>
      <c r="N2417" s="84"/>
      <c r="O2417" s="6"/>
      <c r="P2417" s="6"/>
      <c r="Q2417" s="6"/>
      <c r="R2417" s="6"/>
      <c r="S2417" s="6"/>
      <c r="T2417" s="6"/>
      <c r="U2417" s="6"/>
    </row>
    <row r="2418" spans="2:21" s="83" customFormat="1" x14ac:dyDescent="0.2">
      <c r="B2418" s="142"/>
      <c r="E2418" s="84"/>
      <c r="F2418" s="216"/>
      <c r="G2418" s="84"/>
      <c r="H2418" s="210"/>
      <c r="I2418" s="210"/>
      <c r="J2418" s="84"/>
      <c r="K2418" s="84"/>
      <c r="L2418" s="84"/>
      <c r="M2418" s="84"/>
      <c r="N2418" s="84"/>
      <c r="O2418" s="6"/>
      <c r="P2418" s="6"/>
      <c r="Q2418" s="6"/>
      <c r="R2418" s="6"/>
      <c r="S2418" s="6"/>
      <c r="T2418" s="6"/>
      <c r="U2418" s="6"/>
    </row>
    <row r="2419" spans="2:21" s="83" customFormat="1" x14ac:dyDescent="0.2">
      <c r="B2419" s="142"/>
      <c r="E2419" s="84"/>
      <c r="F2419" s="216"/>
      <c r="G2419" s="84"/>
      <c r="H2419" s="210"/>
      <c r="I2419" s="210"/>
      <c r="J2419" s="84"/>
      <c r="K2419" s="84"/>
      <c r="L2419" s="84"/>
      <c r="M2419" s="84"/>
      <c r="N2419" s="84"/>
      <c r="O2419" s="6"/>
      <c r="P2419" s="6"/>
      <c r="Q2419" s="6"/>
      <c r="R2419" s="6"/>
      <c r="S2419" s="6"/>
      <c r="T2419" s="6"/>
      <c r="U2419" s="6"/>
    </row>
    <row r="2420" spans="2:21" s="83" customFormat="1" x14ac:dyDescent="0.2">
      <c r="B2420" s="142"/>
      <c r="E2420" s="84"/>
      <c r="F2420" s="216"/>
      <c r="G2420" s="84"/>
      <c r="H2420" s="210"/>
      <c r="I2420" s="210"/>
      <c r="J2420" s="84"/>
      <c r="K2420" s="84"/>
      <c r="L2420" s="84"/>
      <c r="M2420" s="84"/>
      <c r="N2420" s="84"/>
      <c r="O2420" s="6"/>
      <c r="P2420" s="6"/>
      <c r="Q2420" s="6"/>
      <c r="R2420" s="6"/>
      <c r="S2420" s="6"/>
      <c r="T2420" s="6"/>
      <c r="U2420" s="6"/>
    </row>
    <row r="2421" spans="2:21" s="83" customFormat="1" x14ac:dyDescent="0.2">
      <c r="B2421" s="142"/>
      <c r="E2421" s="84"/>
      <c r="F2421" s="216"/>
      <c r="G2421" s="84"/>
      <c r="H2421" s="210"/>
      <c r="I2421" s="210"/>
      <c r="J2421" s="84"/>
      <c r="K2421" s="84"/>
      <c r="L2421" s="84"/>
      <c r="M2421" s="84"/>
      <c r="N2421" s="84"/>
      <c r="O2421" s="6"/>
      <c r="P2421" s="6"/>
      <c r="Q2421" s="6"/>
      <c r="R2421" s="6"/>
      <c r="S2421" s="6"/>
      <c r="T2421" s="6"/>
      <c r="U2421" s="6"/>
    </row>
    <row r="2422" spans="2:21" s="83" customFormat="1" x14ac:dyDescent="0.2">
      <c r="B2422" s="142"/>
      <c r="E2422" s="84"/>
      <c r="F2422" s="216"/>
      <c r="G2422" s="84"/>
      <c r="H2422" s="210"/>
      <c r="I2422" s="210"/>
      <c r="J2422" s="84"/>
      <c r="K2422" s="84"/>
      <c r="L2422" s="84"/>
      <c r="M2422" s="84"/>
      <c r="N2422" s="84"/>
      <c r="O2422" s="6"/>
      <c r="P2422" s="6"/>
      <c r="Q2422" s="6"/>
      <c r="R2422" s="6"/>
      <c r="S2422" s="6"/>
      <c r="T2422" s="6"/>
      <c r="U2422" s="6"/>
    </row>
    <row r="2423" spans="2:21" s="83" customFormat="1" x14ac:dyDescent="0.2">
      <c r="B2423" s="142"/>
      <c r="E2423" s="84"/>
      <c r="F2423" s="216"/>
      <c r="G2423" s="84"/>
      <c r="H2423" s="210"/>
      <c r="I2423" s="210"/>
      <c r="J2423" s="84"/>
      <c r="K2423" s="84"/>
      <c r="L2423" s="84"/>
      <c r="M2423" s="84"/>
      <c r="N2423" s="84"/>
      <c r="O2423" s="6"/>
      <c r="P2423" s="6"/>
      <c r="Q2423" s="6"/>
      <c r="R2423" s="6"/>
      <c r="S2423" s="6"/>
      <c r="T2423" s="6"/>
      <c r="U2423" s="6"/>
    </row>
    <row r="2424" spans="2:21" s="83" customFormat="1" x14ac:dyDescent="0.2">
      <c r="B2424" s="142"/>
      <c r="E2424" s="84"/>
      <c r="F2424" s="216"/>
      <c r="G2424" s="84"/>
      <c r="H2424" s="210"/>
      <c r="I2424" s="210"/>
      <c r="J2424" s="84"/>
      <c r="K2424" s="84"/>
      <c r="L2424" s="84"/>
      <c r="M2424" s="84"/>
      <c r="N2424" s="84"/>
      <c r="O2424" s="6"/>
      <c r="P2424" s="6"/>
      <c r="Q2424" s="6"/>
      <c r="R2424" s="6"/>
      <c r="S2424" s="6"/>
      <c r="T2424" s="6"/>
      <c r="U2424" s="6"/>
    </row>
    <row r="2425" spans="2:21" s="83" customFormat="1" x14ac:dyDescent="0.2">
      <c r="B2425" s="142"/>
      <c r="E2425" s="84"/>
      <c r="F2425" s="216"/>
      <c r="G2425" s="84"/>
      <c r="H2425" s="210"/>
      <c r="I2425" s="210"/>
      <c r="J2425" s="84"/>
      <c r="K2425" s="84"/>
      <c r="L2425" s="84"/>
      <c r="M2425" s="84"/>
      <c r="N2425" s="84"/>
      <c r="O2425" s="6"/>
      <c r="P2425" s="6"/>
      <c r="Q2425" s="6"/>
      <c r="R2425" s="6"/>
      <c r="S2425" s="6"/>
      <c r="T2425" s="6"/>
      <c r="U2425" s="6"/>
    </row>
    <row r="2426" spans="2:21" s="83" customFormat="1" x14ac:dyDescent="0.2">
      <c r="B2426" s="142"/>
      <c r="E2426" s="84"/>
      <c r="F2426" s="216"/>
      <c r="G2426" s="84"/>
      <c r="H2426" s="210"/>
      <c r="I2426" s="210"/>
      <c r="J2426" s="84"/>
      <c r="K2426" s="84"/>
      <c r="L2426" s="84"/>
      <c r="M2426" s="84"/>
      <c r="N2426" s="84"/>
      <c r="O2426" s="6"/>
      <c r="P2426" s="6"/>
      <c r="Q2426" s="6"/>
      <c r="R2426" s="6"/>
      <c r="S2426" s="6"/>
      <c r="T2426" s="6"/>
      <c r="U2426" s="6"/>
    </row>
    <row r="2427" spans="2:21" s="83" customFormat="1" x14ac:dyDescent="0.2">
      <c r="B2427" s="142"/>
      <c r="E2427" s="84"/>
      <c r="F2427" s="216"/>
      <c r="G2427" s="84"/>
      <c r="H2427" s="210"/>
      <c r="I2427" s="210"/>
      <c r="J2427" s="84"/>
      <c r="K2427" s="84"/>
      <c r="L2427" s="84"/>
      <c r="M2427" s="84"/>
      <c r="N2427" s="84"/>
      <c r="O2427" s="6"/>
      <c r="P2427" s="6"/>
      <c r="Q2427" s="6"/>
      <c r="R2427" s="6"/>
      <c r="S2427" s="6"/>
      <c r="T2427" s="6"/>
      <c r="U2427" s="6"/>
    </row>
    <row r="2428" spans="2:21" s="83" customFormat="1" x14ac:dyDescent="0.2">
      <c r="B2428" s="142"/>
      <c r="E2428" s="84"/>
      <c r="F2428" s="216"/>
      <c r="G2428" s="84"/>
      <c r="H2428" s="210"/>
      <c r="I2428" s="210"/>
      <c r="J2428" s="84"/>
      <c r="K2428" s="84"/>
      <c r="L2428" s="84"/>
      <c r="M2428" s="84"/>
      <c r="N2428" s="84"/>
      <c r="O2428" s="6"/>
      <c r="P2428" s="6"/>
      <c r="Q2428" s="6"/>
      <c r="R2428" s="6"/>
      <c r="S2428" s="6"/>
      <c r="T2428" s="6"/>
      <c r="U2428" s="6"/>
    </row>
    <row r="2429" spans="2:21" s="83" customFormat="1" x14ac:dyDescent="0.2">
      <c r="B2429" s="142"/>
      <c r="E2429" s="84"/>
      <c r="F2429" s="216"/>
      <c r="G2429" s="84"/>
      <c r="H2429" s="210"/>
      <c r="I2429" s="210"/>
      <c r="J2429" s="84"/>
      <c r="K2429" s="84"/>
      <c r="L2429" s="84"/>
      <c r="M2429" s="84"/>
      <c r="N2429" s="84"/>
      <c r="O2429" s="6"/>
      <c r="P2429" s="6"/>
      <c r="Q2429" s="6"/>
      <c r="R2429" s="6"/>
      <c r="S2429" s="6"/>
      <c r="T2429" s="6"/>
      <c r="U2429" s="6"/>
    </row>
    <row r="2430" spans="2:21" s="83" customFormat="1" x14ac:dyDescent="0.2">
      <c r="B2430" s="142"/>
      <c r="E2430" s="84"/>
      <c r="F2430" s="216"/>
      <c r="G2430" s="84"/>
      <c r="H2430" s="210"/>
      <c r="I2430" s="210"/>
      <c r="J2430" s="84"/>
      <c r="K2430" s="84"/>
      <c r="L2430" s="84"/>
      <c r="M2430" s="84"/>
      <c r="N2430" s="84"/>
      <c r="O2430" s="6"/>
      <c r="P2430" s="6"/>
      <c r="Q2430" s="6"/>
      <c r="R2430" s="6"/>
      <c r="S2430" s="6"/>
      <c r="T2430" s="6"/>
      <c r="U2430" s="6"/>
    </row>
    <row r="2431" spans="2:21" s="83" customFormat="1" x14ac:dyDescent="0.2">
      <c r="B2431" s="142"/>
      <c r="E2431" s="84"/>
      <c r="F2431" s="216"/>
      <c r="G2431" s="84"/>
      <c r="H2431" s="210"/>
      <c r="I2431" s="210"/>
      <c r="J2431" s="84"/>
      <c r="K2431" s="84"/>
      <c r="L2431" s="84"/>
      <c r="M2431" s="84"/>
      <c r="N2431" s="84"/>
      <c r="O2431" s="6"/>
      <c r="P2431" s="6"/>
      <c r="Q2431" s="6"/>
      <c r="R2431" s="6"/>
      <c r="S2431" s="6"/>
      <c r="T2431" s="6"/>
      <c r="U2431" s="6"/>
    </row>
    <row r="2432" spans="2:21" s="83" customFormat="1" x14ac:dyDescent="0.2">
      <c r="B2432" s="142"/>
      <c r="E2432" s="84"/>
      <c r="F2432" s="216"/>
      <c r="G2432" s="84"/>
      <c r="H2432" s="210"/>
      <c r="I2432" s="210"/>
      <c r="J2432" s="84"/>
      <c r="K2432" s="84"/>
      <c r="L2432" s="84"/>
      <c r="M2432" s="84"/>
      <c r="N2432" s="84"/>
      <c r="O2432" s="6"/>
      <c r="P2432" s="6"/>
      <c r="Q2432" s="6"/>
      <c r="R2432" s="6"/>
      <c r="S2432" s="6"/>
      <c r="T2432" s="6"/>
      <c r="U2432" s="6"/>
    </row>
    <row r="2433" spans="2:21" s="83" customFormat="1" x14ac:dyDescent="0.2">
      <c r="B2433" s="142"/>
      <c r="E2433" s="84"/>
      <c r="F2433" s="216"/>
      <c r="G2433" s="84"/>
      <c r="H2433" s="210"/>
      <c r="I2433" s="210"/>
      <c r="J2433" s="84"/>
      <c r="K2433" s="84"/>
      <c r="L2433" s="84"/>
      <c r="M2433" s="84"/>
      <c r="N2433" s="84"/>
      <c r="O2433" s="6"/>
      <c r="P2433" s="6"/>
      <c r="Q2433" s="6"/>
      <c r="R2433" s="6"/>
      <c r="S2433" s="6"/>
      <c r="T2433" s="6"/>
      <c r="U2433" s="6"/>
    </row>
    <row r="2434" spans="2:21" s="83" customFormat="1" x14ac:dyDescent="0.2">
      <c r="B2434" s="142"/>
      <c r="E2434" s="84"/>
      <c r="F2434" s="216"/>
      <c r="G2434" s="84"/>
      <c r="H2434" s="210"/>
      <c r="I2434" s="210"/>
      <c r="J2434" s="84"/>
      <c r="K2434" s="84"/>
      <c r="L2434" s="84"/>
      <c r="M2434" s="84"/>
      <c r="N2434" s="84"/>
      <c r="O2434" s="6"/>
      <c r="P2434" s="6"/>
      <c r="Q2434" s="6"/>
      <c r="R2434" s="6"/>
      <c r="S2434" s="6"/>
      <c r="T2434" s="6"/>
      <c r="U2434" s="6"/>
    </row>
    <row r="2435" spans="2:21" s="83" customFormat="1" x14ac:dyDescent="0.2">
      <c r="B2435" s="142"/>
      <c r="E2435" s="84"/>
      <c r="F2435" s="216"/>
      <c r="G2435" s="84"/>
      <c r="H2435" s="210"/>
      <c r="I2435" s="210"/>
      <c r="J2435" s="84"/>
      <c r="K2435" s="84"/>
      <c r="L2435" s="84"/>
      <c r="M2435" s="84"/>
      <c r="N2435" s="84"/>
      <c r="O2435" s="6"/>
      <c r="P2435" s="6"/>
      <c r="Q2435" s="6"/>
      <c r="R2435" s="6"/>
      <c r="S2435" s="6"/>
      <c r="T2435" s="6"/>
      <c r="U2435" s="6"/>
    </row>
    <row r="2436" spans="2:21" s="83" customFormat="1" x14ac:dyDescent="0.2">
      <c r="B2436" s="142"/>
      <c r="E2436" s="84"/>
      <c r="F2436" s="216"/>
      <c r="G2436" s="84"/>
      <c r="H2436" s="210"/>
      <c r="I2436" s="210"/>
      <c r="J2436" s="84"/>
      <c r="K2436" s="84"/>
      <c r="L2436" s="84"/>
      <c r="M2436" s="84"/>
      <c r="N2436" s="84"/>
      <c r="O2436" s="6"/>
      <c r="P2436" s="6"/>
      <c r="Q2436" s="6"/>
      <c r="R2436" s="6"/>
      <c r="S2436" s="6"/>
      <c r="T2436" s="6"/>
      <c r="U2436" s="6"/>
    </row>
    <row r="2437" spans="2:21" s="83" customFormat="1" x14ac:dyDescent="0.2">
      <c r="B2437" s="142"/>
      <c r="E2437" s="84"/>
      <c r="F2437" s="216"/>
      <c r="G2437" s="84"/>
      <c r="H2437" s="210"/>
      <c r="I2437" s="210"/>
      <c r="J2437" s="84"/>
      <c r="K2437" s="84"/>
      <c r="L2437" s="84"/>
      <c r="M2437" s="84"/>
      <c r="N2437" s="84"/>
      <c r="O2437" s="6"/>
      <c r="P2437" s="6"/>
      <c r="Q2437" s="6"/>
      <c r="R2437" s="6"/>
      <c r="S2437" s="6"/>
      <c r="T2437" s="6"/>
      <c r="U2437" s="6"/>
    </row>
    <row r="2438" spans="2:21" s="83" customFormat="1" x14ac:dyDescent="0.2">
      <c r="B2438" s="142"/>
      <c r="E2438" s="84"/>
      <c r="F2438" s="216"/>
      <c r="G2438" s="84"/>
      <c r="H2438" s="210"/>
      <c r="I2438" s="210"/>
      <c r="J2438" s="84"/>
      <c r="K2438" s="84"/>
      <c r="L2438" s="84"/>
      <c r="M2438" s="84"/>
      <c r="N2438" s="84"/>
      <c r="O2438" s="6"/>
      <c r="P2438" s="6"/>
      <c r="Q2438" s="6"/>
      <c r="R2438" s="6"/>
      <c r="S2438" s="6"/>
      <c r="T2438" s="6"/>
      <c r="U2438" s="6"/>
    </row>
    <row r="2439" spans="2:21" s="83" customFormat="1" x14ac:dyDescent="0.2">
      <c r="B2439" s="142"/>
      <c r="E2439" s="84"/>
      <c r="F2439" s="216"/>
      <c r="G2439" s="84"/>
      <c r="H2439" s="210"/>
      <c r="I2439" s="210"/>
      <c r="J2439" s="84"/>
      <c r="K2439" s="84"/>
      <c r="L2439" s="84"/>
      <c r="M2439" s="84"/>
      <c r="N2439" s="84"/>
      <c r="O2439" s="6"/>
      <c r="P2439" s="6"/>
      <c r="Q2439" s="6"/>
      <c r="R2439" s="6"/>
      <c r="S2439" s="6"/>
      <c r="T2439" s="6"/>
      <c r="U2439" s="6"/>
    </row>
    <row r="2440" spans="2:21" s="83" customFormat="1" x14ac:dyDescent="0.2">
      <c r="B2440" s="142"/>
      <c r="E2440" s="84"/>
      <c r="F2440" s="216"/>
      <c r="G2440" s="84"/>
      <c r="H2440" s="210"/>
      <c r="I2440" s="210"/>
      <c r="J2440" s="84"/>
      <c r="K2440" s="84"/>
      <c r="L2440" s="84"/>
      <c r="M2440" s="84"/>
      <c r="N2440" s="84"/>
      <c r="O2440" s="6"/>
      <c r="P2440" s="6"/>
      <c r="Q2440" s="6"/>
      <c r="R2440" s="6"/>
      <c r="S2440" s="6"/>
      <c r="T2440" s="6"/>
      <c r="U2440" s="6"/>
    </row>
    <row r="2441" spans="2:21" s="83" customFormat="1" x14ac:dyDescent="0.2">
      <c r="B2441" s="142"/>
      <c r="E2441" s="84"/>
      <c r="F2441" s="216"/>
      <c r="G2441" s="84"/>
      <c r="H2441" s="210"/>
      <c r="I2441" s="210"/>
      <c r="J2441" s="84"/>
      <c r="K2441" s="84"/>
      <c r="L2441" s="84"/>
      <c r="M2441" s="84"/>
      <c r="N2441" s="84"/>
      <c r="O2441" s="6"/>
      <c r="P2441" s="6"/>
      <c r="Q2441" s="6"/>
      <c r="R2441" s="6"/>
      <c r="S2441" s="6"/>
      <c r="T2441" s="6"/>
      <c r="U2441" s="6"/>
    </row>
    <row r="2442" spans="2:21" s="83" customFormat="1" x14ac:dyDescent="0.2">
      <c r="B2442" s="142"/>
      <c r="E2442" s="84"/>
      <c r="F2442" s="216"/>
      <c r="G2442" s="84"/>
      <c r="H2442" s="210"/>
      <c r="I2442" s="210"/>
      <c r="J2442" s="84"/>
      <c r="K2442" s="84"/>
      <c r="L2442" s="84"/>
      <c r="M2442" s="84"/>
      <c r="N2442" s="84"/>
      <c r="O2442" s="6"/>
      <c r="P2442" s="6"/>
      <c r="Q2442" s="6"/>
      <c r="R2442" s="6"/>
      <c r="S2442" s="6"/>
      <c r="T2442" s="6"/>
      <c r="U2442" s="6"/>
    </row>
    <row r="2443" spans="2:21" s="83" customFormat="1" x14ac:dyDescent="0.2">
      <c r="B2443" s="142"/>
      <c r="E2443" s="84"/>
      <c r="F2443" s="216"/>
      <c r="G2443" s="84"/>
      <c r="H2443" s="210"/>
      <c r="I2443" s="210"/>
      <c r="J2443" s="84"/>
      <c r="K2443" s="84"/>
      <c r="L2443" s="84"/>
      <c r="M2443" s="84"/>
      <c r="N2443" s="84"/>
      <c r="O2443" s="6"/>
      <c r="P2443" s="6"/>
      <c r="Q2443" s="6"/>
      <c r="R2443" s="6"/>
      <c r="S2443" s="6"/>
      <c r="T2443" s="6"/>
      <c r="U2443" s="6"/>
    </row>
    <row r="2444" spans="2:21" s="83" customFormat="1" x14ac:dyDescent="0.2">
      <c r="B2444" s="142"/>
      <c r="E2444" s="84"/>
      <c r="F2444" s="216"/>
      <c r="G2444" s="84"/>
      <c r="H2444" s="210"/>
      <c r="I2444" s="210"/>
      <c r="J2444" s="84"/>
      <c r="K2444" s="84"/>
      <c r="L2444" s="84"/>
      <c r="M2444" s="84"/>
      <c r="N2444" s="84"/>
      <c r="O2444" s="6"/>
      <c r="P2444" s="6"/>
      <c r="Q2444" s="6"/>
      <c r="R2444" s="6"/>
      <c r="S2444" s="6"/>
      <c r="T2444" s="6"/>
      <c r="U2444" s="6"/>
    </row>
    <row r="2445" spans="2:21" s="83" customFormat="1" x14ac:dyDescent="0.2">
      <c r="B2445" s="142"/>
      <c r="E2445" s="84"/>
      <c r="F2445" s="216"/>
      <c r="G2445" s="84"/>
      <c r="H2445" s="210"/>
      <c r="I2445" s="210"/>
      <c r="J2445" s="84"/>
      <c r="K2445" s="84"/>
      <c r="L2445" s="84"/>
      <c r="M2445" s="84"/>
      <c r="N2445" s="84"/>
      <c r="O2445" s="6"/>
      <c r="P2445" s="6"/>
      <c r="Q2445" s="6"/>
      <c r="R2445" s="6"/>
      <c r="S2445" s="6"/>
      <c r="T2445" s="6"/>
      <c r="U2445" s="6"/>
    </row>
    <row r="2446" spans="2:21" s="83" customFormat="1" x14ac:dyDescent="0.2">
      <c r="B2446" s="142"/>
      <c r="E2446" s="84"/>
      <c r="F2446" s="216"/>
      <c r="G2446" s="84"/>
      <c r="H2446" s="210"/>
      <c r="I2446" s="210"/>
      <c r="J2446" s="84"/>
      <c r="K2446" s="84"/>
      <c r="L2446" s="84"/>
      <c r="M2446" s="84"/>
      <c r="N2446" s="84"/>
      <c r="O2446" s="6"/>
      <c r="P2446" s="6"/>
      <c r="Q2446" s="6"/>
      <c r="R2446" s="6"/>
      <c r="S2446" s="6"/>
      <c r="T2446" s="6"/>
      <c r="U2446" s="6"/>
    </row>
    <row r="2447" spans="2:21" s="83" customFormat="1" x14ac:dyDescent="0.2">
      <c r="B2447" s="142"/>
      <c r="E2447" s="84"/>
      <c r="F2447" s="216"/>
      <c r="G2447" s="84"/>
      <c r="H2447" s="210"/>
      <c r="I2447" s="210"/>
      <c r="J2447" s="84"/>
      <c r="K2447" s="84"/>
      <c r="L2447" s="84"/>
      <c r="M2447" s="84"/>
      <c r="N2447" s="84"/>
      <c r="O2447" s="6"/>
      <c r="P2447" s="6"/>
      <c r="Q2447" s="6"/>
      <c r="R2447" s="6"/>
      <c r="S2447" s="6"/>
      <c r="T2447" s="6"/>
      <c r="U2447" s="6"/>
    </row>
    <row r="2448" spans="2:21" s="83" customFormat="1" x14ac:dyDescent="0.2">
      <c r="B2448" s="142"/>
      <c r="E2448" s="84"/>
      <c r="F2448" s="216"/>
      <c r="G2448" s="84"/>
      <c r="H2448" s="210"/>
      <c r="I2448" s="210"/>
      <c r="J2448" s="84"/>
      <c r="K2448" s="84"/>
      <c r="L2448" s="84"/>
      <c r="M2448" s="84"/>
      <c r="N2448" s="84"/>
      <c r="O2448" s="6"/>
      <c r="P2448" s="6"/>
      <c r="Q2448" s="6"/>
      <c r="R2448" s="6"/>
      <c r="S2448" s="6"/>
      <c r="T2448" s="6"/>
      <c r="U2448" s="6"/>
    </row>
    <row r="2449" spans="2:21" s="83" customFormat="1" x14ac:dyDescent="0.2">
      <c r="B2449" s="142"/>
      <c r="E2449" s="84"/>
      <c r="F2449" s="216"/>
      <c r="G2449" s="84"/>
      <c r="H2449" s="210"/>
      <c r="I2449" s="210"/>
      <c r="J2449" s="84"/>
      <c r="K2449" s="84"/>
      <c r="L2449" s="84"/>
      <c r="M2449" s="84"/>
      <c r="N2449" s="84"/>
      <c r="O2449" s="6"/>
      <c r="P2449" s="6"/>
      <c r="Q2449" s="6"/>
      <c r="R2449" s="6"/>
      <c r="S2449" s="6"/>
      <c r="T2449" s="6"/>
      <c r="U2449" s="6"/>
    </row>
    <row r="2450" spans="2:21" s="83" customFormat="1" x14ac:dyDescent="0.2">
      <c r="B2450" s="142"/>
      <c r="E2450" s="84"/>
      <c r="F2450" s="216"/>
      <c r="G2450" s="84"/>
      <c r="H2450" s="210"/>
      <c r="I2450" s="210"/>
      <c r="J2450" s="84"/>
      <c r="K2450" s="84"/>
      <c r="L2450" s="84"/>
      <c r="M2450" s="84"/>
      <c r="N2450" s="84"/>
      <c r="O2450" s="6"/>
      <c r="P2450" s="6"/>
      <c r="Q2450" s="6"/>
      <c r="R2450" s="6"/>
      <c r="S2450" s="6"/>
      <c r="T2450" s="6"/>
      <c r="U2450" s="6"/>
    </row>
    <row r="2451" spans="2:21" s="83" customFormat="1" x14ac:dyDescent="0.2">
      <c r="B2451" s="142"/>
      <c r="E2451" s="84"/>
      <c r="F2451" s="216"/>
      <c r="G2451" s="84"/>
      <c r="H2451" s="210"/>
      <c r="I2451" s="210"/>
      <c r="J2451" s="84"/>
      <c r="K2451" s="84"/>
      <c r="L2451" s="84"/>
      <c r="M2451" s="84"/>
      <c r="N2451" s="84"/>
      <c r="O2451" s="6"/>
      <c r="P2451" s="6"/>
      <c r="Q2451" s="6"/>
      <c r="R2451" s="6"/>
      <c r="S2451" s="6"/>
      <c r="T2451" s="6"/>
      <c r="U2451" s="6"/>
    </row>
    <row r="2452" spans="2:21" s="83" customFormat="1" x14ac:dyDescent="0.2">
      <c r="B2452" s="142"/>
      <c r="E2452" s="84"/>
      <c r="F2452" s="216"/>
      <c r="G2452" s="84"/>
      <c r="H2452" s="210"/>
      <c r="I2452" s="210"/>
      <c r="J2452" s="84"/>
      <c r="K2452" s="84"/>
      <c r="L2452" s="84"/>
      <c r="M2452" s="84"/>
      <c r="N2452" s="84"/>
      <c r="O2452" s="6"/>
      <c r="P2452" s="6"/>
      <c r="Q2452" s="6"/>
      <c r="R2452" s="6"/>
      <c r="S2452" s="6"/>
      <c r="T2452" s="6"/>
      <c r="U2452" s="6"/>
    </row>
    <row r="2453" spans="2:21" s="83" customFormat="1" x14ac:dyDescent="0.2">
      <c r="B2453" s="142"/>
      <c r="E2453" s="84"/>
      <c r="F2453" s="216"/>
      <c r="G2453" s="84"/>
      <c r="H2453" s="210"/>
      <c r="I2453" s="210"/>
      <c r="J2453" s="84"/>
      <c r="K2453" s="84"/>
      <c r="L2453" s="84"/>
      <c r="M2453" s="84"/>
      <c r="N2453" s="84"/>
      <c r="O2453" s="6"/>
      <c r="P2453" s="6"/>
      <c r="Q2453" s="6"/>
      <c r="R2453" s="6"/>
      <c r="S2453" s="6"/>
      <c r="T2453" s="6"/>
      <c r="U2453" s="6"/>
    </row>
    <row r="2454" spans="2:21" s="83" customFormat="1" x14ac:dyDescent="0.2">
      <c r="B2454" s="142"/>
      <c r="E2454" s="84"/>
      <c r="F2454" s="216"/>
      <c r="G2454" s="84"/>
      <c r="H2454" s="210"/>
      <c r="I2454" s="210"/>
      <c r="J2454" s="84"/>
      <c r="K2454" s="84"/>
      <c r="L2454" s="84"/>
      <c r="M2454" s="84"/>
      <c r="N2454" s="84"/>
      <c r="O2454" s="6"/>
      <c r="P2454" s="6"/>
      <c r="Q2454" s="6"/>
      <c r="R2454" s="6"/>
      <c r="S2454" s="6"/>
      <c r="T2454" s="6"/>
      <c r="U2454" s="6"/>
    </row>
    <row r="2455" spans="2:21" s="83" customFormat="1" x14ac:dyDescent="0.2">
      <c r="B2455" s="142"/>
      <c r="E2455" s="84"/>
      <c r="F2455" s="216"/>
      <c r="G2455" s="84"/>
      <c r="H2455" s="210"/>
      <c r="I2455" s="210"/>
      <c r="J2455" s="84"/>
      <c r="K2455" s="84"/>
      <c r="L2455" s="84"/>
      <c r="M2455" s="84"/>
      <c r="N2455" s="84"/>
      <c r="O2455" s="6"/>
      <c r="P2455" s="6"/>
      <c r="Q2455" s="6"/>
      <c r="R2455" s="6"/>
      <c r="S2455" s="6"/>
      <c r="T2455" s="6"/>
      <c r="U2455" s="6"/>
    </row>
    <row r="2456" spans="2:21" s="83" customFormat="1" x14ac:dyDescent="0.2">
      <c r="B2456" s="142"/>
      <c r="E2456" s="84"/>
      <c r="F2456" s="216"/>
      <c r="G2456" s="84"/>
      <c r="H2456" s="210"/>
      <c r="I2456" s="210"/>
      <c r="J2456" s="84"/>
      <c r="K2456" s="84"/>
      <c r="L2456" s="84"/>
      <c r="M2456" s="84"/>
      <c r="N2456" s="84"/>
      <c r="O2456" s="6"/>
      <c r="P2456" s="6"/>
      <c r="Q2456" s="6"/>
      <c r="R2456" s="6"/>
      <c r="S2456" s="6"/>
      <c r="T2456" s="6"/>
      <c r="U2456" s="6"/>
    </row>
    <row r="2457" spans="2:21" s="83" customFormat="1" x14ac:dyDescent="0.2">
      <c r="B2457" s="142"/>
      <c r="E2457" s="84"/>
      <c r="F2457" s="216"/>
      <c r="G2457" s="84"/>
      <c r="H2457" s="210"/>
      <c r="I2457" s="210"/>
      <c r="J2457" s="84"/>
      <c r="K2457" s="84"/>
      <c r="L2457" s="84"/>
      <c r="M2457" s="84"/>
      <c r="N2457" s="84"/>
      <c r="O2457" s="6"/>
      <c r="P2457" s="6"/>
      <c r="Q2457" s="6"/>
      <c r="R2457" s="6"/>
      <c r="S2457" s="6"/>
      <c r="T2457" s="6"/>
      <c r="U2457" s="6"/>
    </row>
    <row r="2458" spans="2:21" s="83" customFormat="1" x14ac:dyDescent="0.2">
      <c r="B2458" s="142"/>
      <c r="E2458" s="84"/>
      <c r="F2458" s="216"/>
      <c r="G2458" s="84"/>
      <c r="H2458" s="210"/>
      <c r="I2458" s="210"/>
      <c r="J2458" s="84"/>
      <c r="K2458" s="84"/>
      <c r="L2458" s="84"/>
      <c r="M2458" s="84"/>
      <c r="N2458" s="84"/>
      <c r="O2458" s="6"/>
      <c r="P2458" s="6"/>
      <c r="Q2458" s="6"/>
      <c r="R2458" s="6"/>
      <c r="S2458" s="6"/>
      <c r="T2458" s="6"/>
      <c r="U2458" s="6"/>
    </row>
    <row r="2459" spans="2:21" s="83" customFormat="1" x14ac:dyDescent="0.2">
      <c r="B2459" s="142"/>
      <c r="E2459" s="84"/>
      <c r="F2459" s="216"/>
      <c r="G2459" s="84"/>
      <c r="H2459" s="210"/>
      <c r="I2459" s="210"/>
      <c r="J2459" s="84"/>
      <c r="K2459" s="84"/>
      <c r="L2459" s="84"/>
      <c r="M2459" s="84"/>
      <c r="N2459" s="84"/>
      <c r="O2459" s="6"/>
      <c r="P2459" s="6"/>
      <c r="Q2459" s="6"/>
      <c r="R2459" s="6"/>
      <c r="S2459" s="6"/>
      <c r="T2459" s="6"/>
      <c r="U2459" s="6"/>
    </row>
    <row r="2460" spans="2:21" s="83" customFormat="1" x14ac:dyDescent="0.2">
      <c r="B2460" s="142"/>
      <c r="E2460" s="84"/>
      <c r="F2460" s="216"/>
      <c r="G2460" s="84"/>
      <c r="H2460" s="210"/>
      <c r="I2460" s="210"/>
      <c r="J2460" s="84"/>
      <c r="K2460" s="84"/>
      <c r="L2460" s="84"/>
      <c r="M2460" s="84"/>
      <c r="N2460" s="84"/>
      <c r="O2460" s="6"/>
      <c r="P2460" s="6"/>
      <c r="Q2460" s="6"/>
      <c r="R2460" s="6"/>
      <c r="S2460" s="6"/>
      <c r="T2460" s="6"/>
      <c r="U2460" s="6"/>
    </row>
    <row r="2461" spans="2:21" s="83" customFormat="1" x14ac:dyDescent="0.2">
      <c r="B2461" s="142"/>
      <c r="E2461" s="84"/>
      <c r="F2461" s="216"/>
      <c r="G2461" s="84"/>
      <c r="H2461" s="210"/>
      <c r="I2461" s="210"/>
      <c r="J2461" s="84"/>
      <c r="K2461" s="84"/>
      <c r="L2461" s="84"/>
      <c r="M2461" s="84"/>
      <c r="N2461" s="84"/>
      <c r="O2461" s="6"/>
      <c r="P2461" s="6"/>
      <c r="Q2461" s="6"/>
      <c r="R2461" s="6"/>
      <c r="S2461" s="6"/>
      <c r="T2461" s="6"/>
      <c r="U2461" s="6"/>
    </row>
    <row r="2462" spans="2:21" s="83" customFormat="1" x14ac:dyDescent="0.2">
      <c r="B2462" s="142"/>
      <c r="E2462" s="84"/>
      <c r="F2462" s="216"/>
      <c r="G2462" s="84"/>
      <c r="H2462" s="210"/>
      <c r="I2462" s="210"/>
      <c r="J2462" s="84"/>
      <c r="K2462" s="84"/>
      <c r="L2462" s="84"/>
      <c r="M2462" s="84"/>
      <c r="N2462" s="84"/>
      <c r="O2462" s="6"/>
      <c r="P2462" s="6"/>
      <c r="Q2462" s="6"/>
      <c r="R2462" s="6"/>
      <c r="S2462" s="6"/>
      <c r="T2462" s="6"/>
      <c r="U2462" s="6"/>
    </row>
    <row r="2463" spans="2:21" s="83" customFormat="1" x14ac:dyDescent="0.2">
      <c r="B2463" s="142"/>
      <c r="E2463" s="84"/>
      <c r="F2463" s="216"/>
      <c r="G2463" s="84"/>
      <c r="H2463" s="210"/>
      <c r="I2463" s="210"/>
      <c r="J2463" s="84"/>
      <c r="K2463" s="84"/>
      <c r="L2463" s="84"/>
      <c r="M2463" s="84"/>
      <c r="N2463" s="84"/>
      <c r="O2463" s="6"/>
      <c r="P2463" s="6"/>
      <c r="Q2463" s="6"/>
      <c r="R2463" s="6"/>
      <c r="S2463" s="6"/>
      <c r="T2463" s="6"/>
      <c r="U2463" s="6"/>
    </row>
    <row r="2464" spans="2:21" s="83" customFormat="1" x14ac:dyDescent="0.2">
      <c r="B2464" s="142"/>
      <c r="E2464" s="84"/>
      <c r="F2464" s="216"/>
      <c r="G2464" s="84"/>
      <c r="H2464" s="210"/>
      <c r="I2464" s="210"/>
      <c r="J2464" s="84"/>
      <c r="K2464" s="84"/>
      <c r="L2464" s="84"/>
      <c r="M2464" s="84"/>
      <c r="N2464" s="84"/>
      <c r="O2464" s="6"/>
      <c r="P2464" s="6"/>
      <c r="Q2464" s="6"/>
      <c r="R2464" s="6"/>
      <c r="S2464" s="6"/>
      <c r="T2464" s="6"/>
      <c r="U2464" s="6"/>
    </row>
    <row r="2465" spans="2:21" s="83" customFormat="1" x14ac:dyDescent="0.2">
      <c r="B2465" s="142"/>
      <c r="E2465" s="84"/>
      <c r="F2465" s="216"/>
      <c r="G2465" s="84"/>
      <c r="H2465" s="210"/>
      <c r="I2465" s="210"/>
      <c r="J2465" s="84"/>
      <c r="K2465" s="84"/>
      <c r="L2465" s="84"/>
      <c r="M2465" s="84"/>
      <c r="N2465" s="84"/>
      <c r="O2465" s="6"/>
      <c r="P2465" s="6"/>
      <c r="Q2465" s="6"/>
      <c r="R2465" s="6"/>
      <c r="S2465" s="6"/>
      <c r="T2465" s="6"/>
      <c r="U2465" s="6"/>
    </row>
    <row r="2466" spans="2:21" s="83" customFormat="1" x14ac:dyDescent="0.2">
      <c r="B2466" s="142"/>
      <c r="E2466" s="84"/>
      <c r="F2466" s="216"/>
      <c r="G2466" s="84"/>
      <c r="H2466" s="210"/>
      <c r="I2466" s="210"/>
      <c r="J2466" s="84"/>
      <c r="K2466" s="84"/>
      <c r="L2466" s="84"/>
      <c r="M2466" s="84"/>
      <c r="N2466" s="84"/>
      <c r="O2466" s="6"/>
      <c r="P2466" s="6"/>
      <c r="Q2466" s="6"/>
      <c r="R2466" s="6"/>
      <c r="S2466" s="6"/>
      <c r="T2466" s="6"/>
      <c r="U2466" s="6"/>
    </row>
    <row r="2467" spans="2:21" s="83" customFormat="1" x14ac:dyDescent="0.2">
      <c r="B2467" s="142"/>
      <c r="E2467" s="84"/>
      <c r="F2467" s="216"/>
      <c r="G2467" s="84"/>
      <c r="H2467" s="210"/>
      <c r="I2467" s="210"/>
      <c r="J2467" s="84"/>
      <c r="K2467" s="84"/>
      <c r="L2467" s="84"/>
      <c r="M2467" s="84"/>
      <c r="N2467" s="84"/>
      <c r="O2467" s="6"/>
      <c r="P2467" s="6"/>
      <c r="Q2467" s="6"/>
      <c r="R2467" s="6"/>
      <c r="S2467" s="6"/>
      <c r="T2467" s="6"/>
      <c r="U2467" s="6"/>
    </row>
    <row r="2468" spans="2:21" s="83" customFormat="1" x14ac:dyDescent="0.2">
      <c r="B2468" s="142"/>
      <c r="E2468" s="84"/>
      <c r="F2468" s="216"/>
      <c r="G2468" s="84"/>
      <c r="H2468" s="210"/>
      <c r="I2468" s="210"/>
      <c r="J2468" s="84"/>
      <c r="K2468" s="84"/>
      <c r="L2468" s="84"/>
      <c r="M2468" s="84"/>
      <c r="N2468" s="84"/>
      <c r="O2468" s="6"/>
      <c r="P2468" s="6"/>
      <c r="Q2468" s="6"/>
      <c r="R2468" s="6"/>
      <c r="S2468" s="6"/>
      <c r="T2468" s="6"/>
      <c r="U2468" s="6"/>
    </row>
    <row r="2469" spans="2:21" s="83" customFormat="1" x14ac:dyDescent="0.2">
      <c r="B2469" s="142"/>
      <c r="E2469" s="84"/>
      <c r="F2469" s="216"/>
      <c r="G2469" s="84"/>
      <c r="H2469" s="210"/>
      <c r="I2469" s="210"/>
      <c r="J2469" s="84"/>
      <c r="K2469" s="84"/>
      <c r="L2469" s="84"/>
      <c r="M2469" s="84"/>
      <c r="N2469" s="84"/>
      <c r="O2469" s="6"/>
      <c r="P2469" s="6"/>
      <c r="Q2469" s="6"/>
      <c r="R2469" s="6"/>
      <c r="S2469" s="6"/>
      <c r="T2469" s="6"/>
      <c r="U2469" s="6"/>
    </row>
    <row r="2470" spans="2:21" s="83" customFormat="1" x14ac:dyDescent="0.2">
      <c r="B2470" s="142"/>
      <c r="E2470" s="84"/>
      <c r="F2470" s="216"/>
      <c r="G2470" s="84"/>
      <c r="H2470" s="210"/>
      <c r="I2470" s="210"/>
      <c r="J2470" s="84"/>
      <c r="K2470" s="84"/>
      <c r="L2470" s="84"/>
      <c r="M2470" s="84"/>
      <c r="N2470" s="84"/>
      <c r="O2470" s="6"/>
      <c r="P2470" s="6"/>
      <c r="Q2470" s="6"/>
      <c r="R2470" s="6"/>
      <c r="S2470" s="6"/>
      <c r="T2470" s="6"/>
      <c r="U2470" s="6"/>
    </row>
    <row r="2471" spans="2:21" s="83" customFormat="1" x14ac:dyDescent="0.2">
      <c r="B2471" s="142"/>
      <c r="E2471" s="84"/>
      <c r="F2471" s="216"/>
      <c r="G2471" s="84"/>
      <c r="H2471" s="210"/>
      <c r="I2471" s="210"/>
      <c r="J2471" s="84"/>
      <c r="K2471" s="84"/>
      <c r="L2471" s="84"/>
      <c r="M2471" s="84"/>
      <c r="N2471" s="84"/>
      <c r="O2471" s="6"/>
      <c r="P2471" s="6"/>
      <c r="Q2471" s="6"/>
      <c r="R2471" s="6"/>
      <c r="S2471" s="6"/>
      <c r="T2471" s="6"/>
      <c r="U2471" s="6"/>
    </row>
    <row r="2472" spans="2:21" s="83" customFormat="1" x14ac:dyDescent="0.2">
      <c r="B2472" s="142"/>
      <c r="E2472" s="84"/>
      <c r="F2472" s="216"/>
      <c r="G2472" s="84"/>
      <c r="H2472" s="210"/>
      <c r="I2472" s="210"/>
      <c r="J2472" s="84"/>
      <c r="K2472" s="84"/>
      <c r="L2472" s="84"/>
      <c r="M2472" s="84"/>
      <c r="N2472" s="84"/>
      <c r="O2472" s="6"/>
      <c r="P2472" s="6"/>
      <c r="Q2472" s="6"/>
      <c r="R2472" s="6"/>
      <c r="S2472" s="6"/>
      <c r="T2472" s="6"/>
      <c r="U2472" s="6"/>
    </row>
    <row r="2473" spans="2:21" s="83" customFormat="1" x14ac:dyDescent="0.2">
      <c r="B2473" s="142"/>
      <c r="E2473" s="84"/>
      <c r="F2473" s="216"/>
      <c r="G2473" s="84"/>
      <c r="H2473" s="210"/>
      <c r="I2473" s="210"/>
      <c r="J2473" s="84"/>
      <c r="K2473" s="84"/>
      <c r="L2473" s="84"/>
      <c r="M2473" s="84"/>
      <c r="N2473" s="84"/>
      <c r="O2473" s="6"/>
      <c r="P2473" s="6"/>
      <c r="Q2473" s="6"/>
      <c r="R2473" s="6"/>
      <c r="S2473" s="6"/>
      <c r="T2473" s="6"/>
      <c r="U2473" s="6"/>
    </row>
    <row r="2474" spans="2:21" s="83" customFormat="1" x14ac:dyDescent="0.2">
      <c r="B2474" s="142"/>
      <c r="E2474" s="84"/>
      <c r="F2474" s="216"/>
      <c r="G2474" s="84"/>
      <c r="H2474" s="210"/>
      <c r="I2474" s="210"/>
      <c r="J2474" s="84"/>
      <c r="K2474" s="84"/>
      <c r="L2474" s="84"/>
      <c r="M2474" s="84"/>
      <c r="N2474" s="84"/>
      <c r="O2474" s="6"/>
      <c r="P2474" s="6"/>
      <c r="Q2474" s="6"/>
      <c r="R2474" s="6"/>
      <c r="S2474" s="6"/>
      <c r="T2474" s="6"/>
      <c r="U2474" s="6"/>
    </row>
    <row r="2475" spans="2:21" s="83" customFormat="1" x14ac:dyDescent="0.2">
      <c r="B2475" s="142"/>
      <c r="E2475" s="84"/>
      <c r="F2475" s="216"/>
      <c r="G2475" s="84"/>
      <c r="H2475" s="210"/>
      <c r="I2475" s="210"/>
      <c r="J2475" s="84"/>
      <c r="K2475" s="84"/>
      <c r="L2475" s="84"/>
      <c r="M2475" s="84"/>
      <c r="N2475" s="84"/>
      <c r="O2475" s="6"/>
      <c r="P2475" s="6"/>
      <c r="Q2475" s="6"/>
      <c r="R2475" s="6"/>
      <c r="S2475" s="6"/>
      <c r="T2475" s="6"/>
      <c r="U2475" s="6"/>
    </row>
    <row r="2476" spans="2:21" s="83" customFormat="1" x14ac:dyDescent="0.2">
      <c r="B2476" s="142"/>
      <c r="E2476" s="84"/>
      <c r="F2476" s="216"/>
      <c r="G2476" s="84"/>
      <c r="H2476" s="210"/>
      <c r="I2476" s="210"/>
      <c r="J2476" s="84"/>
      <c r="K2476" s="84"/>
      <c r="L2476" s="84"/>
      <c r="M2476" s="84"/>
      <c r="N2476" s="84"/>
      <c r="O2476" s="6"/>
      <c r="P2476" s="6"/>
      <c r="Q2476" s="6"/>
      <c r="R2476" s="6"/>
      <c r="S2476" s="6"/>
      <c r="T2476" s="6"/>
      <c r="U2476" s="6"/>
    </row>
    <row r="2477" spans="2:21" s="83" customFormat="1" x14ac:dyDescent="0.2">
      <c r="B2477" s="142"/>
      <c r="E2477" s="84"/>
      <c r="F2477" s="216"/>
      <c r="G2477" s="84"/>
      <c r="H2477" s="210"/>
      <c r="I2477" s="210"/>
      <c r="J2477" s="84"/>
      <c r="K2477" s="84"/>
      <c r="L2477" s="84"/>
      <c r="M2477" s="84"/>
      <c r="N2477" s="84"/>
      <c r="O2477" s="6"/>
      <c r="P2477" s="6"/>
      <c r="Q2477" s="6"/>
      <c r="R2477" s="6"/>
      <c r="S2477" s="6"/>
      <c r="T2477" s="6"/>
      <c r="U2477" s="6"/>
    </row>
    <row r="2478" spans="2:21" s="83" customFormat="1" x14ac:dyDescent="0.2">
      <c r="B2478" s="142"/>
      <c r="E2478" s="84"/>
      <c r="F2478" s="216"/>
      <c r="G2478" s="84"/>
      <c r="H2478" s="210"/>
      <c r="I2478" s="210"/>
      <c r="J2478" s="84"/>
      <c r="K2478" s="84"/>
      <c r="L2478" s="84"/>
      <c r="M2478" s="84"/>
      <c r="N2478" s="84"/>
      <c r="O2478" s="6"/>
      <c r="P2478" s="6"/>
      <c r="Q2478" s="6"/>
      <c r="R2478" s="6"/>
      <c r="S2478" s="6"/>
      <c r="T2478" s="6"/>
      <c r="U2478" s="6"/>
    </row>
    <row r="2479" spans="2:21" s="83" customFormat="1" x14ac:dyDescent="0.2">
      <c r="B2479" s="142"/>
      <c r="E2479" s="84"/>
      <c r="F2479" s="216"/>
      <c r="G2479" s="84"/>
      <c r="H2479" s="210"/>
      <c r="I2479" s="210"/>
      <c r="J2479" s="84"/>
      <c r="K2479" s="84"/>
      <c r="L2479" s="84"/>
      <c r="M2479" s="84"/>
      <c r="N2479" s="84"/>
      <c r="O2479" s="6"/>
      <c r="P2479" s="6"/>
      <c r="Q2479" s="6"/>
      <c r="R2479" s="6"/>
      <c r="S2479" s="6"/>
      <c r="T2479" s="6"/>
      <c r="U2479" s="6"/>
    </row>
    <row r="2480" spans="2:21" s="83" customFormat="1" x14ac:dyDescent="0.2">
      <c r="B2480" s="142"/>
      <c r="E2480" s="84"/>
      <c r="F2480" s="216"/>
      <c r="G2480" s="84"/>
      <c r="H2480" s="210"/>
      <c r="I2480" s="210"/>
      <c r="J2480" s="84"/>
      <c r="K2480" s="84"/>
      <c r="L2480" s="84"/>
      <c r="M2480" s="84"/>
      <c r="N2480" s="84"/>
      <c r="O2480" s="6"/>
      <c r="P2480" s="6"/>
      <c r="Q2480" s="6"/>
      <c r="R2480" s="6"/>
      <c r="S2480" s="6"/>
      <c r="T2480" s="6"/>
      <c r="U2480" s="6"/>
    </row>
    <row r="2481" spans="2:21" s="83" customFormat="1" x14ac:dyDescent="0.2">
      <c r="B2481" s="142"/>
      <c r="E2481" s="84"/>
      <c r="F2481" s="216"/>
      <c r="G2481" s="84"/>
      <c r="H2481" s="210"/>
      <c r="I2481" s="210"/>
      <c r="J2481" s="84"/>
      <c r="K2481" s="84"/>
      <c r="L2481" s="84"/>
      <c r="M2481" s="84"/>
      <c r="N2481" s="84"/>
      <c r="O2481" s="6"/>
      <c r="P2481" s="6"/>
      <c r="Q2481" s="6"/>
      <c r="R2481" s="6"/>
      <c r="S2481" s="6"/>
      <c r="T2481" s="6"/>
      <c r="U2481" s="6"/>
    </row>
    <row r="2482" spans="2:21" s="83" customFormat="1" x14ac:dyDescent="0.2">
      <c r="B2482" s="142"/>
      <c r="E2482" s="84"/>
      <c r="F2482" s="216"/>
      <c r="G2482" s="84"/>
      <c r="H2482" s="210"/>
      <c r="I2482" s="210"/>
      <c r="J2482" s="84"/>
      <c r="K2482" s="84"/>
      <c r="L2482" s="84"/>
      <c r="M2482" s="84"/>
      <c r="N2482" s="84"/>
      <c r="O2482" s="6"/>
      <c r="P2482" s="6"/>
      <c r="Q2482" s="6"/>
      <c r="R2482" s="6"/>
      <c r="S2482" s="6"/>
      <c r="T2482" s="6"/>
      <c r="U2482" s="6"/>
    </row>
    <row r="2483" spans="2:21" s="83" customFormat="1" x14ac:dyDescent="0.2">
      <c r="B2483" s="142"/>
      <c r="E2483" s="84"/>
      <c r="F2483" s="216"/>
      <c r="G2483" s="84"/>
      <c r="H2483" s="210"/>
      <c r="I2483" s="210"/>
      <c r="J2483" s="84"/>
      <c r="K2483" s="84"/>
      <c r="L2483" s="84"/>
      <c r="M2483" s="84"/>
      <c r="N2483" s="84"/>
      <c r="O2483" s="6"/>
      <c r="P2483" s="6"/>
      <c r="Q2483" s="6"/>
      <c r="R2483" s="6"/>
      <c r="S2483" s="6"/>
      <c r="T2483" s="6"/>
      <c r="U2483" s="6"/>
    </row>
    <row r="2484" spans="2:21" s="83" customFormat="1" x14ac:dyDescent="0.2">
      <c r="B2484" s="142"/>
      <c r="E2484" s="84"/>
      <c r="F2484" s="216"/>
      <c r="G2484" s="84"/>
      <c r="H2484" s="210"/>
      <c r="I2484" s="210"/>
      <c r="J2484" s="84"/>
      <c r="K2484" s="84"/>
      <c r="L2484" s="84"/>
      <c r="M2484" s="84"/>
      <c r="N2484" s="84"/>
      <c r="O2484" s="6"/>
      <c r="P2484" s="6"/>
      <c r="Q2484" s="6"/>
      <c r="R2484" s="6"/>
      <c r="S2484" s="6"/>
      <c r="T2484" s="6"/>
      <c r="U2484" s="6"/>
    </row>
    <row r="2485" spans="2:21" s="83" customFormat="1" x14ac:dyDescent="0.2">
      <c r="B2485" s="142"/>
      <c r="E2485" s="84"/>
      <c r="F2485" s="216"/>
      <c r="G2485" s="84"/>
      <c r="H2485" s="210"/>
      <c r="I2485" s="210"/>
      <c r="J2485" s="84"/>
      <c r="K2485" s="84"/>
      <c r="L2485" s="84"/>
      <c r="M2485" s="84"/>
      <c r="N2485" s="84"/>
      <c r="O2485" s="6"/>
      <c r="P2485" s="6"/>
      <c r="Q2485" s="6"/>
      <c r="R2485" s="6"/>
      <c r="S2485" s="6"/>
      <c r="T2485" s="6"/>
      <c r="U2485" s="6"/>
    </row>
    <row r="2486" spans="2:21" s="83" customFormat="1" x14ac:dyDescent="0.2">
      <c r="B2486" s="142"/>
      <c r="E2486" s="84"/>
      <c r="F2486" s="216"/>
      <c r="G2486" s="84"/>
      <c r="H2486" s="210"/>
      <c r="I2486" s="210"/>
      <c r="J2486" s="84"/>
      <c r="K2486" s="84"/>
      <c r="L2486" s="84"/>
      <c r="M2486" s="84"/>
      <c r="N2486" s="84"/>
      <c r="O2486" s="6"/>
      <c r="P2486" s="6"/>
      <c r="Q2486" s="6"/>
      <c r="R2486" s="6"/>
      <c r="S2486" s="6"/>
      <c r="T2486" s="6"/>
      <c r="U2486" s="6"/>
    </row>
    <row r="2487" spans="2:21" s="83" customFormat="1" x14ac:dyDescent="0.2">
      <c r="B2487" s="142"/>
      <c r="E2487" s="84"/>
      <c r="F2487" s="216"/>
      <c r="G2487" s="84"/>
      <c r="H2487" s="210"/>
      <c r="I2487" s="210"/>
      <c r="J2487" s="84"/>
      <c r="K2487" s="84"/>
      <c r="L2487" s="84"/>
      <c r="M2487" s="84"/>
      <c r="N2487" s="84"/>
      <c r="O2487" s="6"/>
      <c r="P2487" s="6"/>
      <c r="Q2487" s="6"/>
      <c r="R2487" s="6"/>
      <c r="S2487" s="6"/>
      <c r="T2487" s="6"/>
      <c r="U2487" s="6"/>
    </row>
    <row r="2488" spans="2:21" s="83" customFormat="1" x14ac:dyDescent="0.2">
      <c r="B2488" s="142"/>
      <c r="E2488" s="84"/>
      <c r="F2488" s="216"/>
      <c r="G2488" s="84"/>
      <c r="H2488" s="210"/>
      <c r="I2488" s="210"/>
      <c r="J2488" s="84"/>
      <c r="K2488" s="84"/>
      <c r="L2488" s="84"/>
      <c r="M2488" s="84"/>
      <c r="N2488" s="84"/>
      <c r="O2488" s="6"/>
      <c r="P2488" s="6"/>
      <c r="Q2488" s="6"/>
      <c r="R2488" s="6"/>
      <c r="S2488" s="6"/>
      <c r="T2488" s="6"/>
      <c r="U2488" s="6"/>
    </row>
    <row r="2489" spans="2:21" s="83" customFormat="1" x14ac:dyDescent="0.2">
      <c r="B2489" s="142"/>
      <c r="E2489" s="84"/>
      <c r="F2489" s="216"/>
      <c r="G2489" s="84"/>
      <c r="H2489" s="210"/>
      <c r="I2489" s="210"/>
      <c r="J2489" s="84"/>
      <c r="K2489" s="84"/>
      <c r="L2489" s="84"/>
      <c r="M2489" s="84"/>
      <c r="N2489" s="84"/>
      <c r="O2489" s="6"/>
      <c r="P2489" s="6"/>
      <c r="Q2489" s="6"/>
      <c r="R2489" s="6"/>
      <c r="S2489" s="6"/>
      <c r="T2489" s="6"/>
      <c r="U2489" s="6"/>
    </row>
    <row r="2490" spans="2:21" s="83" customFormat="1" x14ac:dyDescent="0.2">
      <c r="B2490" s="142"/>
      <c r="E2490" s="84"/>
      <c r="F2490" s="216"/>
      <c r="G2490" s="84"/>
      <c r="H2490" s="210"/>
      <c r="I2490" s="210"/>
      <c r="J2490" s="84"/>
      <c r="K2490" s="84"/>
      <c r="L2490" s="84"/>
      <c r="M2490" s="84"/>
      <c r="N2490" s="84"/>
      <c r="O2490" s="6"/>
      <c r="P2490" s="6"/>
      <c r="Q2490" s="6"/>
      <c r="R2490" s="6"/>
      <c r="S2490" s="6"/>
      <c r="T2490" s="6"/>
      <c r="U2490" s="6"/>
    </row>
    <row r="2491" spans="2:21" s="83" customFormat="1" x14ac:dyDescent="0.2">
      <c r="B2491" s="142"/>
      <c r="E2491" s="84"/>
      <c r="F2491" s="216"/>
      <c r="G2491" s="84"/>
      <c r="H2491" s="210"/>
      <c r="I2491" s="210"/>
      <c r="J2491" s="84"/>
      <c r="K2491" s="84"/>
      <c r="L2491" s="84"/>
      <c r="M2491" s="84"/>
      <c r="N2491" s="84"/>
      <c r="O2491" s="6"/>
      <c r="P2491" s="6"/>
      <c r="Q2491" s="6"/>
      <c r="R2491" s="6"/>
      <c r="S2491" s="6"/>
      <c r="T2491" s="6"/>
      <c r="U2491" s="6"/>
    </row>
    <row r="2492" spans="2:21" s="83" customFormat="1" x14ac:dyDescent="0.2">
      <c r="B2492" s="142"/>
      <c r="E2492" s="84"/>
      <c r="F2492" s="216"/>
      <c r="G2492" s="84"/>
      <c r="H2492" s="210"/>
      <c r="I2492" s="210"/>
      <c r="J2492" s="84"/>
      <c r="K2492" s="84"/>
      <c r="L2492" s="84"/>
      <c r="M2492" s="84"/>
      <c r="N2492" s="84"/>
      <c r="O2492" s="6"/>
      <c r="P2492" s="6"/>
      <c r="Q2492" s="6"/>
      <c r="R2492" s="6"/>
      <c r="S2492" s="6"/>
      <c r="T2492" s="6"/>
      <c r="U2492" s="6"/>
    </row>
    <row r="2493" spans="2:21" s="83" customFormat="1" x14ac:dyDescent="0.2">
      <c r="B2493" s="142"/>
      <c r="E2493" s="84"/>
      <c r="F2493" s="216"/>
      <c r="G2493" s="84"/>
      <c r="H2493" s="210"/>
      <c r="I2493" s="210"/>
      <c r="J2493" s="84"/>
      <c r="K2493" s="84"/>
      <c r="L2493" s="84"/>
      <c r="M2493" s="84"/>
      <c r="N2493" s="84"/>
      <c r="O2493" s="6"/>
      <c r="P2493" s="6"/>
      <c r="Q2493" s="6"/>
      <c r="R2493" s="6"/>
      <c r="S2493" s="6"/>
      <c r="T2493" s="6"/>
      <c r="U2493" s="6"/>
    </row>
    <row r="2494" spans="2:21" s="83" customFormat="1" x14ac:dyDescent="0.2">
      <c r="B2494" s="142"/>
      <c r="E2494" s="84"/>
      <c r="F2494" s="216"/>
      <c r="G2494" s="84"/>
      <c r="H2494" s="210"/>
      <c r="I2494" s="210"/>
      <c r="J2494" s="84"/>
      <c r="K2494" s="84"/>
      <c r="L2494" s="84"/>
      <c r="M2494" s="84"/>
      <c r="N2494" s="84"/>
      <c r="O2494" s="6"/>
      <c r="P2494" s="6"/>
      <c r="Q2494" s="6"/>
      <c r="R2494" s="6"/>
      <c r="S2494" s="6"/>
      <c r="T2494" s="6"/>
      <c r="U2494" s="6"/>
    </row>
    <row r="2495" spans="2:21" s="83" customFormat="1" x14ac:dyDescent="0.2">
      <c r="B2495" s="142"/>
      <c r="E2495" s="84"/>
      <c r="F2495" s="216"/>
      <c r="G2495" s="84"/>
      <c r="H2495" s="210"/>
      <c r="I2495" s="210"/>
      <c r="J2495" s="84"/>
      <c r="K2495" s="84"/>
      <c r="L2495" s="84"/>
      <c r="M2495" s="84"/>
      <c r="N2495" s="84"/>
      <c r="O2495" s="6"/>
      <c r="P2495" s="6"/>
      <c r="Q2495" s="6"/>
      <c r="R2495" s="6"/>
      <c r="S2495" s="6"/>
      <c r="T2495" s="6"/>
      <c r="U2495" s="6"/>
    </row>
    <row r="2496" spans="2:21" s="83" customFormat="1" x14ac:dyDescent="0.2">
      <c r="B2496" s="142"/>
      <c r="E2496" s="84"/>
      <c r="F2496" s="216"/>
      <c r="G2496" s="84"/>
      <c r="H2496" s="210"/>
      <c r="I2496" s="210"/>
      <c r="J2496" s="84"/>
      <c r="K2496" s="84"/>
      <c r="L2496" s="84"/>
      <c r="M2496" s="84"/>
      <c r="N2496" s="84"/>
      <c r="O2496" s="6"/>
      <c r="P2496" s="6"/>
      <c r="Q2496" s="6"/>
      <c r="R2496" s="6"/>
      <c r="S2496" s="6"/>
      <c r="T2496" s="6"/>
      <c r="U2496" s="6"/>
    </row>
    <row r="2497" spans="2:21" s="83" customFormat="1" x14ac:dyDescent="0.2">
      <c r="B2497" s="142"/>
      <c r="E2497" s="84"/>
      <c r="F2497" s="216"/>
      <c r="G2497" s="84"/>
      <c r="H2497" s="210"/>
      <c r="I2497" s="210"/>
      <c r="J2497" s="84"/>
      <c r="K2497" s="84"/>
      <c r="L2497" s="84"/>
      <c r="M2497" s="84"/>
      <c r="N2497" s="84"/>
      <c r="O2497" s="6"/>
      <c r="P2497" s="6"/>
      <c r="Q2497" s="6"/>
      <c r="R2497" s="6"/>
      <c r="S2497" s="6"/>
      <c r="T2497" s="6"/>
      <c r="U2497" s="6"/>
    </row>
    <row r="2498" spans="2:21" s="83" customFormat="1" x14ac:dyDescent="0.2">
      <c r="B2498" s="142"/>
      <c r="E2498" s="84"/>
      <c r="F2498" s="216"/>
      <c r="G2498" s="84"/>
      <c r="H2498" s="210"/>
      <c r="I2498" s="210"/>
      <c r="J2498" s="84"/>
      <c r="K2498" s="84"/>
      <c r="L2498" s="84"/>
      <c r="M2498" s="84"/>
      <c r="N2498" s="84"/>
      <c r="O2498" s="6"/>
      <c r="P2498" s="6"/>
      <c r="Q2498" s="6"/>
      <c r="R2498" s="6"/>
      <c r="S2498" s="6"/>
      <c r="T2498" s="6"/>
      <c r="U2498" s="6"/>
    </row>
    <row r="2499" spans="2:21" s="83" customFormat="1" x14ac:dyDescent="0.2">
      <c r="B2499" s="142"/>
      <c r="E2499" s="84"/>
      <c r="F2499" s="216"/>
      <c r="G2499" s="84"/>
      <c r="H2499" s="210"/>
      <c r="I2499" s="210"/>
      <c r="J2499" s="84"/>
      <c r="K2499" s="84"/>
      <c r="L2499" s="84"/>
      <c r="M2499" s="84"/>
      <c r="N2499" s="84"/>
      <c r="O2499" s="6"/>
      <c r="P2499" s="6"/>
      <c r="Q2499" s="6"/>
      <c r="R2499" s="6"/>
      <c r="S2499" s="6"/>
      <c r="T2499" s="6"/>
      <c r="U2499" s="6"/>
    </row>
    <row r="2500" spans="2:21" s="83" customFormat="1" x14ac:dyDescent="0.2">
      <c r="B2500" s="142"/>
      <c r="E2500" s="84"/>
      <c r="F2500" s="216"/>
      <c r="G2500" s="84"/>
      <c r="H2500" s="210"/>
      <c r="I2500" s="210"/>
      <c r="J2500" s="84"/>
      <c r="K2500" s="84"/>
      <c r="L2500" s="84"/>
      <c r="M2500" s="84"/>
      <c r="N2500" s="84"/>
      <c r="O2500" s="6"/>
      <c r="P2500" s="6"/>
      <c r="Q2500" s="6"/>
      <c r="R2500" s="6"/>
      <c r="S2500" s="6"/>
      <c r="T2500" s="6"/>
      <c r="U2500" s="6"/>
    </row>
    <row r="2501" spans="2:21" s="83" customFormat="1" x14ac:dyDescent="0.2">
      <c r="B2501" s="142"/>
      <c r="E2501" s="84"/>
      <c r="F2501" s="216"/>
      <c r="G2501" s="84"/>
      <c r="H2501" s="210"/>
      <c r="I2501" s="210"/>
      <c r="J2501" s="84"/>
      <c r="K2501" s="84"/>
      <c r="L2501" s="84"/>
      <c r="M2501" s="84"/>
      <c r="N2501" s="84"/>
      <c r="O2501" s="6"/>
      <c r="P2501" s="6"/>
      <c r="Q2501" s="6"/>
      <c r="R2501" s="6"/>
      <c r="S2501" s="6"/>
      <c r="T2501" s="6"/>
      <c r="U2501" s="6"/>
    </row>
    <row r="2502" spans="2:21" s="83" customFormat="1" x14ac:dyDescent="0.2">
      <c r="B2502" s="142"/>
      <c r="E2502" s="84"/>
      <c r="F2502" s="216"/>
      <c r="G2502" s="84"/>
      <c r="H2502" s="210"/>
      <c r="I2502" s="210"/>
      <c r="J2502" s="84"/>
      <c r="K2502" s="84"/>
      <c r="L2502" s="84"/>
      <c r="M2502" s="84"/>
      <c r="N2502" s="84"/>
      <c r="O2502" s="6"/>
      <c r="P2502" s="6"/>
      <c r="Q2502" s="6"/>
      <c r="R2502" s="6"/>
      <c r="S2502" s="6"/>
      <c r="T2502" s="6"/>
      <c r="U2502" s="6"/>
    </row>
    <row r="2503" spans="2:21" s="83" customFormat="1" x14ac:dyDescent="0.2">
      <c r="B2503" s="142"/>
      <c r="E2503" s="84"/>
      <c r="F2503" s="216"/>
      <c r="G2503" s="84"/>
      <c r="H2503" s="210"/>
      <c r="I2503" s="210"/>
      <c r="J2503" s="84"/>
      <c r="K2503" s="84"/>
      <c r="L2503" s="84"/>
      <c r="M2503" s="84"/>
      <c r="N2503" s="84"/>
      <c r="O2503" s="6"/>
      <c r="P2503" s="6"/>
      <c r="Q2503" s="6"/>
      <c r="R2503" s="6"/>
      <c r="S2503" s="6"/>
      <c r="T2503" s="6"/>
      <c r="U2503" s="6"/>
    </row>
    <row r="2504" spans="2:21" s="83" customFormat="1" x14ac:dyDescent="0.2">
      <c r="B2504" s="142"/>
      <c r="E2504" s="84"/>
      <c r="F2504" s="216"/>
      <c r="G2504" s="84"/>
      <c r="H2504" s="210"/>
      <c r="I2504" s="210"/>
      <c r="J2504" s="84"/>
      <c r="K2504" s="84"/>
      <c r="L2504" s="84"/>
      <c r="M2504" s="84"/>
      <c r="N2504" s="84"/>
      <c r="O2504" s="6"/>
      <c r="P2504" s="6"/>
      <c r="Q2504" s="6"/>
      <c r="R2504" s="6"/>
      <c r="S2504" s="6"/>
      <c r="T2504" s="6"/>
      <c r="U2504" s="6"/>
    </row>
    <row r="2505" spans="2:21" s="83" customFormat="1" x14ac:dyDescent="0.2">
      <c r="B2505" s="142"/>
      <c r="E2505" s="84"/>
      <c r="F2505" s="216"/>
      <c r="G2505" s="84"/>
      <c r="H2505" s="210"/>
      <c r="I2505" s="210"/>
      <c r="J2505" s="84"/>
      <c r="K2505" s="84"/>
      <c r="L2505" s="84"/>
      <c r="M2505" s="84"/>
      <c r="N2505" s="84"/>
      <c r="O2505" s="6"/>
      <c r="P2505" s="6"/>
      <c r="Q2505" s="6"/>
      <c r="R2505" s="6"/>
      <c r="S2505" s="6"/>
      <c r="T2505" s="6"/>
      <c r="U2505" s="6"/>
    </row>
    <row r="2506" spans="2:21" s="83" customFormat="1" x14ac:dyDescent="0.2">
      <c r="B2506" s="142"/>
      <c r="E2506" s="84"/>
      <c r="F2506" s="216"/>
      <c r="G2506" s="84"/>
      <c r="H2506" s="210"/>
      <c r="I2506" s="210"/>
      <c r="J2506" s="84"/>
      <c r="K2506" s="84"/>
      <c r="L2506" s="84"/>
      <c r="M2506" s="84"/>
      <c r="N2506" s="84"/>
      <c r="O2506" s="6"/>
      <c r="P2506" s="6"/>
      <c r="Q2506" s="6"/>
      <c r="R2506" s="6"/>
      <c r="S2506" s="6"/>
      <c r="T2506" s="6"/>
      <c r="U2506" s="6"/>
    </row>
    <row r="2507" spans="2:21" s="83" customFormat="1" x14ac:dyDescent="0.2">
      <c r="B2507" s="142"/>
      <c r="E2507" s="84"/>
      <c r="F2507" s="216"/>
      <c r="G2507" s="84"/>
      <c r="H2507" s="210"/>
      <c r="I2507" s="210"/>
      <c r="J2507" s="84"/>
      <c r="K2507" s="84"/>
      <c r="L2507" s="84"/>
      <c r="M2507" s="84"/>
      <c r="N2507" s="84"/>
      <c r="O2507" s="6"/>
      <c r="P2507" s="6"/>
      <c r="Q2507" s="6"/>
      <c r="R2507" s="6"/>
      <c r="S2507" s="6"/>
      <c r="T2507" s="6"/>
      <c r="U2507" s="6"/>
    </row>
    <row r="2508" spans="2:21" s="83" customFormat="1" x14ac:dyDescent="0.2">
      <c r="B2508" s="142"/>
      <c r="E2508" s="84"/>
      <c r="F2508" s="216"/>
      <c r="G2508" s="84"/>
      <c r="H2508" s="210"/>
      <c r="I2508" s="210"/>
      <c r="J2508" s="84"/>
      <c r="K2508" s="84"/>
      <c r="L2508" s="84"/>
      <c r="M2508" s="84"/>
      <c r="N2508" s="84"/>
      <c r="O2508" s="6"/>
      <c r="P2508" s="6"/>
      <c r="Q2508" s="6"/>
      <c r="R2508" s="6"/>
      <c r="S2508" s="6"/>
      <c r="T2508" s="6"/>
      <c r="U2508" s="6"/>
    </row>
    <row r="2509" spans="2:21" s="83" customFormat="1" x14ac:dyDescent="0.2">
      <c r="B2509" s="142"/>
      <c r="E2509" s="84"/>
      <c r="F2509" s="216"/>
      <c r="G2509" s="84"/>
      <c r="H2509" s="210"/>
      <c r="I2509" s="210"/>
      <c r="J2509" s="84"/>
      <c r="K2509" s="84"/>
      <c r="L2509" s="84"/>
      <c r="M2509" s="84"/>
      <c r="N2509" s="84"/>
      <c r="O2509" s="6"/>
      <c r="P2509" s="6"/>
      <c r="Q2509" s="6"/>
      <c r="R2509" s="6"/>
      <c r="S2509" s="6"/>
      <c r="T2509" s="6"/>
      <c r="U2509" s="6"/>
    </row>
    <row r="2510" spans="2:21" s="83" customFormat="1" x14ac:dyDescent="0.2">
      <c r="B2510" s="142"/>
      <c r="E2510" s="84"/>
      <c r="F2510" s="216"/>
      <c r="G2510" s="84"/>
      <c r="H2510" s="210"/>
      <c r="I2510" s="210"/>
      <c r="J2510" s="84"/>
      <c r="K2510" s="84"/>
      <c r="L2510" s="84"/>
      <c r="M2510" s="84"/>
      <c r="N2510" s="84"/>
      <c r="O2510" s="6"/>
      <c r="P2510" s="6"/>
      <c r="Q2510" s="6"/>
      <c r="R2510" s="6"/>
      <c r="S2510" s="6"/>
      <c r="T2510" s="6"/>
      <c r="U2510" s="6"/>
    </row>
    <row r="2511" spans="2:21" s="83" customFormat="1" x14ac:dyDescent="0.2">
      <c r="B2511" s="142"/>
      <c r="E2511" s="84"/>
      <c r="F2511" s="216"/>
      <c r="G2511" s="84"/>
      <c r="H2511" s="210"/>
      <c r="I2511" s="210"/>
      <c r="J2511" s="84"/>
      <c r="K2511" s="84"/>
      <c r="L2511" s="84"/>
      <c r="M2511" s="84"/>
      <c r="N2511" s="84"/>
      <c r="O2511" s="6"/>
      <c r="P2511" s="6"/>
      <c r="Q2511" s="6"/>
      <c r="R2511" s="6"/>
      <c r="S2511" s="6"/>
      <c r="T2511" s="6"/>
      <c r="U2511" s="6"/>
    </row>
    <row r="2512" spans="2:21" s="83" customFormat="1" x14ac:dyDescent="0.2">
      <c r="B2512" s="142"/>
      <c r="E2512" s="84"/>
      <c r="F2512" s="216"/>
      <c r="G2512" s="84"/>
      <c r="H2512" s="210"/>
      <c r="I2512" s="210"/>
      <c r="J2512" s="84"/>
      <c r="K2512" s="84"/>
      <c r="L2512" s="84"/>
      <c r="M2512" s="84"/>
      <c r="N2512" s="84"/>
      <c r="O2512" s="6"/>
      <c r="P2512" s="6"/>
      <c r="Q2512" s="6"/>
      <c r="R2512" s="6"/>
      <c r="S2512" s="6"/>
      <c r="T2512" s="6"/>
      <c r="U2512" s="6"/>
    </row>
    <row r="2513" spans="2:21" s="83" customFormat="1" x14ac:dyDescent="0.2">
      <c r="B2513" s="142"/>
      <c r="E2513" s="84"/>
      <c r="F2513" s="216"/>
      <c r="G2513" s="84"/>
      <c r="H2513" s="210"/>
      <c r="I2513" s="210"/>
      <c r="J2513" s="84"/>
      <c r="K2513" s="84"/>
      <c r="L2513" s="84"/>
      <c r="M2513" s="84"/>
      <c r="N2513" s="84"/>
      <c r="O2513" s="6"/>
      <c r="P2513" s="6"/>
      <c r="Q2513" s="6"/>
      <c r="R2513" s="6"/>
      <c r="S2513" s="6"/>
      <c r="T2513" s="6"/>
      <c r="U2513" s="6"/>
    </row>
    <row r="2514" spans="2:21" s="83" customFormat="1" x14ac:dyDescent="0.2">
      <c r="B2514" s="142"/>
      <c r="E2514" s="84"/>
      <c r="F2514" s="216"/>
      <c r="G2514" s="84"/>
      <c r="H2514" s="210"/>
      <c r="I2514" s="210"/>
      <c r="J2514" s="84"/>
      <c r="K2514" s="84"/>
      <c r="L2514" s="84"/>
      <c r="M2514" s="84"/>
      <c r="N2514" s="84"/>
      <c r="O2514" s="6"/>
      <c r="P2514" s="6"/>
      <c r="Q2514" s="6"/>
      <c r="R2514" s="6"/>
      <c r="S2514" s="6"/>
      <c r="T2514" s="6"/>
      <c r="U2514" s="6"/>
    </row>
    <row r="2515" spans="2:21" s="83" customFormat="1" x14ac:dyDescent="0.2">
      <c r="B2515" s="142"/>
      <c r="E2515" s="84"/>
      <c r="F2515" s="216"/>
      <c r="G2515" s="84"/>
      <c r="H2515" s="210"/>
      <c r="I2515" s="210"/>
      <c r="J2515" s="84"/>
      <c r="K2515" s="84"/>
      <c r="L2515" s="84"/>
      <c r="M2515" s="84"/>
      <c r="N2515" s="84"/>
      <c r="O2515" s="6"/>
      <c r="P2515" s="6"/>
      <c r="Q2515" s="6"/>
      <c r="R2515" s="6"/>
      <c r="S2515" s="6"/>
      <c r="T2515" s="6"/>
      <c r="U2515" s="6"/>
    </row>
    <row r="2516" spans="2:21" s="83" customFormat="1" x14ac:dyDescent="0.2">
      <c r="B2516" s="142"/>
      <c r="E2516" s="84"/>
      <c r="F2516" s="216"/>
      <c r="G2516" s="84"/>
      <c r="H2516" s="210"/>
      <c r="I2516" s="210"/>
      <c r="J2516" s="84"/>
      <c r="K2516" s="84"/>
      <c r="L2516" s="84"/>
      <c r="M2516" s="84"/>
      <c r="N2516" s="84"/>
      <c r="O2516" s="6"/>
      <c r="P2516" s="6"/>
      <c r="Q2516" s="6"/>
      <c r="R2516" s="6"/>
      <c r="S2516" s="6"/>
      <c r="T2516" s="6"/>
      <c r="U2516" s="6"/>
    </row>
    <row r="2517" spans="2:21" s="83" customFormat="1" x14ac:dyDescent="0.2">
      <c r="B2517" s="142"/>
      <c r="E2517" s="84"/>
      <c r="F2517" s="216"/>
      <c r="G2517" s="84"/>
      <c r="H2517" s="210"/>
      <c r="I2517" s="210"/>
      <c r="J2517" s="84"/>
      <c r="K2517" s="84"/>
      <c r="L2517" s="84"/>
      <c r="M2517" s="84"/>
      <c r="N2517" s="84"/>
      <c r="O2517" s="6"/>
      <c r="P2517" s="6"/>
      <c r="Q2517" s="6"/>
      <c r="R2517" s="6"/>
      <c r="S2517" s="6"/>
      <c r="T2517" s="6"/>
      <c r="U2517" s="6"/>
    </row>
    <row r="2518" spans="2:21" s="83" customFormat="1" x14ac:dyDescent="0.2">
      <c r="B2518" s="142"/>
      <c r="E2518" s="84"/>
      <c r="F2518" s="216"/>
      <c r="G2518" s="84"/>
      <c r="H2518" s="210"/>
      <c r="I2518" s="210"/>
      <c r="J2518" s="84"/>
      <c r="K2518" s="84"/>
      <c r="L2518" s="84"/>
      <c r="M2518" s="84"/>
      <c r="N2518" s="84"/>
      <c r="O2518" s="6"/>
      <c r="P2518" s="6"/>
      <c r="Q2518" s="6"/>
      <c r="R2518" s="6"/>
      <c r="S2518" s="6"/>
      <c r="T2518" s="6"/>
      <c r="U2518" s="6"/>
    </row>
    <row r="2519" spans="2:21" s="83" customFormat="1" x14ac:dyDescent="0.2">
      <c r="B2519" s="142"/>
      <c r="E2519" s="84"/>
      <c r="F2519" s="216"/>
      <c r="G2519" s="84"/>
      <c r="H2519" s="210"/>
      <c r="I2519" s="210"/>
      <c r="J2519" s="84"/>
      <c r="K2519" s="84"/>
      <c r="L2519" s="84"/>
      <c r="M2519" s="84"/>
      <c r="N2519" s="84"/>
      <c r="O2519" s="6"/>
      <c r="P2519" s="6"/>
      <c r="Q2519" s="6"/>
      <c r="R2519" s="6"/>
      <c r="S2519" s="6"/>
      <c r="T2519" s="6"/>
      <c r="U2519" s="6"/>
    </row>
    <row r="2520" spans="2:21" s="83" customFormat="1" x14ac:dyDescent="0.2">
      <c r="B2520" s="142"/>
      <c r="E2520" s="84"/>
      <c r="F2520" s="216"/>
      <c r="G2520" s="84"/>
      <c r="H2520" s="210"/>
      <c r="I2520" s="210"/>
      <c r="J2520" s="84"/>
      <c r="K2520" s="84"/>
      <c r="L2520" s="84"/>
      <c r="M2520" s="84"/>
      <c r="N2520" s="84"/>
      <c r="O2520" s="6"/>
      <c r="P2520" s="6"/>
      <c r="Q2520" s="6"/>
      <c r="R2520" s="6"/>
      <c r="S2520" s="6"/>
      <c r="T2520" s="6"/>
      <c r="U2520" s="6"/>
    </row>
    <row r="2521" spans="2:21" s="83" customFormat="1" x14ac:dyDescent="0.2">
      <c r="B2521" s="142"/>
      <c r="E2521" s="84"/>
      <c r="F2521" s="216"/>
      <c r="G2521" s="84"/>
      <c r="H2521" s="210"/>
      <c r="I2521" s="210"/>
      <c r="J2521" s="84"/>
      <c r="K2521" s="84"/>
      <c r="L2521" s="84"/>
      <c r="M2521" s="84"/>
      <c r="N2521" s="84"/>
      <c r="O2521" s="6"/>
      <c r="P2521" s="6"/>
      <c r="Q2521" s="6"/>
      <c r="R2521" s="6"/>
      <c r="S2521" s="6"/>
      <c r="T2521" s="6"/>
      <c r="U2521" s="6"/>
    </row>
    <row r="2522" spans="2:21" s="83" customFormat="1" x14ac:dyDescent="0.2">
      <c r="B2522" s="142"/>
      <c r="E2522" s="84"/>
      <c r="F2522" s="216"/>
      <c r="G2522" s="84"/>
      <c r="H2522" s="210"/>
      <c r="I2522" s="210"/>
      <c r="J2522" s="84"/>
      <c r="K2522" s="84"/>
      <c r="L2522" s="84"/>
      <c r="M2522" s="84"/>
      <c r="N2522" s="84"/>
      <c r="O2522" s="6"/>
      <c r="P2522" s="6"/>
      <c r="Q2522" s="6"/>
      <c r="R2522" s="6"/>
      <c r="S2522" s="6"/>
      <c r="T2522" s="6"/>
      <c r="U2522" s="6"/>
    </row>
    <row r="2523" spans="2:21" s="83" customFormat="1" x14ac:dyDescent="0.2">
      <c r="B2523" s="142"/>
      <c r="E2523" s="84"/>
      <c r="F2523" s="216"/>
      <c r="G2523" s="84"/>
      <c r="H2523" s="210"/>
      <c r="I2523" s="210"/>
      <c r="J2523" s="84"/>
      <c r="K2523" s="84"/>
      <c r="L2523" s="84"/>
      <c r="M2523" s="84"/>
      <c r="N2523" s="84"/>
      <c r="O2523" s="6"/>
      <c r="P2523" s="6"/>
      <c r="Q2523" s="6"/>
      <c r="R2523" s="6"/>
      <c r="S2523" s="6"/>
      <c r="T2523" s="6"/>
      <c r="U2523" s="6"/>
    </row>
    <row r="2524" spans="2:21" s="83" customFormat="1" x14ac:dyDescent="0.2">
      <c r="B2524" s="142"/>
      <c r="E2524" s="84"/>
      <c r="F2524" s="216"/>
      <c r="G2524" s="84"/>
      <c r="H2524" s="210"/>
      <c r="I2524" s="210"/>
      <c r="J2524" s="84"/>
      <c r="K2524" s="84"/>
      <c r="L2524" s="84"/>
      <c r="M2524" s="84"/>
      <c r="N2524" s="84"/>
      <c r="O2524" s="6"/>
      <c r="P2524" s="6"/>
      <c r="Q2524" s="6"/>
      <c r="R2524" s="6"/>
      <c r="S2524" s="6"/>
      <c r="T2524" s="6"/>
      <c r="U2524" s="6"/>
    </row>
    <row r="2525" spans="2:21" s="83" customFormat="1" x14ac:dyDescent="0.2">
      <c r="B2525" s="142"/>
      <c r="E2525" s="84"/>
      <c r="F2525" s="216"/>
      <c r="G2525" s="84"/>
      <c r="H2525" s="210"/>
      <c r="I2525" s="210"/>
      <c r="J2525" s="84"/>
      <c r="K2525" s="84"/>
      <c r="L2525" s="84"/>
      <c r="M2525" s="84"/>
      <c r="N2525" s="84"/>
      <c r="O2525" s="6"/>
      <c r="P2525" s="6"/>
      <c r="Q2525" s="6"/>
      <c r="R2525" s="6"/>
      <c r="S2525" s="6"/>
      <c r="T2525" s="6"/>
      <c r="U2525" s="6"/>
    </row>
    <row r="2526" spans="2:21" s="83" customFormat="1" x14ac:dyDescent="0.2">
      <c r="B2526" s="142"/>
      <c r="E2526" s="84"/>
      <c r="F2526" s="216"/>
      <c r="G2526" s="84"/>
      <c r="H2526" s="210"/>
      <c r="I2526" s="210"/>
      <c r="J2526" s="84"/>
      <c r="K2526" s="84"/>
      <c r="L2526" s="84"/>
      <c r="M2526" s="84"/>
      <c r="N2526" s="84"/>
      <c r="O2526" s="6"/>
      <c r="P2526" s="6"/>
      <c r="Q2526" s="6"/>
      <c r="R2526" s="6"/>
      <c r="S2526" s="6"/>
      <c r="T2526" s="6"/>
      <c r="U2526" s="6"/>
    </row>
    <row r="2527" spans="2:21" s="83" customFormat="1" x14ac:dyDescent="0.2">
      <c r="B2527" s="142"/>
      <c r="E2527" s="84"/>
      <c r="F2527" s="216"/>
      <c r="G2527" s="84"/>
      <c r="H2527" s="210"/>
      <c r="I2527" s="210"/>
      <c r="J2527" s="84"/>
      <c r="K2527" s="84"/>
      <c r="L2527" s="84"/>
      <c r="M2527" s="84"/>
      <c r="N2527" s="84"/>
      <c r="O2527" s="6"/>
      <c r="P2527" s="6"/>
      <c r="Q2527" s="6"/>
      <c r="R2527" s="6"/>
      <c r="S2527" s="6"/>
      <c r="T2527" s="6"/>
      <c r="U2527" s="6"/>
    </row>
    <row r="2528" spans="2:21" s="83" customFormat="1" x14ac:dyDescent="0.2">
      <c r="B2528" s="142"/>
      <c r="E2528" s="84"/>
      <c r="F2528" s="216"/>
      <c r="G2528" s="84"/>
      <c r="H2528" s="210"/>
      <c r="I2528" s="210"/>
      <c r="J2528" s="84"/>
      <c r="K2528" s="84"/>
      <c r="L2528" s="84"/>
      <c r="M2528" s="84"/>
      <c r="N2528" s="84"/>
      <c r="O2528" s="6"/>
      <c r="P2528" s="6"/>
      <c r="Q2528" s="6"/>
      <c r="R2528" s="6"/>
      <c r="S2528" s="6"/>
      <c r="T2528" s="6"/>
      <c r="U2528" s="6"/>
    </row>
    <row r="2529" spans="2:21" s="83" customFormat="1" x14ac:dyDescent="0.2">
      <c r="B2529" s="142"/>
      <c r="E2529" s="84"/>
      <c r="F2529" s="216"/>
      <c r="G2529" s="84"/>
      <c r="H2529" s="210"/>
      <c r="I2529" s="210"/>
      <c r="J2529" s="84"/>
      <c r="K2529" s="84"/>
      <c r="L2529" s="84"/>
      <c r="M2529" s="84"/>
      <c r="N2529" s="84"/>
      <c r="O2529" s="6"/>
      <c r="P2529" s="6"/>
      <c r="Q2529" s="6"/>
      <c r="R2529" s="6"/>
      <c r="S2529" s="6"/>
      <c r="T2529" s="6"/>
      <c r="U2529" s="6"/>
    </row>
    <row r="2530" spans="2:21" s="83" customFormat="1" x14ac:dyDescent="0.2">
      <c r="B2530" s="142"/>
      <c r="E2530" s="84"/>
      <c r="F2530" s="216"/>
      <c r="G2530" s="84"/>
      <c r="H2530" s="210"/>
      <c r="I2530" s="210"/>
      <c r="J2530" s="84"/>
      <c r="K2530" s="84"/>
      <c r="L2530" s="84"/>
      <c r="M2530" s="84"/>
      <c r="N2530" s="84"/>
      <c r="O2530" s="6"/>
      <c r="P2530" s="6"/>
      <c r="Q2530" s="6"/>
      <c r="R2530" s="6"/>
      <c r="S2530" s="6"/>
      <c r="T2530" s="6"/>
      <c r="U2530" s="6"/>
    </row>
    <row r="2531" spans="2:21" s="83" customFormat="1" x14ac:dyDescent="0.2">
      <c r="B2531" s="142"/>
      <c r="E2531" s="84"/>
      <c r="F2531" s="216"/>
      <c r="G2531" s="84"/>
      <c r="H2531" s="210"/>
      <c r="I2531" s="210"/>
      <c r="J2531" s="84"/>
      <c r="K2531" s="84"/>
      <c r="L2531" s="84"/>
      <c r="M2531" s="84"/>
      <c r="N2531" s="84"/>
      <c r="O2531" s="6"/>
      <c r="P2531" s="6"/>
      <c r="Q2531" s="6"/>
      <c r="R2531" s="6"/>
      <c r="S2531" s="6"/>
      <c r="T2531" s="6"/>
      <c r="U2531" s="6"/>
    </row>
    <row r="2532" spans="2:21" s="83" customFormat="1" x14ac:dyDescent="0.2">
      <c r="B2532" s="142"/>
      <c r="E2532" s="84"/>
      <c r="F2532" s="216"/>
      <c r="G2532" s="84"/>
      <c r="H2532" s="210"/>
      <c r="I2532" s="210"/>
      <c r="J2532" s="84"/>
      <c r="K2532" s="84"/>
      <c r="L2532" s="84"/>
      <c r="M2532" s="84"/>
      <c r="N2532" s="84"/>
      <c r="O2532" s="6"/>
      <c r="P2532" s="6"/>
      <c r="Q2532" s="6"/>
      <c r="R2532" s="6"/>
      <c r="S2532" s="6"/>
      <c r="T2532" s="6"/>
      <c r="U2532" s="6"/>
    </row>
    <row r="2533" spans="2:21" s="83" customFormat="1" x14ac:dyDescent="0.2">
      <c r="B2533" s="142"/>
      <c r="E2533" s="84"/>
      <c r="F2533" s="216"/>
      <c r="G2533" s="84"/>
      <c r="H2533" s="210"/>
      <c r="I2533" s="210"/>
      <c r="J2533" s="84"/>
      <c r="K2533" s="84"/>
      <c r="L2533" s="84"/>
      <c r="M2533" s="84"/>
      <c r="N2533" s="84"/>
      <c r="O2533" s="6"/>
      <c r="P2533" s="6"/>
      <c r="Q2533" s="6"/>
      <c r="R2533" s="6"/>
      <c r="S2533" s="6"/>
      <c r="T2533" s="6"/>
      <c r="U2533" s="6"/>
    </row>
    <row r="2534" spans="2:21" s="83" customFormat="1" x14ac:dyDescent="0.2">
      <c r="B2534" s="142"/>
      <c r="E2534" s="84"/>
      <c r="F2534" s="216"/>
      <c r="G2534" s="84"/>
      <c r="H2534" s="210"/>
      <c r="I2534" s="210"/>
      <c r="J2534" s="84"/>
      <c r="K2534" s="84"/>
      <c r="L2534" s="84"/>
      <c r="M2534" s="84"/>
      <c r="N2534" s="84"/>
      <c r="O2534" s="6"/>
      <c r="P2534" s="6"/>
      <c r="Q2534" s="6"/>
      <c r="R2534" s="6"/>
      <c r="S2534" s="6"/>
      <c r="T2534" s="6"/>
      <c r="U2534" s="6"/>
    </row>
    <row r="2535" spans="2:21" s="83" customFormat="1" x14ac:dyDescent="0.2">
      <c r="B2535" s="142"/>
      <c r="E2535" s="84"/>
      <c r="F2535" s="216"/>
      <c r="G2535" s="84"/>
      <c r="H2535" s="210"/>
      <c r="I2535" s="210"/>
      <c r="J2535" s="84"/>
      <c r="K2535" s="84"/>
      <c r="L2535" s="84"/>
      <c r="M2535" s="84"/>
      <c r="N2535" s="84"/>
      <c r="O2535" s="6"/>
      <c r="P2535" s="6"/>
      <c r="Q2535" s="6"/>
      <c r="R2535" s="6"/>
      <c r="S2535" s="6"/>
      <c r="T2535" s="6"/>
      <c r="U2535" s="6"/>
    </row>
    <row r="2536" spans="2:21" s="83" customFormat="1" x14ac:dyDescent="0.2">
      <c r="B2536" s="142"/>
      <c r="E2536" s="84"/>
      <c r="F2536" s="216"/>
      <c r="G2536" s="84"/>
      <c r="H2536" s="210"/>
      <c r="I2536" s="210"/>
      <c r="J2536" s="84"/>
      <c r="K2536" s="84"/>
      <c r="L2536" s="84"/>
      <c r="M2536" s="84"/>
      <c r="N2536" s="84"/>
      <c r="O2536" s="6"/>
      <c r="P2536" s="6"/>
      <c r="Q2536" s="6"/>
      <c r="R2536" s="6"/>
      <c r="S2536" s="6"/>
      <c r="T2536" s="6"/>
      <c r="U2536" s="6"/>
    </row>
    <row r="2537" spans="2:21" s="83" customFormat="1" x14ac:dyDescent="0.2">
      <c r="B2537" s="142"/>
      <c r="E2537" s="84"/>
      <c r="F2537" s="216"/>
      <c r="G2537" s="84"/>
      <c r="H2537" s="210"/>
      <c r="I2537" s="210"/>
      <c r="J2537" s="84"/>
      <c r="K2537" s="84"/>
      <c r="L2537" s="84"/>
      <c r="M2537" s="84"/>
      <c r="N2537" s="84"/>
      <c r="O2537" s="6"/>
      <c r="P2537" s="6"/>
      <c r="Q2537" s="6"/>
      <c r="R2537" s="6"/>
      <c r="S2537" s="6"/>
      <c r="T2537" s="6"/>
      <c r="U2537" s="6"/>
    </row>
    <row r="2538" spans="2:21" s="83" customFormat="1" x14ac:dyDescent="0.2">
      <c r="B2538" s="142"/>
      <c r="E2538" s="84"/>
      <c r="F2538" s="216"/>
      <c r="G2538" s="84"/>
      <c r="H2538" s="210"/>
      <c r="I2538" s="210"/>
      <c r="J2538" s="84"/>
      <c r="K2538" s="84"/>
      <c r="L2538" s="84"/>
      <c r="M2538" s="84"/>
      <c r="N2538" s="84"/>
      <c r="O2538" s="6"/>
      <c r="P2538" s="6"/>
      <c r="Q2538" s="6"/>
      <c r="R2538" s="6"/>
      <c r="S2538" s="6"/>
      <c r="T2538" s="6"/>
      <c r="U2538" s="6"/>
    </row>
    <row r="2539" spans="2:21" s="83" customFormat="1" x14ac:dyDescent="0.2">
      <c r="B2539" s="142"/>
      <c r="E2539" s="84"/>
      <c r="F2539" s="216"/>
      <c r="G2539" s="84"/>
      <c r="H2539" s="210"/>
      <c r="I2539" s="210"/>
      <c r="J2539" s="84"/>
      <c r="K2539" s="84"/>
      <c r="L2539" s="84"/>
      <c r="M2539" s="84"/>
      <c r="N2539" s="84"/>
      <c r="O2539" s="6"/>
      <c r="P2539" s="6"/>
      <c r="Q2539" s="6"/>
      <c r="R2539" s="6"/>
      <c r="S2539" s="6"/>
      <c r="T2539" s="6"/>
      <c r="U2539" s="6"/>
    </row>
    <row r="2540" spans="2:21" s="83" customFormat="1" x14ac:dyDescent="0.2">
      <c r="B2540" s="142"/>
      <c r="E2540" s="84"/>
      <c r="F2540" s="216"/>
      <c r="G2540" s="84"/>
      <c r="H2540" s="210"/>
      <c r="I2540" s="210"/>
      <c r="J2540" s="84"/>
      <c r="K2540" s="84"/>
      <c r="L2540" s="84"/>
      <c r="M2540" s="84"/>
      <c r="N2540" s="84"/>
      <c r="O2540" s="6"/>
      <c r="P2540" s="6"/>
      <c r="Q2540" s="6"/>
      <c r="R2540" s="6"/>
      <c r="S2540" s="6"/>
      <c r="T2540" s="6"/>
      <c r="U2540" s="6"/>
    </row>
    <row r="2541" spans="2:21" s="83" customFormat="1" x14ac:dyDescent="0.2">
      <c r="B2541" s="142"/>
      <c r="E2541" s="84"/>
      <c r="F2541" s="216"/>
      <c r="G2541" s="84"/>
      <c r="H2541" s="210"/>
      <c r="I2541" s="210"/>
      <c r="J2541" s="84"/>
      <c r="K2541" s="84"/>
      <c r="L2541" s="84"/>
      <c r="M2541" s="84"/>
      <c r="N2541" s="84"/>
      <c r="O2541" s="6"/>
      <c r="P2541" s="6"/>
      <c r="Q2541" s="6"/>
      <c r="R2541" s="6"/>
      <c r="S2541" s="6"/>
      <c r="T2541" s="6"/>
      <c r="U2541" s="6"/>
    </row>
    <row r="2542" spans="2:21" s="83" customFormat="1" x14ac:dyDescent="0.2">
      <c r="B2542" s="142"/>
      <c r="E2542" s="84"/>
      <c r="F2542" s="216"/>
      <c r="G2542" s="84"/>
      <c r="H2542" s="210"/>
      <c r="I2542" s="210"/>
      <c r="J2542" s="84"/>
      <c r="K2542" s="84"/>
      <c r="L2542" s="84"/>
      <c r="M2542" s="84"/>
      <c r="N2542" s="84"/>
      <c r="O2542" s="6"/>
      <c r="P2542" s="6"/>
      <c r="Q2542" s="6"/>
      <c r="R2542" s="6"/>
      <c r="S2542" s="6"/>
      <c r="T2542" s="6"/>
      <c r="U2542" s="6"/>
    </row>
    <row r="2543" spans="2:21" s="83" customFormat="1" x14ac:dyDescent="0.2">
      <c r="B2543" s="142"/>
      <c r="E2543" s="84"/>
      <c r="F2543" s="216"/>
      <c r="G2543" s="84"/>
      <c r="H2543" s="210"/>
      <c r="I2543" s="210"/>
      <c r="J2543" s="84"/>
      <c r="K2543" s="84"/>
      <c r="L2543" s="84"/>
      <c r="M2543" s="84"/>
      <c r="N2543" s="84"/>
      <c r="O2543" s="6"/>
      <c r="P2543" s="6"/>
      <c r="Q2543" s="6"/>
      <c r="R2543" s="6"/>
      <c r="S2543" s="6"/>
      <c r="T2543" s="6"/>
      <c r="U2543" s="6"/>
    </row>
    <row r="2544" spans="2:21" s="83" customFormat="1" x14ac:dyDescent="0.2">
      <c r="B2544" s="142"/>
      <c r="E2544" s="84"/>
      <c r="F2544" s="216"/>
      <c r="G2544" s="84"/>
      <c r="H2544" s="210"/>
      <c r="I2544" s="210"/>
      <c r="J2544" s="84"/>
      <c r="K2544" s="84"/>
      <c r="L2544" s="84"/>
      <c r="M2544" s="84"/>
      <c r="N2544" s="84"/>
      <c r="O2544" s="6"/>
      <c r="P2544" s="6"/>
      <c r="Q2544" s="6"/>
      <c r="R2544" s="6"/>
      <c r="S2544" s="6"/>
      <c r="T2544" s="6"/>
      <c r="U2544" s="6"/>
    </row>
    <row r="2545" spans="2:21" s="83" customFormat="1" x14ac:dyDescent="0.2">
      <c r="B2545" s="142"/>
      <c r="E2545" s="84"/>
      <c r="F2545" s="216"/>
      <c r="G2545" s="84"/>
      <c r="H2545" s="210"/>
      <c r="I2545" s="210"/>
      <c r="J2545" s="84"/>
      <c r="K2545" s="84"/>
      <c r="L2545" s="84"/>
      <c r="M2545" s="84"/>
      <c r="N2545" s="84"/>
      <c r="O2545" s="6"/>
      <c r="P2545" s="6"/>
      <c r="Q2545" s="6"/>
      <c r="R2545" s="6"/>
      <c r="S2545" s="6"/>
      <c r="T2545" s="6"/>
      <c r="U2545" s="6"/>
    </row>
    <row r="2546" spans="2:21" s="83" customFormat="1" x14ac:dyDescent="0.2">
      <c r="B2546" s="142"/>
      <c r="E2546" s="84"/>
      <c r="F2546" s="216"/>
      <c r="G2546" s="84"/>
      <c r="H2546" s="210"/>
      <c r="I2546" s="210"/>
      <c r="J2546" s="84"/>
      <c r="K2546" s="84"/>
      <c r="L2546" s="84"/>
      <c r="M2546" s="84"/>
      <c r="N2546" s="84"/>
      <c r="O2546" s="6"/>
      <c r="P2546" s="6"/>
      <c r="Q2546" s="6"/>
      <c r="R2546" s="6"/>
      <c r="S2546" s="6"/>
      <c r="T2546" s="6"/>
      <c r="U2546" s="6"/>
    </row>
    <row r="2547" spans="2:21" s="83" customFormat="1" x14ac:dyDescent="0.2">
      <c r="B2547" s="142"/>
      <c r="E2547" s="84"/>
      <c r="F2547" s="216"/>
      <c r="G2547" s="84"/>
      <c r="H2547" s="210"/>
      <c r="I2547" s="210"/>
      <c r="J2547" s="84"/>
      <c r="K2547" s="84"/>
      <c r="L2547" s="84"/>
      <c r="M2547" s="84"/>
      <c r="N2547" s="84"/>
      <c r="O2547" s="6"/>
      <c r="P2547" s="6"/>
      <c r="Q2547" s="6"/>
      <c r="R2547" s="6"/>
      <c r="S2547" s="6"/>
      <c r="T2547" s="6"/>
      <c r="U2547" s="6"/>
    </row>
    <row r="2548" spans="2:21" s="83" customFormat="1" x14ac:dyDescent="0.2">
      <c r="B2548" s="142"/>
      <c r="E2548" s="84"/>
      <c r="F2548" s="216"/>
      <c r="G2548" s="84"/>
      <c r="H2548" s="210"/>
      <c r="I2548" s="210"/>
      <c r="J2548" s="84"/>
      <c r="K2548" s="84"/>
      <c r="L2548" s="84"/>
      <c r="M2548" s="84"/>
      <c r="N2548" s="84"/>
      <c r="O2548" s="6"/>
      <c r="P2548" s="6"/>
      <c r="Q2548" s="6"/>
      <c r="R2548" s="6"/>
      <c r="S2548" s="6"/>
      <c r="T2548" s="6"/>
      <c r="U2548" s="6"/>
    </row>
    <row r="2549" spans="2:21" s="83" customFormat="1" x14ac:dyDescent="0.2">
      <c r="B2549" s="142"/>
      <c r="E2549" s="84"/>
      <c r="F2549" s="216"/>
      <c r="G2549" s="84"/>
      <c r="H2549" s="210"/>
      <c r="I2549" s="210"/>
      <c r="J2549" s="84"/>
      <c r="K2549" s="84"/>
      <c r="L2549" s="84"/>
      <c r="M2549" s="84"/>
      <c r="N2549" s="84"/>
      <c r="O2549" s="6"/>
      <c r="P2549" s="6"/>
      <c r="Q2549" s="6"/>
      <c r="R2549" s="6"/>
      <c r="S2549" s="6"/>
      <c r="T2549" s="6"/>
      <c r="U2549" s="6"/>
    </row>
    <row r="2550" spans="2:21" s="83" customFormat="1" x14ac:dyDescent="0.2">
      <c r="B2550" s="142"/>
      <c r="E2550" s="84"/>
      <c r="F2550" s="216"/>
      <c r="G2550" s="84"/>
      <c r="H2550" s="210"/>
      <c r="I2550" s="210"/>
      <c r="J2550" s="84"/>
      <c r="K2550" s="84"/>
      <c r="L2550" s="84"/>
      <c r="M2550" s="84"/>
      <c r="N2550" s="84"/>
      <c r="O2550" s="6"/>
      <c r="P2550" s="6"/>
      <c r="Q2550" s="6"/>
      <c r="R2550" s="6"/>
      <c r="S2550" s="6"/>
      <c r="T2550" s="6"/>
      <c r="U2550" s="6"/>
    </row>
    <row r="2551" spans="2:21" s="83" customFormat="1" x14ac:dyDescent="0.2">
      <c r="B2551" s="142"/>
      <c r="E2551" s="84"/>
      <c r="F2551" s="216"/>
      <c r="G2551" s="84"/>
      <c r="H2551" s="210"/>
      <c r="I2551" s="210"/>
      <c r="J2551" s="84"/>
      <c r="K2551" s="84"/>
      <c r="L2551" s="84"/>
      <c r="M2551" s="84"/>
      <c r="N2551" s="84"/>
      <c r="O2551" s="6"/>
      <c r="P2551" s="6"/>
      <c r="Q2551" s="6"/>
      <c r="R2551" s="6"/>
      <c r="S2551" s="6"/>
      <c r="T2551" s="6"/>
      <c r="U2551" s="6"/>
    </row>
    <row r="2552" spans="2:21" s="83" customFormat="1" x14ac:dyDescent="0.2">
      <c r="B2552" s="142"/>
      <c r="E2552" s="84"/>
      <c r="F2552" s="216"/>
      <c r="G2552" s="84"/>
      <c r="H2552" s="210"/>
      <c r="I2552" s="210"/>
      <c r="J2552" s="84"/>
      <c r="K2552" s="84"/>
      <c r="L2552" s="84"/>
      <c r="M2552" s="84"/>
      <c r="N2552" s="84"/>
      <c r="O2552" s="6"/>
      <c r="P2552" s="6"/>
      <c r="Q2552" s="6"/>
      <c r="R2552" s="6"/>
      <c r="S2552" s="6"/>
      <c r="T2552" s="6"/>
      <c r="U2552" s="6"/>
    </row>
    <row r="2553" spans="2:21" s="83" customFormat="1" x14ac:dyDescent="0.2">
      <c r="B2553" s="142"/>
      <c r="E2553" s="84"/>
      <c r="F2553" s="216"/>
      <c r="G2553" s="84"/>
      <c r="H2553" s="210"/>
      <c r="I2553" s="210"/>
      <c r="J2553" s="84"/>
      <c r="K2553" s="84"/>
      <c r="L2553" s="84"/>
      <c r="M2553" s="84"/>
      <c r="N2553" s="84"/>
      <c r="O2553" s="6"/>
      <c r="P2553" s="6"/>
      <c r="Q2553" s="6"/>
      <c r="R2553" s="6"/>
      <c r="S2553" s="6"/>
      <c r="T2553" s="6"/>
      <c r="U2553" s="6"/>
    </row>
    <row r="2554" spans="2:21" s="83" customFormat="1" x14ac:dyDescent="0.2">
      <c r="B2554" s="142"/>
      <c r="E2554" s="84"/>
      <c r="F2554" s="216"/>
      <c r="G2554" s="84"/>
      <c r="H2554" s="210"/>
      <c r="I2554" s="210"/>
      <c r="J2554" s="84"/>
      <c r="K2554" s="84"/>
      <c r="L2554" s="84"/>
      <c r="M2554" s="84"/>
      <c r="N2554" s="84"/>
      <c r="O2554" s="6"/>
      <c r="P2554" s="6"/>
      <c r="Q2554" s="6"/>
      <c r="R2554" s="6"/>
      <c r="S2554" s="6"/>
      <c r="T2554" s="6"/>
      <c r="U2554" s="6"/>
    </row>
    <row r="2555" spans="2:21" s="83" customFormat="1" x14ac:dyDescent="0.2">
      <c r="B2555" s="142"/>
      <c r="E2555" s="84"/>
      <c r="F2555" s="216"/>
      <c r="G2555" s="84"/>
      <c r="H2555" s="210"/>
      <c r="I2555" s="210"/>
      <c r="J2555" s="84"/>
      <c r="K2555" s="84"/>
      <c r="L2555" s="84"/>
      <c r="M2555" s="84"/>
      <c r="N2555" s="84"/>
      <c r="O2555" s="6"/>
      <c r="P2555" s="6"/>
      <c r="Q2555" s="6"/>
      <c r="R2555" s="6"/>
      <c r="S2555" s="6"/>
      <c r="T2555" s="6"/>
      <c r="U2555" s="6"/>
    </row>
    <row r="2556" spans="2:21" s="83" customFormat="1" x14ac:dyDescent="0.2">
      <c r="B2556" s="142"/>
      <c r="E2556" s="84"/>
      <c r="F2556" s="216"/>
      <c r="G2556" s="84"/>
      <c r="H2556" s="210"/>
      <c r="I2556" s="210"/>
      <c r="J2556" s="84"/>
      <c r="K2556" s="84"/>
      <c r="L2556" s="84"/>
      <c r="M2556" s="84"/>
      <c r="N2556" s="84"/>
      <c r="O2556" s="6"/>
      <c r="P2556" s="6"/>
      <c r="Q2556" s="6"/>
      <c r="R2556" s="6"/>
      <c r="S2556" s="6"/>
      <c r="T2556" s="6"/>
      <c r="U2556" s="6"/>
    </row>
    <row r="2557" spans="2:21" s="83" customFormat="1" x14ac:dyDescent="0.2">
      <c r="B2557" s="142"/>
      <c r="E2557" s="84"/>
      <c r="F2557" s="216"/>
      <c r="G2557" s="84"/>
      <c r="H2557" s="210"/>
      <c r="I2557" s="210"/>
      <c r="J2557" s="84"/>
      <c r="K2557" s="84"/>
      <c r="L2557" s="84"/>
      <c r="M2557" s="84"/>
      <c r="N2557" s="84"/>
      <c r="O2557" s="6"/>
      <c r="P2557" s="6"/>
      <c r="Q2557" s="6"/>
      <c r="R2557" s="6"/>
      <c r="S2557" s="6"/>
      <c r="T2557" s="6"/>
      <c r="U2557" s="6"/>
    </row>
    <row r="2558" spans="2:21" s="83" customFormat="1" x14ac:dyDescent="0.2">
      <c r="B2558" s="142"/>
      <c r="E2558" s="84"/>
      <c r="F2558" s="216"/>
      <c r="G2558" s="84"/>
      <c r="H2558" s="210"/>
      <c r="I2558" s="210"/>
      <c r="J2558" s="84"/>
      <c r="K2558" s="84"/>
      <c r="L2558" s="84"/>
      <c r="M2558" s="84"/>
      <c r="N2558" s="84"/>
      <c r="O2558" s="6"/>
      <c r="P2558" s="6"/>
      <c r="Q2558" s="6"/>
      <c r="R2558" s="6"/>
      <c r="S2558" s="6"/>
      <c r="T2558" s="6"/>
      <c r="U2558" s="6"/>
    </row>
    <row r="2559" spans="2:21" s="83" customFormat="1" x14ac:dyDescent="0.2">
      <c r="B2559" s="142"/>
      <c r="E2559" s="84"/>
      <c r="F2559" s="216"/>
      <c r="G2559" s="84"/>
      <c r="H2559" s="210"/>
      <c r="I2559" s="210"/>
      <c r="J2559" s="84"/>
      <c r="K2559" s="84"/>
      <c r="L2559" s="84"/>
      <c r="M2559" s="84"/>
      <c r="N2559" s="84"/>
      <c r="O2559" s="6"/>
      <c r="P2559" s="6"/>
      <c r="Q2559" s="6"/>
      <c r="R2559" s="6"/>
      <c r="S2559" s="6"/>
      <c r="T2559" s="6"/>
      <c r="U2559" s="6"/>
    </row>
    <row r="2560" spans="2:21" s="83" customFormat="1" x14ac:dyDescent="0.2">
      <c r="B2560" s="142"/>
      <c r="E2560" s="84"/>
      <c r="F2560" s="216"/>
      <c r="G2560" s="84"/>
      <c r="H2560" s="210"/>
      <c r="I2560" s="210"/>
      <c r="J2560" s="84"/>
      <c r="K2560" s="84"/>
      <c r="L2560" s="84"/>
      <c r="M2560" s="84"/>
      <c r="N2560" s="84"/>
      <c r="O2560" s="6"/>
      <c r="P2560" s="6"/>
      <c r="Q2560" s="6"/>
      <c r="R2560" s="6"/>
      <c r="S2560" s="6"/>
      <c r="T2560" s="6"/>
      <c r="U2560" s="6"/>
    </row>
    <row r="2561" spans="2:21" s="83" customFormat="1" x14ac:dyDescent="0.2">
      <c r="B2561" s="142"/>
      <c r="E2561" s="84"/>
      <c r="F2561" s="216"/>
      <c r="G2561" s="84"/>
      <c r="H2561" s="210"/>
      <c r="I2561" s="210"/>
      <c r="J2561" s="84"/>
      <c r="K2561" s="84"/>
      <c r="L2561" s="84"/>
      <c r="M2561" s="84"/>
      <c r="N2561" s="84"/>
      <c r="O2561" s="6"/>
      <c r="P2561" s="6"/>
      <c r="Q2561" s="6"/>
      <c r="R2561" s="6"/>
      <c r="S2561" s="6"/>
      <c r="T2561" s="6"/>
      <c r="U2561" s="6"/>
    </row>
    <row r="2562" spans="2:21" s="83" customFormat="1" x14ac:dyDescent="0.2">
      <c r="B2562" s="142"/>
      <c r="E2562" s="84"/>
      <c r="F2562" s="216"/>
      <c r="G2562" s="84"/>
      <c r="H2562" s="210"/>
      <c r="I2562" s="210"/>
      <c r="J2562" s="84"/>
      <c r="K2562" s="84"/>
      <c r="L2562" s="84"/>
      <c r="M2562" s="84"/>
      <c r="N2562" s="84"/>
      <c r="O2562" s="6"/>
      <c r="P2562" s="6"/>
      <c r="Q2562" s="6"/>
      <c r="R2562" s="6"/>
      <c r="S2562" s="6"/>
      <c r="T2562" s="6"/>
      <c r="U2562" s="6"/>
    </row>
    <row r="2563" spans="2:21" s="83" customFormat="1" x14ac:dyDescent="0.2">
      <c r="B2563" s="142"/>
      <c r="E2563" s="84"/>
      <c r="F2563" s="216"/>
      <c r="G2563" s="84"/>
      <c r="H2563" s="210"/>
      <c r="I2563" s="210"/>
      <c r="J2563" s="84"/>
      <c r="K2563" s="84"/>
      <c r="L2563" s="84"/>
      <c r="M2563" s="84"/>
      <c r="N2563" s="84"/>
      <c r="O2563" s="6"/>
      <c r="P2563" s="6"/>
      <c r="Q2563" s="6"/>
      <c r="R2563" s="6"/>
      <c r="S2563" s="6"/>
      <c r="T2563" s="6"/>
      <c r="U2563" s="6"/>
    </row>
    <row r="2564" spans="2:21" s="83" customFormat="1" x14ac:dyDescent="0.2">
      <c r="B2564" s="142"/>
      <c r="E2564" s="84"/>
      <c r="F2564" s="216"/>
      <c r="G2564" s="84"/>
      <c r="H2564" s="210"/>
      <c r="I2564" s="210"/>
      <c r="J2564" s="84"/>
      <c r="K2564" s="84"/>
      <c r="L2564" s="84"/>
      <c r="M2564" s="84"/>
      <c r="N2564" s="84"/>
      <c r="O2564" s="6"/>
      <c r="P2564" s="6"/>
      <c r="Q2564" s="6"/>
      <c r="R2564" s="6"/>
      <c r="S2564" s="6"/>
      <c r="T2564" s="6"/>
      <c r="U2564" s="6"/>
    </row>
    <row r="2565" spans="2:21" s="83" customFormat="1" x14ac:dyDescent="0.2">
      <c r="B2565" s="142"/>
      <c r="E2565" s="84"/>
      <c r="F2565" s="216"/>
      <c r="G2565" s="84"/>
      <c r="H2565" s="210"/>
      <c r="I2565" s="210"/>
      <c r="J2565" s="84"/>
      <c r="K2565" s="84"/>
      <c r="L2565" s="84"/>
      <c r="M2565" s="84"/>
      <c r="N2565" s="84"/>
      <c r="O2565" s="6"/>
      <c r="P2565" s="6"/>
      <c r="Q2565" s="6"/>
      <c r="R2565" s="6"/>
      <c r="S2565" s="6"/>
      <c r="T2565" s="6"/>
      <c r="U2565" s="6"/>
    </row>
    <row r="2566" spans="2:21" s="83" customFormat="1" x14ac:dyDescent="0.2">
      <c r="B2566" s="142"/>
      <c r="E2566" s="84"/>
      <c r="F2566" s="216"/>
      <c r="G2566" s="84"/>
      <c r="H2566" s="210"/>
      <c r="I2566" s="210"/>
      <c r="J2566" s="84"/>
      <c r="K2566" s="84"/>
      <c r="L2566" s="84"/>
      <c r="M2566" s="84"/>
      <c r="N2566" s="84"/>
      <c r="O2566" s="6"/>
      <c r="P2566" s="6"/>
      <c r="Q2566" s="6"/>
      <c r="R2566" s="6"/>
      <c r="S2566" s="6"/>
      <c r="T2566" s="6"/>
      <c r="U2566" s="6"/>
    </row>
    <row r="2567" spans="2:21" s="83" customFormat="1" x14ac:dyDescent="0.2">
      <c r="B2567" s="142"/>
      <c r="E2567" s="84"/>
      <c r="F2567" s="216"/>
      <c r="G2567" s="84"/>
      <c r="H2567" s="210"/>
      <c r="I2567" s="210"/>
      <c r="J2567" s="84"/>
      <c r="K2567" s="84"/>
      <c r="L2567" s="84"/>
      <c r="M2567" s="84"/>
      <c r="N2567" s="84"/>
      <c r="O2567" s="6"/>
      <c r="P2567" s="6"/>
      <c r="Q2567" s="6"/>
      <c r="R2567" s="6"/>
      <c r="S2567" s="6"/>
      <c r="T2567" s="6"/>
      <c r="U2567" s="6"/>
    </row>
    <row r="2568" spans="2:21" s="83" customFormat="1" x14ac:dyDescent="0.2">
      <c r="B2568" s="142"/>
      <c r="E2568" s="84"/>
      <c r="F2568" s="216"/>
      <c r="G2568" s="84"/>
      <c r="H2568" s="210"/>
      <c r="I2568" s="210"/>
      <c r="J2568" s="84"/>
      <c r="K2568" s="84"/>
      <c r="L2568" s="84"/>
      <c r="M2568" s="84"/>
      <c r="N2568" s="84"/>
      <c r="O2568" s="6"/>
      <c r="P2568" s="6"/>
      <c r="Q2568" s="6"/>
      <c r="R2568" s="6"/>
      <c r="S2568" s="6"/>
      <c r="T2568" s="6"/>
      <c r="U2568" s="6"/>
    </row>
    <row r="2569" spans="2:21" s="83" customFormat="1" x14ac:dyDescent="0.2">
      <c r="B2569" s="142"/>
      <c r="E2569" s="84"/>
      <c r="F2569" s="216"/>
      <c r="G2569" s="84"/>
      <c r="H2569" s="210"/>
      <c r="I2569" s="210"/>
      <c r="J2569" s="84"/>
      <c r="K2569" s="84"/>
      <c r="L2569" s="84"/>
      <c r="M2569" s="84"/>
      <c r="N2569" s="84"/>
      <c r="O2569" s="6"/>
      <c r="P2569" s="6"/>
      <c r="Q2569" s="6"/>
      <c r="R2569" s="6"/>
      <c r="S2569" s="6"/>
      <c r="T2569" s="6"/>
      <c r="U2569" s="6"/>
    </row>
    <row r="2570" spans="2:21" s="83" customFormat="1" x14ac:dyDescent="0.2">
      <c r="B2570" s="142"/>
      <c r="E2570" s="84"/>
      <c r="F2570" s="216"/>
      <c r="G2570" s="84"/>
      <c r="H2570" s="210"/>
      <c r="I2570" s="210"/>
      <c r="J2570" s="84"/>
      <c r="K2570" s="84"/>
      <c r="L2570" s="84"/>
      <c r="M2570" s="84"/>
      <c r="N2570" s="84"/>
      <c r="O2570" s="6"/>
      <c r="P2570" s="6"/>
      <c r="Q2570" s="6"/>
      <c r="R2570" s="6"/>
      <c r="S2570" s="6"/>
      <c r="T2570" s="6"/>
      <c r="U2570" s="6"/>
    </row>
    <row r="2571" spans="2:21" s="83" customFormat="1" x14ac:dyDescent="0.2">
      <c r="B2571" s="142"/>
      <c r="E2571" s="84"/>
      <c r="F2571" s="216"/>
      <c r="G2571" s="84"/>
      <c r="H2571" s="210"/>
      <c r="I2571" s="210"/>
      <c r="J2571" s="84"/>
      <c r="K2571" s="84"/>
      <c r="L2571" s="84"/>
      <c r="M2571" s="84"/>
      <c r="N2571" s="84"/>
      <c r="O2571" s="6"/>
      <c r="P2571" s="6"/>
      <c r="Q2571" s="6"/>
      <c r="R2571" s="6"/>
      <c r="S2571" s="6"/>
      <c r="T2571" s="6"/>
      <c r="U2571" s="6"/>
    </row>
    <row r="2572" spans="2:21" s="83" customFormat="1" x14ac:dyDescent="0.2">
      <c r="B2572" s="142"/>
      <c r="E2572" s="84"/>
      <c r="F2572" s="216"/>
      <c r="G2572" s="84"/>
      <c r="H2572" s="210"/>
      <c r="I2572" s="210"/>
      <c r="J2572" s="84"/>
      <c r="K2572" s="84"/>
      <c r="L2572" s="84"/>
      <c r="M2572" s="84"/>
      <c r="N2572" s="84"/>
      <c r="O2572" s="6"/>
      <c r="P2572" s="6"/>
      <c r="Q2572" s="6"/>
      <c r="R2572" s="6"/>
      <c r="S2572" s="6"/>
      <c r="T2572" s="6"/>
      <c r="U2572" s="6"/>
    </row>
    <row r="2573" spans="2:21" s="83" customFormat="1" x14ac:dyDescent="0.2">
      <c r="B2573" s="142"/>
      <c r="E2573" s="84"/>
      <c r="F2573" s="216"/>
      <c r="G2573" s="84"/>
      <c r="H2573" s="210"/>
      <c r="I2573" s="210"/>
      <c r="J2573" s="84"/>
      <c r="K2573" s="84"/>
      <c r="L2573" s="84"/>
      <c r="M2573" s="84"/>
      <c r="N2573" s="84"/>
      <c r="O2573" s="6"/>
      <c r="P2573" s="6"/>
      <c r="Q2573" s="6"/>
      <c r="R2573" s="6"/>
      <c r="S2573" s="6"/>
      <c r="T2573" s="6"/>
      <c r="U2573" s="6"/>
    </row>
    <row r="2574" spans="2:21" s="83" customFormat="1" x14ac:dyDescent="0.2">
      <c r="B2574" s="142"/>
      <c r="E2574" s="84"/>
      <c r="F2574" s="216"/>
      <c r="G2574" s="84"/>
      <c r="H2574" s="210"/>
      <c r="I2574" s="210"/>
      <c r="J2574" s="84"/>
      <c r="K2574" s="84"/>
      <c r="L2574" s="84"/>
      <c r="M2574" s="84"/>
      <c r="N2574" s="84"/>
      <c r="O2574" s="6"/>
      <c r="P2574" s="6"/>
      <c r="Q2574" s="6"/>
      <c r="R2574" s="6"/>
      <c r="S2574" s="6"/>
      <c r="T2574" s="6"/>
      <c r="U2574" s="6"/>
    </row>
    <row r="2575" spans="2:21" s="83" customFormat="1" x14ac:dyDescent="0.2">
      <c r="B2575" s="142"/>
      <c r="E2575" s="84"/>
      <c r="F2575" s="216"/>
      <c r="G2575" s="84"/>
      <c r="H2575" s="210"/>
      <c r="I2575" s="210"/>
      <c r="J2575" s="84"/>
      <c r="K2575" s="84"/>
      <c r="L2575" s="84"/>
      <c r="M2575" s="84"/>
      <c r="N2575" s="84"/>
      <c r="O2575" s="6"/>
      <c r="P2575" s="6"/>
      <c r="Q2575" s="6"/>
      <c r="R2575" s="6"/>
      <c r="S2575" s="6"/>
      <c r="T2575" s="6"/>
      <c r="U2575" s="6"/>
    </row>
    <row r="2576" spans="2:21" s="83" customFormat="1" x14ac:dyDescent="0.2">
      <c r="B2576" s="142"/>
      <c r="E2576" s="84"/>
      <c r="F2576" s="216"/>
      <c r="G2576" s="84"/>
      <c r="H2576" s="210"/>
      <c r="I2576" s="210"/>
      <c r="J2576" s="84"/>
      <c r="K2576" s="84"/>
      <c r="L2576" s="84"/>
      <c r="M2576" s="84"/>
      <c r="N2576" s="84"/>
      <c r="O2576" s="6"/>
      <c r="P2576" s="6"/>
      <c r="Q2576" s="6"/>
      <c r="R2576" s="6"/>
      <c r="S2576" s="6"/>
      <c r="T2576" s="6"/>
      <c r="U2576" s="6"/>
    </row>
    <row r="2577" spans="2:21" s="83" customFormat="1" x14ac:dyDescent="0.2">
      <c r="B2577" s="142"/>
      <c r="E2577" s="84"/>
      <c r="F2577" s="216"/>
      <c r="G2577" s="84"/>
      <c r="H2577" s="210"/>
      <c r="I2577" s="210"/>
      <c r="J2577" s="84"/>
      <c r="K2577" s="84"/>
      <c r="L2577" s="84"/>
      <c r="M2577" s="84"/>
      <c r="N2577" s="84"/>
      <c r="O2577" s="6"/>
      <c r="P2577" s="6"/>
      <c r="Q2577" s="6"/>
      <c r="R2577" s="6"/>
      <c r="S2577" s="6"/>
      <c r="T2577" s="6"/>
      <c r="U2577" s="6"/>
    </row>
    <row r="2578" spans="2:21" s="83" customFormat="1" x14ac:dyDescent="0.2">
      <c r="B2578" s="142"/>
      <c r="E2578" s="84"/>
      <c r="F2578" s="216"/>
      <c r="G2578" s="84"/>
      <c r="H2578" s="210"/>
      <c r="I2578" s="210"/>
      <c r="J2578" s="84"/>
      <c r="K2578" s="84"/>
      <c r="L2578" s="84"/>
      <c r="M2578" s="84"/>
      <c r="N2578" s="84"/>
      <c r="O2578" s="6"/>
      <c r="P2578" s="6"/>
      <c r="Q2578" s="6"/>
      <c r="R2578" s="6"/>
      <c r="S2578" s="6"/>
      <c r="T2578" s="6"/>
      <c r="U2578" s="6"/>
    </row>
    <row r="2579" spans="2:21" s="83" customFormat="1" x14ac:dyDescent="0.2">
      <c r="B2579" s="142"/>
      <c r="E2579" s="84"/>
      <c r="F2579" s="216"/>
      <c r="G2579" s="84"/>
      <c r="H2579" s="210"/>
      <c r="I2579" s="210"/>
      <c r="J2579" s="84"/>
      <c r="K2579" s="84"/>
      <c r="L2579" s="84"/>
      <c r="M2579" s="84"/>
      <c r="N2579" s="84"/>
      <c r="O2579" s="6"/>
      <c r="P2579" s="6"/>
      <c r="Q2579" s="6"/>
      <c r="R2579" s="6"/>
      <c r="S2579" s="6"/>
      <c r="T2579" s="6"/>
      <c r="U2579" s="6"/>
    </row>
    <row r="2580" spans="2:21" s="83" customFormat="1" x14ac:dyDescent="0.2">
      <c r="B2580" s="142"/>
      <c r="E2580" s="84"/>
      <c r="F2580" s="216"/>
      <c r="G2580" s="84"/>
      <c r="H2580" s="210"/>
      <c r="I2580" s="210"/>
      <c r="J2580" s="84"/>
      <c r="K2580" s="84"/>
      <c r="L2580" s="84"/>
      <c r="M2580" s="84"/>
      <c r="N2580" s="84"/>
      <c r="O2580" s="6"/>
      <c r="P2580" s="6"/>
      <c r="Q2580" s="6"/>
      <c r="R2580" s="6"/>
      <c r="S2580" s="6"/>
      <c r="T2580" s="6"/>
      <c r="U2580" s="6"/>
    </row>
    <row r="2581" spans="2:21" s="83" customFormat="1" x14ac:dyDescent="0.2">
      <c r="B2581" s="142"/>
      <c r="E2581" s="84"/>
      <c r="F2581" s="216"/>
      <c r="G2581" s="84"/>
      <c r="H2581" s="210"/>
      <c r="I2581" s="210"/>
      <c r="J2581" s="84"/>
      <c r="K2581" s="84"/>
      <c r="L2581" s="84"/>
      <c r="M2581" s="84"/>
      <c r="N2581" s="84"/>
      <c r="O2581" s="6"/>
      <c r="P2581" s="6"/>
      <c r="Q2581" s="6"/>
      <c r="R2581" s="6"/>
      <c r="S2581" s="6"/>
      <c r="T2581" s="6"/>
      <c r="U2581" s="6"/>
    </row>
    <row r="2582" spans="2:21" s="83" customFormat="1" x14ac:dyDescent="0.2">
      <c r="B2582" s="142"/>
      <c r="E2582" s="84"/>
      <c r="F2582" s="216"/>
      <c r="G2582" s="84"/>
      <c r="H2582" s="210"/>
      <c r="I2582" s="210"/>
      <c r="J2582" s="84"/>
      <c r="K2582" s="84"/>
      <c r="L2582" s="84"/>
      <c r="M2582" s="84"/>
      <c r="N2582" s="84"/>
      <c r="O2582" s="6"/>
      <c r="P2582" s="6"/>
      <c r="Q2582" s="6"/>
      <c r="R2582" s="6"/>
      <c r="S2582" s="6"/>
      <c r="T2582" s="6"/>
      <c r="U2582" s="6"/>
    </row>
    <row r="2583" spans="2:21" s="83" customFormat="1" x14ac:dyDescent="0.2">
      <c r="B2583" s="142"/>
      <c r="E2583" s="84"/>
      <c r="F2583" s="216"/>
      <c r="G2583" s="84"/>
      <c r="H2583" s="210"/>
      <c r="I2583" s="210"/>
      <c r="J2583" s="84"/>
      <c r="K2583" s="84"/>
      <c r="L2583" s="84"/>
      <c r="M2583" s="84"/>
      <c r="N2583" s="84"/>
      <c r="O2583" s="6"/>
      <c r="P2583" s="6"/>
      <c r="Q2583" s="6"/>
      <c r="R2583" s="6"/>
      <c r="S2583" s="6"/>
      <c r="T2583" s="6"/>
      <c r="U2583" s="6"/>
    </row>
    <row r="2584" spans="2:21" s="83" customFormat="1" x14ac:dyDescent="0.2">
      <c r="B2584" s="142"/>
      <c r="E2584" s="84"/>
      <c r="F2584" s="216"/>
      <c r="G2584" s="84"/>
      <c r="H2584" s="210"/>
      <c r="I2584" s="210"/>
      <c r="J2584" s="84"/>
      <c r="K2584" s="84"/>
      <c r="L2584" s="84"/>
      <c r="M2584" s="84"/>
      <c r="N2584" s="84"/>
      <c r="O2584" s="6"/>
      <c r="P2584" s="6"/>
      <c r="Q2584" s="6"/>
      <c r="R2584" s="6"/>
      <c r="S2584" s="6"/>
      <c r="T2584" s="6"/>
      <c r="U2584" s="6"/>
    </row>
    <row r="2585" spans="2:21" s="83" customFormat="1" x14ac:dyDescent="0.2">
      <c r="B2585" s="142"/>
      <c r="E2585" s="84"/>
      <c r="F2585" s="216"/>
      <c r="G2585" s="84"/>
      <c r="H2585" s="210"/>
      <c r="I2585" s="210"/>
      <c r="J2585" s="84"/>
      <c r="K2585" s="84"/>
      <c r="L2585" s="84"/>
      <c r="M2585" s="84"/>
      <c r="N2585" s="84"/>
      <c r="O2585" s="6"/>
      <c r="P2585" s="6"/>
      <c r="Q2585" s="6"/>
      <c r="R2585" s="6"/>
      <c r="S2585" s="6"/>
      <c r="T2585" s="6"/>
      <c r="U2585" s="6"/>
    </row>
    <row r="2586" spans="2:21" s="83" customFormat="1" x14ac:dyDescent="0.2">
      <c r="B2586" s="142"/>
      <c r="E2586" s="84"/>
      <c r="F2586" s="216"/>
      <c r="G2586" s="84"/>
      <c r="H2586" s="210"/>
      <c r="I2586" s="210"/>
      <c r="J2586" s="84"/>
      <c r="K2586" s="84"/>
      <c r="L2586" s="84"/>
      <c r="M2586" s="84"/>
      <c r="N2586" s="84"/>
      <c r="O2586" s="6"/>
      <c r="P2586" s="6"/>
      <c r="Q2586" s="6"/>
      <c r="R2586" s="6"/>
      <c r="S2586" s="6"/>
      <c r="T2586" s="6"/>
      <c r="U2586" s="6"/>
    </row>
    <row r="2587" spans="2:21" s="83" customFormat="1" x14ac:dyDescent="0.2">
      <c r="B2587" s="142"/>
      <c r="E2587" s="84"/>
      <c r="F2587" s="216"/>
      <c r="G2587" s="84"/>
      <c r="H2587" s="210"/>
      <c r="I2587" s="210"/>
      <c r="J2587" s="84"/>
      <c r="K2587" s="84"/>
      <c r="L2587" s="84"/>
      <c r="M2587" s="84"/>
      <c r="N2587" s="84"/>
      <c r="O2587" s="6"/>
      <c r="P2587" s="6"/>
      <c r="Q2587" s="6"/>
      <c r="R2587" s="6"/>
      <c r="S2587" s="6"/>
      <c r="T2587" s="6"/>
      <c r="U2587" s="6"/>
    </row>
    <row r="2588" spans="2:21" s="83" customFormat="1" x14ac:dyDescent="0.2">
      <c r="B2588" s="142"/>
      <c r="E2588" s="84"/>
      <c r="F2588" s="216"/>
      <c r="G2588" s="84"/>
      <c r="H2588" s="210"/>
      <c r="I2588" s="210"/>
      <c r="J2588" s="84"/>
      <c r="K2588" s="84"/>
      <c r="L2588" s="84"/>
      <c r="M2588" s="84"/>
      <c r="N2588" s="84"/>
      <c r="O2588" s="6"/>
      <c r="P2588" s="6"/>
      <c r="Q2588" s="6"/>
      <c r="R2588" s="6"/>
      <c r="S2588" s="6"/>
      <c r="T2588" s="6"/>
      <c r="U2588" s="6"/>
    </row>
    <row r="2589" spans="2:21" s="83" customFormat="1" x14ac:dyDescent="0.2">
      <c r="B2589" s="142"/>
      <c r="E2589" s="84"/>
      <c r="F2589" s="216"/>
      <c r="G2589" s="84"/>
      <c r="H2589" s="210"/>
      <c r="I2589" s="210"/>
      <c r="J2589" s="84"/>
      <c r="K2589" s="84"/>
      <c r="L2589" s="84"/>
      <c r="M2589" s="84"/>
      <c r="N2589" s="84"/>
      <c r="O2589" s="6"/>
      <c r="P2589" s="6"/>
      <c r="Q2589" s="6"/>
      <c r="R2589" s="6"/>
      <c r="S2589" s="6"/>
      <c r="T2589" s="6"/>
      <c r="U2589" s="6"/>
    </row>
    <row r="2590" spans="2:21" s="83" customFormat="1" x14ac:dyDescent="0.2">
      <c r="B2590" s="142"/>
      <c r="E2590" s="84"/>
      <c r="F2590" s="216"/>
      <c r="G2590" s="84"/>
      <c r="H2590" s="210"/>
      <c r="I2590" s="210"/>
      <c r="J2590" s="84"/>
      <c r="K2590" s="84"/>
      <c r="L2590" s="84"/>
      <c r="M2590" s="84"/>
      <c r="N2590" s="84"/>
      <c r="O2590" s="6"/>
      <c r="P2590" s="6"/>
      <c r="Q2590" s="6"/>
      <c r="R2590" s="6"/>
      <c r="S2590" s="6"/>
      <c r="T2590" s="6"/>
      <c r="U2590" s="6"/>
    </row>
    <row r="2591" spans="2:21" s="83" customFormat="1" x14ac:dyDescent="0.2">
      <c r="B2591" s="142"/>
      <c r="E2591" s="84"/>
      <c r="F2591" s="216"/>
      <c r="G2591" s="84"/>
      <c r="H2591" s="210"/>
      <c r="I2591" s="210"/>
      <c r="J2591" s="84"/>
      <c r="K2591" s="84"/>
      <c r="L2591" s="84"/>
      <c r="M2591" s="84"/>
      <c r="N2591" s="84"/>
      <c r="O2591" s="6"/>
      <c r="P2591" s="6"/>
      <c r="Q2591" s="6"/>
      <c r="R2591" s="6"/>
      <c r="S2591" s="6"/>
      <c r="T2591" s="6"/>
      <c r="U2591" s="6"/>
    </row>
    <row r="2592" spans="2:21" s="83" customFormat="1" x14ac:dyDescent="0.2">
      <c r="B2592" s="142"/>
      <c r="E2592" s="84"/>
      <c r="F2592" s="216"/>
      <c r="G2592" s="84"/>
      <c r="H2592" s="210"/>
      <c r="I2592" s="210"/>
      <c r="J2592" s="84"/>
      <c r="K2592" s="84"/>
      <c r="L2592" s="84"/>
      <c r="M2592" s="84"/>
      <c r="N2592" s="84"/>
      <c r="O2592" s="6"/>
      <c r="P2592" s="6"/>
      <c r="Q2592" s="6"/>
      <c r="R2592" s="6"/>
      <c r="S2592" s="6"/>
      <c r="T2592" s="6"/>
      <c r="U2592" s="6"/>
    </row>
    <row r="2593" spans="2:21" s="83" customFormat="1" x14ac:dyDescent="0.2">
      <c r="B2593" s="142"/>
      <c r="E2593" s="84"/>
      <c r="F2593" s="216"/>
      <c r="G2593" s="84"/>
      <c r="H2593" s="210"/>
      <c r="I2593" s="210"/>
      <c r="J2593" s="84"/>
      <c r="K2593" s="84"/>
      <c r="L2593" s="84"/>
      <c r="M2593" s="84"/>
      <c r="N2593" s="84"/>
      <c r="O2593" s="6"/>
      <c r="P2593" s="6"/>
      <c r="Q2593" s="6"/>
      <c r="R2593" s="6"/>
      <c r="S2593" s="6"/>
      <c r="T2593" s="6"/>
      <c r="U2593" s="6"/>
    </row>
    <row r="2594" spans="2:21" s="83" customFormat="1" x14ac:dyDescent="0.2">
      <c r="B2594" s="142"/>
      <c r="E2594" s="84"/>
      <c r="F2594" s="216"/>
      <c r="G2594" s="84"/>
      <c r="H2594" s="210"/>
      <c r="I2594" s="210"/>
      <c r="J2594" s="84"/>
      <c r="K2594" s="84"/>
      <c r="L2594" s="84"/>
      <c r="M2594" s="84"/>
      <c r="N2594" s="84"/>
      <c r="O2594" s="6"/>
      <c r="P2594" s="6"/>
      <c r="Q2594" s="6"/>
      <c r="R2594" s="6"/>
      <c r="S2594" s="6"/>
      <c r="T2594" s="6"/>
      <c r="U2594" s="6"/>
    </row>
    <row r="2595" spans="2:21" s="83" customFormat="1" x14ac:dyDescent="0.2">
      <c r="B2595" s="142"/>
      <c r="E2595" s="84"/>
      <c r="F2595" s="216"/>
      <c r="G2595" s="84"/>
      <c r="H2595" s="210"/>
      <c r="I2595" s="210"/>
      <c r="J2595" s="84"/>
      <c r="K2595" s="84"/>
      <c r="L2595" s="84"/>
      <c r="M2595" s="84"/>
      <c r="N2595" s="84"/>
      <c r="O2595" s="6"/>
      <c r="P2595" s="6"/>
      <c r="Q2595" s="6"/>
      <c r="R2595" s="6"/>
      <c r="S2595" s="6"/>
      <c r="T2595" s="6"/>
      <c r="U2595" s="6"/>
    </row>
    <row r="2596" spans="2:21" s="83" customFormat="1" x14ac:dyDescent="0.2">
      <c r="B2596" s="142"/>
      <c r="E2596" s="84"/>
      <c r="F2596" s="216"/>
      <c r="G2596" s="84"/>
      <c r="H2596" s="210"/>
      <c r="I2596" s="210"/>
      <c r="J2596" s="84"/>
      <c r="K2596" s="84"/>
      <c r="L2596" s="84"/>
      <c r="M2596" s="84"/>
      <c r="N2596" s="84"/>
      <c r="O2596" s="6"/>
      <c r="P2596" s="6"/>
      <c r="Q2596" s="6"/>
      <c r="R2596" s="6"/>
      <c r="S2596" s="6"/>
      <c r="T2596" s="6"/>
      <c r="U2596" s="6"/>
    </row>
    <row r="2597" spans="2:21" s="83" customFormat="1" x14ac:dyDescent="0.2">
      <c r="B2597" s="142"/>
      <c r="E2597" s="84"/>
      <c r="F2597" s="216"/>
      <c r="G2597" s="84"/>
      <c r="H2597" s="210"/>
      <c r="I2597" s="210"/>
      <c r="J2597" s="84"/>
      <c r="K2597" s="84"/>
      <c r="L2597" s="84"/>
      <c r="M2597" s="84"/>
      <c r="N2597" s="84"/>
      <c r="O2597" s="6"/>
      <c r="P2597" s="6"/>
      <c r="Q2597" s="6"/>
      <c r="R2597" s="6"/>
      <c r="S2597" s="6"/>
      <c r="T2597" s="6"/>
      <c r="U2597" s="6"/>
    </row>
    <row r="2598" spans="2:21" s="83" customFormat="1" x14ac:dyDescent="0.2">
      <c r="B2598" s="142"/>
      <c r="E2598" s="84"/>
      <c r="F2598" s="216"/>
      <c r="G2598" s="84"/>
      <c r="H2598" s="210"/>
      <c r="I2598" s="210"/>
      <c r="J2598" s="84"/>
      <c r="K2598" s="84"/>
      <c r="L2598" s="84"/>
      <c r="M2598" s="84"/>
      <c r="N2598" s="84"/>
      <c r="O2598" s="6"/>
      <c r="P2598" s="6"/>
      <c r="Q2598" s="6"/>
      <c r="R2598" s="6"/>
      <c r="S2598" s="6"/>
      <c r="T2598" s="6"/>
      <c r="U2598" s="6"/>
    </row>
    <row r="2599" spans="2:21" s="83" customFormat="1" x14ac:dyDescent="0.2">
      <c r="B2599" s="142"/>
      <c r="E2599" s="84"/>
      <c r="F2599" s="216"/>
      <c r="G2599" s="84"/>
      <c r="H2599" s="210"/>
      <c r="I2599" s="210"/>
      <c r="J2599" s="84"/>
      <c r="K2599" s="84"/>
      <c r="L2599" s="84"/>
      <c r="M2599" s="84"/>
      <c r="N2599" s="84"/>
      <c r="O2599" s="6"/>
      <c r="P2599" s="6"/>
      <c r="Q2599" s="6"/>
      <c r="R2599" s="6"/>
      <c r="S2599" s="6"/>
      <c r="T2599" s="6"/>
      <c r="U2599" s="6"/>
    </row>
    <row r="2600" spans="2:21" s="83" customFormat="1" x14ac:dyDescent="0.2">
      <c r="B2600" s="142"/>
      <c r="E2600" s="84"/>
      <c r="F2600" s="216"/>
      <c r="G2600" s="84"/>
      <c r="H2600" s="210"/>
      <c r="I2600" s="210"/>
      <c r="J2600" s="84"/>
      <c r="K2600" s="84"/>
      <c r="L2600" s="84"/>
      <c r="M2600" s="84"/>
      <c r="N2600" s="84"/>
      <c r="O2600" s="6"/>
      <c r="P2600" s="6"/>
      <c r="Q2600" s="6"/>
      <c r="R2600" s="6"/>
      <c r="S2600" s="6"/>
      <c r="T2600" s="6"/>
      <c r="U2600" s="6"/>
    </row>
    <row r="2601" spans="2:21" s="83" customFormat="1" x14ac:dyDescent="0.2">
      <c r="B2601" s="142"/>
      <c r="E2601" s="84"/>
      <c r="F2601" s="216"/>
      <c r="G2601" s="84"/>
      <c r="H2601" s="210"/>
      <c r="I2601" s="210"/>
      <c r="J2601" s="84"/>
      <c r="K2601" s="84"/>
      <c r="L2601" s="84"/>
      <c r="M2601" s="84"/>
      <c r="N2601" s="84"/>
      <c r="O2601" s="6"/>
      <c r="P2601" s="6"/>
      <c r="Q2601" s="6"/>
      <c r="R2601" s="6"/>
      <c r="S2601" s="6"/>
      <c r="T2601" s="6"/>
      <c r="U2601" s="6"/>
    </row>
    <row r="2602" spans="2:21" s="83" customFormat="1" x14ac:dyDescent="0.2">
      <c r="B2602" s="142"/>
      <c r="E2602" s="84"/>
      <c r="F2602" s="216"/>
      <c r="G2602" s="84"/>
      <c r="H2602" s="210"/>
      <c r="I2602" s="210"/>
      <c r="J2602" s="84"/>
      <c r="K2602" s="84"/>
      <c r="L2602" s="84"/>
      <c r="M2602" s="84"/>
      <c r="N2602" s="84"/>
      <c r="O2602" s="6"/>
      <c r="P2602" s="6"/>
      <c r="Q2602" s="6"/>
      <c r="R2602" s="6"/>
      <c r="S2602" s="6"/>
      <c r="T2602" s="6"/>
      <c r="U2602" s="6"/>
    </row>
    <row r="2603" spans="2:21" s="83" customFormat="1" x14ac:dyDescent="0.2">
      <c r="B2603" s="142"/>
      <c r="E2603" s="84"/>
      <c r="F2603" s="216"/>
      <c r="G2603" s="84"/>
      <c r="H2603" s="210"/>
      <c r="I2603" s="210"/>
      <c r="J2603" s="84"/>
      <c r="K2603" s="84"/>
      <c r="L2603" s="84"/>
      <c r="M2603" s="84"/>
      <c r="N2603" s="84"/>
      <c r="O2603" s="6"/>
      <c r="P2603" s="6"/>
      <c r="Q2603" s="6"/>
      <c r="R2603" s="6"/>
      <c r="S2603" s="6"/>
      <c r="T2603" s="6"/>
      <c r="U2603" s="6"/>
    </row>
    <row r="2604" spans="2:21" s="83" customFormat="1" x14ac:dyDescent="0.2">
      <c r="B2604" s="142"/>
      <c r="E2604" s="84"/>
      <c r="F2604" s="216"/>
      <c r="G2604" s="84"/>
      <c r="H2604" s="210"/>
      <c r="I2604" s="210"/>
      <c r="J2604" s="84"/>
      <c r="K2604" s="84"/>
      <c r="L2604" s="84"/>
      <c r="M2604" s="84"/>
      <c r="N2604" s="84"/>
      <c r="O2604" s="6"/>
      <c r="P2604" s="6"/>
      <c r="Q2604" s="6"/>
      <c r="R2604" s="6"/>
      <c r="S2604" s="6"/>
      <c r="T2604" s="6"/>
      <c r="U2604" s="6"/>
    </row>
    <row r="2605" spans="2:21" s="83" customFormat="1" x14ac:dyDescent="0.2">
      <c r="B2605" s="142"/>
      <c r="E2605" s="84"/>
      <c r="F2605" s="216"/>
      <c r="G2605" s="84"/>
      <c r="H2605" s="210"/>
      <c r="I2605" s="210"/>
      <c r="J2605" s="84"/>
      <c r="K2605" s="84"/>
      <c r="L2605" s="84"/>
      <c r="M2605" s="84"/>
      <c r="N2605" s="84"/>
      <c r="O2605" s="6"/>
      <c r="P2605" s="6"/>
      <c r="Q2605" s="6"/>
      <c r="R2605" s="6"/>
      <c r="S2605" s="6"/>
      <c r="T2605" s="6"/>
      <c r="U2605" s="6"/>
    </row>
    <row r="2606" spans="2:21" s="83" customFormat="1" x14ac:dyDescent="0.2">
      <c r="B2606" s="142"/>
      <c r="E2606" s="84"/>
      <c r="F2606" s="216"/>
      <c r="G2606" s="84"/>
      <c r="H2606" s="210"/>
      <c r="I2606" s="210"/>
      <c r="J2606" s="84"/>
      <c r="K2606" s="84"/>
      <c r="L2606" s="84"/>
      <c r="M2606" s="84"/>
      <c r="N2606" s="84"/>
      <c r="O2606" s="6"/>
      <c r="P2606" s="6"/>
      <c r="Q2606" s="6"/>
      <c r="R2606" s="6"/>
      <c r="S2606" s="6"/>
      <c r="T2606" s="6"/>
      <c r="U2606" s="6"/>
    </row>
    <row r="2607" spans="2:21" s="83" customFormat="1" x14ac:dyDescent="0.2">
      <c r="B2607" s="142"/>
      <c r="E2607" s="84"/>
      <c r="F2607" s="216"/>
      <c r="G2607" s="84"/>
      <c r="H2607" s="210"/>
      <c r="I2607" s="210"/>
      <c r="J2607" s="84"/>
      <c r="K2607" s="84"/>
      <c r="L2607" s="84"/>
      <c r="M2607" s="84"/>
      <c r="N2607" s="84"/>
      <c r="O2607" s="6"/>
      <c r="P2607" s="6"/>
      <c r="Q2607" s="6"/>
      <c r="R2607" s="6"/>
      <c r="S2607" s="6"/>
      <c r="T2607" s="6"/>
      <c r="U2607" s="6"/>
    </row>
    <row r="2608" spans="2:21" s="83" customFormat="1" x14ac:dyDescent="0.2">
      <c r="B2608" s="142"/>
      <c r="E2608" s="84"/>
      <c r="F2608" s="216"/>
      <c r="G2608" s="84"/>
      <c r="H2608" s="210"/>
      <c r="I2608" s="210"/>
      <c r="J2608" s="84"/>
      <c r="K2608" s="84"/>
      <c r="L2608" s="84"/>
      <c r="M2608" s="84"/>
      <c r="N2608" s="84"/>
      <c r="O2608" s="6"/>
      <c r="P2608" s="6"/>
      <c r="Q2608" s="6"/>
      <c r="R2608" s="6"/>
      <c r="S2608" s="6"/>
      <c r="T2608" s="6"/>
      <c r="U2608" s="6"/>
    </row>
    <row r="2609" spans="2:21" s="83" customFormat="1" x14ac:dyDescent="0.2">
      <c r="B2609" s="142"/>
      <c r="E2609" s="84"/>
      <c r="F2609" s="216"/>
      <c r="G2609" s="84"/>
      <c r="H2609" s="210"/>
      <c r="I2609" s="210"/>
      <c r="J2609" s="84"/>
      <c r="K2609" s="84"/>
      <c r="L2609" s="84"/>
      <c r="M2609" s="84"/>
      <c r="N2609" s="84"/>
      <c r="O2609" s="6"/>
      <c r="P2609" s="6"/>
      <c r="Q2609" s="6"/>
      <c r="R2609" s="6"/>
      <c r="S2609" s="6"/>
      <c r="T2609" s="6"/>
      <c r="U2609" s="6"/>
    </row>
    <row r="2610" spans="2:21" s="83" customFormat="1" x14ac:dyDescent="0.2">
      <c r="B2610" s="142"/>
      <c r="E2610" s="84"/>
      <c r="F2610" s="216"/>
      <c r="G2610" s="84"/>
      <c r="H2610" s="210"/>
      <c r="I2610" s="210"/>
      <c r="J2610" s="84"/>
      <c r="K2610" s="84"/>
      <c r="L2610" s="84"/>
      <c r="M2610" s="84"/>
      <c r="N2610" s="84"/>
      <c r="O2610" s="6"/>
      <c r="P2610" s="6"/>
      <c r="Q2610" s="6"/>
      <c r="R2610" s="6"/>
      <c r="S2610" s="6"/>
      <c r="T2610" s="6"/>
      <c r="U2610" s="6"/>
    </row>
    <row r="2611" spans="2:21" s="83" customFormat="1" x14ac:dyDescent="0.2">
      <c r="B2611" s="142"/>
      <c r="E2611" s="84"/>
      <c r="F2611" s="216"/>
      <c r="G2611" s="84"/>
      <c r="H2611" s="210"/>
      <c r="I2611" s="210"/>
      <c r="J2611" s="84"/>
      <c r="K2611" s="84"/>
      <c r="L2611" s="84"/>
      <c r="M2611" s="84"/>
      <c r="N2611" s="84"/>
      <c r="O2611" s="6"/>
      <c r="P2611" s="6"/>
      <c r="Q2611" s="6"/>
      <c r="R2611" s="6"/>
      <c r="S2611" s="6"/>
      <c r="T2611" s="6"/>
      <c r="U2611" s="6"/>
    </row>
    <row r="2612" spans="2:21" s="83" customFormat="1" x14ac:dyDescent="0.2">
      <c r="B2612" s="142"/>
      <c r="E2612" s="84"/>
      <c r="F2612" s="216"/>
      <c r="G2612" s="84"/>
      <c r="H2612" s="210"/>
      <c r="I2612" s="210"/>
      <c r="J2612" s="84"/>
      <c r="K2612" s="84"/>
      <c r="L2612" s="84"/>
      <c r="M2612" s="84"/>
      <c r="N2612" s="84"/>
      <c r="O2612" s="6"/>
      <c r="P2612" s="6"/>
      <c r="Q2612" s="6"/>
      <c r="R2612" s="6"/>
      <c r="S2612" s="6"/>
      <c r="T2612" s="6"/>
      <c r="U2612" s="6"/>
    </row>
    <row r="2613" spans="2:21" s="83" customFormat="1" x14ac:dyDescent="0.2">
      <c r="B2613" s="142"/>
      <c r="E2613" s="84"/>
      <c r="F2613" s="216"/>
      <c r="G2613" s="84"/>
      <c r="H2613" s="210"/>
      <c r="I2613" s="210"/>
      <c r="J2613" s="84"/>
      <c r="K2613" s="84"/>
      <c r="L2613" s="84"/>
      <c r="M2613" s="84"/>
      <c r="N2613" s="84"/>
      <c r="O2613" s="6"/>
      <c r="P2613" s="6"/>
      <c r="Q2613" s="6"/>
      <c r="R2613" s="6"/>
      <c r="S2613" s="6"/>
      <c r="T2613" s="6"/>
      <c r="U2613" s="6"/>
    </row>
    <row r="2614" spans="2:21" s="83" customFormat="1" x14ac:dyDescent="0.2">
      <c r="B2614" s="142"/>
      <c r="E2614" s="84"/>
      <c r="F2614" s="216"/>
      <c r="G2614" s="84"/>
      <c r="H2614" s="210"/>
      <c r="I2614" s="210"/>
      <c r="J2614" s="84"/>
      <c r="K2614" s="84"/>
      <c r="L2614" s="84"/>
      <c r="M2614" s="84"/>
      <c r="N2614" s="84"/>
      <c r="O2614" s="6"/>
      <c r="P2614" s="6"/>
      <c r="Q2614" s="6"/>
      <c r="R2614" s="6"/>
      <c r="S2614" s="6"/>
      <c r="T2614" s="6"/>
      <c r="U2614" s="6"/>
    </row>
    <row r="2615" spans="2:21" s="83" customFormat="1" x14ac:dyDescent="0.2">
      <c r="B2615" s="142"/>
      <c r="E2615" s="84"/>
      <c r="F2615" s="216"/>
      <c r="G2615" s="84"/>
      <c r="H2615" s="210"/>
      <c r="I2615" s="210"/>
      <c r="J2615" s="84"/>
      <c r="K2615" s="84"/>
      <c r="L2615" s="84"/>
      <c r="M2615" s="84"/>
      <c r="N2615" s="84"/>
      <c r="O2615" s="6"/>
      <c r="P2615" s="6"/>
      <c r="Q2615" s="6"/>
      <c r="R2615" s="6"/>
      <c r="S2615" s="6"/>
      <c r="T2615" s="6"/>
      <c r="U2615" s="6"/>
    </row>
    <row r="2616" spans="2:21" s="83" customFormat="1" x14ac:dyDescent="0.2">
      <c r="B2616" s="142"/>
      <c r="E2616" s="84"/>
      <c r="F2616" s="216"/>
      <c r="G2616" s="84"/>
      <c r="H2616" s="210"/>
      <c r="I2616" s="210"/>
      <c r="J2616" s="84"/>
      <c r="K2616" s="84"/>
      <c r="L2616" s="84"/>
      <c r="M2616" s="84"/>
      <c r="N2616" s="84"/>
      <c r="O2616" s="6"/>
      <c r="P2616" s="6"/>
      <c r="Q2616" s="6"/>
      <c r="R2616" s="6"/>
      <c r="S2616" s="6"/>
      <c r="T2616" s="6"/>
      <c r="U2616" s="6"/>
    </row>
    <row r="2617" spans="2:21" s="83" customFormat="1" x14ac:dyDescent="0.2">
      <c r="B2617" s="142"/>
      <c r="E2617" s="84"/>
      <c r="F2617" s="216"/>
      <c r="G2617" s="84"/>
      <c r="H2617" s="210"/>
      <c r="I2617" s="210"/>
      <c r="J2617" s="84"/>
      <c r="K2617" s="84"/>
      <c r="L2617" s="84"/>
      <c r="M2617" s="84"/>
      <c r="N2617" s="84"/>
      <c r="O2617" s="6"/>
      <c r="P2617" s="6"/>
      <c r="Q2617" s="6"/>
      <c r="R2617" s="6"/>
      <c r="S2617" s="6"/>
      <c r="T2617" s="6"/>
      <c r="U2617" s="6"/>
    </row>
    <row r="2618" spans="2:21" s="83" customFormat="1" x14ac:dyDescent="0.2">
      <c r="B2618" s="142"/>
      <c r="E2618" s="84"/>
      <c r="F2618" s="216"/>
      <c r="G2618" s="84"/>
      <c r="H2618" s="210"/>
      <c r="I2618" s="210"/>
      <c r="J2618" s="84"/>
      <c r="K2618" s="84"/>
      <c r="L2618" s="84"/>
      <c r="M2618" s="84"/>
      <c r="N2618" s="84"/>
      <c r="O2618" s="6"/>
      <c r="P2618" s="6"/>
      <c r="Q2618" s="6"/>
      <c r="R2618" s="6"/>
      <c r="S2618" s="6"/>
      <c r="T2618" s="6"/>
      <c r="U2618" s="6"/>
    </row>
    <row r="2619" spans="2:21" s="83" customFormat="1" x14ac:dyDescent="0.2">
      <c r="B2619" s="142"/>
      <c r="E2619" s="84"/>
      <c r="F2619" s="216"/>
      <c r="G2619" s="84"/>
      <c r="H2619" s="210"/>
      <c r="I2619" s="210"/>
      <c r="J2619" s="84"/>
      <c r="K2619" s="84"/>
      <c r="L2619" s="84"/>
      <c r="M2619" s="84"/>
      <c r="N2619" s="84"/>
      <c r="O2619" s="6"/>
      <c r="P2619" s="6"/>
      <c r="Q2619" s="6"/>
      <c r="R2619" s="6"/>
      <c r="S2619" s="6"/>
      <c r="T2619" s="6"/>
      <c r="U2619" s="6"/>
    </row>
    <row r="2620" spans="2:21" s="83" customFormat="1" x14ac:dyDescent="0.2">
      <c r="B2620" s="142"/>
      <c r="E2620" s="84"/>
      <c r="F2620" s="216"/>
      <c r="G2620" s="84"/>
      <c r="H2620" s="210"/>
      <c r="I2620" s="210"/>
      <c r="J2620" s="84"/>
      <c r="K2620" s="84"/>
      <c r="L2620" s="84"/>
      <c r="M2620" s="84"/>
      <c r="N2620" s="84"/>
      <c r="O2620" s="6"/>
      <c r="P2620" s="6"/>
      <c r="Q2620" s="6"/>
      <c r="R2620" s="6"/>
      <c r="S2620" s="6"/>
      <c r="T2620" s="6"/>
      <c r="U2620" s="6"/>
    </row>
    <row r="2621" spans="2:21" s="83" customFormat="1" x14ac:dyDescent="0.2">
      <c r="B2621" s="142"/>
      <c r="E2621" s="84"/>
      <c r="F2621" s="216"/>
      <c r="G2621" s="84"/>
      <c r="H2621" s="210"/>
      <c r="I2621" s="210"/>
      <c r="J2621" s="84"/>
      <c r="K2621" s="84"/>
      <c r="L2621" s="84"/>
      <c r="M2621" s="84"/>
      <c r="N2621" s="84"/>
      <c r="O2621" s="6"/>
      <c r="P2621" s="6"/>
      <c r="Q2621" s="6"/>
      <c r="R2621" s="6"/>
      <c r="S2621" s="6"/>
      <c r="T2621" s="6"/>
      <c r="U2621" s="6"/>
    </row>
    <row r="2622" spans="2:21" s="83" customFormat="1" x14ac:dyDescent="0.2">
      <c r="B2622" s="142"/>
      <c r="E2622" s="84"/>
      <c r="F2622" s="216"/>
      <c r="G2622" s="84"/>
      <c r="H2622" s="210"/>
      <c r="I2622" s="210"/>
      <c r="J2622" s="84"/>
      <c r="K2622" s="84"/>
      <c r="L2622" s="84"/>
      <c r="M2622" s="84"/>
      <c r="N2622" s="84"/>
      <c r="O2622" s="6"/>
      <c r="P2622" s="6"/>
      <c r="Q2622" s="6"/>
      <c r="R2622" s="6"/>
      <c r="S2622" s="6"/>
      <c r="T2622" s="6"/>
      <c r="U2622" s="6"/>
    </row>
    <row r="2623" spans="2:21" s="83" customFormat="1" x14ac:dyDescent="0.2">
      <c r="B2623" s="142"/>
      <c r="E2623" s="84"/>
      <c r="F2623" s="216"/>
      <c r="G2623" s="84"/>
      <c r="H2623" s="210"/>
      <c r="I2623" s="210"/>
      <c r="J2623" s="84"/>
      <c r="K2623" s="84"/>
      <c r="L2623" s="84"/>
      <c r="M2623" s="84"/>
      <c r="N2623" s="84"/>
      <c r="O2623" s="6"/>
      <c r="P2623" s="6"/>
      <c r="Q2623" s="6"/>
      <c r="R2623" s="6"/>
      <c r="S2623" s="6"/>
      <c r="T2623" s="6"/>
      <c r="U2623" s="6"/>
    </row>
    <row r="2624" spans="2:21" s="83" customFormat="1" x14ac:dyDescent="0.2">
      <c r="B2624" s="142"/>
      <c r="E2624" s="84"/>
      <c r="F2624" s="216"/>
      <c r="G2624" s="84"/>
      <c r="H2624" s="210"/>
      <c r="I2624" s="210"/>
      <c r="J2624" s="84"/>
      <c r="K2624" s="84"/>
      <c r="L2624" s="84"/>
      <c r="M2624" s="84"/>
      <c r="N2624" s="84"/>
      <c r="O2624" s="6"/>
      <c r="P2624" s="6"/>
      <c r="Q2624" s="6"/>
      <c r="R2624" s="6"/>
      <c r="S2624" s="6"/>
      <c r="T2624" s="6"/>
      <c r="U2624" s="6"/>
    </row>
    <row r="2625" spans="2:21" s="83" customFormat="1" x14ac:dyDescent="0.2">
      <c r="B2625" s="142"/>
      <c r="E2625" s="84"/>
      <c r="F2625" s="216"/>
      <c r="G2625" s="84"/>
      <c r="H2625" s="210"/>
      <c r="I2625" s="210"/>
      <c r="J2625" s="84"/>
      <c r="K2625" s="84"/>
      <c r="L2625" s="84"/>
      <c r="M2625" s="84"/>
      <c r="N2625" s="84"/>
      <c r="O2625" s="6"/>
      <c r="P2625" s="6"/>
      <c r="Q2625" s="6"/>
      <c r="R2625" s="6"/>
      <c r="S2625" s="6"/>
      <c r="T2625" s="6"/>
      <c r="U2625" s="6"/>
    </row>
    <row r="2626" spans="2:21" s="83" customFormat="1" x14ac:dyDescent="0.2">
      <c r="B2626" s="142"/>
      <c r="E2626" s="84"/>
      <c r="F2626" s="216"/>
      <c r="G2626" s="84"/>
      <c r="H2626" s="210"/>
      <c r="I2626" s="210"/>
      <c r="J2626" s="84"/>
      <c r="K2626" s="84"/>
      <c r="L2626" s="84"/>
      <c r="M2626" s="84"/>
      <c r="N2626" s="84"/>
      <c r="O2626" s="6"/>
      <c r="P2626" s="6"/>
      <c r="Q2626" s="6"/>
      <c r="R2626" s="6"/>
      <c r="S2626" s="6"/>
      <c r="T2626" s="6"/>
      <c r="U2626" s="6"/>
    </row>
    <row r="2627" spans="2:21" s="83" customFormat="1" x14ac:dyDescent="0.2">
      <c r="B2627" s="142"/>
      <c r="E2627" s="84"/>
      <c r="F2627" s="216"/>
      <c r="G2627" s="84"/>
      <c r="H2627" s="210"/>
      <c r="I2627" s="210"/>
      <c r="J2627" s="84"/>
      <c r="K2627" s="84"/>
      <c r="L2627" s="84"/>
      <c r="M2627" s="84"/>
      <c r="N2627" s="84"/>
      <c r="O2627" s="6"/>
      <c r="P2627" s="6"/>
      <c r="Q2627" s="6"/>
      <c r="R2627" s="6"/>
      <c r="S2627" s="6"/>
      <c r="T2627" s="6"/>
      <c r="U2627" s="6"/>
    </row>
    <row r="2628" spans="2:21" s="83" customFormat="1" x14ac:dyDescent="0.2">
      <c r="B2628" s="142"/>
      <c r="E2628" s="84"/>
      <c r="F2628" s="216"/>
      <c r="G2628" s="84"/>
      <c r="H2628" s="210"/>
      <c r="I2628" s="210"/>
      <c r="J2628" s="84"/>
      <c r="K2628" s="84"/>
      <c r="L2628" s="84"/>
      <c r="M2628" s="84"/>
      <c r="N2628" s="84"/>
      <c r="O2628" s="6"/>
      <c r="P2628" s="6"/>
      <c r="Q2628" s="6"/>
      <c r="R2628" s="6"/>
      <c r="S2628" s="6"/>
      <c r="T2628" s="6"/>
      <c r="U2628" s="6"/>
    </row>
    <row r="2629" spans="2:21" s="83" customFormat="1" x14ac:dyDescent="0.2">
      <c r="B2629" s="142"/>
      <c r="E2629" s="84"/>
      <c r="F2629" s="216"/>
      <c r="G2629" s="84"/>
      <c r="H2629" s="210"/>
      <c r="I2629" s="210"/>
      <c r="J2629" s="84"/>
      <c r="K2629" s="84"/>
      <c r="L2629" s="84"/>
      <c r="M2629" s="84"/>
      <c r="N2629" s="84"/>
      <c r="O2629" s="6"/>
      <c r="P2629" s="6"/>
      <c r="Q2629" s="6"/>
      <c r="R2629" s="6"/>
      <c r="S2629" s="6"/>
      <c r="T2629" s="6"/>
      <c r="U2629" s="6"/>
    </row>
    <row r="2630" spans="2:21" s="83" customFormat="1" x14ac:dyDescent="0.2">
      <c r="B2630" s="142"/>
      <c r="E2630" s="84"/>
      <c r="F2630" s="216"/>
      <c r="G2630" s="84"/>
      <c r="H2630" s="210"/>
      <c r="I2630" s="210"/>
      <c r="J2630" s="84"/>
      <c r="K2630" s="84"/>
      <c r="L2630" s="84"/>
      <c r="M2630" s="84"/>
      <c r="N2630" s="84"/>
      <c r="O2630" s="6"/>
      <c r="P2630" s="6"/>
      <c r="Q2630" s="6"/>
      <c r="R2630" s="6"/>
      <c r="S2630" s="6"/>
      <c r="T2630" s="6"/>
      <c r="U2630" s="6"/>
    </row>
    <row r="2631" spans="2:21" s="83" customFormat="1" x14ac:dyDescent="0.2">
      <c r="B2631" s="142"/>
      <c r="E2631" s="84"/>
      <c r="F2631" s="216"/>
      <c r="G2631" s="84"/>
      <c r="H2631" s="210"/>
      <c r="I2631" s="210"/>
      <c r="J2631" s="84"/>
      <c r="K2631" s="84"/>
      <c r="L2631" s="84"/>
      <c r="M2631" s="84"/>
      <c r="N2631" s="84"/>
      <c r="O2631" s="6"/>
      <c r="P2631" s="6"/>
      <c r="Q2631" s="6"/>
      <c r="R2631" s="6"/>
      <c r="S2631" s="6"/>
      <c r="T2631" s="6"/>
      <c r="U2631" s="6"/>
    </row>
    <row r="2632" spans="2:21" s="83" customFormat="1" x14ac:dyDescent="0.2">
      <c r="B2632" s="142"/>
      <c r="E2632" s="84"/>
      <c r="F2632" s="216"/>
      <c r="G2632" s="84"/>
      <c r="H2632" s="210"/>
      <c r="I2632" s="210"/>
      <c r="J2632" s="84"/>
      <c r="K2632" s="84"/>
      <c r="L2632" s="84"/>
      <c r="M2632" s="84"/>
      <c r="N2632" s="84"/>
      <c r="O2632" s="6"/>
      <c r="P2632" s="6"/>
      <c r="Q2632" s="6"/>
      <c r="R2632" s="6"/>
      <c r="S2632" s="6"/>
      <c r="T2632" s="6"/>
      <c r="U2632" s="6"/>
    </row>
    <row r="2633" spans="2:21" s="83" customFormat="1" x14ac:dyDescent="0.2">
      <c r="B2633" s="142"/>
      <c r="E2633" s="84"/>
      <c r="F2633" s="216"/>
      <c r="G2633" s="84"/>
      <c r="H2633" s="210"/>
      <c r="I2633" s="210"/>
      <c r="J2633" s="84"/>
      <c r="K2633" s="84"/>
      <c r="L2633" s="84"/>
      <c r="M2633" s="84"/>
      <c r="N2633" s="84"/>
      <c r="O2633" s="6"/>
      <c r="P2633" s="6"/>
      <c r="Q2633" s="6"/>
      <c r="R2633" s="6"/>
      <c r="S2633" s="6"/>
      <c r="T2633" s="6"/>
      <c r="U2633" s="6"/>
    </row>
    <row r="2634" spans="2:21" s="83" customFormat="1" x14ac:dyDescent="0.2">
      <c r="B2634" s="142"/>
      <c r="E2634" s="84"/>
      <c r="F2634" s="216"/>
      <c r="G2634" s="84"/>
      <c r="H2634" s="210"/>
      <c r="I2634" s="210"/>
      <c r="J2634" s="84"/>
      <c r="K2634" s="84"/>
      <c r="L2634" s="84"/>
      <c r="M2634" s="84"/>
      <c r="N2634" s="84"/>
      <c r="O2634" s="6"/>
      <c r="P2634" s="6"/>
      <c r="Q2634" s="6"/>
      <c r="R2634" s="6"/>
      <c r="S2634" s="6"/>
      <c r="T2634" s="6"/>
      <c r="U2634" s="6"/>
    </row>
    <row r="2635" spans="2:21" s="83" customFormat="1" x14ac:dyDescent="0.2">
      <c r="B2635" s="142"/>
      <c r="E2635" s="84"/>
      <c r="F2635" s="216"/>
      <c r="G2635" s="84"/>
      <c r="H2635" s="210"/>
      <c r="I2635" s="210"/>
      <c r="J2635" s="84"/>
      <c r="K2635" s="84"/>
      <c r="L2635" s="84"/>
      <c r="M2635" s="84"/>
      <c r="N2635" s="84"/>
      <c r="O2635" s="6"/>
      <c r="P2635" s="6"/>
      <c r="Q2635" s="6"/>
      <c r="R2635" s="6"/>
      <c r="S2635" s="6"/>
      <c r="T2635" s="6"/>
      <c r="U2635" s="6"/>
    </row>
    <row r="2636" spans="2:21" s="83" customFormat="1" x14ac:dyDescent="0.2">
      <c r="B2636" s="142"/>
      <c r="E2636" s="84"/>
      <c r="F2636" s="216"/>
      <c r="G2636" s="84"/>
      <c r="H2636" s="210"/>
      <c r="I2636" s="210"/>
      <c r="J2636" s="84"/>
      <c r="K2636" s="84"/>
      <c r="L2636" s="84"/>
      <c r="M2636" s="84"/>
      <c r="N2636" s="84"/>
      <c r="O2636" s="6"/>
      <c r="P2636" s="6"/>
      <c r="Q2636" s="6"/>
      <c r="R2636" s="6"/>
      <c r="S2636" s="6"/>
      <c r="T2636" s="6"/>
      <c r="U2636" s="6"/>
    </row>
    <row r="2637" spans="2:21" s="83" customFormat="1" x14ac:dyDescent="0.2">
      <c r="B2637" s="142"/>
      <c r="E2637" s="84"/>
      <c r="F2637" s="216"/>
      <c r="G2637" s="84"/>
      <c r="H2637" s="210"/>
      <c r="I2637" s="210"/>
      <c r="J2637" s="84"/>
      <c r="K2637" s="84"/>
      <c r="L2637" s="84"/>
      <c r="M2637" s="84"/>
      <c r="N2637" s="84"/>
      <c r="O2637" s="6"/>
      <c r="P2637" s="6"/>
      <c r="Q2637" s="6"/>
      <c r="R2637" s="6"/>
      <c r="S2637" s="6"/>
      <c r="T2637" s="6"/>
      <c r="U2637" s="6"/>
    </row>
    <row r="2638" spans="2:21" s="83" customFormat="1" x14ac:dyDescent="0.2">
      <c r="B2638" s="142"/>
      <c r="E2638" s="84"/>
      <c r="F2638" s="216"/>
      <c r="G2638" s="84"/>
      <c r="H2638" s="210"/>
      <c r="I2638" s="210"/>
      <c r="J2638" s="84"/>
      <c r="K2638" s="84"/>
      <c r="L2638" s="84"/>
      <c r="M2638" s="84"/>
      <c r="N2638" s="84"/>
      <c r="O2638" s="6"/>
      <c r="P2638" s="6"/>
      <c r="Q2638" s="6"/>
      <c r="R2638" s="6"/>
      <c r="S2638" s="6"/>
      <c r="T2638" s="6"/>
      <c r="U2638" s="6"/>
    </row>
    <row r="2639" spans="2:21" s="83" customFormat="1" x14ac:dyDescent="0.2">
      <c r="B2639" s="142"/>
      <c r="E2639" s="84"/>
      <c r="F2639" s="216"/>
      <c r="G2639" s="84"/>
      <c r="H2639" s="210"/>
      <c r="I2639" s="210"/>
      <c r="J2639" s="84"/>
      <c r="K2639" s="84"/>
      <c r="L2639" s="84"/>
      <c r="M2639" s="84"/>
      <c r="N2639" s="84"/>
      <c r="O2639" s="6"/>
      <c r="P2639" s="6"/>
      <c r="Q2639" s="6"/>
      <c r="R2639" s="6"/>
      <c r="S2639" s="6"/>
      <c r="T2639" s="6"/>
      <c r="U2639" s="6"/>
    </row>
    <row r="2640" spans="2:21" s="83" customFormat="1" x14ac:dyDescent="0.2">
      <c r="B2640" s="142"/>
      <c r="E2640" s="84"/>
      <c r="F2640" s="216"/>
      <c r="G2640" s="84"/>
      <c r="H2640" s="210"/>
      <c r="I2640" s="210"/>
      <c r="J2640" s="84"/>
      <c r="K2640" s="84"/>
      <c r="L2640" s="84"/>
      <c r="M2640" s="84"/>
      <c r="N2640" s="84"/>
      <c r="O2640" s="6"/>
      <c r="P2640" s="6"/>
      <c r="Q2640" s="6"/>
      <c r="R2640" s="6"/>
      <c r="S2640" s="6"/>
      <c r="T2640" s="6"/>
      <c r="U2640" s="6"/>
    </row>
    <row r="2641" spans="2:21" s="83" customFormat="1" x14ac:dyDescent="0.2">
      <c r="B2641" s="142"/>
      <c r="E2641" s="84"/>
      <c r="F2641" s="216"/>
      <c r="G2641" s="84"/>
      <c r="H2641" s="210"/>
      <c r="I2641" s="210"/>
      <c r="J2641" s="84"/>
      <c r="K2641" s="84"/>
      <c r="L2641" s="84"/>
      <c r="M2641" s="84"/>
      <c r="N2641" s="84"/>
      <c r="O2641" s="6"/>
      <c r="P2641" s="6"/>
      <c r="Q2641" s="6"/>
      <c r="R2641" s="6"/>
      <c r="S2641" s="6"/>
      <c r="T2641" s="6"/>
      <c r="U2641" s="6"/>
    </row>
    <row r="2642" spans="2:21" s="83" customFormat="1" x14ac:dyDescent="0.2">
      <c r="B2642" s="142"/>
      <c r="E2642" s="84"/>
      <c r="F2642" s="216"/>
      <c r="G2642" s="84"/>
      <c r="H2642" s="210"/>
      <c r="I2642" s="210"/>
      <c r="J2642" s="84"/>
      <c r="K2642" s="84"/>
      <c r="L2642" s="84"/>
      <c r="M2642" s="84"/>
      <c r="N2642" s="84"/>
      <c r="O2642" s="6"/>
      <c r="P2642" s="6"/>
      <c r="Q2642" s="6"/>
      <c r="R2642" s="6"/>
      <c r="S2642" s="6"/>
      <c r="T2642" s="6"/>
      <c r="U2642" s="6"/>
    </row>
    <row r="2643" spans="2:21" s="83" customFormat="1" x14ac:dyDescent="0.2">
      <c r="B2643" s="142"/>
      <c r="E2643" s="84"/>
      <c r="F2643" s="216"/>
      <c r="G2643" s="84"/>
      <c r="H2643" s="210"/>
      <c r="I2643" s="210"/>
      <c r="J2643" s="84"/>
      <c r="K2643" s="84"/>
      <c r="L2643" s="84"/>
      <c r="M2643" s="84"/>
      <c r="N2643" s="84"/>
      <c r="O2643" s="6"/>
      <c r="P2643" s="6"/>
      <c r="Q2643" s="6"/>
      <c r="R2643" s="6"/>
      <c r="S2643" s="6"/>
      <c r="T2643" s="6"/>
      <c r="U2643" s="6"/>
    </row>
    <row r="2644" spans="2:21" s="83" customFormat="1" x14ac:dyDescent="0.2">
      <c r="B2644" s="142"/>
      <c r="E2644" s="84"/>
      <c r="F2644" s="216"/>
      <c r="G2644" s="84"/>
      <c r="H2644" s="210"/>
      <c r="I2644" s="210"/>
      <c r="J2644" s="84"/>
      <c r="K2644" s="84"/>
      <c r="L2644" s="84"/>
      <c r="M2644" s="84"/>
      <c r="N2644" s="84"/>
      <c r="O2644" s="6"/>
      <c r="P2644" s="6"/>
      <c r="Q2644" s="6"/>
      <c r="R2644" s="6"/>
      <c r="S2644" s="6"/>
      <c r="T2644" s="6"/>
      <c r="U2644" s="6"/>
    </row>
    <row r="2645" spans="2:21" s="83" customFormat="1" x14ac:dyDescent="0.2">
      <c r="B2645" s="142"/>
      <c r="E2645" s="84"/>
      <c r="F2645" s="216"/>
      <c r="G2645" s="84"/>
      <c r="H2645" s="210"/>
      <c r="I2645" s="210"/>
      <c r="J2645" s="84"/>
      <c r="K2645" s="84"/>
      <c r="L2645" s="84"/>
      <c r="M2645" s="84"/>
      <c r="N2645" s="84"/>
      <c r="O2645" s="6"/>
      <c r="P2645" s="6"/>
      <c r="Q2645" s="6"/>
      <c r="R2645" s="6"/>
      <c r="S2645" s="6"/>
      <c r="T2645" s="6"/>
      <c r="U2645" s="6"/>
    </row>
    <row r="2646" spans="2:21" s="83" customFormat="1" x14ac:dyDescent="0.2">
      <c r="B2646" s="142"/>
      <c r="E2646" s="84"/>
      <c r="F2646" s="216"/>
      <c r="G2646" s="84"/>
      <c r="H2646" s="210"/>
      <c r="I2646" s="210"/>
      <c r="J2646" s="84"/>
      <c r="K2646" s="84"/>
      <c r="L2646" s="84"/>
      <c r="M2646" s="84"/>
      <c r="N2646" s="84"/>
      <c r="O2646" s="6"/>
      <c r="P2646" s="6"/>
      <c r="Q2646" s="6"/>
      <c r="R2646" s="6"/>
      <c r="S2646" s="6"/>
      <c r="T2646" s="6"/>
      <c r="U2646" s="6"/>
    </row>
    <row r="2647" spans="2:21" s="83" customFormat="1" x14ac:dyDescent="0.2">
      <c r="B2647" s="142"/>
      <c r="E2647" s="84"/>
      <c r="F2647" s="216"/>
      <c r="G2647" s="84"/>
      <c r="H2647" s="210"/>
      <c r="I2647" s="210"/>
      <c r="J2647" s="84"/>
      <c r="K2647" s="84"/>
      <c r="L2647" s="84"/>
      <c r="M2647" s="84"/>
      <c r="N2647" s="84"/>
      <c r="O2647" s="6"/>
      <c r="P2647" s="6"/>
      <c r="Q2647" s="6"/>
      <c r="R2647" s="6"/>
      <c r="S2647" s="6"/>
      <c r="T2647" s="6"/>
      <c r="U2647" s="6"/>
    </row>
    <row r="2648" spans="2:21" s="83" customFormat="1" x14ac:dyDescent="0.2">
      <c r="B2648" s="142"/>
      <c r="E2648" s="84"/>
      <c r="F2648" s="216"/>
      <c r="G2648" s="84"/>
      <c r="H2648" s="210"/>
      <c r="I2648" s="210"/>
      <c r="J2648" s="84"/>
      <c r="K2648" s="84"/>
      <c r="L2648" s="84"/>
      <c r="M2648" s="84"/>
      <c r="N2648" s="84"/>
      <c r="O2648" s="6"/>
      <c r="P2648" s="6"/>
      <c r="Q2648" s="6"/>
      <c r="R2648" s="6"/>
      <c r="S2648" s="6"/>
      <c r="T2648" s="6"/>
      <c r="U2648" s="6"/>
    </row>
    <row r="2649" spans="2:21" s="83" customFormat="1" x14ac:dyDescent="0.2">
      <c r="B2649" s="142"/>
      <c r="E2649" s="84"/>
      <c r="F2649" s="216"/>
      <c r="G2649" s="84"/>
      <c r="H2649" s="210"/>
      <c r="I2649" s="210"/>
      <c r="J2649" s="84"/>
      <c r="K2649" s="84"/>
      <c r="L2649" s="84"/>
      <c r="M2649" s="84"/>
      <c r="N2649" s="84"/>
      <c r="O2649" s="6"/>
      <c r="P2649" s="6"/>
      <c r="Q2649" s="6"/>
      <c r="R2649" s="6"/>
      <c r="S2649" s="6"/>
      <c r="T2649" s="6"/>
      <c r="U2649" s="6"/>
    </row>
    <row r="2650" spans="2:21" s="83" customFormat="1" x14ac:dyDescent="0.2">
      <c r="B2650" s="142"/>
      <c r="E2650" s="84"/>
      <c r="F2650" s="216"/>
      <c r="G2650" s="84"/>
      <c r="H2650" s="210"/>
      <c r="I2650" s="210"/>
      <c r="J2650" s="84"/>
      <c r="K2650" s="84"/>
      <c r="L2650" s="84"/>
      <c r="M2650" s="84"/>
      <c r="N2650" s="84"/>
      <c r="O2650" s="6"/>
      <c r="P2650" s="6"/>
      <c r="Q2650" s="6"/>
      <c r="R2650" s="6"/>
      <c r="S2650" s="6"/>
      <c r="T2650" s="6"/>
      <c r="U2650" s="6"/>
    </row>
    <row r="2651" spans="2:21" s="83" customFormat="1" x14ac:dyDescent="0.2">
      <c r="B2651" s="142"/>
      <c r="E2651" s="84"/>
      <c r="F2651" s="216"/>
      <c r="G2651" s="84"/>
      <c r="H2651" s="210"/>
      <c r="I2651" s="210"/>
      <c r="J2651" s="84"/>
      <c r="K2651" s="84"/>
      <c r="L2651" s="84"/>
      <c r="M2651" s="84"/>
      <c r="N2651" s="84"/>
      <c r="O2651" s="6"/>
      <c r="P2651" s="6"/>
      <c r="Q2651" s="6"/>
      <c r="R2651" s="6"/>
      <c r="S2651" s="6"/>
      <c r="T2651" s="6"/>
      <c r="U2651" s="6"/>
    </row>
    <row r="2652" spans="2:21" s="83" customFormat="1" x14ac:dyDescent="0.2">
      <c r="B2652" s="142"/>
      <c r="E2652" s="84"/>
      <c r="F2652" s="216"/>
      <c r="G2652" s="84"/>
      <c r="H2652" s="210"/>
      <c r="I2652" s="210"/>
      <c r="J2652" s="84"/>
      <c r="K2652" s="84"/>
      <c r="L2652" s="84"/>
      <c r="M2652" s="84"/>
      <c r="N2652" s="84"/>
      <c r="O2652" s="6"/>
      <c r="P2652" s="6"/>
      <c r="Q2652" s="6"/>
      <c r="R2652" s="6"/>
      <c r="S2652" s="6"/>
      <c r="T2652" s="6"/>
      <c r="U2652" s="6"/>
    </row>
    <row r="2653" spans="2:21" s="83" customFormat="1" x14ac:dyDescent="0.2">
      <c r="B2653" s="142"/>
      <c r="E2653" s="84"/>
      <c r="F2653" s="216"/>
      <c r="G2653" s="84"/>
      <c r="H2653" s="210"/>
      <c r="I2653" s="210"/>
      <c r="J2653" s="84"/>
      <c r="K2653" s="84"/>
      <c r="L2653" s="84"/>
      <c r="M2653" s="84"/>
      <c r="N2653" s="84"/>
      <c r="O2653" s="6"/>
      <c r="P2653" s="6"/>
      <c r="Q2653" s="6"/>
      <c r="R2653" s="6"/>
      <c r="S2653" s="6"/>
      <c r="T2653" s="6"/>
      <c r="U2653" s="6"/>
    </row>
    <row r="2654" spans="2:21" s="83" customFormat="1" x14ac:dyDescent="0.2">
      <c r="B2654" s="142"/>
      <c r="E2654" s="84"/>
      <c r="F2654" s="216"/>
      <c r="G2654" s="84"/>
      <c r="H2654" s="210"/>
      <c r="I2654" s="210"/>
      <c r="J2654" s="84"/>
      <c r="K2654" s="84"/>
      <c r="L2654" s="84"/>
      <c r="M2654" s="84"/>
      <c r="N2654" s="84"/>
      <c r="O2654" s="6"/>
      <c r="P2654" s="6"/>
      <c r="Q2654" s="6"/>
      <c r="R2654" s="6"/>
      <c r="S2654" s="6"/>
      <c r="T2654" s="6"/>
      <c r="U2654" s="6"/>
    </row>
    <row r="2655" spans="2:21" s="83" customFormat="1" x14ac:dyDescent="0.2">
      <c r="B2655" s="142"/>
      <c r="E2655" s="84"/>
      <c r="F2655" s="216"/>
      <c r="G2655" s="84"/>
      <c r="H2655" s="210"/>
      <c r="I2655" s="210"/>
      <c r="J2655" s="84"/>
      <c r="K2655" s="84"/>
      <c r="L2655" s="84"/>
      <c r="M2655" s="84"/>
      <c r="N2655" s="84"/>
      <c r="O2655" s="6"/>
      <c r="P2655" s="6"/>
      <c r="Q2655" s="6"/>
      <c r="R2655" s="6"/>
      <c r="S2655" s="6"/>
      <c r="T2655" s="6"/>
      <c r="U2655" s="6"/>
    </row>
    <row r="2656" spans="2:21" s="83" customFormat="1" x14ac:dyDescent="0.2">
      <c r="B2656" s="142"/>
      <c r="E2656" s="84"/>
      <c r="F2656" s="216"/>
      <c r="G2656" s="84"/>
      <c r="H2656" s="210"/>
      <c r="I2656" s="210"/>
      <c r="J2656" s="84"/>
      <c r="K2656" s="84"/>
      <c r="L2656" s="84"/>
      <c r="M2656" s="84"/>
      <c r="N2656" s="84"/>
      <c r="O2656" s="6"/>
      <c r="P2656" s="6"/>
      <c r="Q2656" s="6"/>
      <c r="R2656" s="6"/>
      <c r="S2656" s="6"/>
      <c r="T2656" s="6"/>
      <c r="U2656" s="6"/>
    </row>
    <row r="2657" spans="2:21" s="83" customFormat="1" x14ac:dyDescent="0.2">
      <c r="B2657" s="142"/>
      <c r="E2657" s="84"/>
      <c r="F2657" s="216"/>
      <c r="G2657" s="84"/>
      <c r="H2657" s="210"/>
      <c r="I2657" s="210"/>
      <c r="J2657" s="84"/>
      <c r="K2657" s="84"/>
      <c r="L2657" s="84"/>
      <c r="M2657" s="84"/>
      <c r="N2657" s="84"/>
      <c r="O2657" s="6"/>
      <c r="P2657" s="6"/>
      <c r="Q2657" s="6"/>
      <c r="R2657" s="6"/>
      <c r="S2657" s="6"/>
      <c r="T2657" s="6"/>
      <c r="U2657" s="6"/>
    </row>
    <row r="2658" spans="2:21" s="83" customFormat="1" x14ac:dyDescent="0.2">
      <c r="B2658" s="142"/>
      <c r="E2658" s="84"/>
      <c r="F2658" s="216"/>
      <c r="G2658" s="84"/>
      <c r="H2658" s="210"/>
      <c r="I2658" s="210"/>
      <c r="J2658" s="84"/>
      <c r="K2658" s="84"/>
      <c r="L2658" s="84"/>
      <c r="M2658" s="84"/>
      <c r="N2658" s="84"/>
      <c r="O2658" s="6"/>
      <c r="P2658" s="6"/>
      <c r="Q2658" s="6"/>
      <c r="R2658" s="6"/>
      <c r="S2658" s="6"/>
      <c r="T2658" s="6"/>
      <c r="U2658" s="6"/>
    </row>
    <row r="2659" spans="2:21" s="83" customFormat="1" x14ac:dyDescent="0.2">
      <c r="B2659" s="142"/>
      <c r="E2659" s="84"/>
      <c r="F2659" s="216"/>
      <c r="G2659" s="84"/>
      <c r="H2659" s="210"/>
      <c r="I2659" s="210"/>
      <c r="J2659" s="84"/>
      <c r="K2659" s="84"/>
      <c r="L2659" s="84"/>
      <c r="M2659" s="84"/>
      <c r="N2659" s="84"/>
      <c r="O2659" s="6"/>
      <c r="P2659" s="6"/>
      <c r="Q2659" s="6"/>
      <c r="R2659" s="6"/>
      <c r="S2659" s="6"/>
      <c r="T2659" s="6"/>
      <c r="U2659" s="6"/>
    </row>
    <row r="2660" spans="2:21" s="83" customFormat="1" x14ac:dyDescent="0.2">
      <c r="B2660" s="142"/>
      <c r="E2660" s="84"/>
      <c r="F2660" s="216"/>
      <c r="G2660" s="84"/>
      <c r="H2660" s="210"/>
      <c r="I2660" s="210"/>
      <c r="J2660" s="84"/>
      <c r="K2660" s="84"/>
      <c r="L2660" s="84"/>
      <c r="M2660" s="84"/>
      <c r="N2660" s="84"/>
      <c r="O2660" s="6"/>
      <c r="P2660" s="6"/>
      <c r="Q2660" s="6"/>
      <c r="R2660" s="6"/>
      <c r="S2660" s="6"/>
      <c r="T2660" s="6"/>
      <c r="U2660" s="6"/>
    </row>
    <row r="2661" spans="2:21" s="83" customFormat="1" x14ac:dyDescent="0.2">
      <c r="B2661" s="142"/>
      <c r="E2661" s="84"/>
      <c r="F2661" s="216"/>
      <c r="G2661" s="84"/>
      <c r="H2661" s="210"/>
      <c r="I2661" s="210"/>
      <c r="J2661" s="84"/>
      <c r="K2661" s="84"/>
      <c r="L2661" s="84"/>
      <c r="M2661" s="84"/>
      <c r="N2661" s="84"/>
      <c r="O2661" s="6"/>
      <c r="P2661" s="6"/>
      <c r="Q2661" s="6"/>
      <c r="R2661" s="6"/>
      <c r="S2661" s="6"/>
      <c r="T2661" s="6"/>
      <c r="U2661" s="6"/>
    </row>
    <row r="2662" spans="2:21" s="83" customFormat="1" x14ac:dyDescent="0.2">
      <c r="B2662" s="142"/>
      <c r="E2662" s="84"/>
      <c r="F2662" s="216"/>
      <c r="G2662" s="84"/>
      <c r="H2662" s="210"/>
      <c r="I2662" s="210"/>
      <c r="J2662" s="84"/>
      <c r="K2662" s="84"/>
      <c r="L2662" s="84"/>
      <c r="M2662" s="84"/>
      <c r="N2662" s="84"/>
      <c r="O2662" s="6"/>
      <c r="P2662" s="6"/>
      <c r="Q2662" s="6"/>
      <c r="R2662" s="6"/>
      <c r="S2662" s="6"/>
      <c r="T2662" s="6"/>
      <c r="U2662" s="6"/>
    </row>
    <row r="2663" spans="2:21" s="83" customFormat="1" x14ac:dyDescent="0.2">
      <c r="B2663" s="142"/>
      <c r="E2663" s="84"/>
      <c r="F2663" s="216"/>
      <c r="G2663" s="84"/>
      <c r="H2663" s="210"/>
      <c r="I2663" s="210"/>
      <c r="J2663" s="84"/>
      <c r="K2663" s="84"/>
      <c r="L2663" s="84"/>
      <c r="M2663" s="84"/>
      <c r="N2663" s="84"/>
      <c r="O2663" s="6"/>
      <c r="P2663" s="6"/>
      <c r="Q2663" s="6"/>
      <c r="R2663" s="6"/>
      <c r="S2663" s="6"/>
      <c r="T2663" s="6"/>
      <c r="U2663" s="6"/>
    </row>
    <row r="2664" spans="2:21" s="83" customFormat="1" x14ac:dyDescent="0.2">
      <c r="B2664" s="142"/>
      <c r="E2664" s="84"/>
      <c r="F2664" s="216"/>
      <c r="G2664" s="84"/>
      <c r="H2664" s="210"/>
      <c r="I2664" s="210"/>
      <c r="J2664" s="84"/>
      <c r="K2664" s="84"/>
      <c r="L2664" s="84"/>
      <c r="M2664" s="84"/>
      <c r="N2664" s="84"/>
      <c r="O2664" s="6"/>
      <c r="P2664" s="6"/>
      <c r="Q2664" s="6"/>
      <c r="R2664" s="6"/>
      <c r="S2664" s="6"/>
      <c r="T2664" s="6"/>
      <c r="U2664" s="6"/>
    </row>
    <row r="2665" spans="2:21" s="83" customFormat="1" x14ac:dyDescent="0.2">
      <c r="B2665" s="142"/>
      <c r="E2665" s="84"/>
      <c r="F2665" s="216"/>
      <c r="G2665" s="84"/>
      <c r="H2665" s="210"/>
      <c r="I2665" s="210"/>
      <c r="J2665" s="84"/>
      <c r="K2665" s="84"/>
      <c r="L2665" s="84"/>
      <c r="M2665" s="84"/>
      <c r="N2665" s="84"/>
      <c r="O2665" s="6"/>
      <c r="P2665" s="6"/>
      <c r="Q2665" s="6"/>
      <c r="R2665" s="6"/>
      <c r="S2665" s="6"/>
      <c r="T2665" s="6"/>
      <c r="U2665" s="6"/>
    </row>
    <row r="2666" spans="2:21" s="83" customFormat="1" x14ac:dyDescent="0.2">
      <c r="B2666" s="142"/>
      <c r="E2666" s="84"/>
      <c r="F2666" s="216"/>
      <c r="G2666" s="84"/>
      <c r="H2666" s="210"/>
      <c r="I2666" s="210"/>
      <c r="J2666" s="84"/>
      <c r="K2666" s="84"/>
      <c r="L2666" s="84"/>
      <c r="M2666" s="84"/>
      <c r="N2666" s="84"/>
      <c r="O2666" s="6"/>
      <c r="P2666" s="6"/>
      <c r="Q2666" s="6"/>
      <c r="R2666" s="6"/>
      <c r="S2666" s="6"/>
      <c r="T2666" s="6"/>
      <c r="U2666" s="6"/>
    </row>
    <row r="2667" spans="2:21" s="83" customFormat="1" x14ac:dyDescent="0.2">
      <c r="B2667" s="142"/>
      <c r="E2667" s="84"/>
      <c r="F2667" s="216"/>
      <c r="G2667" s="84"/>
      <c r="H2667" s="210"/>
      <c r="I2667" s="210"/>
      <c r="J2667" s="84"/>
      <c r="K2667" s="84"/>
      <c r="L2667" s="84"/>
      <c r="M2667" s="84"/>
      <c r="N2667" s="84"/>
      <c r="O2667" s="6"/>
      <c r="P2667" s="6"/>
      <c r="Q2667" s="6"/>
      <c r="R2667" s="6"/>
      <c r="S2667" s="6"/>
      <c r="T2667" s="6"/>
      <c r="U2667" s="6"/>
    </row>
    <row r="2668" spans="2:21" s="83" customFormat="1" x14ac:dyDescent="0.2">
      <c r="B2668" s="142"/>
      <c r="E2668" s="84"/>
      <c r="F2668" s="216"/>
      <c r="G2668" s="84"/>
      <c r="H2668" s="210"/>
      <c r="I2668" s="210"/>
      <c r="J2668" s="84"/>
      <c r="K2668" s="84"/>
      <c r="L2668" s="84"/>
      <c r="M2668" s="84"/>
      <c r="N2668" s="84"/>
      <c r="O2668" s="6"/>
      <c r="P2668" s="6"/>
      <c r="Q2668" s="6"/>
      <c r="R2668" s="6"/>
      <c r="S2668" s="6"/>
      <c r="T2668" s="6"/>
      <c r="U2668" s="6"/>
    </row>
    <row r="2669" spans="2:21" s="83" customFormat="1" x14ac:dyDescent="0.2">
      <c r="B2669" s="142"/>
      <c r="E2669" s="84"/>
      <c r="F2669" s="216"/>
      <c r="G2669" s="84"/>
      <c r="H2669" s="210"/>
      <c r="I2669" s="210"/>
      <c r="J2669" s="84"/>
      <c r="K2669" s="84"/>
      <c r="L2669" s="84"/>
      <c r="M2669" s="84"/>
      <c r="N2669" s="84"/>
      <c r="O2669" s="6"/>
      <c r="P2669" s="6"/>
      <c r="Q2669" s="6"/>
      <c r="R2669" s="6"/>
      <c r="S2669" s="6"/>
      <c r="T2669" s="6"/>
      <c r="U2669" s="6"/>
    </row>
    <row r="2670" spans="2:21" s="83" customFormat="1" x14ac:dyDescent="0.2">
      <c r="B2670" s="142"/>
      <c r="E2670" s="84"/>
      <c r="F2670" s="216"/>
      <c r="G2670" s="84"/>
      <c r="H2670" s="210"/>
      <c r="I2670" s="210"/>
      <c r="J2670" s="84"/>
      <c r="K2670" s="84"/>
      <c r="L2670" s="84"/>
      <c r="M2670" s="84"/>
      <c r="N2670" s="84"/>
      <c r="O2670" s="6"/>
      <c r="P2670" s="6"/>
      <c r="Q2670" s="6"/>
      <c r="R2670" s="6"/>
      <c r="S2670" s="6"/>
      <c r="T2670" s="6"/>
      <c r="U2670" s="6"/>
    </row>
    <row r="2671" spans="2:21" s="83" customFormat="1" x14ac:dyDescent="0.2">
      <c r="B2671" s="142"/>
      <c r="E2671" s="84"/>
      <c r="F2671" s="216"/>
      <c r="G2671" s="84"/>
      <c r="H2671" s="210"/>
      <c r="I2671" s="210"/>
      <c r="J2671" s="84"/>
      <c r="K2671" s="84"/>
      <c r="L2671" s="84"/>
      <c r="M2671" s="84"/>
      <c r="N2671" s="84"/>
      <c r="O2671" s="6"/>
      <c r="P2671" s="6"/>
      <c r="Q2671" s="6"/>
      <c r="R2671" s="6"/>
      <c r="S2671" s="6"/>
      <c r="T2671" s="6"/>
      <c r="U2671" s="6"/>
    </row>
    <row r="2672" spans="2:21" s="83" customFormat="1" x14ac:dyDescent="0.2">
      <c r="B2672" s="142"/>
      <c r="E2672" s="84"/>
      <c r="F2672" s="216"/>
      <c r="G2672" s="84"/>
      <c r="H2672" s="210"/>
      <c r="I2672" s="210"/>
      <c r="J2672" s="84"/>
      <c r="K2672" s="84"/>
      <c r="L2672" s="84"/>
      <c r="M2672" s="84"/>
      <c r="N2672" s="84"/>
      <c r="O2672" s="6"/>
      <c r="P2672" s="6"/>
      <c r="Q2672" s="6"/>
      <c r="R2672" s="6"/>
      <c r="S2672" s="6"/>
      <c r="T2672" s="6"/>
      <c r="U2672" s="6"/>
    </row>
    <row r="2673" spans="2:21" s="83" customFormat="1" x14ac:dyDescent="0.2">
      <c r="B2673" s="142"/>
      <c r="E2673" s="84"/>
      <c r="F2673" s="216"/>
      <c r="G2673" s="84"/>
      <c r="H2673" s="210"/>
      <c r="I2673" s="210"/>
      <c r="J2673" s="84"/>
      <c r="K2673" s="84"/>
      <c r="L2673" s="84"/>
      <c r="M2673" s="84"/>
      <c r="N2673" s="84"/>
      <c r="O2673" s="6"/>
      <c r="P2673" s="6"/>
      <c r="Q2673" s="6"/>
      <c r="R2673" s="6"/>
      <c r="S2673" s="6"/>
      <c r="T2673" s="6"/>
      <c r="U2673" s="6"/>
    </row>
    <row r="2674" spans="2:21" s="83" customFormat="1" x14ac:dyDescent="0.2">
      <c r="B2674" s="142"/>
      <c r="E2674" s="84"/>
      <c r="F2674" s="216"/>
      <c r="G2674" s="84"/>
      <c r="H2674" s="210"/>
      <c r="I2674" s="210"/>
      <c r="J2674" s="84"/>
      <c r="K2674" s="84"/>
      <c r="L2674" s="84"/>
      <c r="M2674" s="84"/>
      <c r="N2674" s="84"/>
      <c r="O2674" s="6"/>
      <c r="P2674" s="6"/>
      <c r="Q2674" s="6"/>
      <c r="R2674" s="6"/>
      <c r="S2674" s="6"/>
      <c r="T2674" s="6"/>
      <c r="U2674" s="6"/>
    </row>
    <row r="2675" spans="2:21" s="83" customFormat="1" x14ac:dyDescent="0.2">
      <c r="B2675" s="142"/>
      <c r="E2675" s="84"/>
      <c r="F2675" s="216"/>
      <c r="G2675" s="84"/>
      <c r="H2675" s="210"/>
      <c r="I2675" s="210"/>
      <c r="J2675" s="84"/>
      <c r="K2675" s="84"/>
      <c r="L2675" s="84"/>
      <c r="M2675" s="84"/>
      <c r="N2675" s="84"/>
      <c r="O2675" s="6"/>
      <c r="P2675" s="6"/>
      <c r="Q2675" s="6"/>
      <c r="R2675" s="6"/>
      <c r="S2675" s="6"/>
      <c r="T2675" s="6"/>
      <c r="U2675" s="6"/>
    </row>
    <row r="2676" spans="2:21" s="83" customFormat="1" x14ac:dyDescent="0.2">
      <c r="B2676" s="142"/>
      <c r="E2676" s="84"/>
      <c r="F2676" s="216"/>
      <c r="G2676" s="84"/>
      <c r="H2676" s="210"/>
      <c r="I2676" s="210"/>
      <c r="J2676" s="84"/>
      <c r="K2676" s="84"/>
      <c r="L2676" s="84"/>
      <c r="M2676" s="84"/>
      <c r="N2676" s="84"/>
      <c r="O2676" s="6"/>
      <c r="P2676" s="6"/>
      <c r="Q2676" s="6"/>
      <c r="R2676" s="6"/>
      <c r="S2676" s="6"/>
      <c r="T2676" s="6"/>
      <c r="U2676" s="6"/>
    </row>
    <row r="2677" spans="2:21" s="83" customFormat="1" x14ac:dyDescent="0.2">
      <c r="B2677" s="142"/>
      <c r="E2677" s="84"/>
      <c r="F2677" s="216"/>
      <c r="G2677" s="84"/>
      <c r="H2677" s="210"/>
      <c r="I2677" s="210"/>
      <c r="J2677" s="84"/>
      <c r="K2677" s="84"/>
      <c r="L2677" s="84"/>
      <c r="M2677" s="84"/>
      <c r="N2677" s="84"/>
      <c r="O2677" s="6"/>
      <c r="P2677" s="6"/>
      <c r="Q2677" s="6"/>
      <c r="R2677" s="6"/>
      <c r="S2677" s="6"/>
      <c r="T2677" s="6"/>
      <c r="U2677" s="6"/>
    </row>
    <row r="2678" spans="2:21" s="83" customFormat="1" x14ac:dyDescent="0.2">
      <c r="B2678" s="142"/>
      <c r="E2678" s="84"/>
      <c r="F2678" s="216"/>
      <c r="G2678" s="84"/>
      <c r="H2678" s="210"/>
      <c r="I2678" s="210"/>
      <c r="J2678" s="84"/>
      <c r="K2678" s="84"/>
      <c r="L2678" s="84"/>
      <c r="M2678" s="84"/>
      <c r="N2678" s="84"/>
      <c r="O2678" s="6"/>
      <c r="P2678" s="6"/>
      <c r="Q2678" s="6"/>
      <c r="R2678" s="6"/>
      <c r="S2678" s="6"/>
      <c r="T2678" s="6"/>
      <c r="U2678" s="6"/>
    </row>
    <row r="2679" spans="2:21" s="83" customFormat="1" x14ac:dyDescent="0.2">
      <c r="B2679" s="142"/>
      <c r="E2679" s="84"/>
      <c r="F2679" s="216"/>
      <c r="G2679" s="84"/>
      <c r="H2679" s="210"/>
      <c r="I2679" s="210"/>
      <c r="J2679" s="84"/>
      <c r="K2679" s="84"/>
      <c r="L2679" s="84"/>
      <c r="M2679" s="84"/>
      <c r="N2679" s="84"/>
      <c r="O2679" s="6"/>
      <c r="P2679" s="6"/>
      <c r="Q2679" s="6"/>
      <c r="R2679" s="6"/>
      <c r="S2679" s="6"/>
      <c r="T2679" s="6"/>
      <c r="U2679" s="6"/>
    </row>
    <row r="2680" spans="2:21" s="83" customFormat="1" x14ac:dyDescent="0.2">
      <c r="B2680" s="142"/>
      <c r="E2680" s="84"/>
      <c r="F2680" s="216"/>
      <c r="G2680" s="84"/>
      <c r="H2680" s="210"/>
      <c r="I2680" s="210"/>
      <c r="J2680" s="84"/>
      <c r="K2680" s="84"/>
      <c r="L2680" s="84"/>
      <c r="M2680" s="84"/>
      <c r="N2680" s="84"/>
      <c r="O2680" s="6"/>
      <c r="P2680" s="6"/>
      <c r="Q2680" s="6"/>
      <c r="R2680" s="6"/>
      <c r="S2680" s="6"/>
      <c r="T2680" s="6"/>
      <c r="U2680" s="6"/>
    </row>
    <row r="2681" spans="2:21" s="83" customFormat="1" x14ac:dyDescent="0.2">
      <c r="B2681" s="142"/>
      <c r="E2681" s="84"/>
      <c r="F2681" s="216"/>
      <c r="G2681" s="84"/>
      <c r="H2681" s="210"/>
      <c r="I2681" s="210"/>
      <c r="J2681" s="84"/>
      <c r="K2681" s="84"/>
      <c r="L2681" s="84"/>
      <c r="M2681" s="84"/>
      <c r="N2681" s="84"/>
      <c r="O2681" s="6"/>
      <c r="P2681" s="6"/>
      <c r="Q2681" s="6"/>
      <c r="R2681" s="6"/>
      <c r="S2681" s="6"/>
      <c r="T2681" s="6"/>
      <c r="U2681" s="6"/>
    </row>
    <row r="2682" spans="2:21" s="83" customFormat="1" x14ac:dyDescent="0.2">
      <c r="B2682" s="142"/>
      <c r="E2682" s="84"/>
      <c r="F2682" s="216"/>
      <c r="G2682" s="84"/>
      <c r="H2682" s="210"/>
      <c r="I2682" s="210"/>
      <c r="J2682" s="84"/>
      <c r="K2682" s="84"/>
      <c r="L2682" s="84"/>
      <c r="M2682" s="84"/>
      <c r="N2682" s="84"/>
      <c r="O2682" s="6"/>
      <c r="P2682" s="6"/>
      <c r="Q2682" s="6"/>
      <c r="R2682" s="6"/>
      <c r="S2682" s="6"/>
      <c r="T2682" s="6"/>
      <c r="U2682" s="6"/>
    </row>
    <row r="2683" spans="2:21" s="83" customFormat="1" x14ac:dyDescent="0.2">
      <c r="B2683" s="142"/>
      <c r="E2683" s="84"/>
      <c r="F2683" s="216"/>
      <c r="G2683" s="84"/>
      <c r="H2683" s="210"/>
      <c r="I2683" s="210"/>
      <c r="J2683" s="84"/>
      <c r="K2683" s="84"/>
      <c r="L2683" s="84"/>
      <c r="M2683" s="84"/>
      <c r="N2683" s="84"/>
      <c r="O2683" s="6"/>
      <c r="P2683" s="6"/>
      <c r="Q2683" s="6"/>
      <c r="R2683" s="6"/>
      <c r="S2683" s="6"/>
      <c r="T2683" s="6"/>
      <c r="U2683" s="6"/>
    </row>
    <row r="2684" spans="2:21" s="83" customFormat="1" x14ac:dyDescent="0.2">
      <c r="B2684" s="142"/>
      <c r="E2684" s="84"/>
      <c r="F2684" s="216"/>
      <c r="G2684" s="84"/>
      <c r="H2684" s="210"/>
      <c r="I2684" s="210"/>
      <c r="J2684" s="84"/>
      <c r="K2684" s="84"/>
      <c r="L2684" s="84"/>
      <c r="M2684" s="84"/>
      <c r="N2684" s="84"/>
      <c r="O2684" s="6"/>
      <c r="P2684" s="6"/>
      <c r="Q2684" s="6"/>
      <c r="R2684" s="6"/>
      <c r="S2684" s="6"/>
      <c r="T2684" s="6"/>
      <c r="U2684" s="6"/>
    </row>
    <row r="2685" spans="2:21" s="83" customFormat="1" x14ac:dyDescent="0.2">
      <c r="B2685" s="142"/>
      <c r="E2685" s="84"/>
      <c r="F2685" s="216"/>
      <c r="G2685" s="84"/>
      <c r="H2685" s="210"/>
      <c r="I2685" s="210"/>
      <c r="J2685" s="84"/>
      <c r="K2685" s="84"/>
      <c r="L2685" s="84"/>
      <c r="M2685" s="84"/>
      <c r="N2685" s="84"/>
      <c r="O2685" s="6"/>
      <c r="P2685" s="6"/>
      <c r="Q2685" s="6"/>
      <c r="R2685" s="6"/>
      <c r="S2685" s="6"/>
      <c r="T2685" s="6"/>
      <c r="U2685" s="6"/>
    </row>
    <row r="2686" spans="2:21" s="83" customFormat="1" x14ac:dyDescent="0.2">
      <c r="B2686" s="142"/>
      <c r="E2686" s="84"/>
      <c r="F2686" s="216"/>
      <c r="G2686" s="84"/>
      <c r="H2686" s="210"/>
      <c r="I2686" s="210"/>
      <c r="J2686" s="84"/>
      <c r="K2686" s="84"/>
      <c r="L2686" s="84"/>
      <c r="M2686" s="84"/>
      <c r="N2686" s="84"/>
      <c r="O2686" s="6"/>
      <c r="P2686" s="6"/>
      <c r="Q2686" s="6"/>
      <c r="R2686" s="6"/>
      <c r="S2686" s="6"/>
      <c r="T2686" s="6"/>
      <c r="U2686" s="6"/>
    </row>
    <row r="2687" spans="2:21" s="83" customFormat="1" x14ac:dyDescent="0.2">
      <c r="B2687" s="142"/>
      <c r="E2687" s="84"/>
      <c r="F2687" s="216"/>
      <c r="G2687" s="84"/>
      <c r="H2687" s="210"/>
      <c r="I2687" s="210"/>
      <c r="J2687" s="84"/>
      <c r="K2687" s="84"/>
      <c r="L2687" s="84"/>
      <c r="M2687" s="84"/>
      <c r="N2687" s="84"/>
      <c r="O2687" s="6"/>
      <c r="P2687" s="6"/>
      <c r="Q2687" s="6"/>
      <c r="R2687" s="6"/>
      <c r="S2687" s="6"/>
      <c r="T2687" s="6"/>
      <c r="U2687" s="6"/>
    </row>
    <row r="2688" spans="2:21" s="83" customFormat="1" x14ac:dyDescent="0.2">
      <c r="B2688" s="142"/>
      <c r="E2688" s="84"/>
      <c r="F2688" s="216"/>
      <c r="G2688" s="84"/>
      <c r="H2688" s="210"/>
      <c r="I2688" s="210"/>
      <c r="J2688" s="84"/>
      <c r="K2688" s="84"/>
      <c r="L2688" s="84"/>
      <c r="M2688" s="84"/>
      <c r="N2688" s="84"/>
      <c r="O2688" s="6"/>
      <c r="P2688" s="6"/>
      <c r="Q2688" s="6"/>
      <c r="R2688" s="6"/>
      <c r="S2688" s="6"/>
      <c r="T2688" s="6"/>
      <c r="U2688" s="6"/>
    </row>
    <row r="2689" spans="2:21" s="83" customFormat="1" x14ac:dyDescent="0.2">
      <c r="B2689" s="142"/>
      <c r="E2689" s="84"/>
      <c r="F2689" s="216"/>
      <c r="G2689" s="84"/>
      <c r="H2689" s="210"/>
      <c r="I2689" s="210"/>
      <c r="J2689" s="84"/>
      <c r="K2689" s="84"/>
      <c r="L2689" s="84"/>
      <c r="M2689" s="84"/>
      <c r="N2689" s="84"/>
      <c r="O2689" s="6"/>
      <c r="P2689" s="6"/>
      <c r="Q2689" s="6"/>
      <c r="R2689" s="6"/>
      <c r="S2689" s="6"/>
      <c r="T2689" s="6"/>
      <c r="U2689" s="6"/>
    </row>
    <row r="2690" spans="2:21" s="83" customFormat="1" x14ac:dyDescent="0.2">
      <c r="B2690" s="142"/>
      <c r="E2690" s="84"/>
      <c r="F2690" s="216"/>
      <c r="G2690" s="84"/>
      <c r="H2690" s="210"/>
      <c r="I2690" s="210"/>
      <c r="J2690" s="84"/>
      <c r="K2690" s="84"/>
      <c r="L2690" s="84"/>
      <c r="M2690" s="84"/>
      <c r="N2690" s="84"/>
      <c r="O2690" s="6"/>
      <c r="P2690" s="6"/>
      <c r="Q2690" s="6"/>
      <c r="R2690" s="6"/>
      <c r="S2690" s="6"/>
      <c r="T2690" s="6"/>
      <c r="U2690" s="6"/>
    </row>
    <row r="2691" spans="2:21" s="83" customFormat="1" x14ac:dyDescent="0.2">
      <c r="B2691" s="142"/>
      <c r="E2691" s="84"/>
      <c r="F2691" s="216"/>
      <c r="G2691" s="84"/>
      <c r="H2691" s="210"/>
      <c r="I2691" s="210"/>
      <c r="J2691" s="84"/>
      <c r="K2691" s="84"/>
      <c r="L2691" s="84"/>
      <c r="M2691" s="84"/>
      <c r="N2691" s="84"/>
      <c r="O2691" s="6"/>
      <c r="P2691" s="6"/>
      <c r="Q2691" s="6"/>
      <c r="R2691" s="6"/>
      <c r="S2691" s="6"/>
      <c r="T2691" s="6"/>
      <c r="U2691" s="6"/>
    </row>
    <row r="2692" spans="2:21" s="83" customFormat="1" x14ac:dyDescent="0.2">
      <c r="B2692" s="142"/>
      <c r="E2692" s="84"/>
      <c r="F2692" s="216"/>
      <c r="G2692" s="84"/>
      <c r="H2692" s="210"/>
      <c r="I2692" s="210"/>
      <c r="J2692" s="84"/>
      <c r="K2692" s="84"/>
      <c r="L2692" s="84"/>
      <c r="M2692" s="84"/>
      <c r="N2692" s="84"/>
      <c r="O2692" s="6"/>
      <c r="P2692" s="6"/>
      <c r="Q2692" s="6"/>
      <c r="R2692" s="6"/>
      <c r="S2692" s="6"/>
      <c r="T2692" s="6"/>
      <c r="U2692" s="6"/>
    </row>
    <row r="2693" spans="2:21" s="83" customFormat="1" x14ac:dyDescent="0.2">
      <c r="B2693" s="142"/>
      <c r="E2693" s="84"/>
      <c r="F2693" s="216"/>
      <c r="G2693" s="84"/>
      <c r="H2693" s="210"/>
      <c r="I2693" s="210"/>
      <c r="J2693" s="84"/>
      <c r="K2693" s="84"/>
      <c r="L2693" s="84"/>
      <c r="M2693" s="84"/>
      <c r="N2693" s="84"/>
      <c r="O2693" s="6"/>
      <c r="P2693" s="6"/>
      <c r="Q2693" s="6"/>
      <c r="R2693" s="6"/>
      <c r="S2693" s="6"/>
      <c r="T2693" s="6"/>
      <c r="U2693" s="6"/>
    </row>
    <row r="2694" spans="2:21" s="83" customFormat="1" x14ac:dyDescent="0.2">
      <c r="B2694" s="142"/>
      <c r="E2694" s="84"/>
      <c r="F2694" s="216"/>
      <c r="G2694" s="84"/>
      <c r="H2694" s="210"/>
      <c r="I2694" s="210"/>
      <c r="J2694" s="84"/>
      <c r="K2694" s="84"/>
      <c r="L2694" s="84"/>
      <c r="M2694" s="84"/>
      <c r="N2694" s="84"/>
      <c r="O2694" s="6"/>
      <c r="P2694" s="6"/>
      <c r="Q2694" s="6"/>
      <c r="R2694" s="6"/>
      <c r="S2694" s="6"/>
      <c r="T2694" s="6"/>
      <c r="U2694" s="6"/>
    </row>
    <row r="2695" spans="2:21" s="83" customFormat="1" x14ac:dyDescent="0.2">
      <c r="B2695" s="142"/>
      <c r="E2695" s="84"/>
      <c r="F2695" s="216"/>
      <c r="G2695" s="84"/>
      <c r="H2695" s="210"/>
      <c r="I2695" s="210"/>
      <c r="J2695" s="84"/>
      <c r="K2695" s="84"/>
      <c r="L2695" s="84"/>
      <c r="M2695" s="84"/>
      <c r="N2695" s="84"/>
      <c r="O2695" s="6"/>
      <c r="P2695" s="6"/>
      <c r="Q2695" s="6"/>
      <c r="R2695" s="6"/>
      <c r="S2695" s="6"/>
      <c r="T2695" s="6"/>
      <c r="U2695" s="6"/>
    </row>
    <row r="2696" spans="2:21" s="83" customFormat="1" x14ac:dyDescent="0.2">
      <c r="B2696" s="142"/>
      <c r="E2696" s="84"/>
      <c r="F2696" s="216"/>
      <c r="G2696" s="84"/>
      <c r="H2696" s="210"/>
      <c r="I2696" s="210"/>
      <c r="J2696" s="84"/>
      <c r="K2696" s="84"/>
      <c r="L2696" s="84"/>
      <c r="M2696" s="84"/>
      <c r="N2696" s="84"/>
      <c r="O2696" s="6"/>
      <c r="P2696" s="6"/>
      <c r="Q2696" s="6"/>
      <c r="R2696" s="6"/>
      <c r="S2696" s="6"/>
      <c r="T2696" s="6"/>
      <c r="U2696" s="6"/>
    </row>
    <row r="2697" spans="2:21" s="83" customFormat="1" x14ac:dyDescent="0.2">
      <c r="B2697" s="142"/>
      <c r="E2697" s="84"/>
      <c r="F2697" s="216"/>
      <c r="G2697" s="84"/>
      <c r="H2697" s="210"/>
      <c r="I2697" s="210"/>
      <c r="J2697" s="84"/>
      <c r="K2697" s="84"/>
      <c r="L2697" s="84"/>
      <c r="M2697" s="84"/>
      <c r="N2697" s="84"/>
      <c r="O2697" s="6"/>
      <c r="P2697" s="6"/>
      <c r="Q2697" s="6"/>
      <c r="R2697" s="6"/>
      <c r="S2697" s="6"/>
      <c r="T2697" s="6"/>
      <c r="U2697" s="6"/>
    </row>
    <row r="2698" spans="2:21" s="83" customFormat="1" x14ac:dyDescent="0.2">
      <c r="B2698" s="142"/>
      <c r="E2698" s="84"/>
      <c r="F2698" s="216"/>
      <c r="G2698" s="84"/>
      <c r="H2698" s="210"/>
      <c r="I2698" s="210"/>
      <c r="J2698" s="84"/>
      <c r="K2698" s="84"/>
      <c r="L2698" s="84"/>
      <c r="M2698" s="84"/>
      <c r="N2698" s="84"/>
      <c r="O2698" s="6"/>
      <c r="P2698" s="6"/>
      <c r="Q2698" s="6"/>
      <c r="R2698" s="6"/>
      <c r="S2698" s="6"/>
      <c r="T2698" s="6"/>
      <c r="U2698" s="6"/>
    </row>
    <row r="2699" spans="2:21" s="83" customFormat="1" x14ac:dyDescent="0.2">
      <c r="B2699" s="142"/>
      <c r="E2699" s="84"/>
      <c r="F2699" s="216"/>
      <c r="G2699" s="84"/>
      <c r="H2699" s="210"/>
      <c r="I2699" s="210"/>
      <c r="J2699" s="84"/>
      <c r="K2699" s="84"/>
      <c r="L2699" s="84"/>
      <c r="M2699" s="84"/>
      <c r="N2699" s="84"/>
      <c r="O2699" s="6"/>
      <c r="P2699" s="6"/>
      <c r="Q2699" s="6"/>
      <c r="R2699" s="6"/>
      <c r="S2699" s="6"/>
      <c r="T2699" s="6"/>
      <c r="U2699" s="6"/>
    </row>
    <row r="2700" spans="2:21" s="83" customFormat="1" x14ac:dyDescent="0.2">
      <c r="B2700" s="142"/>
      <c r="E2700" s="84"/>
      <c r="F2700" s="216"/>
      <c r="G2700" s="84"/>
      <c r="H2700" s="210"/>
      <c r="I2700" s="210"/>
      <c r="J2700" s="84"/>
      <c r="K2700" s="84"/>
      <c r="L2700" s="84"/>
      <c r="M2700" s="84"/>
      <c r="N2700" s="84"/>
      <c r="O2700" s="6"/>
      <c r="P2700" s="6"/>
      <c r="Q2700" s="6"/>
      <c r="R2700" s="6"/>
      <c r="S2700" s="6"/>
      <c r="T2700" s="6"/>
      <c r="U2700" s="6"/>
    </row>
    <row r="2701" spans="2:21" s="83" customFormat="1" x14ac:dyDescent="0.2">
      <c r="B2701" s="142"/>
      <c r="E2701" s="84"/>
      <c r="F2701" s="216"/>
      <c r="G2701" s="84"/>
      <c r="H2701" s="210"/>
      <c r="I2701" s="210"/>
      <c r="J2701" s="84"/>
      <c r="K2701" s="84"/>
      <c r="L2701" s="84"/>
      <c r="M2701" s="84"/>
      <c r="N2701" s="84"/>
      <c r="O2701" s="6"/>
      <c r="P2701" s="6"/>
      <c r="Q2701" s="6"/>
      <c r="R2701" s="6"/>
      <c r="S2701" s="6"/>
      <c r="T2701" s="6"/>
      <c r="U2701" s="6"/>
    </row>
    <row r="2702" spans="2:21" s="83" customFormat="1" x14ac:dyDescent="0.2">
      <c r="B2702" s="142"/>
      <c r="E2702" s="84"/>
      <c r="F2702" s="216"/>
      <c r="G2702" s="84"/>
      <c r="H2702" s="210"/>
      <c r="I2702" s="210"/>
      <c r="J2702" s="84"/>
      <c r="K2702" s="84"/>
      <c r="L2702" s="84"/>
      <c r="M2702" s="84"/>
      <c r="N2702" s="84"/>
      <c r="O2702" s="6"/>
      <c r="P2702" s="6"/>
      <c r="Q2702" s="6"/>
      <c r="R2702" s="6"/>
      <c r="S2702" s="6"/>
      <c r="T2702" s="6"/>
      <c r="U2702" s="6"/>
    </row>
    <row r="2703" spans="2:21" s="83" customFormat="1" x14ac:dyDescent="0.2">
      <c r="B2703" s="142"/>
      <c r="E2703" s="84"/>
      <c r="F2703" s="216"/>
      <c r="G2703" s="84"/>
      <c r="H2703" s="210"/>
      <c r="I2703" s="210"/>
      <c r="J2703" s="84"/>
      <c r="K2703" s="84"/>
      <c r="L2703" s="84"/>
      <c r="M2703" s="84"/>
      <c r="N2703" s="84"/>
      <c r="O2703" s="6"/>
      <c r="P2703" s="6"/>
      <c r="Q2703" s="6"/>
      <c r="R2703" s="6"/>
      <c r="S2703" s="6"/>
      <c r="T2703" s="6"/>
      <c r="U2703" s="6"/>
    </row>
    <row r="2704" spans="2:21" s="83" customFormat="1" x14ac:dyDescent="0.2">
      <c r="B2704" s="142"/>
      <c r="E2704" s="84"/>
      <c r="F2704" s="216"/>
      <c r="G2704" s="84"/>
      <c r="H2704" s="210"/>
      <c r="I2704" s="210"/>
      <c r="J2704" s="84"/>
      <c r="K2704" s="84"/>
      <c r="L2704" s="84"/>
      <c r="M2704" s="84"/>
      <c r="N2704" s="84"/>
      <c r="O2704" s="6"/>
      <c r="P2704" s="6"/>
      <c r="Q2704" s="6"/>
      <c r="R2704" s="6"/>
      <c r="S2704" s="6"/>
      <c r="T2704" s="6"/>
      <c r="U2704" s="6"/>
    </row>
    <row r="2705" spans="2:21" s="83" customFormat="1" x14ac:dyDescent="0.2">
      <c r="B2705" s="142"/>
      <c r="E2705" s="84"/>
      <c r="F2705" s="216"/>
      <c r="G2705" s="84"/>
      <c r="H2705" s="210"/>
      <c r="I2705" s="210"/>
      <c r="J2705" s="84"/>
      <c r="K2705" s="84"/>
      <c r="L2705" s="84"/>
      <c r="M2705" s="84"/>
      <c r="N2705" s="84"/>
      <c r="O2705" s="6"/>
      <c r="P2705" s="6"/>
      <c r="Q2705" s="6"/>
      <c r="R2705" s="6"/>
      <c r="S2705" s="6"/>
      <c r="T2705" s="6"/>
      <c r="U2705" s="6"/>
    </row>
    <row r="2706" spans="2:21" s="83" customFormat="1" x14ac:dyDescent="0.2">
      <c r="B2706" s="142"/>
      <c r="E2706" s="84"/>
      <c r="F2706" s="216"/>
      <c r="G2706" s="84"/>
      <c r="H2706" s="210"/>
      <c r="I2706" s="210"/>
      <c r="J2706" s="84"/>
      <c r="K2706" s="84"/>
      <c r="L2706" s="84"/>
      <c r="M2706" s="84"/>
      <c r="N2706" s="84"/>
      <c r="O2706" s="6"/>
      <c r="P2706" s="6"/>
      <c r="Q2706" s="6"/>
      <c r="R2706" s="6"/>
      <c r="S2706" s="6"/>
      <c r="T2706" s="6"/>
      <c r="U2706" s="6"/>
    </row>
    <row r="2707" spans="2:21" s="83" customFormat="1" x14ac:dyDescent="0.2">
      <c r="B2707" s="142"/>
      <c r="E2707" s="84"/>
      <c r="F2707" s="216"/>
      <c r="G2707" s="84"/>
      <c r="H2707" s="210"/>
      <c r="I2707" s="210"/>
      <c r="J2707" s="84"/>
      <c r="K2707" s="84"/>
      <c r="L2707" s="84"/>
      <c r="M2707" s="84"/>
      <c r="N2707" s="84"/>
      <c r="O2707" s="6"/>
      <c r="P2707" s="6"/>
      <c r="Q2707" s="6"/>
      <c r="R2707" s="6"/>
      <c r="S2707" s="6"/>
      <c r="T2707" s="6"/>
      <c r="U2707" s="6"/>
    </row>
    <row r="2708" spans="2:21" s="83" customFormat="1" x14ac:dyDescent="0.2">
      <c r="B2708" s="142"/>
      <c r="E2708" s="84"/>
      <c r="F2708" s="216"/>
      <c r="G2708" s="84"/>
      <c r="H2708" s="210"/>
      <c r="I2708" s="210"/>
      <c r="J2708" s="84"/>
      <c r="K2708" s="84"/>
      <c r="L2708" s="84"/>
      <c r="M2708" s="84"/>
      <c r="N2708" s="84"/>
      <c r="O2708" s="6"/>
      <c r="P2708" s="6"/>
      <c r="Q2708" s="6"/>
      <c r="R2708" s="6"/>
      <c r="S2708" s="6"/>
      <c r="T2708" s="6"/>
      <c r="U2708" s="6"/>
    </row>
    <row r="2709" spans="2:21" s="83" customFormat="1" x14ac:dyDescent="0.2">
      <c r="B2709" s="142"/>
      <c r="E2709" s="84"/>
      <c r="F2709" s="216"/>
      <c r="G2709" s="84"/>
      <c r="H2709" s="210"/>
      <c r="I2709" s="210"/>
      <c r="J2709" s="84"/>
      <c r="K2709" s="84"/>
      <c r="L2709" s="84"/>
      <c r="M2709" s="84"/>
      <c r="N2709" s="84"/>
      <c r="O2709" s="6"/>
      <c r="P2709" s="6"/>
      <c r="Q2709" s="6"/>
      <c r="R2709" s="6"/>
      <c r="S2709" s="6"/>
      <c r="T2709" s="6"/>
      <c r="U2709" s="6"/>
    </row>
    <row r="2710" spans="2:21" s="83" customFormat="1" x14ac:dyDescent="0.2">
      <c r="B2710" s="142"/>
      <c r="E2710" s="84"/>
      <c r="F2710" s="216"/>
      <c r="G2710" s="84"/>
      <c r="H2710" s="210"/>
      <c r="I2710" s="210"/>
      <c r="J2710" s="84"/>
      <c r="K2710" s="84"/>
      <c r="L2710" s="84"/>
      <c r="M2710" s="84"/>
      <c r="N2710" s="84"/>
      <c r="O2710" s="6"/>
      <c r="P2710" s="6"/>
      <c r="Q2710" s="6"/>
      <c r="R2710" s="6"/>
      <c r="S2710" s="6"/>
      <c r="T2710" s="6"/>
      <c r="U2710" s="6"/>
    </row>
    <row r="2711" spans="2:21" s="83" customFormat="1" x14ac:dyDescent="0.2">
      <c r="B2711" s="142"/>
      <c r="E2711" s="84"/>
      <c r="F2711" s="216"/>
      <c r="G2711" s="84"/>
      <c r="H2711" s="210"/>
      <c r="I2711" s="210"/>
      <c r="J2711" s="84"/>
      <c r="K2711" s="84"/>
      <c r="L2711" s="84"/>
      <c r="M2711" s="84"/>
      <c r="N2711" s="84"/>
      <c r="O2711" s="6"/>
      <c r="P2711" s="6"/>
      <c r="Q2711" s="6"/>
      <c r="R2711" s="6"/>
      <c r="S2711" s="6"/>
      <c r="T2711" s="6"/>
      <c r="U2711" s="6"/>
    </row>
    <row r="2712" spans="2:21" s="83" customFormat="1" x14ac:dyDescent="0.2">
      <c r="B2712" s="142"/>
      <c r="E2712" s="84"/>
      <c r="F2712" s="216"/>
      <c r="G2712" s="84"/>
      <c r="H2712" s="210"/>
      <c r="I2712" s="210"/>
      <c r="J2712" s="84"/>
      <c r="K2712" s="84"/>
      <c r="L2712" s="84"/>
      <c r="M2712" s="84"/>
      <c r="N2712" s="84"/>
      <c r="O2712" s="6"/>
      <c r="P2712" s="6"/>
      <c r="Q2712" s="6"/>
      <c r="R2712" s="6"/>
      <c r="S2712" s="6"/>
      <c r="T2712" s="6"/>
      <c r="U2712" s="6"/>
    </row>
    <row r="2713" spans="2:21" s="83" customFormat="1" x14ac:dyDescent="0.2">
      <c r="B2713" s="142"/>
      <c r="E2713" s="84"/>
      <c r="F2713" s="216"/>
      <c r="G2713" s="84"/>
      <c r="H2713" s="210"/>
      <c r="I2713" s="210"/>
      <c r="J2713" s="84"/>
      <c r="K2713" s="84"/>
      <c r="L2713" s="84"/>
      <c r="M2713" s="84"/>
      <c r="N2713" s="84"/>
      <c r="O2713" s="6"/>
      <c r="P2713" s="6"/>
      <c r="Q2713" s="6"/>
      <c r="R2713" s="6"/>
      <c r="S2713" s="6"/>
      <c r="T2713" s="6"/>
      <c r="U2713" s="6"/>
    </row>
    <row r="2714" spans="2:21" s="83" customFormat="1" x14ac:dyDescent="0.2">
      <c r="B2714" s="142"/>
      <c r="E2714" s="84"/>
      <c r="F2714" s="216"/>
      <c r="G2714" s="84"/>
      <c r="H2714" s="210"/>
      <c r="I2714" s="210"/>
      <c r="J2714" s="84"/>
      <c r="K2714" s="84"/>
      <c r="L2714" s="84"/>
      <c r="M2714" s="84"/>
      <c r="N2714" s="84"/>
      <c r="O2714" s="6"/>
      <c r="P2714" s="6"/>
      <c r="Q2714" s="6"/>
      <c r="R2714" s="6"/>
      <c r="S2714" s="6"/>
      <c r="T2714" s="6"/>
      <c r="U2714" s="6"/>
    </row>
    <row r="2715" spans="2:21" s="83" customFormat="1" x14ac:dyDescent="0.2">
      <c r="B2715" s="142"/>
      <c r="E2715" s="84"/>
      <c r="F2715" s="216"/>
      <c r="G2715" s="84"/>
      <c r="H2715" s="210"/>
      <c r="I2715" s="210"/>
      <c r="J2715" s="84"/>
      <c r="K2715" s="84"/>
      <c r="L2715" s="84"/>
      <c r="M2715" s="84"/>
      <c r="N2715" s="84"/>
      <c r="O2715" s="6"/>
      <c r="P2715" s="6"/>
      <c r="Q2715" s="6"/>
      <c r="R2715" s="6"/>
      <c r="S2715" s="6"/>
      <c r="T2715" s="6"/>
      <c r="U2715" s="6"/>
    </row>
    <row r="2716" spans="2:21" s="83" customFormat="1" x14ac:dyDescent="0.2">
      <c r="B2716" s="142"/>
      <c r="E2716" s="84"/>
      <c r="F2716" s="216"/>
      <c r="G2716" s="84"/>
      <c r="H2716" s="210"/>
      <c r="I2716" s="210"/>
      <c r="J2716" s="84"/>
      <c r="K2716" s="84"/>
      <c r="L2716" s="84"/>
      <c r="M2716" s="84"/>
      <c r="N2716" s="84"/>
      <c r="O2716" s="6"/>
      <c r="P2716" s="6"/>
      <c r="Q2716" s="6"/>
      <c r="R2716" s="6"/>
      <c r="S2716" s="6"/>
      <c r="T2716" s="6"/>
      <c r="U2716" s="6"/>
    </row>
    <row r="2717" spans="2:21" s="83" customFormat="1" x14ac:dyDescent="0.2">
      <c r="B2717" s="142"/>
      <c r="E2717" s="84"/>
      <c r="F2717" s="216"/>
      <c r="G2717" s="84"/>
      <c r="H2717" s="210"/>
      <c r="I2717" s="210"/>
      <c r="J2717" s="84"/>
      <c r="K2717" s="84"/>
      <c r="L2717" s="84"/>
      <c r="M2717" s="84"/>
      <c r="N2717" s="84"/>
      <c r="O2717" s="6"/>
      <c r="P2717" s="6"/>
      <c r="Q2717" s="6"/>
      <c r="R2717" s="6"/>
      <c r="S2717" s="6"/>
      <c r="T2717" s="6"/>
      <c r="U2717" s="6"/>
    </row>
    <row r="2718" spans="2:21" s="83" customFormat="1" x14ac:dyDescent="0.2">
      <c r="B2718" s="142"/>
      <c r="E2718" s="84"/>
      <c r="F2718" s="216"/>
      <c r="G2718" s="84"/>
      <c r="H2718" s="210"/>
      <c r="I2718" s="210"/>
      <c r="J2718" s="84"/>
      <c r="K2718" s="84"/>
      <c r="L2718" s="84"/>
      <c r="M2718" s="84"/>
      <c r="N2718" s="84"/>
      <c r="O2718" s="6"/>
      <c r="P2718" s="6"/>
      <c r="Q2718" s="6"/>
      <c r="R2718" s="6"/>
      <c r="S2718" s="6"/>
      <c r="T2718" s="6"/>
      <c r="U2718" s="6"/>
    </row>
    <row r="2719" spans="2:21" s="83" customFormat="1" x14ac:dyDescent="0.2">
      <c r="B2719" s="142"/>
      <c r="E2719" s="84"/>
      <c r="F2719" s="216"/>
      <c r="G2719" s="84"/>
      <c r="H2719" s="210"/>
      <c r="I2719" s="210"/>
      <c r="J2719" s="84"/>
      <c r="K2719" s="84"/>
      <c r="L2719" s="84"/>
      <c r="M2719" s="84"/>
      <c r="N2719" s="84"/>
      <c r="O2719" s="6"/>
      <c r="P2719" s="6"/>
      <c r="Q2719" s="6"/>
      <c r="R2719" s="6"/>
      <c r="S2719" s="6"/>
      <c r="T2719" s="6"/>
      <c r="U2719" s="6"/>
    </row>
    <row r="2720" spans="2:21" s="83" customFormat="1" x14ac:dyDescent="0.2">
      <c r="B2720" s="142"/>
      <c r="E2720" s="84"/>
      <c r="F2720" s="216"/>
      <c r="G2720" s="84"/>
      <c r="H2720" s="210"/>
      <c r="I2720" s="210"/>
      <c r="J2720" s="84"/>
      <c r="K2720" s="84"/>
      <c r="L2720" s="84"/>
      <c r="M2720" s="84"/>
      <c r="N2720" s="84"/>
      <c r="O2720" s="6"/>
      <c r="P2720" s="6"/>
      <c r="Q2720" s="6"/>
      <c r="R2720" s="6"/>
      <c r="S2720" s="6"/>
      <c r="T2720" s="6"/>
      <c r="U2720" s="6"/>
    </row>
    <row r="2721" spans="2:21" s="83" customFormat="1" x14ac:dyDescent="0.2">
      <c r="B2721" s="142"/>
      <c r="E2721" s="84"/>
      <c r="F2721" s="216"/>
      <c r="G2721" s="84"/>
      <c r="H2721" s="210"/>
      <c r="I2721" s="210"/>
      <c r="J2721" s="84"/>
      <c r="K2721" s="84"/>
      <c r="L2721" s="84"/>
      <c r="M2721" s="84"/>
      <c r="N2721" s="84"/>
      <c r="O2721" s="6"/>
      <c r="P2721" s="6"/>
      <c r="Q2721" s="6"/>
      <c r="R2721" s="6"/>
      <c r="S2721" s="6"/>
      <c r="T2721" s="6"/>
      <c r="U2721" s="6"/>
    </row>
    <row r="2722" spans="2:21" s="83" customFormat="1" x14ac:dyDescent="0.2">
      <c r="B2722" s="142"/>
      <c r="E2722" s="84"/>
      <c r="F2722" s="216"/>
      <c r="G2722" s="84"/>
      <c r="H2722" s="210"/>
      <c r="I2722" s="210"/>
      <c r="J2722" s="84"/>
      <c r="K2722" s="84"/>
      <c r="L2722" s="84"/>
      <c r="M2722" s="84"/>
      <c r="N2722" s="84"/>
      <c r="O2722" s="6"/>
      <c r="P2722" s="6"/>
      <c r="Q2722" s="6"/>
      <c r="R2722" s="6"/>
      <c r="S2722" s="6"/>
      <c r="T2722" s="6"/>
      <c r="U2722" s="6"/>
    </row>
    <row r="2723" spans="2:21" s="83" customFormat="1" x14ac:dyDescent="0.2">
      <c r="B2723" s="142"/>
      <c r="E2723" s="84"/>
      <c r="F2723" s="216"/>
      <c r="G2723" s="84"/>
      <c r="H2723" s="210"/>
      <c r="I2723" s="210"/>
      <c r="J2723" s="84"/>
      <c r="K2723" s="84"/>
      <c r="L2723" s="84"/>
      <c r="M2723" s="84"/>
      <c r="N2723" s="84"/>
      <c r="O2723" s="6"/>
      <c r="P2723" s="6"/>
      <c r="Q2723" s="6"/>
      <c r="R2723" s="6"/>
      <c r="S2723" s="6"/>
      <c r="T2723" s="6"/>
      <c r="U2723" s="6"/>
    </row>
    <row r="2724" spans="2:21" s="83" customFormat="1" x14ac:dyDescent="0.2">
      <c r="B2724" s="142"/>
      <c r="E2724" s="84"/>
      <c r="F2724" s="216"/>
      <c r="G2724" s="84"/>
      <c r="H2724" s="210"/>
      <c r="I2724" s="210"/>
      <c r="J2724" s="84"/>
      <c r="K2724" s="84"/>
      <c r="L2724" s="84"/>
      <c r="M2724" s="84"/>
      <c r="N2724" s="84"/>
      <c r="O2724" s="6"/>
      <c r="P2724" s="6"/>
      <c r="Q2724" s="6"/>
      <c r="R2724" s="6"/>
      <c r="S2724" s="6"/>
      <c r="T2724" s="6"/>
      <c r="U2724" s="6"/>
    </row>
    <row r="2725" spans="2:21" s="83" customFormat="1" x14ac:dyDescent="0.2">
      <c r="B2725" s="142"/>
      <c r="E2725" s="84"/>
      <c r="F2725" s="216"/>
      <c r="G2725" s="84"/>
      <c r="H2725" s="210"/>
      <c r="I2725" s="210"/>
      <c r="J2725" s="84"/>
      <c r="K2725" s="84"/>
      <c r="L2725" s="84"/>
      <c r="M2725" s="84"/>
      <c r="N2725" s="84"/>
      <c r="O2725" s="6"/>
      <c r="P2725" s="6"/>
      <c r="Q2725" s="6"/>
      <c r="R2725" s="6"/>
      <c r="S2725" s="6"/>
      <c r="T2725" s="6"/>
      <c r="U2725" s="6"/>
    </row>
    <row r="2726" spans="2:21" s="83" customFormat="1" x14ac:dyDescent="0.2">
      <c r="B2726" s="142"/>
      <c r="E2726" s="84"/>
      <c r="F2726" s="216"/>
      <c r="G2726" s="84"/>
      <c r="H2726" s="210"/>
      <c r="I2726" s="210"/>
      <c r="J2726" s="84"/>
      <c r="K2726" s="84"/>
      <c r="L2726" s="84"/>
      <c r="M2726" s="84"/>
      <c r="N2726" s="84"/>
      <c r="O2726" s="6"/>
      <c r="P2726" s="6"/>
      <c r="Q2726" s="6"/>
      <c r="R2726" s="6"/>
      <c r="S2726" s="6"/>
      <c r="T2726" s="6"/>
      <c r="U2726" s="6"/>
    </row>
    <row r="2727" spans="2:21" s="83" customFormat="1" x14ac:dyDescent="0.2">
      <c r="B2727" s="142"/>
      <c r="E2727" s="84"/>
      <c r="F2727" s="216"/>
      <c r="G2727" s="84"/>
      <c r="H2727" s="210"/>
      <c r="I2727" s="210"/>
      <c r="J2727" s="84"/>
      <c r="K2727" s="84"/>
      <c r="L2727" s="84"/>
      <c r="M2727" s="84"/>
      <c r="N2727" s="84"/>
      <c r="O2727" s="6"/>
      <c r="P2727" s="6"/>
      <c r="Q2727" s="6"/>
      <c r="R2727" s="6"/>
      <c r="S2727" s="6"/>
      <c r="T2727" s="6"/>
      <c r="U2727" s="6"/>
    </row>
    <row r="2728" spans="2:21" s="83" customFormat="1" x14ac:dyDescent="0.2">
      <c r="B2728" s="142"/>
      <c r="E2728" s="84"/>
      <c r="F2728" s="216"/>
      <c r="G2728" s="84"/>
      <c r="H2728" s="210"/>
      <c r="I2728" s="210"/>
      <c r="J2728" s="84"/>
      <c r="K2728" s="84"/>
      <c r="L2728" s="84"/>
      <c r="M2728" s="84"/>
      <c r="N2728" s="84"/>
      <c r="O2728" s="6"/>
      <c r="P2728" s="6"/>
      <c r="Q2728" s="6"/>
      <c r="R2728" s="6"/>
      <c r="S2728" s="6"/>
      <c r="T2728" s="6"/>
      <c r="U2728" s="6"/>
    </row>
    <row r="2729" spans="2:21" s="83" customFormat="1" x14ac:dyDescent="0.2">
      <c r="B2729" s="142"/>
      <c r="E2729" s="84"/>
      <c r="F2729" s="216"/>
      <c r="G2729" s="84"/>
      <c r="H2729" s="210"/>
      <c r="I2729" s="210"/>
      <c r="J2729" s="84"/>
      <c r="K2729" s="84"/>
      <c r="L2729" s="84"/>
      <c r="M2729" s="84"/>
      <c r="N2729" s="84"/>
      <c r="O2729" s="6"/>
      <c r="P2729" s="6"/>
      <c r="Q2729" s="6"/>
      <c r="R2729" s="6"/>
      <c r="S2729" s="6"/>
      <c r="T2729" s="6"/>
      <c r="U2729" s="6"/>
    </row>
    <row r="2730" spans="2:21" s="83" customFormat="1" x14ac:dyDescent="0.2">
      <c r="B2730" s="142"/>
      <c r="E2730" s="84"/>
      <c r="F2730" s="216"/>
      <c r="G2730" s="84"/>
      <c r="H2730" s="210"/>
      <c r="I2730" s="210"/>
      <c r="J2730" s="84"/>
      <c r="K2730" s="84"/>
      <c r="L2730" s="84"/>
      <c r="M2730" s="84"/>
      <c r="N2730" s="84"/>
      <c r="O2730" s="6"/>
      <c r="P2730" s="6"/>
      <c r="Q2730" s="6"/>
      <c r="R2730" s="6"/>
      <c r="S2730" s="6"/>
      <c r="T2730" s="6"/>
      <c r="U2730" s="6"/>
    </row>
    <row r="2731" spans="2:21" s="83" customFormat="1" x14ac:dyDescent="0.2">
      <c r="B2731" s="142"/>
      <c r="E2731" s="84"/>
      <c r="F2731" s="216"/>
      <c r="G2731" s="84"/>
      <c r="H2731" s="210"/>
      <c r="I2731" s="210"/>
      <c r="J2731" s="84"/>
      <c r="K2731" s="84"/>
      <c r="L2731" s="84"/>
      <c r="M2731" s="84"/>
      <c r="N2731" s="84"/>
      <c r="O2731" s="6"/>
      <c r="P2731" s="6"/>
      <c r="Q2731" s="6"/>
      <c r="R2731" s="6"/>
      <c r="S2731" s="6"/>
      <c r="T2731" s="6"/>
      <c r="U2731" s="6"/>
    </row>
    <row r="2732" spans="2:21" s="83" customFormat="1" x14ac:dyDescent="0.2">
      <c r="B2732" s="142"/>
      <c r="E2732" s="84"/>
      <c r="F2732" s="216"/>
      <c r="G2732" s="84"/>
      <c r="H2732" s="210"/>
      <c r="I2732" s="210"/>
      <c r="J2732" s="84"/>
      <c r="K2732" s="84"/>
      <c r="L2732" s="84"/>
      <c r="M2732" s="84"/>
      <c r="N2732" s="84"/>
      <c r="O2732" s="6"/>
      <c r="P2732" s="6"/>
      <c r="Q2732" s="6"/>
      <c r="R2732" s="6"/>
      <c r="S2732" s="6"/>
      <c r="T2732" s="6"/>
      <c r="U2732" s="6"/>
    </row>
    <row r="2733" spans="2:21" s="83" customFormat="1" x14ac:dyDescent="0.2">
      <c r="B2733" s="142"/>
      <c r="E2733" s="84"/>
      <c r="F2733" s="216"/>
      <c r="G2733" s="84"/>
      <c r="H2733" s="210"/>
      <c r="I2733" s="210"/>
      <c r="J2733" s="84"/>
      <c r="K2733" s="84"/>
      <c r="L2733" s="84"/>
      <c r="M2733" s="84"/>
      <c r="N2733" s="84"/>
      <c r="O2733" s="6"/>
      <c r="P2733" s="6"/>
      <c r="Q2733" s="6"/>
      <c r="R2733" s="6"/>
      <c r="S2733" s="6"/>
      <c r="T2733" s="6"/>
      <c r="U2733" s="6"/>
    </row>
    <row r="2734" spans="2:21" s="83" customFormat="1" x14ac:dyDescent="0.2">
      <c r="B2734" s="142"/>
      <c r="E2734" s="84"/>
      <c r="F2734" s="216"/>
      <c r="G2734" s="84"/>
      <c r="H2734" s="210"/>
      <c r="I2734" s="210"/>
      <c r="J2734" s="84"/>
      <c r="K2734" s="84"/>
      <c r="L2734" s="84"/>
      <c r="M2734" s="84"/>
      <c r="N2734" s="84"/>
      <c r="O2734" s="6"/>
      <c r="P2734" s="6"/>
      <c r="Q2734" s="6"/>
      <c r="R2734" s="6"/>
      <c r="S2734" s="6"/>
      <c r="T2734" s="6"/>
      <c r="U2734" s="6"/>
    </row>
    <row r="2735" spans="2:21" s="83" customFormat="1" x14ac:dyDescent="0.2">
      <c r="B2735" s="142"/>
      <c r="E2735" s="84"/>
      <c r="F2735" s="216"/>
      <c r="G2735" s="84"/>
      <c r="H2735" s="210"/>
      <c r="I2735" s="210"/>
      <c r="J2735" s="84"/>
      <c r="K2735" s="84"/>
      <c r="L2735" s="84"/>
      <c r="M2735" s="84"/>
      <c r="N2735" s="84"/>
      <c r="O2735" s="6"/>
      <c r="P2735" s="6"/>
      <c r="Q2735" s="6"/>
      <c r="R2735" s="6"/>
      <c r="S2735" s="6"/>
      <c r="T2735" s="6"/>
      <c r="U2735" s="6"/>
    </row>
    <row r="2736" spans="2:21" s="83" customFormat="1" x14ac:dyDescent="0.2">
      <c r="B2736" s="142"/>
      <c r="E2736" s="84"/>
      <c r="F2736" s="216"/>
      <c r="G2736" s="84"/>
      <c r="H2736" s="210"/>
      <c r="I2736" s="210"/>
      <c r="J2736" s="84"/>
      <c r="K2736" s="84"/>
      <c r="L2736" s="84"/>
      <c r="M2736" s="84"/>
      <c r="N2736" s="84"/>
      <c r="O2736" s="6"/>
      <c r="P2736" s="6"/>
      <c r="Q2736" s="6"/>
      <c r="R2736" s="6"/>
      <c r="S2736" s="6"/>
      <c r="T2736" s="6"/>
      <c r="U2736" s="6"/>
    </row>
    <row r="2737" spans="2:21" s="83" customFormat="1" x14ac:dyDescent="0.2">
      <c r="B2737" s="142"/>
      <c r="E2737" s="84"/>
      <c r="F2737" s="216"/>
      <c r="G2737" s="84"/>
      <c r="H2737" s="210"/>
      <c r="I2737" s="210"/>
      <c r="J2737" s="84"/>
      <c r="K2737" s="84"/>
      <c r="L2737" s="84"/>
      <c r="M2737" s="84"/>
      <c r="N2737" s="84"/>
      <c r="O2737" s="6"/>
      <c r="P2737" s="6"/>
      <c r="Q2737" s="6"/>
      <c r="R2737" s="6"/>
      <c r="S2737" s="6"/>
      <c r="T2737" s="6"/>
      <c r="U2737" s="6"/>
    </row>
    <row r="2738" spans="2:21" s="83" customFormat="1" x14ac:dyDescent="0.2">
      <c r="B2738" s="142"/>
      <c r="E2738" s="84"/>
      <c r="F2738" s="216"/>
      <c r="G2738" s="84"/>
      <c r="H2738" s="210"/>
      <c r="I2738" s="210"/>
      <c r="J2738" s="84"/>
      <c r="K2738" s="84"/>
      <c r="L2738" s="84"/>
      <c r="M2738" s="84"/>
      <c r="N2738" s="84"/>
      <c r="O2738" s="6"/>
      <c r="P2738" s="6"/>
      <c r="Q2738" s="6"/>
      <c r="R2738" s="6"/>
      <c r="S2738" s="6"/>
      <c r="T2738" s="6"/>
      <c r="U2738" s="6"/>
    </row>
    <row r="2739" spans="2:21" s="83" customFormat="1" x14ac:dyDescent="0.2">
      <c r="B2739" s="142"/>
      <c r="E2739" s="84"/>
      <c r="F2739" s="216"/>
      <c r="G2739" s="84"/>
      <c r="H2739" s="210"/>
      <c r="I2739" s="210"/>
      <c r="J2739" s="84"/>
      <c r="K2739" s="84"/>
      <c r="L2739" s="84"/>
      <c r="M2739" s="84"/>
      <c r="N2739" s="84"/>
      <c r="O2739" s="6"/>
      <c r="P2739" s="6"/>
      <c r="Q2739" s="6"/>
      <c r="R2739" s="6"/>
      <c r="S2739" s="6"/>
      <c r="T2739" s="6"/>
      <c r="U2739" s="6"/>
    </row>
    <row r="2740" spans="2:21" s="83" customFormat="1" x14ac:dyDescent="0.2">
      <c r="B2740" s="142"/>
      <c r="E2740" s="84"/>
      <c r="F2740" s="216"/>
      <c r="G2740" s="84"/>
      <c r="H2740" s="210"/>
      <c r="I2740" s="210"/>
      <c r="J2740" s="84"/>
      <c r="K2740" s="84"/>
      <c r="L2740" s="84"/>
      <c r="M2740" s="84"/>
      <c r="N2740" s="84"/>
      <c r="O2740" s="6"/>
      <c r="P2740" s="6"/>
      <c r="Q2740" s="6"/>
      <c r="R2740" s="6"/>
      <c r="S2740" s="6"/>
      <c r="T2740" s="6"/>
      <c r="U2740" s="6"/>
    </row>
    <row r="2741" spans="2:21" s="83" customFormat="1" x14ac:dyDescent="0.2">
      <c r="B2741" s="142"/>
      <c r="E2741" s="84"/>
      <c r="F2741" s="216"/>
      <c r="G2741" s="84"/>
      <c r="H2741" s="210"/>
      <c r="I2741" s="210"/>
      <c r="J2741" s="84"/>
      <c r="K2741" s="84"/>
      <c r="L2741" s="84"/>
      <c r="M2741" s="84"/>
      <c r="N2741" s="84"/>
      <c r="O2741" s="6"/>
      <c r="P2741" s="6"/>
      <c r="Q2741" s="6"/>
      <c r="R2741" s="6"/>
      <c r="S2741" s="6"/>
      <c r="T2741" s="6"/>
      <c r="U2741" s="6"/>
    </row>
    <row r="2742" spans="2:21" s="83" customFormat="1" x14ac:dyDescent="0.2">
      <c r="B2742" s="142"/>
      <c r="E2742" s="84"/>
      <c r="F2742" s="216"/>
      <c r="G2742" s="84"/>
      <c r="H2742" s="210"/>
      <c r="I2742" s="210"/>
      <c r="J2742" s="84"/>
      <c r="K2742" s="84"/>
      <c r="L2742" s="84"/>
      <c r="M2742" s="84"/>
      <c r="N2742" s="84"/>
      <c r="O2742" s="6"/>
      <c r="P2742" s="6"/>
      <c r="Q2742" s="6"/>
      <c r="R2742" s="6"/>
      <c r="S2742" s="6"/>
      <c r="T2742" s="6"/>
      <c r="U2742" s="6"/>
    </row>
    <row r="2743" spans="2:21" s="83" customFormat="1" x14ac:dyDescent="0.2">
      <c r="B2743" s="142"/>
      <c r="E2743" s="84"/>
      <c r="F2743" s="216"/>
      <c r="G2743" s="84"/>
      <c r="H2743" s="210"/>
      <c r="I2743" s="210"/>
      <c r="J2743" s="84"/>
      <c r="K2743" s="84"/>
      <c r="L2743" s="84"/>
      <c r="M2743" s="84"/>
      <c r="N2743" s="84"/>
      <c r="O2743" s="6"/>
      <c r="P2743" s="6"/>
      <c r="Q2743" s="6"/>
      <c r="R2743" s="6"/>
      <c r="S2743" s="6"/>
      <c r="T2743" s="6"/>
      <c r="U2743" s="6"/>
    </row>
    <row r="2744" spans="2:21" s="83" customFormat="1" x14ac:dyDescent="0.2">
      <c r="B2744" s="142"/>
      <c r="E2744" s="84"/>
      <c r="F2744" s="216"/>
      <c r="G2744" s="84"/>
      <c r="H2744" s="210"/>
      <c r="I2744" s="210"/>
      <c r="J2744" s="84"/>
      <c r="K2744" s="84"/>
      <c r="L2744" s="84"/>
      <c r="M2744" s="84"/>
      <c r="N2744" s="84"/>
      <c r="O2744" s="6"/>
      <c r="P2744" s="6"/>
      <c r="Q2744" s="6"/>
      <c r="R2744" s="6"/>
      <c r="S2744" s="6"/>
      <c r="T2744" s="6"/>
      <c r="U2744" s="6"/>
    </row>
    <row r="2745" spans="2:21" s="83" customFormat="1" x14ac:dyDescent="0.2">
      <c r="B2745" s="142"/>
      <c r="E2745" s="84"/>
      <c r="F2745" s="216"/>
      <c r="G2745" s="84"/>
      <c r="H2745" s="210"/>
      <c r="I2745" s="210"/>
      <c r="J2745" s="84"/>
      <c r="K2745" s="84"/>
      <c r="L2745" s="84"/>
      <c r="M2745" s="84"/>
      <c r="N2745" s="84"/>
      <c r="O2745" s="6"/>
      <c r="P2745" s="6"/>
      <c r="Q2745" s="6"/>
      <c r="R2745" s="6"/>
      <c r="S2745" s="6"/>
      <c r="T2745" s="6"/>
      <c r="U2745" s="6"/>
    </row>
    <row r="2746" spans="2:21" s="83" customFormat="1" x14ac:dyDescent="0.2">
      <c r="B2746" s="142"/>
      <c r="E2746" s="84"/>
      <c r="F2746" s="216"/>
      <c r="G2746" s="84"/>
      <c r="H2746" s="210"/>
      <c r="I2746" s="210"/>
      <c r="J2746" s="84"/>
      <c r="K2746" s="84"/>
      <c r="L2746" s="84"/>
      <c r="M2746" s="84"/>
      <c r="N2746" s="84"/>
      <c r="O2746" s="6"/>
      <c r="P2746" s="6"/>
      <c r="Q2746" s="6"/>
      <c r="R2746" s="6"/>
      <c r="S2746" s="6"/>
      <c r="T2746" s="6"/>
      <c r="U2746" s="6"/>
    </row>
    <row r="2747" spans="2:21" s="83" customFormat="1" x14ac:dyDescent="0.2">
      <c r="B2747" s="142"/>
      <c r="E2747" s="84"/>
      <c r="F2747" s="216"/>
      <c r="G2747" s="84"/>
      <c r="H2747" s="210"/>
      <c r="I2747" s="210"/>
      <c r="J2747" s="84"/>
      <c r="K2747" s="84"/>
      <c r="L2747" s="84"/>
      <c r="M2747" s="84"/>
      <c r="N2747" s="84"/>
      <c r="O2747" s="6"/>
      <c r="P2747" s="6"/>
      <c r="Q2747" s="6"/>
      <c r="R2747" s="6"/>
      <c r="S2747" s="6"/>
      <c r="T2747" s="6"/>
      <c r="U2747" s="6"/>
    </row>
    <row r="2748" spans="2:21" s="83" customFormat="1" x14ac:dyDescent="0.2">
      <c r="B2748" s="142"/>
      <c r="E2748" s="84"/>
      <c r="F2748" s="216"/>
      <c r="G2748" s="84"/>
      <c r="H2748" s="210"/>
      <c r="I2748" s="210"/>
      <c r="J2748" s="84"/>
      <c r="K2748" s="84"/>
      <c r="L2748" s="84"/>
      <c r="M2748" s="84"/>
      <c r="N2748" s="84"/>
      <c r="O2748" s="6"/>
      <c r="P2748" s="6"/>
      <c r="Q2748" s="6"/>
      <c r="R2748" s="6"/>
      <c r="S2748" s="6"/>
      <c r="T2748" s="6"/>
      <c r="U2748" s="6"/>
    </row>
    <row r="2749" spans="2:21" s="83" customFormat="1" x14ac:dyDescent="0.2">
      <c r="B2749" s="142"/>
      <c r="E2749" s="84"/>
      <c r="F2749" s="216"/>
      <c r="G2749" s="84"/>
      <c r="H2749" s="210"/>
      <c r="I2749" s="210"/>
      <c r="J2749" s="84"/>
      <c r="K2749" s="84"/>
      <c r="L2749" s="84"/>
      <c r="M2749" s="84"/>
      <c r="N2749" s="84"/>
      <c r="O2749" s="6"/>
      <c r="P2749" s="6"/>
      <c r="Q2749" s="6"/>
      <c r="R2749" s="6"/>
      <c r="S2749" s="6"/>
      <c r="T2749" s="6"/>
      <c r="U2749" s="6"/>
    </row>
    <row r="2750" spans="2:21" s="83" customFormat="1" x14ac:dyDescent="0.2">
      <c r="B2750" s="142"/>
      <c r="E2750" s="84"/>
      <c r="F2750" s="216"/>
      <c r="G2750" s="84"/>
      <c r="H2750" s="210"/>
      <c r="I2750" s="210"/>
      <c r="J2750" s="84"/>
      <c r="K2750" s="84"/>
      <c r="L2750" s="84"/>
      <c r="M2750" s="84"/>
      <c r="N2750" s="84"/>
      <c r="O2750" s="6"/>
      <c r="P2750" s="6"/>
      <c r="Q2750" s="6"/>
      <c r="R2750" s="6"/>
      <c r="S2750" s="6"/>
      <c r="T2750" s="6"/>
      <c r="U2750" s="6"/>
    </row>
    <row r="2751" spans="2:21" s="83" customFormat="1" x14ac:dyDescent="0.2">
      <c r="B2751" s="142"/>
      <c r="E2751" s="84"/>
      <c r="F2751" s="216"/>
      <c r="G2751" s="84"/>
      <c r="H2751" s="210"/>
      <c r="I2751" s="210"/>
      <c r="J2751" s="84"/>
      <c r="K2751" s="84"/>
      <c r="L2751" s="84"/>
      <c r="M2751" s="84"/>
      <c r="N2751" s="84"/>
      <c r="O2751" s="6"/>
      <c r="P2751" s="6"/>
      <c r="Q2751" s="6"/>
      <c r="R2751" s="6"/>
      <c r="S2751" s="6"/>
      <c r="T2751" s="6"/>
      <c r="U2751" s="6"/>
    </row>
    <row r="2752" spans="2:21" s="83" customFormat="1" x14ac:dyDescent="0.2">
      <c r="B2752" s="142"/>
      <c r="E2752" s="84"/>
      <c r="F2752" s="216"/>
      <c r="G2752" s="84"/>
      <c r="H2752" s="210"/>
      <c r="I2752" s="210"/>
      <c r="J2752" s="84"/>
      <c r="K2752" s="84"/>
      <c r="L2752" s="84"/>
      <c r="M2752" s="84"/>
      <c r="N2752" s="84"/>
      <c r="O2752" s="6"/>
      <c r="P2752" s="6"/>
      <c r="Q2752" s="6"/>
      <c r="R2752" s="6"/>
      <c r="S2752" s="6"/>
      <c r="T2752" s="6"/>
      <c r="U2752" s="6"/>
    </row>
    <row r="2753" spans="2:21" s="83" customFormat="1" x14ac:dyDescent="0.2">
      <c r="B2753" s="142"/>
      <c r="E2753" s="84"/>
      <c r="F2753" s="216"/>
      <c r="G2753" s="84"/>
      <c r="H2753" s="210"/>
      <c r="I2753" s="210"/>
      <c r="J2753" s="84"/>
      <c r="K2753" s="84"/>
      <c r="L2753" s="84"/>
      <c r="M2753" s="84"/>
      <c r="N2753" s="84"/>
      <c r="O2753" s="6"/>
      <c r="P2753" s="6"/>
      <c r="Q2753" s="6"/>
      <c r="R2753" s="6"/>
      <c r="S2753" s="6"/>
      <c r="T2753" s="6"/>
      <c r="U2753" s="6"/>
    </row>
    <row r="2754" spans="2:21" s="83" customFormat="1" x14ac:dyDescent="0.2">
      <c r="B2754" s="142"/>
      <c r="E2754" s="84"/>
      <c r="F2754" s="216"/>
      <c r="G2754" s="84"/>
      <c r="H2754" s="210"/>
      <c r="I2754" s="210"/>
      <c r="J2754" s="84"/>
      <c r="K2754" s="84"/>
      <c r="L2754" s="84"/>
      <c r="M2754" s="84"/>
      <c r="N2754" s="84"/>
      <c r="O2754" s="6"/>
      <c r="P2754" s="6"/>
      <c r="Q2754" s="6"/>
      <c r="R2754" s="6"/>
      <c r="S2754" s="6"/>
      <c r="T2754" s="6"/>
      <c r="U2754" s="6"/>
    </row>
    <row r="2755" spans="2:21" s="83" customFormat="1" x14ac:dyDescent="0.2">
      <c r="B2755" s="142"/>
      <c r="E2755" s="84"/>
      <c r="F2755" s="216"/>
      <c r="G2755" s="84"/>
      <c r="H2755" s="210"/>
      <c r="I2755" s="210"/>
      <c r="J2755" s="84"/>
      <c r="K2755" s="84"/>
      <c r="L2755" s="84"/>
      <c r="M2755" s="84"/>
      <c r="N2755" s="84"/>
      <c r="O2755" s="6"/>
      <c r="P2755" s="6"/>
      <c r="Q2755" s="6"/>
      <c r="R2755" s="6"/>
      <c r="S2755" s="6"/>
      <c r="T2755" s="6"/>
      <c r="U2755" s="6"/>
    </row>
    <row r="2756" spans="2:21" s="83" customFormat="1" x14ac:dyDescent="0.2">
      <c r="B2756" s="142"/>
      <c r="E2756" s="84"/>
      <c r="F2756" s="216"/>
      <c r="G2756" s="84"/>
      <c r="H2756" s="210"/>
      <c r="I2756" s="210"/>
      <c r="J2756" s="84"/>
      <c r="K2756" s="84"/>
      <c r="L2756" s="84"/>
      <c r="M2756" s="84"/>
      <c r="N2756" s="84"/>
      <c r="O2756" s="6"/>
      <c r="P2756" s="6"/>
      <c r="Q2756" s="6"/>
      <c r="R2756" s="6"/>
      <c r="S2756" s="6"/>
      <c r="T2756" s="6"/>
      <c r="U2756" s="6"/>
    </row>
    <row r="2757" spans="2:21" s="83" customFormat="1" x14ac:dyDescent="0.2">
      <c r="B2757" s="142"/>
      <c r="E2757" s="84"/>
      <c r="F2757" s="216"/>
      <c r="G2757" s="84"/>
      <c r="H2757" s="210"/>
      <c r="I2757" s="210"/>
      <c r="J2757" s="84"/>
      <c r="K2757" s="84"/>
      <c r="L2757" s="84"/>
      <c r="M2757" s="84"/>
      <c r="N2757" s="84"/>
      <c r="O2757" s="6"/>
      <c r="P2757" s="6"/>
      <c r="Q2757" s="6"/>
      <c r="R2757" s="6"/>
      <c r="S2757" s="6"/>
      <c r="T2757" s="6"/>
      <c r="U2757" s="6"/>
    </row>
    <row r="2758" spans="2:21" s="83" customFormat="1" x14ac:dyDescent="0.2">
      <c r="B2758" s="142"/>
      <c r="E2758" s="84"/>
      <c r="F2758" s="216"/>
      <c r="G2758" s="84"/>
      <c r="H2758" s="210"/>
      <c r="I2758" s="210"/>
      <c r="J2758" s="84"/>
      <c r="K2758" s="84"/>
      <c r="L2758" s="84"/>
      <c r="M2758" s="84"/>
      <c r="N2758" s="84"/>
      <c r="O2758" s="6"/>
      <c r="P2758" s="6"/>
      <c r="Q2758" s="6"/>
      <c r="R2758" s="6"/>
      <c r="S2758" s="6"/>
      <c r="T2758" s="6"/>
      <c r="U2758" s="6"/>
    </row>
    <row r="2759" spans="2:21" s="83" customFormat="1" x14ac:dyDescent="0.2">
      <c r="B2759" s="142"/>
      <c r="E2759" s="84"/>
      <c r="F2759" s="216"/>
      <c r="G2759" s="84"/>
      <c r="H2759" s="210"/>
      <c r="I2759" s="210"/>
      <c r="J2759" s="84"/>
      <c r="K2759" s="84"/>
      <c r="L2759" s="84"/>
      <c r="M2759" s="84"/>
      <c r="N2759" s="84"/>
      <c r="O2759" s="6"/>
      <c r="P2759" s="6"/>
      <c r="Q2759" s="6"/>
      <c r="R2759" s="6"/>
      <c r="S2759" s="6"/>
      <c r="T2759" s="6"/>
      <c r="U2759" s="6"/>
    </row>
    <row r="2760" spans="2:21" s="83" customFormat="1" x14ac:dyDescent="0.2">
      <c r="B2760" s="142"/>
      <c r="E2760" s="84"/>
      <c r="F2760" s="216"/>
      <c r="G2760" s="84"/>
      <c r="H2760" s="210"/>
      <c r="I2760" s="210"/>
      <c r="J2760" s="84"/>
      <c r="K2760" s="84"/>
      <c r="L2760" s="84"/>
      <c r="M2760" s="84"/>
      <c r="N2760" s="84"/>
      <c r="O2760" s="6"/>
      <c r="P2760" s="6"/>
      <c r="Q2760" s="6"/>
      <c r="R2760" s="6"/>
      <c r="S2760" s="6"/>
      <c r="T2760" s="6"/>
      <c r="U2760" s="6"/>
    </row>
    <row r="2761" spans="2:21" s="83" customFormat="1" x14ac:dyDescent="0.2">
      <c r="B2761" s="142"/>
      <c r="E2761" s="84"/>
      <c r="F2761" s="216"/>
      <c r="G2761" s="84"/>
      <c r="H2761" s="210"/>
      <c r="I2761" s="210"/>
      <c r="J2761" s="84"/>
      <c r="K2761" s="84"/>
      <c r="L2761" s="84"/>
      <c r="M2761" s="84"/>
      <c r="N2761" s="84"/>
      <c r="O2761" s="6"/>
      <c r="P2761" s="6"/>
      <c r="Q2761" s="6"/>
      <c r="R2761" s="6"/>
      <c r="S2761" s="6"/>
      <c r="T2761" s="6"/>
      <c r="U2761" s="6"/>
    </row>
    <row r="2762" spans="2:21" s="83" customFormat="1" x14ac:dyDescent="0.2">
      <c r="B2762" s="142"/>
      <c r="E2762" s="84"/>
      <c r="F2762" s="216"/>
      <c r="G2762" s="84"/>
      <c r="H2762" s="210"/>
      <c r="I2762" s="210"/>
      <c r="J2762" s="84"/>
      <c r="K2762" s="84"/>
      <c r="L2762" s="84"/>
      <c r="M2762" s="84"/>
      <c r="N2762" s="84"/>
      <c r="O2762" s="6"/>
      <c r="P2762" s="6"/>
      <c r="Q2762" s="6"/>
      <c r="R2762" s="6"/>
      <c r="S2762" s="6"/>
      <c r="T2762" s="6"/>
      <c r="U2762" s="6"/>
    </row>
    <row r="2763" spans="2:21" s="83" customFormat="1" x14ac:dyDescent="0.2">
      <c r="B2763" s="142"/>
      <c r="E2763" s="84"/>
      <c r="F2763" s="216"/>
      <c r="G2763" s="84"/>
      <c r="H2763" s="210"/>
      <c r="I2763" s="210"/>
      <c r="J2763" s="84"/>
      <c r="K2763" s="84"/>
      <c r="L2763" s="84"/>
      <c r="M2763" s="84"/>
      <c r="N2763" s="84"/>
      <c r="O2763" s="6"/>
      <c r="P2763" s="6"/>
      <c r="Q2763" s="6"/>
      <c r="R2763" s="6"/>
      <c r="S2763" s="6"/>
      <c r="T2763" s="6"/>
      <c r="U2763" s="6"/>
    </row>
    <row r="2764" spans="2:21" s="83" customFormat="1" x14ac:dyDescent="0.2">
      <c r="B2764" s="142"/>
      <c r="E2764" s="84"/>
      <c r="F2764" s="216"/>
      <c r="G2764" s="84"/>
      <c r="H2764" s="210"/>
      <c r="I2764" s="210"/>
      <c r="J2764" s="84"/>
      <c r="K2764" s="84"/>
      <c r="L2764" s="84"/>
      <c r="M2764" s="84"/>
      <c r="N2764" s="84"/>
      <c r="O2764" s="6"/>
      <c r="P2764" s="6"/>
      <c r="Q2764" s="6"/>
      <c r="R2764" s="6"/>
      <c r="S2764" s="6"/>
      <c r="T2764" s="6"/>
      <c r="U2764" s="6"/>
    </row>
    <row r="2765" spans="2:21" s="83" customFormat="1" x14ac:dyDescent="0.2">
      <c r="B2765" s="142"/>
      <c r="E2765" s="84"/>
      <c r="F2765" s="216"/>
      <c r="G2765" s="84"/>
      <c r="H2765" s="210"/>
      <c r="I2765" s="210"/>
      <c r="J2765" s="84"/>
      <c r="K2765" s="84"/>
      <c r="L2765" s="84"/>
      <c r="M2765" s="84"/>
      <c r="N2765" s="84"/>
      <c r="O2765" s="6"/>
      <c r="P2765" s="6"/>
      <c r="Q2765" s="6"/>
      <c r="R2765" s="6"/>
      <c r="S2765" s="6"/>
      <c r="T2765" s="6"/>
      <c r="U2765" s="6"/>
    </row>
    <row r="2766" spans="2:21" s="83" customFormat="1" x14ac:dyDescent="0.2">
      <c r="B2766" s="142"/>
      <c r="E2766" s="84"/>
      <c r="F2766" s="216"/>
      <c r="G2766" s="84"/>
      <c r="H2766" s="210"/>
      <c r="I2766" s="210"/>
      <c r="J2766" s="84"/>
      <c r="K2766" s="84"/>
      <c r="L2766" s="84"/>
      <c r="M2766" s="84"/>
      <c r="N2766" s="84"/>
      <c r="O2766" s="6"/>
      <c r="P2766" s="6"/>
      <c r="Q2766" s="6"/>
      <c r="R2766" s="6"/>
      <c r="S2766" s="6"/>
      <c r="T2766" s="6"/>
      <c r="U2766" s="6"/>
    </row>
    <row r="2767" spans="2:21" s="83" customFormat="1" x14ac:dyDescent="0.2">
      <c r="B2767" s="142"/>
      <c r="E2767" s="84"/>
      <c r="F2767" s="216"/>
      <c r="G2767" s="84"/>
      <c r="H2767" s="210"/>
      <c r="I2767" s="210"/>
      <c r="J2767" s="84"/>
      <c r="K2767" s="84"/>
      <c r="L2767" s="84"/>
      <c r="M2767" s="84"/>
      <c r="N2767" s="84"/>
      <c r="O2767" s="6"/>
      <c r="P2767" s="6"/>
      <c r="Q2767" s="6"/>
      <c r="R2767" s="6"/>
      <c r="S2767" s="6"/>
      <c r="T2767" s="6"/>
      <c r="U2767" s="6"/>
    </row>
    <row r="2768" spans="2:21" s="83" customFormat="1" x14ac:dyDescent="0.2">
      <c r="B2768" s="142"/>
      <c r="E2768" s="84"/>
      <c r="F2768" s="216"/>
      <c r="G2768" s="84"/>
      <c r="H2768" s="210"/>
      <c r="I2768" s="210"/>
      <c r="J2768" s="84"/>
      <c r="K2768" s="84"/>
      <c r="L2768" s="84"/>
      <c r="M2768" s="84"/>
      <c r="N2768" s="84"/>
      <c r="O2768" s="6"/>
      <c r="P2768" s="6"/>
      <c r="Q2768" s="6"/>
      <c r="R2768" s="6"/>
      <c r="S2768" s="6"/>
      <c r="T2768" s="6"/>
      <c r="U2768" s="6"/>
    </row>
    <row r="2769" spans="2:21" s="83" customFormat="1" x14ac:dyDescent="0.2">
      <c r="B2769" s="142"/>
      <c r="E2769" s="84"/>
      <c r="F2769" s="216"/>
      <c r="G2769" s="84"/>
      <c r="H2769" s="210"/>
      <c r="I2769" s="210"/>
      <c r="J2769" s="84"/>
      <c r="K2769" s="84"/>
      <c r="L2769" s="84"/>
      <c r="M2769" s="84"/>
      <c r="N2769" s="84"/>
      <c r="O2769" s="6"/>
      <c r="P2769" s="6"/>
      <c r="Q2769" s="6"/>
      <c r="R2769" s="6"/>
      <c r="S2769" s="6"/>
      <c r="T2769" s="6"/>
      <c r="U2769" s="6"/>
    </row>
    <row r="2770" spans="2:21" s="83" customFormat="1" x14ac:dyDescent="0.2">
      <c r="B2770" s="142"/>
      <c r="E2770" s="84"/>
      <c r="F2770" s="216"/>
      <c r="G2770" s="84"/>
      <c r="H2770" s="210"/>
      <c r="I2770" s="210"/>
      <c r="J2770" s="84"/>
      <c r="K2770" s="84"/>
      <c r="L2770" s="84"/>
      <c r="M2770" s="84"/>
      <c r="N2770" s="84"/>
      <c r="O2770" s="6"/>
      <c r="P2770" s="6"/>
      <c r="Q2770" s="6"/>
      <c r="R2770" s="6"/>
      <c r="S2770" s="6"/>
      <c r="T2770" s="6"/>
      <c r="U2770" s="6"/>
    </row>
    <row r="2771" spans="2:21" s="83" customFormat="1" x14ac:dyDescent="0.2">
      <c r="B2771" s="142"/>
      <c r="E2771" s="84"/>
      <c r="F2771" s="216"/>
      <c r="G2771" s="84"/>
      <c r="H2771" s="210"/>
      <c r="I2771" s="210"/>
      <c r="J2771" s="84"/>
      <c r="K2771" s="84"/>
      <c r="L2771" s="84"/>
      <c r="M2771" s="84"/>
      <c r="N2771" s="84"/>
      <c r="O2771" s="6"/>
      <c r="P2771" s="6"/>
      <c r="Q2771" s="6"/>
      <c r="R2771" s="6"/>
      <c r="S2771" s="6"/>
      <c r="T2771" s="6"/>
      <c r="U2771" s="6"/>
    </row>
    <row r="2772" spans="2:21" s="83" customFormat="1" x14ac:dyDescent="0.2">
      <c r="B2772" s="142"/>
      <c r="E2772" s="84"/>
      <c r="F2772" s="216"/>
      <c r="G2772" s="84"/>
      <c r="H2772" s="210"/>
      <c r="I2772" s="210"/>
      <c r="J2772" s="84"/>
      <c r="K2772" s="84"/>
      <c r="L2772" s="84"/>
      <c r="M2772" s="84"/>
      <c r="N2772" s="84"/>
      <c r="O2772" s="6"/>
      <c r="P2772" s="6"/>
      <c r="Q2772" s="6"/>
      <c r="R2772" s="6"/>
      <c r="S2772" s="6"/>
      <c r="T2772" s="6"/>
      <c r="U2772" s="6"/>
    </row>
    <row r="2773" spans="2:21" s="83" customFormat="1" x14ac:dyDescent="0.2">
      <c r="B2773" s="142"/>
      <c r="E2773" s="84"/>
      <c r="F2773" s="216"/>
      <c r="G2773" s="84"/>
      <c r="H2773" s="210"/>
      <c r="I2773" s="210"/>
      <c r="J2773" s="84"/>
      <c r="K2773" s="84"/>
      <c r="L2773" s="84"/>
      <c r="M2773" s="84"/>
      <c r="N2773" s="84"/>
      <c r="O2773" s="6"/>
      <c r="P2773" s="6"/>
      <c r="Q2773" s="6"/>
      <c r="R2773" s="6"/>
      <c r="S2773" s="6"/>
      <c r="T2773" s="6"/>
      <c r="U2773" s="6"/>
    </row>
    <row r="2774" spans="2:21" s="83" customFormat="1" x14ac:dyDescent="0.2">
      <c r="B2774" s="142"/>
      <c r="E2774" s="84"/>
      <c r="F2774" s="216"/>
      <c r="G2774" s="84"/>
      <c r="H2774" s="210"/>
      <c r="I2774" s="210"/>
      <c r="J2774" s="84"/>
      <c r="K2774" s="84"/>
      <c r="L2774" s="84"/>
      <c r="M2774" s="84"/>
      <c r="N2774" s="84"/>
      <c r="O2774" s="6"/>
      <c r="P2774" s="6"/>
      <c r="Q2774" s="6"/>
      <c r="R2774" s="6"/>
      <c r="S2774" s="6"/>
      <c r="T2774" s="6"/>
      <c r="U2774" s="6"/>
    </row>
    <row r="2775" spans="2:21" s="83" customFormat="1" x14ac:dyDescent="0.2">
      <c r="B2775" s="142"/>
      <c r="E2775" s="84"/>
      <c r="F2775" s="216"/>
      <c r="G2775" s="84"/>
      <c r="H2775" s="210"/>
      <c r="I2775" s="210"/>
      <c r="J2775" s="84"/>
      <c r="K2775" s="84"/>
      <c r="L2775" s="84"/>
      <c r="M2775" s="84"/>
      <c r="N2775" s="84"/>
      <c r="O2775" s="6"/>
      <c r="P2775" s="6"/>
      <c r="Q2775" s="6"/>
      <c r="R2775" s="6"/>
      <c r="S2775" s="6"/>
      <c r="T2775" s="6"/>
      <c r="U2775" s="6"/>
    </row>
    <row r="2776" spans="2:21" s="83" customFormat="1" x14ac:dyDescent="0.2">
      <c r="B2776" s="142"/>
      <c r="E2776" s="84"/>
      <c r="F2776" s="216"/>
      <c r="G2776" s="84"/>
      <c r="H2776" s="210"/>
      <c r="I2776" s="210"/>
      <c r="J2776" s="84"/>
      <c r="K2776" s="84"/>
      <c r="L2776" s="84"/>
      <c r="M2776" s="84"/>
      <c r="N2776" s="84"/>
      <c r="O2776" s="6"/>
      <c r="P2776" s="6"/>
      <c r="Q2776" s="6"/>
      <c r="R2776" s="6"/>
      <c r="S2776" s="6"/>
      <c r="T2776" s="6"/>
      <c r="U2776" s="6"/>
    </row>
    <row r="2777" spans="2:21" s="83" customFormat="1" x14ac:dyDescent="0.2">
      <c r="B2777" s="142"/>
      <c r="E2777" s="84"/>
      <c r="F2777" s="216"/>
      <c r="G2777" s="84"/>
      <c r="H2777" s="210"/>
      <c r="I2777" s="210"/>
      <c r="J2777" s="84"/>
      <c r="K2777" s="84"/>
      <c r="L2777" s="84"/>
      <c r="M2777" s="84"/>
      <c r="N2777" s="84"/>
      <c r="O2777" s="6"/>
      <c r="P2777" s="6"/>
      <c r="Q2777" s="6"/>
      <c r="R2777" s="6"/>
      <c r="S2777" s="6"/>
      <c r="T2777" s="6"/>
      <c r="U2777" s="6"/>
    </row>
    <row r="2778" spans="2:21" s="83" customFormat="1" x14ac:dyDescent="0.2">
      <c r="B2778" s="142"/>
      <c r="E2778" s="84"/>
      <c r="F2778" s="216"/>
      <c r="G2778" s="84"/>
      <c r="H2778" s="210"/>
      <c r="I2778" s="210"/>
      <c r="J2778" s="84"/>
      <c r="K2778" s="84"/>
      <c r="L2778" s="84"/>
      <c r="M2778" s="84"/>
      <c r="N2778" s="84"/>
      <c r="O2778" s="6"/>
      <c r="P2778" s="6"/>
      <c r="Q2778" s="6"/>
      <c r="R2778" s="6"/>
      <c r="S2778" s="6"/>
      <c r="T2778" s="6"/>
      <c r="U2778" s="6"/>
    </row>
    <row r="2779" spans="2:21" s="83" customFormat="1" x14ac:dyDescent="0.2">
      <c r="B2779" s="142"/>
      <c r="E2779" s="84"/>
      <c r="F2779" s="216"/>
      <c r="G2779" s="84"/>
      <c r="H2779" s="210"/>
      <c r="I2779" s="210"/>
      <c r="J2779" s="84"/>
      <c r="K2779" s="84"/>
      <c r="L2779" s="84"/>
      <c r="M2779" s="84"/>
      <c r="N2779" s="84"/>
      <c r="O2779" s="6"/>
      <c r="P2779" s="6"/>
      <c r="Q2779" s="6"/>
      <c r="R2779" s="6"/>
      <c r="S2779" s="6"/>
      <c r="T2779" s="6"/>
      <c r="U2779" s="6"/>
    </row>
    <row r="2780" spans="2:21" s="83" customFormat="1" x14ac:dyDescent="0.2">
      <c r="B2780" s="142"/>
      <c r="E2780" s="84"/>
      <c r="F2780" s="216"/>
      <c r="G2780" s="84"/>
      <c r="H2780" s="210"/>
      <c r="I2780" s="210"/>
      <c r="J2780" s="84"/>
      <c r="K2780" s="84"/>
      <c r="L2780" s="84"/>
      <c r="M2780" s="84"/>
      <c r="N2780" s="84"/>
      <c r="O2780" s="6"/>
      <c r="P2780" s="6"/>
      <c r="Q2780" s="6"/>
      <c r="R2780" s="6"/>
      <c r="S2780" s="6"/>
      <c r="T2780" s="6"/>
      <c r="U2780" s="6"/>
    </row>
    <row r="2781" spans="2:21" s="83" customFormat="1" x14ac:dyDescent="0.2">
      <c r="B2781" s="142"/>
      <c r="E2781" s="84"/>
      <c r="F2781" s="216"/>
      <c r="G2781" s="84"/>
      <c r="H2781" s="210"/>
      <c r="I2781" s="210"/>
      <c r="J2781" s="84"/>
      <c r="K2781" s="84"/>
      <c r="L2781" s="84"/>
      <c r="M2781" s="84"/>
      <c r="N2781" s="84"/>
      <c r="O2781" s="6"/>
      <c r="P2781" s="6"/>
      <c r="Q2781" s="6"/>
      <c r="R2781" s="6"/>
      <c r="S2781" s="6"/>
      <c r="T2781" s="6"/>
      <c r="U2781" s="6"/>
    </row>
    <row r="2782" spans="2:21" s="83" customFormat="1" x14ac:dyDescent="0.2">
      <c r="B2782" s="142"/>
      <c r="E2782" s="84"/>
      <c r="F2782" s="216"/>
      <c r="G2782" s="84"/>
      <c r="H2782" s="210"/>
      <c r="I2782" s="210"/>
      <c r="J2782" s="84"/>
      <c r="K2782" s="84"/>
      <c r="L2782" s="84"/>
      <c r="M2782" s="84"/>
      <c r="N2782" s="84"/>
      <c r="O2782" s="6"/>
      <c r="P2782" s="6"/>
      <c r="Q2782" s="6"/>
      <c r="R2782" s="6"/>
      <c r="S2782" s="6"/>
      <c r="T2782" s="6"/>
      <c r="U2782" s="6"/>
    </row>
    <row r="2783" spans="2:21" s="83" customFormat="1" x14ac:dyDescent="0.2">
      <c r="B2783" s="142"/>
      <c r="E2783" s="84"/>
      <c r="F2783" s="216"/>
      <c r="G2783" s="84"/>
      <c r="H2783" s="210"/>
      <c r="I2783" s="210"/>
      <c r="J2783" s="84"/>
      <c r="K2783" s="84"/>
      <c r="L2783" s="84"/>
      <c r="M2783" s="84"/>
      <c r="N2783" s="84"/>
      <c r="O2783" s="6"/>
      <c r="P2783" s="6"/>
      <c r="Q2783" s="6"/>
      <c r="R2783" s="6"/>
      <c r="S2783" s="6"/>
      <c r="T2783" s="6"/>
      <c r="U2783" s="6"/>
    </row>
    <row r="2784" spans="2:21" s="83" customFormat="1" x14ac:dyDescent="0.2">
      <c r="B2784" s="142"/>
      <c r="E2784" s="84"/>
      <c r="F2784" s="216"/>
      <c r="G2784" s="84"/>
      <c r="H2784" s="210"/>
      <c r="I2784" s="210"/>
      <c r="J2784" s="84"/>
      <c r="K2784" s="84"/>
      <c r="L2784" s="84"/>
      <c r="M2784" s="84"/>
      <c r="N2784" s="84"/>
      <c r="O2784" s="6"/>
      <c r="P2784" s="6"/>
      <c r="Q2784" s="6"/>
      <c r="R2784" s="6"/>
      <c r="S2784" s="6"/>
      <c r="T2784" s="6"/>
      <c r="U2784" s="6"/>
    </row>
    <row r="2785" spans="2:21" s="83" customFormat="1" x14ac:dyDescent="0.2">
      <c r="B2785" s="142"/>
      <c r="E2785" s="84"/>
      <c r="F2785" s="216"/>
      <c r="G2785" s="84"/>
      <c r="H2785" s="210"/>
      <c r="I2785" s="210"/>
      <c r="J2785" s="84"/>
      <c r="K2785" s="84"/>
      <c r="L2785" s="84"/>
      <c r="M2785" s="84"/>
      <c r="N2785" s="84"/>
      <c r="O2785" s="6"/>
      <c r="P2785" s="6"/>
      <c r="Q2785" s="6"/>
      <c r="R2785" s="6"/>
      <c r="S2785" s="6"/>
      <c r="T2785" s="6"/>
      <c r="U2785" s="6"/>
    </row>
    <row r="2786" spans="2:21" s="83" customFormat="1" x14ac:dyDescent="0.2">
      <c r="B2786" s="142"/>
      <c r="E2786" s="84"/>
      <c r="F2786" s="216"/>
      <c r="G2786" s="84"/>
      <c r="H2786" s="210"/>
      <c r="I2786" s="210"/>
      <c r="J2786" s="84"/>
      <c r="K2786" s="84"/>
      <c r="L2786" s="84"/>
      <c r="M2786" s="84"/>
      <c r="N2786" s="84"/>
      <c r="O2786" s="6"/>
      <c r="P2786" s="6"/>
      <c r="Q2786" s="6"/>
      <c r="R2786" s="6"/>
      <c r="S2786" s="6"/>
      <c r="T2786" s="6"/>
      <c r="U2786" s="6"/>
    </row>
    <row r="2787" spans="2:21" s="83" customFormat="1" x14ac:dyDescent="0.2">
      <c r="B2787" s="142"/>
      <c r="E2787" s="84"/>
      <c r="F2787" s="216"/>
      <c r="G2787" s="84"/>
      <c r="H2787" s="210"/>
      <c r="I2787" s="210"/>
      <c r="J2787" s="84"/>
      <c r="K2787" s="84"/>
      <c r="L2787" s="84"/>
      <c r="M2787" s="84"/>
      <c r="N2787" s="84"/>
      <c r="O2787" s="6"/>
      <c r="P2787" s="6"/>
      <c r="Q2787" s="6"/>
      <c r="R2787" s="6"/>
      <c r="S2787" s="6"/>
      <c r="T2787" s="6"/>
      <c r="U2787" s="6"/>
    </row>
    <row r="2788" spans="2:21" s="83" customFormat="1" x14ac:dyDescent="0.2">
      <c r="B2788" s="142"/>
      <c r="E2788" s="84"/>
      <c r="F2788" s="216"/>
      <c r="G2788" s="84"/>
      <c r="H2788" s="210"/>
      <c r="I2788" s="210"/>
      <c r="J2788" s="84"/>
      <c r="K2788" s="84"/>
      <c r="L2788" s="84"/>
      <c r="M2788" s="84"/>
      <c r="N2788" s="84"/>
      <c r="O2788" s="6"/>
      <c r="P2788" s="6"/>
      <c r="Q2788" s="6"/>
      <c r="R2788" s="6"/>
      <c r="S2788" s="6"/>
      <c r="T2788" s="6"/>
      <c r="U2788" s="6"/>
    </row>
    <row r="2789" spans="2:21" s="83" customFormat="1" x14ac:dyDescent="0.2">
      <c r="B2789" s="142"/>
      <c r="E2789" s="84"/>
      <c r="F2789" s="216"/>
      <c r="G2789" s="84"/>
      <c r="H2789" s="210"/>
      <c r="I2789" s="210"/>
      <c r="J2789" s="84"/>
      <c r="K2789" s="84"/>
      <c r="L2789" s="84"/>
      <c r="M2789" s="84"/>
      <c r="N2789" s="84"/>
      <c r="O2789" s="6"/>
      <c r="P2789" s="6"/>
      <c r="Q2789" s="6"/>
      <c r="R2789" s="6"/>
      <c r="S2789" s="6"/>
      <c r="T2789" s="6"/>
      <c r="U2789" s="6"/>
    </row>
    <row r="2790" spans="2:21" s="83" customFormat="1" x14ac:dyDescent="0.2">
      <c r="B2790" s="142"/>
      <c r="E2790" s="84"/>
      <c r="F2790" s="216"/>
      <c r="G2790" s="84"/>
      <c r="H2790" s="210"/>
      <c r="I2790" s="210"/>
      <c r="J2790" s="84"/>
      <c r="K2790" s="84"/>
      <c r="L2790" s="84"/>
      <c r="M2790" s="84"/>
      <c r="N2790" s="84"/>
      <c r="O2790" s="6"/>
      <c r="P2790" s="6"/>
      <c r="Q2790" s="6"/>
      <c r="R2790" s="6"/>
      <c r="S2790" s="6"/>
      <c r="T2790" s="6"/>
      <c r="U2790" s="6"/>
    </row>
    <row r="2791" spans="2:21" s="83" customFormat="1" x14ac:dyDescent="0.2">
      <c r="B2791" s="142"/>
      <c r="E2791" s="84"/>
      <c r="F2791" s="216"/>
      <c r="G2791" s="84"/>
      <c r="H2791" s="210"/>
      <c r="I2791" s="210"/>
      <c r="J2791" s="84"/>
      <c r="K2791" s="84"/>
      <c r="L2791" s="84"/>
      <c r="M2791" s="84"/>
      <c r="N2791" s="84"/>
      <c r="O2791" s="6"/>
      <c r="P2791" s="6"/>
      <c r="Q2791" s="6"/>
      <c r="R2791" s="6"/>
      <c r="S2791" s="6"/>
      <c r="T2791" s="6"/>
      <c r="U2791" s="6"/>
    </row>
    <row r="2792" spans="2:21" s="83" customFormat="1" x14ac:dyDescent="0.2">
      <c r="B2792" s="142"/>
      <c r="E2792" s="84"/>
      <c r="F2792" s="216"/>
      <c r="G2792" s="84"/>
      <c r="H2792" s="210"/>
      <c r="I2792" s="210"/>
      <c r="J2792" s="84"/>
      <c r="K2792" s="84"/>
      <c r="L2792" s="84"/>
      <c r="M2792" s="84"/>
      <c r="N2792" s="84"/>
      <c r="O2792" s="6"/>
      <c r="P2792" s="6"/>
      <c r="Q2792" s="6"/>
      <c r="R2792" s="6"/>
      <c r="S2792" s="6"/>
      <c r="T2792" s="6"/>
      <c r="U2792" s="6"/>
    </row>
    <row r="2793" spans="2:21" s="83" customFormat="1" x14ac:dyDescent="0.2">
      <c r="B2793" s="142"/>
      <c r="E2793" s="84"/>
      <c r="F2793" s="216"/>
      <c r="G2793" s="84"/>
      <c r="H2793" s="210"/>
      <c r="I2793" s="210"/>
      <c r="J2793" s="84"/>
      <c r="K2793" s="84"/>
      <c r="L2793" s="84"/>
      <c r="M2793" s="84"/>
      <c r="N2793" s="84"/>
      <c r="O2793" s="6"/>
      <c r="P2793" s="6"/>
      <c r="Q2793" s="6"/>
      <c r="R2793" s="6"/>
      <c r="S2793" s="6"/>
      <c r="T2793" s="6"/>
      <c r="U2793" s="6"/>
    </row>
    <row r="2794" spans="2:21" s="83" customFormat="1" x14ac:dyDescent="0.2">
      <c r="B2794" s="142"/>
      <c r="E2794" s="84"/>
      <c r="F2794" s="216"/>
      <c r="G2794" s="84"/>
      <c r="H2794" s="210"/>
      <c r="I2794" s="210"/>
      <c r="J2794" s="84"/>
      <c r="K2794" s="84"/>
      <c r="L2794" s="84"/>
      <c r="M2794" s="84"/>
      <c r="N2794" s="84"/>
      <c r="O2794" s="6"/>
      <c r="P2794" s="6"/>
      <c r="Q2794" s="6"/>
      <c r="R2794" s="6"/>
      <c r="S2794" s="6"/>
      <c r="T2794" s="6"/>
      <c r="U2794" s="6"/>
    </row>
    <row r="2795" spans="2:21" s="83" customFormat="1" x14ac:dyDescent="0.2">
      <c r="B2795" s="142"/>
      <c r="E2795" s="84"/>
      <c r="F2795" s="216"/>
      <c r="G2795" s="84"/>
      <c r="H2795" s="210"/>
      <c r="I2795" s="210"/>
      <c r="J2795" s="84"/>
      <c r="K2795" s="84"/>
      <c r="L2795" s="84"/>
      <c r="M2795" s="84"/>
      <c r="N2795" s="84"/>
      <c r="O2795" s="6"/>
      <c r="P2795" s="6"/>
      <c r="Q2795" s="6"/>
      <c r="R2795" s="6"/>
      <c r="S2795" s="6"/>
      <c r="T2795" s="6"/>
      <c r="U2795" s="6"/>
    </row>
    <row r="2796" spans="2:21" s="83" customFormat="1" x14ac:dyDescent="0.2">
      <c r="B2796" s="142"/>
      <c r="E2796" s="84"/>
      <c r="F2796" s="216"/>
      <c r="G2796" s="84"/>
      <c r="H2796" s="210"/>
      <c r="I2796" s="210"/>
      <c r="J2796" s="84"/>
      <c r="K2796" s="84"/>
      <c r="L2796" s="84"/>
      <c r="M2796" s="84"/>
      <c r="N2796" s="84"/>
      <c r="O2796" s="6"/>
      <c r="P2796" s="6"/>
      <c r="Q2796" s="6"/>
      <c r="R2796" s="6"/>
      <c r="S2796" s="6"/>
      <c r="T2796" s="6"/>
      <c r="U2796" s="6"/>
    </row>
    <row r="2797" spans="2:21" s="83" customFormat="1" x14ac:dyDescent="0.2">
      <c r="B2797" s="142"/>
      <c r="E2797" s="84"/>
      <c r="F2797" s="216"/>
      <c r="G2797" s="84"/>
      <c r="H2797" s="210"/>
      <c r="I2797" s="210"/>
      <c r="J2797" s="84"/>
      <c r="K2797" s="84"/>
      <c r="L2797" s="84"/>
      <c r="M2797" s="84"/>
      <c r="N2797" s="84"/>
      <c r="O2797" s="6"/>
      <c r="P2797" s="6"/>
      <c r="Q2797" s="6"/>
      <c r="R2797" s="6"/>
      <c r="S2797" s="6"/>
      <c r="T2797" s="6"/>
      <c r="U2797" s="6"/>
    </row>
    <row r="2798" spans="2:21" s="83" customFormat="1" x14ac:dyDescent="0.2">
      <c r="B2798" s="142"/>
      <c r="E2798" s="84"/>
      <c r="F2798" s="216"/>
      <c r="G2798" s="84"/>
      <c r="H2798" s="210"/>
      <c r="I2798" s="210"/>
      <c r="J2798" s="84"/>
      <c r="K2798" s="84"/>
      <c r="L2798" s="84"/>
      <c r="M2798" s="84"/>
      <c r="N2798" s="84"/>
      <c r="O2798" s="6"/>
      <c r="P2798" s="6"/>
      <c r="Q2798" s="6"/>
      <c r="R2798" s="6"/>
      <c r="S2798" s="6"/>
      <c r="T2798" s="6"/>
      <c r="U2798" s="6"/>
    </row>
    <row r="2799" spans="2:21" s="83" customFormat="1" x14ac:dyDescent="0.2">
      <c r="B2799" s="142"/>
      <c r="E2799" s="84"/>
      <c r="F2799" s="216"/>
      <c r="G2799" s="84"/>
      <c r="H2799" s="210"/>
      <c r="I2799" s="210"/>
      <c r="J2799" s="84"/>
      <c r="K2799" s="84"/>
      <c r="L2799" s="84"/>
      <c r="M2799" s="84"/>
      <c r="N2799" s="84"/>
      <c r="O2799" s="6"/>
      <c r="P2799" s="6"/>
      <c r="Q2799" s="6"/>
      <c r="R2799" s="6"/>
      <c r="S2799" s="6"/>
      <c r="T2799" s="6"/>
      <c r="U2799" s="6"/>
    </row>
    <row r="2800" spans="2:21" s="83" customFormat="1" x14ac:dyDescent="0.2">
      <c r="B2800" s="142"/>
      <c r="E2800" s="84"/>
      <c r="F2800" s="216"/>
      <c r="G2800" s="84"/>
      <c r="H2800" s="210"/>
      <c r="I2800" s="210"/>
      <c r="J2800" s="84"/>
      <c r="K2800" s="84"/>
      <c r="L2800" s="84"/>
      <c r="M2800" s="84"/>
      <c r="N2800" s="84"/>
      <c r="O2800" s="6"/>
      <c r="P2800" s="6"/>
      <c r="Q2800" s="6"/>
      <c r="R2800" s="6"/>
      <c r="S2800" s="6"/>
      <c r="T2800" s="6"/>
      <c r="U2800" s="6"/>
    </row>
    <row r="2801" spans="2:21" s="83" customFormat="1" x14ac:dyDescent="0.2">
      <c r="B2801" s="142"/>
      <c r="E2801" s="84"/>
      <c r="F2801" s="216"/>
      <c r="G2801" s="84"/>
      <c r="H2801" s="210"/>
      <c r="I2801" s="210"/>
      <c r="J2801" s="84"/>
      <c r="K2801" s="84"/>
      <c r="L2801" s="84"/>
      <c r="M2801" s="84"/>
      <c r="N2801" s="84"/>
      <c r="O2801" s="6"/>
      <c r="P2801" s="6"/>
      <c r="Q2801" s="6"/>
      <c r="R2801" s="6"/>
      <c r="S2801" s="6"/>
      <c r="T2801" s="6"/>
      <c r="U2801" s="6"/>
    </row>
    <row r="2802" spans="2:21" s="83" customFormat="1" x14ac:dyDescent="0.2">
      <c r="B2802" s="142"/>
      <c r="E2802" s="84"/>
      <c r="F2802" s="216"/>
      <c r="G2802" s="84"/>
      <c r="H2802" s="210"/>
      <c r="I2802" s="210"/>
      <c r="J2802" s="84"/>
      <c r="K2802" s="84"/>
      <c r="L2802" s="84"/>
      <c r="M2802" s="84"/>
      <c r="N2802" s="84"/>
      <c r="O2802" s="6"/>
      <c r="P2802" s="6"/>
      <c r="Q2802" s="6"/>
      <c r="R2802" s="6"/>
      <c r="S2802" s="6"/>
      <c r="T2802" s="6"/>
      <c r="U2802" s="6"/>
    </row>
    <row r="2803" spans="2:21" s="83" customFormat="1" x14ac:dyDescent="0.2">
      <c r="B2803" s="142"/>
      <c r="E2803" s="84"/>
      <c r="F2803" s="216"/>
      <c r="G2803" s="84"/>
      <c r="H2803" s="210"/>
      <c r="I2803" s="210"/>
      <c r="J2803" s="84"/>
      <c r="K2803" s="84"/>
      <c r="L2803" s="84"/>
      <c r="M2803" s="84"/>
      <c r="N2803" s="84"/>
      <c r="O2803" s="6"/>
      <c r="P2803" s="6"/>
      <c r="Q2803" s="6"/>
      <c r="R2803" s="6"/>
      <c r="S2803" s="6"/>
      <c r="T2803" s="6"/>
      <c r="U2803" s="6"/>
    </row>
    <row r="2804" spans="2:21" s="83" customFormat="1" x14ac:dyDescent="0.2">
      <c r="B2804" s="142"/>
      <c r="E2804" s="84"/>
      <c r="F2804" s="216"/>
      <c r="G2804" s="84"/>
      <c r="H2804" s="210"/>
      <c r="I2804" s="210"/>
      <c r="J2804" s="84"/>
      <c r="K2804" s="84"/>
      <c r="L2804" s="84"/>
      <c r="M2804" s="84"/>
      <c r="N2804" s="84"/>
      <c r="O2804" s="6"/>
      <c r="P2804" s="6"/>
      <c r="Q2804" s="6"/>
      <c r="R2804" s="6"/>
      <c r="S2804" s="6"/>
      <c r="T2804" s="6"/>
      <c r="U2804" s="6"/>
    </row>
    <row r="2805" spans="2:21" s="83" customFormat="1" x14ac:dyDescent="0.2">
      <c r="B2805" s="142"/>
      <c r="E2805" s="84"/>
      <c r="F2805" s="216"/>
      <c r="G2805" s="84"/>
      <c r="H2805" s="210"/>
      <c r="I2805" s="210"/>
      <c r="J2805" s="84"/>
      <c r="K2805" s="84"/>
      <c r="L2805" s="84"/>
      <c r="M2805" s="84"/>
      <c r="N2805" s="84"/>
      <c r="O2805" s="6"/>
      <c r="P2805" s="6"/>
      <c r="Q2805" s="6"/>
      <c r="R2805" s="6"/>
      <c r="S2805" s="6"/>
      <c r="T2805" s="6"/>
      <c r="U2805" s="6"/>
    </row>
    <row r="2806" spans="2:21" s="83" customFormat="1" x14ac:dyDescent="0.2">
      <c r="B2806" s="142"/>
      <c r="E2806" s="84"/>
      <c r="F2806" s="216"/>
      <c r="G2806" s="84"/>
      <c r="H2806" s="210"/>
      <c r="I2806" s="210"/>
      <c r="J2806" s="84"/>
      <c r="K2806" s="84"/>
      <c r="L2806" s="84"/>
      <c r="M2806" s="84"/>
      <c r="N2806" s="84"/>
      <c r="O2806" s="6"/>
      <c r="P2806" s="6"/>
      <c r="Q2806" s="6"/>
      <c r="R2806" s="6"/>
      <c r="S2806" s="6"/>
      <c r="T2806" s="6"/>
      <c r="U2806" s="6"/>
    </row>
    <row r="2807" spans="2:21" s="83" customFormat="1" x14ac:dyDescent="0.2">
      <c r="B2807" s="142"/>
      <c r="E2807" s="84"/>
      <c r="F2807" s="216"/>
      <c r="G2807" s="84"/>
      <c r="H2807" s="210"/>
      <c r="I2807" s="210"/>
      <c r="J2807" s="84"/>
      <c r="K2807" s="84"/>
      <c r="L2807" s="84"/>
      <c r="M2807" s="84"/>
      <c r="N2807" s="84"/>
      <c r="O2807" s="6"/>
      <c r="P2807" s="6"/>
      <c r="Q2807" s="6"/>
      <c r="R2807" s="6"/>
      <c r="S2807" s="6"/>
      <c r="T2807" s="6"/>
      <c r="U2807" s="6"/>
    </row>
    <row r="2808" spans="2:21" s="83" customFormat="1" x14ac:dyDescent="0.2">
      <c r="B2808" s="142"/>
      <c r="E2808" s="84"/>
      <c r="F2808" s="216"/>
      <c r="G2808" s="84"/>
      <c r="H2808" s="210"/>
      <c r="I2808" s="210"/>
      <c r="J2808" s="84"/>
      <c r="K2808" s="84"/>
      <c r="L2808" s="84"/>
      <c r="M2808" s="84"/>
      <c r="N2808" s="84"/>
      <c r="O2808" s="6"/>
      <c r="P2808" s="6"/>
      <c r="Q2808" s="6"/>
      <c r="R2808" s="6"/>
      <c r="S2808" s="6"/>
      <c r="T2808" s="6"/>
      <c r="U2808" s="6"/>
    </row>
    <row r="2809" spans="2:21" s="83" customFormat="1" x14ac:dyDescent="0.2">
      <c r="B2809" s="142"/>
      <c r="E2809" s="84"/>
      <c r="F2809" s="216"/>
      <c r="G2809" s="84"/>
      <c r="H2809" s="210"/>
      <c r="I2809" s="210"/>
      <c r="J2809" s="84"/>
      <c r="K2809" s="84"/>
      <c r="L2809" s="84"/>
      <c r="M2809" s="84"/>
      <c r="N2809" s="84"/>
      <c r="O2809" s="6"/>
      <c r="P2809" s="6"/>
      <c r="Q2809" s="6"/>
      <c r="R2809" s="6"/>
      <c r="S2809" s="6"/>
      <c r="T2809" s="6"/>
      <c r="U2809" s="6"/>
    </row>
    <row r="2810" spans="2:21" s="83" customFormat="1" x14ac:dyDescent="0.2">
      <c r="B2810" s="142"/>
      <c r="E2810" s="84"/>
      <c r="F2810" s="216"/>
      <c r="G2810" s="84"/>
      <c r="H2810" s="210"/>
      <c r="I2810" s="210"/>
      <c r="J2810" s="84"/>
      <c r="K2810" s="84"/>
      <c r="L2810" s="84"/>
      <c r="M2810" s="84"/>
      <c r="N2810" s="84"/>
      <c r="O2810" s="6"/>
      <c r="P2810" s="6"/>
      <c r="Q2810" s="6"/>
      <c r="R2810" s="6"/>
      <c r="S2810" s="6"/>
      <c r="T2810" s="6"/>
      <c r="U2810" s="6"/>
    </row>
    <row r="2811" spans="2:21" s="83" customFormat="1" x14ac:dyDescent="0.2">
      <c r="B2811" s="142"/>
      <c r="E2811" s="84"/>
      <c r="F2811" s="216"/>
      <c r="G2811" s="84"/>
      <c r="H2811" s="210"/>
      <c r="I2811" s="210"/>
      <c r="J2811" s="84"/>
      <c r="K2811" s="84"/>
      <c r="L2811" s="84"/>
      <c r="M2811" s="84"/>
      <c r="N2811" s="84"/>
      <c r="O2811" s="6"/>
      <c r="P2811" s="6"/>
      <c r="Q2811" s="6"/>
      <c r="R2811" s="6"/>
      <c r="S2811" s="6"/>
      <c r="T2811" s="6"/>
      <c r="U2811" s="6"/>
    </row>
    <row r="2812" spans="2:21" s="83" customFormat="1" x14ac:dyDescent="0.2">
      <c r="B2812" s="142"/>
      <c r="E2812" s="84"/>
      <c r="F2812" s="216"/>
      <c r="G2812" s="84"/>
      <c r="H2812" s="210"/>
      <c r="I2812" s="210"/>
      <c r="J2812" s="84"/>
      <c r="K2812" s="84"/>
      <c r="L2812" s="84"/>
      <c r="M2812" s="84"/>
      <c r="N2812" s="84"/>
      <c r="O2812" s="6"/>
      <c r="P2812" s="6"/>
      <c r="Q2812" s="6"/>
      <c r="R2812" s="6"/>
      <c r="S2812" s="6"/>
      <c r="T2812" s="6"/>
      <c r="U2812" s="6"/>
    </row>
    <row r="2813" spans="2:21" s="83" customFormat="1" x14ac:dyDescent="0.2">
      <c r="B2813" s="142"/>
      <c r="E2813" s="84"/>
      <c r="F2813" s="216"/>
      <c r="G2813" s="84"/>
      <c r="H2813" s="210"/>
      <c r="I2813" s="210"/>
      <c r="J2813" s="84"/>
      <c r="K2813" s="84"/>
      <c r="L2813" s="84"/>
      <c r="M2813" s="84"/>
      <c r="N2813" s="84"/>
      <c r="O2813" s="6"/>
      <c r="P2813" s="6"/>
      <c r="Q2813" s="6"/>
      <c r="R2813" s="6"/>
      <c r="S2813" s="6"/>
      <c r="T2813" s="6"/>
      <c r="U2813" s="6"/>
    </row>
    <row r="2814" spans="2:21" s="83" customFormat="1" x14ac:dyDescent="0.2">
      <c r="B2814" s="142"/>
      <c r="E2814" s="84"/>
      <c r="F2814" s="216"/>
      <c r="G2814" s="84"/>
      <c r="H2814" s="210"/>
      <c r="I2814" s="210"/>
      <c r="J2814" s="84"/>
      <c r="K2814" s="84"/>
      <c r="L2814" s="84"/>
      <c r="M2814" s="84"/>
      <c r="N2814" s="84"/>
      <c r="O2814" s="6"/>
      <c r="P2814" s="6"/>
      <c r="Q2814" s="6"/>
      <c r="R2814" s="6"/>
      <c r="S2814" s="6"/>
      <c r="T2814" s="6"/>
      <c r="U2814" s="6"/>
    </row>
    <row r="2815" spans="2:21" s="83" customFormat="1" x14ac:dyDescent="0.2">
      <c r="B2815" s="142"/>
      <c r="E2815" s="84"/>
      <c r="F2815" s="216"/>
      <c r="G2815" s="84"/>
      <c r="H2815" s="210"/>
      <c r="I2815" s="210"/>
      <c r="J2815" s="84"/>
      <c r="K2815" s="84"/>
      <c r="L2815" s="84"/>
      <c r="M2815" s="84"/>
      <c r="N2815" s="84"/>
      <c r="O2815" s="6"/>
      <c r="P2815" s="6"/>
      <c r="Q2815" s="6"/>
      <c r="R2815" s="6"/>
      <c r="S2815" s="6"/>
      <c r="T2815" s="6"/>
      <c r="U2815" s="6"/>
    </row>
    <row r="2816" spans="2:21" s="83" customFormat="1" x14ac:dyDescent="0.2">
      <c r="B2816" s="142"/>
      <c r="E2816" s="84"/>
      <c r="F2816" s="216"/>
      <c r="G2816" s="84"/>
      <c r="H2816" s="210"/>
      <c r="I2816" s="210"/>
      <c r="J2816" s="84"/>
      <c r="K2816" s="84"/>
      <c r="L2816" s="84"/>
      <c r="M2816" s="84"/>
      <c r="N2816" s="84"/>
      <c r="O2816" s="6"/>
      <c r="P2816" s="6"/>
      <c r="Q2816" s="6"/>
      <c r="R2816" s="6"/>
      <c r="S2816" s="6"/>
      <c r="T2816" s="6"/>
      <c r="U2816" s="6"/>
    </row>
    <row r="2817" spans="2:21" s="83" customFormat="1" x14ac:dyDescent="0.2">
      <c r="B2817" s="142"/>
      <c r="E2817" s="84"/>
      <c r="F2817" s="216"/>
      <c r="G2817" s="84"/>
      <c r="H2817" s="210"/>
      <c r="I2817" s="210"/>
      <c r="J2817" s="84"/>
      <c r="K2817" s="84"/>
      <c r="L2817" s="84"/>
      <c r="M2817" s="84"/>
      <c r="N2817" s="84"/>
      <c r="O2817" s="6"/>
      <c r="P2817" s="6"/>
      <c r="Q2817" s="6"/>
      <c r="R2817" s="6"/>
      <c r="S2817" s="6"/>
      <c r="T2817" s="6"/>
      <c r="U2817" s="6"/>
    </row>
    <row r="2818" spans="2:21" s="83" customFormat="1" x14ac:dyDescent="0.2">
      <c r="B2818" s="142"/>
      <c r="E2818" s="84"/>
      <c r="F2818" s="216"/>
      <c r="G2818" s="84"/>
      <c r="H2818" s="210"/>
      <c r="I2818" s="210"/>
      <c r="J2818" s="84"/>
      <c r="K2818" s="84"/>
      <c r="L2818" s="84"/>
      <c r="M2818" s="84"/>
      <c r="N2818" s="84"/>
      <c r="O2818" s="6"/>
      <c r="P2818" s="6"/>
      <c r="Q2818" s="6"/>
      <c r="R2818" s="6"/>
      <c r="S2818" s="6"/>
      <c r="T2818" s="6"/>
      <c r="U2818" s="6"/>
    </row>
    <row r="2819" spans="2:21" s="83" customFormat="1" x14ac:dyDescent="0.2">
      <c r="B2819" s="142"/>
      <c r="E2819" s="84"/>
      <c r="F2819" s="216"/>
      <c r="G2819" s="84"/>
      <c r="H2819" s="210"/>
      <c r="I2819" s="210"/>
      <c r="J2819" s="84"/>
      <c r="K2819" s="84"/>
      <c r="L2819" s="84"/>
      <c r="M2819" s="84"/>
      <c r="N2819" s="84"/>
      <c r="O2819" s="6"/>
      <c r="P2819" s="6"/>
      <c r="Q2819" s="6"/>
      <c r="R2819" s="6"/>
      <c r="S2819" s="6"/>
      <c r="T2819" s="6"/>
      <c r="U2819" s="6"/>
    </row>
    <row r="2820" spans="2:21" s="83" customFormat="1" x14ac:dyDescent="0.2">
      <c r="B2820" s="142"/>
      <c r="E2820" s="84"/>
      <c r="F2820" s="216"/>
      <c r="G2820" s="84"/>
      <c r="H2820" s="210"/>
      <c r="I2820" s="210"/>
      <c r="J2820" s="84"/>
      <c r="K2820" s="84"/>
      <c r="L2820" s="84"/>
      <c r="M2820" s="84"/>
      <c r="N2820" s="84"/>
      <c r="O2820" s="6"/>
      <c r="P2820" s="6"/>
      <c r="Q2820" s="6"/>
      <c r="R2820" s="6"/>
      <c r="S2820" s="6"/>
      <c r="T2820" s="6"/>
      <c r="U2820" s="6"/>
    </row>
    <row r="2821" spans="2:21" s="83" customFormat="1" x14ac:dyDescent="0.2">
      <c r="B2821" s="142"/>
      <c r="E2821" s="84"/>
      <c r="F2821" s="216"/>
      <c r="G2821" s="84"/>
      <c r="H2821" s="210"/>
      <c r="I2821" s="210"/>
      <c r="J2821" s="84"/>
      <c r="K2821" s="84"/>
      <c r="L2821" s="84"/>
      <c r="M2821" s="84"/>
      <c r="N2821" s="84"/>
      <c r="O2821" s="6"/>
      <c r="P2821" s="6"/>
      <c r="Q2821" s="6"/>
      <c r="R2821" s="6"/>
      <c r="S2821" s="6"/>
      <c r="T2821" s="6"/>
      <c r="U2821" s="6"/>
    </row>
    <row r="2822" spans="2:21" s="83" customFormat="1" x14ac:dyDescent="0.2">
      <c r="B2822" s="142"/>
      <c r="E2822" s="84"/>
      <c r="F2822" s="216"/>
      <c r="G2822" s="84"/>
      <c r="H2822" s="210"/>
      <c r="I2822" s="210"/>
      <c r="J2822" s="84"/>
      <c r="K2822" s="84"/>
      <c r="L2822" s="84"/>
      <c r="M2822" s="84"/>
      <c r="N2822" s="84"/>
      <c r="O2822" s="6"/>
      <c r="P2822" s="6"/>
      <c r="Q2822" s="6"/>
      <c r="R2822" s="6"/>
      <c r="S2822" s="6"/>
      <c r="T2822" s="6"/>
      <c r="U2822" s="6"/>
    </row>
    <row r="2823" spans="2:21" s="83" customFormat="1" x14ac:dyDescent="0.2">
      <c r="B2823" s="142"/>
      <c r="E2823" s="84"/>
      <c r="F2823" s="216"/>
      <c r="G2823" s="84"/>
      <c r="H2823" s="210"/>
      <c r="I2823" s="210"/>
      <c r="J2823" s="84"/>
      <c r="K2823" s="84"/>
      <c r="L2823" s="84"/>
      <c r="M2823" s="84"/>
      <c r="N2823" s="84"/>
      <c r="O2823" s="6"/>
      <c r="P2823" s="6"/>
      <c r="Q2823" s="6"/>
      <c r="R2823" s="6"/>
      <c r="S2823" s="6"/>
      <c r="T2823" s="6"/>
      <c r="U2823" s="6"/>
    </row>
    <row r="2824" spans="2:21" s="83" customFormat="1" x14ac:dyDescent="0.2">
      <c r="B2824" s="142"/>
      <c r="E2824" s="84"/>
      <c r="F2824" s="216"/>
      <c r="G2824" s="84"/>
      <c r="H2824" s="210"/>
      <c r="I2824" s="210"/>
      <c r="J2824" s="84"/>
      <c r="K2824" s="84"/>
      <c r="L2824" s="84"/>
      <c r="M2824" s="84"/>
      <c r="N2824" s="84"/>
      <c r="O2824" s="6"/>
      <c r="P2824" s="6"/>
      <c r="Q2824" s="6"/>
      <c r="R2824" s="6"/>
      <c r="S2824" s="6"/>
      <c r="T2824" s="6"/>
      <c r="U2824" s="6"/>
    </row>
    <row r="2825" spans="2:21" s="83" customFormat="1" x14ac:dyDescent="0.2">
      <c r="B2825" s="142"/>
      <c r="E2825" s="84"/>
      <c r="F2825" s="216"/>
      <c r="G2825" s="84"/>
      <c r="H2825" s="210"/>
      <c r="I2825" s="210"/>
      <c r="J2825" s="84"/>
      <c r="K2825" s="84"/>
      <c r="L2825" s="84"/>
      <c r="M2825" s="84"/>
      <c r="N2825" s="84"/>
      <c r="O2825" s="6"/>
      <c r="P2825" s="6"/>
      <c r="Q2825" s="6"/>
      <c r="R2825" s="6"/>
      <c r="S2825" s="6"/>
      <c r="T2825" s="6"/>
      <c r="U2825" s="6"/>
    </row>
    <row r="2826" spans="2:21" s="83" customFormat="1" x14ac:dyDescent="0.2">
      <c r="B2826" s="142"/>
      <c r="E2826" s="84"/>
      <c r="F2826" s="216"/>
      <c r="G2826" s="84"/>
      <c r="H2826" s="210"/>
      <c r="I2826" s="210"/>
      <c r="J2826" s="84"/>
      <c r="K2826" s="84"/>
      <c r="L2826" s="84"/>
      <c r="M2826" s="84"/>
      <c r="N2826" s="84"/>
      <c r="O2826" s="6"/>
      <c r="P2826" s="6"/>
      <c r="Q2826" s="6"/>
      <c r="R2826" s="6"/>
      <c r="S2826" s="6"/>
      <c r="T2826" s="6"/>
      <c r="U2826" s="6"/>
    </row>
    <row r="2827" spans="2:21" s="83" customFormat="1" x14ac:dyDescent="0.2">
      <c r="B2827" s="142"/>
      <c r="E2827" s="84"/>
      <c r="F2827" s="216"/>
      <c r="G2827" s="84"/>
      <c r="H2827" s="210"/>
      <c r="I2827" s="210"/>
      <c r="J2827" s="84"/>
      <c r="K2827" s="84"/>
      <c r="L2827" s="84"/>
      <c r="M2827" s="84"/>
      <c r="N2827" s="84"/>
      <c r="O2827" s="6"/>
      <c r="P2827" s="6"/>
      <c r="Q2827" s="6"/>
      <c r="R2827" s="6"/>
      <c r="S2827" s="6"/>
      <c r="T2827" s="6"/>
      <c r="U2827" s="6"/>
    </row>
    <row r="2828" spans="2:21" s="83" customFormat="1" x14ac:dyDescent="0.2">
      <c r="B2828" s="142"/>
      <c r="E2828" s="84"/>
      <c r="F2828" s="216"/>
      <c r="G2828" s="84"/>
      <c r="H2828" s="210"/>
      <c r="I2828" s="210"/>
      <c r="J2828" s="84"/>
      <c r="K2828" s="84"/>
      <c r="L2828" s="84"/>
      <c r="M2828" s="84"/>
      <c r="N2828" s="84"/>
      <c r="O2828" s="6"/>
      <c r="P2828" s="6"/>
      <c r="Q2828" s="6"/>
      <c r="R2828" s="6"/>
      <c r="S2828" s="6"/>
      <c r="T2828" s="6"/>
      <c r="U2828" s="6"/>
    </row>
    <row r="2829" spans="2:21" s="83" customFormat="1" x14ac:dyDescent="0.2">
      <c r="B2829" s="142"/>
      <c r="E2829" s="84"/>
      <c r="F2829" s="216"/>
      <c r="G2829" s="84"/>
      <c r="H2829" s="210"/>
      <c r="I2829" s="210"/>
      <c r="J2829" s="84"/>
      <c r="K2829" s="84"/>
      <c r="L2829" s="84"/>
      <c r="M2829" s="84"/>
      <c r="N2829" s="84"/>
      <c r="O2829" s="6"/>
      <c r="P2829" s="6"/>
      <c r="Q2829" s="6"/>
      <c r="R2829" s="6"/>
      <c r="S2829" s="6"/>
      <c r="T2829" s="6"/>
      <c r="U2829" s="6"/>
    </row>
    <row r="2830" spans="2:21" s="83" customFormat="1" x14ac:dyDescent="0.2">
      <c r="B2830" s="142"/>
      <c r="E2830" s="84"/>
      <c r="F2830" s="216"/>
      <c r="G2830" s="84"/>
      <c r="H2830" s="210"/>
      <c r="I2830" s="210"/>
      <c r="J2830" s="84"/>
      <c r="K2830" s="84"/>
      <c r="L2830" s="84"/>
      <c r="M2830" s="84"/>
      <c r="N2830" s="84"/>
      <c r="O2830" s="6"/>
      <c r="P2830" s="6"/>
      <c r="Q2830" s="6"/>
      <c r="R2830" s="6"/>
      <c r="S2830" s="6"/>
      <c r="T2830" s="6"/>
      <c r="U2830" s="6"/>
    </row>
    <row r="2831" spans="2:21" s="83" customFormat="1" x14ac:dyDescent="0.2">
      <c r="B2831" s="142"/>
      <c r="E2831" s="84"/>
      <c r="F2831" s="216"/>
      <c r="G2831" s="84"/>
      <c r="H2831" s="210"/>
      <c r="I2831" s="210"/>
      <c r="J2831" s="84"/>
      <c r="K2831" s="84"/>
      <c r="L2831" s="84"/>
      <c r="M2831" s="84"/>
      <c r="N2831" s="84"/>
      <c r="O2831" s="6"/>
      <c r="P2831" s="6"/>
      <c r="Q2831" s="6"/>
      <c r="R2831" s="6"/>
      <c r="S2831" s="6"/>
      <c r="T2831" s="6"/>
      <c r="U2831" s="6"/>
    </row>
    <row r="2832" spans="2:21" s="83" customFormat="1" x14ac:dyDescent="0.2">
      <c r="B2832" s="142"/>
      <c r="E2832" s="84"/>
      <c r="F2832" s="216"/>
      <c r="G2832" s="84"/>
      <c r="H2832" s="210"/>
      <c r="I2832" s="210"/>
      <c r="J2832" s="84"/>
      <c r="K2832" s="84"/>
      <c r="L2832" s="84"/>
      <c r="M2832" s="84"/>
      <c r="N2832" s="84"/>
      <c r="O2832" s="6"/>
      <c r="P2832" s="6"/>
      <c r="Q2832" s="6"/>
      <c r="R2832" s="6"/>
      <c r="S2832" s="6"/>
      <c r="T2832" s="6"/>
      <c r="U2832" s="6"/>
    </row>
    <row r="2833" spans="2:21" s="83" customFormat="1" x14ac:dyDescent="0.2">
      <c r="B2833" s="142"/>
      <c r="E2833" s="84"/>
      <c r="F2833" s="216"/>
      <c r="G2833" s="84"/>
      <c r="H2833" s="210"/>
      <c r="I2833" s="210"/>
      <c r="J2833" s="84"/>
      <c r="K2833" s="84"/>
      <c r="L2833" s="84"/>
      <c r="M2833" s="84"/>
      <c r="N2833" s="84"/>
      <c r="O2833" s="6"/>
      <c r="P2833" s="6"/>
      <c r="Q2833" s="6"/>
      <c r="R2833" s="6"/>
      <c r="S2833" s="6"/>
      <c r="T2833" s="6"/>
      <c r="U2833" s="6"/>
    </row>
    <row r="2834" spans="2:21" s="83" customFormat="1" x14ac:dyDescent="0.2">
      <c r="B2834" s="142"/>
      <c r="E2834" s="84"/>
      <c r="F2834" s="216"/>
      <c r="G2834" s="84"/>
      <c r="H2834" s="210"/>
      <c r="I2834" s="210"/>
      <c r="J2834" s="84"/>
      <c r="K2834" s="84"/>
      <c r="L2834" s="84"/>
      <c r="M2834" s="84"/>
      <c r="N2834" s="84"/>
      <c r="O2834" s="6"/>
      <c r="P2834" s="6"/>
      <c r="Q2834" s="6"/>
      <c r="R2834" s="6"/>
      <c r="S2834" s="6"/>
      <c r="T2834" s="6"/>
      <c r="U2834" s="6"/>
    </row>
    <row r="2835" spans="2:21" s="83" customFormat="1" x14ac:dyDescent="0.2">
      <c r="B2835" s="142"/>
      <c r="E2835" s="84"/>
      <c r="F2835" s="216"/>
      <c r="G2835" s="84"/>
      <c r="H2835" s="210"/>
      <c r="I2835" s="210"/>
      <c r="J2835" s="84"/>
      <c r="K2835" s="84"/>
      <c r="L2835" s="84"/>
      <c r="M2835" s="84"/>
      <c r="N2835" s="84"/>
      <c r="O2835" s="6"/>
      <c r="P2835" s="6"/>
      <c r="Q2835" s="6"/>
      <c r="R2835" s="6"/>
      <c r="S2835" s="6"/>
      <c r="T2835" s="6"/>
      <c r="U2835" s="6"/>
    </row>
    <row r="2836" spans="2:21" s="83" customFormat="1" x14ac:dyDescent="0.2">
      <c r="B2836" s="142"/>
      <c r="E2836" s="84"/>
      <c r="F2836" s="216"/>
      <c r="G2836" s="84"/>
      <c r="H2836" s="210"/>
      <c r="I2836" s="210"/>
      <c r="J2836" s="84"/>
      <c r="K2836" s="84"/>
      <c r="L2836" s="84"/>
      <c r="M2836" s="84"/>
      <c r="N2836" s="84"/>
      <c r="O2836" s="6"/>
      <c r="P2836" s="6"/>
      <c r="Q2836" s="6"/>
      <c r="R2836" s="6"/>
      <c r="S2836" s="6"/>
      <c r="T2836" s="6"/>
      <c r="U2836" s="6"/>
    </row>
    <row r="2837" spans="2:21" s="83" customFormat="1" x14ac:dyDescent="0.2">
      <c r="B2837" s="142"/>
      <c r="E2837" s="84"/>
      <c r="F2837" s="216"/>
      <c r="G2837" s="84"/>
      <c r="H2837" s="210"/>
      <c r="I2837" s="210"/>
      <c r="J2837" s="84"/>
      <c r="K2837" s="84"/>
      <c r="L2837" s="84"/>
      <c r="M2837" s="84"/>
      <c r="N2837" s="84"/>
      <c r="O2837" s="6"/>
      <c r="P2837" s="6"/>
      <c r="Q2837" s="6"/>
      <c r="R2837" s="6"/>
      <c r="S2837" s="6"/>
      <c r="T2837" s="6"/>
      <c r="U2837" s="6"/>
    </row>
    <row r="2838" spans="2:21" s="83" customFormat="1" x14ac:dyDescent="0.2">
      <c r="B2838" s="142"/>
      <c r="E2838" s="84"/>
      <c r="F2838" s="216"/>
      <c r="G2838" s="84"/>
      <c r="H2838" s="210"/>
      <c r="I2838" s="210"/>
      <c r="J2838" s="84"/>
      <c r="K2838" s="84"/>
      <c r="L2838" s="84"/>
      <c r="M2838" s="84"/>
      <c r="N2838" s="84"/>
      <c r="O2838" s="6"/>
      <c r="P2838" s="6"/>
      <c r="Q2838" s="6"/>
      <c r="R2838" s="6"/>
      <c r="S2838" s="6"/>
      <c r="T2838" s="6"/>
      <c r="U2838" s="6"/>
    </row>
    <row r="2839" spans="2:21" s="83" customFormat="1" x14ac:dyDescent="0.2">
      <c r="B2839" s="142"/>
      <c r="E2839" s="84"/>
      <c r="F2839" s="216"/>
      <c r="G2839" s="84"/>
      <c r="H2839" s="210"/>
      <c r="I2839" s="210"/>
      <c r="J2839" s="84"/>
      <c r="K2839" s="84"/>
      <c r="L2839" s="84"/>
      <c r="M2839" s="84"/>
      <c r="N2839" s="84"/>
      <c r="O2839" s="6"/>
      <c r="P2839" s="6"/>
      <c r="Q2839" s="6"/>
      <c r="R2839" s="6"/>
      <c r="S2839" s="6"/>
      <c r="T2839" s="6"/>
      <c r="U2839" s="6"/>
    </row>
    <row r="2840" spans="2:21" s="83" customFormat="1" x14ac:dyDescent="0.2">
      <c r="B2840" s="142"/>
      <c r="E2840" s="84"/>
      <c r="F2840" s="216"/>
      <c r="G2840" s="84"/>
      <c r="H2840" s="210"/>
      <c r="I2840" s="210"/>
      <c r="J2840" s="84"/>
      <c r="K2840" s="84"/>
      <c r="L2840" s="84"/>
      <c r="M2840" s="84"/>
      <c r="N2840" s="84"/>
      <c r="O2840" s="6"/>
      <c r="P2840" s="6"/>
      <c r="Q2840" s="6"/>
      <c r="R2840" s="6"/>
      <c r="S2840" s="6"/>
      <c r="T2840" s="6"/>
      <c r="U2840" s="6"/>
    </row>
    <row r="2841" spans="2:21" s="83" customFormat="1" x14ac:dyDescent="0.2">
      <c r="B2841" s="142"/>
      <c r="E2841" s="84"/>
      <c r="F2841" s="216"/>
      <c r="G2841" s="84"/>
      <c r="H2841" s="210"/>
      <c r="I2841" s="210"/>
      <c r="J2841" s="84"/>
      <c r="K2841" s="84"/>
      <c r="L2841" s="84"/>
      <c r="M2841" s="84"/>
      <c r="N2841" s="84"/>
      <c r="O2841" s="6"/>
      <c r="P2841" s="6"/>
      <c r="Q2841" s="6"/>
      <c r="R2841" s="6"/>
      <c r="S2841" s="6"/>
      <c r="T2841" s="6"/>
      <c r="U2841" s="6"/>
    </row>
    <row r="2842" spans="2:21" s="83" customFormat="1" x14ac:dyDescent="0.2">
      <c r="B2842" s="142"/>
      <c r="E2842" s="84"/>
      <c r="F2842" s="216"/>
      <c r="G2842" s="84"/>
      <c r="H2842" s="210"/>
      <c r="I2842" s="210"/>
      <c r="J2842" s="84"/>
      <c r="K2842" s="84"/>
      <c r="L2842" s="84"/>
      <c r="M2842" s="84"/>
      <c r="N2842" s="84"/>
      <c r="O2842" s="6"/>
      <c r="P2842" s="6"/>
      <c r="Q2842" s="6"/>
      <c r="R2842" s="6"/>
      <c r="S2842" s="6"/>
      <c r="T2842" s="6"/>
      <c r="U2842" s="6"/>
    </row>
    <row r="2843" spans="2:21" s="83" customFormat="1" x14ac:dyDescent="0.2">
      <c r="B2843" s="142"/>
      <c r="E2843" s="84"/>
      <c r="F2843" s="216"/>
      <c r="G2843" s="84"/>
      <c r="H2843" s="210"/>
      <c r="I2843" s="210"/>
      <c r="J2843" s="84"/>
      <c r="K2843" s="84"/>
      <c r="L2843" s="84"/>
      <c r="M2843" s="84"/>
      <c r="N2843" s="84"/>
      <c r="O2843" s="6"/>
      <c r="P2843" s="6"/>
      <c r="Q2843" s="6"/>
      <c r="R2843" s="6"/>
      <c r="S2843" s="6"/>
      <c r="T2843" s="6"/>
      <c r="U2843" s="6"/>
    </row>
    <row r="2844" spans="2:21" s="83" customFormat="1" x14ac:dyDescent="0.2">
      <c r="B2844" s="142"/>
      <c r="E2844" s="84"/>
      <c r="F2844" s="216"/>
      <c r="G2844" s="84"/>
      <c r="H2844" s="210"/>
      <c r="I2844" s="210"/>
      <c r="J2844" s="84"/>
      <c r="K2844" s="84"/>
      <c r="L2844" s="84"/>
      <c r="M2844" s="84"/>
      <c r="N2844" s="84"/>
      <c r="O2844" s="6"/>
      <c r="P2844" s="6"/>
      <c r="Q2844" s="6"/>
      <c r="R2844" s="6"/>
      <c r="S2844" s="6"/>
      <c r="T2844" s="6"/>
      <c r="U2844" s="6"/>
    </row>
    <row r="2845" spans="2:21" s="83" customFormat="1" x14ac:dyDescent="0.2">
      <c r="B2845" s="142"/>
      <c r="E2845" s="84"/>
      <c r="F2845" s="216"/>
      <c r="G2845" s="84"/>
      <c r="H2845" s="210"/>
      <c r="I2845" s="210"/>
      <c r="J2845" s="84"/>
      <c r="K2845" s="84"/>
      <c r="L2845" s="84"/>
      <c r="M2845" s="84"/>
      <c r="N2845" s="84"/>
      <c r="O2845" s="6"/>
      <c r="P2845" s="6"/>
      <c r="Q2845" s="6"/>
      <c r="R2845" s="6"/>
      <c r="S2845" s="6"/>
      <c r="T2845" s="6"/>
      <c r="U2845" s="6"/>
    </row>
    <row r="2846" spans="2:21" s="83" customFormat="1" x14ac:dyDescent="0.2">
      <c r="B2846" s="142"/>
      <c r="E2846" s="84"/>
      <c r="F2846" s="216"/>
      <c r="G2846" s="84"/>
      <c r="H2846" s="210"/>
      <c r="I2846" s="210"/>
      <c r="J2846" s="84"/>
      <c r="K2846" s="84"/>
      <c r="L2846" s="84"/>
      <c r="M2846" s="84"/>
      <c r="N2846" s="84"/>
      <c r="O2846" s="6"/>
      <c r="P2846" s="6"/>
      <c r="Q2846" s="6"/>
      <c r="R2846" s="6"/>
      <c r="S2846" s="6"/>
      <c r="T2846" s="6"/>
      <c r="U2846" s="6"/>
    </row>
    <row r="2847" spans="2:21" s="83" customFormat="1" x14ac:dyDescent="0.2">
      <c r="B2847" s="142"/>
      <c r="E2847" s="84"/>
      <c r="F2847" s="216"/>
      <c r="G2847" s="84"/>
      <c r="H2847" s="210"/>
      <c r="I2847" s="210"/>
      <c r="J2847" s="84"/>
      <c r="K2847" s="84"/>
      <c r="L2847" s="84"/>
      <c r="M2847" s="84"/>
      <c r="N2847" s="84"/>
      <c r="O2847" s="6"/>
      <c r="P2847" s="6"/>
      <c r="Q2847" s="6"/>
      <c r="R2847" s="6"/>
      <c r="S2847" s="6"/>
      <c r="T2847" s="6"/>
      <c r="U2847" s="6"/>
    </row>
    <row r="2848" spans="2:21" s="83" customFormat="1" x14ac:dyDescent="0.2">
      <c r="B2848" s="142"/>
      <c r="E2848" s="84"/>
      <c r="F2848" s="216"/>
      <c r="G2848" s="84"/>
      <c r="H2848" s="210"/>
      <c r="I2848" s="210"/>
      <c r="J2848" s="84"/>
      <c r="K2848" s="84"/>
      <c r="L2848" s="84"/>
      <c r="M2848" s="84"/>
      <c r="N2848" s="84"/>
      <c r="O2848" s="6"/>
      <c r="P2848" s="6"/>
      <c r="Q2848" s="6"/>
      <c r="R2848" s="6"/>
      <c r="S2848" s="6"/>
      <c r="T2848" s="6"/>
      <c r="U2848" s="6"/>
    </row>
    <row r="2849" spans="2:21" s="83" customFormat="1" x14ac:dyDescent="0.2">
      <c r="B2849" s="142"/>
      <c r="E2849" s="84"/>
      <c r="F2849" s="216"/>
      <c r="G2849" s="84"/>
      <c r="H2849" s="210"/>
      <c r="I2849" s="210"/>
      <c r="J2849" s="84"/>
      <c r="K2849" s="84"/>
      <c r="L2849" s="84"/>
      <c r="M2849" s="84"/>
      <c r="N2849" s="84"/>
      <c r="O2849" s="6"/>
      <c r="P2849" s="6"/>
      <c r="Q2849" s="6"/>
      <c r="R2849" s="6"/>
      <c r="S2849" s="6"/>
      <c r="T2849" s="6"/>
      <c r="U2849" s="6"/>
    </row>
    <row r="2850" spans="2:21" s="83" customFormat="1" x14ac:dyDescent="0.2">
      <c r="B2850" s="142"/>
      <c r="E2850" s="84"/>
      <c r="F2850" s="216"/>
      <c r="G2850" s="84"/>
      <c r="H2850" s="210"/>
      <c r="I2850" s="210"/>
      <c r="J2850" s="84"/>
      <c r="K2850" s="84"/>
      <c r="L2850" s="84"/>
      <c r="M2850" s="84"/>
      <c r="N2850" s="84"/>
      <c r="O2850" s="6"/>
      <c r="P2850" s="6"/>
      <c r="Q2850" s="6"/>
      <c r="R2850" s="6"/>
      <c r="S2850" s="6"/>
      <c r="T2850" s="6"/>
      <c r="U2850" s="6"/>
    </row>
    <row r="2851" spans="2:21" s="83" customFormat="1" x14ac:dyDescent="0.2">
      <c r="B2851" s="142"/>
      <c r="E2851" s="84"/>
      <c r="F2851" s="216"/>
      <c r="G2851" s="84"/>
      <c r="H2851" s="210"/>
      <c r="I2851" s="210"/>
      <c r="J2851" s="84"/>
      <c r="K2851" s="84"/>
      <c r="L2851" s="84"/>
      <c r="M2851" s="84"/>
      <c r="N2851" s="84"/>
      <c r="O2851" s="6"/>
      <c r="P2851" s="6"/>
      <c r="Q2851" s="6"/>
      <c r="R2851" s="6"/>
      <c r="S2851" s="6"/>
      <c r="T2851" s="6"/>
      <c r="U2851" s="6"/>
    </row>
    <row r="2852" spans="2:21" s="83" customFormat="1" x14ac:dyDescent="0.2">
      <c r="B2852" s="142"/>
      <c r="E2852" s="84"/>
      <c r="F2852" s="216"/>
      <c r="G2852" s="84"/>
      <c r="H2852" s="210"/>
      <c r="I2852" s="210"/>
      <c r="J2852" s="84"/>
      <c r="K2852" s="84"/>
      <c r="L2852" s="84"/>
      <c r="M2852" s="84"/>
      <c r="N2852" s="84"/>
      <c r="O2852" s="6"/>
      <c r="P2852" s="6"/>
      <c r="Q2852" s="6"/>
      <c r="R2852" s="6"/>
      <c r="S2852" s="6"/>
      <c r="T2852" s="6"/>
      <c r="U2852" s="6"/>
    </row>
    <row r="2853" spans="2:21" s="83" customFormat="1" x14ac:dyDescent="0.2">
      <c r="B2853" s="142"/>
      <c r="E2853" s="84"/>
      <c r="F2853" s="216"/>
      <c r="G2853" s="84"/>
      <c r="H2853" s="210"/>
      <c r="I2853" s="210"/>
      <c r="J2853" s="84"/>
      <c r="K2853" s="84"/>
      <c r="L2853" s="84"/>
      <c r="M2853" s="84"/>
      <c r="N2853" s="84"/>
      <c r="O2853" s="6"/>
      <c r="P2853" s="6"/>
      <c r="Q2853" s="6"/>
      <c r="R2853" s="6"/>
      <c r="S2853" s="6"/>
      <c r="T2853" s="6"/>
      <c r="U2853" s="6"/>
    </row>
    <row r="2854" spans="2:21" s="83" customFormat="1" x14ac:dyDescent="0.2">
      <c r="B2854" s="142"/>
      <c r="E2854" s="84"/>
      <c r="F2854" s="216"/>
      <c r="G2854" s="84"/>
      <c r="H2854" s="210"/>
      <c r="I2854" s="210"/>
      <c r="J2854" s="84"/>
      <c r="K2854" s="84"/>
      <c r="L2854" s="84"/>
      <c r="M2854" s="84"/>
      <c r="N2854" s="84"/>
      <c r="O2854" s="6"/>
      <c r="P2854" s="6"/>
      <c r="Q2854" s="6"/>
      <c r="R2854" s="6"/>
      <c r="S2854" s="6"/>
      <c r="T2854" s="6"/>
      <c r="U2854" s="6"/>
    </row>
    <row r="2855" spans="2:21" s="83" customFormat="1" x14ac:dyDescent="0.2">
      <c r="B2855" s="142"/>
      <c r="E2855" s="84"/>
      <c r="F2855" s="216"/>
      <c r="G2855" s="84"/>
      <c r="H2855" s="210"/>
      <c r="I2855" s="210"/>
      <c r="J2855" s="84"/>
      <c r="K2855" s="84"/>
      <c r="L2855" s="84"/>
      <c r="M2855" s="84"/>
      <c r="N2855" s="84"/>
      <c r="O2855" s="6"/>
      <c r="P2855" s="6"/>
      <c r="Q2855" s="6"/>
      <c r="R2855" s="6"/>
      <c r="S2855" s="6"/>
      <c r="T2855" s="6"/>
      <c r="U2855" s="6"/>
    </row>
    <row r="2856" spans="2:21" s="83" customFormat="1" x14ac:dyDescent="0.2">
      <c r="B2856" s="142"/>
      <c r="E2856" s="84"/>
      <c r="F2856" s="216"/>
      <c r="G2856" s="84"/>
      <c r="H2856" s="210"/>
      <c r="I2856" s="210"/>
      <c r="J2856" s="84"/>
      <c r="K2856" s="84"/>
      <c r="L2856" s="84"/>
      <c r="M2856" s="84"/>
      <c r="N2856" s="84"/>
      <c r="O2856" s="6"/>
      <c r="P2856" s="6"/>
      <c r="Q2856" s="6"/>
      <c r="R2856" s="6"/>
      <c r="S2856" s="6"/>
      <c r="T2856" s="6"/>
      <c r="U2856" s="6"/>
    </row>
    <row r="2857" spans="2:21" s="83" customFormat="1" x14ac:dyDescent="0.2">
      <c r="B2857" s="142"/>
      <c r="E2857" s="84"/>
      <c r="F2857" s="216"/>
      <c r="G2857" s="84"/>
      <c r="H2857" s="210"/>
      <c r="I2857" s="210"/>
      <c r="J2857" s="84"/>
      <c r="K2857" s="84"/>
      <c r="L2857" s="84"/>
      <c r="M2857" s="84"/>
      <c r="N2857" s="84"/>
      <c r="O2857" s="6"/>
      <c r="P2857" s="6"/>
      <c r="Q2857" s="6"/>
      <c r="R2857" s="6"/>
      <c r="S2857" s="6"/>
      <c r="T2857" s="6"/>
      <c r="U2857" s="6"/>
    </row>
    <row r="2858" spans="2:21" s="83" customFormat="1" x14ac:dyDescent="0.2">
      <c r="B2858" s="142"/>
      <c r="E2858" s="84"/>
      <c r="F2858" s="216"/>
      <c r="G2858" s="84"/>
      <c r="H2858" s="210"/>
      <c r="I2858" s="210"/>
      <c r="J2858" s="84"/>
      <c r="K2858" s="84"/>
      <c r="L2858" s="84"/>
      <c r="M2858" s="84"/>
      <c r="N2858" s="84"/>
      <c r="O2858" s="6"/>
      <c r="P2858" s="6"/>
      <c r="Q2858" s="6"/>
      <c r="R2858" s="6"/>
      <c r="S2858" s="6"/>
      <c r="T2858" s="6"/>
      <c r="U2858" s="6"/>
    </row>
    <row r="2859" spans="2:21" s="83" customFormat="1" x14ac:dyDescent="0.2">
      <c r="B2859" s="142"/>
      <c r="E2859" s="84"/>
      <c r="F2859" s="216"/>
      <c r="G2859" s="84"/>
      <c r="H2859" s="210"/>
      <c r="I2859" s="210"/>
      <c r="J2859" s="84"/>
      <c r="K2859" s="84"/>
      <c r="L2859" s="84"/>
      <c r="M2859" s="84"/>
      <c r="N2859" s="84"/>
      <c r="O2859" s="6"/>
      <c r="P2859" s="6"/>
      <c r="Q2859" s="6"/>
      <c r="R2859" s="6"/>
      <c r="S2859" s="6"/>
      <c r="T2859" s="6"/>
      <c r="U2859" s="6"/>
    </row>
    <row r="2860" spans="2:21" s="83" customFormat="1" x14ac:dyDescent="0.2">
      <c r="B2860" s="142"/>
      <c r="E2860" s="84"/>
      <c r="F2860" s="216"/>
      <c r="G2860" s="84"/>
      <c r="H2860" s="210"/>
      <c r="I2860" s="210"/>
      <c r="J2860" s="84"/>
      <c r="K2860" s="84"/>
      <c r="L2860" s="84"/>
      <c r="M2860" s="84"/>
      <c r="N2860" s="84"/>
      <c r="O2860" s="6"/>
      <c r="P2860" s="6"/>
      <c r="Q2860" s="6"/>
      <c r="R2860" s="6"/>
      <c r="S2860" s="6"/>
      <c r="T2860" s="6"/>
      <c r="U2860" s="6"/>
    </row>
    <row r="2861" spans="2:21" s="83" customFormat="1" x14ac:dyDescent="0.2">
      <c r="B2861" s="142"/>
      <c r="E2861" s="84"/>
      <c r="F2861" s="216"/>
      <c r="G2861" s="84"/>
      <c r="H2861" s="210"/>
      <c r="I2861" s="210"/>
      <c r="J2861" s="84"/>
      <c r="K2861" s="84"/>
      <c r="L2861" s="84"/>
      <c r="M2861" s="84"/>
      <c r="N2861" s="84"/>
      <c r="O2861" s="6"/>
      <c r="P2861" s="6"/>
      <c r="Q2861" s="6"/>
      <c r="R2861" s="6"/>
      <c r="S2861" s="6"/>
      <c r="T2861" s="6"/>
      <c r="U2861" s="6"/>
    </row>
    <row r="2862" spans="2:21" s="83" customFormat="1" x14ac:dyDescent="0.2">
      <c r="B2862" s="142"/>
      <c r="E2862" s="84"/>
      <c r="F2862" s="216"/>
      <c r="G2862" s="84"/>
      <c r="H2862" s="210"/>
      <c r="I2862" s="210"/>
      <c r="J2862" s="84"/>
      <c r="K2862" s="84"/>
      <c r="L2862" s="84"/>
      <c r="M2862" s="84"/>
      <c r="N2862" s="84"/>
      <c r="O2862" s="6"/>
      <c r="P2862" s="6"/>
      <c r="Q2862" s="6"/>
      <c r="R2862" s="6"/>
      <c r="S2862" s="6"/>
      <c r="T2862" s="6"/>
      <c r="U2862" s="6"/>
    </row>
    <row r="2863" spans="2:21" s="83" customFormat="1" x14ac:dyDescent="0.2">
      <c r="B2863" s="142"/>
      <c r="E2863" s="84"/>
      <c r="F2863" s="216"/>
      <c r="G2863" s="84"/>
      <c r="H2863" s="210"/>
      <c r="I2863" s="210"/>
      <c r="J2863" s="84"/>
      <c r="K2863" s="84"/>
      <c r="L2863" s="84"/>
      <c r="M2863" s="84"/>
      <c r="N2863" s="84"/>
      <c r="O2863" s="6"/>
      <c r="P2863" s="6"/>
      <c r="Q2863" s="6"/>
      <c r="R2863" s="6"/>
      <c r="S2863" s="6"/>
      <c r="T2863" s="6"/>
      <c r="U2863" s="6"/>
    </row>
    <row r="2864" spans="2:21" s="83" customFormat="1" x14ac:dyDescent="0.2">
      <c r="B2864" s="142"/>
      <c r="E2864" s="84"/>
      <c r="F2864" s="216"/>
      <c r="G2864" s="84"/>
      <c r="H2864" s="210"/>
      <c r="I2864" s="210"/>
      <c r="J2864" s="84"/>
      <c r="K2864" s="84"/>
      <c r="L2864" s="84"/>
      <c r="M2864" s="84"/>
      <c r="N2864" s="84"/>
      <c r="O2864" s="6"/>
      <c r="P2864" s="6"/>
      <c r="Q2864" s="6"/>
      <c r="R2864" s="6"/>
      <c r="S2864" s="6"/>
      <c r="T2864" s="6"/>
      <c r="U2864" s="6"/>
    </row>
    <row r="2865" spans="2:21" s="83" customFormat="1" x14ac:dyDescent="0.2">
      <c r="B2865" s="142"/>
      <c r="E2865" s="84"/>
      <c r="F2865" s="216"/>
      <c r="G2865" s="84"/>
      <c r="H2865" s="210"/>
      <c r="I2865" s="210"/>
      <c r="J2865" s="84"/>
      <c r="K2865" s="84"/>
      <c r="L2865" s="84"/>
      <c r="M2865" s="84"/>
      <c r="N2865" s="84"/>
      <c r="O2865" s="6"/>
      <c r="P2865" s="6"/>
      <c r="Q2865" s="6"/>
      <c r="R2865" s="6"/>
      <c r="S2865" s="6"/>
      <c r="T2865" s="6"/>
      <c r="U2865" s="6"/>
    </row>
    <row r="2866" spans="2:21" s="83" customFormat="1" x14ac:dyDescent="0.2">
      <c r="B2866" s="142"/>
      <c r="E2866" s="84"/>
      <c r="F2866" s="216"/>
      <c r="G2866" s="84"/>
      <c r="H2866" s="210"/>
      <c r="I2866" s="210"/>
      <c r="J2866" s="84"/>
      <c r="K2866" s="84"/>
      <c r="L2866" s="84"/>
      <c r="M2866" s="84"/>
      <c r="N2866" s="84"/>
      <c r="O2866" s="6"/>
      <c r="P2866" s="6"/>
      <c r="Q2866" s="6"/>
      <c r="R2866" s="6"/>
      <c r="S2866" s="6"/>
      <c r="T2866" s="6"/>
      <c r="U2866" s="6"/>
    </row>
    <row r="2867" spans="2:21" s="83" customFormat="1" x14ac:dyDescent="0.2">
      <c r="B2867" s="142"/>
      <c r="E2867" s="84"/>
      <c r="F2867" s="216"/>
      <c r="G2867" s="84"/>
      <c r="H2867" s="210"/>
      <c r="I2867" s="210"/>
      <c r="J2867" s="84"/>
      <c r="K2867" s="84"/>
      <c r="L2867" s="84"/>
      <c r="M2867" s="84"/>
      <c r="N2867" s="84"/>
      <c r="O2867" s="6"/>
      <c r="P2867" s="6"/>
      <c r="Q2867" s="6"/>
      <c r="R2867" s="6"/>
      <c r="S2867" s="6"/>
      <c r="T2867" s="6"/>
      <c r="U2867" s="6"/>
    </row>
    <row r="2868" spans="2:21" s="83" customFormat="1" x14ac:dyDescent="0.2">
      <c r="B2868" s="142"/>
      <c r="E2868" s="84"/>
      <c r="F2868" s="216"/>
      <c r="G2868" s="84"/>
      <c r="H2868" s="210"/>
      <c r="I2868" s="210"/>
      <c r="J2868" s="84"/>
      <c r="K2868" s="84"/>
      <c r="L2868" s="84"/>
      <c r="M2868" s="84"/>
      <c r="N2868" s="84"/>
      <c r="O2868" s="6"/>
      <c r="P2868" s="6"/>
      <c r="Q2868" s="6"/>
      <c r="R2868" s="6"/>
      <c r="S2868" s="6"/>
      <c r="T2868" s="6"/>
      <c r="U2868" s="6"/>
    </row>
    <row r="2869" spans="2:21" s="83" customFormat="1" x14ac:dyDescent="0.2">
      <c r="B2869" s="142"/>
      <c r="E2869" s="84"/>
      <c r="F2869" s="216"/>
      <c r="G2869" s="84"/>
      <c r="H2869" s="210"/>
      <c r="I2869" s="210"/>
      <c r="J2869" s="84"/>
      <c r="K2869" s="84"/>
      <c r="L2869" s="84"/>
      <c r="M2869" s="84"/>
      <c r="N2869" s="84"/>
      <c r="O2869" s="6"/>
      <c r="P2869" s="6"/>
      <c r="Q2869" s="6"/>
      <c r="R2869" s="6"/>
      <c r="S2869" s="6"/>
      <c r="T2869" s="6"/>
      <c r="U2869" s="6"/>
    </row>
    <row r="2870" spans="2:21" s="83" customFormat="1" x14ac:dyDescent="0.2">
      <c r="B2870" s="142"/>
      <c r="E2870" s="84"/>
      <c r="F2870" s="216"/>
      <c r="G2870" s="84"/>
      <c r="H2870" s="210"/>
      <c r="I2870" s="210"/>
      <c r="J2870" s="84"/>
      <c r="K2870" s="84"/>
      <c r="L2870" s="84"/>
      <c r="M2870" s="84"/>
      <c r="N2870" s="84"/>
      <c r="O2870" s="6"/>
      <c r="P2870" s="6"/>
      <c r="Q2870" s="6"/>
      <c r="R2870" s="6"/>
      <c r="S2870" s="6"/>
      <c r="T2870" s="6"/>
      <c r="U2870" s="6"/>
    </row>
    <row r="2871" spans="2:21" s="83" customFormat="1" x14ac:dyDescent="0.2">
      <c r="B2871" s="142"/>
      <c r="E2871" s="84"/>
      <c r="F2871" s="216"/>
      <c r="G2871" s="84"/>
      <c r="H2871" s="210"/>
      <c r="I2871" s="210"/>
      <c r="J2871" s="84"/>
      <c r="K2871" s="84"/>
      <c r="L2871" s="84"/>
      <c r="M2871" s="84"/>
      <c r="N2871" s="84"/>
      <c r="O2871" s="6"/>
      <c r="P2871" s="6"/>
      <c r="Q2871" s="6"/>
      <c r="R2871" s="6"/>
      <c r="S2871" s="6"/>
      <c r="T2871" s="6"/>
      <c r="U2871" s="6"/>
    </row>
    <row r="2872" spans="2:21" s="83" customFormat="1" x14ac:dyDescent="0.2">
      <c r="B2872" s="142"/>
      <c r="E2872" s="84"/>
      <c r="F2872" s="216"/>
      <c r="G2872" s="84"/>
      <c r="H2872" s="210"/>
      <c r="I2872" s="210"/>
      <c r="J2872" s="84"/>
      <c r="K2872" s="84"/>
      <c r="L2872" s="84"/>
      <c r="M2872" s="84"/>
      <c r="N2872" s="84"/>
      <c r="O2872" s="6"/>
      <c r="P2872" s="6"/>
      <c r="Q2872" s="6"/>
      <c r="R2872" s="6"/>
      <c r="S2872" s="6"/>
      <c r="T2872" s="6"/>
      <c r="U2872" s="6"/>
    </row>
    <row r="2873" spans="2:21" s="83" customFormat="1" x14ac:dyDescent="0.2">
      <c r="B2873" s="142"/>
      <c r="E2873" s="84"/>
      <c r="F2873" s="216"/>
      <c r="G2873" s="84"/>
      <c r="H2873" s="210"/>
      <c r="I2873" s="210"/>
      <c r="J2873" s="84"/>
      <c r="K2873" s="84"/>
      <c r="L2873" s="84"/>
      <c r="M2873" s="84"/>
      <c r="N2873" s="84"/>
      <c r="O2873" s="6"/>
      <c r="P2873" s="6"/>
      <c r="Q2873" s="6"/>
      <c r="R2873" s="6"/>
      <c r="S2873" s="6"/>
      <c r="T2873" s="6"/>
      <c r="U2873" s="6"/>
    </row>
    <row r="2874" spans="2:21" s="83" customFormat="1" x14ac:dyDescent="0.2">
      <c r="B2874" s="142"/>
      <c r="E2874" s="84"/>
      <c r="F2874" s="216"/>
      <c r="G2874" s="84"/>
      <c r="H2874" s="210"/>
      <c r="I2874" s="210"/>
      <c r="J2874" s="84"/>
      <c r="K2874" s="84"/>
      <c r="L2874" s="84"/>
      <c r="M2874" s="84"/>
      <c r="N2874" s="84"/>
      <c r="O2874" s="6"/>
      <c r="P2874" s="6"/>
      <c r="Q2874" s="6"/>
      <c r="R2874" s="6"/>
      <c r="S2874" s="6"/>
      <c r="T2874" s="6"/>
      <c r="U2874" s="6"/>
    </row>
    <row r="2875" spans="2:21" s="83" customFormat="1" x14ac:dyDescent="0.2">
      <c r="B2875" s="142"/>
      <c r="E2875" s="84"/>
      <c r="F2875" s="216"/>
      <c r="G2875" s="84"/>
      <c r="H2875" s="210"/>
      <c r="I2875" s="210"/>
      <c r="J2875" s="84"/>
      <c r="K2875" s="84"/>
      <c r="L2875" s="84"/>
      <c r="M2875" s="84"/>
      <c r="N2875" s="84"/>
      <c r="O2875" s="6"/>
      <c r="P2875" s="6"/>
      <c r="Q2875" s="6"/>
      <c r="R2875" s="6"/>
      <c r="S2875" s="6"/>
      <c r="T2875" s="6"/>
      <c r="U2875" s="6"/>
    </row>
    <row r="2876" spans="2:21" s="83" customFormat="1" x14ac:dyDescent="0.2">
      <c r="B2876" s="142"/>
      <c r="E2876" s="84"/>
      <c r="F2876" s="216"/>
      <c r="G2876" s="84"/>
      <c r="H2876" s="210"/>
      <c r="I2876" s="210"/>
      <c r="J2876" s="84"/>
      <c r="K2876" s="84"/>
      <c r="L2876" s="84"/>
      <c r="M2876" s="84"/>
      <c r="N2876" s="84"/>
      <c r="O2876" s="6"/>
      <c r="P2876" s="6"/>
      <c r="Q2876" s="6"/>
      <c r="R2876" s="6"/>
      <c r="S2876" s="6"/>
      <c r="T2876" s="6"/>
      <c r="U2876" s="6"/>
    </row>
    <row r="2877" spans="2:21" s="83" customFormat="1" x14ac:dyDescent="0.2">
      <c r="B2877" s="142"/>
      <c r="E2877" s="84"/>
      <c r="F2877" s="216"/>
      <c r="G2877" s="84"/>
      <c r="H2877" s="210"/>
      <c r="I2877" s="210"/>
      <c r="J2877" s="84"/>
      <c r="K2877" s="84"/>
      <c r="L2877" s="84"/>
      <c r="M2877" s="84"/>
      <c r="N2877" s="84"/>
      <c r="O2877" s="6"/>
      <c r="P2877" s="6"/>
      <c r="Q2877" s="6"/>
      <c r="R2877" s="6"/>
      <c r="S2877" s="6"/>
      <c r="T2877" s="6"/>
      <c r="U2877" s="6"/>
    </row>
    <row r="2878" spans="2:21" s="83" customFormat="1" x14ac:dyDescent="0.2">
      <c r="B2878" s="142"/>
      <c r="E2878" s="84"/>
      <c r="F2878" s="216"/>
      <c r="G2878" s="84"/>
      <c r="H2878" s="210"/>
      <c r="I2878" s="210"/>
      <c r="J2878" s="84"/>
      <c r="K2878" s="84"/>
      <c r="L2878" s="84"/>
      <c r="M2878" s="84"/>
      <c r="N2878" s="84"/>
      <c r="O2878" s="6"/>
      <c r="P2878" s="6"/>
      <c r="Q2878" s="6"/>
      <c r="R2878" s="6"/>
      <c r="S2878" s="6"/>
      <c r="T2878" s="6"/>
      <c r="U2878" s="6"/>
    </row>
    <row r="2879" spans="2:21" s="83" customFormat="1" x14ac:dyDescent="0.2">
      <c r="B2879" s="142"/>
      <c r="E2879" s="84"/>
      <c r="F2879" s="216"/>
      <c r="G2879" s="84"/>
      <c r="H2879" s="210"/>
      <c r="I2879" s="210"/>
      <c r="J2879" s="84"/>
      <c r="K2879" s="84"/>
      <c r="L2879" s="84"/>
      <c r="M2879" s="84"/>
      <c r="N2879" s="84"/>
      <c r="O2879" s="6"/>
      <c r="P2879" s="6"/>
      <c r="Q2879" s="6"/>
      <c r="R2879" s="6"/>
      <c r="S2879" s="6"/>
      <c r="T2879" s="6"/>
      <c r="U2879" s="6"/>
    </row>
    <row r="2880" spans="2:21" s="83" customFormat="1" x14ac:dyDescent="0.2">
      <c r="B2880" s="142"/>
      <c r="E2880" s="84"/>
      <c r="F2880" s="216"/>
      <c r="G2880" s="84"/>
      <c r="H2880" s="210"/>
      <c r="I2880" s="210"/>
      <c r="J2880" s="84"/>
      <c r="K2880" s="84"/>
      <c r="L2880" s="84"/>
      <c r="M2880" s="84"/>
      <c r="N2880" s="84"/>
      <c r="O2880" s="6"/>
      <c r="P2880" s="6"/>
      <c r="Q2880" s="6"/>
      <c r="R2880" s="6"/>
      <c r="S2880" s="6"/>
      <c r="T2880" s="6"/>
      <c r="U2880" s="6"/>
    </row>
    <row r="2881" spans="2:21" s="83" customFormat="1" x14ac:dyDescent="0.2">
      <c r="B2881" s="142"/>
      <c r="E2881" s="84"/>
      <c r="F2881" s="216"/>
      <c r="G2881" s="84"/>
      <c r="H2881" s="210"/>
      <c r="I2881" s="210"/>
      <c r="J2881" s="84"/>
      <c r="K2881" s="84"/>
      <c r="L2881" s="84"/>
      <c r="M2881" s="84"/>
      <c r="N2881" s="84"/>
      <c r="O2881" s="6"/>
      <c r="P2881" s="6"/>
      <c r="Q2881" s="6"/>
      <c r="R2881" s="6"/>
      <c r="S2881" s="6"/>
      <c r="T2881" s="6"/>
      <c r="U2881" s="6"/>
    </row>
    <row r="2882" spans="2:21" s="83" customFormat="1" x14ac:dyDescent="0.2">
      <c r="B2882" s="142"/>
      <c r="E2882" s="84"/>
      <c r="F2882" s="216"/>
      <c r="G2882" s="84"/>
      <c r="H2882" s="210"/>
      <c r="I2882" s="210"/>
      <c r="J2882" s="84"/>
      <c r="K2882" s="84"/>
      <c r="L2882" s="84"/>
      <c r="M2882" s="84"/>
      <c r="N2882" s="84"/>
      <c r="O2882" s="6"/>
      <c r="P2882" s="6"/>
      <c r="Q2882" s="6"/>
      <c r="R2882" s="6"/>
      <c r="S2882" s="6"/>
      <c r="T2882" s="6"/>
      <c r="U2882" s="6"/>
    </row>
    <row r="2883" spans="2:21" s="83" customFormat="1" x14ac:dyDescent="0.2">
      <c r="B2883" s="142"/>
      <c r="E2883" s="84"/>
      <c r="F2883" s="216"/>
      <c r="G2883" s="84"/>
      <c r="H2883" s="210"/>
      <c r="I2883" s="210"/>
      <c r="J2883" s="84"/>
      <c r="K2883" s="84"/>
      <c r="L2883" s="84"/>
      <c r="M2883" s="84"/>
      <c r="N2883" s="84"/>
      <c r="O2883" s="6"/>
      <c r="P2883" s="6"/>
      <c r="Q2883" s="6"/>
      <c r="R2883" s="6"/>
      <c r="S2883" s="6"/>
      <c r="T2883" s="6"/>
      <c r="U2883" s="6"/>
    </row>
    <row r="2884" spans="2:21" s="83" customFormat="1" x14ac:dyDescent="0.2">
      <c r="B2884" s="142"/>
      <c r="E2884" s="84"/>
      <c r="F2884" s="216"/>
      <c r="G2884" s="84"/>
      <c r="H2884" s="210"/>
      <c r="I2884" s="210"/>
      <c r="J2884" s="84"/>
      <c r="K2884" s="84"/>
      <c r="L2884" s="84"/>
      <c r="M2884" s="84"/>
      <c r="N2884" s="84"/>
      <c r="O2884" s="6"/>
      <c r="P2884" s="6"/>
      <c r="Q2884" s="6"/>
      <c r="R2884" s="6"/>
      <c r="S2884" s="6"/>
      <c r="T2884" s="6"/>
      <c r="U2884" s="6"/>
    </row>
    <row r="2885" spans="2:21" s="83" customFormat="1" x14ac:dyDescent="0.2">
      <c r="B2885" s="142"/>
      <c r="E2885" s="84"/>
      <c r="F2885" s="216"/>
      <c r="G2885" s="84"/>
      <c r="H2885" s="210"/>
      <c r="I2885" s="210"/>
      <c r="J2885" s="84"/>
      <c r="K2885" s="84"/>
      <c r="L2885" s="84"/>
      <c r="M2885" s="84"/>
      <c r="N2885" s="84"/>
      <c r="O2885" s="6"/>
      <c r="P2885" s="6"/>
      <c r="Q2885" s="6"/>
      <c r="R2885" s="6"/>
      <c r="S2885" s="6"/>
      <c r="T2885" s="6"/>
      <c r="U2885" s="6"/>
    </row>
    <row r="2886" spans="2:21" s="83" customFormat="1" x14ac:dyDescent="0.2">
      <c r="B2886" s="142"/>
      <c r="E2886" s="84"/>
      <c r="F2886" s="216"/>
      <c r="G2886" s="84"/>
      <c r="H2886" s="210"/>
      <c r="I2886" s="210"/>
      <c r="J2886" s="84"/>
      <c r="K2886" s="84"/>
      <c r="L2886" s="84"/>
      <c r="M2886" s="84"/>
      <c r="N2886" s="84"/>
      <c r="O2886" s="6"/>
      <c r="P2886" s="6"/>
      <c r="Q2886" s="6"/>
      <c r="R2886" s="6"/>
      <c r="S2886" s="6"/>
      <c r="T2886" s="6"/>
      <c r="U2886" s="6"/>
    </row>
    <row r="2887" spans="2:21" s="83" customFormat="1" x14ac:dyDescent="0.2">
      <c r="B2887" s="142"/>
      <c r="E2887" s="84"/>
      <c r="F2887" s="216"/>
      <c r="G2887" s="84"/>
      <c r="H2887" s="210"/>
      <c r="I2887" s="210"/>
      <c r="J2887" s="84"/>
      <c r="K2887" s="84"/>
      <c r="L2887" s="84"/>
      <c r="M2887" s="84"/>
      <c r="N2887" s="84"/>
      <c r="O2887" s="6"/>
      <c r="P2887" s="6"/>
      <c r="Q2887" s="6"/>
      <c r="R2887" s="6"/>
      <c r="S2887" s="6"/>
      <c r="T2887" s="6"/>
      <c r="U2887" s="6"/>
    </row>
    <row r="2888" spans="2:21" s="83" customFormat="1" x14ac:dyDescent="0.2">
      <c r="B2888" s="142"/>
      <c r="E2888" s="84"/>
      <c r="F2888" s="216"/>
      <c r="G2888" s="84"/>
      <c r="H2888" s="210"/>
      <c r="I2888" s="210"/>
      <c r="J2888" s="84"/>
      <c r="K2888" s="84"/>
      <c r="L2888" s="84"/>
      <c r="M2888" s="84"/>
      <c r="N2888" s="84"/>
      <c r="O2888" s="6"/>
      <c r="P2888" s="6"/>
      <c r="Q2888" s="6"/>
      <c r="R2888" s="6"/>
      <c r="S2888" s="6"/>
      <c r="T2888" s="6"/>
      <c r="U2888" s="6"/>
    </row>
    <row r="2889" spans="2:21" s="83" customFormat="1" x14ac:dyDescent="0.2">
      <c r="B2889" s="142"/>
      <c r="E2889" s="84"/>
      <c r="F2889" s="216"/>
      <c r="G2889" s="84"/>
      <c r="H2889" s="210"/>
      <c r="I2889" s="210"/>
      <c r="J2889" s="84"/>
      <c r="K2889" s="84"/>
      <c r="L2889" s="84"/>
      <c r="M2889" s="84"/>
      <c r="N2889" s="84"/>
      <c r="O2889" s="6"/>
      <c r="P2889" s="6"/>
      <c r="Q2889" s="6"/>
      <c r="R2889" s="6"/>
      <c r="S2889" s="6"/>
      <c r="T2889" s="6"/>
      <c r="U2889" s="6"/>
    </row>
    <row r="2890" spans="2:21" s="83" customFormat="1" x14ac:dyDescent="0.2">
      <c r="B2890" s="142"/>
      <c r="E2890" s="84"/>
      <c r="F2890" s="216"/>
      <c r="G2890" s="84"/>
      <c r="H2890" s="210"/>
      <c r="I2890" s="210"/>
      <c r="J2890" s="84"/>
      <c r="K2890" s="84"/>
      <c r="L2890" s="84"/>
      <c r="M2890" s="84"/>
      <c r="N2890" s="84"/>
      <c r="O2890" s="6"/>
      <c r="P2890" s="6"/>
      <c r="Q2890" s="6"/>
      <c r="R2890" s="6"/>
      <c r="S2890" s="6"/>
      <c r="T2890" s="6"/>
      <c r="U2890" s="6"/>
    </row>
    <row r="2891" spans="2:21" s="83" customFormat="1" x14ac:dyDescent="0.2">
      <c r="B2891" s="142"/>
      <c r="E2891" s="84"/>
      <c r="F2891" s="216"/>
      <c r="G2891" s="84"/>
      <c r="H2891" s="210"/>
      <c r="I2891" s="210"/>
      <c r="J2891" s="84"/>
      <c r="K2891" s="84"/>
      <c r="L2891" s="84"/>
      <c r="M2891" s="84"/>
      <c r="N2891" s="84"/>
      <c r="O2891" s="6"/>
      <c r="P2891" s="6"/>
      <c r="Q2891" s="6"/>
      <c r="R2891" s="6"/>
      <c r="S2891" s="6"/>
      <c r="T2891" s="6"/>
      <c r="U2891" s="6"/>
    </row>
    <row r="2892" spans="2:21" s="83" customFormat="1" x14ac:dyDescent="0.2">
      <c r="B2892" s="142"/>
      <c r="E2892" s="84"/>
      <c r="F2892" s="216"/>
      <c r="G2892" s="84"/>
      <c r="H2892" s="210"/>
      <c r="I2892" s="210"/>
      <c r="J2892" s="84"/>
      <c r="K2892" s="84"/>
      <c r="L2892" s="84"/>
      <c r="M2892" s="84"/>
      <c r="N2892" s="84"/>
      <c r="O2892" s="6"/>
      <c r="P2892" s="6"/>
      <c r="Q2892" s="6"/>
      <c r="R2892" s="6"/>
      <c r="S2892" s="6"/>
      <c r="T2892" s="6"/>
      <c r="U2892" s="6"/>
    </row>
    <row r="2893" spans="2:21" s="83" customFormat="1" x14ac:dyDescent="0.2">
      <c r="B2893" s="142"/>
      <c r="E2893" s="84"/>
      <c r="F2893" s="216"/>
      <c r="G2893" s="84"/>
      <c r="H2893" s="210"/>
      <c r="I2893" s="210"/>
      <c r="J2893" s="84"/>
      <c r="K2893" s="84"/>
      <c r="L2893" s="84"/>
      <c r="M2893" s="84"/>
      <c r="N2893" s="84"/>
      <c r="O2893" s="6"/>
      <c r="P2893" s="6"/>
      <c r="Q2893" s="6"/>
      <c r="R2893" s="6"/>
      <c r="S2893" s="6"/>
      <c r="T2893" s="6"/>
      <c r="U2893" s="6"/>
    </row>
    <row r="2894" spans="2:21" s="83" customFormat="1" x14ac:dyDescent="0.2">
      <c r="B2894" s="142"/>
      <c r="E2894" s="84"/>
      <c r="F2894" s="216"/>
      <c r="G2894" s="84"/>
      <c r="H2894" s="210"/>
      <c r="I2894" s="210"/>
      <c r="J2894" s="84"/>
      <c r="K2894" s="84"/>
      <c r="L2894" s="84"/>
      <c r="M2894" s="84"/>
      <c r="N2894" s="84"/>
      <c r="O2894" s="6"/>
      <c r="P2894" s="6"/>
      <c r="Q2894" s="6"/>
      <c r="R2894" s="6"/>
      <c r="S2894" s="6"/>
      <c r="T2894" s="6"/>
      <c r="U2894" s="6"/>
    </row>
    <row r="2895" spans="2:21" s="83" customFormat="1" x14ac:dyDescent="0.2">
      <c r="B2895" s="142"/>
      <c r="E2895" s="84"/>
      <c r="F2895" s="216"/>
      <c r="G2895" s="84"/>
      <c r="H2895" s="210"/>
      <c r="I2895" s="210"/>
      <c r="J2895" s="84"/>
      <c r="K2895" s="84"/>
      <c r="L2895" s="84"/>
      <c r="M2895" s="84"/>
      <c r="N2895" s="84"/>
      <c r="O2895" s="6"/>
      <c r="P2895" s="6"/>
      <c r="Q2895" s="6"/>
      <c r="R2895" s="6"/>
      <c r="S2895" s="6"/>
      <c r="T2895" s="6"/>
      <c r="U2895" s="6"/>
    </row>
    <row r="2896" spans="2:21" s="83" customFormat="1" x14ac:dyDescent="0.2">
      <c r="B2896" s="142"/>
      <c r="E2896" s="84"/>
      <c r="F2896" s="216"/>
      <c r="G2896" s="84"/>
      <c r="H2896" s="210"/>
      <c r="I2896" s="210"/>
      <c r="J2896" s="84"/>
      <c r="K2896" s="84"/>
      <c r="L2896" s="84"/>
      <c r="M2896" s="84"/>
      <c r="N2896" s="84"/>
      <c r="O2896" s="6"/>
      <c r="P2896" s="6"/>
      <c r="Q2896" s="6"/>
      <c r="R2896" s="6"/>
      <c r="S2896" s="6"/>
      <c r="T2896" s="6"/>
      <c r="U2896" s="6"/>
    </row>
    <row r="2897" spans="2:21" s="83" customFormat="1" x14ac:dyDescent="0.2">
      <c r="B2897" s="142"/>
      <c r="E2897" s="84"/>
      <c r="F2897" s="216"/>
      <c r="G2897" s="84"/>
      <c r="H2897" s="210"/>
      <c r="I2897" s="210"/>
      <c r="J2897" s="84"/>
      <c r="K2897" s="84"/>
      <c r="L2897" s="84"/>
      <c r="M2897" s="84"/>
      <c r="N2897" s="84"/>
      <c r="O2897" s="6"/>
      <c r="P2897" s="6"/>
      <c r="Q2897" s="6"/>
      <c r="R2897" s="6"/>
      <c r="S2897" s="6"/>
      <c r="T2897" s="6"/>
      <c r="U2897" s="6"/>
    </row>
    <row r="2898" spans="2:21" s="83" customFormat="1" x14ac:dyDescent="0.2">
      <c r="B2898" s="142"/>
      <c r="E2898" s="84"/>
      <c r="F2898" s="216"/>
      <c r="G2898" s="84"/>
      <c r="H2898" s="210"/>
      <c r="I2898" s="210"/>
      <c r="J2898" s="84"/>
      <c r="K2898" s="84"/>
      <c r="L2898" s="84"/>
      <c r="M2898" s="84"/>
      <c r="N2898" s="84"/>
      <c r="O2898" s="6"/>
      <c r="P2898" s="6"/>
      <c r="Q2898" s="6"/>
      <c r="R2898" s="6"/>
      <c r="S2898" s="6"/>
      <c r="T2898" s="6"/>
      <c r="U2898" s="6"/>
    </row>
    <row r="2899" spans="2:21" s="83" customFormat="1" x14ac:dyDescent="0.2">
      <c r="B2899" s="142"/>
      <c r="E2899" s="84"/>
      <c r="F2899" s="216"/>
      <c r="G2899" s="84"/>
      <c r="H2899" s="210"/>
      <c r="I2899" s="210"/>
      <c r="J2899" s="84"/>
      <c r="K2899" s="84"/>
      <c r="L2899" s="84"/>
      <c r="M2899" s="84"/>
      <c r="N2899" s="84"/>
      <c r="O2899" s="6"/>
      <c r="P2899" s="6"/>
      <c r="Q2899" s="6"/>
      <c r="R2899" s="6"/>
      <c r="S2899" s="6"/>
      <c r="T2899" s="6"/>
      <c r="U2899" s="6"/>
    </row>
    <row r="2900" spans="2:21" s="83" customFormat="1" x14ac:dyDescent="0.2">
      <c r="B2900" s="142"/>
      <c r="E2900" s="84"/>
      <c r="F2900" s="216"/>
      <c r="G2900" s="84"/>
      <c r="H2900" s="210"/>
      <c r="I2900" s="210"/>
      <c r="J2900" s="84"/>
      <c r="K2900" s="84"/>
      <c r="L2900" s="84"/>
      <c r="M2900" s="84"/>
      <c r="N2900" s="84"/>
      <c r="O2900" s="6"/>
      <c r="P2900" s="6"/>
      <c r="Q2900" s="6"/>
      <c r="R2900" s="6"/>
      <c r="S2900" s="6"/>
      <c r="T2900" s="6"/>
      <c r="U2900" s="6"/>
    </row>
    <row r="2901" spans="2:21" s="83" customFormat="1" x14ac:dyDescent="0.2">
      <c r="B2901" s="142"/>
      <c r="E2901" s="84"/>
      <c r="F2901" s="216"/>
      <c r="G2901" s="84"/>
      <c r="H2901" s="210"/>
      <c r="I2901" s="210"/>
      <c r="J2901" s="84"/>
      <c r="K2901" s="84"/>
      <c r="L2901" s="84"/>
      <c r="M2901" s="84"/>
      <c r="N2901" s="84"/>
      <c r="O2901" s="6"/>
      <c r="P2901" s="6"/>
      <c r="Q2901" s="6"/>
      <c r="R2901" s="6"/>
      <c r="S2901" s="6"/>
      <c r="T2901" s="6"/>
      <c r="U2901" s="6"/>
    </row>
    <row r="2902" spans="2:21" s="83" customFormat="1" x14ac:dyDescent="0.2">
      <c r="B2902" s="142"/>
      <c r="E2902" s="84"/>
      <c r="F2902" s="216"/>
      <c r="G2902" s="84"/>
      <c r="H2902" s="210"/>
      <c r="I2902" s="210"/>
      <c r="J2902" s="84"/>
      <c r="K2902" s="84"/>
      <c r="L2902" s="84"/>
      <c r="M2902" s="84"/>
      <c r="N2902" s="84"/>
      <c r="O2902" s="6"/>
      <c r="P2902" s="6"/>
      <c r="Q2902" s="6"/>
      <c r="R2902" s="6"/>
      <c r="S2902" s="6"/>
      <c r="T2902" s="6"/>
      <c r="U2902" s="6"/>
    </row>
    <row r="2903" spans="2:21" s="83" customFormat="1" x14ac:dyDescent="0.2">
      <c r="B2903" s="142"/>
      <c r="E2903" s="84"/>
      <c r="F2903" s="216"/>
      <c r="G2903" s="84"/>
      <c r="H2903" s="210"/>
      <c r="I2903" s="210"/>
      <c r="J2903" s="84"/>
      <c r="K2903" s="84"/>
      <c r="L2903" s="84"/>
      <c r="M2903" s="84"/>
      <c r="N2903" s="84"/>
      <c r="O2903" s="6"/>
      <c r="P2903" s="6"/>
      <c r="Q2903" s="6"/>
      <c r="R2903" s="6"/>
      <c r="S2903" s="6"/>
      <c r="T2903" s="6"/>
      <c r="U2903" s="6"/>
    </row>
    <row r="2904" spans="2:21" s="83" customFormat="1" x14ac:dyDescent="0.2">
      <c r="B2904" s="142"/>
      <c r="E2904" s="84"/>
      <c r="F2904" s="216"/>
      <c r="G2904" s="84"/>
      <c r="H2904" s="210"/>
      <c r="I2904" s="210"/>
      <c r="J2904" s="84"/>
      <c r="K2904" s="84"/>
      <c r="L2904" s="84"/>
      <c r="M2904" s="84"/>
      <c r="N2904" s="84"/>
      <c r="O2904" s="6"/>
      <c r="P2904" s="6"/>
      <c r="Q2904" s="6"/>
      <c r="R2904" s="6"/>
      <c r="S2904" s="6"/>
      <c r="T2904" s="6"/>
      <c r="U2904" s="6"/>
    </row>
    <row r="2905" spans="2:21" s="83" customFormat="1" x14ac:dyDescent="0.2">
      <c r="B2905" s="142"/>
      <c r="E2905" s="84"/>
      <c r="F2905" s="216"/>
      <c r="G2905" s="84"/>
      <c r="H2905" s="210"/>
      <c r="I2905" s="210"/>
      <c r="J2905" s="84"/>
      <c r="K2905" s="84"/>
      <c r="L2905" s="84"/>
      <c r="M2905" s="84"/>
      <c r="N2905" s="84"/>
      <c r="O2905" s="6"/>
      <c r="P2905" s="6"/>
      <c r="Q2905" s="6"/>
      <c r="R2905" s="6"/>
      <c r="S2905" s="6"/>
      <c r="T2905" s="6"/>
      <c r="U2905" s="6"/>
    </row>
    <row r="2906" spans="2:21" s="83" customFormat="1" x14ac:dyDescent="0.2">
      <c r="B2906" s="142"/>
      <c r="E2906" s="84"/>
      <c r="F2906" s="216"/>
      <c r="G2906" s="84"/>
      <c r="H2906" s="210"/>
      <c r="I2906" s="210"/>
      <c r="J2906" s="84"/>
      <c r="K2906" s="84"/>
      <c r="L2906" s="84"/>
      <c r="M2906" s="84"/>
      <c r="N2906" s="84"/>
      <c r="O2906" s="6"/>
      <c r="P2906" s="6"/>
      <c r="Q2906" s="6"/>
      <c r="R2906" s="6"/>
      <c r="S2906" s="6"/>
      <c r="T2906" s="6"/>
      <c r="U2906" s="6"/>
    </row>
    <row r="2907" spans="2:21" s="83" customFormat="1" x14ac:dyDescent="0.2">
      <c r="B2907" s="142"/>
      <c r="E2907" s="84"/>
      <c r="F2907" s="216"/>
      <c r="G2907" s="84"/>
      <c r="H2907" s="210"/>
      <c r="I2907" s="210"/>
      <c r="J2907" s="84"/>
      <c r="K2907" s="84"/>
      <c r="L2907" s="84"/>
      <c r="M2907" s="84"/>
      <c r="N2907" s="84"/>
      <c r="O2907" s="6"/>
      <c r="P2907" s="6"/>
      <c r="Q2907" s="6"/>
      <c r="R2907" s="6"/>
      <c r="S2907" s="6"/>
      <c r="T2907" s="6"/>
      <c r="U2907" s="6"/>
    </row>
    <row r="2908" spans="2:21" s="83" customFormat="1" x14ac:dyDescent="0.2">
      <c r="B2908" s="142"/>
      <c r="E2908" s="84"/>
      <c r="F2908" s="216"/>
      <c r="G2908" s="84"/>
      <c r="H2908" s="210"/>
      <c r="I2908" s="210"/>
      <c r="J2908" s="84"/>
      <c r="K2908" s="84"/>
      <c r="L2908" s="84"/>
      <c r="M2908" s="84"/>
      <c r="N2908" s="84"/>
      <c r="O2908" s="6"/>
      <c r="P2908" s="6"/>
      <c r="Q2908" s="6"/>
      <c r="R2908" s="6"/>
      <c r="S2908" s="6"/>
      <c r="T2908" s="6"/>
      <c r="U2908" s="6"/>
    </row>
    <row r="2909" spans="2:21" s="83" customFormat="1" x14ac:dyDescent="0.2">
      <c r="B2909" s="142"/>
      <c r="E2909" s="84"/>
      <c r="F2909" s="216"/>
      <c r="G2909" s="84"/>
      <c r="H2909" s="210"/>
      <c r="I2909" s="210"/>
      <c r="J2909" s="84"/>
      <c r="K2909" s="84"/>
      <c r="L2909" s="84"/>
      <c r="M2909" s="84"/>
      <c r="N2909" s="84"/>
      <c r="O2909" s="6"/>
      <c r="P2909" s="6"/>
      <c r="Q2909" s="6"/>
      <c r="R2909" s="6"/>
      <c r="S2909" s="6"/>
      <c r="T2909" s="6"/>
      <c r="U2909" s="6"/>
    </row>
    <row r="2910" spans="2:21" s="83" customFormat="1" x14ac:dyDescent="0.2">
      <c r="B2910" s="142"/>
      <c r="E2910" s="84"/>
      <c r="F2910" s="216"/>
      <c r="G2910" s="84"/>
      <c r="H2910" s="210"/>
      <c r="I2910" s="210"/>
      <c r="J2910" s="84"/>
      <c r="K2910" s="84"/>
      <c r="L2910" s="84"/>
      <c r="M2910" s="84"/>
      <c r="N2910" s="84"/>
      <c r="O2910" s="6"/>
      <c r="P2910" s="6"/>
      <c r="Q2910" s="6"/>
      <c r="R2910" s="6"/>
      <c r="S2910" s="6"/>
      <c r="T2910" s="6"/>
      <c r="U2910" s="6"/>
    </row>
    <row r="2911" spans="2:21" s="83" customFormat="1" x14ac:dyDescent="0.2">
      <c r="B2911" s="142"/>
      <c r="E2911" s="84"/>
      <c r="F2911" s="216"/>
      <c r="G2911" s="84"/>
      <c r="H2911" s="210"/>
      <c r="I2911" s="210"/>
      <c r="J2911" s="84"/>
      <c r="K2911" s="84"/>
      <c r="L2911" s="84"/>
      <c r="M2911" s="84"/>
      <c r="N2911" s="84"/>
      <c r="O2911" s="6"/>
      <c r="P2911" s="6"/>
      <c r="Q2911" s="6"/>
      <c r="R2911" s="6"/>
      <c r="S2911" s="6"/>
      <c r="T2911" s="6"/>
      <c r="U2911" s="6"/>
    </row>
    <row r="2912" spans="2:21" s="83" customFormat="1" x14ac:dyDescent="0.2">
      <c r="B2912" s="142"/>
      <c r="E2912" s="84"/>
      <c r="F2912" s="216"/>
      <c r="G2912" s="84"/>
      <c r="H2912" s="210"/>
      <c r="I2912" s="210"/>
      <c r="J2912" s="84"/>
      <c r="K2912" s="84"/>
      <c r="L2912" s="84"/>
      <c r="M2912" s="84"/>
      <c r="N2912" s="84"/>
      <c r="O2912" s="6"/>
      <c r="P2912" s="6"/>
      <c r="Q2912" s="6"/>
      <c r="R2912" s="6"/>
      <c r="S2912" s="6"/>
      <c r="T2912" s="6"/>
      <c r="U2912" s="6"/>
    </row>
    <row r="2913" spans="2:21" s="83" customFormat="1" x14ac:dyDescent="0.2">
      <c r="B2913" s="142"/>
      <c r="E2913" s="84"/>
      <c r="F2913" s="216"/>
      <c r="G2913" s="84"/>
      <c r="H2913" s="210"/>
      <c r="I2913" s="210"/>
      <c r="J2913" s="84"/>
      <c r="K2913" s="84"/>
      <c r="L2913" s="84"/>
      <c r="M2913" s="84"/>
      <c r="N2913" s="84"/>
      <c r="O2913" s="6"/>
      <c r="P2913" s="6"/>
      <c r="Q2913" s="6"/>
      <c r="R2913" s="6"/>
      <c r="S2913" s="6"/>
      <c r="T2913" s="6"/>
      <c r="U2913" s="6"/>
    </row>
    <row r="2914" spans="2:21" s="83" customFormat="1" x14ac:dyDescent="0.2">
      <c r="B2914" s="142"/>
      <c r="E2914" s="84"/>
      <c r="F2914" s="216"/>
      <c r="G2914" s="84"/>
      <c r="H2914" s="210"/>
      <c r="I2914" s="210"/>
      <c r="J2914" s="84"/>
      <c r="K2914" s="84"/>
      <c r="L2914" s="84"/>
      <c r="M2914" s="84"/>
      <c r="N2914" s="84"/>
      <c r="O2914" s="6"/>
      <c r="P2914" s="6"/>
      <c r="Q2914" s="6"/>
      <c r="R2914" s="6"/>
      <c r="S2914" s="6"/>
      <c r="T2914" s="6"/>
      <c r="U2914" s="6"/>
    </row>
    <row r="2915" spans="2:21" s="83" customFormat="1" x14ac:dyDescent="0.2">
      <c r="B2915" s="142"/>
      <c r="E2915" s="84"/>
      <c r="F2915" s="216"/>
      <c r="G2915" s="84"/>
      <c r="H2915" s="210"/>
      <c r="I2915" s="210"/>
      <c r="J2915" s="84"/>
      <c r="K2915" s="84"/>
      <c r="L2915" s="84"/>
      <c r="M2915" s="84"/>
      <c r="N2915" s="84"/>
      <c r="O2915" s="6"/>
      <c r="P2915" s="6"/>
      <c r="Q2915" s="6"/>
      <c r="R2915" s="6"/>
      <c r="S2915" s="6"/>
      <c r="T2915" s="6"/>
      <c r="U2915" s="6"/>
    </row>
    <row r="2916" spans="2:21" s="83" customFormat="1" x14ac:dyDescent="0.2">
      <c r="B2916" s="142"/>
      <c r="E2916" s="84"/>
      <c r="F2916" s="216"/>
      <c r="G2916" s="84"/>
      <c r="H2916" s="210"/>
      <c r="I2916" s="210"/>
      <c r="J2916" s="84"/>
      <c r="K2916" s="84"/>
      <c r="L2916" s="84"/>
      <c r="M2916" s="84"/>
      <c r="N2916" s="84"/>
      <c r="O2916" s="6"/>
      <c r="P2916" s="6"/>
      <c r="Q2916" s="6"/>
      <c r="R2916" s="6"/>
      <c r="S2916" s="6"/>
      <c r="T2916" s="6"/>
      <c r="U2916" s="6"/>
    </row>
    <row r="2917" spans="2:21" s="83" customFormat="1" x14ac:dyDescent="0.2">
      <c r="B2917" s="142"/>
      <c r="E2917" s="84"/>
      <c r="F2917" s="216"/>
      <c r="G2917" s="84"/>
      <c r="H2917" s="210"/>
      <c r="I2917" s="210"/>
      <c r="J2917" s="84"/>
      <c r="K2917" s="84"/>
      <c r="L2917" s="84"/>
      <c r="M2917" s="84"/>
      <c r="N2917" s="84"/>
      <c r="O2917" s="6"/>
      <c r="P2917" s="6"/>
      <c r="Q2917" s="6"/>
      <c r="R2917" s="6"/>
      <c r="S2917" s="6"/>
      <c r="T2917" s="6"/>
      <c r="U2917" s="6"/>
    </row>
    <row r="2918" spans="2:21" s="83" customFormat="1" x14ac:dyDescent="0.2">
      <c r="B2918" s="142"/>
      <c r="E2918" s="84"/>
      <c r="F2918" s="216"/>
      <c r="G2918" s="84"/>
      <c r="H2918" s="210"/>
      <c r="I2918" s="210"/>
      <c r="J2918" s="84"/>
      <c r="K2918" s="84"/>
      <c r="L2918" s="84"/>
      <c r="M2918" s="84"/>
      <c r="N2918" s="84"/>
      <c r="O2918" s="6"/>
      <c r="P2918" s="6"/>
      <c r="Q2918" s="6"/>
      <c r="R2918" s="6"/>
      <c r="S2918" s="6"/>
      <c r="T2918" s="6"/>
      <c r="U2918" s="6"/>
    </row>
    <row r="2919" spans="2:21" s="83" customFormat="1" x14ac:dyDescent="0.2">
      <c r="B2919" s="142"/>
      <c r="E2919" s="84"/>
      <c r="F2919" s="216"/>
      <c r="G2919" s="84"/>
      <c r="H2919" s="210"/>
      <c r="I2919" s="210"/>
      <c r="J2919" s="84"/>
      <c r="K2919" s="84"/>
      <c r="L2919" s="84"/>
      <c r="M2919" s="84"/>
      <c r="N2919" s="84"/>
      <c r="O2919" s="6"/>
      <c r="P2919" s="6"/>
      <c r="Q2919" s="6"/>
      <c r="R2919" s="6"/>
      <c r="S2919" s="6"/>
      <c r="T2919" s="6"/>
      <c r="U2919" s="6"/>
    </row>
    <row r="2920" spans="2:21" s="83" customFormat="1" x14ac:dyDescent="0.2">
      <c r="B2920" s="142"/>
      <c r="E2920" s="84"/>
      <c r="F2920" s="216"/>
      <c r="G2920" s="84"/>
      <c r="H2920" s="210"/>
      <c r="I2920" s="210"/>
      <c r="J2920" s="84"/>
      <c r="K2920" s="84"/>
      <c r="L2920" s="84"/>
      <c r="M2920" s="84"/>
      <c r="N2920" s="84"/>
      <c r="O2920" s="6"/>
      <c r="P2920" s="6"/>
      <c r="Q2920" s="6"/>
      <c r="R2920" s="6"/>
      <c r="S2920" s="6"/>
      <c r="T2920" s="6"/>
      <c r="U2920" s="6"/>
    </row>
    <row r="2921" spans="2:21" s="83" customFormat="1" x14ac:dyDescent="0.2">
      <c r="B2921" s="142"/>
      <c r="E2921" s="84"/>
      <c r="F2921" s="216"/>
      <c r="G2921" s="84"/>
      <c r="H2921" s="210"/>
      <c r="I2921" s="210"/>
      <c r="J2921" s="84"/>
      <c r="K2921" s="84"/>
      <c r="L2921" s="84"/>
      <c r="M2921" s="84"/>
      <c r="N2921" s="84"/>
      <c r="O2921" s="6"/>
      <c r="P2921" s="6"/>
      <c r="Q2921" s="6"/>
      <c r="R2921" s="6"/>
      <c r="S2921" s="6"/>
      <c r="T2921" s="6"/>
      <c r="U2921" s="6"/>
    </row>
    <row r="2922" spans="2:21" s="83" customFormat="1" x14ac:dyDescent="0.2">
      <c r="B2922" s="142"/>
      <c r="E2922" s="84"/>
      <c r="F2922" s="216"/>
      <c r="G2922" s="84"/>
      <c r="H2922" s="210"/>
      <c r="I2922" s="210"/>
      <c r="J2922" s="84"/>
      <c r="K2922" s="84"/>
      <c r="L2922" s="84"/>
      <c r="M2922" s="84"/>
      <c r="N2922" s="84"/>
      <c r="O2922" s="6"/>
      <c r="P2922" s="6"/>
      <c r="Q2922" s="6"/>
      <c r="R2922" s="6"/>
      <c r="S2922" s="6"/>
      <c r="T2922" s="6"/>
      <c r="U2922" s="6"/>
    </row>
    <row r="2923" spans="2:21" s="83" customFormat="1" x14ac:dyDescent="0.2">
      <c r="B2923" s="142"/>
      <c r="E2923" s="84"/>
      <c r="F2923" s="216"/>
      <c r="G2923" s="84"/>
      <c r="H2923" s="210"/>
      <c r="I2923" s="210"/>
      <c r="J2923" s="84"/>
      <c r="K2923" s="84"/>
      <c r="L2923" s="84"/>
      <c r="M2923" s="84"/>
      <c r="N2923" s="84"/>
      <c r="O2923" s="6"/>
      <c r="P2923" s="6"/>
      <c r="Q2923" s="6"/>
      <c r="R2923" s="6"/>
      <c r="S2923" s="6"/>
      <c r="T2923" s="6"/>
      <c r="U2923" s="6"/>
    </row>
    <row r="2924" spans="2:21" s="83" customFormat="1" x14ac:dyDescent="0.2">
      <c r="B2924" s="142"/>
      <c r="E2924" s="84"/>
      <c r="F2924" s="216"/>
      <c r="G2924" s="84"/>
      <c r="H2924" s="210"/>
      <c r="I2924" s="210"/>
      <c r="J2924" s="84"/>
      <c r="K2924" s="84"/>
      <c r="L2924" s="84"/>
      <c r="M2924" s="84"/>
      <c r="N2924" s="84"/>
      <c r="O2924" s="6"/>
      <c r="P2924" s="6"/>
      <c r="Q2924" s="6"/>
      <c r="R2924" s="6"/>
      <c r="S2924" s="6"/>
      <c r="T2924" s="6"/>
      <c r="U2924" s="6"/>
    </row>
    <row r="2925" spans="2:21" s="83" customFormat="1" x14ac:dyDescent="0.2">
      <c r="B2925" s="142"/>
      <c r="E2925" s="84"/>
      <c r="F2925" s="216"/>
      <c r="G2925" s="84"/>
      <c r="H2925" s="210"/>
      <c r="I2925" s="210"/>
      <c r="J2925" s="84"/>
      <c r="K2925" s="84"/>
      <c r="L2925" s="84"/>
      <c r="M2925" s="84"/>
      <c r="N2925" s="84"/>
      <c r="O2925" s="6"/>
      <c r="P2925" s="6"/>
      <c r="Q2925" s="6"/>
      <c r="R2925" s="6"/>
      <c r="S2925" s="6"/>
      <c r="T2925" s="6"/>
      <c r="U2925" s="6"/>
    </row>
    <row r="2926" spans="2:21" s="83" customFormat="1" x14ac:dyDescent="0.2">
      <c r="B2926" s="142"/>
      <c r="E2926" s="84"/>
      <c r="F2926" s="216"/>
      <c r="G2926" s="84"/>
      <c r="H2926" s="210"/>
      <c r="I2926" s="210"/>
      <c r="J2926" s="84"/>
      <c r="K2926" s="84"/>
      <c r="L2926" s="84"/>
      <c r="M2926" s="84"/>
      <c r="N2926" s="84"/>
      <c r="O2926" s="6"/>
      <c r="P2926" s="6"/>
      <c r="Q2926" s="6"/>
      <c r="R2926" s="6"/>
      <c r="S2926" s="6"/>
      <c r="T2926" s="6"/>
      <c r="U2926" s="6"/>
    </row>
    <row r="2927" spans="2:21" s="83" customFormat="1" x14ac:dyDescent="0.2">
      <c r="B2927" s="142"/>
      <c r="E2927" s="84"/>
      <c r="F2927" s="216"/>
      <c r="G2927" s="84"/>
      <c r="H2927" s="210"/>
      <c r="I2927" s="210"/>
      <c r="J2927" s="84"/>
      <c r="K2927" s="84"/>
      <c r="L2927" s="84"/>
      <c r="M2927" s="84"/>
      <c r="N2927" s="84"/>
      <c r="O2927" s="6"/>
      <c r="P2927" s="6"/>
      <c r="Q2927" s="6"/>
      <c r="R2927" s="6"/>
      <c r="S2927" s="6"/>
      <c r="T2927" s="6"/>
      <c r="U2927" s="6"/>
    </row>
    <row r="2928" spans="2:21" s="83" customFormat="1" x14ac:dyDescent="0.2">
      <c r="B2928" s="142"/>
      <c r="E2928" s="84"/>
      <c r="F2928" s="216"/>
      <c r="G2928" s="84"/>
      <c r="H2928" s="210"/>
      <c r="I2928" s="210"/>
      <c r="J2928" s="84"/>
      <c r="K2928" s="84"/>
      <c r="L2928" s="84"/>
      <c r="M2928" s="84"/>
      <c r="N2928" s="84"/>
      <c r="O2928" s="6"/>
      <c r="P2928" s="6"/>
      <c r="Q2928" s="6"/>
      <c r="R2928" s="6"/>
      <c r="S2928" s="6"/>
      <c r="T2928" s="6"/>
      <c r="U2928" s="6"/>
    </row>
    <row r="2929" spans="2:21" s="83" customFormat="1" x14ac:dyDescent="0.2">
      <c r="B2929" s="142"/>
      <c r="E2929" s="84"/>
      <c r="F2929" s="216"/>
      <c r="G2929" s="84"/>
      <c r="H2929" s="210"/>
      <c r="I2929" s="210"/>
      <c r="J2929" s="84"/>
      <c r="K2929" s="84"/>
      <c r="L2929" s="84"/>
      <c r="M2929" s="84"/>
      <c r="N2929" s="84"/>
      <c r="O2929" s="6"/>
      <c r="P2929" s="6"/>
      <c r="Q2929" s="6"/>
      <c r="R2929" s="6"/>
      <c r="S2929" s="6"/>
      <c r="T2929" s="6"/>
      <c r="U2929" s="6"/>
    </row>
    <row r="2930" spans="2:21" s="83" customFormat="1" x14ac:dyDescent="0.2">
      <c r="B2930" s="142"/>
      <c r="E2930" s="84"/>
      <c r="F2930" s="216"/>
      <c r="G2930" s="84"/>
      <c r="H2930" s="210"/>
      <c r="I2930" s="210"/>
      <c r="J2930" s="84"/>
      <c r="K2930" s="84"/>
      <c r="L2930" s="84"/>
      <c r="M2930" s="84"/>
      <c r="N2930" s="84"/>
      <c r="O2930" s="6"/>
      <c r="P2930" s="6"/>
      <c r="Q2930" s="6"/>
      <c r="R2930" s="6"/>
      <c r="S2930" s="6"/>
      <c r="T2930" s="6"/>
      <c r="U2930" s="6"/>
    </row>
    <row r="2931" spans="2:21" s="83" customFormat="1" x14ac:dyDescent="0.2">
      <c r="B2931" s="142"/>
      <c r="E2931" s="84"/>
      <c r="F2931" s="216"/>
      <c r="G2931" s="84"/>
      <c r="H2931" s="210"/>
      <c r="I2931" s="210"/>
      <c r="J2931" s="84"/>
      <c r="K2931" s="84"/>
      <c r="L2931" s="84"/>
      <c r="M2931" s="84"/>
      <c r="N2931" s="84"/>
      <c r="O2931" s="6"/>
      <c r="P2931" s="6"/>
      <c r="Q2931" s="6"/>
      <c r="R2931" s="6"/>
      <c r="S2931" s="6"/>
      <c r="T2931" s="6"/>
      <c r="U2931" s="6"/>
    </row>
    <row r="2932" spans="2:21" s="83" customFormat="1" x14ac:dyDescent="0.2">
      <c r="B2932" s="142"/>
      <c r="E2932" s="84"/>
      <c r="F2932" s="216"/>
      <c r="G2932" s="84"/>
      <c r="H2932" s="210"/>
      <c r="I2932" s="210"/>
      <c r="J2932" s="84"/>
      <c r="K2932" s="84"/>
      <c r="L2932" s="84"/>
      <c r="M2932" s="84"/>
      <c r="N2932" s="84"/>
      <c r="O2932" s="6"/>
      <c r="P2932" s="6"/>
      <c r="Q2932" s="6"/>
      <c r="R2932" s="6"/>
      <c r="S2932" s="6"/>
      <c r="T2932" s="6"/>
      <c r="U2932" s="6"/>
    </row>
    <row r="2933" spans="2:21" s="83" customFormat="1" x14ac:dyDescent="0.2">
      <c r="B2933" s="142"/>
      <c r="E2933" s="84"/>
      <c r="F2933" s="216"/>
      <c r="G2933" s="84"/>
      <c r="H2933" s="210"/>
      <c r="I2933" s="210"/>
      <c r="J2933" s="84"/>
      <c r="K2933" s="84"/>
      <c r="L2933" s="84"/>
      <c r="M2933" s="84"/>
      <c r="N2933" s="84"/>
      <c r="O2933" s="6"/>
      <c r="P2933" s="6"/>
      <c r="Q2933" s="6"/>
      <c r="R2933" s="6"/>
      <c r="S2933" s="6"/>
      <c r="T2933" s="6"/>
      <c r="U2933" s="6"/>
    </row>
    <row r="2934" spans="2:21" s="83" customFormat="1" x14ac:dyDescent="0.2">
      <c r="B2934" s="142"/>
      <c r="E2934" s="84"/>
      <c r="F2934" s="216"/>
      <c r="G2934" s="84"/>
      <c r="H2934" s="210"/>
      <c r="I2934" s="210"/>
      <c r="J2934" s="84"/>
      <c r="K2934" s="84"/>
      <c r="L2934" s="84"/>
      <c r="M2934" s="84"/>
      <c r="N2934" s="84"/>
      <c r="O2934" s="6"/>
      <c r="P2934" s="6"/>
      <c r="Q2934" s="6"/>
      <c r="R2934" s="6"/>
      <c r="S2934" s="6"/>
      <c r="T2934" s="6"/>
      <c r="U2934" s="6"/>
    </row>
    <row r="2935" spans="2:21" s="83" customFormat="1" x14ac:dyDescent="0.2">
      <c r="B2935" s="142"/>
      <c r="E2935" s="84"/>
      <c r="F2935" s="216"/>
      <c r="G2935" s="84"/>
      <c r="H2935" s="210"/>
      <c r="I2935" s="210"/>
      <c r="J2935" s="84"/>
      <c r="K2935" s="84"/>
      <c r="L2935" s="84"/>
      <c r="M2935" s="84"/>
      <c r="N2935" s="84"/>
      <c r="O2935" s="6"/>
      <c r="P2935" s="6"/>
      <c r="Q2935" s="6"/>
      <c r="R2935" s="6"/>
      <c r="S2935" s="6"/>
      <c r="T2935" s="6"/>
      <c r="U2935" s="6"/>
    </row>
    <row r="2936" spans="2:21" s="83" customFormat="1" x14ac:dyDescent="0.2">
      <c r="B2936" s="142"/>
      <c r="E2936" s="84"/>
      <c r="F2936" s="216"/>
      <c r="G2936" s="84"/>
      <c r="H2936" s="210"/>
      <c r="I2936" s="210"/>
      <c r="J2936" s="84"/>
      <c r="K2936" s="84"/>
      <c r="L2936" s="84"/>
      <c r="M2936" s="84"/>
      <c r="N2936" s="84"/>
      <c r="O2936" s="6"/>
      <c r="P2936" s="6"/>
      <c r="Q2936" s="6"/>
      <c r="R2936" s="6"/>
      <c r="S2936" s="6"/>
      <c r="T2936" s="6"/>
      <c r="U2936" s="6"/>
    </row>
    <row r="2937" spans="2:21" s="83" customFormat="1" x14ac:dyDescent="0.2">
      <c r="B2937" s="142"/>
      <c r="E2937" s="84"/>
      <c r="F2937" s="216"/>
      <c r="G2937" s="84"/>
      <c r="H2937" s="210"/>
      <c r="I2937" s="210"/>
      <c r="J2937" s="84"/>
      <c r="K2937" s="84"/>
      <c r="L2937" s="84"/>
      <c r="M2937" s="84"/>
      <c r="N2937" s="84"/>
      <c r="O2937" s="6"/>
      <c r="P2937" s="6"/>
      <c r="Q2937" s="6"/>
      <c r="R2937" s="6"/>
      <c r="S2937" s="6"/>
      <c r="T2937" s="6"/>
      <c r="U2937" s="6"/>
    </row>
    <row r="2938" spans="2:21" s="83" customFormat="1" x14ac:dyDescent="0.2">
      <c r="B2938" s="142"/>
      <c r="E2938" s="84"/>
      <c r="F2938" s="216"/>
      <c r="G2938" s="84"/>
      <c r="H2938" s="210"/>
      <c r="I2938" s="210"/>
      <c r="J2938" s="84"/>
      <c r="K2938" s="84"/>
      <c r="L2938" s="84"/>
      <c r="M2938" s="84"/>
      <c r="N2938" s="84"/>
      <c r="O2938" s="6"/>
      <c r="P2938" s="6"/>
      <c r="Q2938" s="6"/>
      <c r="R2938" s="6"/>
      <c r="S2938" s="6"/>
      <c r="T2938" s="6"/>
      <c r="U2938" s="6"/>
    </row>
    <row r="2939" spans="2:21" s="83" customFormat="1" x14ac:dyDescent="0.2">
      <c r="B2939" s="142"/>
      <c r="E2939" s="84"/>
      <c r="F2939" s="216"/>
      <c r="G2939" s="84"/>
      <c r="H2939" s="210"/>
      <c r="I2939" s="210"/>
      <c r="J2939" s="84"/>
      <c r="K2939" s="84"/>
      <c r="L2939" s="84"/>
      <c r="M2939" s="84"/>
      <c r="N2939" s="84"/>
      <c r="O2939" s="6"/>
      <c r="P2939" s="6"/>
      <c r="Q2939" s="6"/>
      <c r="R2939" s="6"/>
      <c r="S2939" s="6"/>
      <c r="T2939" s="6"/>
      <c r="U2939" s="6"/>
    </row>
    <row r="2940" spans="2:21" s="83" customFormat="1" x14ac:dyDescent="0.2">
      <c r="B2940" s="142"/>
      <c r="E2940" s="84"/>
      <c r="F2940" s="216"/>
      <c r="G2940" s="84"/>
      <c r="H2940" s="210"/>
      <c r="I2940" s="210"/>
      <c r="J2940" s="84"/>
      <c r="K2940" s="84"/>
      <c r="L2940" s="84"/>
      <c r="M2940" s="84"/>
      <c r="N2940" s="84"/>
      <c r="O2940" s="6"/>
      <c r="P2940" s="6"/>
      <c r="Q2940" s="6"/>
      <c r="R2940" s="6"/>
      <c r="S2940" s="6"/>
      <c r="T2940" s="6"/>
      <c r="U2940" s="6"/>
    </row>
    <row r="2941" spans="2:21" s="83" customFormat="1" x14ac:dyDescent="0.2">
      <c r="B2941" s="142"/>
      <c r="E2941" s="84"/>
      <c r="F2941" s="216"/>
      <c r="G2941" s="84"/>
      <c r="H2941" s="210"/>
      <c r="I2941" s="210"/>
      <c r="J2941" s="84"/>
      <c r="K2941" s="84"/>
      <c r="L2941" s="84"/>
      <c r="M2941" s="84"/>
      <c r="N2941" s="84"/>
      <c r="O2941" s="6"/>
      <c r="P2941" s="6"/>
      <c r="Q2941" s="6"/>
      <c r="R2941" s="6"/>
      <c r="S2941" s="6"/>
      <c r="T2941" s="6"/>
      <c r="U2941" s="6"/>
    </row>
    <row r="2942" spans="2:21" s="83" customFormat="1" x14ac:dyDescent="0.2">
      <c r="B2942" s="142"/>
      <c r="E2942" s="84"/>
      <c r="F2942" s="216"/>
      <c r="G2942" s="84"/>
      <c r="H2942" s="210"/>
      <c r="I2942" s="210"/>
      <c r="J2942" s="84"/>
      <c r="K2942" s="84"/>
      <c r="L2942" s="84"/>
      <c r="M2942" s="84"/>
      <c r="N2942" s="84"/>
      <c r="O2942" s="6"/>
      <c r="P2942" s="6"/>
      <c r="Q2942" s="6"/>
      <c r="R2942" s="6"/>
      <c r="S2942" s="6"/>
      <c r="T2942" s="6"/>
      <c r="U2942" s="6"/>
    </row>
    <row r="2943" spans="2:21" s="83" customFormat="1" x14ac:dyDescent="0.2">
      <c r="B2943" s="142"/>
      <c r="E2943" s="84"/>
      <c r="F2943" s="216"/>
      <c r="G2943" s="84"/>
      <c r="H2943" s="210"/>
      <c r="I2943" s="210"/>
      <c r="J2943" s="84"/>
      <c r="K2943" s="84"/>
      <c r="L2943" s="84"/>
      <c r="M2943" s="84"/>
      <c r="N2943" s="84"/>
      <c r="O2943" s="6"/>
      <c r="P2943" s="6"/>
      <c r="Q2943" s="6"/>
      <c r="R2943" s="6"/>
      <c r="S2943" s="6"/>
      <c r="T2943" s="6"/>
      <c r="U2943" s="6"/>
    </row>
    <row r="2944" spans="2:21" s="83" customFormat="1" x14ac:dyDescent="0.2">
      <c r="B2944" s="142"/>
      <c r="E2944" s="84"/>
      <c r="F2944" s="216"/>
      <c r="G2944" s="84"/>
      <c r="H2944" s="210"/>
      <c r="I2944" s="210"/>
      <c r="J2944" s="84"/>
      <c r="K2944" s="84"/>
      <c r="L2944" s="84"/>
      <c r="M2944" s="84"/>
      <c r="N2944" s="84"/>
      <c r="O2944" s="6"/>
      <c r="P2944" s="6"/>
      <c r="Q2944" s="6"/>
      <c r="R2944" s="6"/>
      <c r="S2944" s="6"/>
      <c r="T2944" s="6"/>
      <c r="U2944" s="6"/>
    </row>
    <row r="2945" spans="2:21" s="83" customFormat="1" x14ac:dyDescent="0.2">
      <c r="B2945" s="142"/>
      <c r="E2945" s="84"/>
      <c r="F2945" s="216"/>
      <c r="G2945" s="84"/>
      <c r="H2945" s="210"/>
      <c r="I2945" s="210"/>
      <c r="J2945" s="84"/>
      <c r="K2945" s="84"/>
      <c r="L2945" s="84"/>
      <c r="M2945" s="84"/>
      <c r="N2945" s="84"/>
      <c r="O2945" s="6"/>
      <c r="P2945" s="6"/>
      <c r="Q2945" s="6"/>
      <c r="R2945" s="6"/>
      <c r="S2945" s="6"/>
      <c r="T2945" s="6"/>
      <c r="U2945" s="6"/>
    </row>
    <row r="2946" spans="2:21" s="83" customFormat="1" x14ac:dyDescent="0.2">
      <c r="B2946" s="142"/>
      <c r="E2946" s="84"/>
      <c r="F2946" s="216"/>
      <c r="G2946" s="84"/>
      <c r="H2946" s="210"/>
      <c r="I2946" s="210"/>
      <c r="J2946" s="84"/>
      <c r="K2946" s="84"/>
      <c r="L2946" s="84"/>
      <c r="M2946" s="84"/>
      <c r="N2946" s="84"/>
      <c r="O2946" s="6"/>
      <c r="P2946" s="6"/>
      <c r="Q2946" s="6"/>
      <c r="R2946" s="6"/>
      <c r="S2946" s="6"/>
      <c r="T2946" s="6"/>
      <c r="U2946" s="6"/>
    </row>
    <row r="2947" spans="2:21" s="83" customFormat="1" x14ac:dyDescent="0.2">
      <c r="B2947" s="142"/>
      <c r="E2947" s="84"/>
      <c r="F2947" s="216"/>
      <c r="G2947" s="84"/>
      <c r="H2947" s="210"/>
      <c r="I2947" s="210"/>
      <c r="J2947" s="84"/>
      <c r="K2947" s="84"/>
      <c r="L2947" s="84"/>
      <c r="M2947" s="84"/>
      <c r="N2947" s="84"/>
      <c r="O2947" s="6"/>
      <c r="P2947" s="6"/>
      <c r="Q2947" s="6"/>
      <c r="R2947" s="6"/>
      <c r="S2947" s="6"/>
      <c r="T2947" s="6"/>
      <c r="U2947" s="6"/>
    </row>
    <row r="2948" spans="2:21" s="83" customFormat="1" x14ac:dyDescent="0.2">
      <c r="B2948" s="142"/>
      <c r="E2948" s="84"/>
      <c r="F2948" s="216"/>
      <c r="G2948" s="84"/>
      <c r="H2948" s="210"/>
      <c r="I2948" s="210"/>
      <c r="J2948" s="84"/>
      <c r="K2948" s="84"/>
      <c r="L2948" s="84"/>
      <c r="M2948" s="84"/>
      <c r="N2948" s="84"/>
      <c r="O2948" s="6"/>
      <c r="P2948" s="6"/>
      <c r="Q2948" s="6"/>
      <c r="R2948" s="6"/>
      <c r="S2948" s="6"/>
      <c r="T2948" s="6"/>
      <c r="U2948" s="6"/>
    </row>
    <row r="2949" spans="2:21" s="83" customFormat="1" x14ac:dyDescent="0.2">
      <c r="B2949" s="142"/>
      <c r="E2949" s="84"/>
      <c r="F2949" s="216"/>
      <c r="G2949" s="84"/>
      <c r="H2949" s="210"/>
      <c r="I2949" s="210"/>
      <c r="J2949" s="84"/>
      <c r="K2949" s="84"/>
      <c r="L2949" s="84"/>
      <c r="M2949" s="84"/>
      <c r="N2949" s="84"/>
      <c r="O2949" s="6"/>
      <c r="P2949" s="6"/>
      <c r="Q2949" s="6"/>
      <c r="R2949" s="6"/>
      <c r="S2949" s="6"/>
      <c r="T2949" s="6"/>
      <c r="U2949" s="6"/>
    </row>
    <row r="2950" spans="2:21" s="83" customFormat="1" x14ac:dyDescent="0.2">
      <c r="B2950" s="142"/>
      <c r="E2950" s="84"/>
      <c r="F2950" s="216"/>
      <c r="G2950" s="84"/>
      <c r="H2950" s="210"/>
      <c r="I2950" s="210"/>
      <c r="J2950" s="84"/>
      <c r="K2950" s="84"/>
      <c r="L2950" s="84"/>
      <c r="M2950" s="84"/>
      <c r="N2950" s="84"/>
      <c r="O2950" s="6"/>
      <c r="P2950" s="6"/>
      <c r="Q2950" s="6"/>
      <c r="R2950" s="6"/>
      <c r="S2950" s="6"/>
      <c r="T2950" s="6"/>
      <c r="U2950" s="6"/>
    </row>
    <row r="2951" spans="2:21" s="83" customFormat="1" x14ac:dyDescent="0.2">
      <c r="B2951" s="142"/>
      <c r="E2951" s="84"/>
      <c r="F2951" s="216"/>
      <c r="G2951" s="84"/>
      <c r="H2951" s="210"/>
      <c r="I2951" s="210"/>
      <c r="J2951" s="84"/>
      <c r="K2951" s="84"/>
      <c r="L2951" s="84"/>
      <c r="M2951" s="84"/>
      <c r="N2951" s="84"/>
      <c r="O2951" s="6"/>
      <c r="P2951" s="6"/>
      <c r="Q2951" s="6"/>
      <c r="R2951" s="6"/>
      <c r="S2951" s="6"/>
      <c r="T2951" s="6"/>
      <c r="U2951" s="6"/>
    </row>
    <row r="2952" spans="2:21" s="83" customFormat="1" x14ac:dyDescent="0.2">
      <c r="B2952" s="142"/>
      <c r="E2952" s="84"/>
      <c r="F2952" s="216"/>
      <c r="G2952" s="84"/>
      <c r="H2952" s="210"/>
      <c r="I2952" s="210"/>
      <c r="J2952" s="84"/>
      <c r="K2952" s="84"/>
      <c r="L2952" s="84"/>
      <c r="M2952" s="84"/>
      <c r="N2952" s="84"/>
      <c r="O2952" s="6"/>
      <c r="P2952" s="6"/>
      <c r="Q2952" s="6"/>
      <c r="R2952" s="6"/>
      <c r="S2952" s="6"/>
      <c r="T2952" s="6"/>
      <c r="U2952" s="6"/>
    </row>
    <row r="2953" spans="2:21" s="83" customFormat="1" x14ac:dyDescent="0.2">
      <c r="B2953" s="142"/>
      <c r="E2953" s="84"/>
      <c r="F2953" s="216"/>
      <c r="G2953" s="84"/>
      <c r="H2953" s="210"/>
      <c r="I2953" s="210"/>
      <c r="J2953" s="84"/>
      <c r="K2953" s="84"/>
      <c r="L2953" s="84"/>
      <c r="M2953" s="84"/>
      <c r="N2953" s="84"/>
      <c r="O2953" s="6"/>
      <c r="P2953" s="6"/>
      <c r="Q2953" s="6"/>
      <c r="R2953" s="6"/>
      <c r="S2953" s="6"/>
      <c r="T2953" s="6"/>
      <c r="U2953" s="6"/>
    </row>
    <row r="2954" spans="2:21" s="83" customFormat="1" x14ac:dyDescent="0.2">
      <c r="B2954" s="142"/>
      <c r="E2954" s="84"/>
      <c r="F2954" s="216"/>
      <c r="G2954" s="84"/>
      <c r="H2954" s="210"/>
      <c r="I2954" s="210"/>
      <c r="J2954" s="84"/>
      <c r="K2954" s="84"/>
      <c r="L2954" s="84"/>
      <c r="M2954" s="84"/>
      <c r="N2954" s="84"/>
      <c r="O2954" s="6"/>
      <c r="P2954" s="6"/>
      <c r="Q2954" s="6"/>
      <c r="R2954" s="6"/>
      <c r="S2954" s="6"/>
      <c r="T2954" s="6"/>
      <c r="U2954" s="6"/>
    </row>
    <row r="2955" spans="2:21" s="83" customFormat="1" x14ac:dyDescent="0.2">
      <c r="B2955" s="142"/>
      <c r="E2955" s="84"/>
      <c r="F2955" s="216"/>
      <c r="G2955" s="84"/>
      <c r="H2955" s="210"/>
      <c r="I2955" s="210"/>
      <c r="J2955" s="84"/>
      <c r="K2955" s="84"/>
      <c r="L2955" s="84"/>
      <c r="M2955" s="84"/>
      <c r="N2955" s="84"/>
      <c r="O2955" s="6"/>
      <c r="P2955" s="6"/>
      <c r="Q2955" s="6"/>
      <c r="R2955" s="6"/>
      <c r="S2955" s="6"/>
      <c r="T2955" s="6"/>
      <c r="U2955" s="6"/>
    </row>
    <row r="2956" spans="2:21" s="83" customFormat="1" x14ac:dyDescent="0.2">
      <c r="B2956" s="142"/>
      <c r="E2956" s="84"/>
      <c r="F2956" s="216"/>
      <c r="G2956" s="84"/>
      <c r="H2956" s="210"/>
      <c r="I2956" s="210"/>
      <c r="J2956" s="84"/>
      <c r="K2956" s="84"/>
      <c r="L2956" s="84"/>
      <c r="M2956" s="84"/>
      <c r="N2956" s="84"/>
      <c r="O2956" s="6"/>
      <c r="P2956" s="6"/>
      <c r="Q2956" s="6"/>
      <c r="R2956" s="6"/>
      <c r="S2956" s="6"/>
      <c r="T2956" s="6"/>
      <c r="U2956" s="6"/>
    </row>
    <row r="2957" spans="2:21" s="83" customFormat="1" x14ac:dyDescent="0.2">
      <c r="B2957" s="142"/>
      <c r="E2957" s="84"/>
      <c r="F2957" s="216"/>
      <c r="G2957" s="84"/>
      <c r="H2957" s="210"/>
      <c r="I2957" s="210"/>
      <c r="J2957" s="84"/>
      <c r="K2957" s="84"/>
      <c r="L2957" s="84"/>
      <c r="M2957" s="84"/>
      <c r="N2957" s="84"/>
      <c r="O2957" s="6"/>
      <c r="P2957" s="6"/>
      <c r="Q2957" s="6"/>
      <c r="R2957" s="6"/>
      <c r="S2957" s="6"/>
      <c r="T2957" s="6"/>
      <c r="U2957" s="6"/>
    </row>
    <row r="2958" spans="2:21" s="83" customFormat="1" x14ac:dyDescent="0.2">
      <c r="B2958" s="142"/>
      <c r="E2958" s="84"/>
      <c r="F2958" s="216"/>
      <c r="G2958" s="84"/>
      <c r="H2958" s="210"/>
      <c r="I2958" s="210"/>
      <c r="J2958" s="84"/>
      <c r="K2958" s="84"/>
      <c r="L2958" s="84"/>
      <c r="M2958" s="84"/>
      <c r="N2958" s="84"/>
      <c r="O2958" s="6"/>
      <c r="P2958" s="6"/>
      <c r="Q2958" s="6"/>
      <c r="R2958" s="6"/>
      <c r="S2958" s="6"/>
      <c r="T2958" s="6"/>
      <c r="U2958" s="6"/>
    </row>
    <row r="2959" spans="2:21" s="83" customFormat="1" x14ac:dyDescent="0.2">
      <c r="B2959" s="142"/>
      <c r="E2959" s="84"/>
      <c r="F2959" s="216"/>
      <c r="G2959" s="84"/>
      <c r="H2959" s="210"/>
      <c r="I2959" s="210"/>
      <c r="J2959" s="84"/>
      <c r="K2959" s="84"/>
      <c r="L2959" s="84"/>
      <c r="M2959" s="84"/>
      <c r="N2959" s="84"/>
      <c r="O2959" s="6"/>
      <c r="P2959" s="6"/>
      <c r="Q2959" s="6"/>
      <c r="R2959" s="6"/>
      <c r="S2959" s="6"/>
      <c r="T2959" s="6"/>
      <c r="U2959" s="6"/>
    </row>
    <row r="2960" spans="2:21" s="83" customFormat="1" x14ac:dyDescent="0.2">
      <c r="B2960" s="142"/>
      <c r="E2960" s="84"/>
      <c r="F2960" s="216"/>
      <c r="G2960" s="84"/>
      <c r="H2960" s="210"/>
      <c r="I2960" s="210"/>
      <c r="J2960" s="84"/>
      <c r="K2960" s="84"/>
      <c r="L2960" s="84"/>
      <c r="M2960" s="84"/>
      <c r="N2960" s="84"/>
      <c r="O2960" s="6"/>
      <c r="P2960" s="6"/>
      <c r="Q2960" s="6"/>
      <c r="R2960" s="6"/>
      <c r="S2960" s="6"/>
      <c r="T2960" s="6"/>
      <c r="U2960" s="6"/>
    </row>
    <row r="2961" spans="2:21" s="83" customFormat="1" x14ac:dyDescent="0.2">
      <c r="B2961" s="142"/>
      <c r="E2961" s="84"/>
      <c r="F2961" s="216"/>
      <c r="G2961" s="84"/>
      <c r="H2961" s="210"/>
      <c r="I2961" s="210"/>
      <c r="J2961" s="84"/>
      <c r="K2961" s="84"/>
      <c r="L2961" s="84"/>
      <c r="M2961" s="84"/>
      <c r="N2961" s="84"/>
      <c r="O2961" s="6"/>
      <c r="P2961" s="6"/>
      <c r="Q2961" s="6"/>
      <c r="R2961" s="6"/>
      <c r="S2961" s="6"/>
      <c r="T2961" s="6"/>
      <c r="U2961" s="6"/>
    </row>
    <row r="2962" spans="2:21" s="83" customFormat="1" x14ac:dyDescent="0.2">
      <c r="B2962" s="142"/>
      <c r="E2962" s="84"/>
      <c r="F2962" s="216"/>
      <c r="G2962" s="84"/>
      <c r="H2962" s="210"/>
      <c r="I2962" s="210"/>
      <c r="J2962" s="84"/>
      <c r="K2962" s="84"/>
      <c r="L2962" s="84"/>
      <c r="M2962" s="84"/>
      <c r="N2962" s="84"/>
      <c r="O2962" s="6"/>
      <c r="P2962" s="6"/>
      <c r="Q2962" s="6"/>
      <c r="R2962" s="6"/>
      <c r="S2962" s="6"/>
      <c r="T2962" s="6"/>
      <c r="U2962" s="6"/>
    </row>
    <row r="2963" spans="2:21" s="83" customFormat="1" x14ac:dyDescent="0.2">
      <c r="B2963" s="142"/>
      <c r="E2963" s="84"/>
      <c r="F2963" s="216"/>
      <c r="G2963" s="84"/>
      <c r="H2963" s="210"/>
      <c r="I2963" s="210"/>
      <c r="J2963" s="84"/>
      <c r="K2963" s="84"/>
      <c r="L2963" s="84"/>
      <c r="M2963" s="84"/>
      <c r="N2963" s="84"/>
      <c r="O2963" s="6"/>
      <c r="P2963" s="6"/>
      <c r="Q2963" s="6"/>
      <c r="R2963" s="6"/>
      <c r="S2963" s="6"/>
      <c r="T2963" s="6"/>
      <c r="U2963" s="6"/>
    </row>
    <row r="2964" spans="2:21" s="83" customFormat="1" x14ac:dyDescent="0.2">
      <c r="B2964" s="142"/>
      <c r="E2964" s="84"/>
      <c r="F2964" s="216"/>
      <c r="G2964" s="84"/>
      <c r="H2964" s="210"/>
      <c r="I2964" s="210"/>
      <c r="J2964" s="84"/>
      <c r="K2964" s="84"/>
      <c r="L2964" s="84"/>
      <c r="M2964" s="84"/>
      <c r="N2964" s="84"/>
      <c r="O2964" s="6"/>
      <c r="P2964" s="6"/>
      <c r="Q2964" s="6"/>
      <c r="R2964" s="6"/>
      <c r="S2964" s="6"/>
      <c r="T2964" s="6"/>
      <c r="U2964" s="6"/>
    </row>
    <row r="2965" spans="2:21" s="83" customFormat="1" x14ac:dyDescent="0.2">
      <c r="B2965" s="142"/>
      <c r="E2965" s="84"/>
      <c r="F2965" s="216"/>
      <c r="G2965" s="84"/>
      <c r="H2965" s="210"/>
      <c r="I2965" s="210"/>
      <c r="J2965" s="84"/>
      <c r="K2965" s="84"/>
      <c r="L2965" s="84"/>
      <c r="M2965" s="84"/>
      <c r="N2965" s="84"/>
      <c r="O2965" s="6"/>
      <c r="P2965" s="6"/>
      <c r="Q2965" s="6"/>
      <c r="R2965" s="6"/>
      <c r="S2965" s="6"/>
      <c r="T2965" s="6"/>
      <c r="U2965" s="6"/>
    </row>
    <row r="2966" spans="2:21" s="83" customFormat="1" x14ac:dyDescent="0.2">
      <c r="B2966" s="142"/>
      <c r="E2966" s="84"/>
      <c r="F2966" s="216"/>
      <c r="G2966" s="84"/>
      <c r="H2966" s="210"/>
      <c r="I2966" s="210"/>
      <c r="J2966" s="84"/>
      <c r="K2966" s="84"/>
      <c r="L2966" s="84"/>
      <c r="M2966" s="84"/>
      <c r="N2966" s="84"/>
      <c r="O2966" s="6"/>
      <c r="P2966" s="6"/>
      <c r="Q2966" s="6"/>
      <c r="R2966" s="6"/>
      <c r="S2966" s="6"/>
      <c r="T2966" s="6"/>
      <c r="U2966" s="6"/>
    </row>
    <row r="2967" spans="2:21" s="83" customFormat="1" x14ac:dyDescent="0.2">
      <c r="B2967" s="142"/>
      <c r="E2967" s="84"/>
      <c r="F2967" s="216"/>
      <c r="G2967" s="84"/>
      <c r="H2967" s="210"/>
      <c r="I2967" s="210"/>
      <c r="J2967" s="84"/>
      <c r="K2967" s="84"/>
      <c r="L2967" s="84"/>
      <c r="M2967" s="84"/>
      <c r="N2967" s="84"/>
      <c r="O2967" s="6"/>
      <c r="P2967" s="6"/>
      <c r="Q2967" s="6"/>
      <c r="R2967" s="6"/>
      <c r="S2967" s="6"/>
      <c r="T2967" s="6"/>
      <c r="U2967" s="6"/>
    </row>
    <row r="2968" spans="2:21" s="83" customFormat="1" x14ac:dyDescent="0.2">
      <c r="B2968" s="142"/>
      <c r="E2968" s="84"/>
      <c r="F2968" s="216"/>
      <c r="G2968" s="84"/>
      <c r="H2968" s="210"/>
      <c r="I2968" s="210"/>
      <c r="J2968" s="84"/>
      <c r="K2968" s="84"/>
      <c r="L2968" s="84"/>
      <c r="M2968" s="84"/>
      <c r="N2968" s="84"/>
      <c r="O2968" s="6"/>
      <c r="P2968" s="6"/>
      <c r="Q2968" s="6"/>
      <c r="R2968" s="6"/>
      <c r="S2968" s="6"/>
      <c r="T2968" s="6"/>
      <c r="U2968" s="6"/>
    </row>
    <row r="2969" spans="2:21" s="83" customFormat="1" x14ac:dyDescent="0.2">
      <c r="B2969" s="142"/>
      <c r="E2969" s="84"/>
      <c r="F2969" s="216"/>
      <c r="G2969" s="84"/>
      <c r="H2969" s="210"/>
      <c r="I2969" s="210"/>
      <c r="J2969" s="84"/>
      <c r="K2969" s="84"/>
      <c r="L2969" s="84"/>
      <c r="M2969" s="84"/>
      <c r="N2969" s="84"/>
      <c r="O2969" s="6"/>
      <c r="P2969" s="6"/>
      <c r="Q2969" s="6"/>
      <c r="R2969" s="6"/>
      <c r="S2969" s="6"/>
      <c r="T2969" s="6"/>
      <c r="U2969" s="6"/>
    </row>
    <row r="2970" spans="2:21" s="83" customFormat="1" x14ac:dyDescent="0.2">
      <c r="B2970" s="142"/>
      <c r="E2970" s="84"/>
      <c r="F2970" s="216"/>
      <c r="G2970" s="84"/>
      <c r="H2970" s="210"/>
      <c r="I2970" s="210"/>
      <c r="J2970" s="84"/>
      <c r="K2970" s="84"/>
      <c r="L2970" s="84"/>
      <c r="M2970" s="84"/>
      <c r="N2970" s="84"/>
      <c r="O2970" s="6"/>
      <c r="P2970" s="6"/>
      <c r="Q2970" s="6"/>
      <c r="R2970" s="6"/>
      <c r="S2970" s="6"/>
      <c r="T2970" s="6"/>
      <c r="U2970" s="6"/>
    </row>
    <row r="2971" spans="2:21" s="83" customFormat="1" x14ac:dyDescent="0.2">
      <c r="B2971" s="142"/>
      <c r="E2971" s="84"/>
      <c r="F2971" s="216"/>
      <c r="G2971" s="84"/>
      <c r="H2971" s="210"/>
      <c r="I2971" s="210"/>
      <c r="J2971" s="84"/>
      <c r="K2971" s="84"/>
      <c r="L2971" s="84"/>
      <c r="M2971" s="84"/>
      <c r="N2971" s="84"/>
      <c r="O2971" s="6"/>
      <c r="P2971" s="6"/>
      <c r="Q2971" s="6"/>
      <c r="R2971" s="6"/>
      <c r="S2971" s="6"/>
      <c r="T2971" s="6"/>
      <c r="U2971" s="6"/>
    </row>
    <row r="2972" spans="2:21" s="83" customFormat="1" x14ac:dyDescent="0.2">
      <c r="B2972" s="142"/>
      <c r="E2972" s="84"/>
      <c r="F2972" s="216"/>
      <c r="G2972" s="84"/>
      <c r="H2972" s="210"/>
      <c r="I2972" s="210"/>
      <c r="J2972" s="84"/>
      <c r="K2972" s="84"/>
      <c r="L2972" s="84"/>
      <c r="M2972" s="84"/>
      <c r="N2972" s="84"/>
      <c r="O2972" s="6"/>
      <c r="P2972" s="6"/>
      <c r="Q2972" s="6"/>
      <c r="R2972" s="6"/>
      <c r="S2972" s="6"/>
      <c r="T2972" s="6"/>
      <c r="U2972" s="6"/>
    </row>
    <row r="2973" spans="2:21" s="83" customFormat="1" x14ac:dyDescent="0.2">
      <c r="B2973" s="142"/>
      <c r="E2973" s="84"/>
      <c r="F2973" s="216"/>
      <c r="G2973" s="84"/>
      <c r="H2973" s="210"/>
      <c r="I2973" s="210"/>
      <c r="J2973" s="84"/>
      <c r="K2973" s="84"/>
      <c r="L2973" s="84"/>
      <c r="M2973" s="84"/>
      <c r="N2973" s="84"/>
      <c r="O2973" s="6"/>
      <c r="P2973" s="6"/>
      <c r="Q2973" s="6"/>
      <c r="R2973" s="6"/>
      <c r="S2973" s="6"/>
      <c r="T2973" s="6"/>
      <c r="U2973" s="6"/>
    </row>
    <row r="2974" spans="2:21" s="83" customFormat="1" x14ac:dyDescent="0.2">
      <c r="B2974" s="142"/>
      <c r="E2974" s="84"/>
      <c r="F2974" s="216"/>
      <c r="G2974" s="84"/>
      <c r="H2974" s="210"/>
      <c r="I2974" s="210"/>
      <c r="J2974" s="84"/>
      <c r="K2974" s="84"/>
      <c r="L2974" s="84"/>
      <c r="M2974" s="84"/>
      <c r="N2974" s="84"/>
      <c r="O2974" s="6"/>
      <c r="P2974" s="6"/>
      <c r="Q2974" s="6"/>
      <c r="R2974" s="6"/>
      <c r="S2974" s="6"/>
      <c r="T2974" s="6"/>
      <c r="U2974" s="6"/>
    </row>
    <row r="2975" spans="2:21" s="83" customFormat="1" x14ac:dyDescent="0.2">
      <c r="B2975" s="142"/>
      <c r="E2975" s="84"/>
      <c r="F2975" s="216"/>
      <c r="G2975" s="84"/>
      <c r="H2975" s="210"/>
      <c r="I2975" s="210"/>
      <c r="J2975" s="84"/>
      <c r="K2975" s="84"/>
      <c r="L2975" s="84"/>
      <c r="M2975" s="84"/>
      <c r="N2975" s="84"/>
      <c r="O2975" s="6"/>
      <c r="P2975" s="6"/>
      <c r="Q2975" s="6"/>
      <c r="R2975" s="6"/>
      <c r="S2975" s="6"/>
      <c r="T2975" s="6"/>
      <c r="U2975" s="6"/>
    </row>
    <row r="2976" spans="2:21" s="83" customFormat="1" x14ac:dyDescent="0.2">
      <c r="B2976" s="142"/>
      <c r="E2976" s="84"/>
      <c r="F2976" s="216"/>
      <c r="G2976" s="84"/>
      <c r="H2976" s="210"/>
      <c r="I2976" s="210"/>
      <c r="J2976" s="84"/>
      <c r="K2976" s="84"/>
      <c r="L2976" s="84"/>
      <c r="M2976" s="84"/>
      <c r="N2976" s="84"/>
      <c r="O2976" s="6"/>
      <c r="P2976" s="6"/>
      <c r="Q2976" s="6"/>
      <c r="R2976" s="6"/>
      <c r="S2976" s="6"/>
      <c r="T2976" s="6"/>
      <c r="U2976" s="6"/>
    </row>
    <row r="2977" spans="2:21" s="83" customFormat="1" x14ac:dyDescent="0.2">
      <c r="B2977" s="142"/>
      <c r="E2977" s="84"/>
      <c r="F2977" s="216"/>
      <c r="G2977" s="84"/>
      <c r="H2977" s="210"/>
      <c r="I2977" s="210"/>
      <c r="J2977" s="84"/>
      <c r="K2977" s="84"/>
      <c r="L2977" s="84"/>
      <c r="M2977" s="84"/>
      <c r="N2977" s="84"/>
      <c r="O2977" s="6"/>
      <c r="P2977" s="6"/>
      <c r="Q2977" s="6"/>
      <c r="R2977" s="6"/>
      <c r="S2977" s="6"/>
      <c r="T2977" s="6"/>
      <c r="U2977" s="6"/>
    </row>
    <row r="2978" spans="2:21" s="83" customFormat="1" x14ac:dyDescent="0.2">
      <c r="B2978" s="142"/>
      <c r="E2978" s="84"/>
      <c r="F2978" s="216"/>
      <c r="G2978" s="84"/>
      <c r="H2978" s="210"/>
      <c r="I2978" s="210"/>
      <c r="J2978" s="84"/>
      <c r="K2978" s="84"/>
      <c r="L2978" s="84"/>
      <c r="M2978" s="84"/>
      <c r="N2978" s="84"/>
      <c r="O2978" s="6"/>
      <c r="P2978" s="6"/>
      <c r="Q2978" s="6"/>
      <c r="R2978" s="6"/>
      <c r="S2978" s="6"/>
      <c r="T2978" s="6"/>
      <c r="U2978" s="6"/>
    </row>
    <row r="2979" spans="2:21" s="83" customFormat="1" x14ac:dyDescent="0.2">
      <c r="B2979" s="142"/>
      <c r="E2979" s="84"/>
      <c r="F2979" s="216"/>
      <c r="G2979" s="84"/>
      <c r="H2979" s="210"/>
      <c r="I2979" s="210"/>
      <c r="J2979" s="84"/>
      <c r="K2979" s="84"/>
      <c r="L2979" s="84"/>
      <c r="M2979" s="84"/>
      <c r="N2979" s="84"/>
      <c r="O2979" s="6"/>
      <c r="P2979" s="6"/>
      <c r="Q2979" s="6"/>
      <c r="R2979" s="6"/>
      <c r="S2979" s="6"/>
      <c r="T2979" s="6"/>
      <c r="U2979" s="6"/>
    </row>
    <row r="2980" spans="2:21" s="83" customFormat="1" x14ac:dyDescent="0.2">
      <c r="B2980" s="142"/>
      <c r="E2980" s="84"/>
      <c r="F2980" s="216"/>
      <c r="G2980" s="84"/>
      <c r="H2980" s="210"/>
      <c r="I2980" s="210"/>
      <c r="J2980" s="84"/>
      <c r="K2980" s="84"/>
      <c r="L2980" s="84"/>
      <c r="M2980" s="84"/>
      <c r="N2980" s="84"/>
      <c r="O2980" s="6"/>
      <c r="P2980" s="6"/>
      <c r="Q2980" s="6"/>
      <c r="R2980" s="6"/>
      <c r="S2980" s="6"/>
      <c r="T2980" s="6"/>
      <c r="U2980" s="6"/>
    </row>
    <row r="2981" spans="2:21" s="83" customFormat="1" x14ac:dyDescent="0.2">
      <c r="B2981" s="142"/>
      <c r="E2981" s="84"/>
      <c r="F2981" s="216"/>
      <c r="G2981" s="84"/>
      <c r="H2981" s="210"/>
      <c r="I2981" s="210"/>
      <c r="J2981" s="84"/>
      <c r="K2981" s="84"/>
      <c r="L2981" s="84"/>
      <c r="M2981" s="84"/>
      <c r="N2981" s="84"/>
      <c r="O2981" s="6"/>
      <c r="P2981" s="6"/>
      <c r="Q2981" s="6"/>
      <c r="R2981" s="6"/>
      <c r="S2981" s="6"/>
      <c r="T2981" s="6"/>
      <c r="U2981" s="6"/>
    </row>
    <row r="2982" spans="2:21" s="83" customFormat="1" x14ac:dyDescent="0.2">
      <c r="B2982" s="142"/>
      <c r="E2982" s="84"/>
      <c r="F2982" s="216"/>
      <c r="G2982" s="84"/>
      <c r="H2982" s="210"/>
      <c r="I2982" s="210"/>
      <c r="J2982" s="84"/>
      <c r="K2982" s="84"/>
      <c r="L2982" s="84"/>
      <c r="M2982" s="84"/>
      <c r="N2982" s="84"/>
      <c r="O2982" s="6"/>
      <c r="P2982" s="6"/>
      <c r="Q2982" s="6"/>
      <c r="R2982" s="6"/>
      <c r="S2982" s="6"/>
      <c r="T2982" s="6"/>
      <c r="U2982" s="6"/>
    </row>
    <row r="2983" spans="2:21" s="83" customFormat="1" x14ac:dyDescent="0.2">
      <c r="B2983" s="142"/>
      <c r="E2983" s="84"/>
      <c r="F2983" s="216"/>
      <c r="G2983" s="84"/>
      <c r="H2983" s="210"/>
      <c r="I2983" s="210"/>
      <c r="J2983" s="84"/>
      <c r="K2983" s="84"/>
      <c r="L2983" s="84"/>
      <c r="M2983" s="84"/>
      <c r="N2983" s="84"/>
      <c r="O2983" s="6"/>
      <c r="P2983" s="6"/>
      <c r="Q2983" s="6"/>
      <c r="R2983" s="6"/>
      <c r="S2983" s="6"/>
      <c r="T2983" s="6"/>
      <c r="U2983" s="6"/>
    </row>
    <row r="2984" spans="2:21" s="83" customFormat="1" x14ac:dyDescent="0.2">
      <c r="B2984" s="142"/>
      <c r="E2984" s="84"/>
      <c r="F2984" s="216"/>
      <c r="G2984" s="84"/>
      <c r="H2984" s="210"/>
      <c r="I2984" s="210"/>
      <c r="J2984" s="84"/>
      <c r="K2984" s="84"/>
      <c r="L2984" s="84"/>
      <c r="M2984" s="84"/>
      <c r="N2984" s="84"/>
      <c r="O2984" s="6"/>
      <c r="P2984" s="6"/>
      <c r="Q2984" s="6"/>
      <c r="R2984" s="6"/>
      <c r="S2984" s="6"/>
      <c r="T2984" s="6"/>
      <c r="U2984" s="6"/>
    </row>
    <row r="2985" spans="2:21" s="83" customFormat="1" x14ac:dyDescent="0.2">
      <c r="B2985" s="142"/>
      <c r="E2985" s="84"/>
      <c r="F2985" s="216"/>
      <c r="G2985" s="84"/>
      <c r="H2985" s="210"/>
      <c r="I2985" s="210"/>
      <c r="J2985" s="84"/>
      <c r="K2985" s="84"/>
      <c r="L2985" s="84"/>
      <c r="M2985" s="84"/>
      <c r="N2985" s="84"/>
      <c r="O2985" s="6"/>
      <c r="P2985" s="6"/>
      <c r="Q2985" s="6"/>
      <c r="R2985" s="6"/>
      <c r="S2985" s="6"/>
      <c r="T2985" s="6"/>
      <c r="U2985" s="6"/>
    </row>
    <row r="2986" spans="2:21" s="83" customFormat="1" x14ac:dyDescent="0.2">
      <c r="B2986" s="142"/>
      <c r="E2986" s="84"/>
      <c r="F2986" s="216"/>
      <c r="G2986" s="84"/>
      <c r="H2986" s="210"/>
      <c r="I2986" s="210"/>
      <c r="J2986" s="84"/>
      <c r="K2986" s="84"/>
      <c r="L2986" s="84"/>
      <c r="M2986" s="84"/>
      <c r="N2986" s="84"/>
      <c r="O2986" s="6"/>
      <c r="P2986" s="6"/>
      <c r="Q2986" s="6"/>
      <c r="R2986" s="6"/>
      <c r="S2986" s="6"/>
      <c r="T2986" s="6"/>
      <c r="U2986" s="6"/>
    </row>
    <row r="2987" spans="2:21" s="83" customFormat="1" x14ac:dyDescent="0.2">
      <c r="B2987" s="142"/>
      <c r="E2987" s="84"/>
      <c r="F2987" s="216"/>
      <c r="G2987" s="84"/>
      <c r="H2987" s="210"/>
      <c r="I2987" s="210"/>
      <c r="J2987" s="84"/>
      <c r="K2987" s="84"/>
      <c r="L2987" s="84"/>
      <c r="M2987" s="84"/>
      <c r="N2987" s="84"/>
      <c r="O2987" s="6"/>
      <c r="P2987" s="6"/>
      <c r="Q2987" s="6"/>
      <c r="R2987" s="6"/>
      <c r="S2987" s="6"/>
      <c r="T2987" s="6"/>
      <c r="U2987" s="6"/>
    </row>
    <row r="2988" spans="2:21" s="83" customFormat="1" x14ac:dyDescent="0.2">
      <c r="B2988" s="142"/>
      <c r="E2988" s="84"/>
      <c r="F2988" s="216"/>
      <c r="G2988" s="84"/>
      <c r="H2988" s="210"/>
      <c r="I2988" s="210"/>
      <c r="J2988" s="84"/>
      <c r="K2988" s="84"/>
      <c r="L2988" s="84"/>
      <c r="M2988" s="84"/>
      <c r="N2988" s="84"/>
      <c r="O2988" s="6"/>
      <c r="P2988" s="6"/>
      <c r="Q2988" s="6"/>
      <c r="R2988" s="6"/>
      <c r="S2988" s="6"/>
      <c r="T2988" s="6"/>
      <c r="U2988" s="6"/>
    </row>
    <row r="2989" spans="2:21" s="83" customFormat="1" x14ac:dyDescent="0.2">
      <c r="B2989" s="142"/>
      <c r="E2989" s="84"/>
      <c r="F2989" s="216"/>
      <c r="G2989" s="84"/>
      <c r="H2989" s="210"/>
      <c r="I2989" s="210"/>
      <c r="J2989" s="84"/>
      <c r="K2989" s="84"/>
      <c r="L2989" s="84"/>
      <c r="M2989" s="84"/>
      <c r="N2989" s="84"/>
      <c r="O2989" s="6"/>
      <c r="P2989" s="6"/>
      <c r="Q2989" s="6"/>
      <c r="R2989" s="6"/>
      <c r="S2989" s="6"/>
      <c r="T2989" s="6"/>
      <c r="U2989" s="6"/>
    </row>
    <row r="2990" spans="2:21" s="83" customFormat="1" x14ac:dyDescent="0.2">
      <c r="B2990" s="142"/>
      <c r="E2990" s="84"/>
      <c r="F2990" s="216"/>
      <c r="G2990" s="84"/>
      <c r="H2990" s="210"/>
      <c r="I2990" s="210"/>
      <c r="J2990" s="84"/>
      <c r="K2990" s="84"/>
      <c r="L2990" s="84"/>
      <c r="M2990" s="84"/>
      <c r="N2990" s="84"/>
      <c r="O2990" s="6"/>
      <c r="P2990" s="6"/>
      <c r="Q2990" s="6"/>
      <c r="R2990" s="6"/>
      <c r="S2990" s="6"/>
      <c r="T2990" s="6"/>
      <c r="U2990" s="6"/>
    </row>
    <row r="2991" spans="2:21" s="83" customFormat="1" x14ac:dyDescent="0.2">
      <c r="B2991" s="142"/>
      <c r="E2991" s="84"/>
      <c r="F2991" s="216"/>
      <c r="G2991" s="84"/>
      <c r="H2991" s="210"/>
      <c r="I2991" s="210"/>
      <c r="J2991" s="84"/>
      <c r="K2991" s="84"/>
      <c r="L2991" s="84"/>
      <c r="M2991" s="84"/>
      <c r="N2991" s="84"/>
      <c r="O2991" s="6"/>
      <c r="P2991" s="6"/>
      <c r="Q2991" s="6"/>
      <c r="R2991" s="6"/>
      <c r="S2991" s="6"/>
      <c r="T2991" s="6"/>
      <c r="U2991" s="6"/>
    </row>
    <row r="2992" spans="2:21" s="83" customFormat="1" x14ac:dyDescent="0.2">
      <c r="B2992" s="142"/>
      <c r="E2992" s="84"/>
      <c r="F2992" s="216"/>
      <c r="G2992" s="84"/>
      <c r="H2992" s="210"/>
      <c r="I2992" s="210"/>
      <c r="J2992" s="84"/>
      <c r="K2992" s="84"/>
      <c r="L2992" s="84"/>
      <c r="M2992" s="84"/>
      <c r="N2992" s="84"/>
      <c r="O2992" s="6"/>
      <c r="P2992" s="6"/>
      <c r="Q2992" s="6"/>
      <c r="R2992" s="6"/>
      <c r="S2992" s="6"/>
      <c r="T2992" s="6"/>
      <c r="U2992" s="6"/>
    </row>
    <row r="2993" spans="2:21" s="83" customFormat="1" x14ac:dyDescent="0.2">
      <c r="B2993" s="142"/>
      <c r="E2993" s="84"/>
      <c r="F2993" s="216"/>
      <c r="G2993" s="84"/>
      <c r="H2993" s="210"/>
      <c r="I2993" s="210"/>
      <c r="J2993" s="84"/>
      <c r="K2993" s="84"/>
      <c r="L2993" s="84"/>
      <c r="M2993" s="84"/>
      <c r="N2993" s="84"/>
      <c r="O2993" s="6"/>
      <c r="P2993" s="6"/>
      <c r="Q2993" s="6"/>
      <c r="R2993" s="6"/>
      <c r="S2993" s="6"/>
      <c r="T2993" s="6"/>
      <c r="U2993" s="6"/>
    </row>
    <row r="2994" spans="2:21" s="83" customFormat="1" x14ac:dyDescent="0.2">
      <c r="B2994" s="142"/>
      <c r="E2994" s="84"/>
      <c r="F2994" s="216"/>
      <c r="G2994" s="84"/>
      <c r="H2994" s="210"/>
      <c r="I2994" s="210"/>
      <c r="J2994" s="84"/>
      <c r="K2994" s="84"/>
      <c r="L2994" s="84"/>
      <c r="M2994" s="84"/>
      <c r="N2994" s="84"/>
      <c r="O2994" s="6"/>
      <c r="P2994" s="6"/>
      <c r="Q2994" s="6"/>
      <c r="R2994" s="6"/>
      <c r="S2994" s="6"/>
      <c r="T2994" s="6"/>
      <c r="U2994" s="6"/>
    </row>
    <row r="2995" spans="2:21" s="83" customFormat="1" x14ac:dyDescent="0.2">
      <c r="B2995" s="142"/>
      <c r="E2995" s="84"/>
      <c r="F2995" s="216"/>
      <c r="G2995" s="84"/>
      <c r="H2995" s="210"/>
      <c r="I2995" s="210"/>
      <c r="J2995" s="84"/>
      <c r="K2995" s="84"/>
      <c r="L2995" s="84"/>
      <c r="M2995" s="84"/>
      <c r="N2995" s="84"/>
      <c r="O2995" s="6"/>
      <c r="P2995" s="6"/>
      <c r="Q2995" s="6"/>
      <c r="R2995" s="6"/>
      <c r="S2995" s="6"/>
      <c r="T2995" s="6"/>
      <c r="U2995" s="6"/>
    </row>
    <row r="2996" spans="2:21" s="83" customFormat="1" x14ac:dyDescent="0.2">
      <c r="B2996" s="142"/>
      <c r="E2996" s="84"/>
      <c r="F2996" s="216"/>
      <c r="G2996" s="84"/>
      <c r="H2996" s="210"/>
      <c r="I2996" s="210"/>
      <c r="J2996" s="84"/>
      <c r="K2996" s="84"/>
      <c r="L2996" s="84"/>
      <c r="M2996" s="84"/>
      <c r="N2996" s="84"/>
      <c r="O2996" s="6"/>
      <c r="P2996" s="6"/>
      <c r="Q2996" s="6"/>
      <c r="R2996" s="6"/>
      <c r="S2996" s="6"/>
      <c r="T2996" s="6"/>
      <c r="U2996" s="6"/>
    </row>
    <row r="2997" spans="2:21" s="83" customFormat="1" x14ac:dyDescent="0.2">
      <c r="B2997" s="142"/>
      <c r="E2997" s="84"/>
      <c r="F2997" s="216"/>
      <c r="G2997" s="84"/>
      <c r="H2997" s="210"/>
      <c r="I2997" s="210"/>
      <c r="J2997" s="84"/>
      <c r="K2997" s="84"/>
      <c r="L2997" s="84"/>
      <c r="M2997" s="84"/>
      <c r="N2997" s="84"/>
      <c r="O2997" s="6"/>
      <c r="P2997" s="6"/>
      <c r="Q2997" s="6"/>
      <c r="R2997" s="6"/>
      <c r="S2997" s="6"/>
      <c r="T2997" s="6"/>
      <c r="U2997" s="6"/>
    </row>
    <row r="2998" spans="2:21" s="83" customFormat="1" x14ac:dyDescent="0.2">
      <c r="B2998" s="142"/>
      <c r="E2998" s="84"/>
      <c r="F2998" s="216"/>
      <c r="G2998" s="84"/>
      <c r="H2998" s="210"/>
      <c r="I2998" s="210"/>
      <c r="J2998" s="84"/>
      <c r="K2998" s="84"/>
      <c r="L2998" s="84"/>
      <c r="M2998" s="84"/>
      <c r="N2998" s="84"/>
      <c r="O2998" s="6"/>
      <c r="P2998" s="6"/>
      <c r="Q2998" s="6"/>
      <c r="R2998" s="6"/>
      <c r="S2998" s="6"/>
      <c r="T2998" s="6"/>
      <c r="U2998" s="6"/>
    </row>
    <row r="2999" spans="2:21" s="83" customFormat="1" x14ac:dyDescent="0.2">
      <c r="B2999" s="142"/>
      <c r="E2999" s="84"/>
      <c r="F2999" s="216"/>
      <c r="G2999" s="84"/>
      <c r="H2999" s="210"/>
      <c r="I2999" s="210"/>
      <c r="J2999" s="84"/>
      <c r="K2999" s="84"/>
      <c r="L2999" s="84"/>
      <c r="M2999" s="84"/>
      <c r="N2999" s="84"/>
      <c r="O2999" s="6"/>
      <c r="P2999" s="6"/>
      <c r="Q2999" s="6"/>
      <c r="R2999" s="6"/>
      <c r="S2999" s="6"/>
      <c r="T2999" s="6"/>
      <c r="U2999" s="6"/>
    </row>
    <row r="3000" spans="2:21" s="83" customFormat="1" x14ac:dyDescent="0.2">
      <c r="B3000" s="142"/>
      <c r="E3000" s="84"/>
      <c r="F3000" s="216"/>
      <c r="G3000" s="84"/>
      <c r="H3000" s="210"/>
      <c r="I3000" s="210"/>
      <c r="J3000" s="84"/>
      <c r="K3000" s="84"/>
      <c r="L3000" s="84"/>
      <c r="M3000" s="84"/>
      <c r="N3000" s="84"/>
      <c r="O3000" s="6"/>
      <c r="P3000" s="6"/>
      <c r="Q3000" s="6"/>
      <c r="R3000" s="6"/>
      <c r="S3000" s="6"/>
      <c r="T3000" s="6"/>
      <c r="U3000" s="6"/>
    </row>
    <row r="3001" spans="2:21" s="83" customFormat="1" x14ac:dyDescent="0.2">
      <c r="B3001" s="142"/>
      <c r="E3001" s="84"/>
      <c r="F3001" s="216"/>
      <c r="G3001" s="84"/>
      <c r="H3001" s="210"/>
      <c r="I3001" s="210"/>
      <c r="J3001" s="84"/>
      <c r="K3001" s="84"/>
      <c r="L3001" s="84"/>
      <c r="M3001" s="84"/>
      <c r="N3001" s="84"/>
      <c r="O3001" s="6"/>
      <c r="P3001" s="6"/>
      <c r="Q3001" s="6"/>
      <c r="R3001" s="6"/>
      <c r="S3001" s="6"/>
      <c r="T3001" s="6"/>
      <c r="U3001" s="6"/>
    </row>
    <row r="3002" spans="2:21" s="83" customFormat="1" x14ac:dyDescent="0.2">
      <c r="B3002" s="142"/>
      <c r="E3002" s="84"/>
      <c r="F3002" s="216"/>
      <c r="G3002" s="84"/>
      <c r="H3002" s="210"/>
      <c r="I3002" s="210"/>
      <c r="J3002" s="84"/>
      <c r="K3002" s="84"/>
      <c r="L3002" s="84"/>
      <c r="M3002" s="84"/>
      <c r="N3002" s="84"/>
      <c r="O3002" s="6"/>
      <c r="P3002" s="6"/>
      <c r="Q3002" s="6"/>
      <c r="R3002" s="6"/>
      <c r="S3002" s="6"/>
      <c r="T3002" s="6"/>
      <c r="U3002" s="6"/>
    </row>
    <row r="3003" spans="2:21" s="83" customFormat="1" x14ac:dyDescent="0.2">
      <c r="B3003" s="142"/>
      <c r="E3003" s="84"/>
      <c r="F3003" s="216"/>
      <c r="G3003" s="84"/>
      <c r="H3003" s="210"/>
      <c r="I3003" s="210"/>
      <c r="J3003" s="84"/>
      <c r="K3003" s="84"/>
      <c r="L3003" s="84"/>
      <c r="M3003" s="84"/>
      <c r="N3003" s="84"/>
      <c r="O3003" s="6"/>
      <c r="P3003" s="6"/>
      <c r="Q3003" s="6"/>
      <c r="R3003" s="6"/>
      <c r="S3003" s="6"/>
      <c r="T3003" s="6"/>
      <c r="U3003" s="6"/>
    </row>
    <row r="3004" spans="2:21" s="83" customFormat="1" x14ac:dyDescent="0.2">
      <c r="B3004" s="142"/>
      <c r="E3004" s="84"/>
      <c r="F3004" s="216"/>
      <c r="G3004" s="84"/>
      <c r="H3004" s="210"/>
      <c r="I3004" s="210"/>
      <c r="J3004" s="84"/>
      <c r="K3004" s="84"/>
      <c r="L3004" s="84"/>
      <c r="M3004" s="84"/>
      <c r="N3004" s="84"/>
      <c r="O3004" s="6"/>
      <c r="P3004" s="6"/>
      <c r="Q3004" s="6"/>
      <c r="R3004" s="6"/>
      <c r="S3004" s="6"/>
      <c r="T3004" s="6"/>
      <c r="U3004" s="6"/>
    </row>
    <row r="3005" spans="2:21" s="83" customFormat="1" x14ac:dyDescent="0.2">
      <c r="B3005" s="142"/>
      <c r="E3005" s="84"/>
      <c r="F3005" s="216"/>
      <c r="G3005" s="84"/>
      <c r="H3005" s="210"/>
      <c r="I3005" s="210"/>
      <c r="J3005" s="84"/>
      <c r="K3005" s="84"/>
      <c r="L3005" s="84"/>
      <c r="M3005" s="84"/>
      <c r="N3005" s="84"/>
      <c r="O3005" s="6"/>
      <c r="P3005" s="6"/>
      <c r="Q3005" s="6"/>
      <c r="R3005" s="6"/>
      <c r="S3005" s="6"/>
      <c r="T3005" s="6"/>
      <c r="U3005" s="6"/>
    </row>
    <row r="3006" spans="2:21" s="83" customFormat="1" x14ac:dyDescent="0.2">
      <c r="B3006" s="142"/>
      <c r="E3006" s="84"/>
      <c r="F3006" s="216"/>
      <c r="G3006" s="84"/>
      <c r="H3006" s="210"/>
      <c r="I3006" s="210"/>
      <c r="J3006" s="84"/>
      <c r="K3006" s="84"/>
      <c r="L3006" s="84"/>
      <c r="M3006" s="84"/>
      <c r="N3006" s="84"/>
      <c r="O3006" s="6"/>
      <c r="P3006" s="6"/>
      <c r="Q3006" s="6"/>
      <c r="R3006" s="6"/>
      <c r="S3006" s="6"/>
      <c r="T3006" s="6"/>
      <c r="U3006" s="6"/>
    </row>
    <row r="3007" spans="2:21" s="83" customFormat="1" x14ac:dyDescent="0.2">
      <c r="B3007" s="142"/>
      <c r="E3007" s="84"/>
      <c r="F3007" s="216"/>
      <c r="G3007" s="84"/>
      <c r="H3007" s="210"/>
      <c r="I3007" s="210"/>
      <c r="J3007" s="84"/>
      <c r="K3007" s="84"/>
      <c r="L3007" s="84"/>
      <c r="M3007" s="84"/>
      <c r="N3007" s="84"/>
      <c r="O3007" s="6"/>
      <c r="P3007" s="6"/>
      <c r="Q3007" s="6"/>
      <c r="R3007" s="6"/>
      <c r="S3007" s="6"/>
      <c r="T3007" s="6"/>
      <c r="U3007" s="6"/>
    </row>
    <row r="3008" spans="2:21" s="83" customFormat="1" x14ac:dyDescent="0.2">
      <c r="B3008" s="142"/>
      <c r="E3008" s="84"/>
      <c r="F3008" s="216"/>
      <c r="G3008" s="84"/>
      <c r="H3008" s="210"/>
      <c r="I3008" s="210"/>
      <c r="J3008" s="84"/>
      <c r="K3008" s="84"/>
      <c r="L3008" s="84"/>
      <c r="M3008" s="84"/>
      <c r="N3008" s="84"/>
      <c r="O3008" s="6"/>
      <c r="P3008" s="6"/>
      <c r="Q3008" s="6"/>
      <c r="R3008" s="6"/>
      <c r="S3008" s="6"/>
      <c r="T3008" s="6"/>
      <c r="U3008" s="6"/>
    </row>
    <row r="3009" spans="2:21" s="83" customFormat="1" x14ac:dyDescent="0.2">
      <c r="B3009" s="142"/>
      <c r="E3009" s="84"/>
      <c r="F3009" s="216"/>
      <c r="G3009" s="84"/>
      <c r="H3009" s="210"/>
      <c r="I3009" s="210"/>
      <c r="J3009" s="84"/>
      <c r="K3009" s="84"/>
      <c r="L3009" s="84"/>
      <c r="M3009" s="84"/>
      <c r="N3009" s="84"/>
      <c r="O3009" s="6"/>
      <c r="P3009" s="6"/>
      <c r="Q3009" s="6"/>
      <c r="R3009" s="6"/>
      <c r="S3009" s="6"/>
      <c r="T3009" s="6"/>
      <c r="U3009" s="6"/>
    </row>
    <row r="3010" spans="2:21" s="83" customFormat="1" x14ac:dyDescent="0.2">
      <c r="B3010" s="142"/>
      <c r="E3010" s="84"/>
      <c r="F3010" s="216"/>
      <c r="G3010" s="84"/>
      <c r="H3010" s="210"/>
      <c r="I3010" s="210"/>
      <c r="J3010" s="84"/>
      <c r="K3010" s="84"/>
      <c r="L3010" s="84"/>
      <c r="M3010" s="84"/>
      <c r="N3010" s="84"/>
      <c r="O3010" s="6"/>
      <c r="P3010" s="6"/>
      <c r="Q3010" s="6"/>
      <c r="R3010" s="6"/>
      <c r="S3010" s="6"/>
      <c r="T3010" s="6"/>
      <c r="U3010" s="6"/>
    </row>
    <row r="3011" spans="2:21" s="83" customFormat="1" x14ac:dyDescent="0.2">
      <c r="B3011" s="142"/>
      <c r="E3011" s="84"/>
      <c r="F3011" s="216"/>
      <c r="G3011" s="84"/>
      <c r="H3011" s="210"/>
      <c r="I3011" s="210"/>
      <c r="J3011" s="84"/>
      <c r="K3011" s="84"/>
      <c r="L3011" s="84"/>
      <c r="M3011" s="84"/>
      <c r="N3011" s="84"/>
      <c r="O3011" s="6"/>
      <c r="P3011" s="6"/>
      <c r="Q3011" s="6"/>
      <c r="R3011" s="6"/>
      <c r="S3011" s="6"/>
      <c r="T3011" s="6"/>
      <c r="U3011" s="6"/>
    </row>
    <row r="3012" spans="2:21" s="83" customFormat="1" x14ac:dyDescent="0.2">
      <c r="B3012" s="142"/>
      <c r="E3012" s="84"/>
      <c r="F3012" s="216"/>
      <c r="G3012" s="84"/>
      <c r="H3012" s="210"/>
      <c r="I3012" s="210"/>
      <c r="J3012" s="84"/>
      <c r="K3012" s="84"/>
      <c r="L3012" s="84"/>
      <c r="M3012" s="84"/>
      <c r="N3012" s="84"/>
      <c r="O3012" s="6"/>
      <c r="P3012" s="6"/>
      <c r="Q3012" s="6"/>
      <c r="R3012" s="6"/>
      <c r="S3012" s="6"/>
      <c r="T3012" s="6"/>
      <c r="U3012" s="6"/>
    </row>
    <row r="3013" spans="2:21" s="83" customFormat="1" x14ac:dyDescent="0.2">
      <c r="B3013" s="142"/>
      <c r="E3013" s="84"/>
      <c r="F3013" s="216"/>
      <c r="G3013" s="84"/>
      <c r="H3013" s="210"/>
      <c r="I3013" s="210"/>
      <c r="J3013" s="84"/>
      <c r="K3013" s="84"/>
      <c r="L3013" s="84"/>
      <c r="M3013" s="84"/>
      <c r="N3013" s="84"/>
      <c r="O3013" s="6"/>
      <c r="P3013" s="6"/>
      <c r="Q3013" s="6"/>
      <c r="R3013" s="6"/>
      <c r="S3013" s="6"/>
      <c r="T3013" s="6"/>
      <c r="U3013" s="6"/>
    </row>
    <row r="3014" spans="2:21" s="83" customFormat="1" x14ac:dyDescent="0.2">
      <c r="B3014" s="142"/>
      <c r="E3014" s="84"/>
      <c r="F3014" s="216"/>
      <c r="G3014" s="84"/>
      <c r="H3014" s="210"/>
      <c r="I3014" s="210"/>
      <c r="J3014" s="84"/>
      <c r="K3014" s="84"/>
      <c r="L3014" s="84"/>
      <c r="M3014" s="84"/>
      <c r="N3014" s="84"/>
      <c r="O3014" s="6"/>
      <c r="P3014" s="6"/>
      <c r="Q3014" s="6"/>
      <c r="R3014" s="6"/>
      <c r="S3014" s="6"/>
      <c r="T3014" s="6"/>
      <c r="U3014" s="6"/>
    </row>
    <row r="3015" spans="2:21" s="83" customFormat="1" x14ac:dyDescent="0.2">
      <c r="B3015" s="142"/>
      <c r="E3015" s="84"/>
      <c r="F3015" s="216"/>
      <c r="G3015" s="84"/>
      <c r="H3015" s="210"/>
      <c r="I3015" s="210"/>
      <c r="J3015" s="84"/>
      <c r="K3015" s="84"/>
      <c r="L3015" s="84"/>
      <c r="M3015" s="84"/>
      <c r="N3015" s="84"/>
      <c r="O3015" s="6"/>
      <c r="P3015" s="6"/>
      <c r="Q3015" s="6"/>
      <c r="R3015" s="6"/>
      <c r="S3015" s="6"/>
      <c r="T3015" s="6"/>
      <c r="U3015" s="6"/>
    </row>
    <row r="3016" spans="2:21" s="83" customFormat="1" x14ac:dyDescent="0.2">
      <c r="B3016" s="142"/>
      <c r="E3016" s="84"/>
      <c r="F3016" s="216"/>
      <c r="G3016" s="84"/>
      <c r="H3016" s="210"/>
      <c r="I3016" s="210"/>
      <c r="J3016" s="84"/>
      <c r="K3016" s="84"/>
      <c r="L3016" s="84"/>
      <c r="M3016" s="84"/>
      <c r="N3016" s="84"/>
      <c r="O3016" s="6"/>
      <c r="P3016" s="6"/>
      <c r="Q3016" s="6"/>
      <c r="R3016" s="6"/>
      <c r="S3016" s="6"/>
      <c r="T3016" s="6"/>
      <c r="U3016" s="6"/>
    </row>
    <row r="3017" spans="2:21" s="83" customFormat="1" x14ac:dyDescent="0.2">
      <c r="B3017" s="142"/>
      <c r="E3017" s="84"/>
      <c r="F3017" s="216"/>
      <c r="G3017" s="84"/>
      <c r="H3017" s="210"/>
      <c r="I3017" s="210"/>
      <c r="J3017" s="84"/>
      <c r="K3017" s="84"/>
      <c r="L3017" s="84"/>
      <c r="M3017" s="84"/>
      <c r="N3017" s="84"/>
      <c r="O3017" s="6"/>
      <c r="P3017" s="6"/>
      <c r="Q3017" s="6"/>
      <c r="R3017" s="6"/>
      <c r="S3017" s="6"/>
      <c r="T3017" s="6"/>
      <c r="U3017" s="6"/>
    </row>
    <row r="3018" spans="2:21" s="83" customFormat="1" x14ac:dyDescent="0.2">
      <c r="B3018" s="142"/>
      <c r="E3018" s="84"/>
      <c r="F3018" s="216"/>
      <c r="G3018" s="84"/>
      <c r="H3018" s="210"/>
      <c r="I3018" s="210"/>
      <c r="J3018" s="84"/>
      <c r="K3018" s="84"/>
      <c r="L3018" s="84"/>
      <c r="M3018" s="84"/>
      <c r="N3018" s="84"/>
      <c r="O3018" s="6"/>
      <c r="P3018" s="6"/>
      <c r="Q3018" s="6"/>
      <c r="R3018" s="6"/>
      <c r="S3018" s="6"/>
      <c r="T3018" s="6"/>
      <c r="U3018" s="6"/>
    </row>
    <row r="3019" spans="2:21" s="83" customFormat="1" x14ac:dyDescent="0.2">
      <c r="B3019" s="142"/>
      <c r="E3019" s="84"/>
      <c r="F3019" s="216"/>
      <c r="G3019" s="84"/>
      <c r="H3019" s="210"/>
      <c r="I3019" s="210"/>
      <c r="J3019" s="84"/>
      <c r="K3019" s="84"/>
      <c r="L3019" s="84"/>
      <c r="M3019" s="84"/>
      <c r="N3019" s="84"/>
      <c r="O3019" s="6"/>
      <c r="P3019" s="6"/>
      <c r="Q3019" s="6"/>
      <c r="R3019" s="6"/>
      <c r="S3019" s="6"/>
      <c r="T3019" s="6"/>
      <c r="U3019" s="6"/>
    </row>
    <row r="3020" spans="2:21" s="83" customFormat="1" x14ac:dyDescent="0.2">
      <c r="B3020" s="142"/>
      <c r="E3020" s="84"/>
      <c r="F3020" s="216"/>
      <c r="G3020" s="84"/>
      <c r="H3020" s="210"/>
      <c r="I3020" s="210"/>
      <c r="J3020" s="84"/>
      <c r="K3020" s="84"/>
      <c r="L3020" s="84"/>
      <c r="M3020" s="84"/>
      <c r="N3020" s="84"/>
      <c r="O3020" s="6"/>
      <c r="P3020" s="6"/>
      <c r="Q3020" s="6"/>
      <c r="R3020" s="6"/>
      <c r="S3020" s="6"/>
      <c r="T3020" s="6"/>
      <c r="U3020" s="6"/>
    </row>
    <row r="3021" spans="2:21" s="83" customFormat="1" x14ac:dyDescent="0.2">
      <c r="B3021" s="142"/>
      <c r="E3021" s="84"/>
      <c r="F3021" s="216"/>
      <c r="G3021" s="84"/>
      <c r="H3021" s="210"/>
      <c r="I3021" s="210"/>
      <c r="J3021" s="84"/>
      <c r="K3021" s="84"/>
      <c r="L3021" s="84"/>
      <c r="M3021" s="84"/>
      <c r="N3021" s="84"/>
      <c r="O3021" s="6"/>
      <c r="P3021" s="6"/>
      <c r="Q3021" s="6"/>
      <c r="R3021" s="6"/>
      <c r="S3021" s="6"/>
      <c r="T3021" s="6"/>
      <c r="U3021" s="6"/>
    </row>
    <row r="3022" spans="2:21" s="83" customFormat="1" x14ac:dyDescent="0.2">
      <c r="B3022" s="142"/>
      <c r="E3022" s="84"/>
      <c r="F3022" s="216"/>
      <c r="G3022" s="84"/>
      <c r="H3022" s="210"/>
      <c r="I3022" s="210"/>
      <c r="J3022" s="84"/>
      <c r="K3022" s="84"/>
      <c r="L3022" s="84"/>
      <c r="M3022" s="84"/>
      <c r="N3022" s="84"/>
      <c r="O3022" s="6"/>
      <c r="P3022" s="6"/>
      <c r="Q3022" s="6"/>
      <c r="R3022" s="6"/>
      <c r="S3022" s="6"/>
      <c r="T3022" s="6"/>
      <c r="U3022" s="6"/>
    </row>
    <row r="3023" spans="2:21" s="83" customFormat="1" x14ac:dyDescent="0.2">
      <c r="B3023" s="142"/>
      <c r="E3023" s="84"/>
      <c r="F3023" s="216"/>
      <c r="G3023" s="84"/>
      <c r="H3023" s="210"/>
      <c r="I3023" s="210"/>
      <c r="J3023" s="84"/>
      <c r="K3023" s="84"/>
      <c r="L3023" s="84"/>
      <c r="M3023" s="84"/>
      <c r="N3023" s="84"/>
      <c r="O3023" s="6"/>
      <c r="P3023" s="6"/>
      <c r="Q3023" s="6"/>
      <c r="R3023" s="6"/>
      <c r="S3023" s="6"/>
      <c r="T3023" s="6"/>
      <c r="U3023" s="6"/>
    </row>
    <row r="3024" spans="2:21" s="83" customFormat="1" x14ac:dyDescent="0.2">
      <c r="B3024" s="142"/>
      <c r="E3024" s="84"/>
      <c r="F3024" s="216"/>
      <c r="G3024" s="84"/>
      <c r="H3024" s="210"/>
      <c r="I3024" s="210"/>
      <c r="J3024" s="84"/>
      <c r="K3024" s="84"/>
      <c r="L3024" s="84"/>
      <c r="M3024" s="84"/>
      <c r="N3024" s="84"/>
      <c r="O3024" s="6"/>
      <c r="P3024" s="6"/>
      <c r="Q3024" s="6"/>
      <c r="R3024" s="6"/>
      <c r="S3024" s="6"/>
      <c r="T3024" s="6"/>
      <c r="U3024" s="6"/>
    </row>
    <row r="3025" spans="2:21" s="83" customFormat="1" x14ac:dyDescent="0.2">
      <c r="B3025" s="142"/>
      <c r="E3025" s="84"/>
      <c r="F3025" s="216"/>
      <c r="G3025" s="84"/>
      <c r="H3025" s="210"/>
      <c r="I3025" s="210"/>
      <c r="J3025" s="84"/>
      <c r="K3025" s="84"/>
      <c r="L3025" s="84"/>
      <c r="M3025" s="84"/>
      <c r="N3025" s="84"/>
      <c r="O3025" s="6"/>
      <c r="P3025" s="6"/>
      <c r="Q3025" s="6"/>
      <c r="R3025" s="6"/>
      <c r="S3025" s="6"/>
      <c r="T3025" s="6"/>
      <c r="U3025" s="6"/>
    </row>
    <row r="3026" spans="2:21" s="83" customFormat="1" x14ac:dyDescent="0.2">
      <c r="B3026" s="142"/>
      <c r="E3026" s="84"/>
      <c r="F3026" s="216"/>
      <c r="G3026" s="84"/>
      <c r="H3026" s="210"/>
      <c r="I3026" s="210"/>
      <c r="J3026" s="84"/>
      <c r="K3026" s="84"/>
      <c r="L3026" s="84"/>
      <c r="M3026" s="84"/>
      <c r="N3026" s="84"/>
      <c r="O3026" s="6"/>
      <c r="P3026" s="6"/>
      <c r="Q3026" s="6"/>
      <c r="R3026" s="6"/>
      <c r="S3026" s="6"/>
      <c r="T3026" s="6"/>
      <c r="U3026" s="6"/>
    </row>
    <row r="3027" spans="2:21" s="83" customFormat="1" x14ac:dyDescent="0.2">
      <c r="B3027" s="142"/>
      <c r="E3027" s="84"/>
      <c r="F3027" s="216"/>
      <c r="G3027" s="84"/>
      <c r="H3027" s="210"/>
      <c r="I3027" s="210"/>
      <c r="J3027" s="84"/>
      <c r="K3027" s="84"/>
      <c r="L3027" s="84"/>
      <c r="M3027" s="84"/>
      <c r="N3027" s="84"/>
      <c r="O3027" s="6"/>
      <c r="P3027" s="6"/>
      <c r="Q3027" s="6"/>
      <c r="R3027" s="6"/>
      <c r="S3027" s="6"/>
      <c r="T3027" s="6"/>
      <c r="U3027" s="6"/>
    </row>
    <row r="3028" spans="2:21" s="83" customFormat="1" x14ac:dyDescent="0.2">
      <c r="B3028" s="142"/>
      <c r="E3028" s="84"/>
      <c r="F3028" s="216"/>
      <c r="G3028" s="84"/>
      <c r="H3028" s="210"/>
      <c r="I3028" s="210"/>
      <c r="J3028" s="84"/>
      <c r="K3028" s="84"/>
      <c r="L3028" s="84"/>
      <c r="M3028" s="84"/>
      <c r="N3028" s="84"/>
      <c r="O3028" s="6"/>
      <c r="P3028" s="6"/>
      <c r="Q3028" s="6"/>
      <c r="R3028" s="6"/>
      <c r="S3028" s="6"/>
      <c r="T3028" s="6"/>
      <c r="U3028" s="6"/>
    </row>
    <row r="3029" spans="2:21" s="83" customFormat="1" x14ac:dyDescent="0.2">
      <c r="B3029" s="142"/>
      <c r="E3029" s="84"/>
      <c r="F3029" s="216"/>
      <c r="G3029" s="84"/>
      <c r="H3029" s="210"/>
      <c r="I3029" s="210"/>
      <c r="J3029" s="84"/>
      <c r="K3029" s="84"/>
      <c r="L3029" s="84"/>
      <c r="M3029" s="84"/>
      <c r="N3029" s="84"/>
      <c r="O3029" s="6"/>
      <c r="P3029" s="6"/>
      <c r="Q3029" s="6"/>
      <c r="R3029" s="6"/>
      <c r="S3029" s="6"/>
      <c r="T3029" s="6"/>
      <c r="U3029" s="6"/>
    </row>
    <row r="3030" spans="2:21" s="83" customFormat="1" x14ac:dyDescent="0.2">
      <c r="B3030" s="142"/>
      <c r="E3030" s="84"/>
      <c r="F3030" s="216"/>
      <c r="G3030" s="84"/>
      <c r="H3030" s="210"/>
      <c r="I3030" s="210"/>
      <c r="J3030" s="84"/>
      <c r="K3030" s="84"/>
      <c r="L3030" s="84"/>
      <c r="M3030" s="84"/>
      <c r="N3030" s="84"/>
      <c r="O3030" s="6"/>
      <c r="P3030" s="6"/>
      <c r="Q3030" s="6"/>
      <c r="R3030" s="6"/>
      <c r="S3030" s="6"/>
      <c r="T3030" s="6"/>
      <c r="U3030" s="6"/>
    </row>
    <row r="3031" spans="2:21" s="83" customFormat="1" x14ac:dyDescent="0.2">
      <c r="B3031" s="142"/>
      <c r="E3031" s="84"/>
      <c r="F3031" s="216"/>
      <c r="G3031" s="84"/>
      <c r="H3031" s="210"/>
      <c r="I3031" s="210"/>
      <c r="J3031" s="84"/>
      <c r="K3031" s="84"/>
      <c r="L3031" s="84"/>
      <c r="M3031" s="84"/>
      <c r="N3031" s="84"/>
      <c r="O3031" s="6"/>
      <c r="P3031" s="6"/>
      <c r="Q3031" s="6"/>
      <c r="R3031" s="6"/>
      <c r="S3031" s="6"/>
      <c r="T3031" s="6"/>
      <c r="U3031" s="6"/>
    </row>
    <row r="3032" spans="2:21" s="83" customFormat="1" x14ac:dyDescent="0.2">
      <c r="B3032" s="142"/>
      <c r="E3032" s="84"/>
      <c r="F3032" s="216"/>
      <c r="G3032" s="84"/>
      <c r="H3032" s="210"/>
      <c r="I3032" s="210"/>
      <c r="J3032" s="84"/>
      <c r="K3032" s="84"/>
      <c r="L3032" s="84"/>
      <c r="M3032" s="84"/>
      <c r="N3032" s="84"/>
      <c r="O3032" s="6"/>
      <c r="P3032" s="6"/>
      <c r="Q3032" s="6"/>
      <c r="R3032" s="6"/>
      <c r="S3032" s="6"/>
      <c r="T3032" s="6"/>
      <c r="U3032" s="6"/>
    </row>
    <row r="3033" spans="2:21" s="83" customFormat="1" x14ac:dyDescent="0.2">
      <c r="B3033" s="142"/>
      <c r="E3033" s="84"/>
      <c r="F3033" s="216"/>
      <c r="G3033" s="84"/>
      <c r="H3033" s="210"/>
      <c r="I3033" s="210"/>
      <c r="J3033" s="84"/>
      <c r="K3033" s="84"/>
      <c r="L3033" s="84"/>
      <c r="M3033" s="84"/>
      <c r="N3033" s="84"/>
      <c r="O3033" s="6"/>
      <c r="P3033" s="6"/>
      <c r="Q3033" s="6"/>
      <c r="R3033" s="6"/>
      <c r="S3033" s="6"/>
      <c r="T3033" s="6"/>
      <c r="U3033" s="6"/>
    </row>
    <row r="3034" spans="2:21" s="83" customFormat="1" x14ac:dyDescent="0.2">
      <c r="B3034" s="142"/>
      <c r="E3034" s="84"/>
      <c r="F3034" s="216"/>
      <c r="G3034" s="84"/>
      <c r="H3034" s="210"/>
      <c r="I3034" s="210"/>
      <c r="J3034" s="84"/>
      <c r="K3034" s="84"/>
      <c r="L3034" s="84"/>
      <c r="M3034" s="84"/>
      <c r="N3034" s="84"/>
      <c r="O3034" s="6"/>
      <c r="P3034" s="6"/>
      <c r="Q3034" s="6"/>
      <c r="R3034" s="6"/>
      <c r="S3034" s="6"/>
      <c r="T3034" s="6"/>
      <c r="U3034" s="6"/>
    </row>
    <row r="3035" spans="2:21" s="83" customFormat="1" x14ac:dyDescent="0.2">
      <c r="B3035" s="142"/>
      <c r="E3035" s="84"/>
      <c r="F3035" s="216"/>
      <c r="G3035" s="84"/>
      <c r="H3035" s="210"/>
      <c r="I3035" s="210"/>
      <c r="J3035" s="84"/>
      <c r="K3035" s="84"/>
      <c r="L3035" s="84"/>
      <c r="M3035" s="84"/>
      <c r="N3035" s="84"/>
      <c r="O3035" s="6"/>
      <c r="P3035" s="6"/>
      <c r="Q3035" s="6"/>
      <c r="R3035" s="6"/>
      <c r="S3035" s="6"/>
      <c r="T3035" s="6"/>
      <c r="U3035" s="6"/>
    </row>
    <row r="3036" spans="2:21" s="83" customFormat="1" x14ac:dyDescent="0.2">
      <c r="B3036" s="142"/>
      <c r="E3036" s="84"/>
      <c r="F3036" s="216"/>
      <c r="G3036" s="84"/>
      <c r="H3036" s="210"/>
      <c r="I3036" s="210"/>
      <c r="J3036" s="84"/>
      <c r="K3036" s="84"/>
      <c r="L3036" s="84"/>
      <c r="M3036" s="84"/>
      <c r="N3036" s="84"/>
      <c r="O3036" s="6"/>
      <c r="P3036" s="6"/>
      <c r="Q3036" s="6"/>
      <c r="R3036" s="6"/>
      <c r="S3036" s="6"/>
      <c r="T3036" s="6"/>
      <c r="U3036" s="6"/>
    </row>
    <row r="3037" spans="2:21" s="83" customFormat="1" x14ac:dyDescent="0.2">
      <c r="B3037" s="142"/>
      <c r="E3037" s="84"/>
      <c r="F3037" s="216"/>
      <c r="G3037" s="84"/>
      <c r="H3037" s="210"/>
      <c r="I3037" s="210"/>
      <c r="J3037" s="84"/>
      <c r="K3037" s="84"/>
      <c r="L3037" s="84"/>
      <c r="M3037" s="84"/>
      <c r="N3037" s="84"/>
      <c r="O3037" s="6"/>
      <c r="P3037" s="6"/>
      <c r="Q3037" s="6"/>
      <c r="R3037" s="6"/>
      <c r="S3037" s="6"/>
      <c r="T3037" s="6"/>
      <c r="U3037" s="6"/>
    </row>
    <row r="3038" spans="2:21" s="83" customFormat="1" x14ac:dyDescent="0.2">
      <c r="B3038" s="142"/>
      <c r="E3038" s="84"/>
      <c r="F3038" s="216"/>
      <c r="G3038" s="84"/>
      <c r="H3038" s="210"/>
      <c r="I3038" s="210"/>
      <c r="J3038" s="84"/>
      <c r="K3038" s="84"/>
      <c r="L3038" s="84"/>
      <c r="M3038" s="84"/>
      <c r="N3038" s="84"/>
      <c r="O3038" s="6"/>
      <c r="P3038" s="6"/>
      <c r="Q3038" s="6"/>
      <c r="R3038" s="6"/>
      <c r="S3038" s="6"/>
      <c r="T3038" s="6"/>
      <c r="U3038" s="6"/>
    </row>
    <row r="3039" spans="2:21" s="83" customFormat="1" x14ac:dyDescent="0.2">
      <c r="B3039" s="142"/>
      <c r="E3039" s="84"/>
      <c r="F3039" s="216"/>
      <c r="G3039" s="84"/>
      <c r="H3039" s="210"/>
      <c r="I3039" s="210"/>
      <c r="J3039" s="84"/>
      <c r="K3039" s="84"/>
      <c r="L3039" s="84"/>
      <c r="M3039" s="84"/>
      <c r="N3039" s="84"/>
      <c r="O3039" s="6"/>
      <c r="P3039" s="6"/>
      <c r="Q3039" s="6"/>
      <c r="R3039" s="6"/>
      <c r="S3039" s="6"/>
      <c r="T3039" s="6"/>
      <c r="U3039" s="6"/>
    </row>
    <row r="3040" spans="2:21" s="83" customFormat="1" x14ac:dyDescent="0.2">
      <c r="B3040" s="142"/>
      <c r="E3040" s="84"/>
      <c r="F3040" s="216"/>
      <c r="G3040" s="84"/>
      <c r="H3040" s="210"/>
      <c r="I3040" s="210"/>
      <c r="J3040" s="84"/>
      <c r="K3040" s="84"/>
      <c r="L3040" s="84"/>
      <c r="M3040" s="84"/>
      <c r="N3040" s="84"/>
      <c r="O3040" s="6"/>
      <c r="P3040" s="6"/>
      <c r="Q3040" s="6"/>
      <c r="R3040" s="6"/>
      <c r="S3040" s="6"/>
      <c r="T3040" s="6"/>
      <c r="U3040" s="6"/>
    </row>
    <row r="3041" spans="2:21" s="83" customFormat="1" x14ac:dyDescent="0.2">
      <c r="B3041" s="142"/>
      <c r="E3041" s="84"/>
      <c r="F3041" s="216"/>
      <c r="G3041" s="84"/>
      <c r="H3041" s="210"/>
      <c r="I3041" s="210"/>
      <c r="J3041" s="84"/>
      <c r="K3041" s="84"/>
      <c r="L3041" s="84"/>
      <c r="M3041" s="84"/>
      <c r="N3041" s="84"/>
      <c r="O3041" s="6"/>
      <c r="P3041" s="6"/>
      <c r="Q3041" s="6"/>
      <c r="R3041" s="6"/>
      <c r="S3041" s="6"/>
      <c r="T3041" s="6"/>
      <c r="U3041" s="6"/>
    </row>
    <row r="3042" spans="2:21" s="83" customFormat="1" x14ac:dyDescent="0.2">
      <c r="B3042" s="142"/>
      <c r="E3042" s="84"/>
      <c r="F3042" s="216"/>
      <c r="G3042" s="84"/>
      <c r="H3042" s="210"/>
      <c r="I3042" s="210"/>
      <c r="J3042" s="84"/>
      <c r="K3042" s="84"/>
      <c r="L3042" s="84"/>
      <c r="M3042" s="84"/>
      <c r="N3042" s="84"/>
      <c r="O3042" s="6"/>
      <c r="P3042" s="6"/>
      <c r="Q3042" s="6"/>
      <c r="R3042" s="6"/>
      <c r="S3042" s="6"/>
      <c r="T3042" s="6"/>
      <c r="U3042" s="6"/>
    </row>
    <row r="3043" spans="2:21" s="83" customFormat="1" x14ac:dyDescent="0.2">
      <c r="B3043" s="142"/>
      <c r="E3043" s="84"/>
      <c r="F3043" s="216"/>
      <c r="G3043" s="84"/>
      <c r="H3043" s="210"/>
      <c r="I3043" s="210"/>
      <c r="J3043" s="84"/>
      <c r="K3043" s="84"/>
      <c r="L3043" s="84"/>
      <c r="M3043" s="84"/>
      <c r="N3043" s="84"/>
      <c r="O3043" s="6"/>
      <c r="P3043" s="6"/>
      <c r="Q3043" s="6"/>
      <c r="R3043" s="6"/>
      <c r="S3043" s="6"/>
      <c r="T3043" s="6"/>
      <c r="U3043" s="6"/>
    </row>
    <row r="3044" spans="2:21" s="83" customFormat="1" x14ac:dyDescent="0.2">
      <c r="B3044" s="142"/>
      <c r="E3044" s="84"/>
      <c r="F3044" s="216"/>
      <c r="G3044" s="84"/>
      <c r="H3044" s="210"/>
      <c r="I3044" s="210"/>
      <c r="J3044" s="84"/>
      <c r="K3044" s="84"/>
      <c r="L3044" s="84"/>
      <c r="M3044" s="84"/>
      <c r="N3044" s="84"/>
      <c r="O3044" s="6"/>
      <c r="P3044" s="6"/>
      <c r="Q3044" s="6"/>
      <c r="R3044" s="6"/>
      <c r="S3044" s="6"/>
      <c r="T3044" s="6"/>
      <c r="U3044" s="6"/>
    </row>
    <row r="3045" spans="2:21" s="83" customFormat="1" x14ac:dyDescent="0.2">
      <c r="B3045" s="142"/>
      <c r="E3045" s="84"/>
      <c r="F3045" s="216"/>
      <c r="G3045" s="84"/>
      <c r="H3045" s="210"/>
      <c r="I3045" s="210"/>
      <c r="J3045" s="84"/>
      <c r="K3045" s="84"/>
      <c r="L3045" s="84"/>
      <c r="M3045" s="84"/>
      <c r="N3045" s="84"/>
      <c r="O3045" s="6"/>
      <c r="P3045" s="6"/>
      <c r="Q3045" s="6"/>
      <c r="R3045" s="6"/>
      <c r="S3045" s="6"/>
      <c r="T3045" s="6"/>
      <c r="U3045" s="6"/>
    </row>
    <row r="3046" spans="2:21" s="83" customFormat="1" x14ac:dyDescent="0.2">
      <c r="B3046" s="142"/>
      <c r="E3046" s="84"/>
      <c r="F3046" s="216"/>
      <c r="G3046" s="84"/>
      <c r="H3046" s="210"/>
      <c r="I3046" s="210"/>
      <c r="J3046" s="84"/>
      <c r="K3046" s="84"/>
      <c r="L3046" s="84"/>
      <c r="M3046" s="84"/>
      <c r="N3046" s="84"/>
      <c r="O3046" s="6"/>
      <c r="P3046" s="6"/>
      <c r="Q3046" s="6"/>
      <c r="R3046" s="6"/>
      <c r="S3046" s="6"/>
      <c r="T3046" s="6"/>
      <c r="U3046" s="6"/>
    </row>
    <row r="3047" spans="2:21" s="83" customFormat="1" x14ac:dyDescent="0.2">
      <c r="B3047" s="142"/>
      <c r="E3047" s="84"/>
      <c r="F3047" s="216"/>
      <c r="G3047" s="84"/>
      <c r="H3047" s="210"/>
      <c r="I3047" s="210"/>
      <c r="J3047" s="84"/>
      <c r="K3047" s="84"/>
      <c r="L3047" s="84"/>
      <c r="M3047" s="84"/>
      <c r="N3047" s="84"/>
      <c r="O3047" s="6"/>
      <c r="P3047" s="6"/>
      <c r="Q3047" s="6"/>
      <c r="R3047" s="6"/>
      <c r="S3047" s="6"/>
      <c r="T3047" s="6"/>
      <c r="U3047" s="6"/>
    </row>
    <row r="3048" spans="2:21" s="83" customFormat="1" x14ac:dyDescent="0.2">
      <c r="B3048" s="142"/>
      <c r="E3048" s="84"/>
      <c r="F3048" s="216"/>
      <c r="G3048" s="84"/>
      <c r="H3048" s="210"/>
      <c r="I3048" s="210"/>
      <c r="J3048" s="84"/>
      <c r="K3048" s="84"/>
      <c r="L3048" s="84"/>
      <c r="M3048" s="84"/>
      <c r="N3048" s="84"/>
      <c r="O3048" s="6"/>
      <c r="P3048" s="6"/>
      <c r="Q3048" s="6"/>
      <c r="R3048" s="6"/>
      <c r="S3048" s="6"/>
      <c r="T3048" s="6"/>
      <c r="U3048" s="6"/>
    </row>
    <row r="3049" spans="2:21" s="83" customFormat="1" x14ac:dyDescent="0.2">
      <c r="B3049" s="142"/>
      <c r="E3049" s="84"/>
      <c r="F3049" s="216"/>
      <c r="G3049" s="84"/>
      <c r="H3049" s="210"/>
      <c r="I3049" s="210"/>
      <c r="J3049" s="84"/>
      <c r="K3049" s="84"/>
      <c r="L3049" s="84"/>
      <c r="M3049" s="84"/>
      <c r="N3049" s="84"/>
      <c r="O3049" s="6"/>
      <c r="P3049" s="6"/>
      <c r="Q3049" s="6"/>
      <c r="R3049" s="6"/>
      <c r="S3049" s="6"/>
      <c r="T3049" s="6"/>
      <c r="U3049" s="6"/>
    </row>
    <row r="3050" spans="2:21" s="83" customFormat="1" x14ac:dyDescent="0.2">
      <c r="B3050" s="142"/>
      <c r="E3050" s="84"/>
      <c r="F3050" s="216"/>
      <c r="G3050" s="84"/>
      <c r="H3050" s="210"/>
      <c r="I3050" s="210"/>
      <c r="J3050" s="84"/>
      <c r="K3050" s="84"/>
      <c r="L3050" s="84"/>
      <c r="M3050" s="84"/>
      <c r="N3050" s="84"/>
      <c r="O3050" s="6"/>
      <c r="P3050" s="6"/>
      <c r="Q3050" s="6"/>
      <c r="R3050" s="6"/>
      <c r="S3050" s="6"/>
      <c r="T3050" s="6"/>
      <c r="U3050" s="6"/>
    </row>
    <row r="3051" spans="2:21" s="83" customFormat="1" x14ac:dyDescent="0.2">
      <c r="B3051" s="142"/>
      <c r="E3051" s="84"/>
      <c r="F3051" s="216"/>
      <c r="G3051" s="84"/>
      <c r="H3051" s="210"/>
      <c r="I3051" s="210"/>
      <c r="J3051" s="84"/>
      <c r="K3051" s="84"/>
      <c r="L3051" s="84"/>
      <c r="M3051" s="84"/>
      <c r="N3051" s="84"/>
      <c r="O3051" s="6"/>
      <c r="P3051" s="6"/>
      <c r="Q3051" s="6"/>
      <c r="R3051" s="6"/>
      <c r="S3051" s="6"/>
      <c r="T3051" s="6"/>
      <c r="U3051" s="6"/>
    </row>
    <row r="3052" spans="2:21" s="83" customFormat="1" x14ac:dyDescent="0.2">
      <c r="B3052" s="142"/>
      <c r="E3052" s="84"/>
      <c r="F3052" s="216"/>
      <c r="G3052" s="84"/>
      <c r="H3052" s="210"/>
      <c r="I3052" s="210"/>
      <c r="J3052" s="84"/>
      <c r="K3052" s="84"/>
      <c r="L3052" s="84"/>
      <c r="M3052" s="84"/>
      <c r="N3052" s="84"/>
      <c r="O3052" s="6"/>
      <c r="P3052" s="6"/>
      <c r="Q3052" s="6"/>
      <c r="R3052" s="6"/>
      <c r="S3052" s="6"/>
      <c r="T3052" s="6"/>
      <c r="U3052" s="6"/>
    </row>
    <row r="3053" spans="2:21" s="83" customFormat="1" x14ac:dyDescent="0.2">
      <c r="B3053" s="142"/>
      <c r="E3053" s="84"/>
      <c r="F3053" s="216"/>
      <c r="G3053" s="84"/>
      <c r="H3053" s="210"/>
      <c r="I3053" s="210"/>
      <c r="J3053" s="84"/>
      <c r="K3053" s="84"/>
      <c r="L3053" s="84"/>
      <c r="M3053" s="84"/>
      <c r="N3053" s="84"/>
      <c r="O3053" s="6"/>
      <c r="P3053" s="6"/>
      <c r="Q3053" s="6"/>
      <c r="R3053" s="6"/>
      <c r="S3053" s="6"/>
      <c r="T3053" s="6"/>
      <c r="U3053" s="6"/>
    </row>
    <row r="3054" spans="2:21" s="83" customFormat="1" x14ac:dyDescent="0.2">
      <c r="B3054" s="142"/>
      <c r="E3054" s="84"/>
      <c r="F3054" s="216"/>
      <c r="G3054" s="84"/>
      <c r="H3054" s="210"/>
      <c r="I3054" s="210"/>
      <c r="J3054" s="84"/>
      <c r="K3054" s="84"/>
      <c r="L3054" s="84"/>
      <c r="M3054" s="84"/>
      <c r="N3054" s="84"/>
      <c r="O3054" s="6"/>
      <c r="P3054" s="6"/>
      <c r="Q3054" s="6"/>
      <c r="R3054" s="6"/>
      <c r="S3054" s="6"/>
      <c r="T3054" s="6"/>
      <c r="U3054" s="6"/>
    </row>
    <row r="3055" spans="2:21" s="83" customFormat="1" x14ac:dyDescent="0.2">
      <c r="B3055" s="142"/>
      <c r="E3055" s="84"/>
      <c r="F3055" s="216"/>
      <c r="G3055" s="84"/>
      <c r="H3055" s="210"/>
      <c r="I3055" s="210"/>
      <c r="J3055" s="84"/>
      <c r="K3055" s="84"/>
      <c r="L3055" s="84"/>
      <c r="M3055" s="84"/>
      <c r="N3055" s="84"/>
      <c r="O3055" s="6"/>
      <c r="P3055" s="6"/>
      <c r="Q3055" s="6"/>
      <c r="R3055" s="6"/>
      <c r="S3055" s="6"/>
      <c r="T3055" s="6"/>
      <c r="U3055" s="6"/>
    </row>
    <row r="3056" spans="2:21" s="83" customFormat="1" x14ac:dyDescent="0.2">
      <c r="B3056" s="142"/>
      <c r="E3056" s="84"/>
      <c r="F3056" s="216"/>
      <c r="G3056" s="84"/>
      <c r="H3056" s="210"/>
      <c r="I3056" s="210"/>
      <c r="J3056" s="84"/>
      <c r="K3056" s="84"/>
      <c r="L3056" s="84"/>
      <c r="M3056" s="84"/>
      <c r="N3056" s="84"/>
      <c r="O3056" s="6"/>
      <c r="P3056" s="6"/>
      <c r="Q3056" s="6"/>
      <c r="R3056" s="6"/>
      <c r="S3056" s="6"/>
      <c r="T3056" s="6"/>
      <c r="U3056" s="6"/>
    </row>
    <row r="3057" spans="2:21" s="83" customFormat="1" x14ac:dyDescent="0.2">
      <c r="B3057" s="142"/>
      <c r="E3057" s="84"/>
      <c r="F3057" s="216"/>
      <c r="G3057" s="84"/>
      <c r="H3057" s="210"/>
      <c r="I3057" s="210"/>
      <c r="J3057" s="84"/>
      <c r="K3057" s="84"/>
      <c r="L3057" s="84"/>
      <c r="M3057" s="84"/>
      <c r="N3057" s="84"/>
      <c r="O3057" s="6"/>
      <c r="P3057" s="6"/>
      <c r="Q3057" s="6"/>
      <c r="R3057" s="6"/>
      <c r="S3057" s="6"/>
      <c r="T3057" s="6"/>
      <c r="U3057" s="6"/>
    </row>
    <row r="3058" spans="2:21" s="83" customFormat="1" x14ac:dyDescent="0.2">
      <c r="B3058" s="142"/>
      <c r="E3058" s="84"/>
      <c r="F3058" s="216"/>
      <c r="G3058" s="84"/>
      <c r="H3058" s="210"/>
      <c r="I3058" s="210"/>
      <c r="J3058" s="84"/>
      <c r="K3058" s="84"/>
      <c r="L3058" s="84"/>
      <c r="M3058" s="84"/>
      <c r="N3058" s="84"/>
      <c r="O3058" s="6"/>
      <c r="P3058" s="6"/>
      <c r="Q3058" s="6"/>
      <c r="R3058" s="6"/>
      <c r="S3058" s="6"/>
      <c r="T3058" s="6"/>
      <c r="U3058" s="6"/>
    </row>
    <row r="3059" spans="2:21" s="83" customFormat="1" x14ac:dyDescent="0.2">
      <c r="B3059" s="142"/>
      <c r="E3059" s="84"/>
      <c r="F3059" s="216"/>
      <c r="G3059" s="84"/>
      <c r="H3059" s="210"/>
      <c r="I3059" s="210"/>
      <c r="J3059" s="84"/>
      <c r="K3059" s="84"/>
      <c r="L3059" s="84"/>
      <c r="M3059" s="84"/>
      <c r="N3059" s="84"/>
      <c r="O3059" s="6"/>
      <c r="P3059" s="6"/>
      <c r="Q3059" s="6"/>
      <c r="R3059" s="6"/>
      <c r="S3059" s="6"/>
      <c r="T3059" s="6"/>
      <c r="U3059" s="6"/>
    </row>
    <row r="3060" spans="2:21" s="83" customFormat="1" x14ac:dyDescent="0.2">
      <c r="B3060" s="142"/>
      <c r="E3060" s="84"/>
      <c r="F3060" s="216"/>
      <c r="G3060" s="84"/>
      <c r="H3060" s="210"/>
      <c r="I3060" s="210"/>
      <c r="J3060" s="84"/>
      <c r="K3060" s="84"/>
      <c r="L3060" s="84"/>
      <c r="M3060" s="84"/>
      <c r="N3060" s="84"/>
      <c r="O3060" s="6"/>
      <c r="P3060" s="6"/>
      <c r="Q3060" s="6"/>
      <c r="R3060" s="6"/>
      <c r="S3060" s="6"/>
      <c r="T3060" s="6"/>
      <c r="U3060" s="6"/>
    </row>
    <row r="3061" spans="2:21" s="83" customFormat="1" x14ac:dyDescent="0.2">
      <c r="B3061" s="142"/>
      <c r="E3061" s="84"/>
      <c r="F3061" s="216"/>
      <c r="G3061" s="84"/>
      <c r="H3061" s="210"/>
      <c r="I3061" s="210"/>
      <c r="J3061" s="84"/>
      <c r="K3061" s="84"/>
      <c r="L3061" s="84"/>
      <c r="M3061" s="84"/>
      <c r="N3061" s="84"/>
      <c r="O3061" s="6"/>
      <c r="P3061" s="6"/>
      <c r="Q3061" s="6"/>
      <c r="R3061" s="6"/>
      <c r="S3061" s="6"/>
      <c r="T3061" s="6"/>
      <c r="U3061" s="6"/>
    </row>
    <row r="3062" spans="2:21" s="83" customFormat="1" x14ac:dyDescent="0.2">
      <c r="B3062" s="142"/>
      <c r="E3062" s="84"/>
      <c r="F3062" s="216"/>
      <c r="G3062" s="84"/>
      <c r="H3062" s="210"/>
      <c r="I3062" s="210"/>
      <c r="J3062" s="84"/>
      <c r="K3062" s="84"/>
      <c r="L3062" s="84"/>
      <c r="M3062" s="84"/>
      <c r="N3062" s="84"/>
      <c r="O3062" s="6"/>
      <c r="P3062" s="6"/>
      <c r="Q3062" s="6"/>
      <c r="R3062" s="6"/>
      <c r="S3062" s="6"/>
      <c r="T3062" s="6"/>
      <c r="U3062" s="6"/>
    </row>
    <row r="3063" spans="2:21" s="83" customFormat="1" x14ac:dyDescent="0.2">
      <c r="B3063" s="142"/>
      <c r="E3063" s="84"/>
      <c r="F3063" s="216"/>
      <c r="G3063" s="84"/>
      <c r="H3063" s="210"/>
      <c r="I3063" s="210"/>
      <c r="J3063" s="84"/>
      <c r="K3063" s="84"/>
      <c r="L3063" s="84"/>
      <c r="M3063" s="84"/>
      <c r="N3063" s="84"/>
      <c r="O3063" s="6"/>
      <c r="P3063" s="6"/>
      <c r="Q3063" s="6"/>
      <c r="R3063" s="6"/>
      <c r="S3063" s="6"/>
      <c r="T3063" s="6"/>
      <c r="U3063" s="6"/>
    </row>
    <row r="3064" spans="2:21" s="83" customFormat="1" x14ac:dyDescent="0.2">
      <c r="B3064" s="142"/>
      <c r="E3064" s="84"/>
      <c r="F3064" s="216"/>
      <c r="G3064" s="84"/>
      <c r="H3064" s="210"/>
      <c r="I3064" s="210"/>
      <c r="J3064" s="84"/>
      <c r="K3064" s="84"/>
      <c r="L3064" s="84"/>
      <c r="M3064" s="84"/>
      <c r="N3064" s="84"/>
      <c r="O3064" s="6"/>
      <c r="P3064" s="6"/>
      <c r="Q3064" s="6"/>
      <c r="R3064" s="6"/>
      <c r="S3064" s="6"/>
      <c r="T3064" s="6"/>
      <c r="U3064" s="6"/>
    </row>
    <row r="3065" spans="2:21" s="83" customFormat="1" x14ac:dyDescent="0.2">
      <c r="B3065" s="142"/>
      <c r="E3065" s="84"/>
      <c r="F3065" s="216"/>
      <c r="G3065" s="84"/>
      <c r="H3065" s="210"/>
      <c r="I3065" s="210"/>
      <c r="J3065" s="84"/>
      <c r="K3065" s="84"/>
      <c r="L3065" s="84"/>
      <c r="M3065" s="84"/>
      <c r="N3065" s="84"/>
      <c r="O3065" s="6"/>
      <c r="P3065" s="6"/>
      <c r="Q3065" s="6"/>
      <c r="R3065" s="6"/>
      <c r="S3065" s="6"/>
      <c r="T3065" s="6"/>
      <c r="U3065" s="6"/>
    </row>
    <row r="3066" spans="2:21" s="83" customFormat="1" x14ac:dyDescent="0.2">
      <c r="B3066" s="142"/>
      <c r="E3066" s="84"/>
      <c r="F3066" s="216"/>
      <c r="G3066" s="84"/>
      <c r="H3066" s="210"/>
      <c r="I3066" s="210"/>
      <c r="J3066" s="84"/>
      <c r="K3066" s="84"/>
      <c r="L3066" s="84"/>
      <c r="M3066" s="84"/>
      <c r="N3066" s="84"/>
      <c r="O3066" s="6"/>
      <c r="P3066" s="6"/>
      <c r="Q3066" s="6"/>
      <c r="R3066" s="6"/>
      <c r="S3066" s="6"/>
      <c r="T3066" s="6"/>
      <c r="U3066" s="6"/>
    </row>
    <row r="3067" spans="2:21" s="83" customFormat="1" x14ac:dyDescent="0.2">
      <c r="B3067" s="142"/>
      <c r="E3067" s="84"/>
      <c r="F3067" s="216"/>
      <c r="G3067" s="84"/>
      <c r="H3067" s="210"/>
      <c r="I3067" s="210"/>
      <c r="J3067" s="84"/>
      <c r="K3067" s="84"/>
      <c r="L3067" s="84"/>
      <c r="M3067" s="84"/>
      <c r="N3067" s="84"/>
      <c r="O3067" s="6"/>
      <c r="P3067" s="6"/>
      <c r="Q3067" s="6"/>
      <c r="R3067" s="6"/>
      <c r="S3067" s="6"/>
      <c r="T3067" s="6"/>
      <c r="U3067" s="6"/>
    </row>
    <row r="3068" spans="2:21" s="83" customFormat="1" x14ac:dyDescent="0.2">
      <c r="B3068" s="142"/>
      <c r="E3068" s="84"/>
      <c r="F3068" s="216"/>
      <c r="G3068" s="84"/>
      <c r="H3068" s="210"/>
      <c r="I3068" s="210"/>
      <c r="J3068" s="84"/>
      <c r="K3068" s="84"/>
      <c r="L3068" s="84"/>
      <c r="M3068" s="84"/>
      <c r="N3068" s="84"/>
      <c r="O3068" s="6"/>
      <c r="P3068" s="6"/>
      <c r="Q3068" s="6"/>
      <c r="R3068" s="6"/>
      <c r="S3068" s="6"/>
      <c r="T3068" s="6"/>
      <c r="U3068" s="6"/>
    </row>
    <row r="3069" spans="2:21" s="83" customFormat="1" x14ac:dyDescent="0.2">
      <c r="B3069" s="142"/>
      <c r="E3069" s="84"/>
      <c r="F3069" s="216"/>
      <c r="G3069" s="84"/>
      <c r="H3069" s="210"/>
      <c r="I3069" s="210"/>
      <c r="J3069" s="84"/>
      <c r="K3069" s="84"/>
      <c r="L3069" s="84"/>
      <c r="M3069" s="84"/>
      <c r="N3069" s="84"/>
      <c r="O3069" s="6"/>
      <c r="P3069" s="6"/>
      <c r="Q3069" s="6"/>
      <c r="R3069" s="6"/>
      <c r="S3069" s="6"/>
      <c r="T3069" s="6"/>
      <c r="U3069" s="6"/>
    </row>
    <row r="3070" spans="2:21" s="83" customFormat="1" x14ac:dyDescent="0.2">
      <c r="B3070" s="142"/>
      <c r="E3070" s="84"/>
      <c r="F3070" s="216"/>
      <c r="G3070" s="84"/>
      <c r="H3070" s="210"/>
      <c r="I3070" s="210"/>
      <c r="J3070" s="84"/>
      <c r="K3070" s="84"/>
      <c r="L3070" s="84"/>
      <c r="M3070" s="84"/>
      <c r="N3070" s="84"/>
      <c r="O3070" s="6"/>
      <c r="P3070" s="6"/>
      <c r="Q3070" s="6"/>
      <c r="R3070" s="6"/>
      <c r="S3070" s="6"/>
      <c r="T3070" s="6"/>
      <c r="U3070" s="6"/>
    </row>
    <row r="3071" spans="2:21" s="83" customFormat="1" x14ac:dyDescent="0.2">
      <c r="B3071" s="142"/>
      <c r="E3071" s="84"/>
      <c r="F3071" s="216"/>
      <c r="G3071" s="84"/>
      <c r="H3071" s="210"/>
      <c r="I3071" s="210"/>
      <c r="J3071" s="84"/>
      <c r="K3071" s="84"/>
      <c r="L3071" s="84"/>
      <c r="M3071" s="84"/>
      <c r="N3071" s="84"/>
      <c r="O3071" s="6"/>
      <c r="P3071" s="6"/>
      <c r="Q3071" s="6"/>
      <c r="R3071" s="6"/>
      <c r="S3071" s="6"/>
      <c r="T3071" s="6"/>
      <c r="U3071" s="6"/>
    </row>
    <row r="3072" spans="2:21" s="83" customFormat="1" x14ac:dyDescent="0.2">
      <c r="B3072" s="142"/>
      <c r="E3072" s="84"/>
      <c r="F3072" s="216"/>
      <c r="G3072" s="84"/>
      <c r="H3072" s="210"/>
      <c r="I3072" s="210"/>
      <c r="J3072" s="84"/>
      <c r="K3072" s="84"/>
      <c r="L3072" s="84"/>
      <c r="M3072" s="84"/>
      <c r="N3072" s="84"/>
      <c r="O3072" s="6"/>
      <c r="P3072" s="6"/>
      <c r="Q3072" s="6"/>
      <c r="R3072" s="6"/>
      <c r="S3072" s="6"/>
      <c r="T3072" s="6"/>
      <c r="U3072" s="6"/>
    </row>
    <row r="3073" spans="2:21" s="83" customFormat="1" x14ac:dyDescent="0.2">
      <c r="B3073" s="142"/>
      <c r="E3073" s="84"/>
      <c r="F3073" s="216"/>
      <c r="G3073" s="84"/>
      <c r="H3073" s="210"/>
      <c r="I3073" s="210"/>
      <c r="J3073" s="84"/>
      <c r="K3073" s="84"/>
      <c r="L3073" s="84"/>
      <c r="M3073" s="84"/>
      <c r="N3073" s="84"/>
      <c r="O3073" s="6"/>
      <c r="P3073" s="6"/>
      <c r="Q3073" s="6"/>
      <c r="R3073" s="6"/>
      <c r="S3073" s="6"/>
      <c r="T3073" s="6"/>
      <c r="U3073" s="6"/>
    </row>
    <row r="3074" spans="2:21" s="83" customFormat="1" x14ac:dyDescent="0.2">
      <c r="B3074" s="142"/>
      <c r="E3074" s="84"/>
      <c r="F3074" s="216"/>
      <c r="G3074" s="84"/>
      <c r="H3074" s="210"/>
      <c r="I3074" s="210"/>
      <c r="J3074" s="84"/>
      <c r="K3074" s="84"/>
      <c r="L3074" s="84"/>
      <c r="M3074" s="84"/>
      <c r="N3074" s="84"/>
      <c r="O3074" s="6"/>
      <c r="P3074" s="6"/>
      <c r="Q3074" s="6"/>
      <c r="R3074" s="6"/>
      <c r="S3074" s="6"/>
      <c r="T3074" s="6"/>
      <c r="U3074" s="6"/>
    </row>
    <row r="3075" spans="2:21" s="83" customFormat="1" x14ac:dyDescent="0.2">
      <c r="B3075" s="142"/>
      <c r="E3075" s="84"/>
      <c r="F3075" s="216"/>
      <c r="G3075" s="84"/>
      <c r="H3075" s="210"/>
      <c r="I3075" s="210"/>
      <c r="J3075" s="84"/>
      <c r="K3075" s="84"/>
      <c r="L3075" s="84"/>
      <c r="M3075" s="84"/>
      <c r="N3075" s="84"/>
      <c r="O3075" s="6"/>
      <c r="P3075" s="6"/>
      <c r="Q3075" s="6"/>
      <c r="R3075" s="6"/>
      <c r="S3075" s="6"/>
      <c r="T3075" s="6"/>
      <c r="U3075" s="6"/>
    </row>
    <row r="3076" spans="2:21" s="83" customFormat="1" x14ac:dyDescent="0.2">
      <c r="B3076" s="142"/>
      <c r="E3076" s="84"/>
      <c r="F3076" s="216"/>
      <c r="G3076" s="84"/>
      <c r="H3076" s="210"/>
      <c r="I3076" s="210"/>
      <c r="J3076" s="84"/>
      <c r="K3076" s="84"/>
      <c r="L3076" s="84"/>
      <c r="M3076" s="84"/>
      <c r="N3076" s="84"/>
      <c r="O3076" s="6"/>
      <c r="P3076" s="6"/>
      <c r="Q3076" s="6"/>
      <c r="R3076" s="6"/>
      <c r="S3076" s="6"/>
      <c r="T3076" s="6"/>
      <c r="U3076" s="6"/>
    </row>
    <row r="3077" spans="2:21" s="83" customFormat="1" x14ac:dyDescent="0.2">
      <c r="B3077" s="142"/>
      <c r="E3077" s="84"/>
      <c r="F3077" s="216"/>
      <c r="G3077" s="84"/>
      <c r="H3077" s="210"/>
      <c r="I3077" s="210"/>
      <c r="J3077" s="84"/>
      <c r="K3077" s="84"/>
      <c r="L3077" s="84"/>
      <c r="M3077" s="84"/>
      <c r="N3077" s="84"/>
      <c r="O3077" s="6"/>
      <c r="P3077" s="6"/>
      <c r="Q3077" s="6"/>
      <c r="R3077" s="6"/>
      <c r="S3077" s="6"/>
      <c r="T3077" s="6"/>
      <c r="U3077" s="6"/>
    </row>
    <row r="3078" spans="2:21" s="83" customFormat="1" x14ac:dyDescent="0.2">
      <c r="B3078" s="142"/>
      <c r="E3078" s="84"/>
      <c r="F3078" s="216"/>
      <c r="G3078" s="84"/>
      <c r="H3078" s="210"/>
      <c r="I3078" s="210"/>
      <c r="J3078" s="84"/>
      <c r="K3078" s="84"/>
      <c r="L3078" s="84"/>
      <c r="M3078" s="84"/>
      <c r="N3078" s="84"/>
      <c r="O3078" s="6"/>
      <c r="P3078" s="6"/>
      <c r="Q3078" s="6"/>
      <c r="R3078" s="6"/>
      <c r="S3078" s="6"/>
      <c r="T3078" s="6"/>
      <c r="U3078" s="6"/>
    </row>
    <row r="3079" spans="2:21" s="83" customFormat="1" x14ac:dyDescent="0.2">
      <c r="B3079" s="142"/>
      <c r="E3079" s="84"/>
      <c r="F3079" s="216"/>
      <c r="G3079" s="84"/>
      <c r="H3079" s="210"/>
      <c r="I3079" s="210"/>
      <c r="J3079" s="84"/>
      <c r="K3079" s="84"/>
      <c r="L3079" s="84"/>
      <c r="M3079" s="84"/>
      <c r="N3079" s="84"/>
      <c r="O3079" s="6"/>
      <c r="P3079" s="6"/>
      <c r="Q3079" s="6"/>
      <c r="R3079" s="6"/>
      <c r="S3079" s="6"/>
      <c r="T3079" s="6"/>
      <c r="U3079" s="6"/>
    </row>
    <row r="3080" spans="2:21" s="83" customFormat="1" x14ac:dyDescent="0.2">
      <c r="B3080" s="142"/>
      <c r="E3080" s="84"/>
      <c r="F3080" s="216"/>
      <c r="G3080" s="84"/>
      <c r="H3080" s="210"/>
      <c r="I3080" s="210"/>
      <c r="J3080" s="84"/>
      <c r="K3080" s="84"/>
      <c r="L3080" s="84"/>
      <c r="M3080" s="84"/>
      <c r="N3080" s="84"/>
      <c r="O3080" s="6"/>
      <c r="P3080" s="6"/>
      <c r="Q3080" s="6"/>
      <c r="R3080" s="6"/>
      <c r="S3080" s="6"/>
      <c r="T3080" s="6"/>
      <c r="U3080" s="6"/>
    </row>
    <row r="3081" spans="2:21" s="83" customFormat="1" x14ac:dyDescent="0.2">
      <c r="B3081" s="142"/>
      <c r="E3081" s="84"/>
      <c r="F3081" s="216"/>
      <c r="G3081" s="84"/>
      <c r="H3081" s="210"/>
      <c r="I3081" s="210"/>
      <c r="J3081" s="84"/>
      <c r="K3081" s="84"/>
      <c r="L3081" s="84"/>
      <c r="M3081" s="84"/>
      <c r="N3081" s="84"/>
      <c r="O3081" s="6"/>
      <c r="P3081" s="6"/>
      <c r="Q3081" s="6"/>
      <c r="R3081" s="6"/>
      <c r="S3081" s="6"/>
      <c r="T3081" s="6"/>
      <c r="U3081" s="6"/>
    </row>
    <row r="3082" spans="2:21" s="83" customFormat="1" x14ac:dyDescent="0.2">
      <c r="B3082" s="142"/>
      <c r="E3082" s="84"/>
      <c r="F3082" s="216"/>
      <c r="G3082" s="84"/>
      <c r="H3082" s="210"/>
      <c r="I3082" s="210"/>
      <c r="J3082" s="84"/>
      <c r="K3082" s="84"/>
      <c r="L3082" s="84"/>
      <c r="M3082" s="84"/>
      <c r="N3082" s="84"/>
      <c r="O3082" s="6"/>
      <c r="P3082" s="6"/>
      <c r="Q3082" s="6"/>
      <c r="R3082" s="6"/>
      <c r="S3082" s="6"/>
      <c r="T3082" s="6"/>
      <c r="U3082" s="6"/>
    </row>
    <row r="3083" spans="2:21" s="83" customFormat="1" x14ac:dyDescent="0.2">
      <c r="B3083" s="142"/>
      <c r="E3083" s="84"/>
      <c r="F3083" s="216"/>
      <c r="G3083" s="84"/>
      <c r="H3083" s="210"/>
      <c r="I3083" s="210"/>
      <c r="J3083" s="84"/>
      <c r="K3083" s="84"/>
      <c r="L3083" s="84"/>
      <c r="M3083" s="84"/>
      <c r="N3083" s="84"/>
      <c r="O3083" s="6"/>
      <c r="P3083" s="6"/>
      <c r="Q3083" s="6"/>
      <c r="R3083" s="6"/>
      <c r="S3083" s="6"/>
      <c r="T3083" s="6"/>
      <c r="U3083" s="6"/>
    </row>
    <row r="3084" spans="2:21" s="83" customFormat="1" x14ac:dyDescent="0.2">
      <c r="B3084" s="142"/>
      <c r="E3084" s="84"/>
      <c r="F3084" s="216"/>
      <c r="G3084" s="84"/>
      <c r="H3084" s="210"/>
      <c r="I3084" s="210"/>
      <c r="J3084" s="84"/>
      <c r="K3084" s="84"/>
      <c r="L3084" s="84"/>
      <c r="M3084" s="84"/>
      <c r="N3084" s="84"/>
      <c r="O3084" s="6"/>
      <c r="P3084" s="6"/>
      <c r="Q3084" s="6"/>
      <c r="R3084" s="6"/>
      <c r="S3084" s="6"/>
      <c r="T3084" s="6"/>
      <c r="U3084" s="6"/>
    </row>
    <row r="3085" spans="2:21" s="83" customFormat="1" x14ac:dyDescent="0.2">
      <c r="B3085" s="142"/>
      <c r="E3085" s="84"/>
      <c r="F3085" s="216"/>
      <c r="G3085" s="84"/>
      <c r="H3085" s="210"/>
      <c r="I3085" s="210"/>
      <c r="J3085" s="84"/>
      <c r="K3085" s="84"/>
      <c r="L3085" s="84"/>
      <c r="M3085" s="84"/>
      <c r="N3085" s="84"/>
      <c r="O3085" s="6"/>
      <c r="P3085" s="6"/>
      <c r="Q3085" s="6"/>
      <c r="R3085" s="6"/>
      <c r="S3085" s="6"/>
      <c r="T3085" s="6"/>
      <c r="U3085" s="6"/>
    </row>
    <row r="3086" spans="2:21" s="83" customFormat="1" x14ac:dyDescent="0.2">
      <c r="B3086" s="142"/>
      <c r="E3086" s="84"/>
      <c r="F3086" s="216"/>
      <c r="G3086" s="84"/>
      <c r="H3086" s="210"/>
      <c r="I3086" s="210"/>
      <c r="J3086" s="84"/>
      <c r="K3086" s="84"/>
      <c r="L3086" s="84"/>
      <c r="M3086" s="84"/>
      <c r="N3086" s="84"/>
      <c r="O3086" s="6"/>
      <c r="P3086" s="6"/>
      <c r="Q3086" s="6"/>
      <c r="R3086" s="6"/>
      <c r="S3086" s="6"/>
      <c r="T3086" s="6"/>
      <c r="U3086" s="6"/>
    </row>
    <row r="3087" spans="2:21" s="83" customFormat="1" x14ac:dyDescent="0.2">
      <c r="B3087" s="142"/>
      <c r="E3087" s="84"/>
      <c r="F3087" s="216"/>
      <c r="G3087" s="84"/>
      <c r="H3087" s="210"/>
      <c r="I3087" s="210"/>
      <c r="J3087" s="84"/>
      <c r="K3087" s="84"/>
      <c r="L3087" s="84"/>
      <c r="M3087" s="84"/>
      <c r="N3087" s="84"/>
      <c r="O3087" s="6"/>
      <c r="P3087" s="6"/>
      <c r="Q3087" s="6"/>
      <c r="R3087" s="6"/>
      <c r="S3087" s="6"/>
      <c r="T3087" s="6"/>
      <c r="U3087" s="6"/>
    </row>
    <row r="3088" spans="2:21" s="83" customFormat="1" x14ac:dyDescent="0.2">
      <c r="B3088" s="142"/>
      <c r="E3088" s="84"/>
      <c r="F3088" s="216"/>
      <c r="G3088" s="84"/>
      <c r="H3088" s="210"/>
      <c r="I3088" s="210"/>
      <c r="J3088" s="84"/>
      <c r="K3088" s="84"/>
      <c r="L3088" s="84"/>
      <c r="M3088" s="84"/>
      <c r="N3088" s="84"/>
      <c r="O3088" s="6"/>
      <c r="P3088" s="6"/>
      <c r="Q3088" s="6"/>
      <c r="R3088" s="6"/>
      <c r="S3088" s="6"/>
      <c r="T3088" s="6"/>
      <c r="U3088" s="6"/>
    </row>
    <row r="3089" spans="2:21" s="83" customFormat="1" x14ac:dyDescent="0.2">
      <c r="B3089" s="142"/>
      <c r="E3089" s="84"/>
      <c r="F3089" s="216"/>
      <c r="G3089" s="84"/>
      <c r="H3089" s="210"/>
      <c r="I3089" s="210"/>
      <c r="J3089" s="84"/>
      <c r="K3089" s="84"/>
      <c r="L3089" s="84"/>
      <c r="M3089" s="84"/>
      <c r="N3089" s="84"/>
      <c r="O3089" s="6"/>
      <c r="P3089" s="6"/>
      <c r="Q3089" s="6"/>
      <c r="R3089" s="6"/>
      <c r="S3089" s="6"/>
      <c r="T3089" s="6"/>
      <c r="U3089" s="6"/>
    </row>
    <row r="3090" spans="2:21" s="83" customFormat="1" x14ac:dyDescent="0.2">
      <c r="B3090" s="142"/>
      <c r="E3090" s="84"/>
      <c r="F3090" s="216"/>
      <c r="G3090" s="84"/>
      <c r="H3090" s="210"/>
      <c r="I3090" s="210"/>
      <c r="J3090" s="84"/>
      <c r="K3090" s="84"/>
      <c r="L3090" s="84"/>
      <c r="M3090" s="84"/>
      <c r="N3090" s="84"/>
      <c r="O3090" s="6"/>
      <c r="P3090" s="6"/>
      <c r="Q3090" s="6"/>
      <c r="R3090" s="6"/>
      <c r="S3090" s="6"/>
      <c r="T3090" s="6"/>
      <c r="U3090" s="6"/>
    </row>
    <row r="3091" spans="2:21" s="83" customFormat="1" x14ac:dyDescent="0.2">
      <c r="B3091" s="142"/>
      <c r="E3091" s="84"/>
      <c r="F3091" s="216"/>
      <c r="G3091" s="84"/>
      <c r="H3091" s="210"/>
      <c r="I3091" s="210"/>
      <c r="J3091" s="84"/>
      <c r="K3091" s="84"/>
      <c r="L3091" s="84"/>
      <c r="M3091" s="84"/>
      <c r="N3091" s="84"/>
      <c r="O3091" s="6"/>
      <c r="P3091" s="6"/>
      <c r="Q3091" s="6"/>
      <c r="R3091" s="6"/>
      <c r="S3091" s="6"/>
      <c r="T3091" s="6"/>
      <c r="U3091" s="6"/>
    </row>
    <row r="3092" spans="2:21" s="83" customFormat="1" x14ac:dyDescent="0.2">
      <c r="B3092" s="142"/>
      <c r="E3092" s="84"/>
      <c r="F3092" s="216"/>
      <c r="G3092" s="84"/>
      <c r="H3092" s="210"/>
      <c r="I3092" s="210"/>
      <c r="J3092" s="84"/>
      <c r="K3092" s="84"/>
      <c r="L3092" s="84"/>
      <c r="M3092" s="84"/>
      <c r="N3092" s="84"/>
      <c r="O3092" s="6"/>
      <c r="P3092" s="6"/>
      <c r="Q3092" s="6"/>
      <c r="R3092" s="6"/>
      <c r="S3092" s="6"/>
      <c r="T3092" s="6"/>
      <c r="U3092" s="6"/>
    </row>
    <row r="3093" spans="2:21" s="83" customFormat="1" x14ac:dyDescent="0.2">
      <c r="B3093" s="142"/>
      <c r="E3093" s="84"/>
      <c r="F3093" s="216"/>
      <c r="G3093" s="84"/>
      <c r="H3093" s="210"/>
      <c r="I3093" s="210"/>
      <c r="J3093" s="84"/>
      <c r="K3093" s="84"/>
      <c r="L3093" s="84"/>
      <c r="M3093" s="84"/>
      <c r="N3093" s="84"/>
      <c r="O3093" s="6"/>
      <c r="P3093" s="6"/>
      <c r="Q3093" s="6"/>
      <c r="R3093" s="6"/>
      <c r="S3093" s="6"/>
      <c r="T3093" s="6"/>
      <c r="U3093" s="6"/>
    </row>
    <row r="3094" spans="2:21" s="83" customFormat="1" x14ac:dyDescent="0.2">
      <c r="B3094" s="142"/>
      <c r="E3094" s="84"/>
      <c r="F3094" s="216"/>
      <c r="G3094" s="84"/>
      <c r="H3094" s="210"/>
      <c r="I3094" s="210"/>
      <c r="J3094" s="84"/>
      <c r="K3094" s="84"/>
      <c r="L3094" s="84"/>
      <c r="M3094" s="84"/>
      <c r="N3094" s="84"/>
      <c r="O3094" s="6"/>
      <c r="P3094" s="6"/>
      <c r="Q3094" s="6"/>
      <c r="R3094" s="6"/>
      <c r="S3094" s="6"/>
      <c r="T3094" s="6"/>
      <c r="U3094" s="6"/>
    </row>
    <row r="3095" spans="2:21" s="83" customFormat="1" x14ac:dyDescent="0.2">
      <c r="B3095" s="142"/>
      <c r="E3095" s="84"/>
      <c r="F3095" s="216"/>
      <c r="G3095" s="84"/>
      <c r="H3095" s="210"/>
      <c r="I3095" s="210"/>
      <c r="J3095" s="84"/>
      <c r="K3095" s="84"/>
      <c r="L3095" s="84"/>
      <c r="M3095" s="84"/>
      <c r="N3095" s="84"/>
      <c r="O3095" s="6"/>
      <c r="P3095" s="6"/>
      <c r="Q3095" s="6"/>
      <c r="R3095" s="6"/>
      <c r="S3095" s="6"/>
      <c r="T3095" s="6"/>
      <c r="U3095" s="6"/>
    </row>
    <row r="3096" spans="2:21" s="83" customFormat="1" x14ac:dyDescent="0.2">
      <c r="B3096" s="142"/>
      <c r="E3096" s="84"/>
      <c r="F3096" s="216"/>
      <c r="G3096" s="84"/>
      <c r="H3096" s="210"/>
      <c r="I3096" s="210"/>
      <c r="J3096" s="84"/>
      <c r="K3096" s="84"/>
      <c r="L3096" s="84"/>
      <c r="M3096" s="84"/>
      <c r="N3096" s="84"/>
      <c r="O3096" s="6"/>
      <c r="P3096" s="6"/>
      <c r="Q3096" s="6"/>
      <c r="R3096" s="6"/>
      <c r="S3096" s="6"/>
      <c r="T3096" s="6"/>
      <c r="U3096" s="6"/>
    </row>
    <row r="3097" spans="2:21" s="83" customFormat="1" x14ac:dyDescent="0.2">
      <c r="B3097" s="142"/>
      <c r="E3097" s="84"/>
      <c r="F3097" s="216"/>
      <c r="G3097" s="84"/>
      <c r="H3097" s="210"/>
      <c r="I3097" s="210"/>
      <c r="J3097" s="84"/>
      <c r="K3097" s="84"/>
      <c r="L3097" s="84"/>
      <c r="M3097" s="84"/>
      <c r="N3097" s="84"/>
      <c r="O3097" s="6"/>
      <c r="P3097" s="6"/>
      <c r="Q3097" s="6"/>
      <c r="R3097" s="6"/>
      <c r="S3097" s="6"/>
      <c r="T3097" s="6"/>
      <c r="U3097" s="6"/>
    </row>
    <row r="3098" spans="2:21" s="83" customFormat="1" x14ac:dyDescent="0.2">
      <c r="B3098" s="142"/>
      <c r="E3098" s="84"/>
      <c r="F3098" s="216"/>
      <c r="G3098" s="84"/>
      <c r="H3098" s="210"/>
      <c r="I3098" s="210"/>
      <c r="J3098" s="84"/>
      <c r="K3098" s="84"/>
      <c r="L3098" s="84"/>
      <c r="M3098" s="84"/>
      <c r="N3098" s="84"/>
      <c r="O3098" s="6"/>
      <c r="P3098" s="6"/>
      <c r="Q3098" s="6"/>
      <c r="R3098" s="6"/>
      <c r="S3098" s="6"/>
      <c r="T3098" s="6"/>
      <c r="U3098" s="6"/>
    </row>
    <row r="3099" spans="2:21" s="83" customFormat="1" x14ac:dyDescent="0.2">
      <c r="B3099" s="142"/>
      <c r="E3099" s="84"/>
      <c r="F3099" s="216"/>
      <c r="G3099" s="84"/>
      <c r="H3099" s="210"/>
      <c r="I3099" s="210"/>
      <c r="J3099" s="84"/>
      <c r="K3099" s="84"/>
      <c r="L3099" s="84"/>
      <c r="M3099" s="84"/>
      <c r="N3099" s="84"/>
      <c r="O3099" s="6"/>
      <c r="P3099" s="6"/>
      <c r="Q3099" s="6"/>
      <c r="R3099" s="6"/>
      <c r="S3099" s="6"/>
      <c r="T3099" s="6"/>
      <c r="U3099" s="6"/>
    </row>
    <row r="3100" spans="2:21" s="83" customFormat="1" x14ac:dyDescent="0.2">
      <c r="B3100" s="142"/>
      <c r="E3100" s="84"/>
      <c r="F3100" s="216"/>
      <c r="G3100" s="84"/>
      <c r="H3100" s="210"/>
      <c r="I3100" s="210"/>
      <c r="J3100" s="84"/>
      <c r="K3100" s="84"/>
      <c r="L3100" s="84"/>
      <c r="M3100" s="84"/>
      <c r="N3100" s="84"/>
      <c r="O3100" s="6"/>
      <c r="P3100" s="6"/>
      <c r="Q3100" s="6"/>
      <c r="R3100" s="6"/>
      <c r="S3100" s="6"/>
      <c r="T3100" s="6"/>
      <c r="U3100" s="6"/>
    </row>
    <row r="3101" spans="2:21" s="83" customFormat="1" x14ac:dyDescent="0.2">
      <c r="B3101" s="142"/>
      <c r="E3101" s="84"/>
      <c r="F3101" s="216"/>
      <c r="G3101" s="84"/>
      <c r="H3101" s="210"/>
      <c r="I3101" s="210"/>
      <c r="J3101" s="84"/>
      <c r="K3101" s="84"/>
      <c r="L3101" s="84"/>
      <c r="M3101" s="84"/>
      <c r="N3101" s="84"/>
      <c r="O3101" s="6"/>
      <c r="P3101" s="6"/>
      <c r="Q3101" s="6"/>
      <c r="R3101" s="6"/>
      <c r="S3101" s="6"/>
      <c r="T3101" s="6"/>
      <c r="U3101" s="6"/>
    </row>
    <row r="3102" spans="2:21" s="83" customFormat="1" x14ac:dyDescent="0.2">
      <c r="B3102" s="142"/>
      <c r="E3102" s="84"/>
      <c r="F3102" s="216"/>
      <c r="G3102" s="84"/>
      <c r="H3102" s="210"/>
      <c r="I3102" s="210"/>
      <c r="J3102" s="84"/>
      <c r="K3102" s="84"/>
      <c r="L3102" s="84"/>
      <c r="M3102" s="84"/>
      <c r="N3102" s="84"/>
      <c r="O3102" s="6"/>
      <c r="P3102" s="6"/>
      <c r="Q3102" s="6"/>
      <c r="R3102" s="6"/>
      <c r="S3102" s="6"/>
      <c r="T3102" s="6"/>
      <c r="U3102" s="6"/>
    </row>
    <row r="3103" spans="2:21" s="83" customFormat="1" x14ac:dyDescent="0.2">
      <c r="B3103" s="142"/>
      <c r="E3103" s="84"/>
      <c r="F3103" s="216"/>
      <c r="G3103" s="84"/>
      <c r="H3103" s="210"/>
      <c r="I3103" s="210"/>
      <c r="J3103" s="84"/>
      <c r="K3103" s="84"/>
      <c r="L3103" s="84"/>
      <c r="M3103" s="84"/>
      <c r="N3103" s="84"/>
      <c r="O3103" s="6"/>
      <c r="P3103" s="6"/>
      <c r="Q3103" s="6"/>
      <c r="R3103" s="6"/>
      <c r="S3103" s="6"/>
      <c r="T3103" s="6"/>
      <c r="U3103" s="6"/>
    </row>
    <row r="3104" spans="2:21" s="83" customFormat="1" x14ac:dyDescent="0.2">
      <c r="B3104" s="142"/>
      <c r="E3104" s="84"/>
      <c r="F3104" s="216"/>
      <c r="G3104" s="84"/>
      <c r="H3104" s="210"/>
      <c r="I3104" s="210"/>
      <c r="J3104" s="84"/>
      <c r="K3104" s="84"/>
      <c r="L3104" s="84"/>
      <c r="M3104" s="84"/>
      <c r="N3104" s="84"/>
      <c r="O3104" s="6"/>
      <c r="P3104" s="6"/>
      <c r="Q3104" s="6"/>
      <c r="R3104" s="6"/>
      <c r="S3104" s="6"/>
      <c r="T3104" s="6"/>
      <c r="U3104" s="6"/>
    </row>
    <row r="3105" spans="2:21" s="83" customFormat="1" x14ac:dyDescent="0.2">
      <c r="B3105" s="142"/>
      <c r="E3105" s="84"/>
      <c r="F3105" s="216"/>
      <c r="G3105" s="84"/>
      <c r="H3105" s="210"/>
      <c r="I3105" s="210"/>
      <c r="J3105" s="84"/>
      <c r="K3105" s="84"/>
      <c r="L3105" s="84"/>
      <c r="M3105" s="84"/>
      <c r="N3105" s="84"/>
      <c r="O3105" s="6"/>
      <c r="P3105" s="6"/>
      <c r="Q3105" s="6"/>
      <c r="R3105" s="6"/>
      <c r="S3105" s="6"/>
      <c r="T3105" s="6"/>
      <c r="U3105" s="6"/>
    </row>
    <row r="3106" spans="2:21" s="83" customFormat="1" x14ac:dyDescent="0.2">
      <c r="B3106" s="142"/>
      <c r="E3106" s="84"/>
      <c r="F3106" s="216"/>
      <c r="G3106" s="84"/>
      <c r="H3106" s="210"/>
      <c r="I3106" s="210"/>
      <c r="J3106" s="84"/>
      <c r="K3106" s="84"/>
      <c r="L3106" s="84"/>
      <c r="M3106" s="84"/>
      <c r="N3106" s="84"/>
      <c r="O3106" s="6"/>
      <c r="P3106" s="6"/>
      <c r="Q3106" s="6"/>
      <c r="R3106" s="6"/>
      <c r="S3106" s="6"/>
      <c r="T3106" s="6"/>
      <c r="U3106" s="6"/>
    </row>
    <row r="3107" spans="2:21" s="83" customFormat="1" x14ac:dyDescent="0.2">
      <c r="B3107" s="142"/>
      <c r="E3107" s="84"/>
      <c r="F3107" s="216"/>
      <c r="G3107" s="84"/>
      <c r="H3107" s="210"/>
      <c r="I3107" s="210"/>
      <c r="J3107" s="84"/>
      <c r="K3107" s="84"/>
      <c r="L3107" s="84"/>
      <c r="M3107" s="84"/>
      <c r="N3107" s="84"/>
      <c r="O3107" s="6"/>
      <c r="P3107" s="6"/>
      <c r="Q3107" s="6"/>
      <c r="R3107" s="6"/>
      <c r="S3107" s="6"/>
      <c r="T3107" s="6"/>
      <c r="U3107" s="6"/>
    </row>
    <row r="3108" spans="2:21" s="83" customFormat="1" x14ac:dyDescent="0.2">
      <c r="B3108" s="142"/>
      <c r="E3108" s="84"/>
      <c r="F3108" s="216"/>
      <c r="G3108" s="84"/>
      <c r="H3108" s="210"/>
      <c r="I3108" s="210"/>
      <c r="J3108" s="84"/>
      <c r="K3108" s="84"/>
      <c r="L3108" s="84"/>
      <c r="M3108" s="84"/>
      <c r="N3108" s="84"/>
      <c r="O3108" s="6"/>
      <c r="P3108" s="6"/>
      <c r="Q3108" s="6"/>
      <c r="R3108" s="6"/>
      <c r="S3108" s="6"/>
      <c r="T3108" s="6"/>
      <c r="U3108" s="6"/>
    </row>
    <row r="3109" spans="2:21" s="83" customFormat="1" x14ac:dyDescent="0.2">
      <c r="B3109" s="142"/>
      <c r="E3109" s="84"/>
      <c r="F3109" s="216"/>
      <c r="G3109" s="84"/>
      <c r="H3109" s="210"/>
      <c r="I3109" s="210"/>
      <c r="J3109" s="84"/>
      <c r="K3109" s="84"/>
      <c r="L3109" s="84"/>
      <c r="M3109" s="84"/>
      <c r="N3109" s="84"/>
      <c r="O3109" s="6"/>
      <c r="P3109" s="6"/>
      <c r="Q3109" s="6"/>
      <c r="R3109" s="6"/>
      <c r="S3109" s="6"/>
      <c r="T3109" s="6"/>
      <c r="U3109" s="6"/>
    </row>
    <row r="3110" spans="2:21" s="83" customFormat="1" x14ac:dyDescent="0.2">
      <c r="B3110" s="142"/>
      <c r="E3110" s="84"/>
      <c r="F3110" s="216"/>
      <c r="G3110" s="84"/>
      <c r="H3110" s="210"/>
      <c r="I3110" s="210"/>
      <c r="J3110" s="84"/>
      <c r="K3110" s="84"/>
      <c r="L3110" s="84"/>
      <c r="M3110" s="84"/>
      <c r="N3110" s="84"/>
      <c r="O3110" s="6"/>
      <c r="P3110" s="6"/>
      <c r="Q3110" s="6"/>
      <c r="R3110" s="6"/>
      <c r="S3110" s="6"/>
      <c r="T3110" s="6"/>
      <c r="U3110" s="6"/>
    </row>
    <row r="3111" spans="2:21" s="83" customFormat="1" x14ac:dyDescent="0.2">
      <c r="B3111" s="142"/>
      <c r="E3111" s="84"/>
      <c r="F3111" s="216"/>
      <c r="G3111" s="84"/>
      <c r="H3111" s="210"/>
      <c r="I3111" s="210"/>
      <c r="J3111" s="84"/>
      <c r="K3111" s="84"/>
      <c r="L3111" s="84"/>
      <c r="M3111" s="84"/>
      <c r="N3111" s="84"/>
      <c r="O3111" s="6"/>
      <c r="P3111" s="6"/>
      <c r="Q3111" s="6"/>
      <c r="R3111" s="6"/>
      <c r="S3111" s="6"/>
      <c r="T3111" s="6"/>
      <c r="U3111" s="6"/>
    </row>
    <row r="3112" spans="2:21" s="83" customFormat="1" x14ac:dyDescent="0.2">
      <c r="B3112" s="142"/>
      <c r="E3112" s="84"/>
      <c r="F3112" s="216"/>
      <c r="G3112" s="84"/>
      <c r="H3112" s="210"/>
      <c r="I3112" s="210"/>
      <c r="J3112" s="84"/>
      <c r="K3112" s="84"/>
      <c r="L3112" s="84"/>
      <c r="M3112" s="84"/>
      <c r="N3112" s="84"/>
      <c r="O3112" s="6"/>
      <c r="P3112" s="6"/>
      <c r="Q3112" s="6"/>
      <c r="R3112" s="6"/>
      <c r="S3112" s="6"/>
      <c r="T3112" s="6"/>
      <c r="U3112" s="6"/>
    </row>
    <row r="3113" spans="2:21" s="83" customFormat="1" x14ac:dyDescent="0.2">
      <c r="B3113" s="142"/>
      <c r="E3113" s="84"/>
      <c r="F3113" s="216"/>
      <c r="G3113" s="84"/>
      <c r="H3113" s="210"/>
      <c r="I3113" s="210"/>
      <c r="J3113" s="84"/>
      <c r="K3113" s="84"/>
      <c r="L3113" s="84"/>
      <c r="M3113" s="84"/>
      <c r="N3113" s="84"/>
      <c r="O3113" s="6"/>
      <c r="P3113" s="6"/>
      <c r="Q3113" s="6"/>
      <c r="R3113" s="6"/>
      <c r="S3113" s="6"/>
      <c r="T3113" s="6"/>
      <c r="U3113" s="6"/>
    </row>
    <row r="3114" spans="2:21" s="83" customFormat="1" x14ac:dyDescent="0.2">
      <c r="B3114" s="142"/>
      <c r="E3114" s="84"/>
      <c r="F3114" s="216"/>
      <c r="G3114" s="84"/>
      <c r="H3114" s="210"/>
      <c r="I3114" s="210"/>
      <c r="J3114" s="84"/>
      <c r="K3114" s="84"/>
      <c r="L3114" s="84"/>
      <c r="M3114" s="84"/>
      <c r="N3114" s="84"/>
      <c r="O3114" s="6"/>
      <c r="P3114" s="6"/>
      <c r="Q3114" s="6"/>
      <c r="R3114" s="6"/>
      <c r="S3114" s="6"/>
      <c r="T3114" s="6"/>
      <c r="U3114" s="6"/>
    </row>
    <row r="3115" spans="2:21" s="83" customFormat="1" x14ac:dyDescent="0.2">
      <c r="B3115" s="142"/>
      <c r="E3115" s="84"/>
      <c r="F3115" s="216"/>
      <c r="G3115" s="84"/>
      <c r="H3115" s="210"/>
      <c r="I3115" s="210"/>
      <c r="J3115" s="84"/>
      <c r="K3115" s="84"/>
      <c r="L3115" s="84"/>
      <c r="M3115" s="84"/>
      <c r="N3115" s="84"/>
      <c r="O3115" s="6"/>
      <c r="P3115" s="6"/>
      <c r="Q3115" s="6"/>
      <c r="R3115" s="6"/>
      <c r="S3115" s="6"/>
      <c r="T3115" s="6"/>
      <c r="U3115" s="6"/>
    </row>
    <row r="3116" spans="2:21" s="83" customFormat="1" x14ac:dyDescent="0.2">
      <c r="B3116" s="142"/>
      <c r="E3116" s="84"/>
      <c r="F3116" s="216"/>
      <c r="G3116" s="84"/>
      <c r="H3116" s="210"/>
      <c r="I3116" s="210"/>
      <c r="J3116" s="84"/>
      <c r="K3116" s="84"/>
      <c r="L3116" s="84"/>
      <c r="M3116" s="84"/>
      <c r="N3116" s="84"/>
      <c r="O3116" s="6"/>
      <c r="P3116" s="6"/>
      <c r="Q3116" s="6"/>
      <c r="R3116" s="6"/>
      <c r="S3116" s="6"/>
      <c r="T3116" s="6"/>
      <c r="U3116" s="6"/>
    </row>
    <row r="3117" spans="2:21" s="83" customFormat="1" x14ac:dyDescent="0.2">
      <c r="B3117" s="142"/>
      <c r="E3117" s="84"/>
      <c r="F3117" s="216"/>
      <c r="G3117" s="84"/>
      <c r="H3117" s="210"/>
      <c r="I3117" s="210"/>
      <c r="J3117" s="84"/>
      <c r="K3117" s="84"/>
      <c r="L3117" s="84"/>
      <c r="M3117" s="84"/>
      <c r="N3117" s="84"/>
      <c r="O3117" s="6"/>
      <c r="P3117" s="6"/>
      <c r="Q3117" s="6"/>
      <c r="R3117" s="6"/>
      <c r="S3117" s="6"/>
      <c r="T3117" s="6"/>
      <c r="U3117" s="6"/>
    </row>
    <row r="3118" spans="2:21" s="83" customFormat="1" x14ac:dyDescent="0.2">
      <c r="B3118" s="142"/>
      <c r="E3118" s="84"/>
      <c r="F3118" s="216"/>
      <c r="G3118" s="84"/>
      <c r="H3118" s="210"/>
      <c r="I3118" s="210"/>
      <c r="J3118" s="84"/>
      <c r="K3118" s="84"/>
      <c r="L3118" s="84"/>
      <c r="M3118" s="84"/>
      <c r="N3118" s="84"/>
      <c r="O3118" s="6"/>
      <c r="P3118" s="6"/>
      <c r="Q3118" s="6"/>
      <c r="R3118" s="6"/>
      <c r="S3118" s="6"/>
      <c r="T3118" s="6"/>
      <c r="U3118" s="6"/>
    </row>
    <row r="3119" spans="2:21" s="83" customFormat="1" x14ac:dyDescent="0.2">
      <c r="B3119" s="142"/>
      <c r="E3119" s="84"/>
      <c r="F3119" s="216"/>
      <c r="G3119" s="84"/>
      <c r="H3119" s="210"/>
      <c r="I3119" s="210"/>
      <c r="J3119" s="84"/>
      <c r="K3119" s="84"/>
      <c r="L3119" s="84"/>
      <c r="M3119" s="84"/>
      <c r="N3119" s="84"/>
      <c r="O3119" s="6"/>
      <c r="P3119" s="6"/>
      <c r="Q3119" s="6"/>
      <c r="R3119" s="6"/>
      <c r="S3119" s="6"/>
      <c r="T3119" s="6"/>
      <c r="U3119" s="6"/>
    </row>
    <row r="3120" spans="2:21" s="83" customFormat="1" x14ac:dyDescent="0.2">
      <c r="B3120" s="142"/>
      <c r="E3120" s="84"/>
      <c r="F3120" s="216"/>
      <c r="G3120" s="84"/>
      <c r="H3120" s="210"/>
      <c r="I3120" s="210"/>
      <c r="J3120" s="84"/>
      <c r="K3120" s="84"/>
      <c r="L3120" s="84"/>
      <c r="M3120" s="84"/>
      <c r="N3120" s="84"/>
      <c r="O3120" s="6"/>
      <c r="P3120" s="6"/>
      <c r="Q3120" s="6"/>
      <c r="R3120" s="6"/>
      <c r="S3120" s="6"/>
      <c r="T3120" s="6"/>
      <c r="U3120" s="6"/>
    </row>
    <row r="3121" spans="2:21" s="83" customFormat="1" x14ac:dyDescent="0.2">
      <c r="B3121" s="142"/>
      <c r="E3121" s="84"/>
      <c r="F3121" s="216"/>
      <c r="G3121" s="84"/>
      <c r="H3121" s="210"/>
      <c r="I3121" s="210"/>
      <c r="J3121" s="84"/>
      <c r="K3121" s="84"/>
      <c r="L3121" s="84"/>
      <c r="M3121" s="84"/>
      <c r="N3121" s="84"/>
      <c r="O3121" s="6"/>
      <c r="P3121" s="6"/>
      <c r="Q3121" s="6"/>
      <c r="R3121" s="6"/>
      <c r="S3121" s="6"/>
      <c r="T3121" s="6"/>
      <c r="U3121" s="6"/>
    </row>
    <row r="3122" spans="2:21" s="83" customFormat="1" x14ac:dyDescent="0.2">
      <c r="B3122" s="142"/>
      <c r="E3122" s="84"/>
      <c r="F3122" s="216"/>
      <c r="G3122" s="84"/>
      <c r="H3122" s="210"/>
      <c r="I3122" s="210"/>
      <c r="J3122" s="84"/>
      <c r="K3122" s="84"/>
      <c r="L3122" s="84"/>
      <c r="M3122" s="84"/>
      <c r="N3122" s="84"/>
      <c r="O3122" s="6"/>
      <c r="P3122" s="6"/>
      <c r="Q3122" s="6"/>
      <c r="R3122" s="6"/>
      <c r="S3122" s="6"/>
      <c r="T3122" s="6"/>
      <c r="U3122" s="6"/>
    </row>
    <row r="3123" spans="2:21" s="83" customFormat="1" x14ac:dyDescent="0.2">
      <c r="B3123" s="142"/>
      <c r="E3123" s="84"/>
      <c r="F3123" s="216"/>
      <c r="G3123" s="84"/>
      <c r="H3123" s="210"/>
      <c r="I3123" s="210"/>
      <c r="J3123" s="84"/>
      <c r="K3123" s="84"/>
      <c r="L3123" s="84"/>
      <c r="M3123" s="84"/>
      <c r="N3123" s="84"/>
      <c r="O3123" s="6"/>
      <c r="P3123" s="6"/>
      <c r="Q3123" s="6"/>
      <c r="R3123" s="6"/>
      <c r="S3123" s="6"/>
      <c r="T3123" s="6"/>
      <c r="U3123" s="6"/>
    </row>
    <row r="3124" spans="2:21" s="83" customFormat="1" x14ac:dyDescent="0.2">
      <c r="B3124" s="142"/>
      <c r="E3124" s="84"/>
      <c r="F3124" s="216"/>
      <c r="G3124" s="84"/>
      <c r="H3124" s="210"/>
      <c r="I3124" s="210"/>
      <c r="J3124" s="84"/>
      <c r="K3124" s="84"/>
      <c r="L3124" s="84"/>
      <c r="M3124" s="84"/>
      <c r="N3124" s="84"/>
      <c r="O3124" s="6"/>
      <c r="P3124" s="6"/>
      <c r="Q3124" s="6"/>
      <c r="R3124" s="6"/>
      <c r="S3124" s="6"/>
      <c r="T3124" s="6"/>
      <c r="U3124" s="6"/>
    </row>
    <row r="3125" spans="2:21" s="83" customFormat="1" x14ac:dyDescent="0.2">
      <c r="B3125" s="142"/>
      <c r="E3125" s="84"/>
      <c r="F3125" s="216"/>
      <c r="G3125" s="84"/>
      <c r="H3125" s="210"/>
      <c r="I3125" s="210"/>
      <c r="J3125" s="84"/>
      <c r="K3125" s="84"/>
      <c r="L3125" s="84"/>
      <c r="M3125" s="84"/>
      <c r="N3125" s="84"/>
      <c r="O3125" s="6"/>
      <c r="P3125" s="6"/>
      <c r="Q3125" s="6"/>
      <c r="R3125" s="6"/>
      <c r="S3125" s="6"/>
      <c r="T3125" s="6"/>
      <c r="U3125" s="6"/>
    </row>
    <row r="3126" spans="2:21" s="83" customFormat="1" x14ac:dyDescent="0.2">
      <c r="B3126" s="142"/>
      <c r="E3126" s="84"/>
      <c r="F3126" s="216"/>
      <c r="G3126" s="84"/>
      <c r="H3126" s="210"/>
      <c r="I3126" s="210"/>
      <c r="J3126" s="84"/>
      <c r="K3126" s="84"/>
      <c r="L3126" s="84"/>
      <c r="M3126" s="84"/>
      <c r="N3126" s="84"/>
      <c r="O3126" s="6"/>
      <c r="P3126" s="6"/>
      <c r="Q3126" s="6"/>
      <c r="R3126" s="6"/>
      <c r="S3126" s="6"/>
      <c r="T3126" s="6"/>
      <c r="U3126" s="6"/>
    </row>
    <row r="3127" spans="2:21" s="83" customFormat="1" x14ac:dyDescent="0.2">
      <c r="B3127" s="142"/>
      <c r="E3127" s="84"/>
      <c r="F3127" s="216"/>
      <c r="G3127" s="84"/>
      <c r="H3127" s="210"/>
      <c r="I3127" s="210"/>
      <c r="J3127" s="84"/>
      <c r="K3127" s="84"/>
      <c r="L3127" s="84"/>
      <c r="M3127" s="84"/>
      <c r="N3127" s="84"/>
      <c r="O3127" s="6"/>
      <c r="P3127" s="6"/>
      <c r="Q3127" s="6"/>
      <c r="R3127" s="6"/>
      <c r="S3127" s="6"/>
      <c r="T3127" s="6"/>
      <c r="U3127" s="6"/>
    </row>
    <row r="3128" spans="2:21" s="83" customFormat="1" x14ac:dyDescent="0.2">
      <c r="B3128" s="142"/>
      <c r="E3128" s="84"/>
      <c r="F3128" s="216"/>
      <c r="G3128" s="84"/>
      <c r="H3128" s="210"/>
      <c r="I3128" s="210"/>
      <c r="J3128" s="84"/>
      <c r="K3128" s="84"/>
      <c r="L3128" s="84"/>
      <c r="M3128" s="84"/>
      <c r="N3128" s="84"/>
      <c r="O3128" s="6"/>
      <c r="P3128" s="6"/>
      <c r="Q3128" s="6"/>
      <c r="R3128" s="6"/>
      <c r="S3128" s="6"/>
      <c r="T3128" s="6"/>
      <c r="U3128" s="6"/>
    </row>
    <row r="3129" spans="2:21" s="83" customFormat="1" x14ac:dyDescent="0.2">
      <c r="B3129" s="142"/>
      <c r="E3129" s="84"/>
      <c r="F3129" s="216"/>
      <c r="G3129" s="84"/>
      <c r="H3129" s="210"/>
      <c r="I3129" s="210"/>
      <c r="J3129" s="84"/>
      <c r="K3129" s="84"/>
      <c r="L3129" s="84"/>
      <c r="M3129" s="84"/>
      <c r="N3129" s="84"/>
      <c r="O3129" s="6"/>
      <c r="P3129" s="6"/>
      <c r="Q3129" s="6"/>
      <c r="R3129" s="6"/>
      <c r="S3129" s="6"/>
      <c r="T3129" s="6"/>
      <c r="U3129" s="6"/>
    </row>
    <row r="3130" spans="2:21" s="83" customFormat="1" x14ac:dyDescent="0.2">
      <c r="B3130" s="142"/>
      <c r="E3130" s="84"/>
      <c r="F3130" s="216"/>
      <c r="G3130" s="84"/>
      <c r="H3130" s="210"/>
      <c r="I3130" s="210"/>
      <c r="J3130" s="84"/>
      <c r="K3130" s="84"/>
      <c r="L3130" s="84"/>
      <c r="M3130" s="84"/>
      <c r="N3130" s="84"/>
      <c r="O3130" s="6"/>
      <c r="P3130" s="6"/>
      <c r="Q3130" s="6"/>
      <c r="R3130" s="6"/>
      <c r="S3130" s="6"/>
      <c r="T3130" s="6"/>
      <c r="U3130" s="6"/>
    </row>
    <row r="3131" spans="2:21" s="83" customFormat="1" x14ac:dyDescent="0.2">
      <c r="B3131" s="142"/>
      <c r="E3131" s="84"/>
      <c r="F3131" s="216"/>
      <c r="G3131" s="84"/>
      <c r="H3131" s="210"/>
      <c r="I3131" s="210"/>
      <c r="J3131" s="84"/>
      <c r="K3131" s="84"/>
      <c r="L3131" s="84"/>
      <c r="M3131" s="84"/>
      <c r="N3131" s="84"/>
      <c r="O3131" s="6"/>
      <c r="P3131" s="6"/>
      <c r="Q3131" s="6"/>
      <c r="R3131" s="6"/>
      <c r="S3131" s="6"/>
      <c r="T3131" s="6"/>
      <c r="U3131" s="6"/>
    </row>
    <row r="3132" spans="2:21" s="83" customFormat="1" x14ac:dyDescent="0.2">
      <c r="B3132" s="142"/>
      <c r="E3132" s="84"/>
      <c r="F3132" s="216"/>
      <c r="G3132" s="84"/>
      <c r="H3132" s="210"/>
      <c r="I3132" s="210"/>
      <c r="J3132" s="84"/>
      <c r="K3132" s="84"/>
      <c r="L3132" s="84"/>
      <c r="M3132" s="84"/>
      <c r="N3132" s="84"/>
      <c r="O3132" s="6"/>
      <c r="P3132" s="6"/>
      <c r="Q3132" s="6"/>
      <c r="R3132" s="6"/>
      <c r="S3132" s="6"/>
      <c r="T3132" s="6"/>
      <c r="U3132" s="6"/>
    </row>
    <row r="3133" spans="2:21" s="83" customFormat="1" x14ac:dyDescent="0.2">
      <c r="B3133" s="142"/>
      <c r="E3133" s="84"/>
      <c r="F3133" s="216"/>
      <c r="G3133" s="84"/>
      <c r="H3133" s="210"/>
      <c r="I3133" s="210"/>
      <c r="J3133" s="84"/>
      <c r="K3133" s="84"/>
      <c r="L3133" s="84"/>
      <c r="M3133" s="84"/>
      <c r="N3133" s="84"/>
      <c r="O3133" s="6"/>
      <c r="P3133" s="6"/>
      <c r="Q3133" s="6"/>
      <c r="R3133" s="6"/>
      <c r="S3133" s="6"/>
      <c r="T3133" s="6"/>
      <c r="U3133" s="6"/>
    </row>
    <row r="3134" spans="2:21" s="83" customFormat="1" x14ac:dyDescent="0.2">
      <c r="B3134" s="142"/>
      <c r="E3134" s="84"/>
      <c r="F3134" s="216"/>
      <c r="G3134" s="84"/>
      <c r="H3134" s="210"/>
      <c r="I3134" s="210"/>
      <c r="J3134" s="84"/>
      <c r="K3134" s="84"/>
      <c r="L3134" s="84"/>
      <c r="M3134" s="84"/>
      <c r="N3134" s="84"/>
      <c r="O3134" s="6"/>
      <c r="P3134" s="6"/>
      <c r="Q3134" s="6"/>
      <c r="R3134" s="6"/>
      <c r="S3134" s="6"/>
      <c r="T3134" s="6"/>
      <c r="U3134" s="6"/>
    </row>
    <row r="3135" spans="2:21" s="83" customFormat="1" x14ac:dyDescent="0.2">
      <c r="B3135" s="142"/>
      <c r="E3135" s="84"/>
      <c r="F3135" s="216"/>
      <c r="G3135" s="84"/>
      <c r="H3135" s="210"/>
      <c r="I3135" s="210"/>
      <c r="J3135" s="84"/>
      <c r="K3135" s="84"/>
      <c r="L3135" s="84"/>
      <c r="M3135" s="84"/>
      <c r="N3135" s="84"/>
      <c r="O3135" s="6"/>
      <c r="P3135" s="6"/>
      <c r="Q3135" s="6"/>
      <c r="R3135" s="6"/>
      <c r="S3135" s="6"/>
      <c r="T3135" s="6"/>
      <c r="U3135" s="6"/>
    </row>
    <row r="3136" spans="2:21" s="83" customFormat="1" x14ac:dyDescent="0.2">
      <c r="B3136" s="142"/>
      <c r="E3136" s="84"/>
      <c r="F3136" s="216"/>
      <c r="G3136" s="84"/>
      <c r="H3136" s="210"/>
      <c r="I3136" s="210"/>
      <c r="J3136" s="84"/>
      <c r="K3136" s="84"/>
      <c r="L3136" s="84"/>
      <c r="M3136" s="84"/>
      <c r="N3136" s="84"/>
      <c r="O3136" s="6"/>
      <c r="P3136" s="6"/>
      <c r="Q3136" s="6"/>
      <c r="R3136" s="6"/>
      <c r="S3136" s="6"/>
      <c r="T3136" s="6"/>
      <c r="U3136" s="6"/>
    </row>
    <row r="3137" spans="2:21" s="83" customFormat="1" x14ac:dyDescent="0.2">
      <c r="B3137" s="142"/>
      <c r="E3137" s="84"/>
      <c r="F3137" s="216"/>
      <c r="G3137" s="84"/>
      <c r="H3137" s="210"/>
      <c r="I3137" s="210"/>
      <c r="J3137" s="84"/>
      <c r="K3137" s="84"/>
      <c r="L3137" s="84"/>
      <c r="M3137" s="84"/>
      <c r="N3137" s="84"/>
      <c r="O3137" s="6"/>
      <c r="P3137" s="6"/>
      <c r="Q3137" s="6"/>
      <c r="R3137" s="6"/>
      <c r="S3137" s="6"/>
      <c r="T3137" s="6"/>
      <c r="U3137" s="6"/>
    </row>
    <row r="3138" spans="2:21" s="83" customFormat="1" x14ac:dyDescent="0.2">
      <c r="B3138" s="142"/>
      <c r="E3138" s="84"/>
      <c r="F3138" s="216"/>
      <c r="G3138" s="84"/>
      <c r="H3138" s="210"/>
      <c r="I3138" s="210"/>
      <c r="J3138" s="84"/>
      <c r="K3138" s="84"/>
      <c r="L3138" s="84"/>
      <c r="M3138" s="84"/>
      <c r="N3138" s="84"/>
      <c r="O3138" s="6"/>
      <c r="P3138" s="6"/>
      <c r="Q3138" s="6"/>
      <c r="R3138" s="6"/>
      <c r="S3138" s="6"/>
      <c r="T3138" s="6"/>
      <c r="U3138" s="6"/>
    </row>
    <row r="3139" spans="2:21" s="83" customFormat="1" x14ac:dyDescent="0.2">
      <c r="B3139" s="142"/>
      <c r="E3139" s="84"/>
      <c r="F3139" s="216"/>
      <c r="G3139" s="84"/>
      <c r="H3139" s="210"/>
      <c r="I3139" s="210"/>
      <c r="J3139" s="84"/>
      <c r="K3139" s="84"/>
      <c r="L3139" s="84"/>
      <c r="M3139" s="84"/>
      <c r="N3139" s="84"/>
      <c r="O3139" s="6"/>
      <c r="P3139" s="6"/>
      <c r="Q3139" s="6"/>
      <c r="R3139" s="6"/>
      <c r="S3139" s="6"/>
      <c r="T3139" s="6"/>
      <c r="U3139" s="6"/>
    </row>
    <row r="3140" spans="2:21" s="83" customFormat="1" x14ac:dyDescent="0.2">
      <c r="B3140" s="142"/>
      <c r="E3140" s="84"/>
      <c r="F3140" s="216"/>
      <c r="G3140" s="84"/>
      <c r="H3140" s="210"/>
      <c r="I3140" s="210"/>
      <c r="J3140" s="84"/>
      <c r="K3140" s="84"/>
      <c r="L3140" s="84"/>
      <c r="M3140" s="84"/>
      <c r="N3140" s="84"/>
      <c r="O3140" s="6"/>
      <c r="P3140" s="6"/>
      <c r="Q3140" s="6"/>
      <c r="R3140" s="6"/>
      <c r="S3140" s="6"/>
      <c r="T3140" s="6"/>
      <c r="U3140" s="6"/>
    </row>
    <row r="3141" spans="2:21" s="83" customFormat="1" x14ac:dyDescent="0.2">
      <c r="B3141" s="142"/>
      <c r="E3141" s="84"/>
      <c r="F3141" s="216"/>
      <c r="G3141" s="84"/>
      <c r="H3141" s="210"/>
      <c r="I3141" s="210"/>
      <c r="J3141" s="84"/>
      <c r="K3141" s="84"/>
      <c r="L3141" s="84"/>
      <c r="M3141" s="84"/>
      <c r="N3141" s="84"/>
      <c r="O3141" s="6"/>
      <c r="P3141" s="6"/>
      <c r="Q3141" s="6"/>
      <c r="R3141" s="6"/>
      <c r="S3141" s="6"/>
      <c r="T3141" s="6"/>
      <c r="U3141" s="6"/>
    </row>
    <row r="3142" spans="2:21" s="83" customFormat="1" x14ac:dyDescent="0.2">
      <c r="B3142" s="142"/>
      <c r="E3142" s="84"/>
      <c r="F3142" s="216"/>
      <c r="G3142" s="84"/>
      <c r="H3142" s="210"/>
      <c r="I3142" s="210"/>
      <c r="J3142" s="84"/>
      <c r="K3142" s="84"/>
      <c r="L3142" s="84"/>
      <c r="M3142" s="84"/>
      <c r="N3142" s="84"/>
      <c r="O3142" s="6"/>
      <c r="P3142" s="6"/>
      <c r="Q3142" s="6"/>
      <c r="R3142" s="6"/>
      <c r="S3142" s="6"/>
      <c r="T3142" s="6"/>
      <c r="U3142" s="6"/>
    </row>
    <row r="3143" spans="2:21" s="83" customFormat="1" x14ac:dyDescent="0.2">
      <c r="B3143" s="142"/>
      <c r="E3143" s="84"/>
      <c r="F3143" s="216"/>
      <c r="G3143" s="84"/>
      <c r="H3143" s="210"/>
      <c r="I3143" s="210"/>
      <c r="J3143" s="84"/>
      <c r="K3143" s="84"/>
      <c r="L3143" s="84"/>
      <c r="M3143" s="84"/>
      <c r="N3143" s="84"/>
      <c r="O3143" s="6"/>
      <c r="P3143" s="6"/>
      <c r="Q3143" s="6"/>
      <c r="R3143" s="6"/>
      <c r="S3143" s="6"/>
      <c r="T3143" s="6"/>
      <c r="U3143" s="6"/>
    </row>
    <row r="3144" spans="2:21" s="83" customFormat="1" x14ac:dyDescent="0.2">
      <c r="B3144" s="142"/>
      <c r="E3144" s="84"/>
      <c r="F3144" s="216"/>
      <c r="G3144" s="84"/>
      <c r="H3144" s="210"/>
      <c r="I3144" s="210"/>
      <c r="J3144" s="84"/>
      <c r="K3144" s="84"/>
      <c r="L3144" s="84"/>
      <c r="M3144" s="84"/>
      <c r="N3144" s="84"/>
      <c r="O3144" s="6"/>
      <c r="P3144" s="6"/>
      <c r="Q3144" s="6"/>
      <c r="R3144" s="6"/>
      <c r="S3144" s="6"/>
      <c r="T3144" s="6"/>
      <c r="U3144" s="6"/>
    </row>
    <row r="3145" spans="2:21" s="83" customFormat="1" x14ac:dyDescent="0.2">
      <c r="B3145" s="142"/>
      <c r="E3145" s="84"/>
      <c r="F3145" s="216"/>
      <c r="G3145" s="84"/>
      <c r="H3145" s="210"/>
      <c r="I3145" s="210"/>
      <c r="J3145" s="84"/>
      <c r="K3145" s="84"/>
      <c r="L3145" s="84"/>
      <c r="M3145" s="84"/>
      <c r="N3145" s="84"/>
      <c r="O3145" s="6"/>
      <c r="P3145" s="6"/>
      <c r="Q3145" s="6"/>
      <c r="R3145" s="6"/>
      <c r="S3145" s="6"/>
      <c r="T3145" s="6"/>
      <c r="U3145" s="6"/>
    </row>
    <row r="3146" spans="2:21" s="83" customFormat="1" x14ac:dyDescent="0.2">
      <c r="B3146" s="142"/>
      <c r="E3146" s="84"/>
      <c r="F3146" s="216"/>
      <c r="G3146" s="84"/>
      <c r="H3146" s="210"/>
      <c r="I3146" s="210"/>
      <c r="J3146" s="84"/>
      <c r="K3146" s="84"/>
      <c r="L3146" s="84"/>
      <c r="M3146" s="84"/>
      <c r="N3146" s="84"/>
      <c r="O3146" s="6"/>
      <c r="P3146" s="6"/>
      <c r="Q3146" s="6"/>
      <c r="R3146" s="6"/>
      <c r="S3146" s="6"/>
      <c r="T3146" s="6"/>
      <c r="U3146" s="6"/>
    </row>
    <row r="3147" spans="2:21" s="83" customFormat="1" x14ac:dyDescent="0.2">
      <c r="B3147" s="142"/>
      <c r="E3147" s="84"/>
      <c r="F3147" s="216"/>
      <c r="G3147" s="84"/>
      <c r="H3147" s="210"/>
      <c r="I3147" s="210"/>
      <c r="J3147" s="84"/>
      <c r="K3147" s="84"/>
      <c r="L3147" s="84"/>
      <c r="M3147" s="84"/>
      <c r="N3147" s="84"/>
      <c r="O3147" s="6"/>
      <c r="P3147" s="6"/>
      <c r="Q3147" s="6"/>
      <c r="R3147" s="6"/>
      <c r="S3147" s="6"/>
      <c r="T3147" s="6"/>
      <c r="U3147" s="6"/>
    </row>
    <row r="3148" spans="2:21" s="83" customFormat="1" x14ac:dyDescent="0.2">
      <c r="B3148" s="142"/>
      <c r="E3148" s="84"/>
      <c r="F3148" s="216"/>
      <c r="G3148" s="84"/>
      <c r="H3148" s="210"/>
      <c r="I3148" s="210"/>
      <c r="J3148" s="84"/>
      <c r="K3148" s="84"/>
      <c r="L3148" s="84"/>
      <c r="M3148" s="84"/>
      <c r="N3148" s="84"/>
      <c r="O3148" s="6"/>
      <c r="P3148" s="6"/>
      <c r="Q3148" s="6"/>
      <c r="R3148" s="6"/>
      <c r="S3148" s="6"/>
      <c r="T3148" s="6"/>
      <c r="U3148" s="6"/>
    </row>
    <row r="3149" spans="2:21" s="83" customFormat="1" x14ac:dyDescent="0.2">
      <c r="B3149" s="142"/>
      <c r="E3149" s="84"/>
      <c r="F3149" s="216"/>
      <c r="G3149" s="84"/>
      <c r="H3149" s="210"/>
      <c r="I3149" s="210"/>
      <c r="J3149" s="84"/>
      <c r="K3149" s="84"/>
      <c r="L3149" s="84"/>
      <c r="M3149" s="84"/>
      <c r="N3149" s="84"/>
      <c r="O3149" s="6"/>
      <c r="P3149" s="6"/>
      <c r="Q3149" s="6"/>
      <c r="R3149" s="6"/>
      <c r="S3149" s="6"/>
      <c r="T3149" s="6"/>
      <c r="U3149" s="6"/>
    </row>
    <row r="3150" spans="2:21" s="83" customFormat="1" x14ac:dyDescent="0.2">
      <c r="B3150" s="142"/>
      <c r="E3150" s="84"/>
      <c r="F3150" s="216"/>
      <c r="G3150" s="84"/>
      <c r="H3150" s="210"/>
      <c r="I3150" s="210"/>
      <c r="J3150" s="84"/>
      <c r="K3150" s="84"/>
      <c r="L3150" s="84"/>
      <c r="M3150" s="84"/>
      <c r="N3150" s="84"/>
      <c r="O3150" s="6"/>
      <c r="P3150" s="6"/>
      <c r="Q3150" s="6"/>
      <c r="R3150" s="6"/>
      <c r="S3150" s="6"/>
      <c r="T3150" s="6"/>
      <c r="U3150" s="6"/>
    </row>
    <row r="3151" spans="2:21" s="83" customFormat="1" x14ac:dyDescent="0.2">
      <c r="B3151" s="142"/>
      <c r="E3151" s="84"/>
      <c r="F3151" s="216"/>
      <c r="G3151" s="84"/>
      <c r="H3151" s="210"/>
      <c r="I3151" s="210"/>
      <c r="J3151" s="84"/>
      <c r="K3151" s="84"/>
      <c r="L3151" s="84"/>
      <c r="M3151" s="84"/>
      <c r="N3151" s="84"/>
      <c r="O3151" s="6"/>
      <c r="P3151" s="6"/>
      <c r="Q3151" s="6"/>
      <c r="R3151" s="6"/>
      <c r="S3151" s="6"/>
      <c r="T3151" s="6"/>
      <c r="U3151" s="6"/>
    </row>
    <row r="3152" spans="2:21" s="83" customFormat="1" x14ac:dyDescent="0.2">
      <c r="B3152" s="142"/>
      <c r="E3152" s="84"/>
      <c r="F3152" s="216"/>
      <c r="G3152" s="84"/>
      <c r="H3152" s="210"/>
      <c r="I3152" s="210"/>
      <c r="J3152" s="84"/>
      <c r="K3152" s="84"/>
      <c r="L3152" s="84"/>
      <c r="M3152" s="84"/>
      <c r="N3152" s="84"/>
      <c r="O3152" s="6"/>
      <c r="P3152" s="6"/>
      <c r="Q3152" s="6"/>
      <c r="R3152" s="6"/>
      <c r="S3152" s="6"/>
      <c r="T3152" s="6"/>
      <c r="U3152" s="6"/>
    </row>
    <row r="3153" spans="2:21" s="83" customFormat="1" x14ac:dyDescent="0.2">
      <c r="B3153" s="142"/>
      <c r="E3153" s="84"/>
      <c r="F3153" s="216"/>
      <c r="G3153" s="84"/>
      <c r="H3153" s="210"/>
      <c r="I3153" s="210"/>
      <c r="J3153" s="84"/>
      <c r="K3153" s="84"/>
      <c r="L3153" s="84"/>
      <c r="M3153" s="84"/>
      <c r="N3153" s="84"/>
      <c r="O3153" s="6"/>
      <c r="P3153" s="6"/>
      <c r="Q3153" s="6"/>
      <c r="R3153" s="6"/>
      <c r="S3153" s="6"/>
      <c r="T3153" s="6"/>
      <c r="U3153" s="6"/>
    </row>
    <row r="3154" spans="2:21" s="83" customFormat="1" x14ac:dyDescent="0.2">
      <c r="B3154" s="142"/>
      <c r="E3154" s="84"/>
      <c r="F3154" s="216"/>
      <c r="G3154" s="84"/>
      <c r="H3154" s="210"/>
      <c r="I3154" s="210"/>
      <c r="J3154" s="84"/>
      <c r="K3154" s="84"/>
      <c r="L3154" s="84"/>
      <c r="M3154" s="84"/>
      <c r="N3154" s="84"/>
      <c r="O3154" s="6"/>
      <c r="P3154" s="6"/>
      <c r="Q3154" s="6"/>
      <c r="R3154" s="6"/>
      <c r="S3154" s="6"/>
      <c r="T3154" s="6"/>
      <c r="U3154" s="6"/>
    </row>
    <row r="3155" spans="2:21" s="83" customFormat="1" x14ac:dyDescent="0.2">
      <c r="B3155" s="142"/>
      <c r="E3155" s="84"/>
      <c r="F3155" s="216"/>
      <c r="G3155" s="84"/>
      <c r="H3155" s="210"/>
      <c r="I3155" s="210"/>
      <c r="J3155" s="84"/>
      <c r="K3155" s="84"/>
      <c r="L3155" s="84"/>
      <c r="M3155" s="84"/>
      <c r="N3155" s="84"/>
      <c r="O3155" s="6"/>
      <c r="P3155" s="6"/>
      <c r="Q3155" s="6"/>
      <c r="R3155" s="6"/>
      <c r="S3155" s="6"/>
      <c r="T3155" s="6"/>
      <c r="U3155" s="6"/>
    </row>
    <row r="3156" spans="2:21" s="83" customFormat="1" x14ac:dyDescent="0.2">
      <c r="B3156" s="142"/>
      <c r="E3156" s="84"/>
      <c r="F3156" s="216"/>
      <c r="G3156" s="84"/>
      <c r="H3156" s="210"/>
      <c r="I3156" s="210"/>
      <c r="J3156" s="84"/>
      <c r="K3156" s="84"/>
      <c r="L3156" s="84"/>
      <c r="M3156" s="84"/>
      <c r="N3156" s="84"/>
      <c r="O3156" s="6"/>
      <c r="P3156" s="6"/>
      <c r="Q3156" s="6"/>
      <c r="R3156" s="6"/>
      <c r="S3156" s="6"/>
      <c r="T3156" s="6"/>
      <c r="U3156" s="6"/>
    </row>
    <row r="3157" spans="2:21" s="83" customFormat="1" x14ac:dyDescent="0.2">
      <c r="B3157" s="142"/>
      <c r="E3157" s="84"/>
      <c r="F3157" s="216"/>
      <c r="G3157" s="84"/>
      <c r="H3157" s="210"/>
      <c r="I3157" s="210"/>
      <c r="J3157" s="84"/>
      <c r="K3157" s="84"/>
      <c r="L3157" s="84"/>
      <c r="M3157" s="84"/>
      <c r="N3157" s="84"/>
      <c r="O3157" s="6"/>
      <c r="P3157" s="6"/>
      <c r="Q3157" s="6"/>
      <c r="R3157" s="6"/>
      <c r="S3157" s="6"/>
      <c r="T3157" s="6"/>
      <c r="U3157" s="6"/>
    </row>
    <row r="3158" spans="2:21" s="83" customFormat="1" x14ac:dyDescent="0.2">
      <c r="B3158" s="142"/>
      <c r="E3158" s="84"/>
      <c r="F3158" s="216"/>
      <c r="G3158" s="84"/>
      <c r="H3158" s="210"/>
      <c r="I3158" s="210"/>
      <c r="J3158" s="84"/>
      <c r="K3158" s="84"/>
      <c r="L3158" s="84"/>
      <c r="M3158" s="84"/>
      <c r="N3158" s="84"/>
      <c r="O3158" s="6"/>
      <c r="P3158" s="6"/>
      <c r="Q3158" s="6"/>
      <c r="R3158" s="6"/>
      <c r="S3158" s="6"/>
      <c r="T3158" s="6"/>
      <c r="U3158" s="6"/>
    </row>
    <row r="3159" spans="2:21" s="83" customFormat="1" x14ac:dyDescent="0.2">
      <c r="B3159" s="142"/>
      <c r="E3159" s="84"/>
      <c r="F3159" s="216"/>
      <c r="G3159" s="84"/>
      <c r="H3159" s="210"/>
      <c r="I3159" s="210"/>
      <c r="J3159" s="84"/>
      <c r="K3159" s="84"/>
      <c r="L3159" s="84"/>
      <c r="M3159" s="84"/>
      <c r="N3159" s="84"/>
      <c r="O3159" s="6"/>
      <c r="P3159" s="6"/>
      <c r="Q3159" s="6"/>
      <c r="R3159" s="6"/>
      <c r="S3159" s="6"/>
      <c r="T3159" s="6"/>
      <c r="U3159" s="6"/>
    </row>
    <row r="3160" spans="2:21" s="83" customFormat="1" x14ac:dyDescent="0.2">
      <c r="B3160" s="142"/>
      <c r="E3160" s="84"/>
      <c r="F3160" s="216"/>
      <c r="G3160" s="84"/>
      <c r="H3160" s="210"/>
      <c r="I3160" s="210"/>
      <c r="J3160" s="84"/>
      <c r="K3160" s="84"/>
      <c r="L3160" s="84"/>
      <c r="M3160" s="84"/>
      <c r="N3160" s="84"/>
      <c r="O3160" s="6"/>
      <c r="P3160" s="6"/>
      <c r="Q3160" s="6"/>
      <c r="R3160" s="6"/>
      <c r="S3160" s="6"/>
      <c r="T3160" s="6"/>
      <c r="U3160" s="6"/>
    </row>
    <row r="3161" spans="2:21" s="83" customFormat="1" x14ac:dyDescent="0.2">
      <c r="B3161" s="142"/>
      <c r="E3161" s="84"/>
      <c r="F3161" s="216"/>
      <c r="G3161" s="84"/>
      <c r="H3161" s="210"/>
      <c r="I3161" s="210"/>
      <c r="J3161" s="84"/>
      <c r="K3161" s="84"/>
      <c r="L3161" s="84"/>
      <c r="M3161" s="84"/>
      <c r="N3161" s="84"/>
      <c r="O3161" s="6"/>
      <c r="P3161" s="6"/>
      <c r="Q3161" s="6"/>
      <c r="R3161" s="6"/>
      <c r="S3161" s="6"/>
      <c r="T3161" s="6"/>
      <c r="U3161" s="6"/>
    </row>
    <row r="3162" spans="2:21" s="83" customFormat="1" x14ac:dyDescent="0.2">
      <c r="B3162" s="142"/>
      <c r="E3162" s="84"/>
      <c r="F3162" s="216"/>
      <c r="G3162" s="84"/>
      <c r="H3162" s="210"/>
      <c r="I3162" s="210"/>
      <c r="J3162" s="84"/>
      <c r="K3162" s="84"/>
      <c r="L3162" s="84"/>
      <c r="M3162" s="84"/>
      <c r="N3162" s="84"/>
      <c r="O3162" s="6"/>
      <c r="P3162" s="6"/>
      <c r="Q3162" s="6"/>
      <c r="R3162" s="6"/>
      <c r="S3162" s="6"/>
      <c r="T3162" s="6"/>
      <c r="U3162" s="6"/>
    </row>
    <row r="3163" spans="2:21" s="83" customFormat="1" x14ac:dyDescent="0.2">
      <c r="B3163" s="142"/>
      <c r="E3163" s="84"/>
      <c r="F3163" s="216"/>
      <c r="G3163" s="84"/>
      <c r="H3163" s="210"/>
      <c r="I3163" s="210"/>
      <c r="J3163" s="84"/>
      <c r="K3163" s="84"/>
      <c r="L3163" s="84"/>
      <c r="M3163" s="84"/>
      <c r="N3163" s="84"/>
      <c r="O3163" s="6"/>
      <c r="P3163" s="6"/>
      <c r="Q3163" s="6"/>
      <c r="R3163" s="6"/>
      <c r="S3163" s="6"/>
      <c r="T3163" s="6"/>
      <c r="U3163" s="6"/>
    </row>
    <row r="3164" spans="2:21" s="83" customFormat="1" x14ac:dyDescent="0.2">
      <c r="B3164" s="142"/>
      <c r="E3164" s="84"/>
      <c r="F3164" s="216"/>
      <c r="G3164" s="84"/>
      <c r="H3164" s="210"/>
      <c r="I3164" s="210"/>
      <c r="J3164" s="84"/>
      <c r="K3164" s="84"/>
      <c r="L3164" s="84"/>
      <c r="M3164" s="84"/>
      <c r="N3164" s="84"/>
      <c r="O3164" s="6"/>
      <c r="P3164" s="6"/>
      <c r="Q3164" s="6"/>
      <c r="R3164" s="6"/>
      <c r="S3164" s="6"/>
      <c r="T3164" s="6"/>
      <c r="U3164" s="6"/>
    </row>
    <row r="3165" spans="2:21" s="83" customFormat="1" x14ac:dyDescent="0.2">
      <c r="B3165" s="142"/>
      <c r="E3165" s="84"/>
      <c r="F3165" s="216"/>
      <c r="G3165" s="84"/>
      <c r="H3165" s="210"/>
      <c r="I3165" s="210"/>
      <c r="J3165" s="84"/>
      <c r="K3165" s="84"/>
      <c r="L3165" s="84"/>
      <c r="M3165" s="84"/>
      <c r="N3165" s="84"/>
      <c r="O3165" s="6"/>
      <c r="P3165" s="6"/>
      <c r="Q3165" s="6"/>
      <c r="R3165" s="6"/>
      <c r="S3165" s="6"/>
      <c r="T3165" s="6"/>
      <c r="U3165" s="6"/>
    </row>
    <row r="3166" spans="2:21" s="83" customFormat="1" x14ac:dyDescent="0.2">
      <c r="B3166" s="142"/>
      <c r="E3166" s="84"/>
      <c r="F3166" s="216"/>
      <c r="G3166" s="84"/>
      <c r="H3166" s="210"/>
      <c r="I3166" s="210"/>
      <c r="J3166" s="84"/>
      <c r="K3166" s="84"/>
      <c r="L3166" s="84"/>
      <c r="M3166" s="84"/>
      <c r="N3166" s="84"/>
      <c r="O3166" s="6"/>
      <c r="P3166" s="6"/>
      <c r="Q3166" s="6"/>
      <c r="R3166" s="6"/>
      <c r="S3166" s="6"/>
      <c r="T3166" s="6"/>
      <c r="U3166" s="6"/>
    </row>
    <row r="3167" spans="2:21" s="83" customFormat="1" x14ac:dyDescent="0.2">
      <c r="B3167" s="142"/>
      <c r="E3167" s="84"/>
      <c r="F3167" s="216"/>
      <c r="G3167" s="84"/>
      <c r="H3167" s="210"/>
      <c r="I3167" s="210"/>
      <c r="J3167" s="84"/>
      <c r="K3167" s="84"/>
      <c r="L3167" s="84"/>
      <c r="M3167" s="84"/>
      <c r="N3167" s="84"/>
      <c r="O3167" s="6"/>
      <c r="P3167" s="6"/>
      <c r="Q3167" s="6"/>
      <c r="R3167" s="6"/>
      <c r="S3167" s="6"/>
      <c r="T3167" s="6"/>
      <c r="U3167" s="6"/>
    </row>
    <row r="3168" spans="2:21" s="83" customFormat="1" x14ac:dyDescent="0.2">
      <c r="B3168" s="142"/>
      <c r="E3168" s="84"/>
      <c r="F3168" s="216"/>
      <c r="G3168" s="84"/>
      <c r="H3168" s="210"/>
      <c r="I3168" s="210"/>
      <c r="J3168" s="84"/>
      <c r="K3168" s="84"/>
      <c r="L3168" s="84"/>
      <c r="M3168" s="84"/>
      <c r="N3168" s="84"/>
      <c r="O3168" s="6"/>
      <c r="P3168" s="6"/>
      <c r="Q3168" s="6"/>
      <c r="R3168" s="6"/>
      <c r="S3168" s="6"/>
      <c r="T3168" s="6"/>
      <c r="U3168" s="6"/>
    </row>
    <row r="3169" spans="2:21" s="83" customFormat="1" x14ac:dyDescent="0.2">
      <c r="B3169" s="142"/>
      <c r="E3169" s="84"/>
      <c r="F3169" s="216"/>
      <c r="G3169" s="84"/>
      <c r="H3169" s="210"/>
      <c r="I3169" s="210"/>
      <c r="J3169" s="84"/>
      <c r="K3169" s="84"/>
      <c r="L3169" s="84"/>
      <c r="M3169" s="84"/>
      <c r="N3169" s="84"/>
      <c r="O3169" s="6"/>
      <c r="P3169" s="6"/>
      <c r="Q3169" s="6"/>
      <c r="R3169" s="6"/>
      <c r="S3169" s="6"/>
      <c r="T3169" s="6"/>
      <c r="U3169" s="6"/>
    </row>
    <row r="3170" spans="2:21" s="83" customFormat="1" x14ac:dyDescent="0.2">
      <c r="B3170" s="142"/>
      <c r="E3170" s="84"/>
      <c r="F3170" s="216"/>
      <c r="G3170" s="84"/>
      <c r="H3170" s="210"/>
      <c r="I3170" s="210"/>
      <c r="J3170" s="84"/>
      <c r="K3170" s="84"/>
      <c r="L3170" s="84"/>
      <c r="M3170" s="84"/>
      <c r="N3170" s="84"/>
      <c r="O3170" s="6"/>
      <c r="P3170" s="6"/>
      <c r="Q3170" s="6"/>
      <c r="R3170" s="6"/>
      <c r="S3170" s="6"/>
      <c r="T3170" s="6"/>
      <c r="U3170" s="6"/>
    </row>
    <row r="3171" spans="2:21" s="83" customFormat="1" x14ac:dyDescent="0.2">
      <c r="B3171" s="142"/>
      <c r="E3171" s="84"/>
      <c r="F3171" s="216"/>
      <c r="G3171" s="84"/>
      <c r="H3171" s="210"/>
      <c r="I3171" s="210"/>
      <c r="J3171" s="84"/>
      <c r="K3171" s="84"/>
      <c r="L3171" s="84"/>
      <c r="M3171" s="84"/>
      <c r="N3171" s="84"/>
      <c r="O3171" s="6"/>
      <c r="P3171" s="6"/>
      <c r="Q3171" s="6"/>
      <c r="R3171" s="6"/>
      <c r="S3171" s="6"/>
      <c r="T3171" s="6"/>
      <c r="U3171" s="6"/>
    </row>
    <row r="3172" spans="2:21" s="83" customFormat="1" x14ac:dyDescent="0.2">
      <c r="B3172" s="142"/>
      <c r="E3172" s="84"/>
      <c r="F3172" s="216"/>
      <c r="G3172" s="84"/>
      <c r="H3172" s="210"/>
      <c r="I3172" s="210"/>
      <c r="J3172" s="84"/>
      <c r="K3172" s="84"/>
      <c r="L3172" s="84"/>
      <c r="M3172" s="84"/>
      <c r="N3172" s="84"/>
      <c r="O3172" s="6"/>
      <c r="P3172" s="6"/>
      <c r="Q3172" s="6"/>
      <c r="R3172" s="6"/>
      <c r="S3172" s="6"/>
      <c r="T3172" s="6"/>
      <c r="U3172" s="6"/>
    </row>
    <row r="3173" spans="2:21" s="83" customFormat="1" x14ac:dyDescent="0.2">
      <c r="B3173" s="142"/>
      <c r="E3173" s="84"/>
      <c r="F3173" s="216"/>
      <c r="G3173" s="84"/>
      <c r="H3173" s="210"/>
      <c r="I3173" s="210"/>
      <c r="J3173" s="84"/>
      <c r="K3173" s="84"/>
      <c r="L3173" s="84"/>
      <c r="M3173" s="84"/>
      <c r="N3173" s="84"/>
      <c r="O3173" s="6"/>
      <c r="P3173" s="6"/>
      <c r="Q3173" s="6"/>
      <c r="R3173" s="6"/>
      <c r="S3173" s="6"/>
      <c r="T3173" s="6"/>
      <c r="U3173" s="6"/>
    </row>
    <row r="3174" spans="2:21" s="83" customFormat="1" x14ac:dyDescent="0.2">
      <c r="B3174" s="142"/>
      <c r="E3174" s="84"/>
      <c r="F3174" s="216"/>
      <c r="G3174" s="84"/>
      <c r="H3174" s="210"/>
      <c r="I3174" s="210"/>
      <c r="J3174" s="84"/>
      <c r="K3174" s="84"/>
      <c r="L3174" s="84"/>
      <c r="M3174" s="84"/>
      <c r="N3174" s="84"/>
      <c r="O3174" s="6"/>
      <c r="P3174" s="6"/>
      <c r="Q3174" s="6"/>
      <c r="R3174" s="6"/>
      <c r="S3174" s="6"/>
      <c r="T3174" s="6"/>
      <c r="U3174" s="6"/>
    </row>
    <row r="3175" spans="2:21" s="83" customFormat="1" x14ac:dyDescent="0.2">
      <c r="B3175" s="142"/>
      <c r="E3175" s="84"/>
      <c r="F3175" s="216"/>
      <c r="G3175" s="84"/>
      <c r="H3175" s="210"/>
      <c r="I3175" s="210"/>
      <c r="J3175" s="84"/>
      <c r="K3175" s="84"/>
      <c r="L3175" s="84"/>
      <c r="M3175" s="84"/>
      <c r="N3175" s="84"/>
      <c r="O3175" s="6"/>
      <c r="P3175" s="6"/>
      <c r="Q3175" s="6"/>
      <c r="R3175" s="6"/>
      <c r="S3175" s="6"/>
      <c r="T3175" s="6"/>
      <c r="U3175" s="6"/>
    </row>
    <row r="3176" spans="2:21" s="83" customFormat="1" x14ac:dyDescent="0.2">
      <c r="B3176" s="142"/>
      <c r="E3176" s="84"/>
      <c r="F3176" s="216"/>
      <c r="G3176" s="84"/>
      <c r="H3176" s="210"/>
      <c r="I3176" s="210"/>
      <c r="J3176" s="84"/>
      <c r="K3176" s="84"/>
      <c r="L3176" s="84"/>
      <c r="M3176" s="84"/>
      <c r="N3176" s="84"/>
      <c r="O3176" s="6"/>
      <c r="P3176" s="6"/>
      <c r="Q3176" s="6"/>
      <c r="R3176" s="6"/>
      <c r="S3176" s="6"/>
      <c r="T3176" s="6"/>
      <c r="U3176" s="6"/>
    </row>
    <row r="3177" spans="2:21" s="83" customFormat="1" x14ac:dyDescent="0.2">
      <c r="B3177" s="142"/>
      <c r="E3177" s="84"/>
      <c r="F3177" s="216"/>
      <c r="G3177" s="84"/>
      <c r="H3177" s="210"/>
      <c r="I3177" s="210"/>
      <c r="J3177" s="84"/>
      <c r="K3177" s="84"/>
      <c r="L3177" s="84"/>
      <c r="M3177" s="84"/>
      <c r="N3177" s="84"/>
      <c r="O3177" s="6"/>
      <c r="P3177" s="6"/>
      <c r="Q3177" s="6"/>
      <c r="R3177" s="6"/>
      <c r="S3177" s="6"/>
      <c r="T3177" s="6"/>
      <c r="U3177" s="6"/>
    </row>
    <row r="3178" spans="2:21" s="83" customFormat="1" x14ac:dyDescent="0.2">
      <c r="B3178" s="142"/>
      <c r="E3178" s="84"/>
      <c r="F3178" s="216"/>
      <c r="G3178" s="84"/>
      <c r="H3178" s="210"/>
      <c r="I3178" s="210"/>
      <c r="J3178" s="84"/>
      <c r="K3178" s="84"/>
      <c r="L3178" s="84"/>
      <c r="M3178" s="84"/>
      <c r="N3178" s="84"/>
      <c r="O3178" s="6"/>
      <c r="P3178" s="6"/>
      <c r="Q3178" s="6"/>
      <c r="R3178" s="6"/>
      <c r="S3178" s="6"/>
      <c r="T3178" s="6"/>
      <c r="U3178" s="6"/>
    </row>
    <row r="3179" spans="2:21" s="83" customFormat="1" x14ac:dyDescent="0.2">
      <c r="B3179" s="142"/>
      <c r="E3179" s="84"/>
      <c r="F3179" s="216"/>
      <c r="G3179" s="84"/>
      <c r="H3179" s="210"/>
      <c r="I3179" s="210"/>
      <c r="J3179" s="84"/>
      <c r="K3179" s="84"/>
      <c r="L3179" s="84"/>
      <c r="M3179" s="84"/>
      <c r="N3179" s="84"/>
      <c r="O3179" s="6"/>
      <c r="P3179" s="6"/>
      <c r="Q3179" s="6"/>
      <c r="R3179" s="6"/>
      <c r="S3179" s="6"/>
      <c r="T3179" s="6"/>
      <c r="U3179" s="6"/>
    </row>
    <row r="3180" spans="2:21" s="83" customFormat="1" x14ac:dyDescent="0.2">
      <c r="B3180" s="142"/>
      <c r="E3180" s="84"/>
      <c r="F3180" s="216"/>
      <c r="G3180" s="84"/>
      <c r="H3180" s="210"/>
      <c r="I3180" s="210"/>
      <c r="J3180" s="84"/>
      <c r="K3180" s="84"/>
      <c r="L3180" s="84"/>
      <c r="M3180" s="84"/>
      <c r="N3180" s="84"/>
      <c r="O3180" s="6"/>
      <c r="P3180" s="6"/>
      <c r="Q3180" s="6"/>
      <c r="R3180" s="6"/>
      <c r="S3180" s="6"/>
      <c r="T3180" s="6"/>
      <c r="U3180" s="6"/>
    </row>
    <row r="3181" spans="2:21" s="83" customFormat="1" x14ac:dyDescent="0.2">
      <c r="B3181" s="142"/>
      <c r="E3181" s="84"/>
      <c r="F3181" s="216"/>
      <c r="G3181" s="84"/>
      <c r="H3181" s="210"/>
      <c r="I3181" s="210"/>
      <c r="J3181" s="84"/>
      <c r="K3181" s="84"/>
      <c r="L3181" s="84"/>
      <c r="M3181" s="84"/>
      <c r="N3181" s="84"/>
      <c r="O3181" s="6"/>
      <c r="P3181" s="6"/>
      <c r="Q3181" s="6"/>
      <c r="R3181" s="6"/>
      <c r="S3181" s="6"/>
      <c r="T3181" s="6"/>
      <c r="U3181" s="6"/>
    </row>
    <row r="3182" spans="2:21" s="83" customFormat="1" x14ac:dyDescent="0.2">
      <c r="B3182" s="142"/>
      <c r="E3182" s="84"/>
      <c r="F3182" s="216"/>
      <c r="G3182" s="84"/>
      <c r="H3182" s="210"/>
      <c r="I3182" s="210"/>
      <c r="J3182" s="84"/>
      <c r="K3182" s="84"/>
      <c r="L3182" s="84"/>
      <c r="M3182" s="84"/>
      <c r="N3182" s="84"/>
      <c r="O3182" s="6"/>
      <c r="P3182" s="6"/>
      <c r="Q3182" s="6"/>
      <c r="R3182" s="6"/>
      <c r="S3182" s="6"/>
      <c r="T3182" s="6"/>
      <c r="U3182" s="6"/>
    </row>
    <row r="3183" spans="2:21" s="83" customFormat="1" x14ac:dyDescent="0.2">
      <c r="B3183" s="142"/>
      <c r="E3183" s="84"/>
      <c r="F3183" s="216"/>
      <c r="G3183" s="84"/>
      <c r="H3183" s="210"/>
      <c r="I3183" s="210"/>
      <c r="J3183" s="84"/>
      <c r="K3183" s="84"/>
      <c r="L3183" s="84"/>
      <c r="M3183" s="84"/>
      <c r="N3183" s="84"/>
      <c r="O3183" s="6"/>
      <c r="P3183" s="6"/>
      <c r="Q3183" s="6"/>
      <c r="R3183" s="6"/>
      <c r="S3183" s="6"/>
      <c r="T3183" s="6"/>
      <c r="U3183" s="6"/>
    </row>
    <row r="3184" spans="2:21" s="83" customFormat="1" x14ac:dyDescent="0.2">
      <c r="B3184" s="142"/>
      <c r="E3184" s="84"/>
      <c r="F3184" s="216"/>
      <c r="G3184" s="84"/>
      <c r="H3184" s="210"/>
      <c r="I3184" s="210"/>
      <c r="J3184" s="84"/>
      <c r="K3184" s="84"/>
      <c r="L3184" s="84"/>
      <c r="M3184" s="84"/>
      <c r="N3184" s="84"/>
      <c r="O3184" s="6"/>
      <c r="P3184" s="6"/>
      <c r="Q3184" s="6"/>
      <c r="R3184" s="6"/>
      <c r="S3184" s="6"/>
      <c r="T3184" s="6"/>
      <c r="U3184" s="6"/>
    </row>
    <row r="3185" spans="2:21" s="83" customFormat="1" x14ac:dyDescent="0.2">
      <c r="B3185" s="142"/>
      <c r="E3185" s="84"/>
      <c r="F3185" s="216"/>
      <c r="G3185" s="84"/>
      <c r="H3185" s="210"/>
      <c r="I3185" s="210"/>
      <c r="J3185" s="84"/>
      <c r="K3185" s="84"/>
      <c r="L3185" s="84"/>
      <c r="M3185" s="84"/>
      <c r="N3185" s="84"/>
      <c r="O3185" s="6"/>
      <c r="P3185" s="6"/>
      <c r="Q3185" s="6"/>
      <c r="R3185" s="6"/>
      <c r="S3185" s="6"/>
      <c r="T3185" s="6"/>
      <c r="U3185" s="6"/>
    </row>
    <row r="3186" spans="2:21" s="83" customFormat="1" x14ac:dyDescent="0.2">
      <c r="B3186" s="142"/>
      <c r="E3186" s="84"/>
      <c r="F3186" s="216"/>
      <c r="G3186" s="84"/>
      <c r="H3186" s="210"/>
      <c r="I3186" s="210"/>
      <c r="J3186" s="84"/>
      <c r="K3186" s="84"/>
      <c r="L3186" s="84"/>
      <c r="M3186" s="84"/>
      <c r="N3186" s="84"/>
      <c r="O3186" s="6"/>
      <c r="P3186" s="6"/>
      <c r="Q3186" s="6"/>
      <c r="R3186" s="6"/>
      <c r="S3186" s="6"/>
      <c r="T3186" s="6"/>
      <c r="U3186" s="6"/>
    </row>
    <row r="3187" spans="2:21" s="83" customFormat="1" x14ac:dyDescent="0.2">
      <c r="B3187" s="142"/>
      <c r="E3187" s="84"/>
      <c r="F3187" s="216"/>
      <c r="G3187" s="84"/>
      <c r="H3187" s="210"/>
      <c r="I3187" s="210"/>
      <c r="J3187" s="84"/>
      <c r="K3187" s="84"/>
      <c r="L3187" s="84"/>
      <c r="M3187" s="84"/>
      <c r="N3187" s="84"/>
      <c r="O3187" s="6"/>
      <c r="P3187" s="6"/>
      <c r="Q3187" s="6"/>
      <c r="R3187" s="6"/>
      <c r="S3187" s="6"/>
      <c r="T3187" s="6"/>
      <c r="U3187" s="6"/>
    </row>
    <row r="3188" spans="2:21" s="83" customFormat="1" x14ac:dyDescent="0.2">
      <c r="B3188" s="142"/>
      <c r="E3188" s="84"/>
      <c r="F3188" s="216"/>
      <c r="G3188" s="84"/>
      <c r="H3188" s="210"/>
      <c r="I3188" s="210"/>
      <c r="J3188" s="84"/>
      <c r="K3188" s="84"/>
      <c r="L3188" s="84"/>
      <c r="M3188" s="84"/>
      <c r="N3188" s="84"/>
      <c r="O3188" s="6"/>
      <c r="P3188" s="6"/>
      <c r="Q3188" s="6"/>
      <c r="R3188" s="6"/>
      <c r="S3188" s="6"/>
      <c r="T3188" s="6"/>
      <c r="U3188" s="6"/>
    </row>
    <row r="3189" spans="2:21" s="83" customFormat="1" x14ac:dyDescent="0.2">
      <c r="B3189" s="142"/>
      <c r="E3189" s="84"/>
      <c r="F3189" s="216"/>
      <c r="G3189" s="84"/>
      <c r="H3189" s="210"/>
      <c r="I3189" s="210"/>
      <c r="J3189" s="84"/>
      <c r="K3189" s="84"/>
      <c r="L3189" s="84"/>
      <c r="M3189" s="84"/>
      <c r="N3189" s="84"/>
      <c r="O3189" s="6"/>
      <c r="P3189" s="6"/>
      <c r="Q3189" s="6"/>
      <c r="R3189" s="6"/>
      <c r="S3189" s="6"/>
      <c r="T3189" s="6"/>
      <c r="U3189" s="6"/>
    </row>
    <row r="3190" spans="2:21" s="83" customFormat="1" x14ac:dyDescent="0.2">
      <c r="B3190" s="142"/>
      <c r="E3190" s="84"/>
      <c r="F3190" s="216"/>
      <c r="G3190" s="84"/>
      <c r="H3190" s="210"/>
      <c r="I3190" s="210"/>
      <c r="J3190" s="84"/>
      <c r="K3190" s="84"/>
      <c r="L3190" s="84"/>
      <c r="M3190" s="84"/>
      <c r="N3190" s="84"/>
      <c r="O3190" s="6"/>
      <c r="P3190" s="6"/>
      <c r="Q3190" s="6"/>
      <c r="R3190" s="6"/>
      <c r="S3190" s="6"/>
      <c r="T3190" s="6"/>
      <c r="U3190" s="6"/>
    </row>
    <row r="3191" spans="2:21" s="83" customFormat="1" x14ac:dyDescent="0.2">
      <c r="B3191" s="142"/>
      <c r="E3191" s="84"/>
      <c r="F3191" s="216"/>
      <c r="G3191" s="84"/>
      <c r="H3191" s="210"/>
      <c r="I3191" s="210"/>
      <c r="J3191" s="84"/>
      <c r="K3191" s="84"/>
      <c r="L3191" s="84"/>
      <c r="M3191" s="84"/>
      <c r="N3191" s="84"/>
      <c r="O3191" s="6"/>
      <c r="P3191" s="6"/>
      <c r="Q3191" s="6"/>
      <c r="R3191" s="6"/>
      <c r="S3191" s="6"/>
      <c r="T3191" s="6"/>
      <c r="U3191" s="6"/>
    </row>
    <row r="3192" spans="2:21" s="83" customFormat="1" x14ac:dyDescent="0.2">
      <c r="B3192" s="142"/>
      <c r="E3192" s="84"/>
      <c r="F3192" s="216"/>
      <c r="G3192" s="84"/>
      <c r="H3192" s="210"/>
      <c r="I3192" s="210"/>
      <c r="J3192" s="84"/>
      <c r="K3192" s="84"/>
      <c r="L3192" s="84"/>
      <c r="M3192" s="84"/>
      <c r="N3192" s="84"/>
      <c r="O3192" s="6"/>
      <c r="P3192" s="6"/>
      <c r="Q3192" s="6"/>
      <c r="R3192" s="6"/>
      <c r="S3192" s="6"/>
      <c r="T3192" s="6"/>
      <c r="U3192" s="6"/>
    </row>
    <row r="3193" spans="2:21" s="83" customFormat="1" x14ac:dyDescent="0.2">
      <c r="B3193" s="142"/>
      <c r="E3193" s="84"/>
      <c r="F3193" s="216"/>
      <c r="G3193" s="84"/>
      <c r="H3193" s="210"/>
      <c r="I3193" s="210"/>
      <c r="J3193" s="84"/>
      <c r="K3193" s="84"/>
      <c r="L3193" s="84"/>
      <c r="M3193" s="84"/>
      <c r="N3193" s="84"/>
      <c r="O3193" s="6"/>
      <c r="P3193" s="6"/>
      <c r="Q3193" s="6"/>
      <c r="R3193" s="6"/>
      <c r="S3193" s="6"/>
      <c r="T3193" s="6"/>
      <c r="U3193" s="6"/>
    </row>
    <row r="3194" spans="2:21" s="83" customFormat="1" x14ac:dyDescent="0.2">
      <c r="B3194" s="142"/>
      <c r="E3194" s="84"/>
      <c r="F3194" s="216"/>
      <c r="G3194" s="84"/>
      <c r="H3194" s="210"/>
      <c r="I3194" s="210"/>
      <c r="J3194" s="84"/>
      <c r="K3194" s="84"/>
      <c r="L3194" s="84"/>
      <c r="M3194" s="84"/>
      <c r="N3194" s="84"/>
      <c r="O3194" s="6"/>
      <c r="P3194" s="6"/>
      <c r="Q3194" s="6"/>
      <c r="R3194" s="6"/>
      <c r="S3194" s="6"/>
      <c r="T3194" s="6"/>
      <c r="U3194" s="6"/>
    </row>
    <row r="3195" spans="2:21" s="83" customFormat="1" x14ac:dyDescent="0.2">
      <c r="B3195" s="142"/>
      <c r="E3195" s="84"/>
      <c r="F3195" s="216"/>
      <c r="G3195" s="84"/>
      <c r="H3195" s="210"/>
      <c r="I3195" s="210"/>
      <c r="J3195" s="84"/>
      <c r="K3195" s="84"/>
      <c r="L3195" s="84"/>
      <c r="M3195" s="84"/>
      <c r="N3195" s="84"/>
      <c r="O3195" s="6"/>
      <c r="P3195" s="6"/>
      <c r="Q3195" s="6"/>
      <c r="R3195" s="6"/>
      <c r="S3195" s="6"/>
      <c r="T3195" s="6"/>
      <c r="U3195" s="6"/>
    </row>
    <row r="3196" spans="2:21" s="83" customFormat="1" x14ac:dyDescent="0.2">
      <c r="B3196" s="142"/>
      <c r="E3196" s="84"/>
      <c r="F3196" s="216"/>
      <c r="G3196" s="84"/>
      <c r="H3196" s="210"/>
      <c r="I3196" s="210"/>
      <c r="J3196" s="84"/>
      <c r="K3196" s="84"/>
      <c r="L3196" s="84"/>
      <c r="M3196" s="84"/>
      <c r="N3196" s="84"/>
      <c r="O3196" s="6"/>
      <c r="P3196" s="6"/>
      <c r="Q3196" s="6"/>
      <c r="R3196" s="6"/>
      <c r="S3196" s="6"/>
      <c r="T3196" s="6"/>
      <c r="U3196" s="6"/>
    </row>
    <row r="3197" spans="2:21" s="83" customFormat="1" x14ac:dyDescent="0.2">
      <c r="B3197" s="142"/>
      <c r="E3197" s="84"/>
      <c r="F3197" s="216"/>
      <c r="G3197" s="84"/>
      <c r="H3197" s="210"/>
      <c r="I3197" s="210"/>
      <c r="J3197" s="84"/>
      <c r="K3197" s="84"/>
      <c r="L3197" s="84"/>
      <c r="M3197" s="84"/>
      <c r="N3197" s="84"/>
      <c r="O3197" s="6"/>
      <c r="P3197" s="6"/>
      <c r="Q3197" s="6"/>
      <c r="R3197" s="6"/>
      <c r="S3197" s="6"/>
      <c r="T3197" s="6"/>
      <c r="U3197" s="6"/>
    </row>
    <row r="3198" spans="2:21" s="83" customFormat="1" x14ac:dyDescent="0.2">
      <c r="B3198" s="142"/>
      <c r="E3198" s="84"/>
      <c r="F3198" s="216"/>
      <c r="G3198" s="84"/>
      <c r="H3198" s="210"/>
      <c r="I3198" s="210"/>
      <c r="J3198" s="84"/>
      <c r="K3198" s="84"/>
      <c r="L3198" s="84"/>
      <c r="M3198" s="84"/>
      <c r="N3198" s="84"/>
      <c r="O3198" s="6"/>
      <c r="P3198" s="6"/>
      <c r="Q3198" s="6"/>
      <c r="R3198" s="6"/>
      <c r="S3198" s="6"/>
      <c r="T3198" s="6"/>
      <c r="U3198" s="6"/>
    </row>
    <row r="3199" spans="2:21" s="83" customFormat="1" x14ac:dyDescent="0.2">
      <c r="B3199" s="142"/>
      <c r="E3199" s="84"/>
      <c r="F3199" s="216"/>
      <c r="G3199" s="84"/>
      <c r="H3199" s="210"/>
      <c r="I3199" s="210"/>
      <c r="J3199" s="84"/>
      <c r="K3199" s="84"/>
      <c r="L3199" s="84"/>
      <c r="M3199" s="84"/>
      <c r="N3199" s="84"/>
      <c r="O3199" s="6"/>
      <c r="P3199" s="6"/>
      <c r="Q3199" s="6"/>
      <c r="R3199" s="6"/>
      <c r="S3199" s="6"/>
      <c r="T3199" s="6"/>
      <c r="U3199" s="6"/>
    </row>
    <row r="3200" spans="2:21" s="83" customFormat="1" x14ac:dyDescent="0.2">
      <c r="B3200" s="142"/>
      <c r="E3200" s="84"/>
      <c r="F3200" s="216"/>
      <c r="G3200" s="84"/>
      <c r="H3200" s="210"/>
      <c r="I3200" s="210"/>
      <c r="J3200" s="84"/>
      <c r="K3200" s="84"/>
      <c r="L3200" s="84"/>
      <c r="M3200" s="84"/>
      <c r="N3200" s="84"/>
      <c r="O3200" s="6"/>
      <c r="P3200" s="6"/>
      <c r="Q3200" s="6"/>
      <c r="R3200" s="6"/>
      <c r="S3200" s="6"/>
      <c r="T3200" s="6"/>
      <c r="U3200" s="6"/>
    </row>
    <row r="3201" spans="2:21" s="83" customFormat="1" x14ac:dyDescent="0.2">
      <c r="B3201" s="142"/>
      <c r="E3201" s="84"/>
      <c r="F3201" s="216"/>
      <c r="G3201" s="84"/>
      <c r="H3201" s="210"/>
      <c r="I3201" s="210"/>
      <c r="J3201" s="84"/>
      <c r="K3201" s="84"/>
      <c r="L3201" s="84"/>
      <c r="M3201" s="84"/>
      <c r="N3201" s="84"/>
      <c r="O3201" s="6"/>
      <c r="P3201" s="6"/>
      <c r="Q3201" s="6"/>
      <c r="R3201" s="6"/>
      <c r="S3201" s="6"/>
      <c r="T3201" s="6"/>
      <c r="U3201" s="6"/>
    </row>
    <row r="3202" spans="2:21" s="83" customFormat="1" x14ac:dyDescent="0.2">
      <c r="B3202" s="142"/>
      <c r="E3202" s="84"/>
      <c r="F3202" s="216"/>
      <c r="G3202" s="84"/>
      <c r="H3202" s="210"/>
      <c r="I3202" s="210"/>
      <c r="J3202" s="84"/>
      <c r="K3202" s="84"/>
      <c r="L3202" s="84"/>
      <c r="M3202" s="84"/>
      <c r="N3202" s="84"/>
      <c r="O3202" s="6"/>
      <c r="P3202" s="6"/>
      <c r="Q3202" s="6"/>
      <c r="R3202" s="6"/>
      <c r="S3202" s="6"/>
      <c r="T3202" s="6"/>
      <c r="U3202" s="6"/>
    </row>
    <row r="3203" spans="2:21" s="83" customFormat="1" x14ac:dyDescent="0.2">
      <c r="B3203" s="142"/>
      <c r="E3203" s="84"/>
      <c r="F3203" s="216"/>
      <c r="G3203" s="84"/>
      <c r="H3203" s="210"/>
      <c r="I3203" s="210"/>
      <c r="J3203" s="84"/>
      <c r="K3203" s="84"/>
      <c r="L3203" s="84"/>
      <c r="M3203" s="84"/>
      <c r="N3203" s="84"/>
      <c r="O3203" s="6"/>
      <c r="P3203" s="6"/>
      <c r="Q3203" s="6"/>
      <c r="R3203" s="6"/>
      <c r="S3203" s="6"/>
      <c r="T3203" s="6"/>
      <c r="U3203" s="6"/>
    </row>
    <row r="3204" spans="2:21" s="83" customFormat="1" x14ac:dyDescent="0.2">
      <c r="B3204" s="142"/>
      <c r="E3204" s="84"/>
      <c r="F3204" s="216"/>
      <c r="G3204" s="84"/>
      <c r="H3204" s="210"/>
      <c r="I3204" s="210"/>
      <c r="J3204" s="84"/>
      <c r="K3204" s="84"/>
      <c r="L3204" s="84"/>
      <c r="M3204" s="84"/>
      <c r="N3204" s="84"/>
      <c r="O3204" s="6"/>
      <c r="P3204" s="6"/>
      <c r="Q3204" s="6"/>
      <c r="R3204" s="6"/>
      <c r="S3204" s="6"/>
      <c r="T3204" s="6"/>
      <c r="U3204" s="6"/>
    </row>
    <row r="3205" spans="2:21" s="83" customFormat="1" x14ac:dyDescent="0.2">
      <c r="B3205" s="142"/>
      <c r="E3205" s="84"/>
      <c r="F3205" s="216"/>
      <c r="G3205" s="84"/>
      <c r="H3205" s="210"/>
      <c r="I3205" s="210"/>
      <c r="J3205" s="84"/>
      <c r="K3205" s="84"/>
      <c r="L3205" s="84"/>
      <c r="M3205" s="84"/>
      <c r="N3205" s="84"/>
      <c r="O3205" s="6"/>
      <c r="P3205" s="6"/>
      <c r="Q3205" s="6"/>
      <c r="R3205" s="6"/>
      <c r="S3205" s="6"/>
      <c r="T3205" s="6"/>
      <c r="U3205" s="6"/>
    </row>
    <row r="3206" spans="2:21" s="83" customFormat="1" x14ac:dyDescent="0.2">
      <c r="B3206" s="142"/>
      <c r="E3206" s="84"/>
      <c r="F3206" s="216"/>
      <c r="G3206" s="84"/>
      <c r="H3206" s="210"/>
      <c r="I3206" s="210"/>
      <c r="J3206" s="84"/>
      <c r="K3206" s="84"/>
      <c r="L3206" s="84"/>
      <c r="M3206" s="84"/>
      <c r="N3206" s="84"/>
      <c r="O3206" s="6"/>
      <c r="P3206" s="6"/>
      <c r="Q3206" s="6"/>
      <c r="R3206" s="6"/>
      <c r="S3206" s="6"/>
      <c r="T3206" s="6"/>
      <c r="U3206" s="6"/>
    </row>
    <row r="3207" spans="2:21" s="83" customFormat="1" x14ac:dyDescent="0.2">
      <c r="B3207" s="142"/>
      <c r="E3207" s="84"/>
      <c r="F3207" s="216"/>
      <c r="G3207" s="84"/>
      <c r="H3207" s="210"/>
      <c r="I3207" s="210"/>
      <c r="J3207" s="84"/>
      <c r="K3207" s="84"/>
      <c r="L3207" s="84"/>
      <c r="M3207" s="84"/>
      <c r="N3207" s="84"/>
      <c r="O3207" s="6"/>
      <c r="P3207" s="6"/>
      <c r="Q3207" s="6"/>
      <c r="R3207" s="6"/>
      <c r="S3207" s="6"/>
      <c r="T3207" s="6"/>
      <c r="U3207" s="6"/>
    </row>
    <row r="3208" spans="2:21" s="83" customFormat="1" x14ac:dyDescent="0.2">
      <c r="B3208" s="142"/>
      <c r="E3208" s="84"/>
      <c r="F3208" s="216"/>
      <c r="G3208" s="84"/>
      <c r="H3208" s="210"/>
      <c r="I3208" s="210"/>
      <c r="J3208" s="84"/>
      <c r="K3208" s="84"/>
      <c r="L3208" s="84"/>
      <c r="M3208" s="84"/>
      <c r="N3208" s="84"/>
      <c r="O3208" s="6"/>
      <c r="P3208" s="6"/>
      <c r="Q3208" s="6"/>
      <c r="R3208" s="6"/>
      <c r="S3208" s="6"/>
      <c r="T3208" s="6"/>
      <c r="U3208" s="6"/>
    </row>
    <row r="3209" spans="2:21" s="83" customFormat="1" x14ac:dyDescent="0.2">
      <c r="B3209" s="142"/>
      <c r="E3209" s="84"/>
      <c r="F3209" s="216"/>
      <c r="G3209" s="84"/>
      <c r="H3209" s="210"/>
      <c r="I3209" s="210"/>
      <c r="J3209" s="84"/>
      <c r="K3209" s="84"/>
      <c r="L3209" s="84"/>
      <c r="M3209" s="84"/>
      <c r="N3209" s="84"/>
      <c r="O3209" s="6"/>
      <c r="P3209" s="6"/>
      <c r="Q3209" s="6"/>
      <c r="R3209" s="6"/>
      <c r="S3209" s="6"/>
      <c r="T3209" s="6"/>
      <c r="U3209" s="6"/>
    </row>
    <row r="3210" spans="2:21" s="83" customFormat="1" x14ac:dyDescent="0.2">
      <c r="B3210" s="142"/>
      <c r="E3210" s="84"/>
      <c r="F3210" s="216"/>
      <c r="G3210" s="84"/>
      <c r="H3210" s="210"/>
      <c r="I3210" s="210"/>
      <c r="J3210" s="84"/>
      <c r="K3210" s="84"/>
      <c r="L3210" s="84"/>
      <c r="M3210" s="84"/>
      <c r="N3210" s="84"/>
      <c r="O3210" s="6"/>
      <c r="P3210" s="6"/>
      <c r="Q3210" s="6"/>
      <c r="R3210" s="6"/>
      <c r="S3210" s="6"/>
      <c r="T3210" s="6"/>
      <c r="U3210" s="6"/>
    </row>
    <row r="3211" spans="2:21" s="83" customFormat="1" x14ac:dyDescent="0.2">
      <c r="B3211" s="142"/>
      <c r="E3211" s="84"/>
      <c r="F3211" s="216"/>
      <c r="G3211" s="84"/>
      <c r="H3211" s="210"/>
      <c r="I3211" s="210"/>
      <c r="J3211" s="84"/>
      <c r="K3211" s="84"/>
      <c r="L3211" s="84"/>
      <c r="M3211" s="84"/>
      <c r="N3211" s="84"/>
      <c r="O3211" s="6"/>
      <c r="P3211" s="6"/>
      <c r="Q3211" s="6"/>
      <c r="R3211" s="6"/>
      <c r="S3211" s="6"/>
      <c r="T3211" s="6"/>
      <c r="U3211" s="6"/>
    </row>
    <row r="3212" spans="2:21" s="83" customFormat="1" x14ac:dyDescent="0.2">
      <c r="B3212" s="142"/>
      <c r="E3212" s="84"/>
      <c r="F3212" s="216"/>
      <c r="G3212" s="84"/>
      <c r="H3212" s="210"/>
      <c r="I3212" s="210"/>
      <c r="J3212" s="84"/>
      <c r="K3212" s="84"/>
      <c r="L3212" s="84"/>
      <c r="M3212" s="84"/>
      <c r="N3212" s="84"/>
      <c r="O3212" s="6"/>
      <c r="P3212" s="6"/>
      <c r="Q3212" s="6"/>
      <c r="R3212" s="6"/>
      <c r="S3212" s="6"/>
      <c r="T3212" s="6"/>
      <c r="U3212" s="6"/>
    </row>
    <row r="3213" spans="2:21" s="83" customFormat="1" x14ac:dyDescent="0.2">
      <c r="B3213" s="142"/>
      <c r="E3213" s="84"/>
      <c r="F3213" s="216"/>
      <c r="G3213" s="84"/>
      <c r="H3213" s="210"/>
      <c r="I3213" s="210"/>
      <c r="J3213" s="84"/>
      <c r="K3213" s="84"/>
      <c r="L3213" s="84"/>
      <c r="M3213" s="84"/>
      <c r="N3213" s="84"/>
      <c r="O3213" s="6"/>
      <c r="P3213" s="6"/>
      <c r="Q3213" s="6"/>
      <c r="R3213" s="6"/>
      <c r="S3213" s="6"/>
      <c r="T3213" s="6"/>
      <c r="U3213" s="6"/>
    </row>
    <row r="3214" spans="2:21" s="83" customFormat="1" x14ac:dyDescent="0.2">
      <c r="B3214" s="142"/>
      <c r="E3214" s="84"/>
      <c r="F3214" s="216"/>
      <c r="G3214" s="84"/>
      <c r="H3214" s="210"/>
      <c r="I3214" s="210"/>
      <c r="J3214" s="84"/>
      <c r="K3214" s="84"/>
      <c r="L3214" s="84"/>
      <c r="M3214" s="84"/>
      <c r="N3214" s="84"/>
      <c r="O3214" s="6"/>
      <c r="P3214" s="6"/>
      <c r="Q3214" s="6"/>
      <c r="R3214" s="6"/>
      <c r="S3214" s="6"/>
      <c r="T3214" s="6"/>
      <c r="U3214" s="6"/>
    </row>
    <row r="3215" spans="2:21" s="83" customFormat="1" x14ac:dyDescent="0.2">
      <c r="B3215" s="142"/>
      <c r="E3215" s="84"/>
      <c r="F3215" s="216"/>
      <c r="G3215" s="84"/>
      <c r="H3215" s="210"/>
      <c r="I3215" s="210"/>
      <c r="J3215" s="84"/>
      <c r="K3215" s="84"/>
      <c r="L3215" s="84"/>
      <c r="M3215" s="84"/>
      <c r="N3215" s="84"/>
      <c r="O3215" s="6"/>
      <c r="P3215" s="6"/>
      <c r="Q3215" s="6"/>
      <c r="R3215" s="6"/>
      <c r="S3215" s="6"/>
      <c r="T3215" s="6"/>
      <c r="U3215" s="6"/>
    </row>
    <row r="3216" spans="2:21" s="83" customFormat="1" x14ac:dyDescent="0.2">
      <c r="B3216" s="142"/>
      <c r="E3216" s="84"/>
      <c r="F3216" s="216"/>
      <c r="G3216" s="84"/>
      <c r="H3216" s="210"/>
      <c r="I3216" s="210"/>
      <c r="J3216" s="84"/>
      <c r="K3216" s="84"/>
      <c r="L3216" s="84"/>
      <c r="M3216" s="84"/>
      <c r="N3216" s="84"/>
      <c r="O3216" s="6"/>
      <c r="P3216" s="6"/>
      <c r="Q3216" s="6"/>
      <c r="R3216" s="6"/>
      <c r="S3216" s="6"/>
      <c r="T3216" s="6"/>
      <c r="U3216" s="6"/>
    </row>
    <row r="3217" spans="2:21" s="83" customFormat="1" x14ac:dyDescent="0.2">
      <c r="B3217" s="142"/>
      <c r="E3217" s="84"/>
      <c r="F3217" s="216"/>
      <c r="G3217" s="84"/>
      <c r="H3217" s="210"/>
      <c r="I3217" s="210"/>
      <c r="J3217" s="84"/>
      <c r="K3217" s="84"/>
      <c r="L3217" s="84"/>
      <c r="M3217" s="84"/>
      <c r="N3217" s="84"/>
      <c r="O3217" s="6"/>
      <c r="P3217" s="6"/>
      <c r="Q3217" s="6"/>
      <c r="R3217" s="6"/>
      <c r="S3217" s="6"/>
      <c r="T3217" s="6"/>
      <c r="U3217" s="6"/>
    </row>
    <row r="3218" spans="2:21" s="83" customFormat="1" x14ac:dyDescent="0.2">
      <c r="B3218" s="142"/>
      <c r="E3218" s="84"/>
      <c r="F3218" s="216"/>
      <c r="G3218" s="84"/>
      <c r="H3218" s="210"/>
      <c r="I3218" s="210"/>
      <c r="J3218" s="84"/>
      <c r="K3218" s="84"/>
      <c r="L3218" s="84"/>
      <c r="M3218" s="84"/>
      <c r="N3218" s="84"/>
      <c r="O3218" s="6"/>
      <c r="P3218" s="6"/>
      <c r="Q3218" s="6"/>
      <c r="R3218" s="6"/>
      <c r="S3218" s="6"/>
      <c r="T3218" s="6"/>
      <c r="U3218" s="6"/>
    </row>
    <row r="3219" spans="2:21" s="83" customFormat="1" x14ac:dyDescent="0.2">
      <c r="B3219" s="142"/>
      <c r="E3219" s="84"/>
      <c r="F3219" s="216"/>
      <c r="G3219" s="84"/>
      <c r="H3219" s="210"/>
      <c r="I3219" s="210"/>
      <c r="J3219" s="84"/>
      <c r="K3219" s="84"/>
      <c r="L3219" s="84"/>
      <c r="M3219" s="84"/>
      <c r="N3219" s="84"/>
      <c r="O3219" s="6"/>
      <c r="P3219" s="6"/>
      <c r="Q3219" s="6"/>
      <c r="R3219" s="6"/>
      <c r="S3219" s="6"/>
      <c r="T3219" s="6"/>
      <c r="U3219" s="6"/>
    </row>
    <row r="3220" spans="2:21" s="83" customFormat="1" x14ac:dyDescent="0.2">
      <c r="B3220" s="142"/>
      <c r="E3220" s="84"/>
      <c r="F3220" s="216"/>
      <c r="G3220" s="84"/>
      <c r="H3220" s="210"/>
      <c r="I3220" s="210"/>
      <c r="J3220" s="84"/>
      <c r="K3220" s="84"/>
      <c r="L3220" s="84"/>
      <c r="M3220" s="84"/>
      <c r="N3220" s="84"/>
      <c r="O3220" s="6"/>
      <c r="P3220" s="6"/>
      <c r="Q3220" s="6"/>
      <c r="R3220" s="6"/>
      <c r="S3220" s="6"/>
      <c r="T3220" s="6"/>
      <c r="U3220" s="6"/>
    </row>
    <row r="3221" spans="2:21" s="83" customFormat="1" x14ac:dyDescent="0.2">
      <c r="B3221" s="142"/>
      <c r="E3221" s="84"/>
      <c r="F3221" s="216"/>
      <c r="G3221" s="84"/>
      <c r="H3221" s="210"/>
      <c r="I3221" s="210"/>
      <c r="J3221" s="84"/>
      <c r="K3221" s="84"/>
      <c r="L3221" s="84"/>
      <c r="M3221" s="84"/>
      <c r="N3221" s="84"/>
      <c r="O3221" s="6"/>
      <c r="P3221" s="6"/>
      <c r="Q3221" s="6"/>
      <c r="R3221" s="6"/>
      <c r="S3221" s="6"/>
      <c r="T3221" s="6"/>
      <c r="U3221" s="6"/>
    </row>
    <row r="3222" spans="2:21" s="83" customFormat="1" x14ac:dyDescent="0.2">
      <c r="B3222" s="142"/>
      <c r="E3222" s="84"/>
      <c r="F3222" s="216"/>
      <c r="G3222" s="84"/>
      <c r="H3222" s="210"/>
      <c r="I3222" s="210"/>
      <c r="J3222" s="84"/>
      <c r="K3222" s="84"/>
      <c r="L3222" s="84"/>
      <c r="M3222" s="84"/>
      <c r="N3222" s="84"/>
      <c r="O3222" s="6"/>
      <c r="P3222" s="6"/>
      <c r="Q3222" s="6"/>
      <c r="R3222" s="6"/>
      <c r="S3222" s="6"/>
      <c r="T3222" s="6"/>
      <c r="U3222" s="6"/>
    </row>
    <row r="3223" spans="2:21" s="83" customFormat="1" x14ac:dyDescent="0.2">
      <c r="B3223" s="142"/>
      <c r="E3223" s="84"/>
      <c r="F3223" s="216"/>
      <c r="G3223" s="84"/>
      <c r="H3223" s="210"/>
      <c r="I3223" s="210"/>
      <c r="J3223" s="84"/>
      <c r="K3223" s="84"/>
      <c r="L3223" s="84"/>
      <c r="M3223" s="84"/>
      <c r="N3223" s="84"/>
      <c r="O3223" s="6"/>
      <c r="P3223" s="6"/>
      <c r="Q3223" s="6"/>
      <c r="R3223" s="6"/>
      <c r="S3223" s="6"/>
      <c r="T3223" s="6"/>
      <c r="U3223" s="6"/>
    </row>
    <row r="3224" spans="2:21" s="83" customFormat="1" x14ac:dyDescent="0.2">
      <c r="B3224" s="142"/>
      <c r="E3224" s="84"/>
      <c r="F3224" s="216"/>
      <c r="G3224" s="84"/>
      <c r="H3224" s="210"/>
      <c r="I3224" s="210"/>
      <c r="J3224" s="84"/>
      <c r="K3224" s="84"/>
      <c r="L3224" s="84"/>
      <c r="M3224" s="84"/>
      <c r="N3224" s="84"/>
      <c r="O3224" s="6"/>
      <c r="P3224" s="6"/>
      <c r="Q3224" s="6"/>
      <c r="R3224" s="6"/>
      <c r="S3224" s="6"/>
      <c r="T3224" s="6"/>
      <c r="U3224" s="6"/>
    </row>
    <row r="3225" spans="2:21" s="83" customFormat="1" x14ac:dyDescent="0.2">
      <c r="B3225" s="142"/>
      <c r="E3225" s="84"/>
      <c r="F3225" s="216"/>
      <c r="G3225" s="84"/>
      <c r="H3225" s="210"/>
      <c r="I3225" s="210"/>
      <c r="J3225" s="84"/>
      <c r="K3225" s="84"/>
      <c r="L3225" s="84"/>
      <c r="M3225" s="84"/>
      <c r="N3225" s="84"/>
      <c r="O3225" s="6"/>
      <c r="P3225" s="6"/>
      <c r="Q3225" s="6"/>
      <c r="R3225" s="6"/>
      <c r="S3225" s="6"/>
      <c r="T3225" s="6"/>
      <c r="U3225" s="6"/>
    </row>
    <row r="3226" spans="2:21" s="83" customFormat="1" x14ac:dyDescent="0.2">
      <c r="B3226" s="142"/>
      <c r="E3226" s="84"/>
      <c r="F3226" s="216"/>
      <c r="G3226" s="84"/>
      <c r="H3226" s="210"/>
      <c r="I3226" s="210"/>
      <c r="J3226" s="84"/>
      <c r="K3226" s="84"/>
      <c r="L3226" s="84"/>
      <c r="M3226" s="84"/>
      <c r="N3226" s="84"/>
      <c r="O3226" s="6"/>
      <c r="P3226" s="6"/>
      <c r="Q3226" s="6"/>
      <c r="R3226" s="6"/>
      <c r="S3226" s="6"/>
      <c r="T3226" s="6"/>
      <c r="U3226" s="6"/>
    </row>
    <row r="3227" spans="2:21" s="83" customFormat="1" x14ac:dyDescent="0.2">
      <c r="B3227" s="142"/>
      <c r="E3227" s="84"/>
      <c r="F3227" s="216"/>
      <c r="G3227" s="84"/>
      <c r="H3227" s="210"/>
      <c r="I3227" s="210"/>
      <c r="J3227" s="84"/>
      <c r="K3227" s="84"/>
      <c r="L3227" s="84"/>
      <c r="M3227" s="84"/>
      <c r="N3227" s="84"/>
      <c r="O3227" s="6"/>
      <c r="P3227" s="6"/>
      <c r="Q3227" s="6"/>
      <c r="R3227" s="6"/>
      <c r="S3227" s="6"/>
      <c r="T3227" s="6"/>
      <c r="U3227" s="6"/>
    </row>
    <row r="3228" spans="2:21" s="83" customFormat="1" x14ac:dyDescent="0.2">
      <c r="B3228" s="142"/>
      <c r="E3228" s="84"/>
      <c r="F3228" s="216"/>
      <c r="G3228" s="84"/>
      <c r="H3228" s="210"/>
      <c r="I3228" s="210"/>
      <c r="J3228" s="84"/>
      <c r="K3228" s="84"/>
      <c r="L3228" s="84"/>
      <c r="M3228" s="84"/>
      <c r="N3228" s="84"/>
      <c r="O3228" s="6"/>
      <c r="P3228" s="6"/>
      <c r="Q3228" s="6"/>
      <c r="R3228" s="6"/>
      <c r="S3228" s="6"/>
      <c r="T3228" s="6"/>
      <c r="U3228" s="6"/>
    </row>
    <row r="3229" spans="2:21" s="83" customFormat="1" x14ac:dyDescent="0.2">
      <c r="B3229" s="142"/>
      <c r="E3229" s="84"/>
      <c r="F3229" s="216"/>
      <c r="G3229" s="84"/>
      <c r="H3229" s="210"/>
      <c r="I3229" s="210"/>
      <c r="J3229" s="84"/>
      <c r="K3229" s="84"/>
      <c r="L3229" s="84"/>
      <c r="M3229" s="84"/>
      <c r="N3229" s="84"/>
      <c r="O3229" s="6"/>
      <c r="P3229" s="6"/>
      <c r="Q3229" s="6"/>
      <c r="R3229" s="6"/>
      <c r="S3229" s="6"/>
      <c r="T3229" s="6"/>
      <c r="U3229" s="6"/>
    </row>
    <row r="3230" spans="2:21" s="83" customFormat="1" x14ac:dyDescent="0.2">
      <c r="B3230" s="142"/>
      <c r="E3230" s="84"/>
      <c r="F3230" s="216"/>
      <c r="G3230" s="84"/>
      <c r="H3230" s="210"/>
      <c r="I3230" s="210"/>
      <c r="J3230" s="84"/>
      <c r="K3230" s="84"/>
      <c r="L3230" s="84"/>
      <c r="M3230" s="84"/>
      <c r="N3230" s="84"/>
      <c r="O3230" s="6"/>
      <c r="P3230" s="6"/>
      <c r="Q3230" s="6"/>
      <c r="R3230" s="6"/>
      <c r="S3230" s="6"/>
      <c r="T3230" s="6"/>
      <c r="U3230" s="6"/>
    </row>
    <row r="3231" spans="2:21" s="83" customFormat="1" x14ac:dyDescent="0.2">
      <c r="B3231" s="142"/>
      <c r="E3231" s="84"/>
      <c r="F3231" s="216"/>
      <c r="G3231" s="84"/>
      <c r="H3231" s="210"/>
      <c r="I3231" s="210"/>
      <c r="J3231" s="84"/>
      <c r="K3231" s="84"/>
      <c r="L3231" s="84"/>
      <c r="M3231" s="84"/>
      <c r="N3231" s="84"/>
      <c r="O3231" s="6"/>
      <c r="P3231" s="6"/>
      <c r="Q3231" s="6"/>
      <c r="R3231" s="6"/>
      <c r="S3231" s="6"/>
      <c r="T3231" s="6"/>
      <c r="U3231" s="6"/>
    </row>
    <row r="3232" spans="2:21" s="83" customFormat="1" x14ac:dyDescent="0.2">
      <c r="B3232" s="142"/>
      <c r="E3232" s="84"/>
      <c r="F3232" s="216"/>
      <c r="G3232" s="84"/>
      <c r="H3232" s="210"/>
      <c r="I3232" s="210"/>
      <c r="J3232" s="84"/>
      <c r="K3232" s="84"/>
      <c r="L3232" s="84"/>
      <c r="M3232" s="84"/>
      <c r="N3232" s="84"/>
      <c r="O3232" s="6"/>
      <c r="P3232" s="6"/>
      <c r="Q3232" s="6"/>
      <c r="R3232" s="6"/>
      <c r="S3232" s="6"/>
      <c r="T3232" s="6"/>
      <c r="U3232" s="6"/>
    </row>
    <row r="3233" spans="2:21" s="83" customFormat="1" x14ac:dyDescent="0.2">
      <c r="B3233" s="142"/>
      <c r="E3233" s="84"/>
      <c r="F3233" s="216"/>
      <c r="G3233" s="84"/>
      <c r="H3233" s="210"/>
      <c r="I3233" s="210"/>
      <c r="J3233" s="84"/>
      <c r="K3233" s="84"/>
      <c r="L3233" s="84"/>
      <c r="M3233" s="84"/>
      <c r="N3233" s="84"/>
      <c r="O3233" s="6"/>
      <c r="P3233" s="6"/>
      <c r="Q3233" s="6"/>
      <c r="R3233" s="6"/>
      <c r="S3233" s="6"/>
      <c r="T3233" s="6"/>
      <c r="U3233" s="6"/>
    </row>
    <row r="3234" spans="2:21" s="83" customFormat="1" x14ac:dyDescent="0.2">
      <c r="B3234" s="142"/>
      <c r="E3234" s="84"/>
      <c r="F3234" s="216"/>
      <c r="G3234" s="84"/>
      <c r="H3234" s="210"/>
      <c r="I3234" s="210"/>
      <c r="J3234" s="84"/>
      <c r="K3234" s="84"/>
      <c r="L3234" s="84"/>
      <c r="M3234" s="84"/>
      <c r="N3234" s="84"/>
      <c r="O3234" s="6"/>
      <c r="P3234" s="6"/>
      <c r="Q3234" s="6"/>
      <c r="R3234" s="6"/>
      <c r="S3234" s="6"/>
      <c r="T3234" s="6"/>
      <c r="U3234" s="6"/>
    </row>
    <row r="3235" spans="2:21" s="83" customFormat="1" x14ac:dyDescent="0.2">
      <c r="B3235" s="142"/>
      <c r="E3235" s="84"/>
      <c r="F3235" s="216"/>
      <c r="G3235" s="84"/>
      <c r="H3235" s="210"/>
      <c r="I3235" s="210"/>
      <c r="J3235" s="84"/>
      <c r="K3235" s="84"/>
      <c r="L3235" s="84"/>
      <c r="M3235" s="84"/>
      <c r="N3235" s="84"/>
      <c r="O3235" s="6"/>
      <c r="P3235" s="6"/>
      <c r="Q3235" s="6"/>
      <c r="R3235" s="6"/>
      <c r="S3235" s="6"/>
      <c r="T3235" s="6"/>
      <c r="U3235" s="6"/>
    </row>
    <row r="3236" spans="2:21" s="83" customFormat="1" x14ac:dyDescent="0.2">
      <c r="B3236" s="142"/>
      <c r="E3236" s="84"/>
      <c r="F3236" s="216"/>
      <c r="G3236" s="84"/>
      <c r="H3236" s="210"/>
      <c r="I3236" s="210"/>
      <c r="J3236" s="84"/>
      <c r="K3236" s="84"/>
      <c r="L3236" s="84"/>
      <c r="M3236" s="84"/>
      <c r="N3236" s="84"/>
      <c r="O3236" s="6"/>
      <c r="P3236" s="6"/>
      <c r="Q3236" s="6"/>
      <c r="R3236" s="6"/>
      <c r="S3236" s="6"/>
      <c r="T3236" s="6"/>
      <c r="U3236" s="6"/>
    </row>
    <row r="3237" spans="2:21" s="83" customFormat="1" x14ac:dyDescent="0.2">
      <c r="B3237" s="142"/>
      <c r="E3237" s="84"/>
      <c r="F3237" s="216"/>
      <c r="G3237" s="84"/>
      <c r="H3237" s="210"/>
      <c r="I3237" s="210"/>
      <c r="J3237" s="84"/>
      <c r="K3237" s="84"/>
      <c r="L3237" s="84"/>
      <c r="M3237" s="84"/>
      <c r="N3237" s="84"/>
      <c r="O3237" s="6"/>
      <c r="P3237" s="6"/>
      <c r="Q3237" s="6"/>
      <c r="R3237" s="6"/>
      <c r="S3237" s="6"/>
      <c r="T3237" s="6"/>
      <c r="U3237" s="6"/>
    </row>
    <row r="3238" spans="2:21" s="83" customFormat="1" x14ac:dyDescent="0.2">
      <c r="B3238" s="142"/>
      <c r="E3238" s="84"/>
      <c r="F3238" s="216"/>
      <c r="G3238" s="84"/>
      <c r="H3238" s="210"/>
      <c r="I3238" s="210"/>
      <c r="J3238" s="84"/>
      <c r="K3238" s="84"/>
      <c r="L3238" s="84"/>
      <c r="M3238" s="84"/>
      <c r="N3238" s="84"/>
      <c r="O3238" s="6"/>
      <c r="P3238" s="6"/>
      <c r="Q3238" s="6"/>
      <c r="R3238" s="6"/>
      <c r="S3238" s="6"/>
      <c r="T3238" s="6"/>
      <c r="U3238" s="6"/>
    </row>
    <row r="3239" spans="2:21" s="83" customFormat="1" x14ac:dyDescent="0.2">
      <c r="B3239" s="142"/>
      <c r="E3239" s="84"/>
      <c r="F3239" s="216"/>
      <c r="G3239" s="84"/>
      <c r="H3239" s="210"/>
      <c r="I3239" s="210"/>
      <c r="J3239" s="84"/>
      <c r="K3239" s="84"/>
      <c r="L3239" s="84"/>
      <c r="M3239" s="84"/>
      <c r="N3239" s="84"/>
      <c r="O3239" s="6"/>
      <c r="P3239" s="6"/>
      <c r="Q3239" s="6"/>
      <c r="R3239" s="6"/>
      <c r="S3239" s="6"/>
      <c r="T3239" s="6"/>
      <c r="U3239" s="6"/>
    </row>
    <row r="3240" spans="2:21" s="83" customFormat="1" x14ac:dyDescent="0.2">
      <c r="B3240" s="142"/>
      <c r="E3240" s="84"/>
      <c r="F3240" s="216"/>
      <c r="G3240" s="84"/>
      <c r="H3240" s="210"/>
      <c r="I3240" s="210"/>
      <c r="J3240" s="84"/>
      <c r="K3240" s="84"/>
      <c r="L3240" s="84"/>
      <c r="M3240" s="84"/>
      <c r="N3240" s="84"/>
      <c r="O3240" s="6"/>
      <c r="P3240" s="6"/>
      <c r="Q3240" s="6"/>
      <c r="R3240" s="6"/>
      <c r="S3240" s="6"/>
      <c r="T3240" s="6"/>
      <c r="U3240" s="6"/>
    </row>
    <row r="3241" spans="2:21" s="83" customFormat="1" x14ac:dyDescent="0.2">
      <c r="B3241" s="142"/>
      <c r="E3241" s="84"/>
      <c r="F3241" s="216"/>
      <c r="G3241" s="84"/>
      <c r="H3241" s="210"/>
      <c r="I3241" s="210"/>
      <c r="J3241" s="84"/>
      <c r="K3241" s="84"/>
      <c r="L3241" s="84"/>
      <c r="M3241" s="84"/>
      <c r="N3241" s="84"/>
      <c r="O3241" s="6"/>
      <c r="P3241" s="6"/>
      <c r="Q3241" s="6"/>
      <c r="R3241" s="6"/>
      <c r="S3241" s="6"/>
      <c r="T3241" s="6"/>
      <c r="U3241" s="6"/>
    </row>
    <row r="3242" spans="2:21" s="83" customFormat="1" x14ac:dyDescent="0.2">
      <c r="B3242" s="142"/>
      <c r="E3242" s="84"/>
      <c r="F3242" s="216"/>
      <c r="G3242" s="84"/>
      <c r="H3242" s="210"/>
      <c r="I3242" s="210"/>
      <c r="J3242" s="84"/>
      <c r="K3242" s="84"/>
      <c r="L3242" s="84"/>
      <c r="M3242" s="84"/>
      <c r="N3242" s="84"/>
      <c r="O3242" s="6"/>
      <c r="P3242" s="6"/>
      <c r="Q3242" s="6"/>
      <c r="R3242" s="6"/>
      <c r="S3242" s="6"/>
      <c r="T3242" s="6"/>
      <c r="U3242" s="6"/>
    </row>
    <row r="3243" spans="2:21" s="83" customFormat="1" x14ac:dyDescent="0.2">
      <c r="B3243" s="142"/>
      <c r="E3243" s="84"/>
      <c r="F3243" s="216"/>
      <c r="G3243" s="84"/>
      <c r="H3243" s="210"/>
      <c r="I3243" s="210"/>
      <c r="J3243" s="84"/>
      <c r="K3243" s="84"/>
      <c r="L3243" s="84"/>
      <c r="M3243" s="84"/>
      <c r="N3243" s="84"/>
      <c r="O3243" s="6"/>
      <c r="P3243" s="6"/>
      <c r="Q3243" s="6"/>
      <c r="R3243" s="6"/>
      <c r="S3243" s="6"/>
      <c r="T3243" s="6"/>
      <c r="U3243" s="6"/>
    </row>
    <row r="3244" spans="2:21" s="83" customFormat="1" x14ac:dyDescent="0.2">
      <c r="B3244" s="142"/>
      <c r="E3244" s="84"/>
      <c r="F3244" s="216"/>
      <c r="G3244" s="84"/>
      <c r="H3244" s="210"/>
      <c r="I3244" s="210"/>
      <c r="J3244" s="84"/>
      <c r="K3244" s="84"/>
      <c r="L3244" s="84"/>
      <c r="M3244" s="84"/>
      <c r="N3244" s="84"/>
      <c r="O3244" s="6"/>
      <c r="P3244" s="6"/>
      <c r="Q3244" s="6"/>
      <c r="R3244" s="6"/>
      <c r="S3244" s="6"/>
      <c r="T3244" s="6"/>
      <c r="U3244" s="6"/>
    </row>
    <row r="3245" spans="2:21" s="83" customFormat="1" x14ac:dyDescent="0.2">
      <c r="B3245" s="142"/>
      <c r="E3245" s="84"/>
      <c r="F3245" s="216"/>
      <c r="G3245" s="84"/>
      <c r="H3245" s="210"/>
      <c r="I3245" s="210"/>
      <c r="J3245" s="84"/>
      <c r="K3245" s="84"/>
      <c r="L3245" s="84"/>
      <c r="M3245" s="84"/>
      <c r="N3245" s="84"/>
      <c r="O3245" s="6"/>
      <c r="P3245" s="6"/>
      <c r="Q3245" s="6"/>
      <c r="R3245" s="6"/>
      <c r="S3245" s="6"/>
      <c r="T3245" s="6"/>
      <c r="U3245" s="6"/>
    </row>
    <row r="3246" spans="2:21" s="83" customFormat="1" x14ac:dyDescent="0.2">
      <c r="B3246" s="142"/>
      <c r="E3246" s="84"/>
      <c r="F3246" s="216"/>
      <c r="G3246" s="84"/>
      <c r="H3246" s="210"/>
      <c r="I3246" s="210"/>
      <c r="J3246" s="84"/>
      <c r="K3246" s="84"/>
      <c r="L3246" s="84"/>
      <c r="M3246" s="84"/>
      <c r="N3246" s="84"/>
      <c r="O3246" s="6"/>
      <c r="P3246" s="6"/>
      <c r="Q3246" s="6"/>
      <c r="R3246" s="6"/>
      <c r="S3246" s="6"/>
      <c r="T3246" s="6"/>
      <c r="U3246" s="6"/>
    </row>
    <row r="3247" spans="2:21" s="83" customFormat="1" x14ac:dyDescent="0.2">
      <c r="B3247" s="142"/>
      <c r="E3247" s="84"/>
      <c r="F3247" s="216"/>
      <c r="G3247" s="84"/>
      <c r="H3247" s="210"/>
      <c r="I3247" s="210"/>
      <c r="J3247" s="84"/>
      <c r="K3247" s="84"/>
      <c r="L3247" s="84"/>
      <c r="M3247" s="84"/>
      <c r="N3247" s="84"/>
      <c r="O3247" s="6"/>
      <c r="P3247" s="6"/>
      <c r="Q3247" s="6"/>
      <c r="R3247" s="6"/>
      <c r="S3247" s="6"/>
      <c r="T3247" s="6"/>
      <c r="U3247" s="6"/>
    </row>
    <row r="3248" spans="2:21" s="83" customFormat="1" x14ac:dyDescent="0.2">
      <c r="B3248" s="142"/>
      <c r="E3248" s="84"/>
      <c r="F3248" s="216"/>
      <c r="G3248" s="84"/>
      <c r="H3248" s="210"/>
      <c r="I3248" s="210"/>
      <c r="J3248" s="84"/>
      <c r="K3248" s="84"/>
      <c r="L3248" s="84"/>
      <c r="M3248" s="84"/>
      <c r="N3248" s="84"/>
      <c r="O3248" s="6"/>
      <c r="P3248" s="6"/>
      <c r="Q3248" s="6"/>
      <c r="R3248" s="6"/>
      <c r="S3248" s="6"/>
      <c r="T3248" s="6"/>
      <c r="U3248" s="6"/>
    </row>
    <row r="3249" spans="2:21" s="83" customFormat="1" x14ac:dyDescent="0.2">
      <c r="B3249" s="142"/>
      <c r="E3249" s="84"/>
      <c r="F3249" s="216"/>
      <c r="G3249" s="84"/>
      <c r="H3249" s="210"/>
      <c r="I3249" s="210"/>
      <c r="J3249" s="84"/>
      <c r="K3249" s="84"/>
      <c r="L3249" s="84"/>
      <c r="M3249" s="84"/>
      <c r="N3249" s="84"/>
      <c r="O3249" s="6"/>
      <c r="P3249" s="6"/>
      <c r="Q3249" s="6"/>
      <c r="R3249" s="6"/>
      <c r="S3249" s="6"/>
      <c r="T3249" s="6"/>
      <c r="U3249" s="6"/>
    </row>
    <row r="3250" spans="2:21" s="83" customFormat="1" x14ac:dyDescent="0.2">
      <c r="B3250" s="142"/>
      <c r="E3250" s="84"/>
      <c r="F3250" s="216"/>
      <c r="G3250" s="84"/>
      <c r="H3250" s="210"/>
      <c r="I3250" s="210"/>
      <c r="J3250" s="84"/>
      <c r="K3250" s="84"/>
      <c r="L3250" s="84"/>
      <c r="M3250" s="84"/>
      <c r="N3250" s="84"/>
      <c r="O3250" s="6"/>
      <c r="P3250" s="6"/>
      <c r="Q3250" s="6"/>
      <c r="R3250" s="6"/>
      <c r="S3250" s="6"/>
      <c r="T3250" s="6"/>
      <c r="U3250" s="6"/>
    </row>
    <row r="3251" spans="2:21" s="83" customFormat="1" x14ac:dyDescent="0.2">
      <c r="B3251" s="142"/>
      <c r="E3251" s="84"/>
      <c r="F3251" s="216"/>
      <c r="G3251" s="84"/>
      <c r="H3251" s="210"/>
      <c r="I3251" s="210"/>
      <c r="J3251" s="84"/>
      <c r="K3251" s="84"/>
      <c r="L3251" s="84"/>
      <c r="M3251" s="84"/>
      <c r="N3251" s="84"/>
      <c r="O3251" s="6"/>
      <c r="P3251" s="6"/>
      <c r="Q3251" s="6"/>
      <c r="R3251" s="6"/>
      <c r="S3251" s="6"/>
      <c r="T3251" s="6"/>
      <c r="U3251" s="6"/>
    </row>
    <row r="3252" spans="2:21" s="83" customFormat="1" x14ac:dyDescent="0.2">
      <c r="B3252" s="142"/>
      <c r="E3252" s="84"/>
      <c r="F3252" s="216"/>
      <c r="G3252" s="84"/>
      <c r="H3252" s="210"/>
      <c r="I3252" s="210"/>
      <c r="J3252" s="84"/>
      <c r="K3252" s="84"/>
      <c r="L3252" s="84"/>
      <c r="M3252" s="84"/>
      <c r="N3252" s="84"/>
      <c r="O3252" s="6"/>
      <c r="P3252" s="6"/>
      <c r="Q3252" s="6"/>
      <c r="R3252" s="6"/>
      <c r="S3252" s="6"/>
      <c r="T3252" s="6"/>
      <c r="U3252" s="6"/>
    </row>
    <row r="3253" spans="2:21" s="83" customFormat="1" x14ac:dyDescent="0.2">
      <c r="B3253" s="142"/>
      <c r="E3253" s="84"/>
      <c r="F3253" s="216"/>
      <c r="G3253" s="84"/>
      <c r="H3253" s="210"/>
      <c r="I3253" s="210"/>
      <c r="J3253" s="84"/>
      <c r="K3253" s="84"/>
      <c r="L3253" s="84"/>
      <c r="M3253" s="84"/>
      <c r="N3253" s="84"/>
      <c r="O3253" s="6"/>
      <c r="P3253" s="6"/>
      <c r="Q3253" s="6"/>
      <c r="R3253" s="6"/>
      <c r="S3253" s="6"/>
      <c r="T3253" s="6"/>
      <c r="U3253" s="6"/>
    </row>
    <row r="3254" spans="2:21" s="83" customFormat="1" x14ac:dyDescent="0.2">
      <c r="B3254" s="142"/>
      <c r="E3254" s="84"/>
      <c r="F3254" s="216"/>
      <c r="G3254" s="84"/>
      <c r="H3254" s="210"/>
      <c r="I3254" s="210"/>
      <c r="J3254" s="84"/>
      <c r="K3254" s="84"/>
      <c r="L3254" s="84"/>
      <c r="M3254" s="84"/>
      <c r="N3254" s="84"/>
      <c r="O3254" s="6"/>
      <c r="P3254" s="6"/>
      <c r="Q3254" s="6"/>
      <c r="R3254" s="6"/>
      <c r="S3254" s="6"/>
      <c r="T3254" s="6"/>
      <c r="U3254" s="6"/>
    </row>
    <row r="3255" spans="2:21" s="83" customFormat="1" x14ac:dyDescent="0.2">
      <c r="B3255" s="142"/>
      <c r="E3255" s="84"/>
      <c r="F3255" s="216"/>
      <c r="G3255" s="84"/>
      <c r="H3255" s="210"/>
      <c r="I3255" s="210"/>
      <c r="J3255" s="84"/>
      <c r="K3255" s="84"/>
      <c r="L3255" s="84"/>
      <c r="M3255" s="84"/>
      <c r="N3255" s="84"/>
      <c r="O3255" s="6"/>
      <c r="P3255" s="6"/>
      <c r="Q3255" s="6"/>
      <c r="R3255" s="6"/>
      <c r="S3255" s="6"/>
      <c r="T3255" s="6"/>
      <c r="U3255" s="6"/>
    </row>
    <row r="3256" spans="2:21" s="83" customFormat="1" x14ac:dyDescent="0.2">
      <c r="B3256" s="142"/>
      <c r="E3256" s="84"/>
      <c r="F3256" s="216"/>
      <c r="G3256" s="84"/>
      <c r="H3256" s="210"/>
      <c r="I3256" s="210"/>
      <c r="J3256" s="84"/>
      <c r="K3256" s="84"/>
      <c r="L3256" s="84"/>
      <c r="M3256" s="84"/>
      <c r="N3256" s="84"/>
      <c r="O3256" s="6"/>
      <c r="P3256" s="6"/>
      <c r="Q3256" s="6"/>
      <c r="R3256" s="6"/>
      <c r="S3256" s="6"/>
      <c r="T3256" s="6"/>
      <c r="U3256" s="6"/>
    </row>
    <row r="3257" spans="2:21" s="83" customFormat="1" x14ac:dyDescent="0.2">
      <c r="B3257" s="142"/>
      <c r="E3257" s="84"/>
      <c r="F3257" s="216"/>
      <c r="G3257" s="84"/>
      <c r="H3257" s="210"/>
      <c r="I3257" s="210"/>
      <c r="J3257" s="84"/>
      <c r="K3257" s="84"/>
      <c r="L3257" s="84"/>
      <c r="M3257" s="84"/>
      <c r="N3257" s="84"/>
      <c r="O3257" s="6"/>
      <c r="P3257" s="6"/>
      <c r="Q3257" s="6"/>
      <c r="R3257" s="6"/>
      <c r="S3257" s="6"/>
      <c r="T3257" s="6"/>
      <c r="U3257" s="6"/>
    </row>
    <row r="3258" spans="2:21" s="83" customFormat="1" x14ac:dyDescent="0.2">
      <c r="B3258" s="142"/>
      <c r="E3258" s="84"/>
      <c r="F3258" s="216"/>
      <c r="G3258" s="84"/>
      <c r="H3258" s="210"/>
      <c r="I3258" s="210"/>
      <c r="J3258" s="84"/>
      <c r="K3258" s="84"/>
      <c r="L3258" s="84"/>
      <c r="M3258" s="84"/>
      <c r="N3258" s="84"/>
      <c r="O3258" s="6"/>
      <c r="P3258" s="6"/>
      <c r="Q3258" s="6"/>
      <c r="R3258" s="6"/>
      <c r="S3258" s="6"/>
      <c r="T3258" s="6"/>
      <c r="U3258" s="6"/>
    </row>
    <row r="3259" spans="2:21" s="83" customFormat="1" x14ac:dyDescent="0.2">
      <c r="B3259" s="142"/>
      <c r="E3259" s="84"/>
      <c r="F3259" s="216"/>
      <c r="G3259" s="84"/>
      <c r="H3259" s="210"/>
      <c r="I3259" s="210"/>
      <c r="J3259" s="84"/>
      <c r="K3259" s="84"/>
      <c r="L3259" s="84"/>
      <c r="M3259" s="84"/>
      <c r="N3259" s="84"/>
      <c r="O3259" s="6"/>
      <c r="P3259" s="6"/>
      <c r="Q3259" s="6"/>
      <c r="R3259" s="6"/>
      <c r="S3259" s="6"/>
      <c r="T3259" s="6"/>
      <c r="U3259" s="6"/>
    </row>
    <row r="3260" spans="2:21" s="83" customFormat="1" x14ac:dyDescent="0.2">
      <c r="B3260" s="142"/>
      <c r="E3260" s="84"/>
      <c r="F3260" s="216"/>
      <c r="G3260" s="84"/>
      <c r="H3260" s="210"/>
      <c r="I3260" s="210"/>
      <c r="J3260" s="84"/>
      <c r="K3260" s="84"/>
      <c r="L3260" s="84"/>
      <c r="M3260" s="84"/>
      <c r="N3260" s="84"/>
      <c r="O3260" s="6"/>
      <c r="P3260" s="6"/>
      <c r="Q3260" s="6"/>
      <c r="R3260" s="6"/>
      <c r="S3260" s="6"/>
      <c r="T3260" s="6"/>
      <c r="U3260" s="6"/>
    </row>
    <row r="3261" spans="2:21" s="83" customFormat="1" x14ac:dyDescent="0.2">
      <c r="B3261" s="142"/>
      <c r="E3261" s="84"/>
      <c r="F3261" s="216"/>
      <c r="G3261" s="84"/>
      <c r="H3261" s="210"/>
      <c r="I3261" s="210"/>
      <c r="J3261" s="84"/>
      <c r="K3261" s="84"/>
      <c r="L3261" s="84"/>
      <c r="M3261" s="84"/>
      <c r="N3261" s="84"/>
      <c r="O3261" s="6"/>
      <c r="P3261" s="6"/>
      <c r="Q3261" s="6"/>
      <c r="R3261" s="6"/>
      <c r="S3261" s="6"/>
      <c r="T3261" s="6"/>
      <c r="U3261" s="6"/>
    </row>
    <row r="3262" spans="2:21" s="83" customFormat="1" x14ac:dyDescent="0.2">
      <c r="B3262" s="142"/>
      <c r="E3262" s="84"/>
      <c r="F3262" s="216"/>
      <c r="G3262" s="84"/>
      <c r="H3262" s="210"/>
      <c r="I3262" s="210"/>
      <c r="J3262" s="84"/>
      <c r="K3262" s="84"/>
      <c r="L3262" s="84"/>
      <c r="M3262" s="84"/>
      <c r="N3262" s="84"/>
      <c r="O3262" s="6"/>
      <c r="P3262" s="6"/>
      <c r="Q3262" s="6"/>
      <c r="R3262" s="6"/>
      <c r="S3262" s="6"/>
      <c r="T3262" s="6"/>
      <c r="U3262" s="6"/>
    </row>
    <row r="3263" spans="2:21" s="83" customFormat="1" x14ac:dyDescent="0.2">
      <c r="B3263" s="142"/>
      <c r="E3263" s="84"/>
      <c r="F3263" s="216"/>
      <c r="G3263" s="84"/>
      <c r="H3263" s="210"/>
      <c r="I3263" s="210"/>
      <c r="J3263" s="84"/>
      <c r="K3263" s="84"/>
      <c r="L3263" s="84"/>
      <c r="M3263" s="84"/>
      <c r="N3263" s="84"/>
      <c r="O3263" s="6"/>
      <c r="P3263" s="6"/>
      <c r="Q3263" s="6"/>
      <c r="R3263" s="6"/>
      <c r="S3263" s="6"/>
      <c r="T3263" s="6"/>
      <c r="U3263" s="6"/>
    </row>
    <row r="3264" spans="2:21" s="83" customFormat="1" x14ac:dyDescent="0.2">
      <c r="B3264" s="142"/>
      <c r="E3264" s="84"/>
      <c r="F3264" s="216"/>
      <c r="G3264" s="84"/>
      <c r="H3264" s="210"/>
      <c r="I3264" s="210"/>
      <c r="J3264" s="84"/>
      <c r="K3264" s="84"/>
      <c r="L3264" s="84"/>
      <c r="M3264" s="84"/>
      <c r="N3264" s="84"/>
      <c r="O3264" s="6"/>
      <c r="P3264" s="6"/>
      <c r="Q3264" s="6"/>
      <c r="R3264" s="6"/>
      <c r="S3264" s="6"/>
      <c r="T3264" s="6"/>
      <c r="U3264" s="6"/>
    </row>
    <row r="3265" spans="2:21" s="83" customFormat="1" x14ac:dyDescent="0.2">
      <c r="B3265" s="142"/>
      <c r="E3265" s="84"/>
      <c r="F3265" s="216"/>
      <c r="G3265" s="84"/>
      <c r="H3265" s="210"/>
      <c r="I3265" s="210"/>
      <c r="J3265" s="84"/>
      <c r="K3265" s="84"/>
      <c r="L3265" s="84"/>
      <c r="M3265" s="84"/>
      <c r="N3265" s="84"/>
      <c r="O3265" s="6"/>
      <c r="P3265" s="6"/>
      <c r="Q3265" s="6"/>
      <c r="R3265" s="6"/>
      <c r="S3265" s="6"/>
      <c r="T3265" s="6"/>
      <c r="U3265" s="6"/>
    </row>
    <row r="3266" spans="2:21" s="83" customFormat="1" x14ac:dyDescent="0.2">
      <c r="B3266" s="142"/>
      <c r="E3266" s="84"/>
      <c r="F3266" s="216"/>
      <c r="G3266" s="84"/>
      <c r="H3266" s="210"/>
      <c r="I3266" s="210"/>
      <c r="J3266" s="84"/>
      <c r="K3266" s="84"/>
      <c r="L3266" s="84"/>
      <c r="M3266" s="84"/>
      <c r="N3266" s="84"/>
      <c r="O3266" s="6"/>
      <c r="P3266" s="6"/>
      <c r="Q3266" s="6"/>
      <c r="R3266" s="6"/>
      <c r="S3266" s="6"/>
      <c r="T3266" s="6"/>
      <c r="U3266" s="6"/>
    </row>
    <row r="3267" spans="2:21" s="83" customFormat="1" x14ac:dyDescent="0.2">
      <c r="B3267" s="142"/>
      <c r="E3267" s="84"/>
      <c r="F3267" s="216"/>
      <c r="G3267" s="84"/>
      <c r="H3267" s="210"/>
      <c r="I3267" s="210"/>
      <c r="J3267" s="84"/>
      <c r="K3267" s="84"/>
      <c r="L3267" s="84"/>
      <c r="M3267" s="84"/>
      <c r="N3267" s="84"/>
      <c r="O3267" s="6"/>
      <c r="P3267" s="6"/>
      <c r="Q3267" s="6"/>
      <c r="R3267" s="6"/>
      <c r="S3267" s="6"/>
      <c r="T3267" s="6"/>
      <c r="U3267" s="6"/>
    </row>
    <row r="3268" spans="2:21" s="83" customFormat="1" x14ac:dyDescent="0.2">
      <c r="B3268" s="142"/>
      <c r="E3268" s="84"/>
      <c r="F3268" s="216"/>
      <c r="G3268" s="84"/>
      <c r="H3268" s="210"/>
      <c r="I3268" s="210"/>
      <c r="J3268" s="84"/>
      <c r="K3268" s="84"/>
      <c r="L3268" s="84"/>
      <c r="M3268" s="84"/>
      <c r="N3268" s="84"/>
      <c r="O3268" s="6"/>
      <c r="P3268" s="6"/>
      <c r="Q3268" s="6"/>
      <c r="R3268" s="6"/>
      <c r="S3268" s="6"/>
      <c r="T3268" s="6"/>
      <c r="U3268" s="6"/>
    </row>
    <row r="3269" spans="2:21" s="83" customFormat="1" x14ac:dyDescent="0.2">
      <c r="B3269" s="142"/>
      <c r="E3269" s="84"/>
      <c r="F3269" s="216"/>
      <c r="G3269" s="84"/>
      <c r="H3269" s="210"/>
      <c r="I3269" s="210"/>
      <c r="J3269" s="84"/>
      <c r="K3269" s="84"/>
      <c r="L3269" s="84"/>
      <c r="M3269" s="84"/>
      <c r="N3269" s="84"/>
      <c r="O3269" s="6"/>
      <c r="P3269" s="6"/>
      <c r="Q3269" s="6"/>
      <c r="R3269" s="6"/>
      <c r="S3269" s="6"/>
      <c r="T3269" s="6"/>
      <c r="U3269" s="6"/>
    </row>
    <row r="3270" spans="2:21" s="83" customFormat="1" x14ac:dyDescent="0.2">
      <c r="B3270" s="142"/>
      <c r="E3270" s="84"/>
      <c r="F3270" s="216"/>
      <c r="G3270" s="84"/>
      <c r="H3270" s="210"/>
      <c r="I3270" s="210"/>
      <c r="J3270" s="84"/>
      <c r="K3270" s="84"/>
      <c r="L3270" s="84"/>
      <c r="M3270" s="84"/>
      <c r="N3270" s="84"/>
      <c r="O3270" s="6"/>
      <c r="P3270" s="6"/>
      <c r="Q3270" s="6"/>
      <c r="R3270" s="6"/>
      <c r="S3270" s="6"/>
      <c r="T3270" s="6"/>
      <c r="U3270" s="6"/>
    </row>
    <row r="3271" spans="2:21" s="83" customFormat="1" x14ac:dyDescent="0.2">
      <c r="B3271" s="142"/>
      <c r="E3271" s="84"/>
      <c r="F3271" s="216"/>
      <c r="G3271" s="84"/>
      <c r="H3271" s="210"/>
      <c r="I3271" s="210"/>
      <c r="J3271" s="84"/>
      <c r="K3271" s="84"/>
      <c r="L3271" s="84"/>
      <c r="M3271" s="84"/>
      <c r="N3271" s="84"/>
      <c r="O3271" s="6"/>
      <c r="P3271" s="6"/>
      <c r="Q3271" s="6"/>
      <c r="R3271" s="6"/>
      <c r="S3271" s="6"/>
      <c r="T3271" s="6"/>
      <c r="U3271" s="6"/>
    </row>
    <row r="3272" spans="2:21" s="83" customFormat="1" x14ac:dyDescent="0.2">
      <c r="B3272" s="142"/>
      <c r="E3272" s="84"/>
      <c r="F3272" s="216"/>
      <c r="G3272" s="84"/>
      <c r="H3272" s="210"/>
      <c r="I3272" s="210"/>
      <c r="J3272" s="84"/>
      <c r="K3272" s="84"/>
      <c r="L3272" s="84"/>
      <c r="M3272" s="84"/>
      <c r="N3272" s="84"/>
      <c r="O3272" s="6"/>
      <c r="P3272" s="6"/>
      <c r="Q3272" s="6"/>
      <c r="R3272" s="6"/>
      <c r="S3272" s="6"/>
      <c r="T3272" s="6"/>
      <c r="U3272" s="6"/>
    </row>
    <row r="3273" spans="2:21" s="83" customFormat="1" x14ac:dyDescent="0.2">
      <c r="B3273" s="142"/>
      <c r="E3273" s="84"/>
      <c r="F3273" s="216"/>
      <c r="G3273" s="84"/>
      <c r="H3273" s="210"/>
      <c r="I3273" s="210"/>
      <c r="J3273" s="84"/>
      <c r="K3273" s="84"/>
      <c r="L3273" s="84"/>
      <c r="M3273" s="84"/>
      <c r="N3273" s="84"/>
      <c r="O3273" s="6"/>
      <c r="P3273" s="6"/>
      <c r="Q3273" s="6"/>
      <c r="R3273" s="6"/>
      <c r="S3273" s="6"/>
      <c r="T3273" s="6"/>
      <c r="U3273" s="6"/>
    </row>
    <row r="3274" spans="2:21" s="83" customFormat="1" x14ac:dyDescent="0.2">
      <c r="B3274" s="142"/>
      <c r="E3274" s="84"/>
      <c r="F3274" s="216"/>
      <c r="G3274" s="84"/>
      <c r="H3274" s="210"/>
      <c r="I3274" s="210"/>
      <c r="J3274" s="84"/>
      <c r="K3274" s="84"/>
      <c r="L3274" s="84"/>
      <c r="M3274" s="84"/>
      <c r="N3274" s="84"/>
      <c r="O3274" s="6"/>
      <c r="P3274" s="6"/>
      <c r="Q3274" s="6"/>
      <c r="R3274" s="6"/>
      <c r="S3274" s="6"/>
      <c r="T3274" s="6"/>
      <c r="U3274" s="6"/>
    </row>
    <row r="3275" spans="2:21" s="83" customFormat="1" x14ac:dyDescent="0.2">
      <c r="B3275" s="142"/>
      <c r="E3275" s="84"/>
      <c r="F3275" s="216"/>
      <c r="G3275" s="84"/>
      <c r="H3275" s="210"/>
      <c r="I3275" s="210"/>
      <c r="J3275" s="84"/>
      <c r="K3275" s="84"/>
      <c r="L3275" s="84"/>
      <c r="M3275" s="84"/>
      <c r="N3275" s="84"/>
      <c r="O3275" s="6"/>
      <c r="P3275" s="6"/>
      <c r="Q3275" s="6"/>
      <c r="R3275" s="6"/>
      <c r="S3275" s="6"/>
      <c r="T3275" s="6"/>
      <c r="U3275" s="6"/>
    </row>
    <row r="3276" spans="2:21" s="83" customFormat="1" x14ac:dyDescent="0.2">
      <c r="B3276" s="142"/>
      <c r="E3276" s="84"/>
      <c r="F3276" s="216"/>
      <c r="G3276" s="84"/>
      <c r="H3276" s="210"/>
      <c r="I3276" s="210"/>
      <c r="J3276" s="84"/>
      <c r="K3276" s="84"/>
      <c r="L3276" s="84"/>
      <c r="M3276" s="84"/>
      <c r="N3276" s="84"/>
      <c r="O3276" s="6"/>
      <c r="P3276" s="6"/>
      <c r="Q3276" s="6"/>
      <c r="R3276" s="6"/>
      <c r="S3276" s="6"/>
      <c r="T3276" s="6"/>
      <c r="U3276" s="6"/>
    </row>
    <row r="3277" spans="2:21" s="83" customFormat="1" x14ac:dyDescent="0.2">
      <c r="B3277" s="142"/>
      <c r="E3277" s="84"/>
      <c r="F3277" s="216"/>
      <c r="G3277" s="84"/>
      <c r="H3277" s="210"/>
      <c r="I3277" s="210"/>
      <c r="J3277" s="84"/>
      <c r="K3277" s="84"/>
      <c r="L3277" s="84"/>
      <c r="M3277" s="84"/>
      <c r="N3277" s="84"/>
      <c r="O3277" s="6"/>
      <c r="P3277" s="6"/>
      <c r="Q3277" s="6"/>
      <c r="R3277" s="6"/>
      <c r="S3277" s="6"/>
      <c r="T3277" s="6"/>
      <c r="U3277" s="6"/>
    </row>
    <row r="3278" spans="2:21" s="83" customFormat="1" x14ac:dyDescent="0.2">
      <c r="B3278" s="142"/>
      <c r="E3278" s="84"/>
      <c r="F3278" s="216"/>
      <c r="G3278" s="84"/>
      <c r="H3278" s="210"/>
      <c r="I3278" s="210"/>
      <c r="J3278" s="84"/>
      <c r="K3278" s="84"/>
      <c r="L3278" s="84"/>
      <c r="M3278" s="84"/>
      <c r="N3278" s="84"/>
      <c r="O3278" s="6"/>
      <c r="P3278" s="6"/>
      <c r="Q3278" s="6"/>
      <c r="R3278" s="6"/>
      <c r="S3278" s="6"/>
      <c r="T3278" s="6"/>
      <c r="U3278" s="6"/>
    </row>
    <row r="3279" spans="2:21" s="83" customFormat="1" x14ac:dyDescent="0.2">
      <c r="B3279" s="142"/>
      <c r="E3279" s="84"/>
      <c r="F3279" s="216"/>
      <c r="G3279" s="84"/>
      <c r="H3279" s="210"/>
      <c r="I3279" s="210"/>
      <c r="J3279" s="84"/>
      <c r="K3279" s="84"/>
      <c r="L3279" s="84"/>
      <c r="M3279" s="84"/>
      <c r="N3279" s="84"/>
      <c r="O3279" s="6"/>
      <c r="P3279" s="6"/>
      <c r="Q3279" s="6"/>
      <c r="R3279" s="6"/>
      <c r="S3279" s="6"/>
      <c r="T3279" s="6"/>
      <c r="U3279" s="6"/>
    </row>
    <row r="3280" spans="2:21" s="83" customFormat="1" x14ac:dyDescent="0.2">
      <c r="B3280" s="142"/>
      <c r="E3280" s="84"/>
      <c r="F3280" s="216"/>
      <c r="G3280" s="84"/>
      <c r="H3280" s="210"/>
      <c r="I3280" s="210"/>
      <c r="J3280" s="84"/>
      <c r="K3280" s="84"/>
      <c r="L3280" s="84"/>
      <c r="M3280" s="84"/>
      <c r="N3280" s="84"/>
      <c r="O3280" s="6"/>
      <c r="P3280" s="6"/>
      <c r="Q3280" s="6"/>
      <c r="R3280" s="6"/>
      <c r="S3280" s="6"/>
      <c r="T3280" s="6"/>
      <c r="U3280" s="6"/>
    </row>
    <row r="3281" spans="2:21" s="83" customFormat="1" x14ac:dyDescent="0.2">
      <c r="B3281" s="142"/>
      <c r="E3281" s="84"/>
      <c r="F3281" s="216"/>
      <c r="G3281" s="84"/>
      <c r="H3281" s="210"/>
      <c r="I3281" s="210"/>
      <c r="J3281" s="84"/>
      <c r="K3281" s="84"/>
      <c r="L3281" s="84"/>
      <c r="M3281" s="84"/>
      <c r="N3281" s="84"/>
      <c r="O3281" s="6"/>
      <c r="P3281" s="6"/>
      <c r="Q3281" s="6"/>
      <c r="R3281" s="6"/>
      <c r="S3281" s="6"/>
      <c r="T3281" s="6"/>
      <c r="U3281" s="6"/>
    </row>
    <row r="3282" spans="2:21" s="83" customFormat="1" x14ac:dyDescent="0.2">
      <c r="B3282" s="142"/>
      <c r="E3282" s="84"/>
      <c r="F3282" s="216"/>
      <c r="G3282" s="84"/>
      <c r="H3282" s="210"/>
      <c r="I3282" s="210"/>
      <c r="J3282" s="84"/>
      <c r="K3282" s="84"/>
      <c r="L3282" s="84"/>
      <c r="M3282" s="84"/>
      <c r="N3282" s="84"/>
      <c r="O3282" s="6"/>
      <c r="P3282" s="6"/>
      <c r="Q3282" s="6"/>
      <c r="R3282" s="6"/>
      <c r="S3282" s="6"/>
      <c r="T3282" s="6"/>
      <c r="U3282" s="6"/>
    </row>
    <row r="3283" spans="2:21" s="83" customFormat="1" x14ac:dyDescent="0.2">
      <c r="B3283" s="142"/>
      <c r="E3283" s="84"/>
      <c r="F3283" s="216"/>
      <c r="G3283" s="84"/>
      <c r="H3283" s="210"/>
      <c r="I3283" s="210"/>
      <c r="J3283" s="84"/>
      <c r="K3283" s="84"/>
      <c r="L3283" s="84"/>
      <c r="M3283" s="84"/>
      <c r="N3283" s="84"/>
      <c r="O3283" s="6"/>
      <c r="P3283" s="6"/>
      <c r="Q3283" s="6"/>
      <c r="R3283" s="6"/>
      <c r="S3283" s="6"/>
      <c r="T3283" s="6"/>
      <c r="U3283" s="6"/>
    </row>
    <row r="3284" spans="2:21" s="83" customFormat="1" x14ac:dyDescent="0.2">
      <c r="B3284" s="142"/>
      <c r="E3284" s="84"/>
      <c r="F3284" s="216"/>
      <c r="G3284" s="84"/>
      <c r="H3284" s="210"/>
      <c r="I3284" s="210"/>
      <c r="J3284" s="84"/>
      <c r="K3284" s="84"/>
      <c r="L3284" s="84"/>
      <c r="M3284" s="84"/>
      <c r="N3284" s="84"/>
      <c r="O3284" s="6"/>
      <c r="P3284" s="6"/>
      <c r="Q3284" s="6"/>
      <c r="R3284" s="6"/>
      <c r="S3284" s="6"/>
      <c r="T3284" s="6"/>
      <c r="U3284" s="6"/>
    </row>
    <row r="3285" spans="2:21" s="83" customFormat="1" x14ac:dyDescent="0.2">
      <c r="B3285" s="142"/>
      <c r="E3285" s="84"/>
      <c r="F3285" s="216"/>
      <c r="G3285" s="84"/>
      <c r="H3285" s="210"/>
      <c r="I3285" s="210"/>
      <c r="J3285" s="84"/>
      <c r="K3285" s="84"/>
      <c r="L3285" s="84"/>
      <c r="M3285" s="84"/>
      <c r="N3285" s="84"/>
      <c r="O3285" s="6"/>
      <c r="P3285" s="6"/>
      <c r="Q3285" s="6"/>
      <c r="R3285" s="6"/>
      <c r="S3285" s="6"/>
      <c r="T3285" s="6"/>
      <c r="U3285" s="6"/>
    </row>
    <row r="3286" spans="2:21" s="83" customFormat="1" x14ac:dyDescent="0.2">
      <c r="B3286" s="142"/>
      <c r="E3286" s="84"/>
      <c r="F3286" s="216"/>
      <c r="G3286" s="84"/>
      <c r="H3286" s="210"/>
      <c r="I3286" s="210"/>
      <c r="J3286" s="84"/>
      <c r="K3286" s="84"/>
      <c r="L3286" s="84"/>
      <c r="M3286" s="84"/>
      <c r="N3286" s="84"/>
      <c r="O3286" s="6"/>
      <c r="P3286" s="6"/>
      <c r="Q3286" s="6"/>
      <c r="R3286" s="6"/>
      <c r="S3286" s="6"/>
      <c r="T3286" s="6"/>
      <c r="U3286" s="6"/>
    </row>
    <row r="3287" spans="2:21" s="83" customFormat="1" x14ac:dyDescent="0.2">
      <c r="B3287" s="142"/>
      <c r="E3287" s="84"/>
      <c r="F3287" s="216"/>
      <c r="G3287" s="84"/>
      <c r="H3287" s="210"/>
      <c r="I3287" s="210"/>
      <c r="J3287" s="84"/>
      <c r="K3287" s="84"/>
      <c r="L3287" s="84"/>
      <c r="M3287" s="84"/>
      <c r="N3287" s="84"/>
      <c r="O3287" s="6"/>
      <c r="P3287" s="6"/>
      <c r="Q3287" s="6"/>
      <c r="R3287" s="6"/>
      <c r="S3287" s="6"/>
      <c r="T3287" s="6"/>
      <c r="U3287" s="6"/>
    </row>
    <row r="3288" spans="2:21" s="83" customFormat="1" x14ac:dyDescent="0.2">
      <c r="B3288" s="142"/>
      <c r="E3288" s="84"/>
      <c r="F3288" s="216"/>
      <c r="G3288" s="84"/>
      <c r="H3288" s="210"/>
      <c r="I3288" s="210"/>
      <c r="J3288" s="84"/>
      <c r="K3288" s="84"/>
      <c r="L3288" s="84"/>
      <c r="M3288" s="84"/>
      <c r="N3288" s="84"/>
      <c r="O3288" s="6"/>
      <c r="P3288" s="6"/>
      <c r="Q3288" s="6"/>
      <c r="R3288" s="6"/>
      <c r="S3288" s="6"/>
      <c r="T3288" s="6"/>
      <c r="U3288" s="6"/>
    </row>
    <row r="3289" spans="2:21" s="83" customFormat="1" x14ac:dyDescent="0.2">
      <c r="B3289" s="142"/>
      <c r="E3289" s="84"/>
      <c r="F3289" s="216"/>
      <c r="G3289" s="84"/>
      <c r="H3289" s="210"/>
      <c r="I3289" s="210"/>
      <c r="J3289" s="84"/>
      <c r="K3289" s="84"/>
      <c r="L3289" s="84"/>
      <c r="M3289" s="84"/>
      <c r="N3289" s="84"/>
      <c r="O3289" s="6"/>
      <c r="P3289" s="6"/>
      <c r="Q3289" s="6"/>
      <c r="R3289" s="6"/>
      <c r="S3289" s="6"/>
      <c r="T3289" s="6"/>
      <c r="U3289" s="6"/>
    </row>
    <row r="3290" spans="2:21" s="83" customFormat="1" x14ac:dyDescent="0.2">
      <c r="B3290" s="142"/>
      <c r="E3290" s="84"/>
      <c r="F3290" s="216"/>
      <c r="G3290" s="84"/>
      <c r="H3290" s="210"/>
      <c r="I3290" s="210"/>
      <c r="J3290" s="84"/>
      <c r="K3290" s="84"/>
      <c r="L3290" s="84"/>
      <c r="M3290" s="84"/>
      <c r="N3290" s="84"/>
      <c r="O3290" s="6"/>
      <c r="P3290" s="6"/>
      <c r="Q3290" s="6"/>
      <c r="R3290" s="6"/>
      <c r="S3290" s="6"/>
      <c r="T3290" s="6"/>
      <c r="U3290" s="6"/>
    </row>
    <row r="3291" spans="2:21" s="83" customFormat="1" x14ac:dyDescent="0.2">
      <c r="B3291" s="142"/>
      <c r="E3291" s="84"/>
      <c r="F3291" s="216"/>
      <c r="G3291" s="84"/>
      <c r="H3291" s="210"/>
      <c r="I3291" s="210"/>
      <c r="J3291" s="84"/>
      <c r="K3291" s="84"/>
      <c r="L3291" s="84"/>
      <c r="M3291" s="84"/>
      <c r="N3291" s="84"/>
      <c r="O3291" s="6"/>
      <c r="P3291" s="6"/>
      <c r="Q3291" s="6"/>
      <c r="R3291" s="6"/>
      <c r="S3291" s="6"/>
      <c r="T3291" s="6"/>
      <c r="U3291" s="6"/>
    </row>
    <row r="3292" spans="2:21" s="83" customFormat="1" x14ac:dyDescent="0.2">
      <c r="B3292" s="142"/>
      <c r="E3292" s="84"/>
      <c r="F3292" s="216"/>
      <c r="G3292" s="84"/>
      <c r="H3292" s="210"/>
      <c r="I3292" s="210"/>
      <c r="J3292" s="84"/>
      <c r="K3292" s="84"/>
      <c r="L3292" s="84"/>
      <c r="M3292" s="84"/>
      <c r="N3292" s="84"/>
      <c r="O3292" s="6"/>
      <c r="P3292" s="6"/>
      <c r="Q3292" s="6"/>
      <c r="R3292" s="6"/>
      <c r="S3292" s="6"/>
      <c r="T3292" s="6"/>
      <c r="U3292" s="6"/>
    </row>
    <row r="3293" spans="2:21" s="83" customFormat="1" x14ac:dyDescent="0.2">
      <c r="B3293" s="142"/>
      <c r="E3293" s="84"/>
      <c r="F3293" s="216"/>
      <c r="G3293" s="84"/>
      <c r="H3293" s="210"/>
      <c r="I3293" s="210"/>
      <c r="J3293" s="84"/>
      <c r="K3293" s="84"/>
      <c r="L3293" s="84"/>
      <c r="M3293" s="84"/>
      <c r="N3293" s="84"/>
      <c r="O3293" s="6"/>
      <c r="P3293" s="6"/>
      <c r="Q3293" s="6"/>
      <c r="R3293" s="6"/>
      <c r="S3293" s="6"/>
      <c r="T3293" s="6"/>
      <c r="U3293" s="6"/>
    </row>
    <row r="3294" spans="2:21" s="83" customFormat="1" x14ac:dyDescent="0.2">
      <c r="B3294" s="142"/>
      <c r="E3294" s="84"/>
      <c r="F3294" s="216"/>
      <c r="G3294" s="84"/>
      <c r="H3294" s="210"/>
      <c r="I3294" s="210"/>
      <c r="J3294" s="84"/>
      <c r="K3294" s="84"/>
      <c r="L3294" s="84"/>
      <c r="M3294" s="84"/>
      <c r="N3294" s="84"/>
      <c r="O3294" s="6"/>
      <c r="P3294" s="6"/>
      <c r="Q3294" s="6"/>
      <c r="R3294" s="6"/>
      <c r="S3294" s="6"/>
      <c r="T3294" s="6"/>
      <c r="U3294" s="6"/>
    </row>
    <row r="3295" spans="2:21" s="83" customFormat="1" x14ac:dyDescent="0.2">
      <c r="B3295" s="142"/>
      <c r="E3295" s="84"/>
      <c r="F3295" s="216"/>
      <c r="G3295" s="84"/>
      <c r="H3295" s="210"/>
      <c r="I3295" s="210"/>
      <c r="J3295" s="84"/>
      <c r="K3295" s="84"/>
      <c r="L3295" s="84"/>
      <c r="M3295" s="84"/>
      <c r="N3295" s="84"/>
      <c r="O3295" s="6"/>
      <c r="P3295" s="6"/>
      <c r="Q3295" s="6"/>
      <c r="R3295" s="6"/>
      <c r="S3295" s="6"/>
      <c r="T3295" s="6"/>
      <c r="U3295" s="6"/>
    </row>
    <row r="3296" spans="2:21" s="83" customFormat="1" x14ac:dyDescent="0.2">
      <c r="B3296" s="142"/>
      <c r="E3296" s="84"/>
      <c r="F3296" s="216"/>
      <c r="G3296" s="84"/>
      <c r="H3296" s="210"/>
      <c r="I3296" s="210"/>
      <c r="J3296" s="84"/>
      <c r="K3296" s="84"/>
      <c r="L3296" s="84"/>
      <c r="M3296" s="84"/>
      <c r="N3296" s="84"/>
      <c r="O3296" s="6"/>
      <c r="P3296" s="6"/>
      <c r="Q3296" s="6"/>
      <c r="R3296" s="6"/>
      <c r="S3296" s="6"/>
      <c r="T3296" s="6"/>
      <c r="U3296" s="6"/>
    </row>
    <row r="3297" spans="2:21" s="83" customFormat="1" x14ac:dyDescent="0.2">
      <c r="B3297" s="142"/>
      <c r="E3297" s="84"/>
      <c r="F3297" s="216"/>
      <c r="G3297" s="84"/>
      <c r="H3297" s="210"/>
      <c r="I3297" s="210"/>
      <c r="J3297" s="84"/>
      <c r="K3297" s="84"/>
      <c r="L3297" s="84"/>
      <c r="M3297" s="84"/>
      <c r="N3297" s="84"/>
      <c r="O3297" s="6"/>
      <c r="P3297" s="6"/>
      <c r="Q3297" s="6"/>
      <c r="R3297" s="6"/>
      <c r="S3297" s="6"/>
      <c r="T3297" s="6"/>
      <c r="U3297" s="6"/>
    </row>
    <row r="3298" spans="2:21" s="83" customFormat="1" x14ac:dyDescent="0.2">
      <c r="B3298" s="142"/>
      <c r="E3298" s="84"/>
      <c r="F3298" s="216"/>
      <c r="G3298" s="84"/>
      <c r="H3298" s="210"/>
      <c r="I3298" s="210"/>
      <c r="J3298" s="84"/>
      <c r="K3298" s="84"/>
      <c r="L3298" s="84"/>
      <c r="M3298" s="84"/>
      <c r="N3298" s="84"/>
      <c r="O3298" s="6"/>
      <c r="P3298" s="6"/>
      <c r="Q3298" s="6"/>
      <c r="R3298" s="6"/>
      <c r="S3298" s="6"/>
      <c r="T3298" s="6"/>
      <c r="U3298" s="6"/>
    </row>
    <row r="3299" spans="2:21" s="83" customFormat="1" x14ac:dyDescent="0.2">
      <c r="B3299" s="142"/>
      <c r="E3299" s="84"/>
      <c r="F3299" s="216"/>
      <c r="G3299" s="84"/>
      <c r="H3299" s="210"/>
      <c r="I3299" s="210"/>
      <c r="J3299" s="84"/>
      <c r="K3299" s="84"/>
      <c r="L3299" s="84"/>
      <c r="M3299" s="84"/>
      <c r="N3299" s="84"/>
      <c r="O3299" s="6"/>
      <c r="P3299" s="6"/>
      <c r="Q3299" s="6"/>
      <c r="R3299" s="6"/>
      <c r="S3299" s="6"/>
      <c r="T3299" s="6"/>
      <c r="U3299" s="6"/>
    </row>
    <row r="3300" spans="2:21" s="83" customFormat="1" x14ac:dyDescent="0.2">
      <c r="B3300" s="142"/>
      <c r="E3300" s="84"/>
      <c r="F3300" s="216"/>
      <c r="G3300" s="84"/>
      <c r="H3300" s="210"/>
      <c r="I3300" s="210"/>
      <c r="J3300" s="84"/>
      <c r="K3300" s="84"/>
      <c r="L3300" s="84"/>
      <c r="M3300" s="84"/>
      <c r="N3300" s="84"/>
      <c r="O3300" s="6"/>
      <c r="P3300" s="6"/>
      <c r="Q3300" s="6"/>
      <c r="R3300" s="6"/>
      <c r="S3300" s="6"/>
      <c r="T3300" s="6"/>
      <c r="U3300" s="6"/>
    </row>
    <row r="3301" spans="2:21" s="83" customFormat="1" x14ac:dyDescent="0.2">
      <c r="B3301" s="142"/>
      <c r="E3301" s="84"/>
      <c r="F3301" s="216"/>
      <c r="G3301" s="84"/>
      <c r="H3301" s="210"/>
      <c r="I3301" s="210"/>
      <c r="J3301" s="84"/>
      <c r="K3301" s="84"/>
      <c r="L3301" s="84"/>
      <c r="M3301" s="84"/>
      <c r="N3301" s="84"/>
      <c r="O3301" s="6"/>
      <c r="P3301" s="6"/>
      <c r="Q3301" s="6"/>
      <c r="R3301" s="6"/>
      <c r="S3301" s="6"/>
      <c r="T3301" s="6"/>
      <c r="U3301" s="6"/>
    </row>
    <row r="3302" spans="2:21" s="83" customFormat="1" x14ac:dyDescent="0.2">
      <c r="B3302" s="142"/>
      <c r="E3302" s="84"/>
      <c r="F3302" s="216"/>
      <c r="G3302" s="84"/>
      <c r="H3302" s="210"/>
      <c r="I3302" s="210"/>
      <c r="J3302" s="84"/>
      <c r="K3302" s="84"/>
      <c r="L3302" s="84"/>
      <c r="M3302" s="84"/>
      <c r="N3302" s="84"/>
      <c r="O3302" s="6"/>
      <c r="P3302" s="6"/>
      <c r="Q3302" s="6"/>
      <c r="R3302" s="6"/>
      <c r="S3302" s="6"/>
      <c r="T3302" s="6"/>
      <c r="U3302" s="6"/>
    </row>
    <row r="3303" spans="2:21" s="83" customFormat="1" x14ac:dyDescent="0.2">
      <c r="B3303" s="142"/>
      <c r="E3303" s="84"/>
      <c r="F3303" s="216"/>
      <c r="G3303" s="84"/>
      <c r="H3303" s="210"/>
      <c r="I3303" s="210"/>
      <c r="J3303" s="84"/>
      <c r="K3303" s="84"/>
      <c r="L3303" s="84"/>
      <c r="M3303" s="84"/>
      <c r="N3303" s="84"/>
      <c r="O3303" s="6"/>
      <c r="P3303" s="6"/>
      <c r="Q3303" s="6"/>
      <c r="R3303" s="6"/>
      <c r="S3303" s="6"/>
      <c r="T3303" s="6"/>
      <c r="U3303" s="6"/>
    </row>
    <row r="3304" spans="2:21" s="83" customFormat="1" x14ac:dyDescent="0.2">
      <c r="B3304" s="142"/>
      <c r="E3304" s="84"/>
      <c r="F3304" s="216"/>
      <c r="G3304" s="84"/>
      <c r="H3304" s="210"/>
      <c r="I3304" s="210"/>
      <c r="J3304" s="84"/>
      <c r="K3304" s="84"/>
      <c r="L3304" s="84"/>
      <c r="M3304" s="84"/>
      <c r="N3304" s="84"/>
      <c r="O3304" s="6"/>
      <c r="P3304" s="6"/>
      <c r="Q3304" s="6"/>
      <c r="R3304" s="6"/>
      <c r="S3304" s="6"/>
      <c r="T3304" s="6"/>
      <c r="U3304" s="6"/>
    </row>
    <row r="3305" spans="2:21" s="83" customFormat="1" x14ac:dyDescent="0.2">
      <c r="B3305" s="142"/>
      <c r="E3305" s="84"/>
      <c r="F3305" s="216"/>
      <c r="G3305" s="84"/>
      <c r="H3305" s="210"/>
      <c r="I3305" s="210"/>
      <c r="J3305" s="84"/>
      <c r="K3305" s="84"/>
      <c r="L3305" s="84"/>
      <c r="M3305" s="84"/>
      <c r="N3305" s="84"/>
      <c r="O3305" s="6"/>
      <c r="P3305" s="6"/>
      <c r="Q3305" s="6"/>
      <c r="R3305" s="6"/>
      <c r="S3305" s="6"/>
      <c r="T3305" s="6"/>
      <c r="U3305" s="6"/>
    </row>
    <row r="3306" spans="2:21" s="83" customFormat="1" x14ac:dyDescent="0.2">
      <c r="B3306" s="142"/>
      <c r="E3306" s="84"/>
      <c r="F3306" s="216"/>
      <c r="G3306" s="84"/>
      <c r="H3306" s="210"/>
      <c r="I3306" s="210"/>
      <c r="J3306" s="84"/>
      <c r="K3306" s="84"/>
      <c r="L3306" s="84"/>
      <c r="M3306" s="84"/>
      <c r="N3306" s="84"/>
      <c r="O3306" s="6"/>
      <c r="P3306" s="6"/>
      <c r="Q3306" s="6"/>
      <c r="R3306" s="6"/>
      <c r="S3306" s="6"/>
      <c r="T3306" s="6"/>
      <c r="U3306" s="6"/>
    </row>
    <row r="3307" spans="2:21" s="83" customFormat="1" x14ac:dyDescent="0.2">
      <c r="B3307" s="142"/>
      <c r="E3307" s="84"/>
      <c r="F3307" s="216"/>
      <c r="G3307" s="84"/>
      <c r="H3307" s="210"/>
      <c r="I3307" s="210"/>
      <c r="J3307" s="84"/>
      <c r="K3307" s="84"/>
      <c r="L3307" s="84"/>
      <c r="M3307" s="84"/>
      <c r="N3307" s="84"/>
      <c r="O3307" s="6"/>
      <c r="P3307" s="6"/>
      <c r="Q3307" s="6"/>
      <c r="R3307" s="6"/>
      <c r="S3307" s="6"/>
      <c r="T3307" s="6"/>
      <c r="U3307" s="6"/>
    </row>
    <row r="3308" spans="2:21" s="83" customFormat="1" x14ac:dyDescent="0.2">
      <c r="B3308" s="142"/>
      <c r="E3308" s="84"/>
      <c r="F3308" s="216"/>
      <c r="G3308" s="84"/>
      <c r="H3308" s="210"/>
      <c r="I3308" s="210"/>
      <c r="J3308" s="84"/>
      <c r="K3308" s="84"/>
      <c r="L3308" s="84"/>
      <c r="M3308" s="84"/>
      <c r="N3308" s="84"/>
      <c r="O3308" s="6"/>
      <c r="P3308" s="6"/>
      <c r="Q3308" s="6"/>
      <c r="R3308" s="6"/>
      <c r="S3308" s="6"/>
      <c r="T3308" s="6"/>
      <c r="U3308" s="6"/>
    </row>
    <row r="3309" spans="2:21" s="83" customFormat="1" x14ac:dyDescent="0.2">
      <c r="B3309" s="142"/>
      <c r="E3309" s="84"/>
      <c r="F3309" s="216"/>
      <c r="G3309" s="84"/>
      <c r="H3309" s="210"/>
      <c r="I3309" s="210"/>
      <c r="J3309" s="84"/>
      <c r="K3309" s="84"/>
      <c r="L3309" s="84"/>
      <c r="M3309" s="84"/>
      <c r="N3309" s="84"/>
      <c r="O3309" s="6"/>
      <c r="P3309" s="6"/>
      <c r="Q3309" s="6"/>
      <c r="R3309" s="6"/>
      <c r="S3309" s="6"/>
      <c r="T3309" s="6"/>
      <c r="U3309" s="6"/>
    </row>
    <row r="3310" spans="2:21" s="83" customFormat="1" x14ac:dyDescent="0.2">
      <c r="B3310" s="142"/>
      <c r="E3310" s="84"/>
      <c r="F3310" s="216"/>
      <c r="G3310" s="84"/>
      <c r="H3310" s="210"/>
      <c r="I3310" s="210"/>
      <c r="J3310" s="84"/>
      <c r="K3310" s="84"/>
      <c r="L3310" s="84"/>
      <c r="M3310" s="84"/>
      <c r="N3310" s="84"/>
      <c r="O3310" s="6"/>
      <c r="P3310" s="6"/>
      <c r="Q3310" s="6"/>
      <c r="R3310" s="6"/>
      <c r="S3310" s="6"/>
      <c r="T3310" s="6"/>
      <c r="U3310" s="6"/>
    </row>
    <row r="3311" spans="2:21" s="83" customFormat="1" x14ac:dyDescent="0.2">
      <c r="B3311" s="142"/>
      <c r="E3311" s="84"/>
      <c r="F3311" s="216"/>
      <c r="G3311" s="84"/>
      <c r="H3311" s="210"/>
      <c r="I3311" s="210"/>
      <c r="J3311" s="84"/>
      <c r="K3311" s="84"/>
      <c r="L3311" s="84"/>
      <c r="M3311" s="84"/>
      <c r="N3311" s="84"/>
      <c r="O3311" s="6"/>
      <c r="P3311" s="6"/>
      <c r="Q3311" s="6"/>
      <c r="R3311" s="6"/>
      <c r="S3311" s="6"/>
      <c r="T3311" s="6"/>
      <c r="U3311" s="6"/>
    </row>
    <row r="3312" spans="2:21" s="83" customFormat="1" x14ac:dyDescent="0.2">
      <c r="B3312" s="142"/>
      <c r="E3312" s="84"/>
      <c r="F3312" s="216"/>
      <c r="G3312" s="84"/>
      <c r="H3312" s="210"/>
      <c r="I3312" s="210"/>
      <c r="J3312" s="84"/>
      <c r="K3312" s="84"/>
      <c r="L3312" s="84"/>
      <c r="M3312" s="84"/>
      <c r="N3312" s="84"/>
      <c r="O3312" s="6"/>
      <c r="P3312" s="6"/>
      <c r="Q3312" s="6"/>
      <c r="R3312" s="6"/>
      <c r="S3312" s="6"/>
      <c r="T3312" s="6"/>
      <c r="U3312" s="6"/>
    </row>
    <row r="3313" spans="2:21" s="83" customFormat="1" x14ac:dyDescent="0.2">
      <c r="B3313" s="142"/>
      <c r="E3313" s="84"/>
      <c r="F3313" s="216"/>
      <c r="G3313" s="84"/>
      <c r="H3313" s="210"/>
      <c r="I3313" s="210"/>
      <c r="J3313" s="84"/>
      <c r="K3313" s="84"/>
      <c r="L3313" s="84"/>
      <c r="M3313" s="84"/>
      <c r="N3313" s="84"/>
      <c r="O3313" s="6"/>
      <c r="P3313" s="6"/>
      <c r="Q3313" s="6"/>
      <c r="R3313" s="6"/>
      <c r="S3313" s="6"/>
      <c r="T3313" s="6"/>
      <c r="U3313" s="6"/>
    </row>
    <row r="3314" spans="2:21" s="83" customFormat="1" x14ac:dyDescent="0.2">
      <c r="B3314" s="142"/>
      <c r="E3314" s="84"/>
      <c r="F3314" s="216"/>
      <c r="G3314" s="84"/>
      <c r="H3314" s="210"/>
      <c r="I3314" s="210"/>
      <c r="J3314" s="84"/>
      <c r="K3314" s="84"/>
      <c r="L3314" s="84"/>
      <c r="M3314" s="84"/>
      <c r="N3314" s="84"/>
      <c r="O3314" s="6"/>
      <c r="P3314" s="6"/>
      <c r="Q3314" s="6"/>
      <c r="R3314" s="6"/>
      <c r="S3314" s="6"/>
      <c r="T3314" s="6"/>
      <c r="U3314" s="6"/>
    </row>
    <row r="3315" spans="2:21" s="83" customFormat="1" x14ac:dyDescent="0.2">
      <c r="B3315" s="142"/>
      <c r="E3315" s="84"/>
      <c r="F3315" s="216"/>
      <c r="G3315" s="84"/>
      <c r="H3315" s="210"/>
      <c r="I3315" s="210"/>
      <c r="J3315" s="84"/>
      <c r="K3315" s="84"/>
      <c r="L3315" s="84"/>
      <c r="M3315" s="84"/>
      <c r="N3315" s="84"/>
      <c r="O3315" s="6"/>
      <c r="P3315" s="6"/>
      <c r="Q3315" s="6"/>
      <c r="R3315" s="6"/>
      <c r="S3315" s="6"/>
      <c r="T3315" s="6"/>
      <c r="U3315" s="6"/>
    </row>
    <row r="3316" spans="2:21" s="83" customFormat="1" x14ac:dyDescent="0.2">
      <c r="B3316" s="142"/>
      <c r="E3316" s="84"/>
      <c r="F3316" s="216"/>
      <c r="G3316" s="84"/>
      <c r="H3316" s="210"/>
      <c r="I3316" s="210"/>
      <c r="J3316" s="84"/>
      <c r="K3316" s="84"/>
      <c r="L3316" s="84"/>
      <c r="M3316" s="84"/>
      <c r="N3316" s="84"/>
      <c r="O3316" s="6"/>
      <c r="P3316" s="6"/>
      <c r="Q3316" s="6"/>
      <c r="R3316" s="6"/>
      <c r="S3316" s="6"/>
      <c r="T3316" s="6"/>
      <c r="U3316" s="6"/>
    </row>
    <row r="3317" spans="2:21" s="83" customFormat="1" x14ac:dyDescent="0.2">
      <c r="B3317" s="142"/>
      <c r="E3317" s="84"/>
      <c r="F3317" s="216"/>
      <c r="G3317" s="84"/>
      <c r="H3317" s="210"/>
      <c r="I3317" s="210"/>
      <c r="J3317" s="84"/>
      <c r="K3317" s="84"/>
      <c r="L3317" s="84"/>
      <c r="M3317" s="84"/>
      <c r="N3317" s="84"/>
      <c r="O3317" s="6"/>
      <c r="P3317" s="6"/>
      <c r="Q3317" s="6"/>
      <c r="R3317" s="6"/>
      <c r="S3317" s="6"/>
      <c r="T3317" s="6"/>
      <c r="U3317" s="6"/>
    </row>
    <row r="3318" spans="2:21" s="83" customFormat="1" x14ac:dyDescent="0.2">
      <c r="B3318" s="142"/>
      <c r="E3318" s="84"/>
      <c r="F3318" s="216"/>
      <c r="G3318" s="84"/>
      <c r="H3318" s="210"/>
      <c r="I3318" s="210"/>
      <c r="J3318" s="84"/>
      <c r="K3318" s="84"/>
      <c r="L3318" s="84"/>
      <c r="M3318" s="84"/>
      <c r="N3318" s="84"/>
      <c r="O3318" s="6"/>
      <c r="P3318" s="6"/>
      <c r="Q3318" s="6"/>
      <c r="R3318" s="6"/>
      <c r="S3318" s="6"/>
      <c r="T3318" s="6"/>
      <c r="U3318" s="6"/>
    </row>
    <row r="3319" spans="2:21" s="83" customFormat="1" x14ac:dyDescent="0.2">
      <c r="B3319" s="142"/>
      <c r="E3319" s="84"/>
      <c r="F3319" s="216"/>
      <c r="G3319" s="84"/>
      <c r="H3319" s="210"/>
      <c r="I3319" s="210"/>
      <c r="J3319" s="84"/>
      <c r="K3319" s="84"/>
      <c r="L3319" s="84"/>
      <c r="M3319" s="84"/>
      <c r="N3319" s="84"/>
      <c r="O3319" s="6"/>
      <c r="P3319" s="6"/>
      <c r="Q3319" s="6"/>
      <c r="R3319" s="6"/>
      <c r="S3319" s="6"/>
      <c r="T3319" s="6"/>
      <c r="U3319" s="6"/>
    </row>
    <row r="3320" spans="2:21" s="83" customFormat="1" x14ac:dyDescent="0.2">
      <c r="B3320" s="142"/>
      <c r="E3320" s="84"/>
      <c r="F3320" s="216"/>
      <c r="G3320" s="84"/>
      <c r="H3320" s="210"/>
      <c r="I3320" s="210"/>
      <c r="J3320" s="84"/>
      <c r="K3320" s="84"/>
      <c r="L3320" s="84"/>
      <c r="M3320" s="84"/>
      <c r="N3320" s="84"/>
      <c r="O3320" s="6"/>
      <c r="P3320" s="6"/>
      <c r="Q3320" s="6"/>
      <c r="R3320" s="6"/>
      <c r="S3320" s="6"/>
      <c r="T3320" s="6"/>
      <c r="U3320" s="6"/>
    </row>
    <row r="3321" spans="2:21" s="83" customFormat="1" x14ac:dyDescent="0.2">
      <c r="B3321" s="142"/>
      <c r="E3321" s="84"/>
      <c r="F3321" s="216"/>
      <c r="G3321" s="84"/>
      <c r="H3321" s="210"/>
      <c r="I3321" s="210"/>
      <c r="J3321" s="84"/>
      <c r="K3321" s="84"/>
      <c r="L3321" s="84"/>
      <c r="M3321" s="84"/>
      <c r="N3321" s="84"/>
      <c r="O3321" s="6"/>
      <c r="P3321" s="6"/>
      <c r="Q3321" s="6"/>
      <c r="R3321" s="6"/>
      <c r="S3321" s="6"/>
      <c r="T3321" s="6"/>
      <c r="U3321" s="6"/>
    </row>
    <row r="3322" spans="2:21" s="83" customFormat="1" x14ac:dyDescent="0.2">
      <c r="B3322" s="142"/>
      <c r="E3322" s="84"/>
      <c r="F3322" s="216"/>
      <c r="G3322" s="84"/>
      <c r="H3322" s="210"/>
      <c r="I3322" s="210"/>
      <c r="J3322" s="84"/>
      <c r="K3322" s="84"/>
      <c r="L3322" s="84"/>
      <c r="M3322" s="84"/>
      <c r="N3322" s="84"/>
      <c r="O3322" s="6"/>
      <c r="P3322" s="6"/>
      <c r="Q3322" s="6"/>
      <c r="R3322" s="6"/>
      <c r="S3322" s="6"/>
      <c r="T3322" s="6"/>
      <c r="U3322" s="6"/>
    </row>
    <row r="3323" spans="2:21" s="83" customFormat="1" x14ac:dyDescent="0.2">
      <c r="B3323" s="142"/>
      <c r="E3323" s="84"/>
      <c r="F3323" s="216"/>
      <c r="G3323" s="84"/>
      <c r="H3323" s="210"/>
      <c r="I3323" s="210"/>
      <c r="J3323" s="84"/>
      <c r="K3323" s="84"/>
      <c r="L3323" s="84"/>
      <c r="M3323" s="84"/>
      <c r="N3323" s="84"/>
      <c r="O3323" s="6"/>
      <c r="P3323" s="6"/>
      <c r="Q3323" s="6"/>
      <c r="R3323" s="6"/>
      <c r="S3323" s="6"/>
      <c r="T3323" s="6"/>
      <c r="U3323" s="6"/>
    </row>
    <row r="3324" spans="2:21" s="83" customFormat="1" x14ac:dyDescent="0.2">
      <c r="B3324" s="142"/>
      <c r="E3324" s="84"/>
      <c r="F3324" s="216"/>
      <c r="G3324" s="84"/>
      <c r="H3324" s="210"/>
      <c r="I3324" s="210"/>
      <c r="J3324" s="84"/>
      <c r="K3324" s="84"/>
      <c r="L3324" s="84"/>
      <c r="M3324" s="84"/>
      <c r="N3324" s="84"/>
      <c r="O3324" s="6"/>
      <c r="P3324" s="6"/>
      <c r="Q3324" s="6"/>
      <c r="R3324" s="6"/>
      <c r="S3324" s="6"/>
      <c r="T3324" s="6"/>
      <c r="U3324" s="6"/>
    </row>
    <row r="3325" spans="2:21" s="83" customFormat="1" x14ac:dyDescent="0.2">
      <c r="B3325" s="142"/>
      <c r="E3325" s="84"/>
      <c r="F3325" s="216"/>
      <c r="G3325" s="84"/>
      <c r="H3325" s="210"/>
      <c r="I3325" s="210"/>
      <c r="J3325" s="84"/>
      <c r="K3325" s="84"/>
      <c r="L3325" s="84"/>
      <c r="M3325" s="84"/>
      <c r="N3325" s="84"/>
      <c r="O3325" s="6"/>
      <c r="P3325" s="6"/>
      <c r="Q3325" s="6"/>
      <c r="R3325" s="6"/>
      <c r="S3325" s="6"/>
      <c r="T3325" s="6"/>
      <c r="U3325" s="6"/>
    </row>
    <row r="3326" spans="2:21" s="83" customFormat="1" x14ac:dyDescent="0.2">
      <c r="B3326" s="142"/>
      <c r="E3326" s="84"/>
      <c r="F3326" s="216"/>
      <c r="G3326" s="84"/>
      <c r="H3326" s="210"/>
      <c r="I3326" s="210"/>
      <c r="J3326" s="84"/>
      <c r="K3326" s="84"/>
      <c r="L3326" s="84"/>
      <c r="M3326" s="84"/>
      <c r="N3326" s="84"/>
      <c r="O3326" s="6"/>
      <c r="P3326" s="6"/>
      <c r="Q3326" s="6"/>
      <c r="R3326" s="6"/>
      <c r="S3326" s="6"/>
      <c r="T3326" s="6"/>
      <c r="U3326" s="6"/>
    </row>
    <row r="3327" spans="2:21" s="83" customFormat="1" x14ac:dyDescent="0.2">
      <c r="B3327" s="142"/>
      <c r="E3327" s="84"/>
      <c r="F3327" s="216"/>
      <c r="G3327" s="84"/>
      <c r="H3327" s="210"/>
      <c r="I3327" s="210"/>
      <c r="J3327" s="84"/>
      <c r="K3327" s="84"/>
      <c r="L3327" s="84"/>
      <c r="M3327" s="84"/>
      <c r="N3327" s="84"/>
      <c r="O3327" s="6"/>
      <c r="P3327" s="6"/>
      <c r="Q3327" s="6"/>
      <c r="R3327" s="6"/>
      <c r="S3327" s="6"/>
      <c r="T3327" s="6"/>
      <c r="U3327" s="6"/>
    </row>
    <row r="3328" spans="2:21" s="83" customFormat="1" x14ac:dyDescent="0.2">
      <c r="B3328" s="142"/>
      <c r="E3328" s="84"/>
      <c r="F3328" s="216"/>
      <c r="G3328" s="84"/>
      <c r="H3328" s="210"/>
      <c r="I3328" s="210"/>
      <c r="J3328" s="84"/>
      <c r="K3328" s="84"/>
      <c r="L3328" s="84"/>
      <c r="M3328" s="84"/>
      <c r="N3328" s="84"/>
      <c r="O3328" s="6"/>
      <c r="P3328" s="6"/>
      <c r="Q3328" s="6"/>
      <c r="R3328" s="6"/>
      <c r="S3328" s="6"/>
      <c r="T3328" s="6"/>
      <c r="U3328" s="6"/>
    </row>
    <row r="3329" spans="2:21" s="83" customFormat="1" x14ac:dyDescent="0.2">
      <c r="B3329" s="142"/>
      <c r="E3329" s="84"/>
      <c r="F3329" s="216"/>
      <c r="G3329" s="84"/>
      <c r="H3329" s="210"/>
      <c r="I3329" s="210"/>
      <c r="J3329" s="84"/>
      <c r="K3329" s="84"/>
      <c r="L3329" s="84"/>
      <c r="M3329" s="84"/>
      <c r="N3329" s="84"/>
      <c r="O3329" s="6"/>
      <c r="P3329" s="6"/>
      <c r="Q3329" s="6"/>
      <c r="R3329" s="6"/>
      <c r="S3329" s="6"/>
      <c r="T3329" s="6"/>
      <c r="U3329" s="6"/>
    </row>
    <row r="3330" spans="2:21" s="83" customFormat="1" x14ac:dyDescent="0.2">
      <c r="B3330" s="142"/>
      <c r="E3330" s="84"/>
      <c r="F3330" s="216"/>
      <c r="G3330" s="84"/>
      <c r="H3330" s="210"/>
      <c r="I3330" s="210"/>
      <c r="J3330" s="84"/>
      <c r="K3330" s="84"/>
      <c r="L3330" s="84"/>
      <c r="M3330" s="84"/>
      <c r="N3330" s="84"/>
      <c r="O3330" s="6"/>
      <c r="P3330" s="6"/>
      <c r="Q3330" s="6"/>
      <c r="R3330" s="6"/>
      <c r="S3330" s="6"/>
      <c r="T3330" s="6"/>
      <c r="U3330" s="6"/>
    </row>
    <row r="3331" spans="2:21" s="83" customFormat="1" x14ac:dyDescent="0.2">
      <c r="B3331" s="142"/>
      <c r="E3331" s="84"/>
      <c r="F3331" s="216"/>
      <c r="G3331" s="84"/>
      <c r="H3331" s="210"/>
      <c r="I3331" s="210"/>
      <c r="J3331" s="84"/>
      <c r="K3331" s="84"/>
      <c r="L3331" s="84"/>
      <c r="M3331" s="84"/>
      <c r="N3331" s="84"/>
      <c r="O3331" s="6"/>
      <c r="P3331" s="6"/>
      <c r="Q3331" s="6"/>
      <c r="R3331" s="6"/>
      <c r="S3331" s="6"/>
      <c r="T3331" s="6"/>
      <c r="U3331" s="6"/>
    </row>
    <row r="3332" spans="2:21" s="83" customFormat="1" x14ac:dyDescent="0.2">
      <c r="B3332" s="142"/>
      <c r="E3332" s="84"/>
      <c r="F3332" s="216"/>
      <c r="G3332" s="84"/>
      <c r="H3332" s="210"/>
      <c r="I3332" s="210"/>
      <c r="J3332" s="84"/>
      <c r="K3332" s="84"/>
      <c r="L3332" s="84"/>
      <c r="M3332" s="84"/>
      <c r="N3332" s="84"/>
      <c r="O3332" s="6"/>
      <c r="P3332" s="6"/>
      <c r="Q3332" s="6"/>
      <c r="R3332" s="6"/>
      <c r="S3332" s="6"/>
      <c r="T3332" s="6"/>
      <c r="U3332" s="6"/>
    </row>
    <row r="3333" spans="2:21" s="83" customFormat="1" x14ac:dyDescent="0.2">
      <c r="B3333" s="142"/>
      <c r="E3333" s="84"/>
      <c r="F3333" s="216"/>
      <c r="G3333" s="84"/>
      <c r="H3333" s="210"/>
      <c r="I3333" s="210"/>
      <c r="J3333" s="84"/>
      <c r="K3333" s="84"/>
      <c r="L3333" s="84"/>
      <c r="M3333" s="84"/>
      <c r="N3333" s="84"/>
      <c r="O3333" s="6"/>
      <c r="P3333" s="6"/>
      <c r="Q3333" s="6"/>
      <c r="R3333" s="6"/>
      <c r="S3333" s="6"/>
      <c r="T3333" s="6"/>
      <c r="U3333" s="6"/>
    </row>
    <row r="3334" spans="2:21" s="83" customFormat="1" x14ac:dyDescent="0.2">
      <c r="B3334" s="142"/>
      <c r="E3334" s="84"/>
      <c r="F3334" s="216"/>
      <c r="G3334" s="84"/>
      <c r="H3334" s="210"/>
      <c r="I3334" s="210"/>
      <c r="J3334" s="84"/>
      <c r="K3334" s="84"/>
      <c r="L3334" s="84"/>
      <c r="M3334" s="84"/>
      <c r="N3334" s="84"/>
      <c r="O3334" s="6"/>
      <c r="P3334" s="6"/>
      <c r="Q3334" s="6"/>
      <c r="R3334" s="6"/>
      <c r="S3334" s="6"/>
      <c r="T3334" s="6"/>
      <c r="U3334" s="6"/>
    </row>
    <row r="3335" spans="2:21" s="83" customFormat="1" x14ac:dyDescent="0.2">
      <c r="B3335" s="142"/>
      <c r="E3335" s="84"/>
      <c r="F3335" s="216"/>
      <c r="G3335" s="84"/>
      <c r="H3335" s="210"/>
      <c r="I3335" s="210"/>
      <c r="J3335" s="84"/>
      <c r="K3335" s="84"/>
      <c r="L3335" s="84"/>
      <c r="M3335" s="84"/>
      <c r="N3335" s="84"/>
      <c r="O3335" s="6"/>
      <c r="P3335" s="6"/>
      <c r="Q3335" s="6"/>
      <c r="R3335" s="6"/>
      <c r="S3335" s="6"/>
      <c r="T3335" s="6"/>
      <c r="U3335" s="6"/>
    </row>
    <row r="3336" spans="2:21" s="83" customFormat="1" x14ac:dyDescent="0.2">
      <c r="B3336" s="142"/>
      <c r="E3336" s="84"/>
      <c r="F3336" s="216"/>
      <c r="G3336" s="84"/>
      <c r="H3336" s="210"/>
      <c r="I3336" s="210"/>
      <c r="J3336" s="84"/>
      <c r="K3336" s="84"/>
      <c r="L3336" s="84"/>
      <c r="M3336" s="84"/>
      <c r="N3336" s="84"/>
      <c r="O3336" s="6"/>
      <c r="P3336" s="6"/>
      <c r="Q3336" s="6"/>
      <c r="R3336" s="6"/>
      <c r="S3336" s="6"/>
      <c r="T3336" s="6"/>
      <c r="U3336" s="6"/>
    </row>
    <row r="3337" spans="2:21" s="83" customFormat="1" x14ac:dyDescent="0.2">
      <c r="B3337" s="142"/>
      <c r="E3337" s="84"/>
      <c r="F3337" s="216"/>
      <c r="G3337" s="84"/>
      <c r="H3337" s="210"/>
      <c r="I3337" s="210"/>
      <c r="J3337" s="84"/>
      <c r="K3337" s="84"/>
      <c r="L3337" s="84"/>
      <c r="M3337" s="84"/>
      <c r="N3337" s="84"/>
      <c r="O3337" s="6"/>
      <c r="P3337" s="6"/>
      <c r="Q3337" s="6"/>
      <c r="R3337" s="6"/>
      <c r="S3337" s="6"/>
      <c r="T3337" s="6"/>
      <c r="U3337" s="6"/>
    </row>
    <row r="3338" spans="2:21" s="83" customFormat="1" x14ac:dyDescent="0.2">
      <c r="B3338" s="142"/>
      <c r="E3338" s="84"/>
      <c r="F3338" s="216"/>
      <c r="G3338" s="84"/>
      <c r="H3338" s="210"/>
      <c r="I3338" s="210"/>
      <c r="J3338" s="84"/>
      <c r="K3338" s="84"/>
      <c r="L3338" s="84"/>
      <c r="M3338" s="84"/>
      <c r="N3338" s="84"/>
      <c r="O3338" s="6"/>
      <c r="P3338" s="6"/>
      <c r="Q3338" s="6"/>
      <c r="R3338" s="6"/>
      <c r="S3338" s="6"/>
      <c r="T3338" s="6"/>
      <c r="U3338" s="6"/>
    </row>
    <row r="3339" spans="2:21" s="83" customFormat="1" x14ac:dyDescent="0.2">
      <c r="B3339" s="142"/>
      <c r="E3339" s="84"/>
      <c r="F3339" s="216"/>
      <c r="G3339" s="84"/>
      <c r="H3339" s="210"/>
      <c r="I3339" s="210"/>
      <c r="J3339" s="84"/>
      <c r="K3339" s="84"/>
      <c r="L3339" s="84"/>
      <c r="M3339" s="84"/>
      <c r="N3339" s="84"/>
      <c r="O3339" s="6"/>
      <c r="P3339" s="6"/>
      <c r="Q3339" s="6"/>
      <c r="R3339" s="6"/>
      <c r="S3339" s="6"/>
      <c r="T3339" s="6"/>
      <c r="U3339" s="6"/>
    </row>
    <row r="3340" spans="2:21" s="83" customFormat="1" x14ac:dyDescent="0.2">
      <c r="B3340" s="142"/>
      <c r="E3340" s="84"/>
      <c r="F3340" s="216"/>
      <c r="G3340" s="84"/>
      <c r="H3340" s="210"/>
      <c r="I3340" s="210"/>
      <c r="J3340" s="84"/>
      <c r="K3340" s="84"/>
      <c r="L3340" s="84"/>
      <c r="M3340" s="84"/>
      <c r="N3340" s="84"/>
      <c r="O3340" s="6"/>
      <c r="P3340" s="6"/>
      <c r="Q3340" s="6"/>
      <c r="R3340" s="6"/>
      <c r="S3340" s="6"/>
      <c r="T3340" s="6"/>
      <c r="U3340" s="6"/>
    </row>
    <row r="3341" spans="2:21" s="83" customFormat="1" x14ac:dyDescent="0.2">
      <c r="B3341" s="142"/>
      <c r="E3341" s="84"/>
      <c r="F3341" s="216"/>
      <c r="G3341" s="84"/>
      <c r="H3341" s="210"/>
      <c r="I3341" s="210"/>
      <c r="J3341" s="84"/>
      <c r="K3341" s="84"/>
      <c r="L3341" s="84"/>
      <c r="M3341" s="84"/>
      <c r="N3341" s="84"/>
      <c r="O3341" s="6"/>
      <c r="P3341" s="6"/>
      <c r="Q3341" s="6"/>
      <c r="R3341" s="6"/>
      <c r="S3341" s="6"/>
      <c r="T3341" s="6"/>
      <c r="U3341" s="6"/>
    </row>
    <row r="3342" spans="2:21" s="83" customFormat="1" x14ac:dyDescent="0.2">
      <c r="B3342" s="142"/>
      <c r="E3342" s="84"/>
      <c r="F3342" s="216"/>
      <c r="G3342" s="84"/>
      <c r="H3342" s="210"/>
      <c r="I3342" s="210"/>
      <c r="J3342" s="84"/>
      <c r="K3342" s="84"/>
      <c r="L3342" s="84"/>
      <c r="M3342" s="84"/>
      <c r="N3342" s="84"/>
      <c r="O3342" s="6"/>
      <c r="P3342" s="6"/>
      <c r="Q3342" s="6"/>
      <c r="R3342" s="6"/>
      <c r="S3342" s="6"/>
      <c r="T3342" s="6"/>
      <c r="U3342" s="6"/>
    </row>
    <row r="3343" spans="2:21" s="83" customFormat="1" x14ac:dyDescent="0.2">
      <c r="B3343" s="142"/>
      <c r="E3343" s="84"/>
      <c r="F3343" s="216"/>
      <c r="G3343" s="84"/>
      <c r="H3343" s="210"/>
      <c r="I3343" s="210"/>
      <c r="J3343" s="84"/>
      <c r="K3343" s="84"/>
      <c r="L3343" s="84"/>
      <c r="M3343" s="84"/>
      <c r="N3343" s="84"/>
      <c r="O3343" s="6"/>
      <c r="P3343" s="6"/>
      <c r="Q3343" s="6"/>
      <c r="R3343" s="6"/>
      <c r="S3343" s="6"/>
      <c r="T3343" s="6"/>
      <c r="U3343" s="6"/>
    </row>
    <row r="3344" spans="2:21" s="83" customFormat="1" x14ac:dyDescent="0.2">
      <c r="B3344" s="142"/>
      <c r="E3344" s="84"/>
      <c r="F3344" s="216"/>
      <c r="G3344" s="84"/>
      <c r="H3344" s="210"/>
      <c r="I3344" s="210"/>
      <c r="J3344" s="84"/>
      <c r="K3344" s="84"/>
      <c r="L3344" s="84"/>
      <c r="M3344" s="84"/>
      <c r="N3344" s="84"/>
      <c r="O3344" s="6"/>
      <c r="P3344" s="6"/>
      <c r="Q3344" s="6"/>
      <c r="R3344" s="6"/>
      <c r="S3344" s="6"/>
      <c r="T3344" s="6"/>
      <c r="U3344" s="6"/>
    </row>
    <row r="3345" spans="2:21" s="83" customFormat="1" x14ac:dyDescent="0.2">
      <c r="B3345" s="142"/>
      <c r="E3345" s="84"/>
      <c r="F3345" s="216"/>
      <c r="G3345" s="84"/>
      <c r="H3345" s="210"/>
      <c r="I3345" s="210"/>
      <c r="J3345" s="84"/>
      <c r="K3345" s="84"/>
      <c r="L3345" s="84"/>
      <c r="M3345" s="84"/>
      <c r="N3345" s="84"/>
      <c r="O3345" s="6"/>
      <c r="P3345" s="6"/>
      <c r="Q3345" s="6"/>
      <c r="R3345" s="6"/>
      <c r="S3345" s="6"/>
      <c r="T3345" s="6"/>
      <c r="U3345" s="6"/>
    </row>
    <row r="3346" spans="2:21" s="83" customFormat="1" x14ac:dyDescent="0.2">
      <c r="B3346" s="142"/>
      <c r="E3346" s="84"/>
      <c r="F3346" s="216"/>
      <c r="G3346" s="84"/>
      <c r="H3346" s="210"/>
      <c r="I3346" s="210"/>
      <c r="J3346" s="84"/>
      <c r="K3346" s="84"/>
      <c r="L3346" s="84"/>
      <c r="M3346" s="84"/>
      <c r="N3346" s="84"/>
      <c r="O3346" s="6"/>
      <c r="P3346" s="6"/>
      <c r="Q3346" s="6"/>
      <c r="R3346" s="6"/>
      <c r="S3346" s="6"/>
      <c r="T3346" s="6"/>
      <c r="U3346" s="6"/>
    </row>
    <row r="3347" spans="2:21" s="83" customFormat="1" x14ac:dyDescent="0.2">
      <c r="B3347" s="142"/>
      <c r="E3347" s="84"/>
      <c r="F3347" s="216"/>
      <c r="G3347" s="84"/>
      <c r="H3347" s="210"/>
      <c r="I3347" s="210"/>
      <c r="J3347" s="84"/>
      <c r="K3347" s="84"/>
      <c r="L3347" s="84"/>
      <c r="M3347" s="84"/>
      <c r="N3347" s="84"/>
      <c r="O3347" s="6"/>
      <c r="P3347" s="6"/>
      <c r="Q3347" s="6"/>
      <c r="R3347" s="6"/>
      <c r="S3347" s="6"/>
      <c r="T3347" s="6"/>
      <c r="U3347" s="6"/>
    </row>
    <row r="3348" spans="2:21" s="83" customFormat="1" x14ac:dyDescent="0.2">
      <c r="B3348" s="142"/>
      <c r="E3348" s="84"/>
      <c r="F3348" s="216"/>
      <c r="G3348" s="84"/>
      <c r="H3348" s="210"/>
      <c r="I3348" s="210"/>
      <c r="J3348" s="84"/>
      <c r="K3348" s="84"/>
      <c r="L3348" s="84"/>
      <c r="M3348" s="84"/>
      <c r="N3348" s="84"/>
      <c r="O3348" s="6"/>
      <c r="P3348" s="6"/>
      <c r="Q3348" s="6"/>
      <c r="R3348" s="6"/>
      <c r="S3348" s="6"/>
      <c r="T3348" s="6"/>
      <c r="U3348" s="6"/>
    </row>
    <row r="3349" spans="2:21" s="83" customFormat="1" x14ac:dyDescent="0.2">
      <c r="B3349" s="142"/>
      <c r="E3349" s="84"/>
      <c r="F3349" s="216"/>
      <c r="G3349" s="84"/>
      <c r="H3349" s="210"/>
      <c r="I3349" s="210"/>
      <c r="J3349" s="84"/>
      <c r="K3349" s="84"/>
      <c r="L3349" s="84"/>
      <c r="M3349" s="84"/>
      <c r="N3349" s="84"/>
      <c r="O3349" s="6"/>
      <c r="P3349" s="6"/>
      <c r="Q3349" s="6"/>
      <c r="R3349" s="6"/>
      <c r="S3349" s="6"/>
      <c r="T3349" s="6"/>
      <c r="U3349" s="6"/>
    </row>
    <row r="3350" spans="2:21" s="83" customFormat="1" x14ac:dyDescent="0.2">
      <c r="B3350" s="142"/>
      <c r="E3350" s="84"/>
      <c r="F3350" s="216"/>
      <c r="G3350" s="84"/>
      <c r="H3350" s="210"/>
      <c r="I3350" s="210"/>
      <c r="J3350" s="84"/>
      <c r="K3350" s="84"/>
      <c r="L3350" s="84"/>
      <c r="M3350" s="84"/>
      <c r="N3350" s="84"/>
      <c r="O3350" s="6"/>
      <c r="P3350" s="6"/>
      <c r="Q3350" s="6"/>
      <c r="R3350" s="6"/>
      <c r="S3350" s="6"/>
      <c r="T3350" s="6"/>
      <c r="U3350" s="6"/>
    </row>
    <row r="3351" spans="2:21" s="83" customFormat="1" x14ac:dyDescent="0.2">
      <c r="B3351" s="142"/>
      <c r="E3351" s="84"/>
      <c r="F3351" s="216"/>
      <c r="G3351" s="84"/>
      <c r="H3351" s="210"/>
      <c r="I3351" s="210"/>
      <c r="J3351" s="84"/>
      <c r="K3351" s="84"/>
      <c r="L3351" s="84"/>
      <c r="M3351" s="84"/>
      <c r="N3351" s="84"/>
      <c r="O3351" s="6"/>
      <c r="P3351" s="6"/>
      <c r="Q3351" s="6"/>
      <c r="R3351" s="6"/>
      <c r="S3351" s="6"/>
      <c r="T3351" s="6"/>
      <c r="U3351" s="6"/>
    </row>
    <row r="3352" spans="2:21" s="83" customFormat="1" x14ac:dyDescent="0.2">
      <c r="B3352" s="142"/>
      <c r="E3352" s="84"/>
      <c r="F3352" s="216"/>
      <c r="G3352" s="84"/>
      <c r="H3352" s="210"/>
      <c r="I3352" s="210"/>
      <c r="J3352" s="84"/>
      <c r="K3352" s="84"/>
      <c r="L3352" s="84"/>
      <c r="M3352" s="84"/>
      <c r="N3352" s="84"/>
      <c r="O3352" s="6"/>
      <c r="P3352" s="6"/>
      <c r="Q3352" s="6"/>
      <c r="R3352" s="6"/>
      <c r="S3352" s="6"/>
      <c r="T3352" s="6"/>
      <c r="U3352" s="6"/>
    </row>
    <row r="3353" spans="2:21" s="83" customFormat="1" x14ac:dyDescent="0.2">
      <c r="B3353" s="142"/>
      <c r="E3353" s="84"/>
      <c r="F3353" s="216"/>
      <c r="G3353" s="84"/>
      <c r="H3353" s="210"/>
      <c r="I3353" s="210"/>
      <c r="J3353" s="84"/>
      <c r="K3353" s="84"/>
      <c r="L3353" s="84"/>
      <c r="M3353" s="84"/>
      <c r="N3353" s="84"/>
      <c r="O3353" s="6"/>
      <c r="P3353" s="6"/>
      <c r="Q3353" s="6"/>
      <c r="R3353" s="6"/>
      <c r="S3353" s="6"/>
      <c r="T3353" s="6"/>
      <c r="U3353" s="6"/>
    </row>
    <row r="3354" spans="2:21" s="83" customFormat="1" x14ac:dyDescent="0.2">
      <c r="B3354" s="142"/>
      <c r="E3354" s="84"/>
      <c r="F3354" s="216"/>
      <c r="G3354" s="84"/>
      <c r="H3354" s="210"/>
      <c r="I3354" s="210"/>
      <c r="J3354" s="84"/>
      <c r="K3354" s="84"/>
      <c r="L3354" s="84"/>
      <c r="M3354" s="84"/>
      <c r="N3354" s="84"/>
      <c r="O3354" s="6"/>
      <c r="P3354" s="6"/>
      <c r="Q3354" s="6"/>
      <c r="R3354" s="6"/>
      <c r="S3354" s="6"/>
      <c r="T3354" s="6"/>
      <c r="U3354" s="6"/>
    </row>
    <row r="3355" spans="2:21" s="83" customFormat="1" x14ac:dyDescent="0.2">
      <c r="B3355" s="142"/>
      <c r="E3355" s="84"/>
      <c r="F3355" s="216"/>
      <c r="G3355" s="84"/>
      <c r="H3355" s="210"/>
      <c r="I3355" s="210"/>
      <c r="J3355" s="84"/>
      <c r="K3355" s="84"/>
      <c r="L3355" s="84"/>
      <c r="M3355" s="84"/>
      <c r="N3355" s="84"/>
      <c r="O3355" s="6"/>
      <c r="P3355" s="6"/>
      <c r="Q3355" s="6"/>
      <c r="R3355" s="6"/>
      <c r="S3355" s="6"/>
      <c r="T3355" s="6"/>
      <c r="U3355" s="6"/>
    </row>
    <row r="3356" spans="2:21" s="83" customFormat="1" x14ac:dyDescent="0.2">
      <c r="B3356" s="142"/>
      <c r="E3356" s="84"/>
      <c r="F3356" s="216"/>
      <c r="G3356" s="84"/>
      <c r="H3356" s="210"/>
      <c r="I3356" s="210"/>
      <c r="J3356" s="84"/>
      <c r="K3356" s="84"/>
      <c r="L3356" s="84"/>
      <c r="M3356" s="84"/>
      <c r="N3356" s="84"/>
      <c r="O3356" s="6"/>
      <c r="P3356" s="6"/>
      <c r="Q3356" s="6"/>
      <c r="R3356" s="6"/>
      <c r="S3356" s="6"/>
      <c r="T3356" s="6"/>
      <c r="U3356" s="6"/>
    </row>
    <row r="3357" spans="2:21" s="83" customFormat="1" x14ac:dyDescent="0.2">
      <c r="B3357" s="142"/>
      <c r="E3357" s="84"/>
      <c r="F3357" s="216"/>
      <c r="G3357" s="84"/>
      <c r="H3357" s="210"/>
      <c r="I3357" s="210"/>
      <c r="J3357" s="84"/>
      <c r="K3357" s="84"/>
      <c r="L3357" s="84"/>
      <c r="M3357" s="84"/>
      <c r="N3357" s="84"/>
      <c r="O3357" s="6"/>
      <c r="P3357" s="6"/>
      <c r="Q3357" s="6"/>
      <c r="R3357" s="6"/>
      <c r="S3357" s="6"/>
      <c r="T3357" s="6"/>
      <c r="U3357" s="6"/>
    </row>
    <row r="3358" spans="2:21" s="83" customFormat="1" x14ac:dyDescent="0.2">
      <c r="B3358" s="142"/>
      <c r="E3358" s="84"/>
      <c r="F3358" s="216"/>
      <c r="G3358" s="84"/>
      <c r="H3358" s="210"/>
      <c r="I3358" s="210"/>
      <c r="J3358" s="84"/>
      <c r="K3358" s="84"/>
      <c r="L3358" s="84"/>
      <c r="M3358" s="84"/>
      <c r="N3358" s="84"/>
      <c r="O3358" s="6"/>
      <c r="P3358" s="6"/>
      <c r="Q3358" s="6"/>
      <c r="R3358" s="6"/>
      <c r="S3358" s="6"/>
      <c r="T3358" s="6"/>
      <c r="U3358" s="6"/>
    </row>
    <row r="3359" spans="2:21" s="83" customFormat="1" x14ac:dyDescent="0.2">
      <c r="B3359" s="142"/>
      <c r="E3359" s="84"/>
      <c r="F3359" s="216"/>
      <c r="G3359" s="84"/>
      <c r="H3359" s="210"/>
      <c r="I3359" s="210"/>
      <c r="J3359" s="84"/>
      <c r="K3359" s="84"/>
      <c r="L3359" s="84"/>
      <c r="M3359" s="84"/>
      <c r="N3359" s="84"/>
      <c r="O3359" s="6"/>
      <c r="P3359" s="6"/>
      <c r="Q3359" s="6"/>
      <c r="R3359" s="6"/>
      <c r="S3359" s="6"/>
      <c r="T3359" s="6"/>
      <c r="U3359" s="6"/>
    </row>
    <row r="3360" spans="2:21" s="83" customFormat="1" x14ac:dyDescent="0.2">
      <c r="B3360" s="142"/>
      <c r="E3360" s="84"/>
      <c r="F3360" s="216"/>
      <c r="G3360" s="84"/>
      <c r="H3360" s="210"/>
      <c r="I3360" s="210"/>
      <c r="J3360" s="84"/>
      <c r="K3360" s="84"/>
      <c r="L3360" s="84"/>
      <c r="M3360" s="84"/>
      <c r="N3360" s="84"/>
      <c r="O3360" s="6"/>
      <c r="P3360" s="6"/>
      <c r="Q3360" s="6"/>
      <c r="R3360" s="6"/>
      <c r="S3360" s="6"/>
      <c r="T3360" s="6"/>
      <c r="U3360" s="6"/>
    </row>
    <row r="3361" spans="2:21" s="83" customFormat="1" x14ac:dyDescent="0.2">
      <c r="B3361" s="142"/>
      <c r="E3361" s="84"/>
      <c r="F3361" s="216"/>
      <c r="G3361" s="84"/>
      <c r="H3361" s="210"/>
      <c r="I3361" s="210"/>
      <c r="J3361" s="84"/>
      <c r="K3361" s="84"/>
      <c r="L3361" s="84"/>
      <c r="M3361" s="84"/>
      <c r="N3361" s="84"/>
      <c r="O3361" s="6"/>
      <c r="P3361" s="6"/>
      <c r="Q3361" s="6"/>
      <c r="R3361" s="6"/>
      <c r="S3361" s="6"/>
      <c r="T3361" s="6"/>
      <c r="U3361" s="6"/>
    </row>
    <row r="3362" spans="2:21" s="83" customFormat="1" x14ac:dyDescent="0.2">
      <c r="B3362" s="142"/>
      <c r="E3362" s="84"/>
      <c r="F3362" s="216"/>
      <c r="G3362" s="84"/>
      <c r="H3362" s="210"/>
      <c r="I3362" s="210"/>
      <c r="J3362" s="84"/>
      <c r="K3362" s="84"/>
      <c r="L3362" s="84"/>
      <c r="M3362" s="84"/>
      <c r="N3362" s="84"/>
      <c r="O3362" s="6"/>
      <c r="P3362" s="6"/>
      <c r="Q3362" s="6"/>
      <c r="R3362" s="6"/>
      <c r="S3362" s="6"/>
      <c r="T3362" s="6"/>
      <c r="U3362" s="6"/>
    </row>
    <row r="3363" spans="2:21" s="83" customFormat="1" x14ac:dyDescent="0.2">
      <c r="B3363" s="142"/>
      <c r="E3363" s="84"/>
      <c r="F3363" s="216"/>
      <c r="G3363" s="84"/>
      <c r="H3363" s="210"/>
      <c r="I3363" s="210"/>
      <c r="J3363" s="84"/>
      <c r="K3363" s="84"/>
      <c r="L3363" s="84"/>
      <c r="M3363" s="84"/>
      <c r="N3363" s="84"/>
      <c r="O3363" s="6"/>
      <c r="P3363" s="6"/>
      <c r="Q3363" s="6"/>
      <c r="R3363" s="6"/>
      <c r="S3363" s="6"/>
      <c r="T3363" s="6"/>
      <c r="U3363" s="6"/>
    </row>
    <row r="3364" spans="2:21" s="83" customFormat="1" x14ac:dyDescent="0.2">
      <c r="B3364" s="142"/>
      <c r="E3364" s="84"/>
      <c r="F3364" s="216"/>
      <c r="G3364" s="84"/>
      <c r="H3364" s="210"/>
      <c r="I3364" s="210"/>
      <c r="J3364" s="84"/>
      <c r="K3364" s="84"/>
      <c r="L3364" s="84"/>
      <c r="M3364" s="84"/>
      <c r="N3364" s="84"/>
      <c r="O3364" s="6"/>
      <c r="P3364" s="6"/>
      <c r="Q3364" s="6"/>
      <c r="R3364" s="6"/>
      <c r="S3364" s="6"/>
      <c r="T3364" s="6"/>
      <c r="U3364" s="6"/>
    </row>
    <row r="3365" spans="2:21" s="83" customFormat="1" x14ac:dyDescent="0.2">
      <c r="B3365" s="142"/>
      <c r="E3365" s="84"/>
      <c r="F3365" s="216"/>
      <c r="G3365" s="84"/>
      <c r="H3365" s="210"/>
      <c r="I3365" s="210"/>
      <c r="J3365" s="84"/>
      <c r="K3365" s="84"/>
      <c r="L3365" s="84"/>
      <c r="M3365" s="84"/>
      <c r="N3365" s="84"/>
      <c r="O3365" s="6"/>
      <c r="P3365" s="6"/>
      <c r="Q3365" s="6"/>
      <c r="R3365" s="6"/>
      <c r="S3365" s="6"/>
      <c r="T3365" s="6"/>
      <c r="U3365" s="6"/>
    </row>
    <row r="3366" spans="2:21" s="83" customFormat="1" x14ac:dyDescent="0.2">
      <c r="B3366" s="142"/>
      <c r="E3366" s="84"/>
      <c r="F3366" s="216"/>
      <c r="G3366" s="84"/>
      <c r="H3366" s="210"/>
      <c r="I3366" s="210"/>
      <c r="J3366" s="84"/>
      <c r="K3366" s="84"/>
      <c r="L3366" s="84"/>
      <c r="M3366" s="84"/>
      <c r="N3366" s="84"/>
      <c r="O3366" s="6"/>
      <c r="P3366" s="6"/>
      <c r="Q3366" s="6"/>
      <c r="R3366" s="6"/>
      <c r="S3366" s="6"/>
      <c r="T3366" s="6"/>
      <c r="U3366" s="6"/>
    </row>
    <row r="3367" spans="2:21" s="83" customFormat="1" x14ac:dyDescent="0.2">
      <c r="B3367" s="142"/>
      <c r="E3367" s="84"/>
      <c r="F3367" s="216"/>
      <c r="G3367" s="84"/>
      <c r="H3367" s="210"/>
      <c r="I3367" s="210"/>
      <c r="J3367" s="84"/>
      <c r="K3367" s="84"/>
      <c r="L3367" s="84"/>
      <c r="M3367" s="84"/>
      <c r="N3367" s="84"/>
      <c r="O3367" s="6"/>
      <c r="P3367" s="6"/>
      <c r="Q3367" s="6"/>
      <c r="R3367" s="6"/>
      <c r="S3367" s="6"/>
      <c r="T3367" s="6"/>
      <c r="U3367" s="6"/>
    </row>
    <row r="3368" spans="2:21" s="83" customFormat="1" x14ac:dyDescent="0.2">
      <c r="B3368" s="142"/>
      <c r="E3368" s="84"/>
      <c r="F3368" s="216"/>
      <c r="G3368" s="84"/>
      <c r="H3368" s="210"/>
      <c r="I3368" s="210"/>
      <c r="J3368" s="84"/>
      <c r="K3368" s="84"/>
      <c r="L3368" s="84"/>
      <c r="M3368" s="84"/>
      <c r="N3368" s="84"/>
      <c r="O3368" s="6"/>
      <c r="P3368" s="6"/>
      <c r="Q3368" s="6"/>
      <c r="R3368" s="6"/>
      <c r="S3368" s="6"/>
      <c r="T3368" s="6"/>
      <c r="U3368" s="6"/>
    </row>
    <row r="3369" spans="2:21" s="83" customFormat="1" x14ac:dyDescent="0.2">
      <c r="B3369" s="142"/>
      <c r="E3369" s="84"/>
      <c r="F3369" s="216"/>
      <c r="G3369" s="84"/>
      <c r="H3369" s="210"/>
      <c r="I3369" s="210"/>
      <c r="J3369" s="84"/>
      <c r="K3369" s="84"/>
      <c r="L3369" s="84"/>
      <c r="M3369" s="84"/>
      <c r="N3369" s="84"/>
      <c r="O3369" s="6"/>
      <c r="P3369" s="6"/>
      <c r="Q3369" s="6"/>
      <c r="R3369" s="6"/>
      <c r="S3369" s="6"/>
      <c r="T3369" s="6"/>
      <c r="U3369" s="6"/>
    </row>
    <row r="3370" spans="2:21" s="83" customFormat="1" x14ac:dyDescent="0.2">
      <c r="B3370" s="142"/>
      <c r="E3370" s="84"/>
      <c r="F3370" s="216"/>
      <c r="G3370" s="84"/>
      <c r="H3370" s="210"/>
      <c r="I3370" s="210"/>
      <c r="J3370" s="84"/>
      <c r="K3370" s="84"/>
      <c r="L3370" s="84"/>
      <c r="M3370" s="84"/>
      <c r="N3370" s="84"/>
      <c r="O3370" s="6"/>
      <c r="P3370" s="6"/>
      <c r="Q3370" s="6"/>
      <c r="R3370" s="6"/>
      <c r="S3370" s="6"/>
      <c r="T3370" s="6"/>
      <c r="U3370" s="6"/>
    </row>
    <row r="3371" spans="2:21" s="83" customFormat="1" x14ac:dyDescent="0.2">
      <c r="B3371" s="142"/>
      <c r="E3371" s="84"/>
      <c r="F3371" s="216"/>
      <c r="G3371" s="84"/>
      <c r="H3371" s="210"/>
      <c r="I3371" s="210"/>
      <c r="J3371" s="84"/>
      <c r="K3371" s="84"/>
      <c r="L3371" s="84"/>
      <c r="M3371" s="84"/>
      <c r="N3371" s="84"/>
      <c r="O3371" s="6"/>
      <c r="P3371" s="6"/>
      <c r="Q3371" s="6"/>
      <c r="R3371" s="6"/>
      <c r="S3371" s="6"/>
      <c r="T3371" s="6"/>
      <c r="U3371" s="6"/>
    </row>
    <row r="3372" spans="2:21" s="83" customFormat="1" x14ac:dyDescent="0.2">
      <c r="B3372" s="142"/>
      <c r="E3372" s="84"/>
      <c r="F3372" s="216"/>
      <c r="G3372" s="84"/>
      <c r="H3372" s="210"/>
      <c r="I3372" s="210"/>
      <c r="J3372" s="84"/>
      <c r="K3372" s="84"/>
      <c r="L3372" s="84"/>
      <c r="M3372" s="84"/>
      <c r="N3372" s="84"/>
      <c r="O3372" s="6"/>
      <c r="P3372" s="6"/>
      <c r="Q3372" s="6"/>
      <c r="R3372" s="6"/>
      <c r="S3372" s="6"/>
      <c r="T3372" s="6"/>
      <c r="U3372" s="6"/>
    </row>
    <row r="3373" spans="2:21" s="83" customFormat="1" x14ac:dyDescent="0.2">
      <c r="B3373" s="142"/>
      <c r="E3373" s="84"/>
      <c r="F3373" s="216"/>
      <c r="G3373" s="84"/>
      <c r="H3373" s="210"/>
      <c r="I3373" s="210"/>
      <c r="J3373" s="84"/>
      <c r="K3373" s="84"/>
      <c r="L3373" s="84"/>
      <c r="M3373" s="84"/>
      <c r="N3373" s="84"/>
      <c r="O3373" s="6"/>
      <c r="P3373" s="6"/>
      <c r="Q3373" s="6"/>
      <c r="R3373" s="6"/>
      <c r="S3373" s="6"/>
      <c r="T3373" s="6"/>
      <c r="U3373" s="6"/>
    </row>
    <row r="3374" spans="2:21" s="83" customFormat="1" x14ac:dyDescent="0.2">
      <c r="B3374" s="142"/>
      <c r="E3374" s="84"/>
      <c r="F3374" s="216"/>
      <c r="G3374" s="84"/>
      <c r="H3374" s="210"/>
      <c r="I3374" s="210"/>
      <c r="J3374" s="84"/>
      <c r="K3374" s="84"/>
      <c r="L3374" s="84"/>
      <c r="M3374" s="84"/>
      <c r="N3374" s="84"/>
      <c r="O3374" s="6"/>
      <c r="P3374" s="6"/>
      <c r="Q3374" s="6"/>
      <c r="R3374" s="6"/>
      <c r="S3374" s="6"/>
      <c r="T3374" s="6"/>
      <c r="U3374" s="6"/>
    </row>
    <row r="3375" spans="2:21" s="83" customFormat="1" x14ac:dyDescent="0.2">
      <c r="B3375" s="142"/>
      <c r="E3375" s="84"/>
      <c r="F3375" s="216"/>
      <c r="G3375" s="84"/>
      <c r="H3375" s="210"/>
      <c r="I3375" s="210"/>
      <c r="J3375" s="84"/>
      <c r="K3375" s="84"/>
      <c r="L3375" s="84"/>
      <c r="M3375" s="84"/>
      <c r="N3375" s="84"/>
      <c r="O3375" s="6"/>
      <c r="P3375" s="6"/>
      <c r="Q3375" s="6"/>
      <c r="R3375" s="6"/>
      <c r="S3375" s="6"/>
      <c r="T3375" s="6"/>
      <c r="U3375" s="6"/>
    </row>
    <row r="3376" spans="2:21" s="83" customFormat="1" x14ac:dyDescent="0.2">
      <c r="B3376" s="142"/>
      <c r="E3376" s="84"/>
      <c r="F3376" s="216"/>
      <c r="G3376" s="84"/>
      <c r="H3376" s="210"/>
      <c r="I3376" s="210"/>
      <c r="J3376" s="84"/>
      <c r="K3376" s="84"/>
      <c r="L3376" s="84"/>
      <c r="M3376" s="84"/>
      <c r="N3376" s="84"/>
      <c r="O3376" s="6"/>
      <c r="P3376" s="6"/>
      <c r="Q3376" s="6"/>
      <c r="R3376" s="6"/>
      <c r="S3376" s="6"/>
      <c r="T3376" s="6"/>
      <c r="U3376" s="6"/>
    </row>
    <row r="3377" spans="2:21" s="83" customFormat="1" x14ac:dyDescent="0.2">
      <c r="B3377" s="142"/>
      <c r="E3377" s="84"/>
      <c r="F3377" s="216"/>
      <c r="G3377" s="84"/>
      <c r="H3377" s="210"/>
      <c r="I3377" s="210"/>
      <c r="J3377" s="84"/>
      <c r="K3377" s="84"/>
      <c r="L3377" s="84"/>
      <c r="M3377" s="84"/>
      <c r="N3377" s="84"/>
      <c r="O3377" s="6"/>
      <c r="P3377" s="6"/>
      <c r="Q3377" s="6"/>
      <c r="R3377" s="6"/>
      <c r="S3377" s="6"/>
      <c r="T3377" s="6"/>
      <c r="U3377" s="6"/>
    </row>
    <row r="3378" spans="2:21" s="83" customFormat="1" x14ac:dyDescent="0.2">
      <c r="B3378" s="142"/>
      <c r="E3378" s="84"/>
      <c r="F3378" s="216"/>
      <c r="G3378" s="84"/>
      <c r="H3378" s="210"/>
      <c r="I3378" s="210"/>
      <c r="J3378" s="84"/>
      <c r="K3378" s="84"/>
      <c r="L3378" s="84"/>
      <c r="M3378" s="84"/>
      <c r="N3378" s="84"/>
      <c r="O3378" s="6"/>
      <c r="P3378" s="6"/>
      <c r="Q3378" s="6"/>
      <c r="R3378" s="6"/>
      <c r="S3378" s="6"/>
      <c r="T3378" s="6"/>
      <c r="U3378" s="6"/>
    </row>
    <row r="3379" spans="2:21" s="83" customFormat="1" x14ac:dyDescent="0.2">
      <c r="B3379" s="142"/>
      <c r="E3379" s="84"/>
      <c r="F3379" s="216"/>
      <c r="G3379" s="84"/>
      <c r="H3379" s="210"/>
      <c r="I3379" s="210"/>
      <c r="J3379" s="84"/>
      <c r="K3379" s="84"/>
      <c r="L3379" s="84"/>
      <c r="M3379" s="84"/>
      <c r="N3379" s="84"/>
      <c r="O3379" s="6"/>
      <c r="P3379" s="6"/>
      <c r="Q3379" s="6"/>
      <c r="R3379" s="6"/>
      <c r="S3379" s="6"/>
      <c r="T3379" s="6"/>
      <c r="U3379" s="6"/>
    </row>
    <row r="3380" spans="2:21" s="83" customFormat="1" x14ac:dyDescent="0.2">
      <c r="B3380" s="142"/>
      <c r="E3380" s="84"/>
      <c r="F3380" s="216"/>
      <c r="G3380" s="84"/>
      <c r="H3380" s="210"/>
      <c r="I3380" s="210"/>
      <c r="J3380" s="84"/>
      <c r="K3380" s="84"/>
      <c r="L3380" s="84"/>
      <c r="M3380" s="84"/>
      <c r="N3380" s="84"/>
      <c r="O3380" s="6"/>
      <c r="P3380" s="6"/>
      <c r="Q3380" s="6"/>
      <c r="R3380" s="6"/>
      <c r="S3380" s="6"/>
      <c r="T3380" s="6"/>
      <c r="U3380" s="6"/>
    </row>
    <row r="3381" spans="2:21" s="83" customFormat="1" x14ac:dyDescent="0.2">
      <c r="B3381" s="142"/>
      <c r="E3381" s="84"/>
      <c r="F3381" s="216"/>
      <c r="G3381" s="84"/>
      <c r="H3381" s="210"/>
      <c r="I3381" s="210"/>
      <c r="J3381" s="84"/>
      <c r="K3381" s="84"/>
      <c r="L3381" s="84"/>
      <c r="M3381" s="84"/>
      <c r="N3381" s="84"/>
      <c r="O3381" s="6"/>
      <c r="P3381" s="6"/>
      <c r="Q3381" s="6"/>
      <c r="R3381" s="6"/>
      <c r="S3381" s="6"/>
      <c r="T3381" s="6"/>
      <c r="U3381" s="6"/>
    </row>
    <row r="3382" spans="2:21" s="83" customFormat="1" x14ac:dyDescent="0.2">
      <c r="B3382" s="142"/>
      <c r="E3382" s="84"/>
      <c r="F3382" s="216"/>
      <c r="G3382" s="84"/>
      <c r="H3382" s="210"/>
      <c r="I3382" s="210"/>
      <c r="J3382" s="84"/>
      <c r="K3382" s="84"/>
      <c r="L3382" s="84"/>
      <c r="M3382" s="84"/>
      <c r="N3382" s="84"/>
      <c r="O3382" s="6"/>
      <c r="P3382" s="6"/>
      <c r="Q3382" s="6"/>
      <c r="R3382" s="6"/>
      <c r="S3382" s="6"/>
      <c r="T3382" s="6"/>
      <c r="U3382" s="6"/>
    </row>
    <row r="3383" spans="2:21" s="83" customFormat="1" x14ac:dyDescent="0.2">
      <c r="B3383" s="142"/>
      <c r="E3383" s="84"/>
      <c r="F3383" s="216"/>
      <c r="G3383" s="84"/>
      <c r="H3383" s="210"/>
      <c r="I3383" s="210"/>
      <c r="J3383" s="84"/>
      <c r="K3383" s="84"/>
      <c r="L3383" s="84"/>
      <c r="M3383" s="84"/>
      <c r="N3383" s="84"/>
      <c r="O3383" s="6"/>
      <c r="P3383" s="6"/>
      <c r="Q3383" s="6"/>
      <c r="R3383" s="6"/>
      <c r="S3383" s="6"/>
      <c r="T3383" s="6"/>
      <c r="U3383" s="6"/>
    </row>
    <row r="3384" spans="2:21" s="83" customFormat="1" x14ac:dyDescent="0.2">
      <c r="B3384" s="142"/>
      <c r="E3384" s="84"/>
      <c r="F3384" s="216"/>
      <c r="G3384" s="84"/>
      <c r="H3384" s="210"/>
      <c r="I3384" s="210"/>
      <c r="J3384" s="84"/>
      <c r="K3384" s="84"/>
      <c r="L3384" s="84"/>
      <c r="M3384" s="84"/>
      <c r="N3384" s="84"/>
      <c r="O3384" s="6"/>
      <c r="P3384" s="6"/>
      <c r="Q3384" s="6"/>
      <c r="R3384" s="6"/>
      <c r="S3384" s="6"/>
      <c r="T3384" s="6"/>
      <c r="U3384" s="6"/>
    </row>
    <row r="3385" spans="2:21" s="83" customFormat="1" x14ac:dyDescent="0.2">
      <c r="B3385" s="142"/>
      <c r="E3385" s="84"/>
      <c r="F3385" s="216"/>
      <c r="G3385" s="84"/>
      <c r="H3385" s="210"/>
      <c r="I3385" s="210"/>
      <c r="J3385" s="84"/>
      <c r="K3385" s="84"/>
      <c r="L3385" s="84"/>
      <c r="M3385" s="84"/>
      <c r="N3385" s="84"/>
      <c r="O3385" s="6"/>
      <c r="P3385" s="6"/>
      <c r="Q3385" s="6"/>
      <c r="R3385" s="6"/>
      <c r="S3385" s="6"/>
      <c r="T3385" s="6"/>
      <c r="U3385" s="6"/>
    </row>
    <row r="3386" spans="2:21" s="83" customFormat="1" x14ac:dyDescent="0.2">
      <c r="B3386" s="142"/>
      <c r="E3386" s="84"/>
      <c r="F3386" s="216"/>
      <c r="G3386" s="84"/>
      <c r="H3386" s="210"/>
      <c r="I3386" s="210"/>
      <c r="J3386" s="84"/>
      <c r="K3386" s="84"/>
      <c r="L3386" s="84"/>
      <c r="M3386" s="84"/>
      <c r="N3386" s="84"/>
      <c r="O3386" s="6"/>
      <c r="P3386" s="6"/>
      <c r="Q3386" s="6"/>
      <c r="R3386" s="6"/>
      <c r="S3386" s="6"/>
      <c r="T3386" s="6"/>
      <c r="U3386" s="6"/>
    </row>
    <row r="3387" spans="2:21" s="83" customFormat="1" x14ac:dyDescent="0.2">
      <c r="B3387" s="142"/>
      <c r="E3387" s="84"/>
      <c r="F3387" s="216"/>
      <c r="G3387" s="84"/>
      <c r="H3387" s="210"/>
      <c r="I3387" s="210"/>
      <c r="J3387" s="84"/>
      <c r="K3387" s="84"/>
      <c r="L3387" s="84"/>
      <c r="M3387" s="84"/>
      <c r="N3387" s="84"/>
      <c r="O3387" s="6"/>
      <c r="P3387" s="6"/>
      <c r="Q3387" s="6"/>
      <c r="R3387" s="6"/>
      <c r="S3387" s="6"/>
      <c r="T3387" s="6"/>
      <c r="U3387" s="6"/>
    </row>
    <row r="3388" spans="2:21" s="83" customFormat="1" x14ac:dyDescent="0.2">
      <c r="B3388" s="142"/>
      <c r="E3388" s="84"/>
      <c r="F3388" s="216"/>
      <c r="G3388" s="84"/>
      <c r="H3388" s="210"/>
      <c r="I3388" s="210"/>
      <c r="J3388" s="84"/>
      <c r="K3388" s="84"/>
      <c r="L3388" s="84"/>
      <c r="M3388" s="84"/>
      <c r="N3388" s="84"/>
      <c r="O3388" s="6"/>
      <c r="P3388" s="6"/>
      <c r="Q3388" s="6"/>
      <c r="R3388" s="6"/>
      <c r="S3388" s="6"/>
      <c r="T3388" s="6"/>
      <c r="U3388" s="6"/>
    </row>
    <row r="3389" spans="2:21" s="83" customFormat="1" x14ac:dyDescent="0.2">
      <c r="B3389" s="142"/>
      <c r="E3389" s="84"/>
      <c r="F3389" s="216"/>
      <c r="G3389" s="84"/>
      <c r="H3389" s="210"/>
      <c r="I3389" s="210"/>
      <c r="J3389" s="84"/>
      <c r="K3389" s="84"/>
      <c r="L3389" s="84"/>
      <c r="M3389" s="84"/>
      <c r="N3389" s="84"/>
      <c r="O3389" s="6"/>
      <c r="P3389" s="6"/>
      <c r="Q3389" s="6"/>
      <c r="R3389" s="6"/>
      <c r="S3389" s="6"/>
      <c r="T3389" s="6"/>
      <c r="U3389" s="6"/>
    </row>
    <row r="3390" spans="2:21" s="83" customFormat="1" x14ac:dyDescent="0.2">
      <c r="B3390" s="142"/>
      <c r="E3390" s="84"/>
      <c r="F3390" s="216"/>
      <c r="G3390" s="84"/>
      <c r="H3390" s="210"/>
      <c r="I3390" s="210"/>
      <c r="J3390" s="84"/>
      <c r="K3390" s="84"/>
      <c r="L3390" s="84"/>
      <c r="M3390" s="84"/>
      <c r="N3390" s="84"/>
      <c r="O3390" s="6"/>
      <c r="P3390" s="6"/>
      <c r="Q3390" s="6"/>
      <c r="R3390" s="6"/>
      <c r="S3390" s="6"/>
      <c r="T3390" s="6"/>
      <c r="U3390" s="6"/>
    </row>
    <row r="3391" spans="2:21" s="83" customFormat="1" x14ac:dyDescent="0.2">
      <c r="B3391" s="142"/>
      <c r="E3391" s="84"/>
      <c r="F3391" s="216"/>
      <c r="G3391" s="84"/>
      <c r="H3391" s="210"/>
      <c r="I3391" s="210"/>
      <c r="J3391" s="84"/>
      <c r="K3391" s="84"/>
      <c r="L3391" s="84"/>
      <c r="M3391" s="84"/>
      <c r="N3391" s="84"/>
      <c r="O3391" s="6"/>
      <c r="P3391" s="6"/>
      <c r="Q3391" s="6"/>
      <c r="R3391" s="6"/>
      <c r="S3391" s="6"/>
      <c r="T3391" s="6"/>
      <c r="U3391" s="6"/>
    </row>
    <row r="3392" spans="2:21" s="83" customFormat="1" x14ac:dyDescent="0.2">
      <c r="B3392" s="142"/>
      <c r="E3392" s="84"/>
      <c r="F3392" s="216"/>
      <c r="G3392" s="84"/>
      <c r="H3392" s="210"/>
      <c r="I3392" s="210"/>
      <c r="J3392" s="84"/>
      <c r="K3392" s="84"/>
      <c r="L3392" s="84"/>
      <c r="M3392" s="84"/>
      <c r="N3392" s="84"/>
      <c r="O3392" s="6"/>
      <c r="P3392" s="6"/>
      <c r="Q3392" s="6"/>
      <c r="R3392" s="6"/>
      <c r="S3392" s="6"/>
      <c r="T3392" s="6"/>
      <c r="U3392" s="6"/>
    </row>
    <row r="3393" spans="2:21" s="83" customFormat="1" x14ac:dyDescent="0.2">
      <c r="B3393" s="142"/>
      <c r="E3393" s="84"/>
      <c r="F3393" s="216"/>
      <c r="G3393" s="84"/>
      <c r="H3393" s="210"/>
      <c r="I3393" s="210"/>
      <c r="J3393" s="84"/>
      <c r="K3393" s="84"/>
      <c r="L3393" s="84"/>
      <c r="M3393" s="84"/>
      <c r="N3393" s="84"/>
      <c r="O3393" s="6"/>
      <c r="P3393" s="6"/>
      <c r="Q3393" s="6"/>
      <c r="R3393" s="6"/>
      <c r="S3393" s="6"/>
      <c r="T3393" s="6"/>
      <c r="U3393" s="6"/>
    </row>
    <row r="3394" spans="2:21" s="83" customFormat="1" x14ac:dyDescent="0.2">
      <c r="B3394" s="142"/>
      <c r="E3394" s="84"/>
      <c r="F3394" s="216"/>
      <c r="G3394" s="84"/>
      <c r="H3394" s="210"/>
      <c r="I3394" s="210"/>
      <c r="J3394" s="84"/>
      <c r="K3394" s="84"/>
      <c r="L3394" s="84"/>
      <c r="M3394" s="84"/>
      <c r="N3394" s="84"/>
      <c r="O3394" s="6"/>
      <c r="P3394" s="6"/>
      <c r="Q3394" s="6"/>
      <c r="R3394" s="6"/>
      <c r="S3394" s="6"/>
      <c r="T3394" s="6"/>
      <c r="U3394" s="6"/>
    </row>
    <row r="3395" spans="2:21" s="83" customFormat="1" x14ac:dyDescent="0.2">
      <c r="B3395" s="142"/>
      <c r="E3395" s="84"/>
      <c r="F3395" s="216"/>
      <c r="G3395" s="84"/>
      <c r="H3395" s="210"/>
      <c r="I3395" s="210"/>
      <c r="J3395" s="84"/>
      <c r="K3395" s="84"/>
      <c r="L3395" s="84"/>
      <c r="M3395" s="84"/>
      <c r="N3395" s="84"/>
      <c r="O3395" s="6"/>
      <c r="P3395" s="6"/>
      <c r="Q3395" s="6"/>
      <c r="R3395" s="6"/>
      <c r="S3395" s="6"/>
      <c r="T3395" s="6"/>
      <c r="U3395" s="6"/>
    </row>
    <row r="3396" spans="2:21" s="83" customFormat="1" x14ac:dyDescent="0.2">
      <c r="B3396" s="142"/>
      <c r="E3396" s="84"/>
      <c r="F3396" s="216"/>
      <c r="G3396" s="84"/>
      <c r="H3396" s="210"/>
      <c r="I3396" s="210"/>
      <c r="J3396" s="84"/>
      <c r="K3396" s="84"/>
      <c r="L3396" s="84"/>
      <c r="M3396" s="84"/>
      <c r="N3396" s="84"/>
      <c r="O3396" s="6"/>
      <c r="P3396" s="6"/>
      <c r="Q3396" s="6"/>
      <c r="R3396" s="6"/>
      <c r="S3396" s="6"/>
      <c r="T3396" s="6"/>
      <c r="U3396" s="6"/>
    </row>
    <row r="3397" spans="2:21" s="83" customFormat="1" x14ac:dyDescent="0.2">
      <c r="B3397" s="142"/>
      <c r="E3397" s="84"/>
      <c r="F3397" s="216"/>
      <c r="G3397" s="84"/>
      <c r="H3397" s="210"/>
      <c r="I3397" s="210"/>
      <c r="J3397" s="84"/>
      <c r="K3397" s="84"/>
      <c r="L3397" s="84"/>
      <c r="M3397" s="84"/>
      <c r="N3397" s="84"/>
      <c r="O3397" s="6"/>
      <c r="P3397" s="6"/>
      <c r="Q3397" s="6"/>
      <c r="R3397" s="6"/>
      <c r="S3397" s="6"/>
      <c r="T3397" s="6"/>
      <c r="U3397" s="6"/>
    </row>
    <row r="3398" spans="2:21" s="83" customFormat="1" x14ac:dyDescent="0.2">
      <c r="B3398" s="142"/>
      <c r="E3398" s="84"/>
      <c r="F3398" s="216"/>
      <c r="G3398" s="84"/>
      <c r="H3398" s="210"/>
      <c r="I3398" s="210"/>
      <c r="J3398" s="84"/>
      <c r="K3398" s="84"/>
      <c r="L3398" s="84"/>
      <c r="M3398" s="84"/>
      <c r="N3398" s="84"/>
      <c r="O3398" s="6"/>
      <c r="P3398" s="6"/>
      <c r="Q3398" s="6"/>
      <c r="R3398" s="6"/>
      <c r="S3398" s="6"/>
      <c r="T3398" s="6"/>
      <c r="U3398" s="6"/>
    </row>
    <row r="3399" spans="2:21" s="83" customFormat="1" x14ac:dyDescent="0.2">
      <c r="B3399" s="142"/>
      <c r="E3399" s="84"/>
      <c r="F3399" s="216"/>
      <c r="G3399" s="84"/>
      <c r="H3399" s="210"/>
      <c r="I3399" s="210"/>
      <c r="J3399" s="84"/>
      <c r="K3399" s="84"/>
      <c r="L3399" s="84"/>
      <c r="M3399" s="84"/>
      <c r="N3399" s="84"/>
      <c r="O3399" s="6"/>
      <c r="P3399" s="6"/>
      <c r="Q3399" s="6"/>
      <c r="R3399" s="6"/>
      <c r="S3399" s="6"/>
      <c r="T3399" s="6"/>
      <c r="U3399" s="6"/>
    </row>
    <row r="3400" spans="2:21" s="83" customFormat="1" x14ac:dyDescent="0.2">
      <c r="B3400" s="142"/>
      <c r="E3400" s="84"/>
      <c r="F3400" s="216"/>
      <c r="G3400" s="84"/>
      <c r="H3400" s="210"/>
      <c r="I3400" s="210"/>
      <c r="J3400" s="84"/>
      <c r="K3400" s="84"/>
      <c r="L3400" s="84"/>
      <c r="M3400" s="84"/>
      <c r="N3400" s="84"/>
      <c r="O3400" s="6"/>
      <c r="P3400" s="6"/>
      <c r="Q3400" s="6"/>
      <c r="R3400" s="6"/>
      <c r="S3400" s="6"/>
      <c r="T3400" s="6"/>
      <c r="U3400" s="6"/>
    </row>
    <row r="3401" spans="2:21" s="83" customFormat="1" x14ac:dyDescent="0.2">
      <c r="B3401" s="142"/>
      <c r="E3401" s="84"/>
      <c r="F3401" s="216"/>
      <c r="G3401" s="84"/>
      <c r="H3401" s="210"/>
      <c r="I3401" s="210"/>
      <c r="J3401" s="84"/>
      <c r="K3401" s="84"/>
      <c r="L3401" s="84"/>
      <c r="M3401" s="84"/>
      <c r="N3401" s="84"/>
      <c r="O3401" s="6"/>
      <c r="P3401" s="6"/>
      <c r="Q3401" s="6"/>
      <c r="R3401" s="6"/>
      <c r="S3401" s="6"/>
      <c r="T3401" s="6"/>
      <c r="U3401" s="6"/>
    </row>
    <row r="3402" spans="2:21" s="83" customFormat="1" x14ac:dyDescent="0.2">
      <c r="B3402" s="142"/>
      <c r="E3402" s="84"/>
      <c r="F3402" s="216"/>
      <c r="G3402" s="84"/>
      <c r="H3402" s="210"/>
      <c r="I3402" s="210"/>
      <c r="J3402" s="84"/>
      <c r="K3402" s="84"/>
      <c r="L3402" s="84"/>
      <c r="M3402" s="84"/>
      <c r="N3402" s="84"/>
      <c r="O3402" s="6"/>
      <c r="P3402" s="6"/>
      <c r="Q3402" s="6"/>
      <c r="R3402" s="6"/>
      <c r="S3402" s="6"/>
      <c r="T3402" s="6"/>
      <c r="U3402" s="6"/>
    </row>
    <row r="3403" spans="2:21" s="83" customFormat="1" x14ac:dyDescent="0.2">
      <c r="B3403" s="142"/>
      <c r="E3403" s="84"/>
      <c r="F3403" s="216"/>
      <c r="G3403" s="84"/>
      <c r="H3403" s="210"/>
      <c r="I3403" s="210"/>
      <c r="J3403" s="84"/>
      <c r="K3403" s="84"/>
      <c r="L3403" s="84"/>
      <c r="M3403" s="84"/>
      <c r="N3403" s="84"/>
      <c r="O3403" s="6"/>
      <c r="P3403" s="6"/>
      <c r="Q3403" s="6"/>
      <c r="R3403" s="6"/>
      <c r="S3403" s="6"/>
      <c r="T3403" s="6"/>
      <c r="U3403" s="6"/>
    </row>
    <row r="3404" spans="2:21" s="83" customFormat="1" x14ac:dyDescent="0.2">
      <c r="B3404" s="142"/>
      <c r="E3404" s="84"/>
      <c r="F3404" s="216"/>
      <c r="G3404" s="84"/>
      <c r="H3404" s="210"/>
      <c r="I3404" s="210"/>
      <c r="J3404" s="84"/>
      <c r="K3404" s="84"/>
      <c r="L3404" s="84"/>
      <c r="M3404" s="84"/>
      <c r="N3404" s="84"/>
      <c r="O3404" s="6"/>
      <c r="P3404" s="6"/>
      <c r="Q3404" s="6"/>
      <c r="R3404" s="6"/>
      <c r="S3404" s="6"/>
      <c r="T3404" s="6"/>
      <c r="U3404" s="6"/>
    </row>
    <row r="3405" spans="2:21" s="83" customFormat="1" x14ac:dyDescent="0.2">
      <c r="B3405" s="142"/>
      <c r="E3405" s="84"/>
      <c r="F3405" s="216"/>
      <c r="G3405" s="84"/>
      <c r="H3405" s="210"/>
      <c r="I3405" s="210"/>
      <c r="J3405" s="84"/>
      <c r="K3405" s="84"/>
      <c r="L3405" s="84"/>
      <c r="M3405" s="84"/>
      <c r="N3405" s="84"/>
      <c r="O3405" s="6"/>
      <c r="P3405" s="6"/>
      <c r="Q3405" s="6"/>
      <c r="R3405" s="6"/>
      <c r="S3405" s="6"/>
      <c r="T3405" s="6"/>
      <c r="U3405" s="6"/>
    </row>
    <row r="3406" spans="2:21" s="83" customFormat="1" x14ac:dyDescent="0.2">
      <c r="B3406" s="142"/>
      <c r="E3406" s="84"/>
      <c r="F3406" s="216"/>
      <c r="G3406" s="84"/>
      <c r="H3406" s="210"/>
      <c r="I3406" s="210"/>
      <c r="J3406" s="84"/>
      <c r="K3406" s="84"/>
      <c r="L3406" s="84"/>
      <c r="M3406" s="84"/>
      <c r="N3406" s="84"/>
      <c r="O3406" s="6"/>
      <c r="P3406" s="6"/>
      <c r="Q3406" s="6"/>
      <c r="R3406" s="6"/>
      <c r="S3406" s="6"/>
      <c r="T3406" s="6"/>
      <c r="U3406" s="6"/>
    </row>
    <row r="3407" spans="2:21" s="83" customFormat="1" x14ac:dyDescent="0.2">
      <c r="B3407" s="142"/>
      <c r="E3407" s="84"/>
      <c r="F3407" s="216"/>
      <c r="G3407" s="84"/>
      <c r="H3407" s="210"/>
      <c r="I3407" s="210"/>
      <c r="J3407" s="84"/>
      <c r="K3407" s="84"/>
      <c r="L3407" s="84"/>
      <c r="M3407" s="84"/>
      <c r="N3407" s="84"/>
      <c r="O3407" s="6"/>
      <c r="P3407" s="6"/>
      <c r="Q3407" s="6"/>
      <c r="R3407" s="6"/>
      <c r="S3407" s="6"/>
      <c r="T3407" s="6"/>
      <c r="U3407" s="6"/>
    </row>
    <row r="3408" spans="2:21" s="83" customFormat="1" x14ac:dyDescent="0.2">
      <c r="B3408" s="142"/>
      <c r="E3408" s="84"/>
      <c r="F3408" s="216"/>
      <c r="G3408" s="84"/>
      <c r="H3408" s="210"/>
      <c r="I3408" s="210"/>
      <c r="J3408" s="84"/>
      <c r="K3408" s="84"/>
      <c r="L3408" s="84"/>
      <c r="M3408" s="84"/>
      <c r="N3408" s="84"/>
      <c r="O3408" s="6"/>
      <c r="P3408" s="6"/>
      <c r="Q3408" s="6"/>
      <c r="R3408" s="6"/>
      <c r="S3408" s="6"/>
      <c r="T3408" s="6"/>
      <c r="U3408" s="6"/>
    </row>
    <row r="3409" spans="2:21" s="83" customFormat="1" x14ac:dyDescent="0.2">
      <c r="B3409" s="142"/>
      <c r="E3409" s="84"/>
      <c r="F3409" s="216"/>
      <c r="G3409" s="84"/>
      <c r="H3409" s="210"/>
      <c r="I3409" s="210"/>
      <c r="J3409" s="84"/>
      <c r="K3409" s="84"/>
      <c r="L3409" s="84"/>
      <c r="M3409" s="84"/>
      <c r="N3409" s="84"/>
      <c r="O3409" s="6"/>
      <c r="P3409" s="6"/>
      <c r="Q3409" s="6"/>
      <c r="R3409" s="6"/>
      <c r="S3409" s="6"/>
      <c r="T3409" s="6"/>
      <c r="U3409" s="6"/>
    </row>
    <row r="3410" spans="2:21" s="83" customFormat="1" x14ac:dyDescent="0.2">
      <c r="B3410" s="142"/>
      <c r="E3410" s="84"/>
      <c r="F3410" s="216"/>
      <c r="G3410" s="84"/>
      <c r="H3410" s="210"/>
      <c r="I3410" s="210"/>
      <c r="J3410" s="84"/>
      <c r="K3410" s="84"/>
      <c r="L3410" s="84"/>
      <c r="M3410" s="84"/>
      <c r="N3410" s="84"/>
      <c r="O3410" s="6"/>
      <c r="P3410" s="6"/>
      <c r="Q3410" s="6"/>
      <c r="R3410" s="6"/>
      <c r="S3410" s="6"/>
      <c r="T3410" s="6"/>
      <c r="U3410" s="6"/>
    </row>
    <row r="3411" spans="2:21" s="83" customFormat="1" x14ac:dyDescent="0.2">
      <c r="B3411" s="142"/>
      <c r="E3411" s="84"/>
      <c r="F3411" s="216"/>
      <c r="G3411" s="84"/>
      <c r="H3411" s="210"/>
      <c r="I3411" s="210"/>
      <c r="J3411" s="84"/>
      <c r="K3411" s="84"/>
      <c r="L3411" s="84"/>
      <c r="M3411" s="84"/>
      <c r="N3411" s="84"/>
      <c r="O3411" s="6"/>
      <c r="P3411" s="6"/>
      <c r="Q3411" s="6"/>
      <c r="R3411" s="6"/>
      <c r="S3411" s="6"/>
      <c r="T3411" s="6"/>
      <c r="U3411" s="6"/>
    </row>
    <row r="3412" spans="2:21" s="83" customFormat="1" x14ac:dyDescent="0.2">
      <c r="B3412" s="142"/>
      <c r="E3412" s="84"/>
      <c r="F3412" s="216"/>
      <c r="G3412" s="84"/>
      <c r="H3412" s="210"/>
      <c r="I3412" s="210"/>
      <c r="J3412" s="84"/>
      <c r="K3412" s="84"/>
      <c r="L3412" s="84"/>
      <c r="M3412" s="84"/>
      <c r="N3412" s="84"/>
      <c r="O3412" s="6"/>
      <c r="P3412" s="6"/>
      <c r="Q3412" s="6"/>
      <c r="R3412" s="6"/>
      <c r="S3412" s="6"/>
      <c r="T3412" s="6"/>
      <c r="U3412" s="6"/>
    </row>
    <row r="3413" spans="2:21" s="83" customFormat="1" x14ac:dyDescent="0.2">
      <c r="B3413" s="142"/>
      <c r="E3413" s="84"/>
      <c r="F3413" s="216"/>
      <c r="G3413" s="84"/>
      <c r="H3413" s="210"/>
      <c r="I3413" s="210"/>
      <c r="J3413" s="84"/>
      <c r="K3413" s="84"/>
      <c r="L3413" s="84"/>
      <c r="M3413" s="84"/>
      <c r="N3413" s="84"/>
      <c r="O3413" s="6"/>
      <c r="P3413" s="6"/>
      <c r="Q3413" s="6"/>
      <c r="R3413" s="6"/>
      <c r="S3413" s="6"/>
      <c r="T3413" s="6"/>
      <c r="U3413" s="6"/>
    </row>
    <row r="3414" spans="2:21" s="83" customFormat="1" x14ac:dyDescent="0.2">
      <c r="B3414" s="142"/>
      <c r="E3414" s="84"/>
      <c r="F3414" s="216"/>
      <c r="G3414" s="84"/>
      <c r="H3414" s="210"/>
      <c r="I3414" s="210"/>
      <c r="J3414" s="84"/>
      <c r="K3414" s="84"/>
      <c r="L3414" s="84"/>
      <c r="M3414" s="84"/>
      <c r="N3414" s="84"/>
      <c r="O3414" s="6"/>
      <c r="P3414" s="6"/>
      <c r="Q3414" s="6"/>
      <c r="R3414" s="6"/>
      <c r="S3414" s="6"/>
      <c r="T3414" s="6"/>
      <c r="U3414" s="6"/>
    </row>
    <row r="3415" spans="2:21" s="83" customFormat="1" x14ac:dyDescent="0.2">
      <c r="B3415" s="142"/>
      <c r="E3415" s="84"/>
      <c r="F3415" s="216"/>
      <c r="G3415" s="84"/>
      <c r="H3415" s="210"/>
      <c r="I3415" s="210"/>
      <c r="J3415" s="84"/>
      <c r="K3415" s="84"/>
      <c r="L3415" s="84"/>
      <c r="M3415" s="84"/>
      <c r="N3415" s="84"/>
      <c r="O3415" s="6"/>
      <c r="P3415" s="6"/>
      <c r="Q3415" s="6"/>
      <c r="R3415" s="6"/>
      <c r="S3415" s="6"/>
      <c r="T3415" s="6"/>
      <c r="U3415" s="6"/>
    </row>
    <row r="3416" spans="2:21" s="83" customFormat="1" x14ac:dyDescent="0.2">
      <c r="B3416" s="142"/>
      <c r="E3416" s="84"/>
      <c r="F3416" s="216"/>
      <c r="G3416" s="84"/>
      <c r="H3416" s="210"/>
      <c r="I3416" s="210"/>
      <c r="J3416" s="84"/>
      <c r="K3416" s="84"/>
      <c r="L3416" s="84"/>
      <c r="M3416" s="84"/>
      <c r="N3416" s="84"/>
      <c r="O3416" s="6"/>
      <c r="P3416" s="6"/>
      <c r="Q3416" s="6"/>
      <c r="R3416" s="6"/>
      <c r="S3416" s="6"/>
      <c r="T3416" s="6"/>
      <c r="U3416" s="6"/>
    </row>
    <row r="3417" spans="2:21" s="83" customFormat="1" x14ac:dyDescent="0.2">
      <c r="B3417" s="142"/>
      <c r="E3417" s="84"/>
      <c r="F3417" s="216"/>
      <c r="G3417" s="84"/>
      <c r="H3417" s="210"/>
      <c r="I3417" s="210"/>
      <c r="J3417" s="84"/>
      <c r="K3417" s="84"/>
      <c r="L3417" s="84"/>
      <c r="M3417" s="84"/>
      <c r="N3417" s="84"/>
      <c r="O3417" s="6"/>
      <c r="P3417" s="6"/>
      <c r="Q3417" s="6"/>
      <c r="R3417" s="6"/>
      <c r="S3417" s="6"/>
      <c r="T3417" s="6"/>
      <c r="U3417" s="6"/>
    </row>
    <row r="3418" spans="2:21" s="83" customFormat="1" x14ac:dyDescent="0.2">
      <c r="B3418" s="142"/>
      <c r="E3418" s="84"/>
      <c r="F3418" s="216"/>
      <c r="G3418" s="84"/>
      <c r="H3418" s="210"/>
      <c r="I3418" s="210"/>
      <c r="J3418" s="84"/>
      <c r="K3418" s="84"/>
      <c r="L3418" s="84"/>
      <c r="M3418" s="84"/>
      <c r="N3418" s="84"/>
      <c r="O3418" s="6"/>
      <c r="P3418" s="6"/>
      <c r="Q3418" s="6"/>
      <c r="R3418" s="6"/>
      <c r="S3418" s="6"/>
      <c r="T3418" s="6"/>
      <c r="U3418" s="6"/>
    </row>
    <row r="3419" spans="2:21" s="83" customFormat="1" x14ac:dyDescent="0.2">
      <c r="B3419" s="142"/>
      <c r="E3419" s="84"/>
      <c r="F3419" s="216"/>
      <c r="G3419" s="84"/>
      <c r="H3419" s="210"/>
      <c r="I3419" s="210"/>
      <c r="J3419" s="84"/>
      <c r="K3419" s="84"/>
      <c r="L3419" s="84"/>
      <c r="M3419" s="84"/>
      <c r="N3419" s="84"/>
      <c r="O3419" s="6"/>
      <c r="P3419" s="6"/>
      <c r="Q3419" s="6"/>
      <c r="R3419" s="6"/>
      <c r="S3419" s="6"/>
      <c r="T3419" s="6"/>
      <c r="U3419" s="6"/>
    </row>
    <row r="3420" spans="2:21" s="83" customFormat="1" x14ac:dyDescent="0.2">
      <c r="B3420" s="142"/>
      <c r="E3420" s="84"/>
      <c r="F3420" s="216"/>
      <c r="G3420" s="84"/>
      <c r="H3420" s="210"/>
      <c r="I3420" s="210"/>
      <c r="J3420" s="84"/>
      <c r="K3420" s="84"/>
      <c r="L3420" s="84"/>
      <c r="M3420" s="84"/>
      <c r="N3420" s="84"/>
      <c r="O3420" s="6"/>
      <c r="P3420" s="6"/>
      <c r="Q3420" s="6"/>
      <c r="R3420" s="6"/>
      <c r="S3420" s="6"/>
      <c r="T3420" s="6"/>
      <c r="U3420" s="6"/>
    </row>
    <row r="3421" spans="2:21" s="83" customFormat="1" x14ac:dyDescent="0.2">
      <c r="B3421" s="142"/>
      <c r="E3421" s="84"/>
      <c r="F3421" s="216"/>
      <c r="G3421" s="84"/>
      <c r="H3421" s="210"/>
      <c r="I3421" s="210"/>
      <c r="J3421" s="84"/>
      <c r="K3421" s="84"/>
      <c r="L3421" s="84"/>
      <c r="M3421" s="84"/>
      <c r="N3421" s="84"/>
      <c r="O3421" s="6"/>
      <c r="P3421" s="6"/>
      <c r="Q3421" s="6"/>
      <c r="R3421" s="6"/>
      <c r="S3421" s="6"/>
      <c r="T3421" s="6"/>
      <c r="U3421" s="6"/>
    </row>
    <row r="3422" spans="2:21" s="83" customFormat="1" x14ac:dyDescent="0.2">
      <c r="B3422" s="142"/>
      <c r="E3422" s="84"/>
      <c r="F3422" s="216"/>
      <c r="G3422" s="84"/>
      <c r="H3422" s="210"/>
      <c r="I3422" s="210"/>
      <c r="J3422" s="84"/>
      <c r="K3422" s="84"/>
      <c r="L3422" s="84"/>
      <c r="M3422" s="84"/>
      <c r="N3422" s="84"/>
      <c r="O3422" s="6"/>
      <c r="P3422" s="6"/>
      <c r="Q3422" s="6"/>
      <c r="R3422" s="6"/>
      <c r="S3422" s="6"/>
      <c r="T3422" s="6"/>
      <c r="U3422" s="6"/>
    </row>
    <row r="3423" spans="2:21" s="83" customFormat="1" x14ac:dyDescent="0.2">
      <c r="B3423" s="142"/>
      <c r="E3423" s="84"/>
      <c r="F3423" s="216"/>
      <c r="G3423" s="84"/>
      <c r="H3423" s="210"/>
      <c r="I3423" s="210"/>
      <c r="J3423" s="84"/>
      <c r="K3423" s="84"/>
      <c r="L3423" s="84"/>
      <c r="M3423" s="84"/>
      <c r="N3423" s="84"/>
      <c r="O3423" s="6"/>
      <c r="P3423" s="6"/>
      <c r="Q3423" s="6"/>
      <c r="R3423" s="6"/>
      <c r="S3423" s="6"/>
      <c r="T3423" s="6"/>
      <c r="U3423" s="6"/>
    </row>
    <row r="3424" spans="2:21" s="83" customFormat="1" x14ac:dyDescent="0.2">
      <c r="B3424" s="142"/>
      <c r="E3424" s="84"/>
      <c r="F3424" s="216"/>
      <c r="G3424" s="84"/>
      <c r="H3424" s="210"/>
      <c r="I3424" s="210"/>
      <c r="J3424" s="84"/>
      <c r="K3424" s="84"/>
      <c r="L3424" s="84"/>
      <c r="M3424" s="84"/>
      <c r="N3424" s="84"/>
      <c r="O3424" s="6"/>
      <c r="P3424" s="6"/>
      <c r="Q3424" s="6"/>
      <c r="R3424" s="6"/>
      <c r="S3424" s="6"/>
      <c r="T3424" s="6"/>
      <c r="U3424" s="6"/>
    </row>
    <row r="3425" spans="2:21" s="83" customFormat="1" x14ac:dyDescent="0.2">
      <c r="B3425" s="142"/>
      <c r="E3425" s="84"/>
      <c r="F3425" s="216"/>
      <c r="G3425" s="84"/>
      <c r="H3425" s="210"/>
      <c r="I3425" s="210"/>
      <c r="J3425" s="84"/>
      <c r="K3425" s="84"/>
      <c r="L3425" s="84"/>
      <c r="M3425" s="84"/>
      <c r="N3425" s="84"/>
      <c r="O3425" s="6"/>
      <c r="P3425" s="6"/>
      <c r="Q3425" s="6"/>
      <c r="R3425" s="6"/>
      <c r="S3425" s="6"/>
      <c r="T3425" s="6"/>
      <c r="U3425" s="6"/>
    </row>
    <row r="3426" spans="2:21" s="83" customFormat="1" x14ac:dyDescent="0.2">
      <c r="B3426" s="142"/>
      <c r="E3426" s="84"/>
      <c r="F3426" s="216"/>
      <c r="G3426" s="84"/>
      <c r="H3426" s="210"/>
      <c r="I3426" s="210"/>
      <c r="J3426" s="84"/>
      <c r="K3426" s="84"/>
      <c r="L3426" s="84"/>
      <c r="M3426" s="84"/>
      <c r="N3426" s="84"/>
      <c r="O3426" s="6"/>
      <c r="P3426" s="6"/>
      <c r="Q3426" s="6"/>
      <c r="R3426" s="6"/>
      <c r="S3426" s="6"/>
      <c r="T3426" s="6"/>
      <c r="U3426" s="6"/>
    </row>
    <row r="3427" spans="2:21" s="83" customFormat="1" x14ac:dyDescent="0.2">
      <c r="B3427" s="142"/>
      <c r="E3427" s="84"/>
      <c r="F3427" s="216"/>
      <c r="G3427" s="84"/>
      <c r="H3427" s="210"/>
      <c r="I3427" s="210"/>
      <c r="J3427" s="84"/>
      <c r="K3427" s="84"/>
      <c r="L3427" s="84"/>
      <c r="M3427" s="84"/>
      <c r="N3427" s="84"/>
      <c r="O3427" s="6"/>
      <c r="P3427" s="6"/>
      <c r="Q3427" s="6"/>
      <c r="R3427" s="6"/>
      <c r="S3427" s="6"/>
      <c r="T3427" s="6"/>
      <c r="U3427" s="6"/>
    </row>
    <row r="3428" spans="2:21" s="83" customFormat="1" x14ac:dyDescent="0.2">
      <c r="B3428" s="142"/>
      <c r="E3428" s="84"/>
      <c r="F3428" s="216"/>
      <c r="G3428" s="84"/>
      <c r="H3428" s="210"/>
      <c r="I3428" s="210"/>
      <c r="J3428" s="84"/>
      <c r="K3428" s="84"/>
      <c r="L3428" s="84"/>
      <c r="M3428" s="84"/>
      <c r="N3428" s="84"/>
      <c r="O3428" s="6"/>
      <c r="P3428" s="6"/>
      <c r="Q3428" s="6"/>
      <c r="R3428" s="6"/>
      <c r="S3428" s="6"/>
      <c r="T3428" s="6"/>
      <c r="U3428" s="6"/>
    </row>
    <row r="3429" spans="2:21" s="83" customFormat="1" x14ac:dyDescent="0.2">
      <c r="B3429" s="142"/>
      <c r="E3429" s="84"/>
      <c r="F3429" s="216"/>
      <c r="G3429" s="84"/>
      <c r="H3429" s="210"/>
      <c r="I3429" s="210"/>
      <c r="J3429" s="84"/>
      <c r="K3429" s="84"/>
      <c r="L3429" s="84"/>
      <c r="M3429" s="84"/>
      <c r="N3429" s="84"/>
      <c r="O3429" s="6"/>
      <c r="P3429" s="6"/>
      <c r="Q3429" s="6"/>
      <c r="R3429" s="6"/>
      <c r="S3429" s="6"/>
      <c r="T3429" s="6"/>
      <c r="U3429" s="6"/>
    </row>
    <row r="3430" spans="2:21" s="83" customFormat="1" x14ac:dyDescent="0.2">
      <c r="B3430" s="142"/>
      <c r="E3430" s="84"/>
      <c r="F3430" s="216"/>
      <c r="G3430" s="84"/>
      <c r="H3430" s="210"/>
      <c r="I3430" s="210"/>
      <c r="J3430" s="84"/>
      <c r="K3430" s="84"/>
      <c r="L3430" s="84"/>
      <c r="M3430" s="84"/>
      <c r="N3430" s="84"/>
      <c r="O3430" s="6"/>
      <c r="P3430" s="6"/>
      <c r="Q3430" s="6"/>
      <c r="R3430" s="6"/>
      <c r="S3430" s="6"/>
      <c r="T3430" s="6"/>
      <c r="U3430" s="6"/>
    </row>
    <row r="3431" spans="2:21" s="83" customFormat="1" x14ac:dyDescent="0.2">
      <c r="B3431" s="142"/>
      <c r="E3431" s="84"/>
      <c r="F3431" s="216"/>
      <c r="G3431" s="84"/>
      <c r="H3431" s="210"/>
      <c r="I3431" s="210"/>
      <c r="J3431" s="84"/>
      <c r="K3431" s="84"/>
      <c r="L3431" s="84"/>
      <c r="M3431" s="84"/>
      <c r="N3431" s="84"/>
      <c r="O3431" s="6"/>
      <c r="P3431" s="6"/>
      <c r="Q3431" s="6"/>
      <c r="R3431" s="6"/>
      <c r="S3431" s="6"/>
      <c r="T3431" s="6"/>
      <c r="U3431" s="6"/>
    </row>
    <row r="3432" spans="2:21" s="83" customFormat="1" x14ac:dyDescent="0.2">
      <c r="B3432" s="142"/>
      <c r="E3432" s="84"/>
      <c r="F3432" s="216"/>
      <c r="G3432" s="84"/>
      <c r="H3432" s="210"/>
      <c r="I3432" s="210"/>
      <c r="J3432" s="84"/>
      <c r="K3432" s="84"/>
      <c r="L3432" s="84"/>
      <c r="M3432" s="84"/>
      <c r="N3432" s="84"/>
      <c r="O3432" s="6"/>
      <c r="P3432" s="6"/>
      <c r="Q3432" s="6"/>
      <c r="R3432" s="6"/>
      <c r="S3432" s="6"/>
      <c r="T3432" s="6"/>
      <c r="U3432" s="6"/>
    </row>
    <row r="3433" spans="2:21" s="83" customFormat="1" x14ac:dyDescent="0.2">
      <c r="B3433" s="142"/>
      <c r="E3433" s="84"/>
      <c r="F3433" s="216"/>
      <c r="G3433" s="84"/>
      <c r="H3433" s="210"/>
      <c r="I3433" s="210"/>
      <c r="J3433" s="84"/>
      <c r="K3433" s="84"/>
      <c r="L3433" s="84"/>
      <c r="M3433" s="84"/>
      <c r="N3433" s="84"/>
      <c r="O3433" s="6"/>
      <c r="P3433" s="6"/>
      <c r="Q3433" s="6"/>
      <c r="R3433" s="6"/>
      <c r="S3433" s="6"/>
      <c r="T3433" s="6"/>
      <c r="U3433" s="6"/>
    </row>
    <row r="3434" spans="2:21" s="83" customFormat="1" x14ac:dyDescent="0.2">
      <c r="B3434" s="142"/>
      <c r="E3434" s="84"/>
      <c r="F3434" s="216"/>
      <c r="G3434" s="84"/>
      <c r="H3434" s="210"/>
      <c r="I3434" s="210"/>
      <c r="J3434" s="84"/>
      <c r="K3434" s="84"/>
      <c r="L3434" s="84"/>
      <c r="M3434" s="84"/>
      <c r="N3434" s="84"/>
      <c r="O3434" s="6"/>
      <c r="P3434" s="6"/>
      <c r="Q3434" s="6"/>
      <c r="R3434" s="6"/>
      <c r="S3434" s="6"/>
      <c r="T3434" s="6"/>
      <c r="U3434" s="6"/>
    </row>
    <row r="3435" spans="2:21" s="83" customFormat="1" x14ac:dyDescent="0.2">
      <c r="B3435" s="142"/>
      <c r="E3435" s="84"/>
      <c r="F3435" s="216"/>
      <c r="G3435" s="84"/>
      <c r="H3435" s="210"/>
      <c r="I3435" s="210"/>
      <c r="J3435" s="84"/>
      <c r="K3435" s="84"/>
      <c r="L3435" s="84"/>
      <c r="M3435" s="84"/>
      <c r="N3435" s="84"/>
      <c r="O3435" s="6"/>
      <c r="P3435" s="6"/>
      <c r="Q3435" s="6"/>
      <c r="R3435" s="6"/>
      <c r="S3435" s="6"/>
      <c r="T3435" s="6"/>
      <c r="U3435" s="6"/>
    </row>
    <row r="3436" spans="2:21" s="83" customFormat="1" x14ac:dyDescent="0.2">
      <c r="B3436" s="142"/>
      <c r="E3436" s="84"/>
      <c r="F3436" s="216"/>
      <c r="G3436" s="84"/>
      <c r="H3436" s="210"/>
      <c r="I3436" s="210"/>
      <c r="J3436" s="84"/>
      <c r="K3436" s="84"/>
      <c r="L3436" s="84"/>
      <c r="M3436" s="84"/>
      <c r="N3436" s="84"/>
      <c r="O3436" s="6"/>
      <c r="P3436" s="6"/>
      <c r="Q3436" s="6"/>
      <c r="R3436" s="6"/>
      <c r="S3436" s="6"/>
      <c r="T3436" s="6"/>
      <c r="U3436" s="6"/>
    </row>
    <row r="3437" spans="2:21" s="83" customFormat="1" x14ac:dyDescent="0.2">
      <c r="B3437" s="142"/>
      <c r="E3437" s="84"/>
      <c r="F3437" s="216"/>
      <c r="G3437" s="84"/>
      <c r="H3437" s="210"/>
      <c r="I3437" s="210"/>
      <c r="J3437" s="84"/>
      <c r="K3437" s="84"/>
      <c r="L3437" s="84"/>
      <c r="M3437" s="84"/>
      <c r="N3437" s="84"/>
      <c r="O3437" s="6"/>
      <c r="P3437" s="6"/>
      <c r="Q3437" s="6"/>
      <c r="R3437" s="6"/>
      <c r="S3437" s="6"/>
      <c r="T3437" s="6"/>
      <c r="U3437" s="6"/>
    </row>
    <row r="3438" spans="2:21" s="83" customFormat="1" x14ac:dyDescent="0.2">
      <c r="B3438" s="142"/>
      <c r="E3438" s="84"/>
      <c r="F3438" s="216"/>
      <c r="G3438" s="84"/>
      <c r="H3438" s="210"/>
      <c r="I3438" s="210"/>
      <c r="J3438" s="84"/>
      <c r="K3438" s="84"/>
      <c r="L3438" s="84"/>
      <c r="M3438" s="84"/>
      <c r="N3438" s="84"/>
      <c r="O3438" s="6"/>
      <c r="P3438" s="6"/>
      <c r="Q3438" s="6"/>
      <c r="R3438" s="6"/>
      <c r="S3438" s="6"/>
      <c r="T3438" s="6"/>
      <c r="U3438" s="6"/>
    </row>
    <row r="3439" spans="2:21" s="83" customFormat="1" x14ac:dyDescent="0.2">
      <c r="B3439" s="142"/>
      <c r="E3439" s="84"/>
      <c r="F3439" s="216"/>
      <c r="G3439" s="84"/>
      <c r="H3439" s="210"/>
      <c r="I3439" s="210"/>
      <c r="J3439" s="84"/>
      <c r="K3439" s="84"/>
      <c r="L3439" s="84"/>
      <c r="M3439" s="84"/>
      <c r="N3439" s="84"/>
      <c r="O3439" s="6"/>
      <c r="P3439" s="6"/>
      <c r="Q3439" s="6"/>
      <c r="R3439" s="6"/>
      <c r="S3439" s="6"/>
      <c r="T3439" s="6"/>
      <c r="U3439" s="6"/>
    </row>
    <row r="3440" spans="2:21" s="83" customFormat="1" x14ac:dyDescent="0.2">
      <c r="B3440" s="142"/>
      <c r="E3440" s="84"/>
      <c r="F3440" s="216"/>
      <c r="G3440" s="84"/>
      <c r="H3440" s="210"/>
      <c r="I3440" s="210"/>
      <c r="J3440" s="84"/>
      <c r="K3440" s="84"/>
      <c r="L3440" s="84"/>
      <c r="M3440" s="84"/>
      <c r="N3440" s="84"/>
      <c r="O3440" s="6"/>
      <c r="P3440" s="6"/>
      <c r="Q3440" s="6"/>
      <c r="R3440" s="6"/>
      <c r="S3440" s="6"/>
      <c r="T3440" s="6"/>
      <c r="U3440" s="6"/>
    </row>
    <row r="3441" spans="2:21" s="83" customFormat="1" x14ac:dyDescent="0.2">
      <c r="B3441" s="142"/>
      <c r="E3441" s="84"/>
      <c r="F3441" s="216"/>
      <c r="G3441" s="84"/>
      <c r="H3441" s="210"/>
      <c r="I3441" s="210"/>
      <c r="J3441" s="84"/>
      <c r="K3441" s="84"/>
      <c r="L3441" s="84"/>
      <c r="M3441" s="84"/>
      <c r="N3441" s="84"/>
      <c r="O3441" s="6"/>
      <c r="P3441" s="6"/>
      <c r="Q3441" s="6"/>
      <c r="R3441" s="6"/>
      <c r="S3441" s="6"/>
      <c r="T3441" s="6"/>
      <c r="U3441" s="6"/>
    </row>
    <row r="3442" spans="2:21" s="83" customFormat="1" x14ac:dyDescent="0.2">
      <c r="B3442" s="142"/>
      <c r="E3442" s="84"/>
      <c r="F3442" s="216"/>
      <c r="G3442" s="84"/>
      <c r="H3442" s="210"/>
      <c r="I3442" s="210"/>
      <c r="J3442" s="84"/>
      <c r="K3442" s="84"/>
      <c r="L3442" s="84"/>
      <c r="M3442" s="84"/>
      <c r="N3442" s="84"/>
      <c r="O3442" s="6"/>
      <c r="P3442" s="6"/>
      <c r="Q3442" s="6"/>
      <c r="R3442" s="6"/>
      <c r="S3442" s="6"/>
      <c r="T3442" s="6"/>
      <c r="U3442" s="6"/>
    </row>
    <row r="3443" spans="2:21" s="83" customFormat="1" x14ac:dyDescent="0.2">
      <c r="B3443" s="142"/>
      <c r="E3443" s="84"/>
      <c r="F3443" s="216"/>
      <c r="G3443" s="84"/>
      <c r="H3443" s="210"/>
      <c r="I3443" s="210"/>
      <c r="J3443" s="84"/>
      <c r="K3443" s="84"/>
      <c r="L3443" s="84"/>
      <c r="M3443" s="84"/>
      <c r="N3443" s="84"/>
      <c r="O3443" s="6"/>
      <c r="P3443" s="6"/>
      <c r="Q3443" s="6"/>
      <c r="R3443" s="6"/>
      <c r="S3443" s="6"/>
      <c r="T3443" s="6"/>
      <c r="U3443" s="6"/>
    </row>
    <row r="3444" spans="2:21" s="83" customFormat="1" x14ac:dyDescent="0.2">
      <c r="B3444" s="142"/>
      <c r="E3444" s="84"/>
      <c r="F3444" s="216"/>
      <c r="G3444" s="84"/>
      <c r="H3444" s="210"/>
      <c r="I3444" s="210"/>
      <c r="J3444" s="84"/>
      <c r="K3444" s="84"/>
      <c r="L3444" s="84"/>
      <c r="M3444" s="84"/>
      <c r="N3444" s="84"/>
      <c r="O3444" s="6"/>
      <c r="P3444" s="6"/>
      <c r="Q3444" s="6"/>
      <c r="R3444" s="6"/>
      <c r="S3444" s="6"/>
      <c r="T3444" s="6"/>
      <c r="U3444" s="6"/>
    </row>
    <row r="3445" spans="2:21" s="83" customFormat="1" x14ac:dyDescent="0.2">
      <c r="B3445" s="142"/>
      <c r="E3445" s="84"/>
      <c r="F3445" s="216"/>
      <c r="G3445" s="84"/>
      <c r="H3445" s="210"/>
      <c r="I3445" s="210"/>
      <c r="J3445" s="84"/>
      <c r="K3445" s="84"/>
      <c r="L3445" s="84"/>
      <c r="M3445" s="84"/>
      <c r="N3445" s="84"/>
      <c r="O3445" s="6"/>
      <c r="P3445" s="6"/>
      <c r="Q3445" s="6"/>
      <c r="R3445" s="6"/>
      <c r="S3445" s="6"/>
      <c r="T3445" s="6"/>
      <c r="U3445" s="6"/>
    </row>
    <row r="3446" spans="2:21" s="83" customFormat="1" x14ac:dyDescent="0.2">
      <c r="B3446" s="142"/>
      <c r="E3446" s="84"/>
      <c r="F3446" s="216"/>
      <c r="G3446" s="84"/>
      <c r="H3446" s="210"/>
      <c r="I3446" s="210"/>
      <c r="J3446" s="84"/>
      <c r="K3446" s="84"/>
      <c r="L3446" s="84"/>
      <c r="M3446" s="84"/>
      <c r="N3446" s="84"/>
      <c r="O3446" s="6"/>
      <c r="P3446" s="6"/>
      <c r="Q3446" s="6"/>
      <c r="R3446" s="6"/>
      <c r="S3446" s="6"/>
      <c r="T3446" s="6"/>
      <c r="U3446" s="6"/>
    </row>
    <row r="3447" spans="2:21" s="83" customFormat="1" x14ac:dyDescent="0.2">
      <c r="B3447" s="142"/>
      <c r="E3447" s="84"/>
      <c r="F3447" s="216"/>
      <c r="G3447" s="84"/>
      <c r="H3447" s="210"/>
      <c r="I3447" s="210"/>
      <c r="J3447" s="84"/>
      <c r="K3447" s="84"/>
      <c r="L3447" s="84"/>
      <c r="M3447" s="84"/>
      <c r="N3447" s="84"/>
      <c r="O3447" s="6"/>
      <c r="P3447" s="6"/>
      <c r="Q3447" s="6"/>
      <c r="R3447" s="6"/>
      <c r="S3447" s="6"/>
      <c r="T3447" s="6"/>
      <c r="U3447" s="6"/>
    </row>
    <row r="3448" spans="2:21" s="83" customFormat="1" x14ac:dyDescent="0.2">
      <c r="B3448" s="142"/>
      <c r="E3448" s="84"/>
      <c r="F3448" s="216"/>
      <c r="G3448" s="84"/>
      <c r="H3448" s="210"/>
      <c r="I3448" s="210"/>
      <c r="J3448" s="84"/>
      <c r="K3448" s="84"/>
      <c r="L3448" s="84"/>
      <c r="M3448" s="84"/>
      <c r="N3448" s="84"/>
      <c r="O3448" s="6"/>
      <c r="P3448" s="6"/>
      <c r="Q3448" s="6"/>
      <c r="R3448" s="6"/>
      <c r="S3448" s="6"/>
      <c r="T3448" s="6"/>
      <c r="U3448" s="6"/>
    </row>
    <row r="3449" spans="2:21" s="83" customFormat="1" x14ac:dyDescent="0.2">
      <c r="B3449" s="142"/>
      <c r="E3449" s="84"/>
      <c r="F3449" s="216"/>
      <c r="G3449" s="84"/>
      <c r="H3449" s="210"/>
      <c r="I3449" s="210"/>
      <c r="J3449" s="84"/>
      <c r="K3449" s="84"/>
      <c r="L3449" s="84"/>
      <c r="M3449" s="84"/>
      <c r="N3449" s="84"/>
      <c r="O3449" s="6"/>
      <c r="P3449" s="6"/>
      <c r="Q3449" s="6"/>
      <c r="R3449" s="6"/>
      <c r="S3449" s="6"/>
      <c r="T3449" s="6"/>
      <c r="U3449" s="6"/>
    </row>
    <row r="3450" spans="2:21" s="83" customFormat="1" x14ac:dyDescent="0.2">
      <c r="B3450" s="142"/>
      <c r="E3450" s="84"/>
      <c r="F3450" s="216"/>
      <c r="G3450" s="84"/>
      <c r="H3450" s="210"/>
      <c r="I3450" s="210"/>
      <c r="J3450" s="84"/>
      <c r="K3450" s="84"/>
      <c r="L3450" s="84"/>
      <c r="M3450" s="84"/>
      <c r="N3450" s="84"/>
      <c r="O3450" s="6"/>
      <c r="P3450" s="6"/>
      <c r="Q3450" s="6"/>
      <c r="R3450" s="6"/>
      <c r="S3450" s="6"/>
      <c r="T3450" s="6"/>
      <c r="U3450" s="6"/>
    </row>
    <row r="3451" spans="2:21" s="83" customFormat="1" x14ac:dyDescent="0.2">
      <c r="B3451" s="142"/>
      <c r="E3451" s="84"/>
      <c r="F3451" s="216"/>
      <c r="G3451" s="84"/>
      <c r="H3451" s="210"/>
      <c r="I3451" s="210"/>
      <c r="J3451" s="84"/>
      <c r="K3451" s="84"/>
      <c r="L3451" s="84"/>
      <c r="M3451" s="84"/>
      <c r="N3451" s="84"/>
      <c r="O3451" s="6"/>
      <c r="P3451" s="6"/>
      <c r="Q3451" s="6"/>
      <c r="R3451" s="6"/>
      <c r="S3451" s="6"/>
      <c r="T3451" s="6"/>
      <c r="U3451" s="6"/>
    </row>
    <row r="3452" spans="2:21" s="83" customFormat="1" x14ac:dyDescent="0.2">
      <c r="B3452" s="142"/>
      <c r="E3452" s="84"/>
      <c r="F3452" s="216"/>
      <c r="G3452" s="84"/>
      <c r="H3452" s="210"/>
      <c r="I3452" s="210"/>
      <c r="J3452" s="84"/>
      <c r="K3452" s="84"/>
      <c r="L3452" s="84"/>
      <c r="M3452" s="84"/>
      <c r="N3452" s="84"/>
      <c r="O3452" s="6"/>
      <c r="P3452" s="6"/>
      <c r="Q3452" s="6"/>
      <c r="R3452" s="6"/>
      <c r="S3452" s="6"/>
      <c r="T3452" s="6"/>
      <c r="U3452" s="6"/>
    </row>
    <row r="3453" spans="2:21" s="83" customFormat="1" x14ac:dyDescent="0.2">
      <c r="B3453" s="142"/>
      <c r="E3453" s="84"/>
      <c r="F3453" s="216"/>
      <c r="G3453" s="84"/>
      <c r="H3453" s="210"/>
      <c r="I3453" s="210"/>
      <c r="J3453" s="84"/>
      <c r="K3453" s="84"/>
      <c r="L3453" s="84"/>
      <c r="M3453" s="84"/>
      <c r="N3453" s="84"/>
      <c r="O3453" s="6"/>
      <c r="P3453" s="6"/>
      <c r="Q3453" s="6"/>
      <c r="R3453" s="6"/>
      <c r="S3453" s="6"/>
      <c r="T3453" s="6"/>
      <c r="U3453" s="6"/>
    </row>
    <row r="3454" spans="2:21" s="83" customFormat="1" x14ac:dyDescent="0.2">
      <c r="B3454" s="142"/>
      <c r="E3454" s="84"/>
      <c r="F3454" s="216"/>
      <c r="G3454" s="84"/>
      <c r="H3454" s="210"/>
      <c r="I3454" s="210"/>
      <c r="J3454" s="84"/>
      <c r="K3454" s="84"/>
      <c r="L3454" s="84"/>
      <c r="M3454" s="84"/>
      <c r="N3454" s="84"/>
      <c r="O3454" s="6"/>
      <c r="P3454" s="6"/>
      <c r="Q3454" s="6"/>
      <c r="R3454" s="6"/>
      <c r="S3454" s="6"/>
      <c r="T3454" s="6"/>
      <c r="U3454" s="6"/>
    </row>
    <row r="3455" spans="2:21" s="83" customFormat="1" x14ac:dyDescent="0.2">
      <c r="B3455" s="142"/>
      <c r="E3455" s="84"/>
      <c r="F3455" s="216"/>
      <c r="G3455" s="84"/>
      <c r="H3455" s="210"/>
      <c r="I3455" s="210"/>
      <c r="J3455" s="84"/>
      <c r="K3455" s="84"/>
      <c r="L3455" s="84"/>
      <c r="M3455" s="84"/>
      <c r="N3455" s="84"/>
      <c r="O3455" s="6"/>
      <c r="P3455" s="6"/>
      <c r="Q3455" s="6"/>
      <c r="R3455" s="6"/>
      <c r="S3455" s="6"/>
      <c r="T3455" s="6"/>
      <c r="U3455" s="6"/>
    </row>
    <row r="3456" spans="2:21" s="83" customFormat="1" x14ac:dyDescent="0.2">
      <c r="B3456" s="142"/>
      <c r="E3456" s="84"/>
      <c r="F3456" s="216"/>
      <c r="G3456" s="84"/>
      <c r="H3456" s="210"/>
      <c r="I3456" s="210"/>
      <c r="J3456" s="84"/>
      <c r="K3456" s="84"/>
      <c r="L3456" s="84"/>
      <c r="M3456" s="84"/>
      <c r="N3456" s="84"/>
      <c r="O3456" s="6"/>
      <c r="P3456" s="6"/>
      <c r="Q3456" s="6"/>
      <c r="R3456" s="6"/>
      <c r="S3456" s="6"/>
      <c r="T3456" s="6"/>
      <c r="U3456" s="6"/>
    </row>
    <row r="3457" spans="2:21" s="83" customFormat="1" x14ac:dyDescent="0.2">
      <c r="B3457" s="142"/>
      <c r="E3457" s="84"/>
      <c r="F3457" s="216"/>
      <c r="G3457" s="84"/>
      <c r="H3457" s="210"/>
      <c r="I3457" s="210"/>
      <c r="J3457" s="84"/>
      <c r="K3457" s="84"/>
      <c r="L3457" s="84"/>
      <c r="M3457" s="84"/>
      <c r="N3457" s="84"/>
      <c r="O3457" s="6"/>
      <c r="P3457" s="6"/>
      <c r="Q3457" s="6"/>
      <c r="R3457" s="6"/>
      <c r="S3457" s="6"/>
      <c r="T3457" s="6"/>
      <c r="U3457" s="6"/>
    </row>
    <row r="3458" spans="2:21" s="83" customFormat="1" x14ac:dyDescent="0.2">
      <c r="B3458" s="142"/>
      <c r="E3458" s="84"/>
      <c r="F3458" s="216"/>
      <c r="G3458" s="84"/>
      <c r="H3458" s="210"/>
      <c r="I3458" s="210"/>
      <c r="J3458" s="84"/>
      <c r="K3458" s="84"/>
      <c r="L3458" s="84"/>
      <c r="M3458" s="84"/>
      <c r="N3458" s="84"/>
      <c r="O3458" s="6"/>
      <c r="P3458" s="6"/>
      <c r="Q3458" s="6"/>
      <c r="R3458" s="6"/>
      <c r="S3458" s="6"/>
      <c r="T3458" s="6"/>
      <c r="U3458" s="6"/>
    </row>
    <row r="3459" spans="2:21" s="83" customFormat="1" x14ac:dyDescent="0.2">
      <c r="B3459" s="142"/>
      <c r="E3459" s="84"/>
      <c r="F3459" s="216"/>
      <c r="G3459" s="84"/>
      <c r="H3459" s="210"/>
      <c r="I3459" s="210"/>
      <c r="J3459" s="84"/>
      <c r="K3459" s="84"/>
      <c r="L3459" s="84"/>
      <c r="M3459" s="84"/>
      <c r="N3459" s="84"/>
      <c r="O3459" s="6"/>
      <c r="P3459" s="6"/>
      <c r="Q3459" s="6"/>
      <c r="R3459" s="6"/>
      <c r="S3459" s="6"/>
      <c r="T3459" s="6"/>
      <c r="U3459" s="6"/>
    </row>
    <row r="3460" spans="2:21" s="83" customFormat="1" x14ac:dyDescent="0.2">
      <c r="B3460" s="142"/>
      <c r="E3460" s="84"/>
      <c r="F3460" s="216"/>
      <c r="G3460" s="84"/>
      <c r="H3460" s="210"/>
      <c r="I3460" s="210"/>
      <c r="J3460" s="84"/>
      <c r="K3460" s="84"/>
      <c r="L3460" s="84"/>
      <c r="M3460" s="84"/>
      <c r="N3460" s="84"/>
      <c r="O3460" s="6"/>
      <c r="P3460" s="6"/>
      <c r="Q3460" s="6"/>
      <c r="R3460" s="6"/>
      <c r="S3460" s="6"/>
      <c r="T3460" s="6"/>
      <c r="U3460" s="6"/>
    </row>
    <row r="3461" spans="2:21" s="83" customFormat="1" x14ac:dyDescent="0.2">
      <c r="B3461" s="142"/>
      <c r="E3461" s="84"/>
      <c r="F3461" s="216"/>
      <c r="G3461" s="84"/>
      <c r="H3461" s="210"/>
      <c r="I3461" s="210"/>
      <c r="J3461" s="84"/>
      <c r="K3461" s="84"/>
      <c r="L3461" s="84"/>
      <c r="M3461" s="84"/>
      <c r="N3461" s="84"/>
      <c r="O3461" s="6"/>
      <c r="P3461" s="6"/>
      <c r="Q3461" s="6"/>
      <c r="R3461" s="6"/>
      <c r="S3461" s="6"/>
      <c r="T3461" s="6"/>
      <c r="U3461" s="6"/>
    </row>
    <row r="3462" spans="2:21" s="83" customFormat="1" x14ac:dyDescent="0.2">
      <c r="B3462" s="142"/>
      <c r="E3462" s="84"/>
      <c r="F3462" s="216"/>
      <c r="G3462" s="84"/>
      <c r="H3462" s="210"/>
      <c r="I3462" s="210"/>
      <c r="J3462" s="84"/>
      <c r="K3462" s="84"/>
      <c r="L3462" s="84"/>
      <c r="M3462" s="84"/>
      <c r="N3462" s="84"/>
      <c r="O3462" s="6"/>
      <c r="P3462" s="6"/>
      <c r="Q3462" s="6"/>
      <c r="R3462" s="6"/>
      <c r="S3462" s="6"/>
      <c r="T3462" s="6"/>
      <c r="U3462" s="6"/>
    </row>
    <row r="3463" spans="2:21" s="83" customFormat="1" x14ac:dyDescent="0.2">
      <c r="B3463" s="142"/>
      <c r="E3463" s="84"/>
      <c r="F3463" s="216"/>
      <c r="G3463" s="84"/>
      <c r="H3463" s="210"/>
      <c r="I3463" s="210"/>
      <c r="J3463" s="84"/>
      <c r="K3463" s="84"/>
      <c r="L3463" s="84"/>
      <c r="M3463" s="84"/>
      <c r="N3463" s="84"/>
      <c r="O3463" s="6"/>
      <c r="P3463" s="6"/>
      <c r="Q3463" s="6"/>
      <c r="R3463" s="6"/>
      <c r="S3463" s="6"/>
      <c r="T3463" s="6"/>
      <c r="U3463" s="6"/>
    </row>
    <row r="3464" spans="2:21" s="83" customFormat="1" x14ac:dyDescent="0.2">
      <c r="B3464" s="142"/>
      <c r="E3464" s="84"/>
      <c r="F3464" s="216"/>
      <c r="G3464" s="84"/>
      <c r="H3464" s="210"/>
      <c r="I3464" s="210"/>
      <c r="J3464" s="84"/>
      <c r="K3464" s="84"/>
      <c r="L3464" s="84"/>
      <c r="M3464" s="84"/>
      <c r="N3464" s="84"/>
      <c r="O3464" s="6"/>
      <c r="P3464" s="6"/>
      <c r="Q3464" s="6"/>
      <c r="R3464" s="6"/>
      <c r="S3464" s="6"/>
      <c r="T3464" s="6"/>
      <c r="U3464" s="6"/>
    </row>
    <row r="3465" spans="2:21" s="83" customFormat="1" x14ac:dyDescent="0.2">
      <c r="B3465" s="142"/>
      <c r="E3465" s="84"/>
      <c r="F3465" s="216"/>
      <c r="G3465" s="84"/>
      <c r="H3465" s="210"/>
      <c r="I3465" s="210"/>
      <c r="J3465" s="84"/>
      <c r="K3465" s="84"/>
      <c r="L3465" s="84"/>
      <c r="M3465" s="84"/>
      <c r="N3465" s="84"/>
      <c r="O3465" s="6"/>
      <c r="P3465" s="6"/>
      <c r="Q3465" s="6"/>
      <c r="R3465" s="6"/>
      <c r="S3465" s="6"/>
      <c r="T3465" s="6"/>
      <c r="U3465" s="6"/>
    </row>
    <row r="3466" spans="2:21" s="83" customFormat="1" x14ac:dyDescent="0.2">
      <c r="B3466" s="142"/>
      <c r="E3466" s="84"/>
      <c r="F3466" s="216"/>
      <c r="G3466" s="84"/>
      <c r="H3466" s="210"/>
      <c r="I3466" s="210"/>
      <c r="J3466" s="84"/>
      <c r="K3466" s="84"/>
      <c r="L3466" s="84"/>
      <c r="M3466" s="84"/>
      <c r="N3466" s="84"/>
      <c r="O3466" s="6"/>
      <c r="P3466" s="6"/>
      <c r="Q3466" s="6"/>
      <c r="R3466" s="6"/>
      <c r="S3466" s="6"/>
      <c r="T3466" s="6"/>
      <c r="U3466" s="6"/>
    </row>
    <row r="3467" spans="2:21" s="83" customFormat="1" x14ac:dyDescent="0.2">
      <c r="B3467" s="142"/>
      <c r="E3467" s="84"/>
      <c r="F3467" s="216"/>
      <c r="G3467" s="84"/>
      <c r="H3467" s="210"/>
      <c r="I3467" s="210"/>
      <c r="J3467" s="84"/>
      <c r="K3467" s="84"/>
      <c r="L3467" s="84"/>
      <c r="M3467" s="84"/>
      <c r="N3467" s="84"/>
      <c r="O3467" s="6"/>
      <c r="P3467" s="6"/>
      <c r="Q3467" s="6"/>
      <c r="R3467" s="6"/>
      <c r="S3467" s="6"/>
      <c r="T3467" s="6"/>
      <c r="U3467" s="6"/>
    </row>
    <row r="3468" spans="2:21" s="83" customFormat="1" x14ac:dyDescent="0.2">
      <c r="B3468" s="142"/>
      <c r="E3468" s="84"/>
      <c r="F3468" s="216"/>
      <c r="G3468" s="84"/>
      <c r="H3468" s="210"/>
      <c r="I3468" s="210"/>
      <c r="J3468" s="84"/>
      <c r="K3468" s="84"/>
      <c r="L3468" s="84"/>
      <c r="M3468" s="84"/>
      <c r="N3468" s="84"/>
      <c r="O3468" s="6"/>
      <c r="P3468" s="6"/>
      <c r="Q3468" s="6"/>
      <c r="R3468" s="6"/>
      <c r="S3468" s="6"/>
      <c r="T3468" s="6"/>
      <c r="U3468" s="6"/>
    </row>
    <row r="3469" spans="2:21" s="83" customFormat="1" x14ac:dyDescent="0.2">
      <c r="B3469" s="142"/>
      <c r="E3469" s="84"/>
      <c r="F3469" s="216"/>
      <c r="G3469" s="84"/>
      <c r="H3469" s="210"/>
      <c r="I3469" s="210"/>
      <c r="J3469" s="84"/>
      <c r="K3469" s="84"/>
      <c r="L3469" s="84"/>
      <c r="M3469" s="84"/>
      <c r="N3469" s="84"/>
      <c r="O3469" s="6"/>
      <c r="P3469" s="6"/>
      <c r="Q3469" s="6"/>
      <c r="R3469" s="6"/>
      <c r="S3469" s="6"/>
      <c r="T3469" s="6"/>
      <c r="U3469" s="6"/>
    </row>
    <row r="3470" spans="2:21" s="83" customFormat="1" x14ac:dyDescent="0.2">
      <c r="B3470" s="142"/>
      <c r="E3470" s="84"/>
      <c r="F3470" s="216"/>
      <c r="G3470" s="84"/>
      <c r="H3470" s="210"/>
      <c r="I3470" s="210"/>
      <c r="J3470" s="84"/>
      <c r="K3470" s="84"/>
      <c r="L3470" s="84"/>
      <c r="M3470" s="84"/>
      <c r="N3470" s="84"/>
      <c r="O3470" s="6"/>
      <c r="P3470" s="6"/>
      <c r="Q3470" s="6"/>
      <c r="R3470" s="6"/>
      <c r="S3470" s="6"/>
      <c r="T3470" s="6"/>
      <c r="U3470" s="6"/>
    </row>
    <row r="3471" spans="2:21" s="83" customFormat="1" x14ac:dyDescent="0.2">
      <c r="B3471" s="142"/>
      <c r="E3471" s="84"/>
      <c r="F3471" s="216"/>
      <c r="G3471" s="84"/>
      <c r="H3471" s="210"/>
      <c r="I3471" s="210"/>
      <c r="J3471" s="84"/>
      <c r="K3471" s="84"/>
      <c r="L3471" s="84"/>
      <c r="M3471" s="84"/>
      <c r="N3471" s="84"/>
      <c r="O3471" s="6"/>
      <c r="P3471" s="6"/>
      <c r="Q3471" s="6"/>
      <c r="R3471" s="6"/>
      <c r="S3471" s="6"/>
      <c r="T3471" s="6"/>
      <c r="U3471" s="6"/>
    </row>
    <row r="3472" spans="2:21" s="83" customFormat="1" x14ac:dyDescent="0.2">
      <c r="B3472" s="142"/>
      <c r="E3472" s="84"/>
      <c r="F3472" s="216"/>
      <c r="G3472" s="84"/>
      <c r="H3472" s="210"/>
      <c r="I3472" s="210"/>
      <c r="J3472" s="84"/>
      <c r="K3472" s="84"/>
      <c r="L3472" s="84"/>
      <c r="M3472" s="84"/>
      <c r="N3472" s="84"/>
      <c r="O3472" s="6"/>
      <c r="P3472" s="6"/>
      <c r="Q3472" s="6"/>
      <c r="R3472" s="6"/>
      <c r="S3472" s="6"/>
      <c r="T3472" s="6"/>
      <c r="U3472" s="6"/>
    </row>
    <row r="3473" spans="2:21" s="83" customFormat="1" x14ac:dyDescent="0.2">
      <c r="B3473" s="142"/>
      <c r="E3473" s="84"/>
      <c r="F3473" s="216"/>
      <c r="G3473" s="84"/>
      <c r="H3473" s="210"/>
      <c r="I3473" s="210"/>
      <c r="J3473" s="84"/>
      <c r="K3473" s="84"/>
      <c r="L3473" s="84"/>
      <c r="M3473" s="84"/>
      <c r="N3473" s="84"/>
      <c r="O3473" s="6"/>
      <c r="P3473" s="6"/>
      <c r="Q3473" s="6"/>
      <c r="R3473" s="6"/>
      <c r="S3473" s="6"/>
      <c r="T3473" s="6"/>
      <c r="U3473" s="6"/>
    </row>
    <row r="3474" spans="2:21" s="83" customFormat="1" x14ac:dyDescent="0.2">
      <c r="B3474" s="142"/>
      <c r="E3474" s="84"/>
      <c r="F3474" s="216"/>
      <c r="G3474" s="84"/>
      <c r="H3474" s="210"/>
      <c r="I3474" s="210"/>
      <c r="J3474" s="84"/>
      <c r="K3474" s="84"/>
      <c r="L3474" s="84"/>
      <c r="M3474" s="84"/>
      <c r="N3474" s="84"/>
      <c r="O3474" s="6"/>
      <c r="P3474" s="6"/>
      <c r="Q3474" s="6"/>
      <c r="R3474" s="6"/>
      <c r="S3474" s="6"/>
      <c r="T3474" s="6"/>
      <c r="U3474" s="6"/>
    </row>
    <row r="3475" spans="2:21" s="83" customFormat="1" x14ac:dyDescent="0.2">
      <c r="B3475" s="142"/>
      <c r="E3475" s="84"/>
      <c r="F3475" s="216"/>
      <c r="G3475" s="84"/>
      <c r="H3475" s="210"/>
      <c r="I3475" s="210"/>
      <c r="J3475" s="84"/>
      <c r="K3475" s="84"/>
      <c r="L3475" s="84"/>
      <c r="M3475" s="84"/>
      <c r="N3475" s="84"/>
      <c r="O3475" s="6"/>
      <c r="P3475" s="6"/>
      <c r="Q3475" s="6"/>
      <c r="R3475" s="6"/>
      <c r="S3475" s="6"/>
      <c r="T3475" s="6"/>
      <c r="U3475" s="6"/>
    </row>
    <row r="3476" spans="2:21" s="83" customFormat="1" x14ac:dyDescent="0.2">
      <c r="B3476" s="142"/>
      <c r="E3476" s="84"/>
      <c r="F3476" s="216"/>
      <c r="G3476" s="84"/>
      <c r="H3476" s="210"/>
      <c r="I3476" s="210"/>
      <c r="J3476" s="84"/>
      <c r="K3476" s="84"/>
      <c r="L3476" s="84"/>
      <c r="M3476" s="84"/>
      <c r="N3476" s="84"/>
      <c r="O3476" s="6"/>
      <c r="P3476" s="6"/>
      <c r="Q3476" s="6"/>
      <c r="R3476" s="6"/>
      <c r="S3476" s="6"/>
      <c r="T3476" s="6"/>
      <c r="U3476" s="6"/>
    </row>
    <row r="3477" spans="2:21" s="83" customFormat="1" x14ac:dyDescent="0.2">
      <c r="B3477" s="142"/>
      <c r="E3477" s="84"/>
      <c r="F3477" s="216"/>
      <c r="G3477" s="84"/>
      <c r="H3477" s="210"/>
      <c r="I3477" s="210"/>
      <c r="J3477" s="84"/>
      <c r="K3477" s="84"/>
      <c r="L3477" s="84"/>
      <c r="M3477" s="84"/>
      <c r="N3477" s="84"/>
      <c r="O3477" s="6"/>
      <c r="P3477" s="6"/>
      <c r="Q3477" s="6"/>
      <c r="R3477" s="6"/>
      <c r="S3477" s="6"/>
      <c r="T3477" s="6"/>
      <c r="U3477" s="6"/>
    </row>
    <row r="3478" spans="2:21" s="83" customFormat="1" x14ac:dyDescent="0.2">
      <c r="B3478" s="142"/>
      <c r="E3478" s="84"/>
      <c r="F3478" s="216"/>
      <c r="G3478" s="84"/>
      <c r="H3478" s="210"/>
      <c r="I3478" s="210"/>
      <c r="J3478" s="84"/>
      <c r="K3478" s="84"/>
      <c r="L3478" s="84"/>
      <c r="M3478" s="84"/>
      <c r="N3478" s="84"/>
      <c r="O3478" s="6"/>
      <c r="P3478" s="6"/>
      <c r="Q3478" s="6"/>
      <c r="R3478" s="6"/>
      <c r="S3478" s="6"/>
      <c r="T3478" s="6"/>
      <c r="U3478" s="6"/>
    </row>
    <row r="3479" spans="2:21" s="83" customFormat="1" x14ac:dyDescent="0.2">
      <c r="B3479" s="142"/>
      <c r="E3479" s="84"/>
      <c r="F3479" s="216"/>
      <c r="G3479" s="84"/>
      <c r="H3479" s="210"/>
      <c r="I3479" s="210"/>
      <c r="J3479" s="84"/>
      <c r="K3479" s="84"/>
      <c r="L3479" s="84"/>
      <c r="M3479" s="84"/>
      <c r="N3479" s="84"/>
      <c r="O3479" s="6"/>
      <c r="P3479" s="6"/>
      <c r="Q3479" s="6"/>
      <c r="R3479" s="6"/>
      <c r="S3479" s="6"/>
      <c r="T3479" s="6"/>
      <c r="U3479" s="6"/>
    </row>
    <row r="3480" spans="2:21" s="83" customFormat="1" x14ac:dyDescent="0.2">
      <c r="B3480" s="142"/>
      <c r="E3480" s="84"/>
      <c r="F3480" s="216"/>
      <c r="G3480" s="84"/>
      <c r="H3480" s="210"/>
      <c r="I3480" s="210"/>
      <c r="J3480" s="84"/>
      <c r="K3480" s="84"/>
      <c r="L3480" s="84"/>
      <c r="M3480" s="84"/>
      <c r="N3480" s="84"/>
      <c r="O3480" s="6"/>
      <c r="P3480" s="6"/>
      <c r="Q3480" s="6"/>
      <c r="R3480" s="6"/>
      <c r="S3480" s="6"/>
      <c r="T3480" s="6"/>
      <c r="U3480" s="6"/>
    </row>
    <row r="3481" spans="2:21" s="83" customFormat="1" x14ac:dyDescent="0.2">
      <c r="B3481" s="142"/>
      <c r="E3481" s="84"/>
      <c r="F3481" s="216"/>
      <c r="G3481" s="84"/>
      <c r="H3481" s="210"/>
      <c r="I3481" s="210"/>
      <c r="J3481" s="84"/>
      <c r="K3481" s="84"/>
      <c r="L3481" s="84"/>
      <c r="M3481" s="84"/>
      <c r="N3481" s="84"/>
      <c r="O3481" s="6"/>
      <c r="P3481" s="6"/>
      <c r="Q3481" s="6"/>
      <c r="R3481" s="6"/>
      <c r="S3481" s="6"/>
      <c r="T3481" s="6"/>
      <c r="U3481" s="6"/>
    </row>
    <row r="3482" spans="2:21" s="83" customFormat="1" x14ac:dyDescent="0.2">
      <c r="B3482" s="142"/>
      <c r="E3482" s="84"/>
      <c r="F3482" s="216"/>
      <c r="G3482" s="84"/>
      <c r="H3482" s="210"/>
      <c r="I3482" s="210"/>
      <c r="J3482" s="84"/>
      <c r="K3482" s="84"/>
      <c r="L3482" s="84"/>
      <c r="M3482" s="84"/>
      <c r="N3482" s="84"/>
      <c r="O3482" s="6"/>
      <c r="P3482" s="6"/>
      <c r="Q3482" s="6"/>
      <c r="R3482" s="6"/>
      <c r="S3482" s="6"/>
      <c r="T3482" s="6"/>
      <c r="U3482" s="6"/>
    </row>
    <row r="3483" spans="2:21" s="83" customFormat="1" x14ac:dyDescent="0.2">
      <c r="B3483" s="142"/>
      <c r="E3483" s="84"/>
      <c r="F3483" s="216"/>
      <c r="G3483" s="84"/>
      <c r="H3483" s="210"/>
      <c r="I3483" s="210"/>
      <c r="J3483" s="84"/>
      <c r="K3483" s="84"/>
      <c r="L3483" s="84"/>
      <c r="M3483" s="84"/>
      <c r="N3483" s="84"/>
      <c r="O3483" s="6"/>
      <c r="P3483" s="6"/>
      <c r="Q3483" s="6"/>
      <c r="R3483" s="6"/>
      <c r="S3483" s="6"/>
      <c r="T3483" s="6"/>
      <c r="U3483" s="6"/>
    </row>
    <row r="3484" spans="2:21" s="83" customFormat="1" x14ac:dyDescent="0.2">
      <c r="B3484" s="142"/>
      <c r="E3484" s="84"/>
      <c r="F3484" s="216"/>
      <c r="G3484" s="84"/>
      <c r="H3484" s="210"/>
      <c r="I3484" s="210"/>
      <c r="J3484" s="84"/>
      <c r="K3484" s="84"/>
      <c r="L3484" s="84"/>
      <c r="M3484" s="84"/>
      <c r="N3484" s="84"/>
      <c r="O3484" s="6"/>
      <c r="P3484" s="6"/>
      <c r="Q3484" s="6"/>
      <c r="R3484" s="6"/>
      <c r="S3484" s="6"/>
      <c r="T3484" s="6"/>
      <c r="U3484" s="6"/>
    </row>
    <row r="3485" spans="2:21" s="83" customFormat="1" x14ac:dyDescent="0.2">
      <c r="B3485" s="142"/>
      <c r="E3485" s="84"/>
      <c r="F3485" s="216"/>
      <c r="G3485" s="84"/>
      <c r="H3485" s="210"/>
      <c r="I3485" s="210"/>
      <c r="J3485" s="84"/>
      <c r="K3485" s="84"/>
      <c r="L3485" s="84"/>
      <c r="M3485" s="84"/>
      <c r="N3485" s="84"/>
      <c r="O3485" s="6"/>
      <c r="P3485" s="6"/>
      <c r="Q3485" s="6"/>
      <c r="R3485" s="6"/>
      <c r="S3485" s="6"/>
      <c r="T3485" s="6"/>
      <c r="U3485" s="6"/>
    </row>
    <row r="3486" spans="2:21" s="83" customFormat="1" x14ac:dyDescent="0.2">
      <c r="B3486" s="142"/>
      <c r="E3486" s="84"/>
      <c r="F3486" s="216"/>
      <c r="G3486" s="84"/>
      <c r="H3486" s="210"/>
      <c r="I3486" s="210"/>
      <c r="J3486" s="84"/>
      <c r="K3486" s="84"/>
      <c r="L3486" s="84"/>
      <c r="M3486" s="84"/>
      <c r="N3486" s="84"/>
      <c r="O3486" s="6"/>
      <c r="P3486" s="6"/>
      <c r="Q3486" s="6"/>
      <c r="R3486" s="6"/>
      <c r="S3486" s="6"/>
      <c r="T3486" s="6"/>
      <c r="U3486" s="6"/>
    </row>
    <row r="3487" spans="2:21" s="83" customFormat="1" x14ac:dyDescent="0.2">
      <c r="B3487" s="142"/>
      <c r="E3487" s="84"/>
      <c r="F3487" s="216"/>
      <c r="G3487" s="84"/>
      <c r="H3487" s="210"/>
      <c r="I3487" s="210"/>
      <c r="J3487" s="84"/>
      <c r="K3487" s="84"/>
      <c r="L3487" s="84"/>
      <c r="M3487" s="84"/>
      <c r="N3487" s="84"/>
      <c r="O3487" s="6"/>
      <c r="P3487" s="6"/>
      <c r="Q3487" s="6"/>
      <c r="R3487" s="6"/>
      <c r="S3487" s="6"/>
      <c r="T3487" s="6"/>
      <c r="U3487" s="6"/>
    </row>
    <row r="3488" spans="2:21" s="83" customFormat="1" x14ac:dyDescent="0.2">
      <c r="B3488" s="142"/>
      <c r="E3488" s="84"/>
      <c r="F3488" s="216"/>
      <c r="G3488" s="84"/>
      <c r="H3488" s="210"/>
      <c r="I3488" s="210"/>
      <c r="J3488" s="84"/>
      <c r="K3488" s="84"/>
      <c r="L3488" s="84"/>
      <c r="M3488" s="84"/>
      <c r="N3488" s="84"/>
      <c r="O3488" s="6"/>
      <c r="P3488" s="6"/>
      <c r="Q3488" s="6"/>
      <c r="R3488" s="6"/>
      <c r="S3488" s="6"/>
      <c r="T3488" s="6"/>
      <c r="U3488" s="6"/>
    </row>
    <row r="3489" spans="2:21" s="83" customFormat="1" x14ac:dyDescent="0.2">
      <c r="B3489" s="142"/>
      <c r="E3489" s="84"/>
      <c r="F3489" s="216"/>
      <c r="G3489" s="84"/>
      <c r="H3489" s="210"/>
      <c r="I3489" s="210"/>
      <c r="J3489" s="84"/>
      <c r="K3489" s="84"/>
      <c r="L3489" s="84"/>
      <c r="M3489" s="84"/>
      <c r="N3489" s="84"/>
      <c r="O3489" s="6"/>
      <c r="P3489" s="6"/>
      <c r="Q3489" s="6"/>
      <c r="R3489" s="6"/>
      <c r="S3489" s="6"/>
      <c r="T3489" s="6"/>
      <c r="U3489" s="6"/>
    </row>
    <row r="3490" spans="2:21" s="83" customFormat="1" x14ac:dyDescent="0.2">
      <c r="B3490" s="142"/>
      <c r="E3490" s="84"/>
      <c r="F3490" s="216"/>
      <c r="G3490" s="84"/>
      <c r="H3490" s="210"/>
      <c r="I3490" s="210"/>
      <c r="J3490" s="84"/>
      <c r="K3490" s="84"/>
      <c r="L3490" s="84"/>
      <c r="M3490" s="84"/>
      <c r="N3490" s="84"/>
      <c r="O3490" s="6"/>
      <c r="P3490" s="6"/>
      <c r="Q3490" s="6"/>
      <c r="R3490" s="6"/>
      <c r="S3490" s="6"/>
      <c r="T3490" s="6"/>
      <c r="U3490" s="6"/>
    </row>
    <row r="3491" spans="2:21" s="83" customFormat="1" x14ac:dyDescent="0.2">
      <c r="B3491" s="142"/>
      <c r="E3491" s="84"/>
      <c r="F3491" s="216"/>
      <c r="G3491" s="84"/>
      <c r="H3491" s="210"/>
      <c r="I3491" s="210"/>
      <c r="J3491" s="84"/>
      <c r="K3491" s="84"/>
      <c r="L3491" s="84"/>
      <c r="M3491" s="84"/>
      <c r="N3491" s="84"/>
      <c r="O3491" s="6"/>
      <c r="P3491" s="6"/>
      <c r="Q3491" s="6"/>
      <c r="R3491" s="6"/>
      <c r="S3491" s="6"/>
      <c r="T3491" s="6"/>
      <c r="U3491" s="6"/>
    </row>
    <row r="3492" spans="2:21" s="83" customFormat="1" x14ac:dyDescent="0.2">
      <c r="B3492" s="142"/>
      <c r="E3492" s="84"/>
      <c r="F3492" s="216"/>
      <c r="G3492" s="84"/>
      <c r="H3492" s="210"/>
      <c r="I3492" s="210"/>
      <c r="J3492" s="84"/>
      <c r="K3492" s="84"/>
      <c r="L3492" s="84"/>
      <c r="M3492" s="84"/>
      <c r="N3492" s="84"/>
      <c r="O3492" s="6"/>
      <c r="P3492" s="6"/>
      <c r="Q3492" s="6"/>
      <c r="R3492" s="6"/>
      <c r="S3492" s="6"/>
      <c r="T3492" s="6"/>
      <c r="U3492" s="6"/>
    </row>
    <row r="3493" spans="2:21" s="83" customFormat="1" x14ac:dyDescent="0.2">
      <c r="B3493" s="142"/>
      <c r="E3493" s="84"/>
      <c r="F3493" s="216"/>
      <c r="G3493" s="84"/>
      <c r="H3493" s="210"/>
      <c r="I3493" s="210"/>
      <c r="J3493" s="84"/>
      <c r="K3493" s="84"/>
      <c r="L3493" s="84"/>
      <c r="M3493" s="84"/>
      <c r="N3493" s="84"/>
      <c r="O3493" s="6"/>
      <c r="P3493" s="6"/>
      <c r="Q3493" s="6"/>
      <c r="R3493" s="6"/>
      <c r="S3493" s="6"/>
      <c r="T3493" s="6"/>
      <c r="U3493" s="6"/>
    </row>
    <row r="3494" spans="2:21" s="83" customFormat="1" x14ac:dyDescent="0.2">
      <c r="B3494" s="142"/>
      <c r="E3494" s="84"/>
      <c r="F3494" s="216"/>
      <c r="G3494" s="84"/>
      <c r="H3494" s="210"/>
      <c r="I3494" s="210"/>
      <c r="J3494" s="84"/>
      <c r="K3494" s="84"/>
      <c r="L3494" s="84"/>
      <c r="M3494" s="84"/>
      <c r="N3494" s="84"/>
      <c r="O3494" s="6"/>
      <c r="P3494" s="6"/>
      <c r="Q3494" s="6"/>
      <c r="R3494" s="6"/>
      <c r="S3494" s="6"/>
      <c r="T3494" s="6"/>
      <c r="U3494" s="6"/>
    </row>
    <row r="3495" spans="2:21" s="83" customFormat="1" x14ac:dyDescent="0.2">
      <c r="B3495" s="142"/>
      <c r="E3495" s="84"/>
      <c r="F3495" s="216"/>
      <c r="G3495" s="84"/>
      <c r="H3495" s="210"/>
      <c r="I3495" s="210"/>
      <c r="J3495" s="84"/>
      <c r="K3495" s="84"/>
      <c r="L3495" s="84"/>
      <c r="M3495" s="84"/>
      <c r="N3495" s="84"/>
      <c r="O3495" s="6"/>
      <c r="P3495" s="6"/>
      <c r="Q3495" s="6"/>
      <c r="R3495" s="6"/>
      <c r="S3495" s="6"/>
      <c r="T3495" s="6"/>
      <c r="U3495" s="6"/>
    </row>
    <row r="3496" spans="2:21" s="83" customFormat="1" x14ac:dyDescent="0.2">
      <c r="B3496" s="142"/>
      <c r="E3496" s="84"/>
      <c r="F3496" s="216"/>
      <c r="G3496" s="84"/>
      <c r="H3496" s="210"/>
      <c r="I3496" s="210"/>
      <c r="J3496" s="84"/>
      <c r="K3496" s="84"/>
      <c r="L3496" s="84"/>
      <c r="M3496" s="84"/>
      <c r="N3496" s="84"/>
      <c r="O3496" s="6"/>
      <c r="P3496" s="6"/>
      <c r="Q3496" s="6"/>
      <c r="R3496" s="6"/>
      <c r="S3496" s="6"/>
      <c r="T3496" s="6"/>
      <c r="U3496" s="6"/>
    </row>
    <row r="3497" spans="2:21" s="83" customFormat="1" x14ac:dyDescent="0.2">
      <c r="B3497" s="142"/>
      <c r="E3497" s="84"/>
      <c r="F3497" s="216"/>
      <c r="G3497" s="84"/>
      <c r="H3497" s="210"/>
      <c r="I3497" s="210"/>
      <c r="J3497" s="84"/>
      <c r="K3497" s="84"/>
      <c r="L3497" s="84"/>
      <c r="M3497" s="84"/>
      <c r="N3497" s="84"/>
      <c r="O3497" s="6"/>
      <c r="P3497" s="6"/>
      <c r="Q3497" s="6"/>
      <c r="R3497" s="6"/>
      <c r="S3497" s="6"/>
      <c r="T3497" s="6"/>
      <c r="U3497" s="6"/>
    </row>
    <row r="3498" spans="2:21" s="83" customFormat="1" x14ac:dyDescent="0.2">
      <c r="B3498" s="142"/>
      <c r="E3498" s="84"/>
      <c r="F3498" s="216"/>
      <c r="G3498" s="84"/>
      <c r="H3498" s="210"/>
      <c r="I3498" s="210"/>
      <c r="J3498" s="84"/>
      <c r="K3498" s="84"/>
      <c r="L3498" s="84"/>
      <c r="M3498" s="84"/>
      <c r="N3498" s="84"/>
      <c r="O3498" s="6"/>
      <c r="P3498" s="6"/>
      <c r="Q3498" s="6"/>
      <c r="R3498" s="6"/>
      <c r="S3498" s="6"/>
      <c r="T3498" s="6"/>
      <c r="U3498" s="6"/>
    </row>
    <row r="3499" spans="2:21" s="83" customFormat="1" x14ac:dyDescent="0.2">
      <c r="B3499" s="142"/>
      <c r="E3499" s="84"/>
      <c r="F3499" s="216"/>
      <c r="G3499" s="84"/>
      <c r="H3499" s="210"/>
      <c r="I3499" s="210"/>
      <c r="J3499" s="84"/>
      <c r="K3499" s="84"/>
      <c r="L3499" s="84"/>
      <c r="M3499" s="84"/>
      <c r="N3499" s="84"/>
      <c r="O3499" s="6"/>
      <c r="P3499" s="6"/>
      <c r="Q3499" s="6"/>
      <c r="R3499" s="6"/>
      <c r="S3499" s="6"/>
      <c r="T3499" s="6"/>
      <c r="U3499" s="6"/>
    </row>
    <row r="3500" spans="2:21" s="83" customFormat="1" x14ac:dyDescent="0.2">
      <c r="B3500" s="142"/>
      <c r="E3500" s="84"/>
      <c r="F3500" s="216"/>
      <c r="G3500" s="84"/>
      <c r="H3500" s="210"/>
      <c r="I3500" s="210"/>
      <c r="J3500" s="84"/>
      <c r="K3500" s="84"/>
      <c r="L3500" s="84"/>
      <c r="M3500" s="84"/>
      <c r="N3500" s="84"/>
      <c r="O3500" s="6"/>
      <c r="P3500" s="6"/>
      <c r="Q3500" s="6"/>
      <c r="R3500" s="6"/>
      <c r="S3500" s="6"/>
      <c r="T3500" s="6"/>
      <c r="U3500" s="6"/>
    </row>
    <row r="3501" spans="2:21" s="83" customFormat="1" x14ac:dyDescent="0.2">
      <c r="B3501" s="142"/>
      <c r="E3501" s="84"/>
      <c r="F3501" s="216"/>
      <c r="G3501" s="84"/>
      <c r="H3501" s="210"/>
      <c r="I3501" s="210"/>
      <c r="J3501" s="84"/>
      <c r="K3501" s="84"/>
      <c r="L3501" s="84"/>
      <c r="M3501" s="84"/>
      <c r="N3501" s="84"/>
      <c r="O3501" s="6"/>
      <c r="P3501" s="6"/>
      <c r="Q3501" s="6"/>
      <c r="R3501" s="6"/>
      <c r="S3501" s="6"/>
      <c r="T3501" s="6"/>
      <c r="U3501" s="6"/>
    </row>
    <row r="3502" spans="2:21" s="83" customFormat="1" x14ac:dyDescent="0.2">
      <c r="B3502" s="142"/>
      <c r="E3502" s="84"/>
      <c r="F3502" s="216"/>
      <c r="G3502" s="84"/>
      <c r="H3502" s="210"/>
      <c r="I3502" s="210"/>
      <c r="J3502" s="84"/>
      <c r="K3502" s="84"/>
      <c r="L3502" s="84"/>
      <c r="M3502" s="84"/>
      <c r="N3502" s="84"/>
      <c r="O3502" s="6"/>
      <c r="P3502" s="6"/>
      <c r="Q3502" s="6"/>
      <c r="R3502" s="6"/>
      <c r="S3502" s="6"/>
      <c r="T3502" s="6"/>
      <c r="U3502" s="6"/>
    </row>
    <row r="3503" spans="2:21" s="83" customFormat="1" x14ac:dyDescent="0.2">
      <c r="B3503" s="142"/>
      <c r="E3503" s="84"/>
      <c r="F3503" s="216"/>
      <c r="G3503" s="84"/>
      <c r="H3503" s="210"/>
      <c r="I3503" s="210"/>
      <c r="J3503" s="84"/>
      <c r="K3503" s="84"/>
      <c r="L3503" s="84"/>
      <c r="M3503" s="84"/>
      <c r="N3503" s="84"/>
      <c r="O3503" s="6"/>
      <c r="P3503" s="6"/>
      <c r="Q3503" s="6"/>
      <c r="R3503" s="6"/>
      <c r="S3503" s="6"/>
      <c r="T3503" s="6"/>
      <c r="U3503" s="6"/>
    </row>
    <row r="3504" spans="2:21" s="83" customFormat="1" x14ac:dyDescent="0.2">
      <c r="B3504" s="142"/>
      <c r="E3504" s="84"/>
      <c r="F3504" s="216"/>
      <c r="G3504" s="84"/>
      <c r="H3504" s="210"/>
      <c r="I3504" s="210"/>
      <c r="J3504" s="84"/>
      <c r="K3504" s="84"/>
      <c r="L3504" s="84"/>
      <c r="M3504" s="84"/>
      <c r="N3504" s="84"/>
      <c r="O3504" s="6"/>
      <c r="P3504" s="6"/>
      <c r="Q3504" s="6"/>
      <c r="R3504" s="6"/>
      <c r="S3504" s="6"/>
      <c r="T3504" s="6"/>
      <c r="U3504" s="6"/>
    </row>
    <row r="3505" spans="2:21" s="83" customFormat="1" x14ac:dyDescent="0.2">
      <c r="B3505" s="142"/>
      <c r="E3505" s="84"/>
      <c r="F3505" s="216"/>
      <c r="G3505" s="84"/>
      <c r="H3505" s="210"/>
      <c r="I3505" s="210"/>
      <c r="J3505" s="84"/>
      <c r="K3505" s="84"/>
      <c r="L3505" s="84"/>
      <c r="M3505" s="84"/>
      <c r="N3505" s="84"/>
      <c r="O3505" s="6"/>
      <c r="P3505" s="6"/>
      <c r="Q3505" s="6"/>
      <c r="R3505" s="6"/>
      <c r="S3505" s="6"/>
      <c r="T3505" s="6"/>
      <c r="U3505" s="6"/>
    </row>
    <row r="3506" spans="2:21" s="83" customFormat="1" x14ac:dyDescent="0.2">
      <c r="B3506" s="142"/>
      <c r="E3506" s="84"/>
      <c r="F3506" s="216"/>
      <c r="G3506" s="84"/>
      <c r="H3506" s="210"/>
      <c r="I3506" s="210"/>
      <c r="J3506" s="84"/>
      <c r="K3506" s="84"/>
      <c r="L3506" s="84"/>
      <c r="M3506" s="84"/>
      <c r="N3506" s="84"/>
      <c r="O3506" s="6"/>
      <c r="P3506" s="6"/>
      <c r="Q3506" s="6"/>
      <c r="R3506" s="6"/>
      <c r="S3506" s="6"/>
      <c r="T3506" s="6"/>
      <c r="U3506" s="6"/>
    </row>
    <row r="3507" spans="2:21" s="83" customFormat="1" x14ac:dyDescent="0.2">
      <c r="B3507" s="142"/>
      <c r="E3507" s="84"/>
      <c r="F3507" s="216"/>
      <c r="G3507" s="84"/>
      <c r="H3507" s="210"/>
      <c r="I3507" s="210"/>
      <c r="J3507" s="84"/>
      <c r="K3507" s="84"/>
      <c r="L3507" s="84"/>
      <c r="M3507" s="84"/>
      <c r="N3507" s="84"/>
      <c r="O3507" s="6"/>
      <c r="P3507" s="6"/>
      <c r="Q3507" s="6"/>
      <c r="R3507" s="6"/>
      <c r="S3507" s="6"/>
      <c r="T3507" s="6"/>
      <c r="U3507" s="6"/>
    </row>
    <row r="3508" spans="2:21" s="83" customFormat="1" x14ac:dyDescent="0.2">
      <c r="B3508" s="142"/>
      <c r="E3508" s="84"/>
      <c r="F3508" s="216"/>
      <c r="G3508" s="84"/>
      <c r="H3508" s="210"/>
      <c r="I3508" s="210"/>
      <c r="J3508" s="84"/>
      <c r="K3508" s="84"/>
      <c r="L3508" s="84"/>
      <c r="M3508" s="84"/>
      <c r="N3508" s="84"/>
      <c r="O3508" s="6"/>
      <c r="P3508" s="6"/>
      <c r="Q3508" s="6"/>
      <c r="R3508" s="6"/>
      <c r="S3508" s="6"/>
      <c r="T3508" s="6"/>
      <c r="U3508" s="6"/>
    </row>
    <row r="3509" spans="2:21" s="83" customFormat="1" x14ac:dyDescent="0.2">
      <c r="B3509" s="142"/>
      <c r="E3509" s="84"/>
      <c r="F3509" s="216"/>
      <c r="G3509" s="84"/>
      <c r="H3509" s="210"/>
      <c r="I3509" s="210"/>
      <c r="J3509" s="84"/>
      <c r="K3509" s="84"/>
      <c r="L3509" s="84"/>
      <c r="M3509" s="84"/>
      <c r="N3509" s="84"/>
      <c r="O3509" s="6"/>
      <c r="P3509" s="6"/>
      <c r="Q3509" s="6"/>
      <c r="R3509" s="6"/>
      <c r="S3509" s="6"/>
      <c r="T3509" s="6"/>
      <c r="U3509" s="6"/>
    </row>
    <row r="3510" spans="2:21" s="83" customFormat="1" x14ac:dyDescent="0.2">
      <c r="B3510" s="142"/>
      <c r="E3510" s="84"/>
      <c r="F3510" s="216"/>
      <c r="G3510" s="84"/>
      <c r="H3510" s="210"/>
      <c r="I3510" s="210"/>
      <c r="J3510" s="84"/>
      <c r="K3510" s="84"/>
      <c r="L3510" s="84"/>
      <c r="M3510" s="84"/>
      <c r="N3510" s="84"/>
      <c r="O3510" s="6"/>
      <c r="P3510" s="6"/>
      <c r="Q3510" s="6"/>
      <c r="R3510" s="6"/>
      <c r="S3510" s="6"/>
      <c r="T3510" s="6"/>
      <c r="U3510" s="6"/>
    </row>
    <row r="3511" spans="2:21" s="83" customFormat="1" x14ac:dyDescent="0.2">
      <c r="B3511" s="142"/>
      <c r="E3511" s="84"/>
      <c r="F3511" s="216"/>
      <c r="G3511" s="84"/>
      <c r="H3511" s="210"/>
      <c r="I3511" s="210"/>
      <c r="J3511" s="84"/>
      <c r="K3511" s="84"/>
      <c r="L3511" s="84"/>
      <c r="M3511" s="84"/>
      <c r="N3511" s="84"/>
      <c r="O3511" s="6"/>
      <c r="P3511" s="6"/>
      <c r="Q3511" s="6"/>
      <c r="R3511" s="6"/>
      <c r="S3511" s="6"/>
      <c r="T3511" s="6"/>
      <c r="U3511" s="6"/>
    </row>
    <row r="3512" spans="2:21" s="83" customFormat="1" x14ac:dyDescent="0.2">
      <c r="B3512" s="142"/>
      <c r="E3512" s="84"/>
      <c r="F3512" s="216"/>
      <c r="G3512" s="84"/>
      <c r="H3512" s="210"/>
      <c r="I3512" s="210"/>
      <c r="J3512" s="84"/>
      <c r="K3512" s="84"/>
      <c r="L3512" s="84"/>
      <c r="M3512" s="84"/>
      <c r="N3512" s="84"/>
      <c r="O3512" s="6"/>
      <c r="P3512" s="6"/>
      <c r="Q3512" s="6"/>
      <c r="R3512" s="6"/>
      <c r="S3512" s="6"/>
      <c r="T3512" s="6"/>
      <c r="U3512" s="6"/>
    </row>
    <row r="3513" spans="2:21" s="83" customFormat="1" x14ac:dyDescent="0.2">
      <c r="B3513" s="142"/>
      <c r="E3513" s="84"/>
      <c r="F3513" s="216"/>
      <c r="G3513" s="84"/>
      <c r="H3513" s="210"/>
      <c r="I3513" s="210"/>
      <c r="J3513" s="84"/>
      <c r="K3513" s="84"/>
      <c r="L3513" s="84"/>
      <c r="M3513" s="84"/>
      <c r="N3513" s="84"/>
      <c r="O3513" s="6"/>
      <c r="P3513" s="6"/>
      <c r="Q3513" s="6"/>
      <c r="R3513" s="6"/>
      <c r="S3513" s="6"/>
      <c r="T3513" s="6"/>
      <c r="U3513" s="6"/>
    </row>
    <row r="3514" spans="2:21" s="83" customFormat="1" x14ac:dyDescent="0.2">
      <c r="B3514" s="142"/>
      <c r="E3514" s="84"/>
      <c r="F3514" s="216"/>
      <c r="G3514" s="84"/>
      <c r="H3514" s="210"/>
      <c r="I3514" s="210"/>
      <c r="J3514" s="84"/>
      <c r="K3514" s="84"/>
      <c r="L3514" s="84"/>
      <c r="M3514" s="84"/>
      <c r="N3514" s="84"/>
      <c r="O3514" s="6"/>
      <c r="P3514" s="6"/>
      <c r="Q3514" s="6"/>
      <c r="R3514" s="6"/>
      <c r="S3514" s="6"/>
      <c r="T3514" s="6"/>
      <c r="U3514" s="6"/>
    </row>
    <row r="3515" spans="2:21" s="83" customFormat="1" x14ac:dyDescent="0.2">
      <c r="B3515" s="142"/>
      <c r="E3515" s="84"/>
      <c r="F3515" s="216"/>
      <c r="G3515" s="84"/>
      <c r="H3515" s="210"/>
      <c r="I3515" s="210"/>
      <c r="J3515" s="84"/>
      <c r="K3515" s="84"/>
      <c r="L3515" s="84"/>
      <c r="M3515" s="84"/>
      <c r="N3515" s="84"/>
      <c r="O3515" s="6"/>
      <c r="P3515" s="6"/>
      <c r="Q3515" s="6"/>
      <c r="R3515" s="6"/>
      <c r="S3515" s="6"/>
      <c r="T3515" s="6"/>
      <c r="U3515" s="6"/>
    </row>
    <row r="3516" spans="2:21" s="83" customFormat="1" x14ac:dyDescent="0.2">
      <c r="B3516" s="142"/>
      <c r="E3516" s="84"/>
      <c r="F3516" s="216"/>
      <c r="G3516" s="84"/>
      <c r="H3516" s="210"/>
      <c r="I3516" s="210"/>
      <c r="J3516" s="84"/>
      <c r="K3516" s="84"/>
      <c r="L3516" s="84"/>
      <c r="M3516" s="84"/>
      <c r="N3516" s="84"/>
      <c r="O3516" s="6"/>
      <c r="P3516" s="6"/>
      <c r="Q3516" s="6"/>
      <c r="R3516" s="6"/>
      <c r="S3516" s="6"/>
      <c r="T3516" s="6"/>
      <c r="U3516" s="6"/>
    </row>
    <row r="3517" spans="2:21" s="83" customFormat="1" x14ac:dyDescent="0.2">
      <c r="B3517" s="142"/>
      <c r="E3517" s="84"/>
      <c r="F3517" s="216"/>
      <c r="G3517" s="84"/>
      <c r="H3517" s="210"/>
      <c r="I3517" s="210"/>
      <c r="J3517" s="84"/>
      <c r="K3517" s="84"/>
      <c r="L3517" s="84"/>
      <c r="M3517" s="84"/>
      <c r="N3517" s="84"/>
      <c r="O3517" s="6"/>
      <c r="P3517" s="6"/>
      <c r="Q3517" s="6"/>
      <c r="R3517" s="6"/>
      <c r="S3517" s="6"/>
      <c r="T3517" s="6"/>
      <c r="U3517" s="6"/>
    </row>
    <row r="3518" spans="2:21" s="83" customFormat="1" x14ac:dyDescent="0.2">
      <c r="B3518" s="142"/>
      <c r="E3518" s="84"/>
      <c r="F3518" s="216"/>
      <c r="G3518" s="84"/>
      <c r="H3518" s="210"/>
      <c r="I3518" s="210"/>
      <c r="J3518" s="84"/>
      <c r="K3518" s="84"/>
      <c r="L3518" s="84"/>
      <c r="M3518" s="84"/>
      <c r="N3518" s="84"/>
      <c r="O3518" s="6"/>
      <c r="P3518" s="6"/>
      <c r="Q3518" s="6"/>
      <c r="R3518" s="6"/>
      <c r="S3518" s="6"/>
      <c r="T3518" s="6"/>
      <c r="U3518" s="6"/>
    </row>
    <row r="3519" spans="2:21" s="83" customFormat="1" x14ac:dyDescent="0.2">
      <c r="B3519" s="142"/>
      <c r="E3519" s="84"/>
      <c r="F3519" s="216"/>
      <c r="G3519" s="84"/>
      <c r="H3519" s="210"/>
      <c r="I3519" s="210"/>
      <c r="J3519" s="84"/>
      <c r="K3519" s="84"/>
      <c r="L3519" s="84"/>
      <c r="M3519" s="84"/>
      <c r="N3519" s="84"/>
      <c r="O3519" s="6"/>
      <c r="P3519" s="6"/>
      <c r="Q3519" s="6"/>
      <c r="R3519" s="6"/>
      <c r="S3519" s="6"/>
      <c r="T3519" s="6"/>
      <c r="U3519" s="6"/>
    </row>
    <row r="3520" spans="2:21" s="83" customFormat="1" x14ac:dyDescent="0.2">
      <c r="B3520" s="142"/>
      <c r="E3520" s="84"/>
      <c r="F3520" s="216"/>
      <c r="G3520" s="84"/>
      <c r="H3520" s="210"/>
      <c r="I3520" s="210"/>
      <c r="J3520" s="84"/>
      <c r="K3520" s="84"/>
      <c r="L3520" s="84"/>
      <c r="M3520" s="84"/>
      <c r="N3520" s="84"/>
      <c r="O3520" s="6"/>
      <c r="P3520" s="6"/>
      <c r="Q3520" s="6"/>
      <c r="R3520" s="6"/>
      <c r="S3520" s="6"/>
      <c r="T3520" s="6"/>
      <c r="U3520" s="6"/>
    </row>
    <row r="3521" spans="2:21" s="83" customFormat="1" x14ac:dyDescent="0.2">
      <c r="B3521" s="142"/>
      <c r="E3521" s="84"/>
      <c r="F3521" s="216"/>
      <c r="G3521" s="84"/>
      <c r="H3521" s="210"/>
      <c r="I3521" s="210"/>
      <c r="J3521" s="84"/>
      <c r="K3521" s="84"/>
      <c r="L3521" s="84"/>
      <c r="M3521" s="84"/>
      <c r="N3521" s="84"/>
      <c r="O3521" s="6"/>
      <c r="P3521" s="6"/>
      <c r="Q3521" s="6"/>
      <c r="R3521" s="6"/>
      <c r="S3521" s="6"/>
      <c r="T3521" s="6"/>
      <c r="U3521" s="6"/>
    </row>
    <row r="3522" spans="2:21" s="83" customFormat="1" x14ac:dyDescent="0.2">
      <c r="B3522" s="142"/>
      <c r="E3522" s="84"/>
      <c r="F3522" s="216"/>
      <c r="G3522" s="84"/>
      <c r="H3522" s="210"/>
      <c r="I3522" s="210"/>
      <c r="J3522" s="84"/>
      <c r="K3522" s="84"/>
      <c r="L3522" s="84"/>
      <c r="M3522" s="84"/>
      <c r="N3522" s="84"/>
      <c r="O3522" s="6"/>
      <c r="P3522" s="6"/>
      <c r="Q3522" s="6"/>
      <c r="R3522" s="6"/>
      <c r="S3522" s="6"/>
      <c r="T3522" s="6"/>
      <c r="U3522" s="6"/>
    </row>
    <row r="3523" spans="2:21" s="83" customFormat="1" x14ac:dyDescent="0.2">
      <c r="B3523" s="142"/>
      <c r="E3523" s="84"/>
      <c r="F3523" s="216"/>
      <c r="G3523" s="84"/>
      <c r="H3523" s="210"/>
      <c r="I3523" s="210"/>
      <c r="J3523" s="84"/>
      <c r="K3523" s="84"/>
      <c r="L3523" s="84"/>
      <c r="M3523" s="84"/>
      <c r="N3523" s="84"/>
      <c r="O3523" s="6"/>
      <c r="P3523" s="6"/>
      <c r="Q3523" s="6"/>
      <c r="R3523" s="6"/>
      <c r="S3523" s="6"/>
      <c r="T3523" s="6"/>
      <c r="U3523" s="6"/>
    </row>
    <row r="3524" spans="2:21" s="83" customFormat="1" x14ac:dyDescent="0.2">
      <c r="B3524" s="142"/>
      <c r="E3524" s="84"/>
      <c r="F3524" s="216"/>
      <c r="G3524" s="84"/>
      <c r="H3524" s="210"/>
      <c r="I3524" s="210"/>
      <c r="J3524" s="84"/>
      <c r="K3524" s="84"/>
      <c r="L3524" s="84"/>
      <c r="M3524" s="84"/>
      <c r="N3524" s="84"/>
      <c r="O3524" s="6"/>
      <c r="P3524" s="6"/>
      <c r="Q3524" s="6"/>
      <c r="R3524" s="6"/>
      <c r="S3524" s="6"/>
      <c r="T3524" s="6"/>
      <c r="U3524" s="6"/>
    </row>
    <row r="3525" spans="2:21" s="83" customFormat="1" x14ac:dyDescent="0.2">
      <c r="B3525" s="142"/>
      <c r="E3525" s="84"/>
      <c r="F3525" s="216"/>
      <c r="G3525" s="84"/>
      <c r="H3525" s="210"/>
      <c r="I3525" s="210"/>
      <c r="J3525" s="84"/>
      <c r="K3525" s="84"/>
      <c r="L3525" s="84"/>
      <c r="M3525" s="84"/>
      <c r="N3525" s="84"/>
      <c r="O3525" s="6"/>
      <c r="P3525" s="6"/>
      <c r="Q3525" s="6"/>
      <c r="R3525" s="6"/>
      <c r="S3525" s="6"/>
      <c r="T3525" s="6"/>
      <c r="U3525" s="6"/>
    </row>
    <row r="3526" spans="2:21" s="83" customFormat="1" x14ac:dyDescent="0.2">
      <c r="B3526" s="142"/>
      <c r="E3526" s="84"/>
      <c r="F3526" s="216"/>
      <c r="G3526" s="84"/>
      <c r="H3526" s="210"/>
      <c r="I3526" s="210"/>
      <c r="J3526" s="84"/>
      <c r="K3526" s="84"/>
      <c r="L3526" s="84"/>
      <c r="M3526" s="84"/>
      <c r="N3526" s="84"/>
      <c r="O3526" s="6"/>
      <c r="P3526" s="6"/>
      <c r="Q3526" s="6"/>
      <c r="R3526" s="6"/>
      <c r="S3526" s="6"/>
      <c r="T3526" s="6"/>
      <c r="U3526" s="6"/>
    </row>
    <row r="3527" spans="2:21" s="83" customFormat="1" x14ac:dyDescent="0.2">
      <c r="B3527" s="142"/>
      <c r="E3527" s="84"/>
      <c r="F3527" s="216"/>
      <c r="G3527" s="84"/>
      <c r="H3527" s="210"/>
      <c r="I3527" s="210"/>
      <c r="J3527" s="84"/>
      <c r="K3527" s="84"/>
      <c r="L3527" s="84"/>
      <c r="M3527" s="84"/>
      <c r="N3527" s="84"/>
      <c r="O3527" s="6"/>
      <c r="P3527" s="6"/>
      <c r="Q3527" s="6"/>
      <c r="R3527" s="6"/>
      <c r="S3527" s="6"/>
      <c r="T3527" s="6"/>
      <c r="U3527" s="6"/>
    </row>
    <row r="3528" spans="2:21" s="83" customFormat="1" x14ac:dyDescent="0.2">
      <c r="B3528" s="142"/>
      <c r="E3528" s="84"/>
      <c r="F3528" s="216"/>
      <c r="G3528" s="84"/>
      <c r="H3528" s="210"/>
      <c r="I3528" s="210"/>
      <c r="J3528" s="84"/>
      <c r="K3528" s="84"/>
      <c r="L3528" s="84"/>
      <c r="M3528" s="84"/>
      <c r="N3528" s="84"/>
      <c r="O3528" s="6"/>
      <c r="P3528" s="6"/>
      <c r="Q3528" s="6"/>
      <c r="R3528" s="6"/>
      <c r="S3528" s="6"/>
      <c r="T3528" s="6"/>
      <c r="U3528" s="6"/>
    </row>
    <row r="3529" spans="2:21" s="83" customFormat="1" x14ac:dyDescent="0.2">
      <c r="B3529" s="142"/>
      <c r="E3529" s="84"/>
      <c r="F3529" s="216"/>
      <c r="G3529" s="84"/>
      <c r="H3529" s="210"/>
      <c r="I3529" s="210"/>
      <c r="J3529" s="84"/>
      <c r="K3529" s="84"/>
      <c r="L3529" s="84"/>
      <c r="M3529" s="84"/>
      <c r="N3529" s="84"/>
      <c r="O3529" s="6"/>
      <c r="P3529" s="6"/>
      <c r="Q3529" s="6"/>
      <c r="R3529" s="6"/>
      <c r="S3529" s="6"/>
      <c r="T3529" s="6"/>
      <c r="U3529" s="6"/>
    </row>
    <row r="3530" spans="2:21" s="83" customFormat="1" x14ac:dyDescent="0.2">
      <c r="B3530" s="142"/>
      <c r="E3530" s="84"/>
      <c r="F3530" s="216"/>
      <c r="G3530" s="84"/>
      <c r="H3530" s="210"/>
      <c r="I3530" s="210"/>
      <c r="J3530" s="84"/>
      <c r="K3530" s="84"/>
      <c r="L3530" s="84"/>
      <c r="M3530" s="84"/>
      <c r="N3530" s="84"/>
      <c r="O3530" s="6"/>
      <c r="P3530" s="6"/>
      <c r="Q3530" s="6"/>
      <c r="R3530" s="6"/>
      <c r="S3530" s="6"/>
      <c r="T3530" s="6"/>
      <c r="U3530" s="6"/>
    </row>
    <row r="3531" spans="2:21" s="83" customFormat="1" x14ac:dyDescent="0.2">
      <c r="B3531" s="142"/>
      <c r="E3531" s="84"/>
      <c r="F3531" s="216"/>
      <c r="G3531" s="84"/>
      <c r="H3531" s="210"/>
      <c r="I3531" s="210"/>
      <c r="J3531" s="84"/>
      <c r="K3531" s="84"/>
      <c r="L3531" s="84"/>
      <c r="M3531" s="84"/>
      <c r="N3531" s="84"/>
      <c r="O3531" s="6"/>
      <c r="P3531" s="6"/>
      <c r="Q3531" s="6"/>
      <c r="R3531" s="6"/>
      <c r="S3531" s="6"/>
      <c r="T3531" s="6"/>
      <c r="U3531" s="6"/>
    </row>
    <row r="3532" spans="2:21" s="83" customFormat="1" x14ac:dyDescent="0.2">
      <c r="B3532" s="142"/>
      <c r="E3532" s="84"/>
      <c r="F3532" s="216"/>
      <c r="G3532" s="84"/>
      <c r="H3532" s="210"/>
      <c r="I3532" s="210"/>
      <c r="J3532" s="84"/>
      <c r="K3532" s="84"/>
      <c r="L3532" s="84"/>
      <c r="M3532" s="84"/>
      <c r="N3532" s="84"/>
      <c r="O3532" s="6"/>
      <c r="P3532" s="6"/>
      <c r="Q3532" s="6"/>
      <c r="R3532" s="6"/>
      <c r="S3532" s="6"/>
      <c r="T3532" s="6"/>
      <c r="U3532" s="6"/>
    </row>
    <row r="3533" spans="2:21" s="83" customFormat="1" x14ac:dyDescent="0.2">
      <c r="B3533" s="142"/>
      <c r="E3533" s="84"/>
      <c r="F3533" s="216"/>
      <c r="G3533" s="84"/>
      <c r="H3533" s="210"/>
      <c r="I3533" s="210"/>
      <c r="J3533" s="84"/>
      <c r="K3533" s="84"/>
      <c r="L3533" s="84"/>
      <c r="M3533" s="84"/>
      <c r="N3533" s="84"/>
      <c r="O3533" s="6"/>
      <c r="P3533" s="6"/>
      <c r="Q3533" s="6"/>
      <c r="R3533" s="6"/>
      <c r="S3533" s="6"/>
      <c r="T3533" s="6"/>
      <c r="U3533" s="6"/>
    </row>
    <row r="3534" spans="2:21" s="83" customFormat="1" x14ac:dyDescent="0.2">
      <c r="B3534" s="142"/>
      <c r="E3534" s="84"/>
      <c r="F3534" s="216"/>
      <c r="G3534" s="84"/>
      <c r="H3534" s="210"/>
      <c r="I3534" s="210"/>
      <c r="J3534" s="84"/>
      <c r="K3534" s="84"/>
      <c r="L3534" s="84"/>
      <c r="M3534" s="84"/>
      <c r="N3534" s="84"/>
      <c r="O3534" s="6"/>
      <c r="P3534" s="6"/>
      <c r="Q3534" s="6"/>
      <c r="R3534" s="6"/>
      <c r="S3534" s="6"/>
      <c r="T3534" s="6"/>
      <c r="U3534" s="6"/>
    </row>
    <row r="3535" spans="2:21" s="83" customFormat="1" x14ac:dyDescent="0.2">
      <c r="B3535" s="142"/>
      <c r="E3535" s="84"/>
      <c r="F3535" s="216"/>
      <c r="G3535" s="84"/>
      <c r="H3535" s="210"/>
      <c r="I3535" s="210"/>
      <c r="J3535" s="84"/>
      <c r="K3535" s="84"/>
      <c r="L3535" s="84"/>
      <c r="M3535" s="84"/>
      <c r="N3535" s="84"/>
      <c r="O3535" s="6"/>
      <c r="P3535" s="6"/>
      <c r="Q3535" s="6"/>
      <c r="R3535" s="6"/>
      <c r="S3535" s="6"/>
      <c r="T3535" s="6"/>
      <c r="U3535" s="6"/>
    </row>
    <row r="3536" spans="2:21" s="83" customFormat="1" x14ac:dyDescent="0.2">
      <c r="B3536" s="142"/>
      <c r="E3536" s="84"/>
      <c r="F3536" s="216"/>
      <c r="G3536" s="84"/>
      <c r="H3536" s="210"/>
      <c r="I3536" s="210"/>
      <c r="J3536" s="84"/>
      <c r="K3536" s="84"/>
      <c r="L3536" s="84"/>
      <c r="M3536" s="84"/>
      <c r="N3536" s="84"/>
      <c r="O3536" s="6"/>
      <c r="P3536" s="6"/>
      <c r="Q3536" s="6"/>
      <c r="R3536" s="6"/>
      <c r="S3536" s="6"/>
      <c r="T3536" s="6"/>
      <c r="U3536" s="6"/>
    </row>
    <row r="3537" spans="2:21" s="83" customFormat="1" x14ac:dyDescent="0.2">
      <c r="B3537" s="142"/>
      <c r="E3537" s="84"/>
      <c r="F3537" s="216"/>
      <c r="G3537" s="84"/>
      <c r="H3537" s="210"/>
      <c r="I3537" s="210"/>
      <c r="J3537" s="84"/>
      <c r="K3537" s="84"/>
      <c r="L3537" s="84"/>
      <c r="M3537" s="84"/>
      <c r="N3537" s="84"/>
      <c r="O3537" s="6"/>
      <c r="P3537" s="6"/>
      <c r="Q3537" s="6"/>
      <c r="R3537" s="6"/>
      <c r="S3537" s="6"/>
      <c r="T3537" s="6"/>
      <c r="U3537" s="6"/>
    </row>
    <row r="3538" spans="2:21" s="83" customFormat="1" x14ac:dyDescent="0.2">
      <c r="B3538" s="142"/>
      <c r="E3538" s="84"/>
      <c r="F3538" s="216"/>
      <c r="G3538" s="84"/>
      <c r="H3538" s="210"/>
      <c r="I3538" s="210"/>
      <c r="J3538" s="84"/>
      <c r="K3538" s="84"/>
      <c r="L3538" s="84"/>
      <c r="M3538" s="84"/>
      <c r="N3538" s="84"/>
      <c r="O3538" s="6"/>
      <c r="P3538" s="6"/>
      <c r="Q3538" s="6"/>
      <c r="R3538" s="6"/>
      <c r="S3538" s="6"/>
      <c r="T3538" s="6"/>
      <c r="U3538" s="6"/>
    </row>
    <row r="3539" spans="2:21" s="83" customFormat="1" x14ac:dyDescent="0.2">
      <c r="B3539" s="142"/>
      <c r="E3539" s="84"/>
      <c r="F3539" s="216"/>
      <c r="G3539" s="84"/>
      <c r="H3539" s="210"/>
      <c r="I3539" s="210"/>
      <c r="J3539" s="84"/>
      <c r="K3539" s="84"/>
      <c r="L3539" s="84"/>
      <c r="M3539" s="84"/>
      <c r="N3539" s="84"/>
      <c r="O3539" s="6"/>
      <c r="P3539" s="6"/>
      <c r="Q3539" s="6"/>
      <c r="R3539" s="6"/>
      <c r="S3539" s="6"/>
      <c r="T3539" s="6"/>
      <c r="U3539" s="6"/>
    </row>
    <row r="3540" spans="2:21" s="83" customFormat="1" x14ac:dyDescent="0.2">
      <c r="B3540" s="142"/>
      <c r="E3540" s="84"/>
      <c r="F3540" s="216"/>
      <c r="G3540" s="84"/>
      <c r="H3540" s="210"/>
      <c r="I3540" s="210"/>
      <c r="J3540" s="84"/>
      <c r="K3540" s="84"/>
      <c r="L3540" s="84"/>
      <c r="M3540" s="84"/>
      <c r="N3540" s="84"/>
      <c r="O3540" s="6"/>
      <c r="P3540" s="6"/>
      <c r="Q3540" s="6"/>
      <c r="R3540" s="6"/>
      <c r="S3540" s="6"/>
      <c r="T3540" s="6"/>
      <c r="U3540" s="6"/>
    </row>
    <row r="3541" spans="2:21" s="83" customFormat="1" x14ac:dyDescent="0.2">
      <c r="B3541" s="142"/>
      <c r="E3541" s="84"/>
      <c r="F3541" s="216"/>
      <c r="G3541" s="84"/>
      <c r="H3541" s="210"/>
      <c r="I3541" s="210"/>
      <c r="J3541" s="84"/>
      <c r="K3541" s="84"/>
      <c r="L3541" s="84"/>
      <c r="M3541" s="84"/>
      <c r="N3541" s="84"/>
      <c r="O3541" s="6"/>
      <c r="P3541" s="6"/>
      <c r="Q3541" s="6"/>
      <c r="R3541" s="6"/>
      <c r="S3541" s="6"/>
      <c r="T3541" s="6"/>
      <c r="U3541" s="6"/>
    </row>
    <row r="3542" spans="2:21" s="83" customFormat="1" x14ac:dyDescent="0.2">
      <c r="B3542" s="142"/>
      <c r="E3542" s="84"/>
      <c r="F3542" s="216"/>
      <c r="G3542" s="84"/>
      <c r="H3542" s="210"/>
      <c r="I3542" s="210"/>
      <c r="J3542" s="84"/>
      <c r="K3542" s="84"/>
      <c r="L3542" s="84"/>
      <c r="M3542" s="84"/>
      <c r="N3542" s="84"/>
      <c r="O3542" s="6"/>
      <c r="P3542" s="6"/>
      <c r="Q3542" s="6"/>
      <c r="R3542" s="6"/>
      <c r="S3542" s="6"/>
      <c r="T3542" s="6"/>
      <c r="U3542" s="6"/>
    </row>
    <row r="3543" spans="2:21" s="83" customFormat="1" x14ac:dyDescent="0.2">
      <c r="B3543" s="142"/>
      <c r="E3543" s="84"/>
      <c r="F3543" s="216"/>
      <c r="G3543" s="84"/>
      <c r="H3543" s="210"/>
      <c r="I3543" s="210"/>
      <c r="J3543" s="84"/>
      <c r="K3543" s="84"/>
      <c r="L3543" s="84"/>
      <c r="M3543" s="84"/>
      <c r="N3543" s="84"/>
      <c r="O3543" s="6"/>
      <c r="P3543" s="6"/>
      <c r="Q3543" s="6"/>
      <c r="R3543" s="6"/>
      <c r="S3543" s="6"/>
      <c r="T3543" s="6"/>
      <c r="U3543" s="6"/>
    </row>
    <row r="3544" spans="2:21" s="83" customFormat="1" x14ac:dyDescent="0.2">
      <c r="B3544" s="142"/>
      <c r="E3544" s="84"/>
      <c r="F3544" s="216"/>
      <c r="G3544" s="84"/>
      <c r="H3544" s="210"/>
      <c r="I3544" s="210"/>
      <c r="J3544" s="84"/>
      <c r="K3544" s="84"/>
      <c r="L3544" s="84"/>
      <c r="M3544" s="84"/>
      <c r="N3544" s="84"/>
      <c r="O3544" s="6"/>
      <c r="P3544" s="6"/>
      <c r="Q3544" s="6"/>
      <c r="R3544" s="6"/>
      <c r="S3544" s="6"/>
      <c r="T3544" s="6"/>
      <c r="U3544" s="6"/>
    </row>
    <row r="3545" spans="2:21" s="83" customFormat="1" x14ac:dyDescent="0.2">
      <c r="B3545" s="142"/>
      <c r="E3545" s="84"/>
      <c r="F3545" s="216"/>
      <c r="G3545" s="84"/>
      <c r="H3545" s="210"/>
      <c r="I3545" s="210"/>
      <c r="J3545" s="84"/>
      <c r="K3545" s="84"/>
      <c r="L3545" s="84"/>
      <c r="M3545" s="84"/>
      <c r="N3545" s="84"/>
      <c r="O3545" s="6"/>
      <c r="P3545" s="6"/>
      <c r="Q3545" s="6"/>
      <c r="R3545" s="6"/>
      <c r="S3545" s="6"/>
      <c r="T3545" s="6"/>
      <c r="U3545" s="6"/>
    </row>
    <row r="3546" spans="2:21" s="83" customFormat="1" x14ac:dyDescent="0.2">
      <c r="B3546" s="142"/>
      <c r="E3546" s="84"/>
      <c r="F3546" s="216"/>
      <c r="G3546" s="84"/>
      <c r="H3546" s="210"/>
      <c r="I3546" s="210"/>
      <c r="J3546" s="84"/>
      <c r="K3546" s="84"/>
      <c r="L3546" s="84"/>
      <c r="M3546" s="84"/>
      <c r="N3546" s="84"/>
      <c r="O3546" s="6"/>
      <c r="P3546" s="6"/>
      <c r="Q3546" s="6"/>
      <c r="R3546" s="6"/>
      <c r="S3546" s="6"/>
      <c r="T3546" s="6"/>
      <c r="U3546" s="6"/>
    </row>
    <row r="3547" spans="2:21" s="83" customFormat="1" x14ac:dyDescent="0.2">
      <c r="B3547" s="142"/>
      <c r="E3547" s="84"/>
      <c r="F3547" s="216"/>
      <c r="G3547" s="84"/>
      <c r="H3547" s="210"/>
      <c r="I3547" s="210"/>
      <c r="J3547" s="84"/>
      <c r="K3547" s="84"/>
      <c r="L3547" s="84"/>
      <c r="M3547" s="84"/>
      <c r="N3547" s="84"/>
      <c r="O3547" s="6"/>
      <c r="P3547" s="6"/>
      <c r="Q3547" s="6"/>
      <c r="R3547" s="6"/>
      <c r="S3547" s="6"/>
      <c r="T3547" s="6"/>
      <c r="U3547" s="6"/>
    </row>
    <row r="3548" spans="2:21" s="83" customFormat="1" x14ac:dyDescent="0.2">
      <c r="B3548" s="142"/>
      <c r="E3548" s="84"/>
      <c r="F3548" s="216"/>
      <c r="G3548" s="84"/>
      <c r="H3548" s="210"/>
      <c r="I3548" s="210"/>
      <c r="J3548" s="84"/>
      <c r="K3548" s="84"/>
      <c r="L3548" s="84"/>
      <c r="M3548" s="84"/>
      <c r="N3548" s="84"/>
      <c r="O3548" s="6"/>
      <c r="P3548" s="6"/>
      <c r="Q3548" s="6"/>
      <c r="R3548" s="6"/>
      <c r="S3548" s="6"/>
      <c r="T3548" s="6"/>
      <c r="U3548" s="6"/>
    </row>
    <row r="3549" spans="2:21" s="83" customFormat="1" x14ac:dyDescent="0.2">
      <c r="B3549" s="142"/>
      <c r="E3549" s="84"/>
      <c r="F3549" s="216"/>
      <c r="G3549" s="84"/>
      <c r="H3549" s="210"/>
      <c r="I3549" s="210"/>
      <c r="J3549" s="84"/>
      <c r="K3549" s="84"/>
      <c r="L3549" s="84"/>
      <c r="M3549" s="84"/>
      <c r="N3549" s="84"/>
      <c r="O3549" s="6"/>
      <c r="P3549" s="6"/>
      <c r="Q3549" s="6"/>
      <c r="R3549" s="6"/>
      <c r="S3549" s="6"/>
      <c r="T3549" s="6"/>
      <c r="U3549" s="6"/>
    </row>
    <row r="3550" spans="2:21" s="83" customFormat="1" x14ac:dyDescent="0.2">
      <c r="B3550" s="142"/>
      <c r="E3550" s="84"/>
      <c r="F3550" s="216"/>
      <c r="G3550" s="84"/>
      <c r="H3550" s="210"/>
      <c r="I3550" s="210"/>
      <c r="J3550" s="84"/>
      <c r="K3550" s="84"/>
      <c r="L3550" s="84"/>
      <c r="M3550" s="84"/>
      <c r="N3550" s="84"/>
      <c r="O3550" s="6"/>
      <c r="P3550" s="6"/>
      <c r="Q3550" s="6"/>
      <c r="R3550" s="6"/>
      <c r="S3550" s="6"/>
      <c r="T3550" s="6"/>
      <c r="U3550" s="6"/>
    </row>
    <row r="3551" spans="2:21" s="83" customFormat="1" x14ac:dyDescent="0.2">
      <c r="B3551" s="142"/>
      <c r="E3551" s="84"/>
      <c r="F3551" s="216"/>
      <c r="G3551" s="84"/>
      <c r="H3551" s="210"/>
      <c r="I3551" s="210"/>
      <c r="J3551" s="84"/>
      <c r="K3551" s="84"/>
      <c r="L3551" s="84"/>
      <c r="M3551" s="84"/>
      <c r="N3551" s="84"/>
      <c r="O3551" s="6"/>
      <c r="P3551" s="6"/>
      <c r="Q3551" s="6"/>
      <c r="R3551" s="6"/>
      <c r="S3551" s="6"/>
      <c r="T3551" s="6"/>
      <c r="U3551" s="6"/>
    </row>
    <row r="3552" spans="2:21" s="83" customFormat="1" x14ac:dyDescent="0.2">
      <c r="B3552" s="142"/>
      <c r="E3552" s="84"/>
      <c r="F3552" s="216"/>
      <c r="G3552" s="84"/>
      <c r="H3552" s="210"/>
      <c r="I3552" s="210"/>
      <c r="J3552" s="84"/>
      <c r="K3552" s="84"/>
      <c r="L3552" s="84"/>
      <c r="M3552" s="84"/>
      <c r="N3552" s="84"/>
      <c r="O3552" s="6"/>
      <c r="P3552" s="6"/>
      <c r="Q3552" s="6"/>
      <c r="R3552" s="6"/>
      <c r="S3552" s="6"/>
      <c r="T3552" s="6"/>
      <c r="U3552" s="6"/>
    </row>
    <row r="3553" spans="2:21" s="83" customFormat="1" x14ac:dyDescent="0.2">
      <c r="B3553" s="142"/>
      <c r="E3553" s="84"/>
      <c r="F3553" s="216"/>
      <c r="G3553" s="84"/>
      <c r="H3553" s="210"/>
      <c r="I3553" s="210"/>
      <c r="J3553" s="84"/>
      <c r="K3553" s="84"/>
      <c r="L3553" s="84"/>
      <c r="M3553" s="84"/>
      <c r="N3553" s="84"/>
      <c r="O3553" s="6"/>
      <c r="P3553" s="6"/>
      <c r="Q3553" s="6"/>
      <c r="R3553" s="6"/>
      <c r="S3553" s="6"/>
      <c r="T3553" s="6"/>
      <c r="U3553" s="6"/>
    </row>
    <row r="3554" spans="2:21" s="83" customFormat="1" x14ac:dyDescent="0.2">
      <c r="B3554" s="142"/>
      <c r="E3554" s="84"/>
      <c r="F3554" s="216"/>
      <c r="G3554" s="84"/>
      <c r="H3554" s="210"/>
      <c r="I3554" s="210"/>
      <c r="J3554" s="84"/>
      <c r="K3554" s="84"/>
      <c r="L3554" s="84"/>
      <c r="M3554" s="84"/>
      <c r="N3554" s="84"/>
      <c r="O3554" s="6"/>
      <c r="P3554" s="6"/>
      <c r="Q3554" s="6"/>
      <c r="R3554" s="6"/>
      <c r="S3554" s="6"/>
      <c r="T3554" s="6"/>
      <c r="U3554" s="6"/>
    </row>
    <row r="3555" spans="2:21" s="83" customFormat="1" x14ac:dyDescent="0.2">
      <c r="B3555" s="142"/>
      <c r="E3555" s="84"/>
      <c r="F3555" s="216"/>
      <c r="G3555" s="84"/>
      <c r="H3555" s="210"/>
      <c r="I3555" s="210"/>
      <c r="J3555" s="84"/>
      <c r="K3555" s="84"/>
      <c r="L3555" s="84"/>
      <c r="M3555" s="84"/>
      <c r="N3555" s="84"/>
      <c r="O3555" s="6"/>
      <c r="P3555" s="6"/>
      <c r="Q3555" s="6"/>
      <c r="R3555" s="6"/>
      <c r="S3555" s="6"/>
      <c r="T3555" s="6"/>
      <c r="U3555" s="6"/>
    </row>
    <row r="3556" spans="2:21" s="83" customFormat="1" x14ac:dyDescent="0.2">
      <c r="B3556" s="142"/>
      <c r="E3556" s="84"/>
      <c r="F3556" s="216"/>
      <c r="G3556" s="84"/>
      <c r="H3556" s="210"/>
      <c r="I3556" s="210"/>
      <c r="J3556" s="84"/>
      <c r="K3556" s="84"/>
      <c r="L3556" s="84"/>
      <c r="M3556" s="84"/>
      <c r="N3556" s="84"/>
      <c r="O3556" s="6"/>
      <c r="P3556" s="6"/>
      <c r="Q3556" s="6"/>
      <c r="R3556" s="6"/>
      <c r="S3556" s="6"/>
      <c r="T3556" s="6"/>
      <c r="U3556" s="6"/>
    </row>
    <row r="3557" spans="2:21" s="83" customFormat="1" x14ac:dyDescent="0.2">
      <c r="B3557" s="142"/>
      <c r="E3557" s="84"/>
      <c r="F3557" s="216"/>
      <c r="G3557" s="84"/>
      <c r="H3557" s="210"/>
      <c r="I3557" s="210"/>
      <c r="J3557" s="84"/>
      <c r="K3557" s="84"/>
      <c r="L3557" s="84"/>
      <c r="M3557" s="84"/>
      <c r="N3557" s="84"/>
      <c r="O3557" s="6"/>
      <c r="P3557" s="6"/>
      <c r="Q3557" s="6"/>
      <c r="R3557" s="6"/>
      <c r="S3557" s="6"/>
      <c r="T3557" s="6"/>
      <c r="U3557" s="6"/>
    </row>
    <row r="3558" spans="2:21" s="83" customFormat="1" x14ac:dyDescent="0.2">
      <c r="B3558" s="142"/>
      <c r="E3558" s="84"/>
      <c r="F3558" s="216"/>
      <c r="G3558" s="84"/>
      <c r="H3558" s="210"/>
      <c r="I3558" s="210"/>
      <c r="J3558" s="84"/>
      <c r="K3558" s="84"/>
      <c r="L3558" s="84"/>
      <c r="M3558" s="84"/>
      <c r="N3558" s="84"/>
      <c r="O3558" s="6"/>
      <c r="P3558" s="6"/>
      <c r="Q3558" s="6"/>
      <c r="R3558" s="6"/>
      <c r="S3558" s="6"/>
      <c r="T3558" s="6"/>
      <c r="U3558" s="6"/>
    </row>
    <row r="3559" spans="2:21" s="83" customFormat="1" x14ac:dyDescent="0.2">
      <c r="B3559" s="142"/>
      <c r="E3559" s="84"/>
      <c r="F3559" s="216"/>
      <c r="G3559" s="84"/>
      <c r="H3559" s="210"/>
      <c r="I3559" s="210"/>
      <c r="J3559" s="84"/>
      <c r="K3559" s="84"/>
      <c r="L3559" s="84"/>
      <c r="M3559" s="84"/>
      <c r="N3559" s="84"/>
      <c r="O3559" s="6"/>
      <c r="P3559" s="6"/>
      <c r="Q3559" s="6"/>
      <c r="R3559" s="6"/>
      <c r="S3559" s="6"/>
      <c r="T3559" s="6"/>
      <c r="U3559" s="6"/>
    </row>
    <row r="3560" spans="2:21" s="83" customFormat="1" x14ac:dyDescent="0.2">
      <c r="B3560" s="142"/>
      <c r="E3560" s="84"/>
      <c r="F3560" s="216"/>
      <c r="G3560" s="84"/>
      <c r="H3560" s="210"/>
      <c r="I3560" s="210"/>
      <c r="J3560" s="84"/>
      <c r="K3560" s="84"/>
      <c r="L3560" s="84"/>
      <c r="M3560" s="84"/>
      <c r="N3560" s="84"/>
      <c r="O3560" s="6"/>
      <c r="P3560" s="6"/>
      <c r="Q3560" s="6"/>
      <c r="R3560" s="6"/>
      <c r="S3560" s="6"/>
      <c r="T3560" s="6"/>
      <c r="U3560" s="6"/>
    </row>
    <row r="3561" spans="2:21" s="83" customFormat="1" x14ac:dyDescent="0.2">
      <c r="B3561" s="142"/>
      <c r="E3561" s="84"/>
      <c r="F3561" s="216"/>
      <c r="G3561" s="84"/>
      <c r="H3561" s="210"/>
      <c r="I3561" s="210"/>
      <c r="J3561" s="84"/>
      <c r="K3561" s="84"/>
      <c r="L3561" s="84"/>
      <c r="M3561" s="84"/>
      <c r="N3561" s="84"/>
      <c r="O3561" s="6"/>
      <c r="P3561" s="6"/>
      <c r="Q3561" s="6"/>
      <c r="R3561" s="6"/>
      <c r="S3561" s="6"/>
      <c r="T3561" s="6"/>
      <c r="U3561" s="6"/>
    </row>
    <row r="3562" spans="2:21" s="83" customFormat="1" x14ac:dyDescent="0.2">
      <c r="B3562" s="142"/>
      <c r="E3562" s="84"/>
      <c r="F3562" s="216"/>
      <c r="G3562" s="84"/>
      <c r="H3562" s="210"/>
      <c r="I3562" s="210"/>
      <c r="J3562" s="84"/>
      <c r="K3562" s="84"/>
      <c r="L3562" s="84"/>
      <c r="M3562" s="84"/>
      <c r="N3562" s="84"/>
      <c r="O3562" s="6"/>
      <c r="P3562" s="6"/>
      <c r="Q3562" s="6"/>
      <c r="R3562" s="6"/>
      <c r="S3562" s="6"/>
      <c r="T3562" s="6"/>
      <c r="U3562" s="6"/>
    </row>
    <row r="3563" spans="2:21" s="83" customFormat="1" x14ac:dyDescent="0.2">
      <c r="B3563" s="142"/>
      <c r="E3563" s="84"/>
      <c r="F3563" s="216"/>
      <c r="G3563" s="84"/>
      <c r="H3563" s="210"/>
      <c r="I3563" s="210"/>
      <c r="J3563" s="84"/>
      <c r="K3563" s="84"/>
      <c r="L3563" s="84"/>
      <c r="M3563" s="84"/>
      <c r="N3563" s="84"/>
      <c r="O3563" s="6"/>
      <c r="P3563" s="6"/>
      <c r="Q3563" s="6"/>
      <c r="R3563" s="6"/>
      <c r="S3563" s="6"/>
      <c r="T3563" s="6"/>
      <c r="U3563" s="6"/>
    </row>
    <row r="3564" spans="2:21" s="83" customFormat="1" x14ac:dyDescent="0.2">
      <c r="B3564" s="142"/>
      <c r="E3564" s="84"/>
      <c r="F3564" s="216"/>
      <c r="G3564" s="84"/>
      <c r="H3564" s="210"/>
      <c r="I3564" s="210"/>
      <c r="J3564" s="84"/>
      <c r="K3564" s="84"/>
      <c r="L3564" s="84"/>
      <c r="M3564" s="84"/>
      <c r="N3564" s="84"/>
      <c r="O3564" s="6"/>
      <c r="P3564" s="6"/>
      <c r="Q3564" s="6"/>
      <c r="R3564" s="6"/>
      <c r="S3564" s="6"/>
      <c r="T3564" s="6"/>
      <c r="U3564" s="6"/>
    </row>
    <row r="3565" spans="2:21" s="83" customFormat="1" x14ac:dyDescent="0.2">
      <c r="B3565" s="142"/>
      <c r="E3565" s="84"/>
      <c r="F3565" s="216"/>
      <c r="G3565" s="84"/>
      <c r="H3565" s="210"/>
      <c r="I3565" s="210"/>
      <c r="J3565" s="84"/>
      <c r="K3565" s="84"/>
      <c r="L3565" s="84"/>
      <c r="M3565" s="84"/>
      <c r="N3565" s="84"/>
      <c r="O3565" s="6"/>
      <c r="P3565" s="6"/>
      <c r="Q3565" s="6"/>
      <c r="R3565" s="6"/>
      <c r="S3565" s="6"/>
      <c r="T3565" s="6"/>
      <c r="U3565" s="6"/>
    </row>
    <row r="3566" spans="2:21" s="83" customFormat="1" x14ac:dyDescent="0.2">
      <c r="B3566" s="142"/>
      <c r="E3566" s="84"/>
      <c r="F3566" s="216"/>
      <c r="G3566" s="84"/>
      <c r="H3566" s="210"/>
      <c r="I3566" s="210"/>
      <c r="J3566" s="84"/>
      <c r="K3566" s="84"/>
      <c r="L3566" s="84"/>
      <c r="M3566" s="84"/>
      <c r="N3566" s="84"/>
      <c r="O3566" s="6"/>
      <c r="P3566" s="6"/>
      <c r="Q3566" s="6"/>
      <c r="R3566" s="6"/>
      <c r="S3566" s="6"/>
      <c r="T3566" s="6"/>
      <c r="U3566" s="6"/>
    </row>
    <row r="3567" spans="2:21" s="83" customFormat="1" x14ac:dyDescent="0.2">
      <c r="B3567" s="142"/>
      <c r="E3567" s="84"/>
      <c r="F3567" s="216"/>
      <c r="G3567" s="84"/>
      <c r="H3567" s="210"/>
      <c r="I3567" s="210"/>
      <c r="J3567" s="84"/>
      <c r="K3567" s="84"/>
      <c r="L3567" s="84"/>
      <c r="M3567" s="84"/>
      <c r="N3567" s="84"/>
      <c r="O3567" s="6"/>
      <c r="P3567" s="6"/>
      <c r="Q3567" s="6"/>
      <c r="R3567" s="6"/>
      <c r="S3567" s="6"/>
      <c r="T3567" s="6"/>
      <c r="U3567" s="6"/>
    </row>
    <row r="3568" spans="2:21" s="83" customFormat="1" x14ac:dyDescent="0.2">
      <c r="B3568" s="142"/>
      <c r="E3568" s="84"/>
      <c r="F3568" s="216"/>
      <c r="G3568" s="84"/>
      <c r="H3568" s="210"/>
      <c r="I3568" s="210"/>
      <c r="J3568" s="84"/>
      <c r="K3568" s="84"/>
      <c r="L3568" s="84"/>
      <c r="M3568" s="84"/>
      <c r="N3568" s="84"/>
      <c r="O3568" s="6"/>
      <c r="P3568" s="6"/>
      <c r="Q3568" s="6"/>
      <c r="R3568" s="6"/>
      <c r="S3568" s="6"/>
      <c r="T3568" s="6"/>
      <c r="U3568" s="6"/>
    </row>
    <row r="3569" spans="2:21" s="83" customFormat="1" x14ac:dyDescent="0.2">
      <c r="B3569" s="142"/>
      <c r="E3569" s="84"/>
      <c r="F3569" s="216"/>
      <c r="G3569" s="84"/>
      <c r="H3569" s="210"/>
      <c r="I3569" s="210"/>
      <c r="J3569" s="84"/>
      <c r="K3569" s="84"/>
      <c r="L3569" s="84"/>
      <c r="M3569" s="84"/>
      <c r="N3569" s="84"/>
      <c r="O3569" s="6"/>
      <c r="P3569" s="6"/>
      <c r="Q3569" s="6"/>
      <c r="R3569" s="6"/>
      <c r="S3569" s="6"/>
      <c r="T3569" s="6"/>
      <c r="U3569" s="6"/>
    </row>
    <row r="3570" spans="2:21" s="83" customFormat="1" x14ac:dyDescent="0.2">
      <c r="B3570" s="142"/>
      <c r="E3570" s="84"/>
      <c r="F3570" s="216"/>
      <c r="G3570" s="84"/>
      <c r="H3570" s="210"/>
      <c r="I3570" s="210"/>
      <c r="J3570" s="84"/>
      <c r="K3570" s="84"/>
      <c r="L3570" s="84"/>
      <c r="M3570" s="84"/>
      <c r="N3570" s="84"/>
      <c r="O3570" s="6"/>
      <c r="P3570" s="6"/>
      <c r="Q3570" s="6"/>
      <c r="R3570" s="6"/>
      <c r="S3570" s="6"/>
      <c r="T3570" s="6"/>
      <c r="U3570" s="6"/>
    </row>
    <row r="3571" spans="2:21" s="83" customFormat="1" x14ac:dyDescent="0.2">
      <c r="B3571" s="142"/>
      <c r="E3571" s="84"/>
      <c r="F3571" s="216"/>
      <c r="G3571" s="84"/>
      <c r="H3571" s="210"/>
      <c r="I3571" s="210"/>
      <c r="J3571" s="84"/>
      <c r="K3571" s="84"/>
      <c r="L3571" s="84"/>
      <c r="M3571" s="84"/>
      <c r="N3571" s="84"/>
      <c r="O3571" s="6"/>
      <c r="P3571" s="6"/>
      <c r="Q3571" s="6"/>
      <c r="R3571" s="6"/>
      <c r="S3571" s="6"/>
      <c r="T3571" s="6"/>
      <c r="U3571" s="6"/>
    </row>
    <row r="3572" spans="2:21" s="83" customFormat="1" x14ac:dyDescent="0.2">
      <c r="B3572" s="142"/>
      <c r="E3572" s="84"/>
      <c r="F3572" s="216"/>
      <c r="G3572" s="84"/>
      <c r="H3572" s="210"/>
      <c r="I3572" s="210"/>
      <c r="J3572" s="84"/>
      <c r="K3572" s="84"/>
      <c r="L3572" s="84"/>
      <c r="M3572" s="84"/>
      <c r="N3572" s="84"/>
      <c r="O3572" s="6"/>
      <c r="P3572" s="6"/>
      <c r="Q3572" s="6"/>
      <c r="R3572" s="6"/>
      <c r="S3572" s="6"/>
      <c r="T3572" s="6"/>
      <c r="U3572" s="6"/>
    </row>
    <row r="3573" spans="2:21" s="83" customFormat="1" x14ac:dyDescent="0.2">
      <c r="B3573" s="142"/>
      <c r="E3573" s="84"/>
      <c r="F3573" s="216"/>
      <c r="G3573" s="84"/>
      <c r="H3573" s="210"/>
      <c r="I3573" s="210"/>
      <c r="J3573" s="84"/>
      <c r="K3573" s="84"/>
      <c r="L3573" s="84"/>
      <c r="M3573" s="84"/>
      <c r="N3573" s="84"/>
      <c r="O3573" s="6"/>
      <c r="P3573" s="6"/>
      <c r="Q3573" s="6"/>
      <c r="R3573" s="6"/>
      <c r="S3573" s="6"/>
      <c r="T3573" s="6"/>
      <c r="U3573" s="6"/>
    </row>
    <row r="3574" spans="2:21" s="83" customFormat="1" x14ac:dyDescent="0.2">
      <c r="B3574" s="142"/>
      <c r="E3574" s="84"/>
      <c r="F3574" s="216"/>
      <c r="G3574" s="84"/>
      <c r="H3574" s="210"/>
      <c r="I3574" s="210"/>
      <c r="J3574" s="84"/>
      <c r="K3574" s="84"/>
      <c r="L3574" s="84"/>
      <c r="M3574" s="84"/>
      <c r="N3574" s="84"/>
      <c r="O3574" s="6"/>
      <c r="P3574" s="6"/>
      <c r="Q3574" s="6"/>
      <c r="R3574" s="6"/>
      <c r="S3574" s="6"/>
      <c r="T3574" s="6"/>
      <c r="U3574" s="6"/>
    </row>
    <row r="3575" spans="2:21" s="83" customFormat="1" x14ac:dyDescent="0.2">
      <c r="B3575" s="142"/>
      <c r="E3575" s="84"/>
      <c r="F3575" s="216"/>
      <c r="G3575" s="84"/>
      <c r="H3575" s="210"/>
      <c r="I3575" s="210"/>
      <c r="J3575" s="84"/>
      <c r="K3575" s="84"/>
      <c r="L3575" s="84"/>
      <c r="M3575" s="84"/>
      <c r="N3575" s="84"/>
      <c r="O3575" s="6"/>
      <c r="P3575" s="6"/>
      <c r="Q3575" s="6"/>
      <c r="R3575" s="6"/>
      <c r="S3575" s="6"/>
      <c r="T3575" s="6"/>
      <c r="U3575" s="6"/>
    </row>
    <row r="3576" spans="2:21" s="83" customFormat="1" x14ac:dyDescent="0.2">
      <c r="B3576" s="142"/>
      <c r="E3576" s="84"/>
      <c r="F3576" s="216"/>
      <c r="G3576" s="84"/>
      <c r="H3576" s="210"/>
      <c r="I3576" s="210"/>
      <c r="J3576" s="84"/>
      <c r="K3576" s="84"/>
      <c r="L3576" s="84"/>
      <c r="M3576" s="84"/>
      <c r="N3576" s="84"/>
      <c r="O3576" s="6"/>
      <c r="P3576" s="6"/>
      <c r="Q3576" s="6"/>
      <c r="R3576" s="6"/>
      <c r="S3576" s="6"/>
      <c r="T3576" s="6"/>
      <c r="U3576" s="6"/>
    </row>
    <row r="3577" spans="2:21" s="83" customFormat="1" x14ac:dyDescent="0.2">
      <c r="B3577" s="142"/>
      <c r="E3577" s="84"/>
      <c r="F3577" s="216"/>
      <c r="G3577" s="84"/>
      <c r="H3577" s="210"/>
      <c r="I3577" s="210"/>
      <c r="J3577" s="84"/>
      <c r="K3577" s="84"/>
      <c r="L3577" s="84"/>
      <c r="M3577" s="84"/>
      <c r="N3577" s="84"/>
      <c r="O3577" s="6"/>
      <c r="P3577" s="6"/>
      <c r="Q3577" s="6"/>
      <c r="R3577" s="6"/>
      <c r="S3577" s="6"/>
      <c r="T3577" s="6"/>
      <c r="U3577" s="6"/>
    </row>
    <row r="3578" spans="2:21" s="83" customFormat="1" x14ac:dyDescent="0.2">
      <c r="B3578" s="142"/>
      <c r="E3578" s="84"/>
      <c r="F3578" s="216"/>
      <c r="G3578" s="84"/>
      <c r="H3578" s="210"/>
      <c r="I3578" s="210"/>
      <c r="J3578" s="84"/>
      <c r="K3578" s="84"/>
      <c r="L3578" s="84"/>
      <c r="M3578" s="84"/>
      <c r="N3578" s="84"/>
      <c r="O3578" s="6"/>
      <c r="P3578" s="6"/>
      <c r="Q3578" s="6"/>
      <c r="R3578" s="6"/>
      <c r="S3578" s="6"/>
      <c r="T3578" s="6"/>
      <c r="U3578" s="6"/>
    </row>
    <row r="3579" spans="2:21" s="83" customFormat="1" x14ac:dyDescent="0.2">
      <c r="B3579" s="142"/>
      <c r="E3579" s="84"/>
      <c r="F3579" s="216"/>
      <c r="G3579" s="84"/>
      <c r="H3579" s="210"/>
      <c r="I3579" s="210"/>
      <c r="J3579" s="84"/>
      <c r="K3579" s="84"/>
      <c r="L3579" s="84"/>
      <c r="M3579" s="84"/>
      <c r="N3579" s="84"/>
      <c r="O3579" s="6"/>
      <c r="P3579" s="6"/>
      <c r="Q3579" s="6"/>
      <c r="R3579" s="6"/>
      <c r="S3579" s="6"/>
      <c r="T3579" s="6"/>
      <c r="U3579" s="6"/>
    </row>
    <row r="3580" spans="2:21" s="83" customFormat="1" x14ac:dyDescent="0.2">
      <c r="B3580" s="142"/>
      <c r="E3580" s="84"/>
      <c r="F3580" s="216"/>
      <c r="G3580" s="84"/>
      <c r="H3580" s="210"/>
      <c r="I3580" s="210"/>
      <c r="J3580" s="84"/>
      <c r="K3580" s="84"/>
      <c r="L3580" s="84"/>
      <c r="M3580" s="84"/>
      <c r="N3580" s="84"/>
      <c r="O3580" s="6"/>
      <c r="P3580" s="6"/>
      <c r="Q3580" s="6"/>
      <c r="R3580" s="6"/>
      <c r="S3580" s="6"/>
      <c r="T3580" s="6"/>
      <c r="U3580" s="6"/>
    </row>
    <row r="3581" spans="2:21" s="83" customFormat="1" x14ac:dyDescent="0.2">
      <c r="B3581" s="142"/>
      <c r="E3581" s="84"/>
      <c r="F3581" s="216"/>
      <c r="G3581" s="84"/>
      <c r="H3581" s="210"/>
      <c r="I3581" s="210"/>
      <c r="J3581" s="84"/>
      <c r="K3581" s="84"/>
      <c r="L3581" s="84"/>
      <c r="M3581" s="84"/>
      <c r="N3581" s="84"/>
      <c r="O3581" s="6"/>
      <c r="P3581" s="6"/>
      <c r="Q3581" s="6"/>
      <c r="R3581" s="6"/>
      <c r="S3581" s="6"/>
      <c r="T3581" s="6"/>
      <c r="U3581" s="6"/>
    </row>
    <row r="3582" spans="2:21" s="83" customFormat="1" x14ac:dyDescent="0.2">
      <c r="B3582" s="142"/>
      <c r="E3582" s="84"/>
      <c r="F3582" s="216"/>
      <c r="G3582" s="84"/>
      <c r="H3582" s="210"/>
      <c r="I3582" s="210"/>
      <c r="J3582" s="84"/>
      <c r="K3582" s="84"/>
      <c r="L3582" s="84"/>
      <c r="M3582" s="84"/>
      <c r="N3582" s="84"/>
      <c r="O3582" s="6"/>
      <c r="P3582" s="6"/>
      <c r="Q3582" s="6"/>
      <c r="R3582" s="6"/>
      <c r="S3582" s="6"/>
      <c r="T3582" s="6"/>
      <c r="U3582" s="6"/>
    </row>
    <row r="3583" spans="2:21" s="83" customFormat="1" x14ac:dyDescent="0.2">
      <c r="B3583" s="142"/>
      <c r="E3583" s="84"/>
      <c r="F3583" s="216"/>
      <c r="G3583" s="84"/>
      <c r="H3583" s="210"/>
      <c r="I3583" s="210"/>
      <c r="J3583" s="84"/>
      <c r="K3583" s="84"/>
      <c r="L3583" s="84"/>
      <c r="M3583" s="84"/>
      <c r="N3583" s="84"/>
      <c r="O3583" s="6"/>
      <c r="P3583" s="6"/>
      <c r="Q3583" s="6"/>
      <c r="R3583" s="6"/>
      <c r="S3583" s="6"/>
      <c r="T3583" s="6"/>
      <c r="U3583" s="6"/>
    </row>
    <row r="3584" spans="2:21" s="83" customFormat="1" x14ac:dyDescent="0.2">
      <c r="B3584" s="142"/>
      <c r="E3584" s="84"/>
      <c r="F3584" s="216"/>
      <c r="G3584" s="84"/>
      <c r="H3584" s="210"/>
      <c r="I3584" s="210"/>
      <c r="J3584" s="84"/>
      <c r="K3584" s="84"/>
      <c r="L3584" s="84"/>
      <c r="M3584" s="84"/>
      <c r="N3584" s="84"/>
      <c r="O3584" s="6"/>
      <c r="P3584" s="6"/>
      <c r="Q3584" s="6"/>
      <c r="R3584" s="6"/>
      <c r="S3584" s="6"/>
      <c r="T3584" s="6"/>
      <c r="U3584" s="6"/>
    </row>
    <row r="3585" spans="2:21" s="83" customFormat="1" x14ac:dyDescent="0.2">
      <c r="B3585" s="142"/>
      <c r="E3585" s="84"/>
      <c r="F3585" s="216"/>
      <c r="G3585" s="84"/>
      <c r="H3585" s="210"/>
      <c r="I3585" s="210"/>
      <c r="J3585" s="84"/>
      <c r="K3585" s="84"/>
      <c r="L3585" s="84"/>
      <c r="M3585" s="84"/>
      <c r="N3585" s="84"/>
      <c r="O3585" s="6"/>
      <c r="P3585" s="6"/>
      <c r="Q3585" s="6"/>
      <c r="R3585" s="6"/>
      <c r="S3585" s="6"/>
      <c r="T3585" s="6"/>
      <c r="U3585" s="6"/>
    </row>
    <row r="3586" spans="2:21" s="83" customFormat="1" x14ac:dyDescent="0.2">
      <c r="B3586" s="142"/>
      <c r="E3586" s="84"/>
      <c r="F3586" s="216"/>
      <c r="G3586" s="84"/>
      <c r="H3586" s="210"/>
      <c r="I3586" s="210"/>
      <c r="J3586" s="84"/>
      <c r="K3586" s="84"/>
      <c r="L3586" s="84"/>
      <c r="M3586" s="84"/>
      <c r="N3586" s="84"/>
      <c r="O3586" s="6"/>
      <c r="P3586" s="6"/>
      <c r="Q3586" s="6"/>
      <c r="R3586" s="6"/>
      <c r="S3586" s="6"/>
      <c r="T3586" s="6"/>
      <c r="U3586" s="6"/>
    </row>
    <row r="3587" spans="2:21" s="83" customFormat="1" x14ac:dyDescent="0.2">
      <c r="B3587" s="142"/>
      <c r="E3587" s="84"/>
      <c r="F3587" s="216"/>
      <c r="G3587" s="84"/>
      <c r="H3587" s="210"/>
      <c r="I3587" s="210"/>
      <c r="J3587" s="84"/>
      <c r="K3587" s="84"/>
      <c r="L3587" s="84"/>
      <c r="M3587" s="84"/>
      <c r="N3587" s="84"/>
      <c r="O3587" s="6"/>
      <c r="P3587" s="6"/>
      <c r="Q3587" s="6"/>
      <c r="R3587" s="6"/>
      <c r="S3587" s="6"/>
      <c r="T3587" s="6"/>
      <c r="U3587" s="6"/>
    </row>
    <row r="3588" spans="2:21" s="83" customFormat="1" x14ac:dyDescent="0.2">
      <c r="B3588" s="142"/>
      <c r="E3588" s="84"/>
      <c r="F3588" s="216"/>
      <c r="G3588" s="84"/>
      <c r="H3588" s="210"/>
      <c r="I3588" s="210"/>
      <c r="J3588" s="84"/>
      <c r="K3588" s="84"/>
      <c r="L3588" s="84"/>
      <c r="M3588" s="84"/>
      <c r="N3588" s="84"/>
      <c r="O3588" s="6"/>
      <c r="P3588" s="6"/>
      <c r="Q3588" s="6"/>
      <c r="R3588" s="6"/>
      <c r="S3588" s="6"/>
      <c r="T3588" s="6"/>
      <c r="U3588" s="6"/>
    </row>
    <row r="3589" spans="2:21" s="83" customFormat="1" x14ac:dyDescent="0.2">
      <c r="B3589" s="142"/>
      <c r="E3589" s="84"/>
      <c r="F3589" s="216"/>
      <c r="G3589" s="84"/>
      <c r="H3589" s="210"/>
      <c r="I3589" s="210"/>
      <c r="J3589" s="84"/>
      <c r="K3589" s="84"/>
      <c r="L3589" s="84"/>
      <c r="M3589" s="84"/>
      <c r="N3589" s="84"/>
      <c r="O3589" s="6"/>
      <c r="P3589" s="6"/>
      <c r="Q3589" s="6"/>
      <c r="R3589" s="6"/>
      <c r="S3589" s="6"/>
      <c r="T3589" s="6"/>
      <c r="U3589" s="6"/>
    </row>
    <row r="3590" spans="2:21" s="83" customFormat="1" x14ac:dyDescent="0.2">
      <c r="B3590" s="142"/>
      <c r="E3590" s="84"/>
      <c r="F3590" s="216"/>
      <c r="G3590" s="84"/>
      <c r="H3590" s="210"/>
      <c r="I3590" s="210"/>
      <c r="J3590" s="84"/>
      <c r="K3590" s="84"/>
      <c r="L3590" s="84"/>
      <c r="M3590" s="84"/>
      <c r="N3590" s="84"/>
      <c r="O3590" s="6"/>
      <c r="P3590" s="6"/>
      <c r="Q3590" s="6"/>
      <c r="R3590" s="6"/>
      <c r="S3590" s="6"/>
      <c r="T3590" s="6"/>
      <c r="U3590" s="6"/>
    </row>
    <row r="3591" spans="2:21" s="83" customFormat="1" x14ac:dyDescent="0.2">
      <c r="B3591" s="142"/>
      <c r="E3591" s="84"/>
      <c r="F3591" s="216"/>
      <c r="G3591" s="84"/>
      <c r="H3591" s="210"/>
      <c r="I3591" s="210"/>
      <c r="J3591" s="84"/>
      <c r="K3591" s="84"/>
      <c r="L3591" s="84"/>
      <c r="M3591" s="84"/>
      <c r="N3591" s="84"/>
      <c r="O3591" s="6"/>
      <c r="P3591" s="6"/>
      <c r="Q3591" s="6"/>
      <c r="R3591" s="6"/>
      <c r="S3591" s="6"/>
      <c r="T3591" s="6"/>
      <c r="U3591" s="6"/>
    </row>
    <row r="3592" spans="2:21" s="83" customFormat="1" x14ac:dyDescent="0.2">
      <c r="B3592" s="142"/>
      <c r="E3592" s="84"/>
      <c r="F3592" s="216"/>
      <c r="G3592" s="84"/>
      <c r="H3592" s="210"/>
      <c r="I3592" s="210"/>
      <c r="J3592" s="84"/>
      <c r="K3592" s="84"/>
      <c r="L3592" s="84"/>
      <c r="M3592" s="84"/>
      <c r="N3592" s="84"/>
      <c r="O3592" s="6"/>
      <c r="P3592" s="6"/>
      <c r="Q3592" s="6"/>
      <c r="R3592" s="6"/>
      <c r="S3592" s="6"/>
      <c r="T3592" s="6"/>
      <c r="U3592" s="6"/>
    </row>
    <row r="3593" spans="2:21" s="83" customFormat="1" x14ac:dyDescent="0.2">
      <c r="B3593" s="142"/>
      <c r="E3593" s="84"/>
      <c r="F3593" s="216"/>
      <c r="G3593" s="84"/>
      <c r="H3593" s="210"/>
      <c r="I3593" s="210"/>
      <c r="J3593" s="84"/>
      <c r="K3593" s="84"/>
      <c r="L3593" s="84"/>
      <c r="M3593" s="84"/>
      <c r="N3593" s="84"/>
      <c r="O3593" s="6"/>
      <c r="P3593" s="6"/>
      <c r="Q3593" s="6"/>
      <c r="R3593" s="6"/>
      <c r="S3593" s="6"/>
      <c r="T3593" s="6"/>
      <c r="U3593" s="6"/>
    </row>
    <row r="3594" spans="2:21" s="83" customFormat="1" x14ac:dyDescent="0.2">
      <c r="B3594" s="142"/>
      <c r="E3594" s="84"/>
      <c r="F3594" s="216"/>
      <c r="G3594" s="84"/>
      <c r="H3594" s="210"/>
      <c r="I3594" s="210"/>
      <c r="J3594" s="84"/>
      <c r="K3594" s="84"/>
      <c r="L3594" s="84"/>
      <c r="M3594" s="84"/>
      <c r="N3594" s="84"/>
      <c r="O3594" s="6"/>
      <c r="P3594" s="6"/>
      <c r="Q3594" s="6"/>
      <c r="R3594" s="6"/>
      <c r="S3594" s="6"/>
      <c r="T3594" s="6"/>
      <c r="U3594" s="6"/>
    </row>
    <row r="3595" spans="2:21" s="83" customFormat="1" x14ac:dyDescent="0.2">
      <c r="B3595" s="142"/>
      <c r="E3595" s="84"/>
      <c r="F3595" s="216"/>
      <c r="G3595" s="84"/>
      <c r="H3595" s="210"/>
      <c r="I3595" s="210"/>
      <c r="J3595" s="84"/>
      <c r="K3595" s="84"/>
      <c r="L3595" s="84"/>
      <c r="M3595" s="84"/>
      <c r="N3595" s="84"/>
      <c r="O3595" s="6"/>
      <c r="P3595" s="6"/>
      <c r="Q3595" s="6"/>
      <c r="R3595" s="6"/>
      <c r="S3595" s="6"/>
      <c r="T3595" s="6"/>
      <c r="U3595" s="6"/>
    </row>
    <row r="3596" spans="2:21" s="83" customFormat="1" x14ac:dyDescent="0.2">
      <c r="B3596" s="142"/>
      <c r="E3596" s="84"/>
      <c r="F3596" s="216"/>
      <c r="G3596" s="84"/>
      <c r="H3596" s="210"/>
      <c r="I3596" s="210"/>
      <c r="J3596" s="84"/>
      <c r="K3596" s="84"/>
      <c r="L3596" s="84"/>
      <c r="M3596" s="84"/>
      <c r="N3596" s="84"/>
      <c r="O3596" s="6"/>
      <c r="P3596" s="6"/>
      <c r="Q3596" s="6"/>
      <c r="R3596" s="6"/>
      <c r="S3596" s="6"/>
      <c r="T3596" s="6"/>
      <c r="U3596" s="6"/>
    </row>
    <row r="3597" spans="2:21" s="83" customFormat="1" x14ac:dyDescent="0.2">
      <c r="B3597" s="142"/>
      <c r="E3597" s="84"/>
      <c r="F3597" s="216"/>
      <c r="G3597" s="84"/>
      <c r="H3597" s="210"/>
      <c r="I3597" s="210"/>
      <c r="J3597" s="84"/>
      <c r="K3597" s="84"/>
      <c r="L3597" s="84"/>
      <c r="M3597" s="84"/>
      <c r="N3597" s="84"/>
      <c r="O3597" s="6"/>
      <c r="P3597" s="6"/>
      <c r="Q3597" s="6"/>
      <c r="R3597" s="6"/>
      <c r="S3597" s="6"/>
      <c r="T3597" s="6"/>
      <c r="U3597" s="6"/>
    </row>
    <row r="3598" spans="2:21" s="83" customFormat="1" x14ac:dyDescent="0.2">
      <c r="B3598" s="142"/>
      <c r="E3598" s="84"/>
      <c r="F3598" s="216"/>
      <c r="G3598" s="84"/>
      <c r="H3598" s="210"/>
      <c r="I3598" s="210"/>
      <c r="J3598" s="84"/>
      <c r="K3598" s="84"/>
      <c r="L3598" s="84"/>
      <c r="M3598" s="84"/>
      <c r="N3598" s="84"/>
      <c r="O3598" s="6"/>
      <c r="P3598" s="6"/>
      <c r="Q3598" s="6"/>
      <c r="R3598" s="6"/>
      <c r="S3598" s="6"/>
      <c r="T3598" s="6"/>
      <c r="U3598" s="6"/>
    </row>
    <row r="3599" spans="2:21" s="83" customFormat="1" x14ac:dyDescent="0.2">
      <c r="B3599" s="142"/>
      <c r="E3599" s="84"/>
      <c r="F3599" s="216"/>
      <c r="G3599" s="84"/>
      <c r="H3599" s="210"/>
      <c r="I3599" s="210"/>
      <c r="J3599" s="84"/>
      <c r="K3599" s="84"/>
      <c r="L3599" s="84"/>
      <c r="M3599" s="84"/>
      <c r="N3599" s="84"/>
      <c r="O3599" s="6"/>
      <c r="P3599" s="6"/>
      <c r="Q3599" s="6"/>
      <c r="R3599" s="6"/>
      <c r="S3599" s="6"/>
      <c r="T3599" s="6"/>
      <c r="U3599" s="6"/>
    </row>
    <row r="3600" spans="2:21" s="83" customFormat="1" x14ac:dyDescent="0.2">
      <c r="B3600" s="142"/>
      <c r="E3600" s="84"/>
      <c r="F3600" s="216"/>
      <c r="G3600" s="84"/>
      <c r="H3600" s="210"/>
      <c r="I3600" s="210"/>
      <c r="J3600" s="84"/>
      <c r="K3600" s="84"/>
      <c r="L3600" s="84"/>
      <c r="M3600" s="84"/>
      <c r="N3600" s="84"/>
      <c r="O3600" s="6"/>
      <c r="P3600" s="6"/>
      <c r="Q3600" s="6"/>
      <c r="R3600" s="6"/>
      <c r="S3600" s="6"/>
      <c r="T3600" s="6"/>
      <c r="U3600" s="6"/>
    </row>
    <row r="3601" spans="2:21" s="83" customFormat="1" x14ac:dyDescent="0.2">
      <c r="B3601" s="142"/>
      <c r="E3601" s="84"/>
      <c r="F3601" s="216"/>
      <c r="G3601" s="84"/>
      <c r="H3601" s="210"/>
      <c r="I3601" s="210"/>
      <c r="J3601" s="84"/>
      <c r="K3601" s="84"/>
      <c r="L3601" s="84"/>
      <c r="M3601" s="84"/>
      <c r="N3601" s="84"/>
      <c r="O3601" s="6"/>
      <c r="P3601" s="6"/>
      <c r="Q3601" s="6"/>
      <c r="R3601" s="6"/>
      <c r="S3601" s="6"/>
      <c r="T3601" s="6"/>
      <c r="U3601" s="6"/>
    </row>
    <row r="3602" spans="2:21" s="83" customFormat="1" x14ac:dyDescent="0.2">
      <c r="B3602" s="142"/>
      <c r="E3602" s="84"/>
      <c r="F3602" s="216"/>
      <c r="G3602" s="84"/>
      <c r="H3602" s="210"/>
      <c r="I3602" s="210"/>
      <c r="J3602" s="84"/>
      <c r="K3602" s="84"/>
      <c r="L3602" s="84"/>
      <c r="M3602" s="84"/>
      <c r="N3602" s="84"/>
      <c r="O3602" s="6"/>
      <c r="P3602" s="6"/>
      <c r="Q3602" s="6"/>
      <c r="R3602" s="6"/>
      <c r="S3602" s="6"/>
      <c r="T3602" s="6"/>
      <c r="U3602" s="6"/>
    </row>
    <row r="3603" spans="2:21" s="83" customFormat="1" x14ac:dyDescent="0.2">
      <c r="B3603" s="142"/>
      <c r="E3603" s="84"/>
      <c r="F3603" s="216"/>
      <c r="G3603" s="84"/>
      <c r="H3603" s="210"/>
      <c r="I3603" s="210"/>
      <c r="J3603" s="84"/>
      <c r="K3603" s="84"/>
      <c r="L3603" s="84"/>
      <c r="M3603" s="84"/>
      <c r="N3603" s="84"/>
      <c r="O3603" s="6"/>
      <c r="P3603" s="6"/>
      <c r="Q3603" s="6"/>
      <c r="R3603" s="6"/>
      <c r="S3603" s="6"/>
      <c r="T3603" s="6"/>
      <c r="U3603" s="6"/>
    </row>
    <row r="3604" spans="2:21" s="83" customFormat="1" x14ac:dyDescent="0.2">
      <c r="B3604" s="142"/>
      <c r="E3604" s="84"/>
      <c r="F3604" s="216"/>
      <c r="G3604" s="84"/>
      <c r="H3604" s="210"/>
      <c r="I3604" s="210"/>
      <c r="J3604" s="84"/>
      <c r="K3604" s="84"/>
      <c r="L3604" s="84"/>
      <c r="M3604" s="84"/>
      <c r="N3604" s="84"/>
      <c r="O3604" s="6"/>
      <c r="P3604" s="6"/>
      <c r="Q3604" s="6"/>
      <c r="R3604" s="6"/>
      <c r="S3604" s="6"/>
      <c r="T3604" s="6"/>
      <c r="U3604" s="6"/>
    </row>
    <row r="3605" spans="2:21" s="83" customFormat="1" x14ac:dyDescent="0.2">
      <c r="B3605" s="142"/>
      <c r="E3605" s="84"/>
      <c r="F3605" s="216"/>
      <c r="G3605" s="84"/>
      <c r="H3605" s="210"/>
      <c r="I3605" s="210"/>
      <c r="J3605" s="84"/>
      <c r="K3605" s="84"/>
      <c r="L3605" s="84"/>
      <c r="M3605" s="84"/>
      <c r="N3605" s="84"/>
      <c r="O3605" s="6"/>
      <c r="P3605" s="6"/>
      <c r="Q3605" s="6"/>
      <c r="R3605" s="6"/>
      <c r="S3605" s="6"/>
      <c r="T3605" s="6"/>
      <c r="U3605" s="6"/>
    </row>
    <row r="3606" spans="2:21" s="83" customFormat="1" x14ac:dyDescent="0.2">
      <c r="B3606" s="142"/>
      <c r="E3606" s="84"/>
      <c r="F3606" s="216"/>
      <c r="G3606" s="84"/>
      <c r="H3606" s="210"/>
      <c r="I3606" s="210"/>
      <c r="J3606" s="84"/>
      <c r="K3606" s="84"/>
      <c r="L3606" s="84"/>
      <c r="M3606" s="84"/>
      <c r="N3606" s="84"/>
      <c r="O3606" s="6"/>
      <c r="P3606" s="6"/>
      <c r="Q3606" s="6"/>
      <c r="R3606" s="6"/>
      <c r="S3606" s="6"/>
      <c r="T3606" s="6"/>
      <c r="U3606" s="6"/>
    </row>
    <row r="3607" spans="2:21" s="83" customFormat="1" x14ac:dyDescent="0.2">
      <c r="B3607" s="142"/>
      <c r="E3607" s="84"/>
      <c r="F3607" s="216"/>
      <c r="G3607" s="84"/>
      <c r="H3607" s="210"/>
      <c r="I3607" s="210"/>
      <c r="J3607" s="84"/>
      <c r="K3607" s="84"/>
      <c r="L3607" s="84"/>
      <c r="M3607" s="84"/>
      <c r="N3607" s="84"/>
      <c r="O3607" s="6"/>
      <c r="P3607" s="6"/>
      <c r="Q3607" s="6"/>
      <c r="R3607" s="6"/>
      <c r="S3607" s="6"/>
      <c r="T3607" s="6"/>
      <c r="U3607" s="6"/>
    </row>
    <row r="3608" spans="2:21" s="83" customFormat="1" x14ac:dyDescent="0.2">
      <c r="B3608" s="142"/>
      <c r="E3608" s="84"/>
      <c r="F3608" s="216"/>
      <c r="G3608" s="84"/>
      <c r="H3608" s="210"/>
      <c r="I3608" s="210"/>
      <c r="J3608" s="84"/>
      <c r="K3608" s="84"/>
      <c r="L3608" s="84"/>
      <c r="M3608" s="84"/>
      <c r="N3608" s="84"/>
      <c r="O3608" s="6"/>
      <c r="P3608" s="6"/>
      <c r="Q3608" s="6"/>
      <c r="R3608" s="6"/>
      <c r="S3608" s="6"/>
      <c r="T3608" s="6"/>
      <c r="U3608" s="6"/>
    </row>
    <row r="3609" spans="2:21" s="83" customFormat="1" x14ac:dyDescent="0.2">
      <c r="B3609" s="142"/>
      <c r="E3609" s="84"/>
      <c r="F3609" s="216"/>
      <c r="G3609" s="84"/>
      <c r="H3609" s="210"/>
      <c r="I3609" s="210"/>
      <c r="J3609" s="84"/>
      <c r="K3609" s="84"/>
      <c r="L3609" s="84"/>
      <c r="M3609" s="84"/>
      <c r="N3609" s="84"/>
      <c r="O3609" s="6"/>
      <c r="P3609" s="6"/>
      <c r="Q3609" s="6"/>
      <c r="R3609" s="6"/>
      <c r="S3609" s="6"/>
      <c r="T3609" s="6"/>
      <c r="U3609" s="6"/>
    </row>
    <row r="3610" spans="2:21" s="83" customFormat="1" x14ac:dyDescent="0.2">
      <c r="B3610" s="142"/>
      <c r="E3610" s="84"/>
      <c r="F3610" s="216"/>
      <c r="G3610" s="84"/>
      <c r="H3610" s="210"/>
      <c r="I3610" s="210"/>
      <c r="J3610" s="84"/>
      <c r="K3610" s="84"/>
      <c r="L3610" s="84"/>
      <c r="M3610" s="84"/>
      <c r="N3610" s="84"/>
      <c r="O3610" s="6"/>
      <c r="P3610" s="6"/>
      <c r="Q3610" s="6"/>
      <c r="R3610" s="6"/>
      <c r="S3610" s="6"/>
      <c r="T3610" s="6"/>
      <c r="U3610" s="6"/>
    </row>
    <row r="3611" spans="2:21" s="83" customFormat="1" x14ac:dyDescent="0.2">
      <c r="B3611" s="142"/>
      <c r="E3611" s="84"/>
      <c r="F3611" s="216"/>
      <c r="G3611" s="84"/>
      <c r="H3611" s="210"/>
      <c r="I3611" s="210"/>
      <c r="J3611" s="84"/>
      <c r="K3611" s="84"/>
      <c r="L3611" s="84"/>
      <c r="M3611" s="84"/>
      <c r="N3611" s="84"/>
      <c r="O3611" s="6"/>
      <c r="P3611" s="6"/>
      <c r="Q3611" s="6"/>
      <c r="R3611" s="6"/>
      <c r="S3611" s="6"/>
      <c r="T3611" s="6"/>
      <c r="U3611" s="6"/>
    </row>
    <row r="3612" spans="2:21" s="83" customFormat="1" x14ac:dyDescent="0.2">
      <c r="B3612" s="142"/>
      <c r="E3612" s="84"/>
      <c r="F3612" s="216"/>
      <c r="G3612" s="84"/>
      <c r="H3612" s="210"/>
      <c r="I3612" s="210"/>
      <c r="J3612" s="84"/>
      <c r="K3612" s="84"/>
      <c r="L3612" s="84"/>
      <c r="M3612" s="84"/>
      <c r="N3612" s="84"/>
      <c r="O3612" s="6"/>
      <c r="P3612" s="6"/>
      <c r="Q3612" s="6"/>
      <c r="R3612" s="6"/>
      <c r="S3612" s="6"/>
      <c r="T3612" s="6"/>
      <c r="U3612" s="6"/>
    </row>
    <row r="3613" spans="2:21" s="83" customFormat="1" x14ac:dyDescent="0.2">
      <c r="B3613" s="142"/>
      <c r="E3613" s="84"/>
      <c r="F3613" s="216"/>
      <c r="G3613" s="84"/>
      <c r="H3613" s="210"/>
      <c r="I3613" s="210"/>
      <c r="J3613" s="84"/>
      <c r="K3613" s="84"/>
      <c r="L3613" s="84"/>
      <c r="M3613" s="84"/>
      <c r="N3613" s="84"/>
      <c r="O3613" s="6"/>
      <c r="P3613" s="6"/>
      <c r="Q3613" s="6"/>
      <c r="R3613" s="6"/>
      <c r="S3613" s="6"/>
      <c r="T3613" s="6"/>
      <c r="U3613" s="6"/>
    </row>
    <row r="3614" spans="2:21" s="83" customFormat="1" x14ac:dyDescent="0.2">
      <c r="B3614" s="142"/>
      <c r="E3614" s="84"/>
      <c r="F3614" s="216"/>
      <c r="G3614" s="84"/>
      <c r="H3614" s="210"/>
      <c r="I3614" s="210"/>
      <c r="J3614" s="84"/>
      <c r="K3614" s="84"/>
      <c r="L3614" s="84"/>
      <c r="M3614" s="84"/>
      <c r="N3614" s="84"/>
      <c r="O3614" s="6"/>
      <c r="P3614" s="6"/>
      <c r="Q3614" s="6"/>
      <c r="R3614" s="6"/>
      <c r="S3614" s="6"/>
      <c r="T3614" s="6"/>
      <c r="U3614" s="6"/>
    </row>
    <row r="3615" spans="2:21" s="83" customFormat="1" x14ac:dyDescent="0.2">
      <c r="B3615" s="142"/>
      <c r="E3615" s="84"/>
      <c r="F3615" s="216"/>
      <c r="G3615" s="84"/>
      <c r="H3615" s="210"/>
      <c r="I3615" s="210"/>
      <c r="J3615" s="84"/>
      <c r="K3615" s="84"/>
      <c r="L3615" s="84"/>
      <c r="M3615" s="84"/>
      <c r="N3615" s="84"/>
      <c r="O3615" s="6"/>
      <c r="P3615" s="6"/>
      <c r="Q3615" s="6"/>
      <c r="R3615" s="6"/>
      <c r="S3615" s="6"/>
      <c r="T3615" s="6"/>
      <c r="U3615" s="6"/>
    </row>
    <row r="3616" spans="2:21" s="83" customFormat="1" x14ac:dyDescent="0.2">
      <c r="B3616" s="142"/>
      <c r="E3616" s="84"/>
      <c r="F3616" s="216"/>
      <c r="G3616" s="84"/>
      <c r="H3616" s="210"/>
      <c r="I3616" s="210"/>
      <c r="J3616" s="84"/>
      <c r="K3616" s="84"/>
      <c r="L3616" s="84"/>
      <c r="M3616" s="84"/>
      <c r="N3616" s="84"/>
      <c r="O3616" s="6"/>
      <c r="P3616" s="6"/>
      <c r="Q3616" s="6"/>
      <c r="R3616" s="6"/>
      <c r="S3616" s="6"/>
      <c r="T3616" s="6"/>
      <c r="U3616" s="6"/>
    </row>
    <row r="3617" spans="2:21" s="83" customFormat="1" x14ac:dyDescent="0.2">
      <c r="B3617" s="142"/>
      <c r="E3617" s="84"/>
      <c r="F3617" s="216"/>
      <c r="G3617" s="84"/>
      <c r="H3617" s="210"/>
      <c r="I3617" s="210"/>
      <c r="J3617" s="84"/>
      <c r="K3617" s="84"/>
      <c r="L3617" s="84"/>
      <c r="M3617" s="84"/>
      <c r="N3617" s="84"/>
      <c r="O3617" s="6"/>
      <c r="P3617" s="6"/>
      <c r="Q3617" s="6"/>
      <c r="R3617" s="6"/>
      <c r="S3617" s="6"/>
      <c r="T3617" s="6"/>
      <c r="U3617" s="6"/>
    </row>
    <row r="3618" spans="2:21" s="83" customFormat="1" x14ac:dyDescent="0.2">
      <c r="B3618" s="142"/>
      <c r="E3618" s="84"/>
      <c r="F3618" s="216"/>
      <c r="G3618" s="84"/>
      <c r="H3618" s="210"/>
      <c r="I3618" s="210"/>
      <c r="J3618" s="84"/>
      <c r="K3618" s="84"/>
      <c r="L3618" s="84"/>
      <c r="M3618" s="84"/>
      <c r="N3618" s="84"/>
      <c r="O3618" s="6"/>
      <c r="P3618" s="6"/>
      <c r="Q3618" s="6"/>
      <c r="R3618" s="6"/>
      <c r="S3618" s="6"/>
      <c r="T3618" s="6"/>
      <c r="U3618" s="6"/>
    </row>
    <row r="3619" spans="2:21" s="83" customFormat="1" x14ac:dyDescent="0.2">
      <c r="B3619" s="142"/>
      <c r="E3619" s="84"/>
      <c r="F3619" s="216"/>
      <c r="G3619" s="84"/>
      <c r="H3619" s="210"/>
      <c r="I3619" s="210"/>
      <c r="J3619" s="84"/>
      <c r="K3619" s="84"/>
      <c r="L3619" s="84"/>
      <c r="M3619" s="84"/>
      <c r="N3619" s="84"/>
      <c r="O3619" s="6"/>
      <c r="P3619" s="6"/>
      <c r="Q3619" s="6"/>
      <c r="R3619" s="6"/>
      <c r="S3619" s="6"/>
      <c r="T3619" s="6"/>
      <c r="U3619" s="6"/>
    </row>
    <row r="3620" spans="2:21" s="83" customFormat="1" x14ac:dyDescent="0.2">
      <c r="B3620" s="142"/>
      <c r="E3620" s="84"/>
      <c r="F3620" s="216"/>
      <c r="G3620" s="84"/>
      <c r="H3620" s="210"/>
      <c r="I3620" s="210"/>
      <c r="J3620" s="84"/>
      <c r="K3620" s="84"/>
      <c r="L3620" s="84"/>
      <c r="M3620" s="84"/>
      <c r="N3620" s="84"/>
      <c r="O3620" s="6"/>
      <c r="P3620" s="6"/>
      <c r="Q3620" s="6"/>
      <c r="R3620" s="6"/>
      <c r="S3620" s="6"/>
      <c r="T3620" s="6"/>
      <c r="U3620" s="6"/>
    </row>
    <row r="3621" spans="2:21" s="83" customFormat="1" x14ac:dyDescent="0.2">
      <c r="B3621" s="142"/>
      <c r="E3621" s="84"/>
      <c r="F3621" s="216"/>
      <c r="G3621" s="84"/>
      <c r="H3621" s="210"/>
      <c r="I3621" s="210"/>
      <c r="J3621" s="84"/>
      <c r="K3621" s="84"/>
      <c r="L3621" s="84"/>
      <c r="M3621" s="84"/>
      <c r="N3621" s="84"/>
      <c r="O3621" s="6"/>
      <c r="P3621" s="6"/>
      <c r="Q3621" s="6"/>
      <c r="R3621" s="6"/>
      <c r="S3621" s="6"/>
      <c r="T3621" s="6"/>
      <c r="U3621" s="6"/>
    </row>
    <row r="3622" spans="2:21" s="83" customFormat="1" x14ac:dyDescent="0.2">
      <c r="B3622" s="142"/>
      <c r="E3622" s="84"/>
      <c r="F3622" s="216"/>
      <c r="G3622" s="84"/>
      <c r="H3622" s="210"/>
      <c r="I3622" s="210"/>
      <c r="J3622" s="84"/>
      <c r="K3622" s="84"/>
      <c r="L3622" s="84"/>
      <c r="M3622" s="84"/>
      <c r="N3622" s="84"/>
      <c r="O3622" s="6"/>
      <c r="P3622" s="6"/>
      <c r="Q3622" s="6"/>
      <c r="R3622" s="6"/>
      <c r="S3622" s="6"/>
      <c r="T3622" s="6"/>
      <c r="U3622" s="6"/>
    </row>
    <row r="3623" spans="2:21" s="83" customFormat="1" x14ac:dyDescent="0.2">
      <c r="B3623" s="142"/>
      <c r="E3623" s="84"/>
      <c r="F3623" s="216"/>
      <c r="G3623" s="84"/>
      <c r="H3623" s="210"/>
      <c r="I3623" s="210"/>
      <c r="J3623" s="84"/>
      <c r="K3623" s="84"/>
      <c r="L3623" s="84"/>
      <c r="M3623" s="84"/>
      <c r="N3623" s="84"/>
      <c r="O3623" s="6"/>
      <c r="P3623" s="6"/>
      <c r="Q3623" s="6"/>
      <c r="R3623" s="6"/>
      <c r="S3623" s="6"/>
      <c r="T3623" s="6"/>
      <c r="U3623" s="6"/>
    </row>
    <row r="3624" spans="2:21" s="83" customFormat="1" x14ac:dyDescent="0.2">
      <c r="B3624" s="142"/>
      <c r="E3624" s="84"/>
      <c r="F3624" s="216"/>
      <c r="G3624" s="84"/>
      <c r="H3624" s="210"/>
      <c r="I3624" s="210"/>
      <c r="J3624" s="84"/>
      <c r="K3624" s="84"/>
      <c r="L3624" s="84"/>
      <c r="M3624" s="84"/>
      <c r="N3624" s="84"/>
      <c r="O3624" s="6"/>
      <c r="P3624" s="6"/>
      <c r="Q3624" s="6"/>
      <c r="R3624" s="6"/>
      <c r="S3624" s="6"/>
      <c r="T3624" s="6"/>
      <c r="U3624" s="6"/>
    </row>
    <row r="3625" spans="2:21" s="83" customFormat="1" x14ac:dyDescent="0.2">
      <c r="B3625" s="142"/>
      <c r="E3625" s="84"/>
      <c r="F3625" s="216"/>
      <c r="G3625" s="84"/>
      <c r="H3625" s="210"/>
      <c r="I3625" s="210"/>
      <c r="J3625" s="84"/>
      <c r="K3625" s="84"/>
      <c r="L3625" s="84"/>
      <c r="M3625" s="84"/>
      <c r="N3625" s="84"/>
      <c r="O3625" s="6"/>
      <c r="P3625" s="6"/>
      <c r="Q3625" s="6"/>
      <c r="R3625" s="6"/>
      <c r="S3625" s="6"/>
      <c r="T3625" s="6"/>
      <c r="U3625" s="6"/>
    </row>
    <row r="3626" spans="2:21" s="83" customFormat="1" x14ac:dyDescent="0.2">
      <c r="B3626" s="142"/>
      <c r="E3626" s="84"/>
      <c r="F3626" s="216"/>
      <c r="G3626" s="84"/>
      <c r="H3626" s="210"/>
      <c r="I3626" s="210"/>
      <c r="J3626" s="84"/>
      <c r="K3626" s="84"/>
      <c r="L3626" s="84"/>
      <c r="M3626" s="84"/>
      <c r="N3626" s="84"/>
      <c r="O3626" s="6"/>
      <c r="P3626" s="6"/>
      <c r="Q3626" s="6"/>
      <c r="R3626" s="6"/>
      <c r="S3626" s="6"/>
      <c r="T3626" s="6"/>
      <c r="U3626" s="6"/>
    </row>
    <row r="3627" spans="2:21" s="83" customFormat="1" x14ac:dyDescent="0.2">
      <c r="B3627" s="142"/>
      <c r="E3627" s="84"/>
      <c r="F3627" s="216"/>
      <c r="G3627" s="84"/>
      <c r="H3627" s="210"/>
      <c r="I3627" s="210"/>
      <c r="J3627" s="84"/>
      <c r="K3627" s="84"/>
      <c r="L3627" s="84"/>
      <c r="M3627" s="84"/>
      <c r="N3627" s="84"/>
      <c r="O3627" s="6"/>
      <c r="P3627" s="6"/>
      <c r="Q3627" s="6"/>
      <c r="R3627" s="6"/>
      <c r="S3627" s="6"/>
      <c r="T3627" s="6"/>
      <c r="U3627" s="6"/>
    </row>
    <row r="3628" spans="2:21" s="83" customFormat="1" x14ac:dyDescent="0.2">
      <c r="B3628" s="142"/>
      <c r="E3628" s="84"/>
      <c r="F3628" s="216"/>
      <c r="G3628" s="84"/>
      <c r="H3628" s="210"/>
      <c r="I3628" s="210"/>
      <c r="J3628" s="84"/>
      <c r="K3628" s="84"/>
      <c r="L3628" s="84"/>
      <c r="M3628" s="84"/>
      <c r="N3628" s="84"/>
      <c r="O3628" s="6"/>
      <c r="P3628" s="6"/>
      <c r="Q3628" s="6"/>
      <c r="R3628" s="6"/>
      <c r="S3628" s="6"/>
      <c r="T3628" s="6"/>
      <c r="U3628" s="6"/>
    </row>
    <row r="3629" spans="2:21" s="83" customFormat="1" x14ac:dyDescent="0.2">
      <c r="B3629" s="142"/>
      <c r="E3629" s="84"/>
      <c r="F3629" s="216"/>
      <c r="G3629" s="84"/>
      <c r="H3629" s="210"/>
      <c r="I3629" s="210"/>
      <c r="J3629" s="84"/>
      <c r="K3629" s="84"/>
      <c r="L3629" s="84"/>
      <c r="M3629" s="84"/>
      <c r="N3629" s="84"/>
      <c r="O3629" s="6"/>
      <c r="P3629" s="6"/>
      <c r="Q3629" s="6"/>
      <c r="R3629" s="6"/>
      <c r="S3629" s="6"/>
      <c r="T3629" s="6"/>
      <c r="U3629" s="6"/>
    </row>
    <row r="3630" spans="2:21" s="83" customFormat="1" x14ac:dyDescent="0.2">
      <c r="B3630" s="142"/>
      <c r="E3630" s="84"/>
      <c r="F3630" s="216"/>
      <c r="G3630" s="84"/>
      <c r="H3630" s="210"/>
      <c r="I3630" s="210"/>
      <c r="J3630" s="84"/>
      <c r="K3630" s="84"/>
      <c r="L3630" s="84"/>
      <c r="M3630" s="84"/>
      <c r="N3630" s="84"/>
      <c r="O3630" s="6"/>
      <c r="P3630" s="6"/>
      <c r="Q3630" s="6"/>
      <c r="R3630" s="6"/>
      <c r="S3630" s="6"/>
      <c r="T3630" s="6"/>
      <c r="U3630" s="6"/>
    </row>
    <row r="3631" spans="2:21" s="83" customFormat="1" x14ac:dyDescent="0.2">
      <c r="B3631" s="142"/>
      <c r="E3631" s="84"/>
      <c r="F3631" s="216"/>
      <c r="G3631" s="84"/>
      <c r="H3631" s="210"/>
      <c r="I3631" s="210"/>
      <c r="J3631" s="84"/>
      <c r="K3631" s="84"/>
      <c r="L3631" s="84"/>
      <c r="M3631" s="84"/>
      <c r="N3631" s="84"/>
      <c r="O3631" s="6"/>
      <c r="P3631" s="6"/>
      <c r="Q3631" s="6"/>
      <c r="R3631" s="6"/>
      <c r="S3631" s="6"/>
      <c r="T3631" s="6"/>
      <c r="U3631" s="6"/>
    </row>
    <row r="3632" spans="2:21" s="83" customFormat="1" x14ac:dyDescent="0.2">
      <c r="B3632" s="142"/>
      <c r="E3632" s="84"/>
      <c r="F3632" s="216"/>
      <c r="G3632" s="84"/>
      <c r="H3632" s="210"/>
      <c r="I3632" s="210"/>
      <c r="J3632" s="84"/>
      <c r="K3632" s="84"/>
      <c r="L3632" s="84"/>
      <c r="M3632" s="84"/>
      <c r="N3632" s="84"/>
      <c r="O3632" s="6"/>
      <c r="P3632" s="6"/>
      <c r="Q3632" s="6"/>
      <c r="R3632" s="6"/>
      <c r="S3632" s="6"/>
      <c r="T3632" s="6"/>
      <c r="U3632" s="6"/>
    </row>
    <row r="3633" spans="2:21" s="83" customFormat="1" x14ac:dyDescent="0.2">
      <c r="B3633" s="142"/>
      <c r="E3633" s="84"/>
      <c r="F3633" s="216"/>
      <c r="G3633" s="84"/>
      <c r="H3633" s="210"/>
      <c r="I3633" s="210"/>
      <c r="J3633" s="84"/>
      <c r="K3633" s="84"/>
      <c r="L3633" s="84"/>
      <c r="M3633" s="84"/>
      <c r="N3633" s="84"/>
      <c r="O3633" s="6"/>
      <c r="P3633" s="6"/>
      <c r="Q3633" s="6"/>
      <c r="R3633" s="6"/>
      <c r="S3633" s="6"/>
      <c r="T3633" s="6"/>
      <c r="U3633" s="6"/>
    </row>
    <row r="3634" spans="2:21" s="83" customFormat="1" x14ac:dyDescent="0.2">
      <c r="B3634" s="142"/>
      <c r="E3634" s="84"/>
      <c r="F3634" s="216"/>
      <c r="G3634" s="84"/>
      <c r="H3634" s="210"/>
      <c r="I3634" s="210"/>
      <c r="J3634" s="84"/>
      <c r="K3634" s="84"/>
      <c r="L3634" s="84"/>
      <c r="M3634" s="84"/>
      <c r="N3634" s="84"/>
      <c r="O3634" s="6"/>
      <c r="P3634" s="6"/>
      <c r="Q3634" s="6"/>
      <c r="R3634" s="6"/>
      <c r="S3634" s="6"/>
      <c r="T3634" s="6"/>
      <c r="U3634" s="6"/>
    </row>
    <row r="3635" spans="2:21" s="83" customFormat="1" x14ac:dyDescent="0.2">
      <c r="B3635" s="142"/>
      <c r="E3635" s="84"/>
      <c r="F3635" s="216"/>
      <c r="G3635" s="84"/>
      <c r="H3635" s="210"/>
      <c r="I3635" s="210"/>
      <c r="J3635" s="84"/>
      <c r="K3635" s="84"/>
      <c r="L3635" s="84"/>
      <c r="M3635" s="84"/>
      <c r="N3635" s="84"/>
      <c r="O3635" s="6"/>
      <c r="P3635" s="6"/>
      <c r="Q3635" s="6"/>
      <c r="R3635" s="6"/>
      <c r="S3635" s="6"/>
      <c r="T3635" s="6"/>
      <c r="U3635" s="6"/>
    </row>
    <row r="3636" spans="2:21" s="83" customFormat="1" x14ac:dyDescent="0.2">
      <c r="B3636" s="142"/>
      <c r="E3636" s="84"/>
      <c r="F3636" s="216"/>
      <c r="G3636" s="84"/>
      <c r="H3636" s="210"/>
      <c r="I3636" s="210"/>
      <c r="J3636" s="84"/>
      <c r="K3636" s="84"/>
      <c r="L3636" s="84"/>
      <c r="M3636" s="84"/>
      <c r="N3636" s="84"/>
      <c r="O3636" s="6"/>
      <c r="P3636" s="6"/>
      <c r="Q3636" s="6"/>
      <c r="R3636" s="6"/>
      <c r="S3636" s="6"/>
      <c r="T3636" s="6"/>
      <c r="U3636" s="6"/>
    </row>
    <row r="3637" spans="2:21" s="83" customFormat="1" x14ac:dyDescent="0.2">
      <c r="B3637" s="142"/>
      <c r="E3637" s="84"/>
      <c r="F3637" s="216"/>
      <c r="G3637" s="84"/>
      <c r="H3637" s="210"/>
      <c r="I3637" s="210"/>
      <c r="J3637" s="84"/>
      <c r="K3637" s="84"/>
      <c r="L3637" s="84"/>
      <c r="M3637" s="84"/>
      <c r="N3637" s="84"/>
      <c r="O3637" s="6"/>
      <c r="P3637" s="6"/>
      <c r="Q3637" s="6"/>
      <c r="R3637" s="6"/>
      <c r="S3637" s="6"/>
      <c r="T3637" s="6"/>
      <c r="U3637" s="6"/>
    </row>
    <row r="3638" spans="2:21" s="83" customFormat="1" x14ac:dyDescent="0.2">
      <c r="B3638" s="142"/>
      <c r="E3638" s="84"/>
      <c r="F3638" s="216"/>
      <c r="G3638" s="84"/>
      <c r="H3638" s="210"/>
      <c r="I3638" s="210"/>
      <c r="J3638" s="84"/>
      <c r="K3638" s="84"/>
      <c r="L3638" s="84"/>
      <c r="M3638" s="84"/>
      <c r="N3638" s="84"/>
      <c r="O3638" s="6"/>
      <c r="P3638" s="6"/>
      <c r="Q3638" s="6"/>
      <c r="R3638" s="6"/>
      <c r="S3638" s="6"/>
      <c r="T3638" s="6"/>
      <c r="U3638" s="6"/>
    </row>
    <row r="3639" spans="2:21" s="83" customFormat="1" x14ac:dyDescent="0.2">
      <c r="B3639" s="142"/>
      <c r="E3639" s="84"/>
      <c r="F3639" s="216"/>
      <c r="G3639" s="84"/>
      <c r="H3639" s="210"/>
      <c r="I3639" s="210"/>
      <c r="J3639" s="84"/>
      <c r="K3639" s="84"/>
      <c r="L3639" s="84"/>
      <c r="M3639" s="84"/>
      <c r="N3639" s="84"/>
      <c r="O3639" s="6"/>
      <c r="P3639" s="6"/>
      <c r="Q3639" s="6"/>
      <c r="R3639" s="6"/>
      <c r="S3639" s="6"/>
      <c r="T3639" s="6"/>
      <c r="U3639" s="6"/>
    </row>
    <row r="3640" spans="2:21" s="83" customFormat="1" x14ac:dyDescent="0.2">
      <c r="B3640" s="142"/>
      <c r="E3640" s="84"/>
      <c r="F3640" s="216"/>
      <c r="G3640" s="84"/>
      <c r="H3640" s="210"/>
      <c r="I3640" s="210"/>
      <c r="J3640" s="84"/>
      <c r="K3640" s="84"/>
      <c r="L3640" s="84"/>
      <c r="M3640" s="84"/>
      <c r="N3640" s="84"/>
      <c r="O3640" s="6"/>
      <c r="P3640" s="6"/>
      <c r="Q3640" s="6"/>
      <c r="R3640" s="6"/>
      <c r="S3640" s="6"/>
      <c r="T3640" s="6"/>
      <c r="U3640" s="6"/>
    </row>
    <row r="3641" spans="2:21" s="83" customFormat="1" x14ac:dyDescent="0.2">
      <c r="B3641" s="142"/>
      <c r="E3641" s="84"/>
      <c r="F3641" s="216"/>
      <c r="G3641" s="84"/>
      <c r="H3641" s="210"/>
      <c r="I3641" s="210"/>
      <c r="J3641" s="84"/>
      <c r="K3641" s="84"/>
      <c r="L3641" s="84"/>
      <c r="M3641" s="84"/>
      <c r="N3641" s="84"/>
      <c r="O3641" s="6"/>
      <c r="P3641" s="6"/>
      <c r="Q3641" s="6"/>
      <c r="R3641" s="6"/>
      <c r="S3641" s="6"/>
      <c r="T3641" s="6"/>
      <c r="U3641" s="6"/>
    </row>
    <row r="3642" spans="2:21" s="83" customFormat="1" x14ac:dyDescent="0.2">
      <c r="B3642" s="142"/>
      <c r="E3642" s="84"/>
      <c r="F3642" s="216"/>
      <c r="G3642" s="84"/>
      <c r="H3642" s="210"/>
      <c r="I3642" s="210"/>
      <c r="J3642" s="84"/>
      <c r="K3642" s="84"/>
      <c r="L3642" s="84"/>
      <c r="M3642" s="84"/>
      <c r="N3642" s="84"/>
      <c r="O3642" s="6"/>
      <c r="P3642" s="6"/>
      <c r="Q3642" s="6"/>
      <c r="R3642" s="6"/>
      <c r="S3642" s="6"/>
      <c r="T3642" s="6"/>
      <c r="U3642" s="6"/>
    </row>
    <row r="3643" spans="2:21" s="83" customFormat="1" x14ac:dyDescent="0.2">
      <c r="B3643" s="142"/>
      <c r="E3643" s="84"/>
      <c r="F3643" s="216"/>
      <c r="G3643" s="84"/>
      <c r="H3643" s="210"/>
      <c r="I3643" s="210"/>
      <c r="J3643" s="84"/>
      <c r="K3643" s="84"/>
      <c r="L3643" s="84"/>
      <c r="M3643" s="84"/>
      <c r="N3643" s="84"/>
      <c r="O3643" s="6"/>
      <c r="P3643" s="6"/>
      <c r="Q3643" s="6"/>
      <c r="R3643" s="6"/>
      <c r="S3643" s="6"/>
      <c r="T3643" s="6"/>
      <c r="U3643" s="6"/>
    </row>
    <row r="3644" spans="2:21" s="83" customFormat="1" x14ac:dyDescent="0.2">
      <c r="B3644" s="142"/>
      <c r="E3644" s="84"/>
      <c r="F3644" s="216"/>
      <c r="G3644" s="84"/>
      <c r="H3644" s="210"/>
      <c r="I3644" s="210"/>
      <c r="J3644" s="84"/>
      <c r="K3644" s="84"/>
      <c r="L3644" s="84"/>
      <c r="M3644" s="84"/>
      <c r="N3644" s="84"/>
      <c r="O3644" s="6"/>
      <c r="P3644" s="6"/>
      <c r="Q3644" s="6"/>
      <c r="R3644" s="6"/>
      <c r="S3644" s="6"/>
      <c r="T3644" s="6"/>
      <c r="U3644" s="6"/>
    </row>
    <row r="3645" spans="2:21" s="83" customFormat="1" x14ac:dyDescent="0.2">
      <c r="B3645" s="142"/>
      <c r="E3645" s="84"/>
      <c r="F3645" s="216"/>
      <c r="G3645" s="84"/>
      <c r="H3645" s="210"/>
      <c r="I3645" s="210"/>
      <c r="J3645" s="84"/>
      <c r="K3645" s="84"/>
      <c r="L3645" s="84"/>
      <c r="M3645" s="84"/>
      <c r="N3645" s="84"/>
      <c r="O3645" s="6"/>
      <c r="P3645" s="6"/>
      <c r="Q3645" s="6"/>
      <c r="R3645" s="6"/>
      <c r="S3645" s="6"/>
      <c r="T3645" s="6"/>
      <c r="U3645" s="6"/>
    </row>
    <row r="3646" spans="2:21" s="83" customFormat="1" x14ac:dyDescent="0.2">
      <c r="B3646" s="142"/>
      <c r="E3646" s="84"/>
      <c r="F3646" s="216"/>
      <c r="G3646" s="84"/>
      <c r="H3646" s="210"/>
      <c r="I3646" s="210"/>
      <c r="J3646" s="84"/>
      <c r="K3646" s="84"/>
      <c r="L3646" s="84"/>
      <c r="M3646" s="84"/>
      <c r="N3646" s="84"/>
      <c r="O3646" s="6"/>
      <c r="P3646" s="6"/>
      <c r="Q3646" s="6"/>
      <c r="R3646" s="6"/>
      <c r="S3646" s="6"/>
      <c r="T3646" s="6"/>
      <c r="U3646" s="6"/>
    </row>
    <row r="3647" spans="2:21" s="83" customFormat="1" x14ac:dyDescent="0.2">
      <c r="B3647" s="142"/>
      <c r="E3647" s="84"/>
      <c r="F3647" s="216"/>
      <c r="G3647" s="84"/>
      <c r="H3647" s="210"/>
      <c r="I3647" s="210"/>
      <c r="J3647" s="84"/>
      <c r="K3647" s="84"/>
      <c r="L3647" s="84"/>
      <c r="M3647" s="84"/>
      <c r="N3647" s="84"/>
      <c r="O3647" s="6"/>
      <c r="P3647" s="6"/>
      <c r="Q3647" s="6"/>
      <c r="R3647" s="6"/>
      <c r="S3647" s="6"/>
      <c r="T3647" s="6"/>
      <c r="U3647" s="6"/>
    </row>
    <row r="3648" spans="2:21" s="83" customFormat="1" x14ac:dyDescent="0.2">
      <c r="B3648" s="142"/>
      <c r="E3648" s="84"/>
      <c r="F3648" s="216"/>
      <c r="G3648" s="84"/>
      <c r="H3648" s="210"/>
      <c r="I3648" s="210"/>
      <c r="J3648" s="84"/>
      <c r="K3648" s="84"/>
      <c r="L3648" s="84"/>
      <c r="M3648" s="84"/>
      <c r="N3648" s="84"/>
      <c r="O3648" s="6"/>
      <c r="P3648" s="6"/>
      <c r="Q3648" s="6"/>
      <c r="R3648" s="6"/>
      <c r="S3648" s="6"/>
      <c r="T3648" s="6"/>
      <c r="U3648" s="6"/>
    </row>
    <row r="3649" spans="2:21" s="83" customFormat="1" x14ac:dyDescent="0.2">
      <c r="B3649" s="142"/>
      <c r="E3649" s="84"/>
      <c r="F3649" s="216"/>
      <c r="G3649" s="84"/>
      <c r="H3649" s="210"/>
      <c r="I3649" s="210"/>
      <c r="J3649" s="84"/>
      <c r="K3649" s="84"/>
      <c r="L3649" s="84"/>
      <c r="M3649" s="84"/>
      <c r="N3649" s="84"/>
      <c r="O3649" s="6"/>
      <c r="P3649" s="6"/>
      <c r="Q3649" s="6"/>
      <c r="R3649" s="6"/>
      <c r="S3649" s="6"/>
      <c r="T3649" s="6"/>
      <c r="U3649" s="6"/>
    </row>
    <row r="3650" spans="2:21" s="83" customFormat="1" x14ac:dyDescent="0.2">
      <c r="B3650" s="142"/>
      <c r="E3650" s="84"/>
      <c r="F3650" s="216"/>
      <c r="G3650" s="84"/>
      <c r="H3650" s="210"/>
      <c r="I3650" s="210"/>
      <c r="J3650" s="84"/>
      <c r="K3650" s="84"/>
      <c r="L3650" s="84"/>
      <c r="M3650" s="84"/>
      <c r="N3650" s="84"/>
      <c r="O3650" s="6"/>
      <c r="P3650" s="6"/>
      <c r="Q3650" s="6"/>
      <c r="R3650" s="6"/>
      <c r="S3650" s="6"/>
      <c r="T3650" s="6"/>
      <c r="U3650" s="6"/>
    </row>
    <row r="3651" spans="2:21" s="83" customFormat="1" x14ac:dyDescent="0.2">
      <c r="B3651" s="142"/>
      <c r="E3651" s="84"/>
      <c r="F3651" s="216"/>
      <c r="G3651" s="84"/>
      <c r="H3651" s="210"/>
      <c r="I3651" s="210"/>
      <c r="J3651" s="84"/>
      <c r="K3651" s="84"/>
      <c r="L3651" s="84"/>
      <c r="M3651" s="84"/>
      <c r="N3651" s="84"/>
      <c r="O3651" s="6"/>
      <c r="P3651" s="6"/>
      <c r="Q3651" s="6"/>
      <c r="R3651" s="6"/>
      <c r="S3651" s="6"/>
      <c r="T3651" s="6"/>
      <c r="U3651" s="6"/>
    </row>
    <row r="3652" spans="2:21" s="83" customFormat="1" x14ac:dyDescent="0.2">
      <c r="B3652" s="142"/>
      <c r="E3652" s="84"/>
      <c r="F3652" s="216"/>
      <c r="G3652" s="84"/>
      <c r="H3652" s="210"/>
      <c r="I3652" s="210"/>
      <c r="J3652" s="84"/>
      <c r="K3652" s="84"/>
      <c r="L3652" s="84"/>
      <c r="M3652" s="84"/>
      <c r="N3652" s="84"/>
      <c r="O3652" s="6"/>
      <c r="P3652" s="6"/>
      <c r="Q3652" s="6"/>
      <c r="R3652" s="6"/>
      <c r="S3652" s="6"/>
      <c r="T3652" s="6"/>
      <c r="U3652" s="6"/>
    </row>
    <row r="3653" spans="2:21" s="83" customFormat="1" x14ac:dyDescent="0.2">
      <c r="B3653" s="142"/>
      <c r="E3653" s="84"/>
      <c r="F3653" s="216"/>
      <c r="G3653" s="84"/>
      <c r="H3653" s="210"/>
      <c r="I3653" s="210"/>
      <c r="J3653" s="84"/>
      <c r="K3653" s="84"/>
      <c r="L3653" s="84"/>
      <c r="M3653" s="84"/>
      <c r="N3653" s="84"/>
      <c r="O3653" s="6"/>
      <c r="P3653" s="6"/>
      <c r="Q3653" s="6"/>
      <c r="R3653" s="6"/>
      <c r="S3653" s="6"/>
      <c r="T3653" s="6"/>
      <c r="U3653" s="6"/>
    </row>
    <row r="3654" spans="2:21" s="83" customFormat="1" x14ac:dyDescent="0.2">
      <c r="B3654" s="142"/>
      <c r="E3654" s="84"/>
      <c r="F3654" s="216"/>
      <c r="G3654" s="84"/>
      <c r="H3654" s="210"/>
      <c r="I3654" s="210"/>
      <c r="J3654" s="84"/>
      <c r="K3654" s="84"/>
      <c r="L3654" s="84"/>
      <c r="M3654" s="84"/>
      <c r="N3654" s="84"/>
      <c r="O3654" s="6"/>
      <c r="P3654" s="6"/>
      <c r="Q3654" s="6"/>
      <c r="R3654" s="6"/>
      <c r="S3654" s="6"/>
      <c r="T3654" s="6"/>
      <c r="U3654" s="6"/>
    </row>
    <row r="3655" spans="2:21" s="83" customFormat="1" x14ac:dyDescent="0.2">
      <c r="B3655" s="142"/>
      <c r="E3655" s="84"/>
      <c r="F3655" s="216"/>
      <c r="G3655" s="84"/>
      <c r="H3655" s="210"/>
      <c r="I3655" s="210"/>
      <c r="J3655" s="84"/>
      <c r="K3655" s="84"/>
      <c r="L3655" s="84"/>
      <c r="M3655" s="84"/>
      <c r="N3655" s="84"/>
      <c r="O3655" s="6"/>
      <c r="P3655" s="6"/>
      <c r="Q3655" s="6"/>
      <c r="R3655" s="6"/>
      <c r="S3655" s="6"/>
      <c r="T3655" s="6"/>
      <c r="U3655" s="6"/>
    </row>
    <row r="3656" spans="2:21" s="83" customFormat="1" x14ac:dyDescent="0.2">
      <c r="B3656" s="142"/>
      <c r="E3656" s="84"/>
      <c r="F3656" s="216"/>
      <c r="G3656" s="84"/>
      <c r="H3656" s="210"/>
      <c r="I3656" s="210"/>
      <c r="J3656" s="84"/>
      <c r="K3656" s="84"/>
      <c r="L3656" s="84"/>
      <c r="M3656" s="84"/>
      <c r="N3656" s="84"/>
      <c r="O3656" s="6"/>
      <c r="P3656" s="6"/>
      <c r="Q3656" s="6"/>
      <c r="R3656" s="6"/>
      <c r="S3656" s="6"/>
      <c r="T3656" s="6"/>
      <c r="U3656" s="6"/>
    </row>
    <row r="3657" spans="2:21" s="83" customFormat="1" x14ac:dyDescent="0.2">
      <c r="B3657" s="142"/>
      <c r="E3657" s="84"/>
      <c r="F3657" s="216"/>
      <c r="G3657" s="84"/>
      <c r="H3657" s="210"/>
      <c r="I3657" s="210"/>
      <c r="J3657" s="84"/>
      <c r="K3657" s="84"/>
      <c r="L3657" s="84"/>
      <c r="M3657" s="84"/>
      <c r="N3657" s="84"/>
      <c r="O3657" s="6"/>
      <c r="P3657" s="6"/>
      <c r="Q3657" s="6"/>
      <c r="R3657" s="6"/>
      <c r="S3657" s="6"/>
      <c r="T3657" s="6"/>
      <c r="U3657" s="6"/>
    </row>
    <row r="3658" spans="2:21" s="83" customFormat="1" x14ac:dyDescent="0.2">
      <c r="B3658" s="142"/>
      <c r="E3658" s="84"/>
      <c r="F3658" s="216"/>
      <c r="G3658" s="84"/>
      <c r="H3658" s="210"/>
      <c r="I3658" s="210"/>
      <c r="J3658" s="84"/>
      <c r="K3658" s="84"/>
      <c r="L3658" s="84"/>
      <c r="M3658" s="84"/>
      <c r="N3658" s="84"/>
      <c r="O3658" s="6"/>
      <c r="P3658" s="6"/>
      <c r="Q3658" s="6"/>
      <c r="R3658" s="6"/>
      <c r="S3658" s="6"/>
      <c r="T3658" s="6"/>
      <c r="U3658" s="6"/>
    </row>
    <row r="3659" spans="2:21" s="83" customFormat="1" x14ac:dyDescent="0.2">
      <c r="B3659" s="142"/>
      <c r="E3659" s="84"/>
      <c r="F3659" s="216"/>
      <c r="G3659" s="84"/>
      <c r="H3659" s="210"/>
      <c r="I3659" s="210"/>
      <c r="J3659" s="84"/>
      <c r="K3659" s="84"/>
      <c r="L3659" s="84"/>
      <c r="M3659" s="84"/>
      <c r="N3659" s="84"/>
      <c r="O3659" s="6"/>
      <c r="P3659" s="6"/>
      <c r="Q3659" s="6"/>
      <c r="R3659" s="6"/>
      <c r="S3659" s="6"/>
      <c r="T3659" s="6"/>
      <c r="U3659" s="6"/>
    </row>
    <row r="3660" spans="2:21" s="83" customFormat="1" x14ac:dyDescent="0.2">
      <c r="B3660" s="142"/>
      <c r="E3660" s="84"/>
      <c r="F3660" s="216"/>
      <c r="G3660" s="84"/>
      <c r="H3660" s="210"/>
      <c r="I3660" s="210"/>
      <c r="J3660" s="84"/>
      <c r="K3660" s="84"/>
      <c r="L3660" s="84"/>
      <c r="M3660" s="84"/>
      <c r="N3660" s="84"/>
      <c r="O3660" s="6"/>
      <c r="P3660" s="6"/>
      <c r="Q3660" s="6"/>
      <c r="R3660" s="6"/>
      <c r="S3660" s="6"/>
      <c r="T3660" s="6"/>
      <c r="U3660" s="6"/>
    </row>
    <row r="3661" spans="2:21" s="83" customFormat="1" x14ac:dyDescent="0.2">
      <c r="B3661" s="142"/>
      <c r="E3661" s="84"/>
      <c r="F3661" s="216"/>
      <c r="G3661" s="84"/>
      <c r="H3661" s="210"/>
      <c r="I3661" s="210"/>
      <c r="J3661" s="84"/>
      <c r="K3661" s="84"/>
      <c r="L3661" s="84"/>
      <c r="M3661" s="84"/>
      <c r="N3661" s="84"/>
      <c r="O3661" s="6"/>
      <c r="P3661" s="6"/>
      <c r="Q3661" s="6"/>
      <c r="R3661" s="6"/>
      <c r="S3661" s="6"/>
      <c r="T3661" s="6"/>
      <c r="U3661" s="6"/>
    </row>
    <row r="3662" spans="2:21" s="83" customFormat="1" x14ac:dyDescent="0.2">
      <c r="B3662" s="142"/>
      <c r="E3662" s="84"/>
      <c r="F3662" s="216"/>
      <c r="G3662" s="84"/>
      <c r="H3662" s="210"/>
      <c r="I3662" s="210"/>
      <c r="J3662" s="84"/>
      <c r="K3662" s="84"/>
      <c r="L3662" s="84"/>
      <c r="M3662" s="84"/>
      <c r="N3662" s="84"/>
      <c r="O3662" s="6"/>
      <c r="P3662" s="6"/>
      <c r="Q3662" s="6"/>
      <c r="R3662" s="6"/>
      <c r="S3662" s="6"/>
      <c r="T3662" s="6"/>
      <c r="U3662" s="6"/>
    </row>
    <row r="3663" spans="2:21" s="83" customFormat="1" x14ac:dyDescent="0.2">
      <c r="B3663" s="142"/>
      <c r="E3663" s="84"/>
      <c r="F3663" s="216"/>
      <c r="G3663" s="84"/>
      <c r="H3663" s="210"/>
      <c r="I3663" s="210"/>
      <c r="J3663" s="84"/>
      <c r="K3663" s="84"/>
      <c r="L3663" s="84"/>
      <c r="M3663" s="84"/>
      <c r="N3663" s="84"/>
      <c r="O3663" s="6"/>
      <c r="P3663" s="6"/>
      <c r="Q3663" s="6"/>
      <c r="R3663" s="6"/>
      <c r="S3663" s="6"/>
      <c r="T3663" s="6"/>
      <c r="U3663" s="6"/>
    </row>
    <row r="3664" spans="2:21" s="83" customFormat="1" x14ac:dyDescent="0.2">
      <c r="B3664" s="142"/>
      <c r="E3664" s="84"/>
      <c r="F3664" s="216"/>
      <c r="G3664" s="84"/>
      <c r="H3664" s="210"/>
      <c r="I3664" s="210"/>
      <c r="J3664" s="84"/>
      <c r="K3664" s="84"/>
      <c r="L3664" s="84"/>
      <c r="M3664" s="84"/>
      <c r="N3664" s="84"/>
      <c r="O3664" s="6"/>
      <c r="P3664" s="6"/>
      <c r="Q3664" s="6"/>
      <c r="R3664" s="6"/>
      <c r="S3664" s="6"/>
      <c r="T3664" s="6"/>
      <c r="U3664" s="6"/>
    </row>
    <row r="3665" spans="2:21" s="83" customFormat="1" x14ac:dyDescent="0.2">
      <c r="B3665" s="142"/>
      <c r="E3665" s="84"/>
      <c r="F3665" s="216"/>
      <c r="G3665" s="84"/>
      <c r="H3665" s="210"/>
      <c r="I3665" s="210"/>
      <c r="J3665" s="84"/>
      <c r="K3665" s="84"/>
      <c r="L3665" s="84"/>
      <c r="M3665" s="84"/>
      <c r="N3665" s="84"/>
      <c r="O3665" s="6"/>
      <c r="P3665" s="6"/>
      <c r="Q3665" s="6"/>
      <c r="R3665" s="6"/>
      <c r="S3665" s="6"/>
      <c r="T3665" s="6"/>
      <c r="U3665" s="6"/>
    </row>
    <row r="3666" spans="2:21" s="83" customFormat="1" x14ac:dyDescent="0.2">
      <c r="B3666" s="142"/>
      <c r="E3666" s="84"/>
      <c r="F3666" s="216"/>
      <c r="G3666" s="84"/>
      <c r="H3666" s="210"/>
      <c r="I3666" s="210"/>
      <c r="J3666" s="84"/>
      <c r="K3666" s="84"/>
      <c r="L3666" s="84"/>
      <c r="M3666" s="84"/>
      <c r="N3666" s="84"/>
      <c r="O3666" s="6"/>
      <c r="P3666" s="6"/>
      <c r="Q3666" s="6"/>
      <c r="R3666" s="6"/>
      <c r="S3666" s="6"/>
      <c r="T3666" s="6"/>
      <c r="U3666" s="6"/>
    </row>
    <row r="3667" spans="2:21" s="83" customFormat="1" x14ac:dyDescent="0.2">
      <c r="B3667" s="142"/>
      <c r="E3667" s="84"/>
      <c r="F3667" s="216"/>
      <c r="G3667" s="84"/>
      <c r="H3667" s="210"/>
      <c r="I3667" s="210"/>
      <c r="J3667" s="84"/>
      <c r="K3667" s="84"/>
      <c r="L3667" s="84"/>
      <c r="M3667" s="84"/>
      <c r="N3667" s="84"/>
      <c r="O3667" s="6"/>
      <c r="P3667" s="6"/>
      <c r="Q3667" s="6"/>
      <c r="R3667" s="6"/>
      <c r="S3667" s="6"/>
      <c r="T3667" s="6"/>
      <c r="U3667" s="6"/>
    </row>
    <row r="3668" spans="2:21" s="83" customFormat="1" x14ac:dyDescent="0.2">
      <c r="B3668" s="142"/>
      <c r="E3668" s="84"/>
      <c r="F3668" s="216"/>
      <c r="G3668" s="84"/>
      <c r="H3668" s="210"/>
      <c r="I3668" s="210"/>
      <c r="J3668" s="84"/>
      <c r="K3668" s="84"/>
      <c r="L3668" s="84"/>
      <c r="M3668" s="84"/>
      <c r="N3668" s="84"/>
      <c r="O3668" s="6"/>
      <c r="P3668" s="6"/>
      <c r="Q3668" s="6"/>
      <c r="R3668" s="6"/>
      <c r="S3668" s="6"/>
      <c r="T3668" s="6"/>
      <c r="U3668" s="6"/>
    </row>
    <row r="3669" spans="2:21" s="83" customFormat="1" x14ac:dyDescent="0.2">
      <c r="B3669" s="142"/>
      <c r="E3669" s="84"/>
      <c r="F3669" s="216"/>
      <c r="G3669" s="84"/>
      <c r="H3669" s="210"/>
      <c r="I3669" s="210"/>
      <c r="J3669" s="84"/>
      <c r="K3669" s="84"/>
      <c r="L3669" s="84"/>
      <c r="M3669" s="84"/>
      <c r="N3669" s="84"/>
      <c r="O3669" s="6"/>
      <c r="P3669" s="6"/>
      <c r="Q3669" s="6"/>
      <c r="R3669" s="6"/>
      <c r="S3669" s="6"/>
      <c r="T3669" s="6"/>
      <c r="U3669" s="6"/>
    </row>
    <row r="3670" spans="2:21" s="83" customFormat="1" x14ac:dyDescent="0.2">
      <c r="B3670" s="142"/>
      <c r="E3670" s="84"/>
      <c r="F3670" s="216"/>
      <c r="G3670" s="84"/>
      <c r="H3670" s="210"/>
      <c r="I3670" s="210"/>
      <c r="J3670" s="84"/>
      <c r="K3670" s="84"/>
      <c r="L3670" s="84"/>
      <c r="M3670" s="84"/>
      <c r="N3670" s="84"/>
      <c r="O3670" s="6"/>
      <c r="P3670" s="6"/>
      <c r="Q3670" s="6"/>
      <c r="R3670" s="6"/>
      <c r="S3670" s="6"/>
      <c r="T3670" s="6"/>
      <c r="U3670" s="6"/>
    </row>
    <row r="3671" spans="2:21" s="83" customFormat="1" x14ac:dyDescent="0.2">
      <c r="B3671" s="142"/>
      <c r="E3671" s="84"/>
      <c r="F3671" s="216"/>
      <c r="G3671" s="84"/>
      <c r="H3671" s="210"/>
      <c r="I3671" s="210"/>
      <c r="J3671" s="84"/>
      <c r="K3671" s="84"/>
      <c r="L3671" s="84"/>
      <c r="M3671" s="84"/>
      <c r="N3671" s="84"/>
      <c r="O3671" s="6"/>
      <c r="P3671" s="6"/>
      <c r="Q3671" s="6"/>
      <c r="R3671" s="6"/>
      <c r="S3671" s="6"/>
      <c r="T3671" s="6"/>
      <c r="U3671" s="6"/>
    </row>
    <row r="3672" spans="2:21" s="83" customFormat="1" x14ac:dyDescent="0.2">
      <c r="B3672" s="142"/>
      <c r="E3672" s="84"/>
      <c r="F3672" s="216"/>
      <c r="G3672" s="84"/>
      <c r="H3672" s="210"/>
      <c r="I3672" s="210"/>
      <c r="J3672" s="84"/>
      <c r="K3672" s="84"/>
      <c r="L3672" s="84"/>
      <c r="M3672" s="84"/>
      <c r="N3672" s="84"/>
      <c r="O3672" s="6"/>
      <c r="P3672" s="6"/>
      <c r="Q3672" s="6"/>
      <c r="R3672" s="6"/>
      <c r="S3672" s="6"/>
      <c r="T3672" s="6"/>
      <c r="U3672" s="6"/>
    </row>
    <row r="3673" spans="2:21" s="83" customFormat="1" x14ac:dyDescent="0.2">
      <c r="B3673" s="142"/>
      <c r="E3673" s="84"/>
      <c r="F3673" s="216"/>
      <c r="G3673" s="84"/>
      <c r="H3673" s="210"/>
      <c r="I3673" s="210"/>
      <c r="J3673" s="84"/>
      <c r="K3673" s="84"/>
      <c r="L3673" s="84"/>
      <c r="M3673" s="84"/>
      <c r="N3673" s="84"/>
      <c r="O3673" s="6"/>
      <c r="P3673" s="6"/>
      <c r="Q3673" s="6"/>
      <c r="R3673" s="6"/>
      <c r="S3673" s="6"/>
      <c r="T3673" s="6"/>
      <c r="U3673" s="6"/>
    </row>
    <row r="3674" spans="2:21" s="83" customFormat="1" x14ac:dyDescent="0.2">
      <c r="B3674" s="142"/>
      <c r="E3674" s="84"/>
      <c r="F3674" s="216"/>
      <c r="G3674" s="84"/>
      <c r="H3674" s="210"/>
      <c r="I3674" s="210"/>
      <c r="J3674" s="84"/>
      <c r="K3674" s="84"/>
      <c r="L3674" s="84"/>
      <c r="M3674" s="84"/>
      <c r="N3674" s="84"/>
      <c r="O3674" s="6"/>
      <c r="P3674" s="6"/>
      <c r="Q3674" s="6"/>
      <c r="R3674" s="6"/>
      <c r="S3674" s="6"/>
      <c r="T3674" s="6"/>
      <c r="U3674" s="6"/>
    </row>
    <row r="3675" spans="2:21" s="83" customFormat="1" x14ac:dyDescent="0.2">
      <c r="B3675" s="142"/>
      <c r="E3675" s="84"/>
      <c r="F3675" s="216"/>
      <c r="G3675" s="84"/>
      <c r="H3675" s="210"/>
      <c r="I3675" s="210"/>
      <c r="J3675" s="84"/>
      <c r="K3675" s="84"/>
      <c r="L3675" s="84"/>
      <c r="M3675" s="84"/>
      <c r="N3675" s="84"/>
      <c r="O3675" s="6"/>
      <c r="P3675" s="6"/>
      <c r="Q3675" s="6"/>
      <c r="R3675" s="6"/>
      <c r="S3675" s="6"/>
      <c r="T3675" s="6"/>
      <c r="U3675" s="6"/>
    </row>
    <row r="3676" spans="2:21" s="83" customFormat="1" x14ac:dyDescent="0.2">
      <c r="B3676" s="142"/>
      <c r="E3676" s="84"/>
      <c r="F3676" s="216"/>
      <c r="G3676" s="84"/>
      <c r="H3676" s="210"/>
      <c r="I3676" s="210"/>
      <c r="J3676" s="84"/>
      <c r="K3676" s="84"/>
      <c r="L3676" s="84"/>
      <c r="M3676" s="84"/>
      <c r="N3676" s="84"/>
      <c r="O3676" s="6"/>
      <c r="P3676" s="6"/>
      <c r="Q3676" s="6"/>
      <c r="R3676" s="6"/>
      <c r="S3676" s="6"/>
      <c r="T3676" s="6"/>
      <c r="U3676" s="6"/>
    </row>
    <row r="3677" spans="2:21" s="83" customFormat="1" x14ac:dyDescent="0.2">
      <c r="B3677" s="142"/>
      <c r="E3677" s="84"/>
      <c r="F3677" s="216"/>
      <c r="G3677" s="84"/>
      <c r="H3677" s="210"/>
      <c r="I3677" s="210"/>
      <c r="J3677" s="84"/>
      <c r="K3677" s="84"/>
      <c r="L3677" s="84"/>
      <c r="M3677" s="84"/>
      <c r="N3677" s="84"/>
      <c r="O3677" s="6"/>
      <c r="P3677" s="6"/>
      <c r="Q3677" s="6"/>
      <c r="R3677" s="6"/>
      <c r="S3677" s="6"/>
      <c r="T3677" s="6"/>
      <c r="U3677" s="6"/>
    </row>
    <row r="3678" spans="2:21" s="83" customFormat="1" x14ac:dyDescent="0.2">
      <c r="B3678" s="142"/>
      <c r="E3678" s="84"/>
      <c r="F3678" s="216"/>
      <c r="G3678" s="84"/>
      <c r="H3678" s="210"/>
      <c r="I3678" s="210"/>
      <c r="J3678" s="84"/>
      <c r="K3678" s="84"/>
      <c r="L3678" s="84"/>
      <c r="M3678" s="84"/>
      <c r="N3678" s="84"/>
      <c r="O3678" s="6"/>
      <c r="P3678" s="6"/>
      <c r="Q3678" s="6"/>
      <c r="R3678" s="6"/>
      <c r="S3678" s="6"/>
      <c r="T3678" s="6"/>
      <c r="U3678" s="6"/>
    </row>
    <row r="3679" spans="2:21" s="83" customFormat="1" x14ac:dyDescent="0.2">
      <c r="B3679" s="142"/>
      <c r="E3679" s="84"/>
      <c r="F3679" s="216"/>
      <c r="G3679" s="84"/>
      <c r="H3679" s="210"/>
      <c r="I3679" s="210"/>
      <c r="J3679" s="84"/>
      <c r="K3679" s="84"/>
      <c r="L3679" s="84"/>
      <c r="M3679" s="84"/>
      <c r="N3679" s="84"/>
      <c r="O3679" s="6"/>
      <c r="P3679" s="6"/>
      <c r="Q3679" s="6"/>
      <c r="R3679" s="6"/>
      <c r="S3679" s="6"/>
      <c r="T3679" s="6"/>
      <c r="U3679" s="6"/>
    </row>
    <row r="3680" spans="2:21" s="83" customFormat="1" x14ac:dyDescent="0.2">
      <c r="B3680" s="142"/>
      <c r="E3680" s="84"/>
      <c r="F3680" s="216"/>
      <c r="G3680" s="84"/>
      <c r="H3680" s="210"/>
      <c r="I3680" s="210"/>
      <c r="J3680" s="84"/>
      <c r="K3680" s="84"/>
      <c r="L3680" s="84"/>
      <c r="M3680" s="84"/>
      <c r="N3680" s="84"/>
      <c r="O3680" s="6"/>
      <c r="P3680" s="6"/>
      <c r="Q3680" s="6"/>
      <c r="R3680" s="6"/>
      <c r="S3680" s="6"/>
      <c r="T3680" s="6"/>
      <c r="U3680" s="6"/>
    </row>
    <row r="3681" spans="2:21" s="83" customFormat="1" x14ac:dyDescent="0.2">
      <c r="B3681" s="142"/>
      <c r="E3681" s="84"/>
      <c r="F3681" s="216"/>
      <c r="G3681" s="84"/>
      <c r="H3681" s="210"/>
      <c r="I3681" s="210"/>
      <c r="J3681" s="84"/>
      <c r="K3681" s="84"/>
      <c r="L3681" s="84"/>
      <c r="M3681" s="84"/>
      <c r="N3681" s="84"/>
      <c r="O3681" s="6"/>
      <c r="P3681" s="6"/>
      <c r="Q3681" s="6"/>
      <c r="R3681" s="6"/>
      <c r="S3681" s="6"/>
      <c r="T3681" s="6"/>
      <c r="U3681" s="6"/>
    </row>
    <row r="3682" spans="2:21" s="83" customFormat="1" x14ac:dyDescent="0.2">
      <c r="B3682" s="142"/>
      <c r="E3682" s="84"/>
      <c r="F3682" s="216"/>
      <c r="G3682" s="84"/>
      <c r="H3682" s="210"/>
      <c r="I3682" s="210"/>
      <c r="J3682" s="84"/>
      <c r="K3682" s="84"/>
      <c r="L3682" s="84"/>
      <c r="M3682" s="84"/>
      <c r="N3682" s="84"/>
      <c r="O3682" s="6"/>
      <c r="P3682" s="6"/>
      <c r="Q3682" s="6"/>
      <c r="R3682" s="6"/>
      <c r="S3682" s="6"/>
      <c r="T3682" s="6"/>
      <c r="U3682" s="6"/>
    </row>
    <row r="3683" spans="2:21" s="83" customFormat="1" x14ac:dyDescent="0.2">
      <c r="B3683" s="142"/>
      <c r="E3683" s="84"/>
      <c r="F3683" s="216"/>
      <c r="G3683" s="84"/>
      <c r="H3683" s="210"/>
      <c r="I3683" s="210"/>
      <c r="J3683" s="84"/>
      <c r="K3683" s="84"/>
      <c r="L3683" s="84"/>
      <c r="M3683" s="84"/>
      <c r="N3683" s="84"/>
      <c r="O3683" s="6"/>
      <c r="P3683" s="6"/>
      <c r="Q3683" s="6"/>
      <c r="R3683" s="6"/>
      <c r="S3683" s="6"/>
      <c r="T3683" s="6"/>
      <c r="U3683" s="6"/>
    </row>
    <row r="3684" spans="2:21" s="83" customFormat="1" x14ac:dyDescent="0.2">
      <c r="B3684" s="142"/>
      <c r="E3684" s="84"/>
      <c r="F3684" s="216"/>
      <c r="G3684" s="84"/>
      <c r="H3684" s="210"/>
      <c r="I3684" s="210"/>
      <c r="J3684" s="84"/>
      <c r="K3684" s="84"/>
      <c r="L3684" s="84"/>
      <c r="M3684" s="84"/>
      <c r="N3684" s="84"/>
      <c r="O3684" s="6"/>
      <c r="P3684" s="6"/>
      <c r="Q3684" s="6"/>
      <c r="R3684" s="6"/>
      <c r="S3684" s="6"/>
      <c r="T3684" s="6"/>
      <c r="U3684" s="6"/>
    </row>
    <row r="3685" spans="2:21" s="83" customFormat="1" x14ac:dyDescent="0.2">
      <c r="B3685" s="142"/>
      <c r="E3685" s="84"/>
      <c r="F3685" s="216"/>
      <c r="G3685" s="84"/>
      <c r="H3685" s="210"/>
      <c r="I3685" s="210"/>
      <c r="J3685" s="84"/>
      <c r="K3685" s="84"/>
      <c r="L3685" s="84"/>
      <c r="M3685" s="84"/>
      <c r="N3685" s="84"/>
      <c r="O3685" s="6"/>
      <c r="P3685" s="6"/>
      <c r="Q3685" s="6"/>
      <c r="R3685" s="6"/>
      <c r="S3685" s="6"/>
      <c r="T3685" s="6"/>
      <c r="U3685" s="6"/>
    </row>
    <row r="3686" spans="2:21" s="83" customFormat="1" x14ac:dyDescent="0.2">
      <c r="B3686" s="142"/>
      <c r="E3686" s="84"/>
      <c r="F3686" s="216"/>
      <c r="G3686" s="84"/>
      <c r="H3686" s="210"/>
      <c r="I3686" s="210"/>
      <c r="J3686" s="84"/>
      <c r="K3686" s="84"/>
      <c r="L3686" s="84"/>
      <c r="M3686" s="84"/>
      <c r="N3686" s="84"/>
      <c r="O3686" s="6"/>
      <c r="P3686" s="6"/>
      <c r="Q3686" s="6"/>
      <c r="R3686" s="6"/>
      <c r="S3686" s="6"/>
      <c r="T3686" s="6"/>
      <c r="U3686" s="6"/>
    </row>
    <row r="3687" spans="2:21" s="83" customFormat="1" x14ac:dyDescent="0.2">
      <c r="B3687" s="142"/>
      <c r="E3687" s="84"/>
      <c r="F3687" s="216"/>
      <c r="G3687" s="84"/>
      <c r="H3687" s="210"/>
      <c r="I3687" s="210"/>
      <c r="J3687" s="84"/>
      <c r="K3687" s="84"/>
      <c r="L3687" s="84"/>
      <c r="M3687" s="84"/>
      <c r="N3687" s="84"/>
      <c r="O3687" s="6"/>
      <c r="P3687" s="6"/>
      <c r="Q3687" s="6"/>
      <c r="R3687" s="6"/>
      <c r="S3687" s="6"/>
      <c r="T3687" s="6"/>
      <c r="U3687" s="6"/>
    </row>
    <row r="3688" spans="2:21" s="83" customFormat="1" x14ac:dyDescent="0.2">
      <c r="B3688" s="142"/>
      <c r="E3688" s="84"/>
      <c r="F3688" s="216"/>
      <c r="G3688" s="84"/>
      <c r="H3688" s="210"/>
      <c r="I3688" s="210"/>
      <c r="J3688" s="84"/>
      <c r="K3688" s="84"/>
      <c r="L3688" s="84"/>
      <c r="M3688" s="84"/>
      <c r="N3688" s="84"/>
      <c r="O3688" s="6"/>
      <c r="P3688" s="6"/>
      <c r="Q3688" s="6"/>
      <c r="R3688" s="6"/>
      <c r="S3688" s="6"/>
      <c r="T3688" s="6"/>
      <c r="U3688" s="6"/>
    </row>
    <row r="3689" spans="2:21" s="83" customFormat="1" x14ac:dyDescent="0.2">
      <c r="B3689" s="142"/>
      <c r="E3689" s="84"/>
      <c r="F3689" s="216"/>
      <c r="G3689" s="84"/>
      <c r="H3689" s="210"/>
      <c r="I3689" s="210"/>
      <c r="J3689" s="84"/>
      <c r="K3689" s="84"/>
      <c r="L3689" s="84"/>
      <c r="M3689" s="84"/>
      <c r="N3689" s="84"/>
      <c r="O3689" s="6"/>
      <c r="P3689" s="6"/>
      <c r="Q3689" s="6"/>
      <c r="R3689" s="6"/>
      <c r="S3689" s="6"/>
      <c r="T3689" s="6"/>
      <c r="U3689" s="6"/>
    </row>
    <row r="3690" spans="2:21" s="83" customFormat="1" x14ac:dyDescent="0.2">
      <c r="B3690" s="142"/>
      <c r="E3690" s="84"/>
      <c r="F3690" s="216"/>
      <c r="G3690" s="84"/>
      <c r="H3690" s="210"/>
      <c r="I3690" s="210"/>
      <c r="J3690" s="84"/>
      <c r="K3690" s="84"/>
      <c r="L3690" s="84"/>
      <c r="M3690" s="84"/>
      <c r="N3690" s="84"/>
      <c r="O3690" s="6"/>
      <c r="P3690" s="6"/>
      <c r="Q3690" s="6"/>
      <c r="R3690" s="6"/>
      <c r="S3690" s="6"/>
      <c r="T3690" s="6"/>
      <c r="U3690" s="6"/>
    </row>
    <row r="3691" spans="2:21" s="83" customFormat="1" x14ac:dyDescent="0.2">
      <c r="B3691" s="142"/>
      <c r="E3691" s="84"/>
      <c r="F3691" s="216"/>
      <c r="G3691" s="84"/>
      <c r="H3691" s="210"/>
      <c r="I3691" s="210"/>
      <c r="J3691" s="84"/>
      <c r="K3691" s="84"/>
      <c r="L3691" s="84"/>
      <c r="M3691" s="84"/>
      <c r="N3691" s="84"/>
      <c r="O3691" s="6"/>
      <c r="P3691" s="6"/>
      <c r="Q3691" s="6"/>
      <c r="R3691" s="6"/>
      <c r="S3691" s="6"/>
      <c r="T3691" s="6"/>
      <c r="U3691" s="6"/>
    </row>
    <row r="3692" spans="2:21" s="83" customFormat="1" x14ac:dyDescent="0.2">
      <c r="B3692" s="142"/>
      <c r="E3692" s="84"/>
      <c r="F3692" s="216"/>
      <c r="G3692" s="84"/>
      <c r="H3692" s="210"/>
      <c r="I3692" s="210"/>
      <c r="J3692" s="84"/>
      <c r="K3692" s="84"/>
      <c r="L3692" s="84"/>
      <c r="M3692" s="84"/>
      <c r="N3692" s="84"/>
      <c r="O3692" s="6"/>
      <c r="P3692" s="6"/>
      <c r="Q3692" s="6"/>
      <c r="R3692" s="6"/>
      <c r="S3692" s="6"/>
      <c r="T3692" s="6"/>
      <c r="U3692" s="6"/>
    </row>
    <row r="3693" spans="2:21" s="83" customFormat="1" x14ac:dyDescent="0.2">
      <c r="B3693" s="142"/>
      <c r="E3693" s="84"/>
      <c r="F3693" s="216"/>
      <c r="G3693" s="84"/>
      <c r="H3693" s="210"/>
      <c r="I3693" s="210"/>
      <c r="J3693" s="84"/>
      <c r="K3693" s="84"/>
      <c r="L3693" s="84"/>
      <c r="M3693" s="84"/>
      <c r="N3693" s="84"/>
      <c r="O3693" s="6"/>
      <c r="P3693" s="6"/>
      <c r="Q3693" s="6"/>
      <c r="R3693" s="6"/>
      <c r="S3693" s="6"/>
      <c r="T3693" s="6"/>
      <c r="U3693" s="6"/>
    </row>
    <row r="3694" spans="2:21" s="83" customFormat="1" x14ac:dyDescent="0.2">
      <c r="B3694" s="142"/>
      <c r="E3694" s="84"/>
      <c r="F3694" s="216"/>
      <c r="G3694" s="84"/>
      <c r="H3694" s="210"/>
      <c r="I3694" s="210"/>
      <c r="J3694" s="84"/>
      <c r="K3694" s="84"/>
      <c r="L3694" s="84"/>
      <c r="M3694" s="84"/>
      <c r="N3694" s="84"/>
      <c r="O3694" s="6"/>
      <c r="P3694" s="6"/>
      <c r="Q3694" s="6"/>
      <c r="R3694" s="6"/>
      <c r="S3694" s="6"/>
      <c r="T3694" s="6"/>
      <c r="U3694" s="6"/>
    </row>
    <row r="3695" spans="2:21" s="83" customFormat="1" x14ac:dyDescent="0.2">
      <c r="B3695" s="142"/>
      <c r="E3695" s="84"/>
      <c r="F3695" s="216"/>
      <c r="G3695" s="84"/>
      <c r="H3695" s="210"/>
      <c r="I3695" s="210"/>
      <c r="J3695" s="84"/>
      <c r="K3695" s="84"/>
      <c r="L3695" s="84"/>
      <c r="M3695" s="84"/>
      <c r="N3695" s="84"/>
      <c r="O3695" s="6"/>
      <c r="P3695" s="6"/>
      <c r="Q3695" s="6"/>
      <c r="R3695" s="6"/>
      <c r="S3695" s="6"/>
      <c r="T3695" s="6"/>
      <c r="U3695" s="6"/>
    </row>
    <row r="3696" spans="2:21" s="83" customFormat="1" x14ac:dyDescent="0.2">
      <c r="B3696" s="142"/>
      <c r="E3696" s="84"/>
      <c r="F3696" s="216"/>
      <c r="G3696" s="84"/>
      <c r="H3696" s="210"/>
      <c r="I3696" s="210"/>
      <c r="J3696" s="84"/>
      <c r="K3696" s="84"/>
      <c r="L3696" s="84"/>
      <c r="M3696" s="84"/>
      <c r="N3696" s="84"/>
      <c r="O3696" s="6"/>
      <c r="P3696" s="6"/>
      <c r="Q3696" s="6"/>
      <c r="R3696" s="6"/>
      <c r="S3696" s="6"/>
      <c r="T3696" s="6"/>
      <c r="U3696" s="6"/>
    </row>
    <row r="3697" spans="2:21" s="83" customFormat="1" x14ac:dyDescent="0.2">
      <c r="B3697" s="142"/>
      <c r="E3697" s="84"/>
      <c r="F3697" s="216"/>
      <c r="G3697" s="84"/>
      <c r="H3697" s="210"/>
      <c r="I3697" s="210"/>
      <c r="J3697" s="84"/>
      <c r="K3697" s="84"/>
      <c r="L3697" s="84"/>
      <c r="M3697" s="84"/>
      <c r="N3697" s="84"/>
      <c r="O3697" s="6"/>
      <c r="P3697" s="6"/>
      <c r="Q3697" s="6"/>
      <c r="R3697" s="6"/>
      <c r="S3697" s="6"/>
      <c r="T3697" s="6"/>
      <c r="U3697" s="6"/>
    </row>
    <row r="3698" spans="2:21" s="83" customFormat="1" x14ac:dyDescent="0.2">
      <c r="B3698" s="142"/>
      <c r="E3698" s="84"/>
      <c r="F3698" s="216"/>
      <c r="G3698" s="84"/>
      <c r="H3698" s="210"/>
      <c r="I3698" s="210"/>
      <c r="J3698" s="84"/>
      <c r="K3698" s="84"/>
      <c r="L3698" s="84"/>
      <c r="M3698" s="84"/>
      <c r="N3698" s="84"/>
      <c r="O3698" s="6"/>
      <c r="P3698" s="6"/>
      <c r="Q3698" s="6"/>
      <c r="R3698" s="6"/>
      <c r="S3698" s="6"/>
      <c r="T3698" s="6"/>
      <c r="U3698" s="6"/>
    </row>
    <row r="3699" spans="2:21" s="83" customFormat="1" x14ac:dyDescent="0.2">
      <c r="B3699" s="142"/>
      <c r="E3699" s="84"/>
      <c r="F3699" s="216"/>
      <c r="G3699" s="84"/>
      <c r="H3699" s="210"/>
      <c r="I3699" s="210"/>
      <c r="J3699" s="84"/>
      <c r="K3699" s="84"/>
      <c r="L3699" s="84"/>
      <c r="M3699" s="84"/>
      <c r="N3699" s="84"/>
      <c r="O3699" s="6"/>
      <c r="P3699" s="6"/>
      <c r="Q3699" s="6"/>
      <c r="R3699" s="6"/>
      <c r="S3699" s="6"/>
      <c r="T3699" s="6"/>
      <c r="U3699" s="6"/>
    </row>
    <row r="3700" spans="2:21" s="83" customFormat="1" x14ac:dyDescent="0.2">
      <c r="B3700" s="142"/>
      <c r="E3700" s="84"/>
      <c r="F3700" s="216"/>
      <c r="G3700" s="84"/>
      <c r="H3700" s="210"/>
      <c r="I3700" s="210"/>
      <c r="J3700" s="84"/>
      <c r="K3700" s="84"/>
      <c r="L3700" s="84"/>
      <c r="M3700" s="84"/>
      <c r="N3700" s="84"/>
      <c r="O3700" s="6"/>
      <c r="P3700" s="6"/>
      <c r="Q3700" s="6"/>
      <c r="R3700" s="6"/>
      <c r="S3700" s="6"/>
      <c r="T3700" s="6"/>
      <c r="U3700" s="6"/>
    </row>
    <row r="3701" spans="2:21" s="83" customFormat="1" x14ac:dyDescent="0.2">
      <c r="B3701" s="142"/>
      <c r="E3701" s="84"/>
      <c r="F3701" s="216"/>
      <c r="G3701" s="84"/>
      <c r="H3701" s="210"/>
      <c r="I3701" s="210"/>
      <c r="J3701" s="84"/>
      <c r="K3701" s="84"/>
      <c r="L3701" s="84"/>
      <c r="M3701" s="84"/>
      <c r="N3701" s="84"/>
      <c r="O3701" s="6"/>
      <c r="P3701" s="6"/>
      <c r="Q3701" s="6"/>
      <c r="R3701" s="6"/>
      <c r="S3701" s="6"/>
      <c r="T3701" s="6"/>
      <c r="U3701" s="6"/>
    </row>
    <row r="3702" spans="2:21" s="83" customFormat="1" x14ac:dyDescent="0.2">
      <c r="B3702" s="142"/>
      <c r="E3702" s="84"/>
      <c r="F3702" s="216"/>
      <c r="G3702" s="84"/>
      <c r="H3702" s="210"/>
      <c r="I3702" s="210"/>
      <c r="J3702" s="84"/>
      <c r="K3702" s="84"/>
      <c r="L3702" s="84"/>
      <c r="M3702" s="84"/>
      <c r="N3702" s="84"/>
      <c r="O3702" s="6"/>
      <c r="P3702" s="6"/>
      <c r="Q3702" s="6"/>
      <c r="R3702" s="6"/>
      <c r="S3702" s="6"/>
      <c r="T3702" s="6"/>
      <c r="U3702" s="6"/>
    </row>
    <row r="3703" spans="2:21" s="83" customFormat="1" x14ac:dyDescent="0.2">
      <c r="B3703" s="142"/>
      <c r="E3703" s="84"/>
      <c r="F3703" s="216"/>
      <c r="G3703" s="84"/>
      <c r="H3703" s="210"/>
      <c r="I3703" s="210"/>
      <c r="J3703" s="84"/>
      <c r="K3703" s="84"/>
      <c r="L3703" s="84"/>
      <c r="M3703" s="84"/>
      <c r="N3703" s="84"/>
      <c r="O3703" s="6"/>
      <c r="P3703" s="6"/>
      <c r="Q3703" s="6"/>
      <c r="R3703" s="6"/>
      <c r="S3703" s="6"/>
      <c r="T3703" s="6"/>
      <c r="U3703" s="6"/>
    </row>
    <row r="3704" spans="2:21" s="83" customFormat="1" x14ac:dyDescent="0.2">
      <c r="B3704" s="142"/>
      <c r="E3704" s="84"/>
      <c r="F3704" s="216"/>
      <c r="G3704" s="84"/>
      <c r="H3704" s="210"/>
      <c r="I3704" s="210"/>
      <c r="J3704" s="84"/>
      <c r="K3704" s="84"/>
      <c r="L3704" s="84"/>
      <c r="M3704" s="84"/>
      <c r="N3704" s="84"/>
      <c r="O3704" s="6"/>
      <c r="P3704" s="6"/>
      <c r="Q3704" s="6"/>
      <c r="R3704" s="6"/>
      <c r="S3704" s="6"/>
      <c r="T3704" s="6"/>
      <c r="U3704" s="6"/>
    </row>
    <row r="3705" spans="2:21" s="83" customFormat="1" x14ac:dyDescent="0.2">
      <c r="B3705" s="142"/>
      <c r="E3705" s="84"/>
      <c r="F3705" s="216"/>
      <c r="G3705" s="84"/>
      <c r="H3705" s="210"/>
      <c r="I3705" s="210"/>
      <c r="J3705" s="84"/>
      <c r="K3705" s="84"/>
      <c r="L3705" s="84"/>
      <c r="M3705" s="84"/>
      <c r="N3705" s="84"/>
      <c r="O3705" s="6"/>
      <c r="P3705" s="6"/>
      <c r="Q3705" s="6"/>
      <c r="R3705" s="6"/>
      <c r="S3705" s="6"/>
      <c r="T3705" s="6"/>
      <c r="U3705" s="6"/>
    </row>
    <row r="3706" spans="2:21" s="83" customFormat="1" x14ac:dyDescent="0.2">
      <c r="B3706" s="142"/>
      <c r="E3706" s="84"/>
      <c r="F3706" s="216"/>
      <c r="G3706" s="84"/>
      <c r="H3706" s="210"/>
      <c r="I3706" s="210"/>
      <c r="J3706" s="84"/>
      <c r="K3706" s="84"/>
      <c r="L3706" s="84"/>
      <c r="M3706" s="84"/>
      <c r="N3706" s="84"/>
      <c r="O3706" s="6"/>
      <c r="P3706" s="6"/>
      <c r="Q3706" s="6"/>
      <c r="R3706" s="6"/>
      <c r="S3706" s="6"/>
      <c r="T3706" s="6"/>
      <c r="U3706" s="6"/>
    </row>
    <row r="3707" spans="2:21" s="83" customFormat="1" x14ac:dyDescent="0.2">
      <c r="B3707" s="142"/>
      <c r="E3707" s="84"/>
      <c r="F3707" s="216"/>
      <c r="G3707" s="84"/>
      <c r="H3707" s="210"/>
      <c r="I3707" s="210"/>
      <c r="J3707" s="84"/>
      <c r="K3707" s="84"/>
      <c r="L3707" s="84"/>
      <c r="M3707" s="84"/>
      <c r="N3707" s="84"/>
      <c r="O3707" s="6"/>
      <c r="P3707" s="6"/>
      <c r="Q3707" s="6"/>
      <c r="R3707" s="6"/>
      <c r="S3707" s="6"/>
      <c r="T3707" s="6"/>
      <c r="U3707" s="6"/>
    </row>
    <row r="3708" spans="2:21" s="83" customFormat="1" x14ac:dyDescent="0.2">
      <c r="B3708" s="142"/>
      <c r="E3708" s="84"/>
      <c r="F3708" s="216"/>
      <c r="G3708" s="84"/>
      <c r="H3708" s="210"/>
      <c r="I3708" s="210"/>
      <c r="J3708" s="84"/>
      <c r="K3708" s="84"/>
      <c r="L3708" s="84"/>
      <c r="M3708" s="84"/>
      <c r="N3708" s="84"/>
      <c r="O3708" s="6"/>
      <c r="P3708" s="6"/>
      <c r="Q3708" s="6"/>
      <c r="R3708" s="6"/>
      <c r="S3708" s="6"/>
      <c r="T3708" s="6"/>
      <c r="U3708" s="6"/>
    </row>
    <row r="3709" spans="2:21" s="83" customFormat="1" x14ac:dyDescent="0.2">
      <c r="B3709" s="142"/>
      <c r="E3709" s="84"/>
      <c r="F3709" s="216"/>
      <c r="G3709" s="84"/>
      <c r="H3709" s="210"/>
      <c r="I3709" s="210"/>
      <c r="J3709" s="84"/>
      <c r="K3709" s="84"/>
      <c r="L3709" s="84"/>
      <c r="M3709" s="84"/>
      <c r="N3709" s="84"/>
      <c r="O3709" s="6"/>
      <c r="P3709" s="6"/>
      <c r="Q3709" s="6"/>
      <c r="R3709" s="6"/>
      <c r="S3709" s="6"/>
      <c r="T3709" s="6"/>
      <c r="U3709" s="6"/>
    </row>
    <row r="3710" spans="2:21" s="83" customFormat="1" x14ac:dyDescent="0.2">
      <c r="B3710" s="142"/>
      <c r="E3710" s="84"/>
      <c r="F3710" s="216"/>
      <c r="G3710" s="84"/>
      <c r="H3710" s="210"/>
      <c r="I3710" s="210"/>
      <c r="J3710" s="84"/>
      <c r="K3710" s="84"/>
      <c r="L3710" s="84"/>
      <c r="M3710" s="84"/>
      <c r="N3710" s="84"/>
      <c r="O3710" s="6"/>
      <c r="P3710" s="6"/>
      <c r="Q3710" s="6"/>
      <c r="R3710" s="6"/>
      <c r="S3710" s="6"/>
      <c r="T3710" s="6"/>
      <c r="U3710" s="6"/>
    </row>
    <row r="3711" spans="2:21" s="83" customFormat="1" x14ac:dyDescent="0.2">
      <c r="B3711" s="142"/>
      <c r="E3711" s="84"/>
      <c r="F3711" s="216"/>
      <c r="G3711" s="84"/>
      <c r="H3711" s="210"/>
      <c r="I3711" s="210"/>
      <c r="J3711" s="84"/>
      <c r="K3711" s="84"/>
      <c r="L3711" s="84"/>
      <c r="M3711" s="84"/>
      <c r="N3711" s="84"/>
      <c r="O3711" s="6"/>
      <c r="P3711" s="6"/>
      <c r="Q3711" s="6"/>
      <c r="R3711" s="6"/>
      <c r="S3711" s="6"/>
      <c r="T3711" s="6"/>
      <c r="U3711" s="6"/>
    </row>
    <row r="3712" spans="2:21" s="83" customFormat="1" x14ac:dyDescent="0.2">
      <c r="B3712" s="142"/>
      <c r="E3712" s="84"/>
      <c r="F3712" s="216"/>
      <c r="G3712" s="84"/>
      <c r="H3712" s="210"/>
      <c r="I3712" s="210"/>
      <c r="J3712" s="84"/>
      <c r="K3712" s="84"/>
      <c r="L3712" s="84"/>
      <c r="M3712" s="84"/>
      <c r="N3712" s="84"/>
      <c r="O3712" s="6"/>
      <c r="P3712" s="6"/>
      <c r="Q3712" s="6"/>
      <c r="R3712" s="6"/>
      <c r="S3712" s="6"/>
      <c r="T3712" s="6"/>
      <c r="U3712" s="6"/>
    </row>
    <row r="3713" spans="2:21" s="83" customFormat="1" x14ac:dyDescent="0.2">
      <c r="B3713" s="142"/>
      <c r="E3713" s="84"/>
      <c r="F3713" s="216"/>
      <c r="G3713" s="84"/>
      <c r="H3713" s="210"/>
      <c r="I3713" s="210"/>
      <c r="J3713" s="84"/>
      <c r="K3713" s="84"/>
      <c r="L3713" s="84"/>
      <c r="M3713" s="84"/>
      <c r="N3713" s="84"/>
      <c r="O3713" s="6"/>
      <c r="P3713" s="6"/>
      <c r="Q3713" s="6"/>
      <c r="R3713" s="6"/>
      <c r="S3713" s="6"/>
      <c r="T3713" s="6"/>
      <c r="U3713" s="6"/>
    </row>
    <row r="3714" spans="2:21" s="83" customFormat="1" x14ac:dyDescent="0.2">
      <c r="B3714" s="142"/>
      <c r="E3714" s="84"/>
      <c r="F3714" s="216"/>
      <c r="G3714" s="84"/>
      <c r="H3714" s="210"/>
      <c r="I3714" s="210"/>
      <c r="J3714" s="84"/>
      <c r="K3714" s="84"/>
      <c r="L3714" s="84"/>
      <c r="M3714" s="84"/>
      <c r="N3714" s="84"/>
      <c r="O3714" s="6"/>
      <c r="P3714" s="6"/>
      <c r="Q3714" s="6"/>
      <c r="R3714" s="6"/>
      <c r="S3714" s="6"/>
      <c r="T3714" s="6"/>
      <c r="U3714" s="6"/>
    </row>
    <row r="3715" spans="2:21" s="83" customFormat="1" x14ac:dyDescent="0.2">
      <c r="B3715" s="142"/>
      <c r="E3715" s="84"/>
      <c r="F3715" s="216"/>
      <c r="G3715" s="84"/>
      <c r="H3715" s="210"/>
      <c r="I3715" s="210"/>
      <c r="J3715" s="84"/>
      <c r="K3715" s="84"/>
      <c r="L3715" s="84"/>
      <c r="M3715" s="84"/>
      <c r="N3715" s="84"/>
      <c r="O3715" s="6"/>
      <c r="P3715" s="6"/>
      <c r="Q3715" s="6"/>
      <c r="R3715" s="6"/>
      <c r="S3715" s="6"/>
      <c r="T3715" s="6"/>
      <c r="U3715" s="6"/>
    </row>
    <row r="3716" spans="2:21" s="83" customFormat="1" x14ac:dyDescent="0.2">
      <c r="B3716" s="142"/>
      <c r="E3716" s="84"/>
      <c r="F3716" s="216"/>
      <c r="G3716" s="84"/>
      <c r="H3716" s="210"/>
      <c r="I3716" s="210"/>
      <c r="J3716" s="84"/>
      <c r="K3716" s="84"/>
      <c r="L3716" s="84"/>
      <c r="M3716" s="84"/>
      <c r="N3716" s="84"/>
      <c r="O3716" s="6"/>
      <c r="P3716" s="6"/>
      <c r="Q3716" s="6"/>
      <c r="R3716" s="6"/>
      <c r="S3716" s="6"/>
      <c r="T3716" s="6"/>
      <c r="U3716" s="6"/>
    </row>
    <row r="3717" spans="2:21" s="83" customFormat="1" x14ac:dyDescent="0.2">
      <c r="B3717" s="142"/>
      <c r="E3717" s="84"/>
      <c r="F3717" s="216"/>
      <c r="G3717" s="84"/>
      <c r="H3717" s="210"/>
      <c r="I3717" s="210"/>
      <c r="J3717" s="84"/>
      <c r="K3717" s="84"/>
      <c r="L3717" s="84"/>
      <c r="M3717" s="84"/>
      <c r="N3717" s="84"/>
      <c r="O3717" s="6"/>
      <c r="P3717" s="6"/>
      <c r="Q3717" s="6"/>
      <c r="R3717" s="6"/>
      <c r="S3717" s="6"/>
      <c r="T3717" s="6"/>
      <c r="U3717" s="6"/>
    </row>
    <row r="3718" spans="2:21" s="83" customFormat="1" x14ac:dyDescent="0.2">
      <c r="B3718" s="142"/>
      <c r="E3718" s="84"/>
      <c r="F3718" s="216"/>
      <c r="G3718" s="84"/>
      <c r="H3718" s="210"/>
      <c r="I3718" s="210"/>
      <c r="J3718" s="84"/>
      <c r="K3718" s="84"/>
      <c r="L3718" s="84"/>
      <c r="M3718" s="84"/>
      <c r="N3718" s="84"/>
      <c r="O3718" s="6"/>
      <c r="P3718" s="6"/>
      <c r="Q3718" s="6"/>
      <c r="R3718" s="6"/>
      <c r="S3718" s="6"/>
      <c r="T3718" s="6"/>
      <c r="U3718" s="6"/>
    </row>
    <row r="3719" spans="2:21" s="83" customFormat="1" x14ac:dyDescent="0.2">
      <c r="B3719" s="142"/>
      <c r="E3719" s="84"/>
      <c r="F3719" s="216"/>
      <c r="G3719" s="84"/>
      <c r="H3719" s="210"/>
      <c r="I3719" s="210"/>
      <c r="J3719" s="84"/>
      <c r="K3719" s="84"/>
      <c r="L3719" s="84"/>
      <c r="M3719" s="84"/>
      <c r="N3719" s="84"/>
      <c r="O3719" s="6"/>
      <c r="P3719" s="6"/>
      <c r="Q3719" s="6"/>
      <c r="R3719" s="6"/>
      <c r="S3719" s="6"/>
      <c r="T3719" s="6"/>
      <c r="U3719" s="6"/>
    </row>
    <row r="3720" spans="2:21" s="83" customFormat="1" x14ac:dyDescent="0.2">
      <c r="B3720" s="142"/>
      <c r="E3720" s="84"/>
      <c r="F3720" s="216"/>
      <c r="G3720" s="84"/>
      <c r="H3720" s="210"/>
      <c r="I3720" s="210"/>
      <c r="J3720" s="84"/>
      <c r="K3720" s="84"/>
      <c r="L3720" s="84"/>
      <c r="M3720" s="84"/>
      <c r="N3720" s="84"/>
      <c r="O3720" s="6"/>
      <c r="P3720" s="6"/>
      <c r="Q3720" s="6"/>
      <c r="R3720" s="6"/>
      <c r="S3720" s="6"/>
      <c r="T3720" s="6"/>
      <c r="U3720" s="6"/>
    </row>
    <row r="3721" spans="2:21" s="83" customFormat="1" x14ac:dyDescent="0.2">
      <c r="B3721" s="142"/>
      <c r="E3721" s="84"/>
      <c r="F3721" s="216"/>
      <c r="G3721" s="84"/>
      <c r="H3721" s="210"/>
      <c r="I3721" s="210"/>
      <c r="J3721" s="84"/>
      <c r="K3721" s="84"/>
      <c r="L3721" s="84"/>
      <c r="M3721" s="84"/>
      <c r="N3721" s="84"/>
      <c r="O3721" s="6"/>
      <c r="P3721" s="6"/>
      <c r="Q3721" s="6"/>
      <c r="R3721" s="6"/>
      <c r="S3721" s="6"/>
      <c r="T3721" s="6"/>
      <c r="U3721" s="6"/>
    </row>
    <row r="3722" spans="2:21" s="83" customFormat="1" x14ac:dyDescent="0.2">
      <c r="B3722" s="142"/>
      <c r="E3722" s="84"/>
      <c r="F3722" s="216"/>
      <c r="G3722" s="84"/>
      <c r="H3722" s="210"/>
      <c r="I3722" s="210"/>
      <c r="J3722" s="84"/>
      <c r="K3722" s="84"/>
      <c r="L3722" s="84"/>
      <c r="M3722" s="84"/>
      <c r="N3722" s="84"/>
      <c r="O3722" s="6"/>
      <c r="P3722" s="6"/>
      <c r="Q3722" s="6"/>
      <c r="R3722" s="6"/>
      <c r="S3722" s="6"/>
      <c r="T3722" s="6"/>
      <c r="U3722" s="6"/>
    </row>
    <row r="3723" spans="2:21" s="83" customFormat="1" x14ac:dyDescent="0.2">
      <c r="B3723" s="142"/>
      <c r="E3723" s="84"/>
      <c r="F3723" s="216"/>
      <c r="G3723" s="84"/>
      <c r="H3723" s="210"/>
      <c r="I3723" s="210"/>
      <c r="J3723" s="84"/>
      <c r="K3723" s="84"/>
      <c r="L3723" s="84"/>
      <c r="M3723" s="84"/>
      <c r="N3723" s="84"/>
      <c r="O3723" s="6"/>
      <c r="P3723" s="6"/>
      <c r="Q3723" s="6"/>
      <c r="R3723" s="6"/>
      <c r="S3723" s="6"/>
      <c r="T3723" s="6"/>
      <c r="U3723" s="6"/>
    </row>
    <row r="3724" spans="2:21" s="83" customFormat="1" x14ac:dyDescent="0.2">
      <c r="B3724" s="142"/>
      <c r="E3724" s="84"/>
      <c r="F3724" s="216"/>
      <c r="G3724" s="84"/>
      <c r="H3724" s="210"/>
      <c r="I3724" s="210"/>
      <c r="J3724" s="84"/>
      <c r="K3724" s="84"/>
      <c r="L3724" s="84"/>
      <c r="M3724" s="84"/>
      <c r="N3724" s="84"/>
      <c r="O3724" s="6"/>
      <c r="P3724" s="6"/>
      <c r="Q3724" s="6"/>
      <c r="R3724" s="6"/>
      <c r="S3724" s="6"/>
      <c r="T3724" s="6"/>
      <c r="U3724" s="6"/>
    </row>
    <row r="3725" spans="2:21" s="83" customFormat="1" x14ac:dyDescent="0.2">
      <c r="B3725" s="142"/>
      <c r="E3725" s="84"/>
      <c r="F3725" s="216"/>
      <c r="G3725" s="84"/>
      <c r="H3725" s="210"/>
      <c r="I3725" s="210"/>
      <c r="J3725" s="84"/>
      <c r="K3725" s="84"/>
      <c r="L3725" s="84"/>
      <c r="M3725" s="84"/>
      <c r="N3725" s="84"/>
      <c r="O3725" s="6"/>
      <c r="P3725" s="6"/>
      <c r="Q3725" s="6"/>
      <c r="R3725" s="6"/>
      <c r="S3725" s="6"/>
      <c r="T3725" s="6"/>
      <c r="U3725" s="6"/>
    </row>
    <row r="3726" spans="2:21" s="83" customFormat="1" x14ac:dyDescent="0.2">
      <c r="B3726" s="142"/>
      <c r="E3726" s="84"/>
      <c r="F3726" s="216"/>
      <c r="G3726" s="84"/>
      <c r="H3726" s="210"/>
      <c r="I3726" s="210"/>
      <c r="J3726" s="84"/>
      <c r="K3726" s="84"/>
      <c r="L3726" s="84"/>
      <c r="M3726" s="84"/>
      <c r="N3726" s="84"/>
      <c r="O3726" s="6"/>
      <c r="P3726" s="6"/>
      <c r="Q3726" s="6"/>
      <c r="R3726" s="6"/>
      <c r="S3726" s="6"/>
      <c r="T3726" s="6"/>
      <c r="U3726" s="6"/>
    </row>
    <row r="3727" spans="2:21" s="83" customFormat="1" x14ac:dyDescent="0.2">
      <c r="B3727" s="142"/>
      <c r="E3727" s="84"/>
      <c r="F3727" s="216"/>
      <c r="G3727" s="84"/>
      <c r="H3727" s="210"/>
      <c r="I3727" s="210"/>
      <c r="J3727" s="84"/>
      <c r="K3727" s="84"/>
      <c r="L3727" s="84"/>
      <c r="M3727" s="84"/>
      <c r="N3727" s="84"/>
      <c r="O3727" s="6"/>
      <c r="P3727" s="6"/>
      <c r="Q3727" s="6"/>
      <c r="R3727" s="6"/>
      <c r="S3727" s="6"/>
      <c r="T3727" s="6"/>
      <c r="U3727" s="6"/>
    </row>
    <row r="3728" spans="2:21" s="83" customFormat="1" x14ac:dyDescent="0.2">
      <c r="B3728" s="142"/>
      <c r="E3728" s="84"/>
      <c r="F3728" s="216"/>
      <c r="G3728" s="84"/>
      <c r="H3728" s="210"/>
      <c r="I3728" s="210"/>
      <c r="J3728" s="84"/>
      <c r="K3728" s="84"/>
      <c r="L3728" s="84"/>
      <c r="M3728" s="84"/>
      <c r="N3728" s="84"/>
      <c r="O3728" s="6"/>
      <c r="P3728" s="6"/>
      <c r="Q3728" s="6"/>
      <c r="R3728" s="6"/>
      <c r="S3728" s="6"/>
      <c r="T3728" s="6"/>
      <c r="U3728" s="6"/>
    </row>
    <row r="3729" spans="2:21" s="83" customFormat="1" x14ac:dyDescent="0.2">
      <c r="B3729" s="142"/>
      <c r="E3729" s="84"/>
      <c r="F3729" s="216"/>
      <c r="G3729" s="84"/>
      <c r="H3729" s="210"/>
      <c r="I3729" s="210"/>
      <c r="J3729" s="84"/>
      <c r="K3729" s="84"/>
      <c r="L3729" s="84"/>
      <c r="M3729" s="84"/>
      <c r="N3729" s="84"/>
      <c r="O3729" s="6"/>
      <c r="P3729" s="6"/>
      <c r="Q3729" s="6"/>
      <c r="R3729" s="6"/>
      <c r="S3729" s="6"/>
      <c r="T3729" s="6"/>
      <c r="U3729" s="6"/>
    </row>
    <row r="3730" spans="2:21" s="83" customFormat="1" x14ac:dyDescent="0.2">
      <c r="B3730" s="142"/>
      <c r="E3730" s="84"/>
      <c r="F3730" s="216"/>
      <c r="G3730" s="84"/>
      <c r="H3730" s="210"/>
      <c r="I3730" s="210"/>
      <c r="J3730" s="84"/>
      <c r="K3730" s="84"/>
      <c r="L3730" s="84"/>
      <c r="M3730" s="84"/>
      <c r="N3730" s="84"/>
      <c r="O3730" s="6"/>
      <c r="P3730" s="6"/>
      <c r="Q3730" s="6"/>
      <c r="R3730" s="6"/>
      <c r="S3730" s="6"/>
      <c r="T3730" s="6"/>
      <c r="U3730" s="6"/>
    </row>
    <row r="3731" spans="2:21" s="83" customFormat="1" x14ac:dyDescent="0.2">
      <c r="B3731" s="142"/>
      <c r="E3731" s="84"/>
      <c r="F3731" s="216"/>
      <c r="G3731" s="84"/>
      <c r="H3731" s="210"/>
      <c r="I3731" s="210"/>
      <c r="J3731" s="84"/>
      <c r="K3731" s="84"/>
      <c r="L3731" s="84"/>
      <c r="M3731" s="84"/>
      <c r="N3731" s="84"/>
      <c r="O3731" s="6"/>
      <c r="P3731" s="6"/>
      <c r="Q3731" s="6"/>
      <c r="R3731" s="6"/>
      <c r="S3731" s="6"/>
      <c r="T3731" s="6"/>
      <c r="U3731" s="6"/>
    </row>
    <row r="3732" spans="2:21" s="83" customFormat="1" x14ac:dyDescent="0.2">
      <c r="B3732" s="142"/>
      <c r="E3732" s="84"/>
      <c r="F3732" s="216"/>
      <c r="G3732" s="84"/>
      <c r="H3732" s="210"/>
      <c r="I3732" s="210"/>
      <c r="J3732" s="84"/>
      <c r="K3732" s="84"/>
      <c r="L3732" s="84"/>
      <c r="M3732" s="84"/>
      <c r="N3732" s="84"/>
      <c r="O3732" s="6"/>
      <c r="P3732" s="6"/>
      <c r="Q3732" s="6"/>
      <c r="R3732" s="6"/>
      <c r="S3732" s="6"/>
      <c r="T3732" s="6"/>
      <c r="U3732" s="6"/>
    </row>
    <row r="3733" spans="2:21" s="83" customFormat="1" x14ac:dyDescent="0.2">
      <c r="B3733" s="142"/>
      <c r="E3733" s="84"/>
      <c r="F3733" s="216"/>
      <c r="G3733" s="84"/>
      <c r="H3733" s="210"/>
      <c r="I3733" s="210"/>
      <c r="J3733" s="84"/>
      <c r="K3733" s="84"/>
      <c r="L3733" s="84"/>
      <c r="M3733" s="84"/>
      <c r="N3733" s="84"/>
      <c r="O3733" s="6"/>
      <c r="P3733" s="6"/>
      <c r="Q3733" s="6"/>
      <c r="R3733" s="6"/>
      <c r="S3733" s="6"/>
      <c r="T3733" s="6"/>
      <c r="U3733" s="6"/>
    </row>
    <row r="3734" spans="2:21" s="83" customFormat="1" x14ac:dyDescent="0.2">
      <c r="B3734" s="142"/>
      <c r="E3734" s="84"/>
      <c r="F3734" s="216"/>
      <c r="G3734" s="84"/>
      <c r="H3734" s="210"/>
      <c r="I3734" s="210"/>
      <c r="J3734" s="84"/>
      <c r="K3734" s="84"/>
      <c r="L3734" s="84"/>
      <c r="M3734" s="84"/>
      <c r="N3734" s="84"/>
      <c r="O3734" s="6"/>
      <c r="P3734" s="6"/>
      <c r="Q3734" s="6"/>
      <c r="R3734" s="6"/>
      <c r="S3734" s="6"/>
      <c r="T3734" s="6"/>
      <c r="U3734" s="6"/>
    </row>
    <row r="3735" spans="2:21" s="83" customFormat="1" x14ac:dyDescent="0.2">
      <c r="B3735" s="142"/>
      <c r="E3735" s="84"/>
      <c r="F3735" s="216"/>
      <c r="G3735" s="84"/>
      <c r="H3735" s="210"/>
      <c r="I3735" s="210"/>
      <c r="J3735" s="84"/>
      <c r="K3735" s="84"/>
      <c r="L3735" s="84"/>
      <c r="M3735" s="84"/>
      <c r="N3735" s="84"/>
      <c r="O3735" s="6"/>
      <c r="P3735" s="6"/>
      <c r="Q3735" s="6"/>
      <c r="R3735" s="6"/>
      <c r="S3735" s="6"/>
      <c r="T3735" s="6"/>
      <c r="U3735" s="6"/>
    </row>
    <row r="3736" spans="2:21" s="83" customFormat="1" x14ac:dyDescent="0.2">
      <c r="B3736" s="142"/>
      <c r="E3736" s="84"/>
      <c r="F3736" s="216"/>
      <c r="G3736" s="84"/>
      <c r="H3736" s="210"/>
      <c r="I3736" s="210"/>
      <c r="J3736" s="84"/>
      <c r="K3736" s="84"/>
      <c r="L3736" s="84"/>
      <c r="M3736" s="84"/>
      <c r="N3736" s="84"/>
      <c r="O3736" s="6"/>
      <c r="P3736" s="6"/>
      <c r="Q3736" s="6"/>
      <c r="R3736" s="6"/>
      <c r="S3736" s="6"/>
      <c r="T3736" s="6"/>
      <c r="U3736" s="6"/>
    </row>
    <row r="3737" spans="2:21" s="83" customFormat="1" x14ac:dyDescent="0.2">
      <c r="B3737" s="142"/>
      <c r="E3737" s="84"/>
      <c r="F3737" s="216"/>
      <c r="G3737" s="84"/>
      <c r="H3737" s="210"/>
      <c r="I3737" s="210"/>
      <c r="J3737" s="84"/>
      <c r="K3737" s="84"/>
      <c r="L3737" s="84"/>
      <c r="M3737" s="84"/>
      <c r="N3737" s="84"/>
      <c r="O3737" s="6"/>
      <c r="P3737" s="6"/>
      <c r="Q3737" s="6"/>
      <c r="R3737" s="6"/>
      <c r="S3737" s="6"/>
      <c r="T3737" s="6"/>
      <c r="U3737" s="6"/>
    </row>
    <row r="3738" spans="2:21" s="83" customFormat="1" x14ac:dyDescent="0.2">
      <c r="B3738" s="142"/>
      <c r="E3738" s="84"/>
      <c r="F3738" s="216"/>
      <c r="G3738" s="84"/>
      <c r="H3738" s="210"/>
      <c r="I3738" s="210"/>
      <c r="J3738" s="84"/>
      <c r="K3738" s="84"/>
      <c r="L3738" s="84"/>
      <c r="M3738" s="84"/>
      <c r="N3738" s="84"/>
      <c r="O3738" s="6"/>
      <c r="P3738" s="6"/>
      <c r="Q3738" s="6"/>
      <c r="R3738" s="6"/>
      <c r="S3738" s="6"/>
      <c r="T3738" s="6"/>
      <c r="U3738" s="6"/>
    </row>
    <row r="3739" spans="2:21" s="83" customFormat="1" x14ac:dyDescent="0.2">
      <c r="B3739" s="142"/>
      <c r="E3739" s="84"/>
      <c r="F3739" s="216"/>
      <c r="G3739" s="84"/>
      <c r="H3739" s="210"/>
      <c r="I3739" s="210"/>
      <c r="J3739" s="84"/>
      <c r="K3739" s="84"/>
      <c r="L3739" s="84"/>
      <c r="M3739" s="84"/>
      <c r="N3739" s="84"/>
      <c r="O3739" s="6"/>
      <c r="P3739" s="6"/>
      <c r="Q3739" s="6"/>
      <c r="R3739" s="6"/>
      <c r="S3739" s="6"/>
      <c r="T3739" s="6"/>
      <c r="U3739" s="6"/>
    </row>
    <row r="3740" spans="2:21" s="83" customFormat="1" x14ac:dyDescent="0.2">
      <c r="B3740" s="142"/>
      <c r="E3740" s="84"/>
      <c r="F3740" s="216"/>
      <c r="G3740" s="84"/>
      <c r="H3740" s="210"/>
      <c r="I3740" s="210"/>
      <c r="J3740" s="84"/>
      <c r="K3740" s="84"/>
      <c r="L3740" s="84"/>
      <c r="M3740" s="84"/>
      <c r="N3740" s="84"/>
      <c r="O3740" s="6"/>
      <c r="P3740" s="6"/>
      <c r="Q3740" s="6"/>
      <c r="R3740" s="6"/>
      <c r="S3740" s="6"/>
      <c r="T3740" s="6"/>
      <c r="U3740" s="6"/>
    </row>
    <row r="3741" spans="2:21" s="83" customFormat="1" x14ac:dyDescent="0.2">
      <c r="B3741" s="142"/>
      <c r="E3741" s="84"/>
      <c r="F3741" s="216"/>
      <c r="G3741" s="84"/>
      <c r="H3741" s="210"/>
      <c r="I3741" s="210"/>
      <c r="J3741" s="84"/>
      <c r="K3741" s="84"/>
      <c r="L3741" s="84"/>
      <c r="M3741" s="84"/>
      <c r="N3741" s="84"/>
      <c r="O3741" s="6"/>
      <c r="P3741" s="6"/>
      <c r="Q3741" s="6"/>
      <c r="R3741" s="6"/>
      <c r="S3741" s="6"/>
      <c r="T3741" s="6"/>
      <c r="U3741" s="6"/>
    </row>
    <row r="3742" spans="2:21" s="83" customFormat="1" x14ac:dyDescent="0.2">
      <c r="B3742" s="142"/>
      <c r="E3742" s="84"/>
      <c r="F3742" s="216"/>
      <c r="G3742" s="84"/>
      <c r="H3742" s="210"/>
      <c r="I3742" s="210"/>
      <c r="J3742" s="84"/>
      <c r="K3742" s="84"/>
      <c r="L3742" s="84"/>
      <c r="M3742" s="84"/>
      <c r="N3742" s="84"/>
      <c r="O3742" s="6"/>
      <c r="P3742" s="6"/>
      <c r="Q3742" s="6"/>
      <c r="R3742" s="6"/>
      <c r="S3742" s="6"/>
      <c r="T3742" s="6"/>
      <c r="U3742" s="6"/>
    </row>
    <row r="3743" spans="2:21" s="83" customFormat="1" x14ac:dyDescent="0.2">
      <c r="B3743" s="142"/>
      <c r="E3743" s="84"/>
      <c r="F3743" s="216"/>
      <c r="G3743" s="84"/>
      <c r="H3743" s="210"/>
      <c r="I3743" s="210"/>
      <c r="J3743" s="84"/>
      <c r="K3743" s="84"/>
      <c r="L3743" s="84"/>
      <c r="M3743" s="84"/>
      <c r="N3743" s="84"/>
      <c r="O3743" s="6"/>
      <c r="P3743" s="6"/>
      <c r="Q3743" s="6"/>
      <c r="R3743" s="6"/>
      <c r="S3743" s="6"/>
      <c r="T3743" s="6"/>
      <c r="U3743" s="6"/>
    </row>
    <row r="3744" spans="2:21" s="83" customFormat="1" x14ac:dyDescent="0.2">
      <c r="B3744" s="142"/>
      <c r="E3744" s="84"/>
      <c r="F3744" s="216"/>
      <c r="G3744" s="84"/>
      <c r="H3744" s="210"/>
      <c r="I3744" s="210"/>
      <c r="J3744" s="84"/>
      <c r="K3744" s="84"/>
      <c r="L3744" s="84"/>
      <c r="M3744" s="84"/>
      <c r="N3744" s="84"/>
      <c r="O3744" s="6"/>
      <c r="P3744" s="6"/>
      <c r="Q3744" s="6"/>
      <c r="R3744" s="6"/>
      <c r="S3744" s="6"/>
      <c r="T3744" s="6"/>
      <c r="U3744" s="6"/>
    </row>
    <row r="3745" spans="2:21" s="83" customFormat="1" x14ac:dyDescent="0.2">
      <c r="B3745" s="142"/>
      <c r="E3745" s="84"/>
      <c r="F3745" s="216"/>
      <c r="G3745" s="84"/>
      <c r="H3745" s="210"/>
      <c r="I3745" s="210"/>
      <c r="J3745" s="84"/>
      <c r="K3745" s="84"/>
      <c r="L3745" s="84"/>
      <c r="M3745" s="84"/>
      <c r="N3745" s="84"/>
      <c r="O3745" s="6"/>
      <c r="P3745" s="6"/>
      <c r="Q3745" s="6"/>
      <c r="R3745" s="6"/>
      <c r="S3745" s="6"/>
      <c r="T3745" s="6"/>
      <c r="U3745" s="6"/>
    </row>
    <row r="3746" spans="2:21" s="83" customFormat="1" x14ac:dyDescent="0.2">
      <c r="B3746" s="142"/>
      <c r="E3746" s="84"/>
      <c r="F3746" s="216"/>
      <c r="G3746" s="84"/>
      <c r="H3746" s="210"/>
      <c r="I3746" s="210"/>
      <c r="J3746" s="84"/>
      <c r="K3746" s="84"/>
      <c r="L3746" s="84"/>
      <c r="M3746" s="84"/>
      <c r="N3746" s="84"/>
      <c r="O3746" s="6"/>
      <c r="P3746" s="6"/>
      <c r="Q3746" s="6"/>
      <c r="R3746" s="6"/>
      <c r="S3746" s="6"/>
      <c r="T3746" s="6"/>
      <c r="U3746" s="6"/>
    </row>
    <row r="3747" spans="2:21" s="83" customFormat="1" x14ac:dyDescent="0.2">
      <c r="B3747" s="142"/>
      <c r="E3747" s="84"/>
      <c r="F3747" s="216"/>
      <c r="G3747" s="84"/>
      <c r="H3747" s="210"/>
      <c r="I3747" s="210"/>
      <c r="J3747" s="84"/>
      <c r="K3747" s="84"/>
      <c r="L3747" s="84"/>
      <c r="M3747" s="84"/>
      <c r="N3747" s="84"/>
      <c r="O3747" s="6"/>
      <c r="P3747" s="6"/>
      <c r="Q3747" s="6"/>
      <c r="R3747" s="6"/>
      <c r="S3747" s="6"/>
      <c r="T3747" s="6"/>
      <c r="U3747" s="6"/>
    </row>
    <row r="3748" spans="2:21" s="83" customFormat="1" x14ac:dyDescent="0.2">
      <c r="B3748" s="142"/>
      <c r="E3748" s="84"/>
      <c r="F3748" s="216"/>
      <c r="G3748" s="84"/>
      <c r="H3748" s="210"/>
      <c r="I3748" s="210"/>
      <c r="J3748" s="84"/>
      <c r="K3748" s="84"/>
      <c r="L3748" s="84"/>
      <c r="M3748" s="84"/>
      <c r="N3748" s="84"/>
      <c r="O3748" s="6"/>
      <c r="P3748" s="6"/>
      <c r="Q3748" s="6"/>
      <c r="R3748" s="6"/>
      <c r="S3748" s="6"/>
      <c r="T3748" s="6"/>
      <c r="U3748" s="6"/>
    </row>
    <row r="3749" spans="2:21" s="83" customFormat="1" x14ac:dyDescent="0.2">
      <c r="B3749" s="142"/>
      <c r="E3749" s="84"/>
      <c r="F3749" s="216"/>
      <c r="G3749" s="84"/>
      <c r="H3749" s="210"/>
      <c r="I3749" s="210"/>
      <c r="J3749" s="84"/>
      <c r="K3749" s="84"/>
      <c r="L3749" s="84"/>
      <c r="M3749" s="84"/>
      <c r="N3749" s="84"/>
      <c r="O3749" s="6"/>
      <c r="P3749" s="6"/>
      <c r="Q3749" s="6"/>
      <c r="R3749" s="6"/>
      <c r="S3749" s="6"/>
      <c r="T3749" s="6"/>
      <c r="U3749" s="6"/>
    </row>
    <row r="3750" spans="2:21" s="83" customFormat="1" x14ac:dyDescent="0.2">
      <c r="B3750" s="142"/>
      <c r="E3750" s="84"/>
      <c r="F3750" s="216"/>
      <c r="G3750" s="84"/>
      <c r="H3750" s="210"/>
      <c r="I3750" s="210"/>
      <c r="J3750" s="84"/>
      <c r="K3750" s="84"/>
      <c r="L3750" s="84"/>
      <c r="M3750" s="84"/>
      <c r="N3750" s="84"/>
      <c r="O3750" s="6"/>
      <c r="P3750" s="6"/>
      <c r="Q3750" s="6"/>
      <c r="R3750" s="6"/>
      <c r="S3750" s="6"/>
      <c r="T3750" s="6"/>
      <c r="U3750" s="6"/>
    </row>
    <row r="3751" spans="2:21" s="83" customFormat="1" x14ac:dyDescent="0.2">
      <c r="B3751" s="142"/>
      <c r="E3751" s="84"/>
      <c r="F3751" s="216"/>
      <c r="G3751" s="84"/>
      <c r="H3751" s="210"/>
      <c r="I3751" s="210"/>
      <c r="J3751" s="84"/>
      <c r="K3751" s="84"/>
      <c r="L3751" s="84"/>
      <c r="M3751" s="84"/>
      <c r="N3751" s="84"/>
      <c r="O3751" s="6"/>
      <c r="P3751" s="6"/>
      <c r="Q3751" s="6"/>
      <c r="R3751" s="6"/>
      <c r="S3751" s="6"/>
      <c r="T3751" s="6"/>
      <c r="U3751" s="6"/>
    </row>
    <row r="3752" spans="2:21" s="83" customFormat="1" x14ac:dyDescent="0.2">
      <c r="B3752" s="142"/>
      <c r="E3752" s="84"/>
      <c r="F3752" s="216"/>
      <c r="G3752" s="84"/>
      <c r="H3752" s="210"/>
      <c r="I3752" s="210"/>
      <c r="J3752" s="84"/>
      <c r="K3752" s="84"/>
      <c r="L3752" s="84"/>
      <c r="M3752" s="84"/>
      <c r="N3752" s="84"/>
      <c r="O3752" s="6"/>
      <c r="P3752" s="6"/>
      <c r="Q3752" s="6"/>
      <c r="R3752" s="6"/>
      <c r="S3752" s="6"/>
      <c r="T3752" s="6"/>
      <c r="U3752" s="6"/>
    </row>
    <row r="3753" spans="2:21" s="83" customFormat="1" x14ac:dyDescent="0.2">
      <c r="B3753" s="142"/>
      <c r="E3753" s="84"/>
      <c r="F3753" s="216"/>
      <c r="G3753" s="84"/>
      <c r="H3753" s="210"/>
      <c r="I3753" s="210"/>
      <c r="J3753" s="84"/>
      <c r="K3753" s="84"/>
      <c r="L3753" s="84"/>
      <c r="M3753" s="84"/>
      <c r="N3753" s="84"/>
      <c r="O3753" s="6"/>
      <c r="P3753" s="6"/>
      <c r="Q3753" s="6"/>
      <c r="R3753" s="6"/>
      <c r="S3753" s="6"/>
      <c r="T3753" s="6"/>
      <c r="U3753" s="6"/>
    </row>
    <row r="3754" spans="2:21" s="83" customFormat="1" x14ac:dyDescent="0.2">
      <c r="B3754" s="142"/>
      <c r="E3754" s="84"/>
      <c r="F3754" s="216"/>
      <c r="G3754" s="84"/>
      <c r="H3754" s="210"/>
      <c r="I3754" s="210"/>
      <c r="J3754" s="84"/>
      <c r="K3754" s="84"/>
      <c r="L3754" s="84"/>
      <c r="M3754" s="84"/>
      <c r="N3754" s="84"/>
      <c r="O3754" s="6"/>
      <c r="P3754" s="6"/>
      <c r="Q3754" s="6"/>
      <c r="R3754" s="6"/>
      <c r="S3754" s="6"/>
      <c r="T3754" s="6"/>
      <c r="U3754" s="6"/>
    </row>
    <row r="3755" spans="2:21" s="83" customFormat="1" x14ac:dyDescent="0.2">
      <c r="B3755" s="142"/>
      <c r="E3755" s="84"/>
      <c r="F3755" s="216"/>
      <c r="G3755" s="84"/>
      <c r="H3755" s="210"/>
      <c r="I3755" s="210"/>
      <c r="J3755" s="84"/>
      <c r="K3755" s="84"/>
      <c r="L3755" s="84"/>
      <c r="M3755" s="84"/>
      <c r="N3755" s="84"/>
      <c r="O3755" s="6"/>
      <c r="P3755" s="6"/>
      <c r="Q3755" s="6"/>
      <c r="R3755" s="6"/>
      <c r="S3755" s="6"/>
      <c r="T3755" s="6"/>
      <c r="U3755" s="6"/>
    </row>
    <row r="3756" spans="2:21" s="83" customFormat="1" x14ac:dyDescent="0.2">
      <c r="B3756" s="142"/>
      <c r="E3756" s="84"/>
      <c r="F3756" s="216"/>
      <c r="G3756" s="84"/>
      <c r="H3756" s="210"/>
      <c r="I3756" s="210"/>
      <c r="J3756" s="84"/>
      <c r="K3756" s="84"/>
      <c r="L3756" s="84"/>
      <c r="M3756" s="84"/>
      <c r="N3756" s="84"/>
      <c r="O3756" s="6"/>
      <c r="P3756" s="6"/>
      <c r="Q3756" s="6"/>
      <c r="R3756" s="6"/>
      <c r="S3756" s="6"/>
      <c r="T3756" s="6"/>
      <c r="U3756" s="6"/>
    </row>
    <row r="3757" spans="2:21" s="83" customFormat="1" x14ac:dyDescent="0.2">
      <c r="B3757" s="142"/>
      <c r="E3757" s="84"/>
      <c r="F3757" s="216"/>
      <c r="G3757" s="84"/>
      <c r="H3757" s="210"/>
      <c r="I3757" s="210"/>
      <c r="J3757" s="84"/>
      <c r="K3757" s="84"/>
      <c r="L3757" s="84"/>
      <c r="M3757" s="84"/>
      <c r="N3757" s="84"/>
      <c r="O3757" s="6"/>
      <c r="P3757" s="6"/>
      <c r="Q3757" s="6"/>
      <c r="R3757" s="6"/>
      <c r="S3757" s="6"/>
      <c r="T3757" s="6"/>
      <c r="U3757" s="6"/>
    </row>
    <row r="3758" spans="2:21" s="83" customFormat="1" x14ac:dyDescent="0.2">
      <c r="B3758" s="142"/>
      <c r="E3758" s="84"/>
      <c r="F3758" s="216"/>
      <c r="G3758" s="84"/>
      <c r="H3758" s="210"/>
      <c r="I3758" s="210"/>
      <c r="J3758" s="84"/>
      <c r="K3758" s="84"/>
      <c r="L3758" s="84"/>
      <c r="M3758" s="84"/>
      <c r="N3758" s="84"/>
      <c r="O3758" s="6"/>
      <c r="P3758" s="6"/>
      <c r="Q3758" s="6"/>
      <c r="R3758" s="6"/>
      <c r="S3758" s="6"/>
      <c r="T3758" s="6"/>
      <c r="U3758" s="6"/>
    </row>
    <row r="3759" spans="2:21" s="83" customFormat="1" x14ac:dyDescent="0.2">
      <c r="B3759" s="142"/>
      <c r="E3759" s="84"/>
      <c r="F3759" s="216"/>
      <c r="G3759" s="84"/>
      <c r="H3759" s="210"/>
      <c r="I3759" s="210"/>
      <c r="J3759" s="84"/>
      <c r="K3759" s="84"/>
      <c r="L3759" s="84"/>
      <c r="M3759" s="84"/>
      <c r="N3759" s="84"/>
      <c r="O3759" s="6"/>
      <c r="P3759" s="6"/>
      <c r="Q3759" s="6"/>
      <c r="R3759" s="6"/>
      <c r="S3759" s="6"/>
      <c r="T3759" s="6"/>
      <c r="U3759" s="6"/>
    </row>
    <row r="3760" spans="2:21" s="83" customFormat="1" x14ac:dyDescent="0.2">
      <c r="B3760" s="142"/>
      <c r="E3760" s="84"/>
      <c r="F3760" s="216"/>
      <c r="G3760" s="84"/>
      <c r="H3760" s="210"/>
      <c r="I3760" s="210"/>
      <c r="J3760" s="84"/>
      <c r="K3760" s="84"/>
      <c r="L3760" s="84"/>
      <c r="M3760" s="84"/>
      <c r="N3760" s="84"/>
      <c r="O3760" s="6"/>
      <c r="P3760" s="6"/>
      <c r="Q3760" s="6"/>
      <c r="R3760" s="6"/>
      <c r="S3760" s="6"/>
      <c r="T3760" s="6"/>
      <c r="U3760" s="6"/>
    </row>
    <row r="3761" spans="2:21" s="83" customFormat="1" x14ac:dyDescent="0.2">
      <c r="B3761" s="142"/>
      <c r="E3761" s="84"/>
      <c r="F3761" s="216"/>
      <c r="G3761" s="84"/>
      <c r="H3761" s="210"/>
      <c r="I3761" s="210"/>
      <c r="J3761" s="84"/>
      <c r="K3761" s="84"/>
      <c r="L3761" s="84"/>
      <c r="M3761" s="84"/>
      <c r="N3761" s="84"/>
      <c r="O3761" s="6"/>
      <c r="P3761" s="6"/>
      <c r="Q3761" s="6"/>
      <c r="R3761" s="6"/>
      <c r="S3761" s="6"/>
      <c r="T3761" s="6"/>
      <c r="U3761" s="6"/>
    </row>
    <row r="3762" spans="2:21" s="83" customFormat="1" x14ac:dyDescent="0.2">
      <c r="B3762" s="142"/>
      <c r="E3762" s="84"/>
      <c r="F3762" s="216"/>
      <c r="G3762" s="84"/>
      <c r="H3762" s="210"/>
      <c r="I3762" s="210"/>
      <c r="J3762" s="84"/>
      <c r="K3762" s="84"/>
      <c r="L3762" s="84"/>
      <c r="M3762" s="84"/>
      <c r="N3762" s="84"/>
      <c r="O3762" s="6"/>
      <c r="P3762" s="6"/>
      <c r="Q3762" s="6"/>
      <c r="R3762" s="6"/>
      <c r="S3762" s="6"/>
      <c r="T3762" s="6"/>
      <c r="U3762" s="6"/>
    </row>
    <row r="3763" spans="2:21" s="83" customFormat="1" x14ac:dyDescent="0.2">
      <c r="B3763" s="142"/>
      <c r="E3763" s="84"/>
      <c r="F3763" s="216"/>
      <c r="G3763" s="84"/>
      <c r="H3763" s="210"/>
      <c r="I3763" s="210"/>
      <c r="J3763" s="84"/>
      <c r="K3763" s="84"/>
      <c r="L3763" s="84"/>
      <c r="M3763" s="84"/>
      <c r="N3763" s="84"/>
      <c r="O3763" s="6"/>
      <c r="P3763" s="6"/>
      <c r="Q3763" s="6"/>
      <c r="R3763" s="6"/>
      <c r="S3763" s="6"/>
      <c r="T3763" s="6"/>
      <c r="U3763" s="6"/>
    </row>
    <row r="3764" spans="2:21" s="83" customFormat="1" x14ac:dyDescent="0.2">
      <c r="B3764" s="142"/>
      <c r="E3764" s="84"/>
      <c r="F3764" s="216"/>
      <c r="G3764" s="84"/>
      <c r="H3764" s="210"/>
      <c r="I3764" s="210"/>
      <c r="J3764" s="84"/>
      <c r="K3764" s="84"/>
      <c r="L3764" s="84"/>
      <c r="M3764" s="84"/>
      <c r="N3764" s="84"/>
      <c r="O3764" s="6"/>
      <c r="P3764" s="6"/>
      <c r="Q3764" s="6"/>
      <c r="R3764" s="6"/>
      <c r="S3764" s="6"/>
      <c r="T3764" s="6"/>
      <c r="U3764" s="6"/>
    </row>
    <row r="3765" spans="2:21" s="83" customFormat="1" x14ac:dyDescent="0.2">
      <c r="B3765" s="142"/>
      <c r="E3765" s="84"/>
      <c r="F3765" s="216"/>
      <c r="G3765" s="84"/>
      <c r="H3765" s="210"/>
      <c r="I3765" s="210"/>
      <c r="J3765" s="84"/>
      <c r="K3765" s="84"/>
      <c r="L3765" s="84"/>
      <c r="M3765" s="84"/>
      <c r="N3765" s="84"/>
      <c r="O3765" s="6"/>
      <c r="P3765" s="6"/>
      <c r="Q3765" s="6"/>
      <c r="R3765" s="6"/>
      <c r="S3765" s="6"/>
      <c r="T3765" s="6"/>
      <c r="U3765" s="6"/>
    </row>
    <row r="3766" spans="2:21" s="83" customFormat="1" x14ac:dyDescent="0.2">
      <c r="B3766" s="142"/>
      <c r="E3766" s="84"/>
      <c r="F3766" s="216"/>
      <c r="G3766" s="84"/>
      <c r="H3766" s="210"/>
      <c r="I3766" s="210"/>
      <c r="J3766" s="84"/>
      <c r="K3766" s="84"/>
      <c r="L3766" s="84"/>
      <c r="M3766" s="84"/>
      <c r="N3766" s="84"/>
      <c r="O3766" s="6"/>
      <c r="P3766" s="6"/>
      <c r="Q3766" s="6"/>
      <c r="R3766" s="6"/>
      <c r="S3766" s="6"/>
      <c r="T3766" s="6"/>
      <c r="U3766" s="6"/>
    </row>
    <row r="3767" spans="2:21" s="83" customFormat="1" x14ac:dyDescent="0.2">
      <c r="B3767" s="142"/>
      <c r="E3767" s="84"/>
      <c r="F3767" s="216"/>
      <c r="G3767" s="84"/>
      <c r="H3767" s="210"/>
      <c r="I3767" s="210"/>
      <c r="J3767" s="84"/>
      <c r="K3767" s="84"/>
      <c r="L3767" s="84"/>
      <c r="M3767" s="84"/>
      <c r="N3767" s="84"/>
      <c r="O3767" s="6"/>
      <c r="P3767" s="6"/>
      <c r="Q3767" s="6"/>
      <c r="R3767" s="6"/>
      <c r="S3767" s="6"/>
      <c r="T3767" s="6"/>
      <c r="U3767" s="6"/>
    </row>
    <row r="3768" spans="2:21" s="83" customFormat="1" x14ac:dyDescent="0.2">
      <c r="B3768" s="142"/>
      <c r="E3768" s="84"/>
      <c r="F3768" s="216"/>
      <c r="G3768" s="84"/>
      <c r="H3768" s="210"/>
      <c r="I3768" s="210"/>
      <c r="J3768" s="84"/>
      <c r="K3768" s="84"/>
      <c r="L3768" s="84"/>
      <c r="M3768" s="84"/>
      <c r="N3768" s="84"/>
      <c r="O3768" s="6"/>
      <c r="P3768" s="6"/>
      <c r="Q3768" s="6"/>
      <c r="R3768" s="6"/>
      <c r="S3768" s="6"/>
      <c r="T3768" s="6"/>
      <c r="U3768" s="6"/>
    </row>
    <row r="3769" spans="2:21" s="83" customFormat="1" x14ac:dyDescent="0.2">
      <c r="B3769" s="142"/>
      <c r="E3769" s="84"/>
      <c r="F3769" s="216"/>
      <c r="G3769" s="84"/>
      <c r="H3769" s="210"/>
      <c r="I3769" s="210"/>
      <c r="J3769" s="84"/>
      <c r="K3769" s="84"/>
      <c r="L3769" s="84"/>
      <c r="M3769" s="84"/>
      <c r="N3769" s="84"/>
      <c r="O3769" s="6"/>
      <c r="P3769" s="6"/>
      <c r="Q3769" s="6"/>
      <c r="R3769" s="6"/>
      <c r="S3769" s="6"/>
      <c r="T3769" s="6"/>
      <c r="U3769" s="6"/>
    </row>
    <row r="3770" spans="2:21" s="83" customFormat="1" x14ac:dyDescent="0.2">
      <c r="B3770" s="142"/>
      <c r="E3770" s="84"/>
      <c r="F3770" s="216"/>
      <c r="G3770" s="84"/>
      <c r="H3770" s="210"/>
      <c r="I3770" s="210"/>
      <c r="J3770" s="84"/>
      <c r="K3770" s="84"/>
      <c r="L3770" s="84"/>
      <c r="M3770" s="84"/>
      <c r="N3770" s="84"/>
      <c r="O3770" s="6"/>
      <c r="P3770" s="6"/>
      <c r="Q3770" s="6"/>
      <c r="R3770" s="6"/>
      <c r="S3770" s="6"/>
      <c r="T3770" s="6"/>
      <c r="U3770" s="6"/>
    </row>
    <row r="3771" spans="2:21" s="83" customFormat="1" x14ac:dyDescent="0.2">
      <c r="B3771" s="142"/>
      <c r="E3771" s="84"/>
      <c r="F3771" s="216"/>
      <c r="G3771" s="84"/>
      <c r="H3771" s="210"/>
      <c r="I3771" s="210"/>
      <c r="J3771" s="84"/>
      <c r="K3771" s="84"/>
      <c r="L3771" s="84"/>
      <c r="M3771" s="84"/>
      <c r="N3771" s="84"/>
      <c r="O3771" s="6"/>
      <c r="P3771" s="6"/>
      <c r="Q3771" s="6"/>
      <c r="R3771" s="6"/>
      <c r="S3771" s="6"/>
      <c r="T3771" s="6"/>
      <c r="U3771" s="6"/>
    </row>
    <row r="3772" spans="2:21" s="83" customFormat="1" x14ac:dyDescent="0.2">
      <c r="B3772" s="142"/>
      <c r="E3772" s="84"/>
      <c r="F3772" s="216"/>
      <c r="G3772" s="84"/>
      <c r="H3772" s="210"/>
      <c r="I3772" s="210"/>
      <c r="J3772" s="84"/>
      <c r="K3772" s="84"/>
      <c r="L3772" s="84"/>
      <c r="M3772" s="84"/>
      <c r="N3772" s="84"/>
      <c r="O3772" s="6"/>
      <c r="P3772" s="6"/>
      <c r="Q3772" s="6"/>
      <c r="R3772" s="6"/>
      <c r="S3772" s="6"/>
      <c r="T3772" s="6"/>
      <c r="U3772" s="6"/>
    </row>
    <row r="3773" spans="2:21" s="83" customFormat="1" x14ac:dyDescent="0.2">
      <c r="B3773" s="142"/>
      <c r="E3773" s="84"/>
      <c r="F3773" s="216"/>
      <c r="G3773" s="84"/>
      <c r="H3773" s="210"/>
      <c r="I3773" s="210"/>
      <c r="J3773" s="84"/>
      <c r="K3773" s="84"/>
      <c r="L3773" s="84"/>
      <c r="M3773" s="84"/>
      <c r="N3773" s="84"/>
      <c r="O3773" s="6"/>
      <c r="P3773" s="6"/>
      <c r="Q3773" s="6"/>
      <c r="R3773" s="6"/>
      <c r="S3773" s="6"/>
      <c r="T3773" s="6"/>
      <c r="U3773" s="6"/>
    </row>
    <row r="3774" spans="2:21" s="83" customFormat="1" x14ac:dyDescent="0.2">
      <c r="B3774" s="142"/>
      <c r="E3774" s="84"/>
      <c r="F3774" s="216"/>
      <c r="G3774" s="84"/>
      <c r="H3774" s="210"/>
      <c r="I3774" s="210"/>
      <c r="J3774" s="84"/>
      <c r="K3774" s="84"/>
      <c r="L3774" s="84"/>
      <c r="M3774" s="84"/>
      <c r="N3774" s="84"/>
      <c r="O3774" s="6"/>
      <c r="P3774" s="6"/>
      <c r="Q3774" s="6"/>
      <c r="R3774" s="6"/>
      <c r="S3774" s="6"/>
      <c r="T3774" s="6"/>
      <c r="U3774" s="6"/>
    </row>
    <row r="3775" spans="2:21" s="83" customFormat="1" x14ac:dyDescent="0.2">
      <c r="B3775" s="142"/>
      <c r="E3775" s="84"/>
      <c r="F3775" s="216"/>
      <c r="G3775" s="84"/>
      <c r="H3775" s="210"/>
      <c r="I3775" s="210"/>
      <c r="J3775" s="84"/>
      <c r="K3775" s="84"/>
      <c r="L3775" s="84"/>
      <c r="M3775" s="84"/>
      <c r="N3775" s="84"/>
      <c r="O3775" s="6"/>
      <c r="P3775" s="6"/>
      <c r="Q3775" s="6"/>
      <c r="R3775" s="6"/>
      <c r="S3775" s="6"/>
      <c r="T3775" s="6"/>
      <c r="U3775" s="6"/>
    </row>
    <row r="3776" spans="2:21" s="83" customFormat="1" x14ac:dyDescent="0.2">
      <c r="B3776" s="142"/>
      <c r="E3776" s="84"/>
      <c r="F3776" s="216"/>
      <c r="G3776" s="84"/>
      <c r="H3776" s="210"/>
      <c r="I3776" s="210"/>
      <c r="J3776" s="84"/>
      <c r="K3776" s="84"/>
      <c r="L3776" s="84"/>
      <c r="M3776" s="84"/>
      <c r="N3776" s="84"/>
      <c r="O3776" s="6"/>
      <c r="P3776" s="6"/>
      <c r="Q3776" s="6"/>
      <c r="R3776" s="6"/>
      <c r="S3776" s="6"/>
      <c r="T3776" s="6"/>
      <c r="U3776" s="6"/>
    </row>
    <row r="3777" spans="2:21" s="83" customFormat="1" x14ac:dyDescent="0.2">
      <c r="B3777" s="142"/>
      <c r="E3777" s="84"/>
      <c r="F3777" s="216"/>
      <c r="G3777" s="84"/>
      <c r="H3777" s="210"/>
      <c r="I3777" s="210"/>
      <c r="J3777" s="84"/>
      <c r="K3777" s="84"/>
      <c r="L3777" s="84"/>
      <c r="M3777" s="84"/>
      <c r="N3777" s="84"/>
      <c r="O3777" s="6"/>
      <c r="P3777" s="6"/>
      <c r="Q3777" s="6"/>
      <c r="R3777" s="6"/>
      <c r="S3777" s="6"/>
      <c r="T3777" s="6"/>
      <c r="U3777" s="6"/>
    </row>
    <row r="3778" spans="2:21" s="83" customFormat="1" x14ac:dyDescent="0.2">
      <c r="B3778" s="142"/>
      <c r="E3778" s="84"/>
      <c r="F3778" s="216"/>
      <c r="G3778" s="84"/>
      <c r="H3778" s="210"/>
      <c r="I3778" s="210"/>
      <c r="J3778" s="84"/>
      <c r="K3778" s="84"/>
      <c r="L3778" s="84"/>
      <c r="M3778" s="84"/>
      <c r="N3778" s="84"/>
      <c r="O3778" s="6"/>
      <c r="P3778" s="6"/>
      <c r="Q3778" s="6"/>
      <c r="R3778" s="6"/>
      <c r="S3778" s="6"/>
      <c r="T3778" s="6"/>
      <c r="U3778" s="6"/>
    </row>
    <row r="3779" spans="2:21" s="83" customFormat="1" x14ac:dyDescent="0.2">
      <c r="B3779" s="142"/>
      <c r="E3779" s="84"/>
      <c r="F3779" s="216"/>
      <c r="G3779" s="84"/>
      <c r="H3779" s="210"/>
      <c r="I3779" s="210"/>
      <c r="J3779" s="84"/>
      <c r="K3779" s="84"/>
      <c r="L3779" s="84"/>
      <c r="M3779" s="84"/>
      <c r="N3779" s="84"/>
      <c r="O3779" s="6"/>
      <c r="P3779" s="6"/>
      <c r="Q3779" s="6"/>
      <c r="R3779" s="6"/>
      <c r="S3779" s="6"/>
      <c r="T3779" s="6"/>
      <c r="U3779" s="6"/>
    </row>
    <row r="3780" spans="2:21" s="83" customFormat="1" x14ac:dyDescent="0.2">
      <c r="B3780" s="142"/>
      <c r="E3780" s="84"/>
      <c r="F3780" s="216"/>
      <c r="G3780" s="84"/>
      <c r="H3780" s="210"/>
      <c r="I3780" s="210"/>
      <c r="J3780" s="84"/>
      <c r="K3780" s="84"/>
      <c r="L3780" s="84"/>
      <c r="M3780" s="84"/>
      <c r="N3780" s="84"/>
      <c r="O3780" s="6"/>
      <c r="P3780" s="6"/>
      <c r="Q3780" s="6"/>
      <c r="R3780" s="6"/>
      <c r="S3780" s="6"/>
      <c r="T3780" s="6"/>
      <c r="U3780" s="6"/>
    </row>
    <row r="3781" spans="2:21" s="83" customFormat="1" x14ac:dyDescent="0.2">
      <c r="B3781" s="142"/>
      <c r="E3781" s="84"/>
      <c r="F3781" s="216"/>
      <c r="G3781" s="84"/>
      <c r="H3781" s="210"/>
      <c r="I3781" s="210"/>
      <c r="J3781" s="84"/>
      <c r="K3781" s="84"/>
      <c r="L3781" s="84"/>
      <c r="M3781" s="84"/>
      <c r="N3781" s="84"/>
      <c r="O3781" s="6"/>
      <c r="P3781" s="6"/>
      <c r="Q3781" s="6"/>
      <c r="R3781" s="6"/>
      <c r="S3781" s="6"/>
      <c r="T3781" s="6"/>
      <c r="U3781" s="6"/>
    </row>
    <row r="3782" spans="2:21" s="83" customFormat="1" x14ac:dyDescent="0.2">
      <c r="B3782" s="142"/>
      <c r="E3782" s="84"/>
      <c r="F3782" s="216"/>
      <c r="G3782" s="84"/>
      <c r="H3782" s="210"/>
      <c r="I3782" s="210"/>
      <c r="J3782" s="84"/>
      <c r="K3782" s="84"/>
      <c r="L3782" s="84"/>
      <c r="M3782" s="84"/>
      <c r="N3782" s="84"/>
      <c r="O3782" s="6"/>
      <c r="P3782" s="6"/>
      <c r="Q3782" s="6"/>
      <c r="R3782" s="6"/>
      <c r="S3782" s="6"/>
      <c r="T3782" s="6"/>
      <c r="U3782" s="6"/>
    </row>
    <row r="3783" spans="2:21" s="83" customFormat="1" x14ac:dyDescent="0.2">
      <c r="B3783" s="142"/>
      <c r="E3783" s="84"/>
      <c r="F3783" s="216"/>
      <c r="G3783" s="84"/>
      <c r="H3783" s="210"/>
      <c r="I3783" s="210"/>
      <c r="J3783" s="84"/>
      <c r="K3783" s="84"/>
      <c r="L3783" s="84"/>
      <c r="M3783" s="84"/>
      <c r="N3783" s="84"/>
      <c r="O3783" s="6"/>
      <c r="P3783" s="6"/>
      <c r="Q3783" s="6"/>
      <c r="R3783" s="6"/>
      <c r="S3783" s="6"/>
      <c r="T3783" s="6"/>
      <c r="U3783" s="6"/>
    </row>
    <row r="3784" spans="2:21" s="83" customFormat="1" x14ac:dyDescent="0.2">
      <c r="B3784" s="142"/>
      <c r="E3784" s="84"/>
      <c r="F3784" s="216"/>
      <c r="G3784" s="84"/>
      <c r="H3784" s="210"/>
      <c r="I3784" s="210"/>
      <c r="J3784" s="84"/>
      <c r="K3784" s="84"/>
      <c r="L3784" s="84"/>
      <c r="M3784" s="84"/>
      <c r="N3784" s="84"/>
      <c r="O3784" s="6"/>
      <c r="P3784" s="6"/>
      <c r="Q3784" s="6"/>
      <c r="R3784" s="6"/>
      <c r="S3784" s="6"/>
      <c r="T3784" s="6"/>
      <c r="U3784" s="6"/>
    </row>
    <row r="3785" spans="2:21" s="83" customFormat="1" x14ac:dyDescent="0.2">
      <c r="B3785" s="142"/>
      <c r="E3785" s="84"/>
      <c r="F3785" s="216"/>
      <c r="G3785" s="84"/>
      <c r="H3785" s="210"/>
      <c r="I3785" s="210"/>
      <c r="J3785" s="84"/>
      <c r="K3785" s="84"/>
      <c r="L3785" s="84"/>
      <c r="M3785" s="84"/>
      <c r="N3785" s="84"/>
      <c r="O3785" s="6"/>
      <c r="P3785" s="6"/>
      <c r="Q3785" s="6"/>
      <c r="R3785" s="6"/>
      <c r="S3785" s="6"/>
      <c r="T3785" s="6"/>
      <c r="U3785" s="6"/>
    </row>
    <row r="3786" spans="2:21" s="83" customFormat="1" x14ac:dyDescent="0.2">
      <c r="B3786" s="142"/>
      <c r="E3786" s="84"/>
      <c r="F3786" s="216"/>
      <c r="G3786" s="84"/>
      <c r="H3786" s="210"/>
      <c r="I3786" s="210"/>
      <c r="J3786" s="84"/>
      <c r="K3786" s="84"/>
      <c r="L3786" s="84"/>
      <c r="M3786" s="84"/>
      <c r="N3786" s="84"/>
      <c r="O3786" s="6"/>
      <c r="P3786" s="6"/>
      <c r="Q3786" s="6"/>
      <c r="R3786" s="6"/>
      <c r="S3786" s="6"/>
      <c r="T3786" s="6"/>
      <c r="U3786" s="6"/>
    </row>
    <row r="3787" spans="2:21" s="83" customFormat="1" x14ac:dyDescent="0.2">
      <c r="B3787" s="142"/>
      <c r="E3787" s="84"/>
      <c r="F3787" s="216"/>
      <c r="G3787" s="84"/>
      <c r="H3787" s="210"/>
      <c r="I3787" s="210"/>
      <c r="J3787" s="84"/>
      <c r="K3787" s="84"/>
      <c r="L3787" s="84"/>
      <c r="M3787" s="84"/>
      <c r="N3787" s="84"/>
      <c r="O3787" s="6"/>
      <c r="P3787" s="6"/>
      <c r="Q3787" s="6"/>
      <c r="R3787" s="6"/>
      <c r="S3787" s="6"/>
      <c r="T3787" s="6"/>
      <c r="U3787" s="6"/>
    </row>
    <row r="3788" spans="2:21" s="83" customFormat="1" x14ac:dyDescent="0.2">
      <c r="B3788" s="142"/>
      <c r="E3788" s="84"/>
      <c r="F3788" s="216"/>
      <c r="G3788" s="84"/>
      <c r="H3788" s="210"/>
      <c r="I3788" s="210"/>
      <c r="J3788" s="84"/>
      <c r="K3788" s="84"/>
      <c r="L3788" s="84"/>
      <c r="M3788" s="84"/>
      <c r="N3788" s="84"/>
      <c r="O3788" s="6"/>
      <c r="P3788" s="6"/>
      <c r="Q3788" s="6"/>
      <c r="R3788" s="6"/>
      <c r="S3788" s="6"/>
      <c r="T3788" s="6"/>
      <c r="U3788" s="6"/>
    </row>
    <row r="3789" spans="2:21" s="83" customFormat="1" x14ac:dyDescent="0.2">
      <c r="B3789" s="142"/>
      <c r="E3789" s="84"/>
      <c r="F3789" s="216"/>
      <c r="G3789" s="84"/>
      <c r="H3789" s="210"/>
      <c r="I3789" s="210"/>
      <c r="J3789" s="84"/>
      <c r="K3789" s="84"/>
      <c r="L3789" s="84"/>
      <c r="M3789" s="84"/>
      <c r="N3789" s="84"/>
      <c r="O3789" s="6"/>
      <c r="P3789" s="6"/>
      <c r="Q3789" s="6"/>
      <c r="R3789" s="6"/>
      <c r="S3789" s="6"/>
      <c r="T3789" s="6"/>
      <c r="U3789" s="6"/>
    </row>
    <row r="3790" spans="2:21" s="83" customFormat="1" x14ac:dyDescent="0.2">
      <c r="B3790" s="142"/>
      <c r="E3790" s="84"/>
      <c r="F3790" s="216"/>
      <c r="G3790" s="84"/>
      <c r="H3790" s="210"/>
      <c r="I3790" s="210"/>
      <c r="J3790" s="84"/>
      <c r="K3790" s="84"/>
      <c r="L3790" s="84"/>
      <c r="M3790" s="84"/>
      <c r="N3790" s="84"/>
      <c r="O3790" s="6"/>
      <c r="P3790" s="6"/>
      <c r="Q3790" s="6"/>
      <c r="R3790" s="6"/>
      <c r="S3790" s="6"/>
      <c r="T3790" s="6"/>
      <c r="U3790" s="6"/>
    </row>
    <row r="3791" spans="2:21" s="83" customFormat="1" x14ac:dyDescent="0.2">
      <c r="B3791" s="142"/>
      <c r="E3791" s="84"/>
      <c r="F3791" s="216"/>
      <c r="G3791" s="84"/>
      <c r="H3791" s="210"/>
      <c r="I3791" s="210"/>
      <c r="J3791" s="84"/>
      <c r="K3791" s="84"/>
      <c r="L3791" s="84"/>
      <c r="M3791" s="84"/>
      <c r="N3791" s="84"/>
      <c r="O3791" s="6"/>
      <c r="P3791" s="6"/>
      <c r="Q3791" s="6"/>
      <c r="R3791" s="6"/>
      <c r="S3791" s="6"/>
      <c r="T3791" s="6"/>
      <c r="U3791" s="6"/>
    </row>
    <row r="3792" spans="2:21" s="83" customFormat="1" x14ac:dyDescent="0.2">
      <c r="B3792" s="142"/>
      <c r="E3792" s="84"/>
      <c r="F3792" s="216"/>
      <c r="G3792" s="84"/>
      <c r="H3792" s="210"/>
      <c r="I3792" s="210"/>
      <c r="J3792" s="84"/>
      <c r="K3792" s="84"/>
      <c r="L3792" s="84"/>
      <c r="M3792" s="84"/>
      <c r="N3792" s="84"/>
      <c r="O3792" s="6"/>
      <c r="P3792" s="6"/>
      <c r="Q3792" s="6"/>
      <c r="R3792" s="6"/>
      <c r="S3792" s="6"/>
      <c r="T3792" s="6"/>
      <c r="U3792" s="6"/>
    </row>
    <row r="3793" spans="2:21" s="83" customFormat="1" x14ac:dyDescent="0.2">
      <c r="B3793" s="142"/>
      <c r="E3793" s="84"/>
      <c r="F3793" s="216"/>
      <c r="G3793" s="84"/>
      <c r="H3793" s="210"/>
      <c r="I3793" s="210"/>
      <c r="J3793" s="84"/>
      <c r="K3793" s="84"/>
      <c r="L3793" s="84"/>
      <c r="M3793" s="84"/>
      <c r="N3793" s="84"/>
      <c r="O3793" s="6"/>
      <c r="P3793" s="6"/>
      <c r="Q3793" s="6"/>
      <c r="R3793" s="6"/>
      <c r="S3793" s="6"/>
      <c r="T3793" s="6"/>
      <c r="U3793" s="6"/>
    </row>
    <row r="3794" spans="2:21" s="83" customFormat="1" x14ac:dyDescent="0.2">
      <c r="B3794" s="142"/>
      <c r="E3794" s="84"/>
      <c r="F3794" s="216"/>
      <c r="G3794" s="84"/>
      <c r="H3794" s="210"/>
      <c r="I3794" s="210"/>
      <c r="J3794" s="84"/>
      <c r="K3794" s="84"/>
      <c r="L3794" s="84"/>
      <c r="M3794" s="84"/>
      <c r="N3794" s="84"/>
      <c r="O3794" s="6"/>
      <c r="P3794" s="6"/>
      <c r="Q3794" s="6"/>
      <c r="R3794" s="6"/>
      <c r="S3794" s="6"/>
      <c r="T3794" s="6"/>
      <c r="U3794" s="6"/>
    </row>
    <row r="3795" spans="2:21" s="83" customFormat="1" x14ac:dyDescent="0.2">
      <c r="B3795" s="142"/>
      <c r="E3795" s="84"/>
      <c r="F3795" s="216"/>
      <c r="G3795" s="84"/>
      <c r="H3795" s="210"/>
      <c r="I3795" s="210"/>
      <c r="J3795" s="84"/>
      <c r="K3795" s="84"/>
      <c r="L3795" s="84"/>
      <c r="M3795" s="84"/>
      <c r="N3795" s="84"/>
      <c r="O3795" s="6"/>
      <c r="P3795" s="6"/>
      <c r="Q3795" s="6"/>
      <c r="R3795" s="6"/>
      <c r="S3795" s="6"/>
      <c r="T3795" s="6"/>
      <c r="U3795" s="6"/>
    </row>
    <row r="3796" spans="2:21" s="83" customFormat="1" x14ac:dyDescent="0.2">
      <c r="B3796" s="142"/>
      <c r="E3796" s="84"/>
      <c r="F3796" s="216"/>
      <c r="G3796" s="84"/>
      <c r="H3796" s="210"/>
      <c r="I3796" s="210"/>
      <c r="J3796" s="84"/>
      <c r="K3796" s="84"/>
      <c r="L3796" s="84"/>
      <c r="M3796" s="84"/>
      <c r="N3796" s="84"/>
      <c r="O3796" s="6"/>
      <c r="P3796" s="6"/>
      <c r="Q3796" s="6"/>
      <c r="R3796" s="6"/>
      <c r="S3796" s="6"/>
      <c r="T3796" s="6"/>
      <c r="U3796" s="6"/>
    </row>
    <row r="3797" spans="2:21" s="83" customFormat="1" x14ac:dyDescent="0.2">
      <c r="B3797" s="142"/>
      <c r="E3797" s="84"/>
      <c r="F3797" s="216"/>
      <c r="G3797" s="84"/>
      <c r="H3797" s="210"/>
      <c r="I3797" s="210"/>
      <c r="J3797" s="84"/>
      <c r="K3797" s="84"/>
      <c r="L3797" s="84"/>
      <c r="M3797" s="84"/>
      <c r="N3797" s="84"/>
      <c r="O3797" s="6"/>
      <c r="P3797" s="6"/>
      <c r="Q3797" s="6"/>
      <c r="R3797" s="6"/>
      <c r="S3797" s="6"/>
      <c r="T3797" s="6"/>
      <c r="U3797" s="6"/>
    </row>
    <row r="3798" spans="2:21" s="83" customFormat="1" x14ac:dyDescent="0.2">
      <c r="B3798" s="142"/>
      <c r="E3798" s="84"/>
      <c r="F3798" s="216"/>
      <c r="G3798" s="84"/>
      <c r="H3798" s="210"/>
      <c r="I3798" s="210"/>
      <c r="J3798" s="84"/>
      <c r="K3798" s="84"/>
      <c r="L3798" s="84"/>
      <c r="M3798" s="84"/>
      <c r="N3798" s="84"/>
      <c r="O3798" s="6"/>
      <c r="P3798" s="6"/>
      <c r="Q3798" s="6"/>
      <c r="R3798" s="6"/>
      <c r="S3798" s="6"/>
      <c r="T3798" s="6"/>
      <c r="U3798" s="6"/>
    </row>
    <row r="3799" spans="2:21" s="83" customFormat="1" x14ac:dyDescent="0.2">
      <c r="B3799" s="142"/>
      <c r="E3799" s="84"/>
      <c r="F3799" s="216"/>
      <c r="G3799" s="84"/>
      <c r="H3799" s="210"/>
      <c r="I3799" s="210"/>
      <c r="J3799" s="84"/>
      <c r="K3799" s="84"/>
      <c r="L3799" s="84"/>
      <c r="M3799" s="84"/>
      <c r="N3799" s="84"/>
      <c r="O3799" s="6"/>
      <c r="P3799" s="6"/>
      <c r="Q3799" s="6"/>
      <c r="R3799" s="6"/>
      <c r="S3799" s="6"/>
      <c r="T3799" s="6"/>
      <c r="U3799" s="6"/>
    </row>
    <row r="3800" spans="2:21" s="83" customFormat="1" x14ac:dyDescent="0.2">
      <c r="B3800" s="142"/>
      <c r="E3800" s="84"/>
      <c r="F3800" s="216"/>
      <c r="G3800" s="84"/>
      <c r="H3800" s="210"/>
      <c r="I3800" s="210"/>
      <c r="J3800" s="84"/>
      <c r="K3800" s="84"/>
      <c r="L3800" s="84"/>
      <c r="M3800" s="84"/>
      <c r="N3800" s="84"/>
      <c r="O3800" s="6"/>
      <c r="P3800" s="6"/>
      <c r="Q3800" s="6"/>
      <c r="R3800" s="6"/>
      <c r="S3800" s="6"/>
      <c r="T3800" s="6"/>
      <c r="U3800" s="6"/>
    </row>
    <row r="3801" spans="2:21" s="83" customFormat="1" x14ac:dyDescent="0.2">
      <c r="B3801" s="142"/>
      <c r="E3801" s="84"/>
      <c r="F3801" s="216"/>
      <c r="G3801" s="84"/>
      <c r="H3801" s="210"/>
      <c r="I3801" s="210"/>
      <c r="J3801" s="84"/>
      <c r="K3801" s="84"/>
      <c r="L3801" s="84"/>
      <c r="M3801" s="84"/>
      <c r="N3801" s="84"/>
      <c r="O3801" s="6"/>
      <c r="P3801" s="6"/>
      <c r="Q3801" s="6"/>
      <c r="R3801" s="6"/>
      <c r="S3801" s="6"/>
      <c r="T3801" s="6"/>
      <c r="U3801" s="6"/>
    </row>
    <row r="3802" spans="2:21" s="83" customFormat="1" x14ac:dyDescent="0.2">
      <c r="B3802" s="142"/>
      <c r="E3802" s="84"/>
      <c r="F3802" s="216"/>
      <c r="G3802" s="84"/>
      <c r="H3802" s="210"/>
      <c r="I3802" s="210"/>
      <c r="J3802" s="84"/>
      <c r="K3802" s="84"/>
      <c r="L3802" s="84"/>
      <c r="M3802" s="84"/>
      <c r="N3802" s="84"/>
      <c r="O3802" s="6"/>
      <c r="P3802" s="6"/>
      <c r="Q3802" s="6"/>
      <c r="R3802" s="6"/>
      <c r="S3802" s="6"/>
      <c r="T3802" s="6"/>
      <c r="U3802" s="6"/>
    </row>
    <row r="3803" spans="2:21" s="83" customFormat="1" x14ac:dyDescent="0.2">
      <c r="B3803" s="142"/>
      <c r="E3803" s="84"/>
      <c r="F3803" s="216"/>
      <c r="G3803" s="84"/>
      <c r="H3803" s="210"/>
      <c r="I3803" s="210"/>
      <c r="J3803" s="84"/>
      <c r="K3803" s="84"/>
      <c r="L3803" s="84"/>
      <c r="M3803" s="84"/>
      <c r="N3803" s="84"/>
      <c r="O3803" s="6"/>
      <c r="P3803" s="6"/>
      <c r="Q3803" s="6"/>
      <c r="R3803" s="6"/>
      <c r="S3803" s="6"/>
      <c r="T3803" s="6"/>
      <c r="U3803" s="6"/>
    </row>
    <row r="3804" spans="2:21" s="83" customFormat="1" x14ac:dyDescent="0.2">
      <c r="B3804" s="142"/>
      <c r="E3804" s="84"/>
      <c r="F3804" s="216"/>
      <c r="G3804" s="84"/>
      <c r="H3804" s="210"/>
      <c r="I3804" s="210"/>
      <c r="J3804" s="84"/>
      <c r="K3804" s="84"/>
      <c r="L3804" s="84"/>
      <c r="M3804" s="84"/>
      <c r="N3804" s="84"/>
      <c r="O3804" s="6"/>
      <c r="P3804" s="6"/>
      <c r="Q3804" s="6"/>
      <c r="R3804" s="6"/>
      <c r="S3804" s="6"/>
      <c r="T3804" s="6"/>
      <c r="U3804" s="6"/>
    </row>
    <row r="3805" spans="2:21" s="83" customFormat="1" x14ac:dyDescent="0.2">
      <c r="B3805" s="142"/>
      <c r="E3805" s="84"/>
      <c r="F3805" s="216"/>
      <c r="G3805" s="84"/>
      <c r="H3805" s="210"/>
      <c r="I3805" s="210"/>
      <c r="J3805" s="84"/>
      <c r="K3805" s="84"/>
      <c r="L3805" s="84"/>
      <c r="M3805" s="84"/>
      <c r="N3805" s="84"/>
      <c r="O3805" s="6"/>
      <c r="P3805" s="6"/>
      <c r="Q3805" s="6"/>
      <c r="R3805" s="6"/>
      <c r="S3805" s="6"/>
      <c r="T3805" s="6"/>
      <c r="U3805" s="6"/>
    </row>
    <row r="3806" spans="2:21" s="83" customFormat="1" x14ac:dyDescent="0.2">
      <c r="B3806" s="142"/>
      <c r="E3806" s="84"/>
      <c r="F3806" s="216"/>
      <c r="G3806" s="84"/>
      <c r="H3806" s="210"/>
      <c r="I3806" s="210"/>
      <c r="J3806" s="84"/>
      <c r="K3806" s="84"/>
      <c r="L3806" s="84"/>
      <c r="M3806" s="84"/>
      <c r="N3806" s="84"/>
      <c r="O3806" s="6"/>
      <c r="P3806" s="6"/>
      <c r="Q3806" s="6"/>
      <c r="R3806" s="6"/>
      <c r="S3806" s="6"/>
      <c r="T3806" s="6"/>
      <c r="U3806" s="6"/>
    </row>
    <row r="3807" spans="2:21" s="83" customFormat="1" x14ac:dyDescent="0.2">
      <c r="B3807" s="142"/>
      <c r="E3807" s="84"/>
      <c r="F3807" s="216"/>
      <c r="G3807" s="84"/>
      <c r="H3807" s="210"/>
      <c r="I3807" s="210"/>
      <c r="J3807" s="84"/>
      <c r="K3807" s="84"/>
      <c r="L3807" s="84"/>
      <c r="M3807" s="84"/>
      <c r="N3807" s="84"/>
      <c r="O3807" s="6"/>
      <c r="P3807" s="6"/>
      <c r="Q3807" s="6"/>
      <c r="R3807" s="6"/>
      <c r="S3807" s="6"/>
      <c r="T3807" s="6"/>
      <c r="U3807" s="6"/>
    </row>
    <row r="3808" spans="2:21" s="83" customFormat="1" x14ac:dyDescent="0.2">
      <c r="B3808" s="142"/>
      <c r="E3808" s="84"/>
      <c r="F3808" s="216"/>
      <c r="G3808" s="84"/>
      <c r="H3808" s="210"/>
      <c r="I3808" s="210"/>
      <c r="J3808" s="84"/>
      <c r="K3808" s="84"/>
      <c r="L3808" s="84"/>
      <c r="M3808" s="84"/>
      <c r="N3808" s="84"/>
      <c r="O3808" s="6"/>
      <c r="P3808" s="6"/>
      <c r="Q3808" s="6"/>
      <c r="R3808" s="6"/>
      <c r="S3808" s="6"/>
      <c r="T3808" s="6"/>
      <c r="U3808" s="6"/>
    </row>
    <row r="3809" spans="2:21" s="83" customFormat="1" x14ac:dyDescent="0.2">
      <c r="B3809" s="142"/>
      <c r="E3809" s="84"/>
      <c r="F3809" s="216"/>
      <c r="G3809" s="84"/>
      <c r="H3809" s="210"/>
      <c r="I3809" s="210"/>
      <c r="J3809" s="84"/>
      <c r="K3809" s="84"/>
      <c r="L3809" s="84"/>
      <c r="M3809" s="84"/>
      <c r="N3809" s="84"/>
      <c r="O3809" s="6"/>
      <c r="P3809" s="6"/>
      <c r="Q3809" s="6"/>
      <c r="R3809" s="6"/>
      <c r="S3809" s="6"/>
      <c r="T3809" s="6"/>
      <c r="U3809" s="6"/>
    </row>
    <row r="3810" spans="2:21" s="83" customFormat="1" x14ac:dyDescent="0.2">
      <c r="B3810" s="142"/>
      <c r="E3810" s="84"/>
      <c r="F3810" s="216"/>
      <c r="G3810" s="84"/>
      <c r="H3810" s="210"/>
      <c r="I3810" s="210"/>
      <c r="J3810" s="84"/>
      <c r="K3810" s="84"/>
      <c r="L3810" s="84"/>
      <c r="M3810" s="84"/>
      <c r="N3810" s="84"/>
      <c r="O3810" s="6"/>
      <c r="P3810" s="6"/>
      <c r="Q3810" s="6"/>
      <c r="R3810" s="6"/>
      <c r="S3810" s="6"/>
      <c r="T3810" s="6"/>
      <c r="U3810" s="6"/>
    </row>
    <row r="3811" spans="2:21" s="83" customFormat="1" x14ac:dyDescent="0.2">
      <c r="B3811" s="142"/>
      <c r="E3811" s="84"/>
      <c r="F3811" s="216"/>
      <c r="G3811" s="84"/>
      <c r="H3811" s="210"/>
      <c r="I3811" s="210"/>
      <c r="J3811" s="84"/>
      <c r="K3811" s="84"/>
      <c r="L3811" s="84"/>
      <c r="M3811" s="84"/>
      <c r="N3811" s="84"/>
      <c r="O3811" s="6"/>
      <c r="P3811" s="6"/>
      <c r="Q3811" s="6"/>
      <c r="R3811" s="6"/>
      <c r="S3811" s="6"/>
      <c r="T3811" s="6"/>
      <c r="U3811" s="6"/>
    </row>
    <row r="3812" spans="2:21" s="83" customFormat="1" x14ac:dyDescent="0.2">
      <c r="B3812" s="142"/>
      <c r="E3812" s="84"/>
      <c r="F3812" s="216"/>
      <c r="G3812" s="84"/>
      <c r="H3812" s="210"/>
      <c r="I3812" s="210"/>
      <c r="J3812" s="84"/>
      <c r="K3812" s="84"/>
      <c r="L3812" s="84"/>
      <c r="M3812" s="84"/>
      <c r="N3812" s="84"/>
      <c r="O3812" s="6"/>
      <c r="P3812" s="6"/>
      <c r="Q3812" s="6"/>
      <c r="R3812" s="6"/>
      <c r="S3812" s="6"/>
      <c r="T3812" s="6"/>
      <c r="U3812" s="6"/>
    </row>
    <row r="3813" spans="2:21" s="83" customFormat="1" x14ac:dyDescent="0.2">
      <c r="B3813" s="142"/>
      <c r="E3813" s="84"/>
      <c r="F3813" s="216"/>
      <c r="G3813" s="84"/>
      <c r="H3813" s="210"/>
      <c r="I3813" s="210"/>
      <c r="J3813" s="84"/>
      <c r="K3813" s="84"/>
      <c r="L3813" s="84"/>
      <c r="M3813" s="84"/>
      <c r="N3813" s="84"/>
      <c r="O3813" s="6"/>
      <c r="P3813" s="6"/>
      <c r="Q3813" s="6"/>
      <c r="R3813" s="6"/>
      <c r="S3813" s="6"/>
      <c r="T3813" s="6"/>
      <c r="U3813" s="6"/>
    </row>
    <row r="3814" spans="2:21" s="83" customFormat="1" x14ac:dyDescent="0.2">
      <c r="B3814" s="142"/>
      <c r="E3814" s="84"/>
      <c r="F3814" s="216"/>
      <c r="G3814" s="84"/>
      <c r="H3814" s="210"/>
      <c r="I3814" s="210"/>
      <c r="J3814" s="84"/>
      <c r="K3814" s="84"/>
      <c r="L3814" s="84"/>
      <c r="M3814" s="84"/>
      <c r="N3814" s="84"/>
      <c r="O3814" s="6"/>
      <c r="P3814" s="6"/>
      <c r="Q3814" s="6"/>
      <c r="R3814" s="6"/>
      <c r="S3814" s="6"/>
      <c r="T3814" s="6"/>
      <c r="U3814" s="6"/>
    </row>
    <row r="3815" spans="2:21" s="83" customFormat="1" x14ac:dyDescent="0.2">
      <c r="B3815" s="142"/>
      <c r="E3815" s="84"/>
      <c r="F3815" s="216"/>
      <c r="G3815" s="84"/>
      <c r="H3815" s="210"/>
      <c r="I3815" s="210"/>
      <c r="J3815" s="84"/>
      <c r="K3815" s="84"/>
      <c r="L3815" s="84"/>
      <c r="M3815" s="84"/>
      <c r="N3815" s="84"/>
      <c r="O3815" s="6"/>
      <c r="P3815" s="6"/>
      <c r="Q3815" s="6"/>
      <c r="R3815" s="6"/>
      <c r="S3815" s="6"/>
      <c r="T3815" s="6"/>
      <c r="U3815" s="6"/>
    </row>
    <row r="3816" spans="2:21" s="83" customFormat="1" x14ac:dyDescent="0.2">
      <c r="B3816" s="142"/>
      <c r="E3816" s="84"/>
      <c r="F3816" s="216"/>
      <c r="G3816" s="84"/>
      <c r="H3816" s="210"/>
      <c r="I3816" s="210"/>
      <c r="J3816" s="84"/>
      <c r="K3816" s="84"/>
      <c r="L3816" s="84"/>
      <c r="M3816" s="84"/>
      <c r="N3816" s="84"/>
      <c r="O3816" s="6"/>
      <c r="P3816" s="6"/>
      <c r="Q3816" s="6"/>
      <c r="R3816" s="6"/>
      <c r="S3816" s="6"/>
      <c r="T3816" s="6"/>
      <c r="U3816" s="6"/>
    </row>
    <row r="3817" spans="2:21" s="83" customFormat="1" x14ac:dyDescent="0.2">
      <c r="B3817" s="142"/>
      <c r="E3817" s="84"/>
      <c r="F3817" s="216"/>
      <c r="G3817" s="84"/>
      <c r="H3817" s="210"/>
      <c r="I3817" s="210"/>
      <c r="J3817" s="84"/>
      <c r="K3817" s="84"/>
      <c r="L3817" s="84"/>
      <c r="M3817" s="84"/>
      <c r="N3817" s="84"/>
      <c r="O3817" s="6"/>
      <c r="P3817" s="6"/>
      <c r="Q3817" s="6"/>
      <c r="R3817" s="6"/>
      <c r="S3817" s="6"/>
      <c r="T3817" s="6"/>
      <c r="U3817" s="6"/>
    </row>
    <row r="3818" spans="2:21" s="83" customFormat="1" x14ac:dyDescent="0.2">
      <c r="B3818" s="142"/>
      <c r="E3818" s="84"/>
      <c r="F3818" s="216"/>
      <c r="G3818" s="84"/>
      <c r="H3818" s="210"/>
      <c r="I3818" s="210"/>
      <c r="J3818" s="84"/>
      <c r="K3818" s="84"/>
      <c r="L3818" s="84"/>
      <c r="M3818" s="84"/>
      <c r="N3818" s="84"/>
      <c r="O3818" s="6"/>
      <c r="P3818" s="6"/>
      <c r="Q3818" s="6"/>
      <c r="R3818" s="6"/>
      <c r="S3818" s="6"/>
      <c r="T3818" s="6"/>
      <c r="U3818" s="6"/>
    </row>
    <row r="3819" spans="2:21" s="83" customFormat="1" x14ac:dyDescent="0.2">
      <c r="B3819" s="142"/>
      <c r="E3819" s="84"/>
      <c r="F3819" s="216"/>
      <c r="G3819" s="84"/>
      <c r="H3819" s="210"/>
      <c r="I3819" s="210"/>
      <c r="J3819" s="84"/>
      <c r="K3819" s="84"/>
      <c r="L3819" s="84"/>
      <c r="M3819" s="84"/>
      <c r="N3819" s="84"/>
      <c r="O3819" s="6"/>
      <c r="P3819" s="6"/>
      <c r="Q3819" s="6"/>
      <c r="R3819" s="6"/>
      <c r="S3819" s="6"/>
      <c r="T3819" s="6"/>
      <c r="U3819" s="6"/>
    </row>
    <row r="3820" spans="2:21" s="83" customFormat="1" x14ac:dyDescent="0.2">
      <c r="B3820" s="142"/>
      <c r="E3820" s="84"/>
      <c r="F3820" s="216"/>
      <c r="G3820" s="84"/>
      <c r="H3820" s="210"/>
      <c r="I3820" s="210"/>
      <c r="J3820" s="84"/>
      <c r="K3820" s="84"/>
      <c r="L3820" s="84"/>
      <c r="M3820" s="84"/>
      <c r="N3820" s="84"/>
      <c r="O3820" s="6"/>
      <c r="P3820" s="6"/>
      <c r="Q3820" s="6"/>
      <c r="R3820" s="6"/>
      <c r="S3820" s="6"/>
      <c r="T3820" s="6"/>
      <c r="U3820" s="6"/>
    </row>
    <row r="3821" spans="2:21" s="83" customFormat="1" x14ac:dyDescent="0.2">
      <c r="B3821" s="142"/>
      <c r="E3821" s="84"/>
      <c r="F3821" s="216"/>
      <c r="G3821" s="84"/>
      <c r="H3821" s="210"/>
      <c r="I3821" s="210"/>
      <c r="J3821" s="84"/>
      <c r="K3821" s="84"/>
      <c r="L3821" s="84"/>
      <c r="M3821" s="84"/>
      <c r="N3821" s="84"/>
      <c r="O3821" s="6"/>
      <c r="P3821" s="6"/>
      <c r="Q3821" s="6"/>
      <c r="R3821" s="6"/>
      <c r="S3821" s="6"/>
      <c r="T3821" s="6"/>
      <c r="U3821" s="6"/>
    </row>
    <row r="3822" spans="2:21" s="83" customFormat="1" x14ac:dyDescent="0.2">
      <c r="B3822" s="142"/>
      <c r="E3822" s="84"/>
      <c r="F3822" s="216"/>
      <c r="G3822" s="84"/>
      <c r="H3822" s="210"/>
      <c r="I3822" s="210"/>
      <c r="J3822" s="84"/>
      <c r="K3822" s="84"/>
      <c r="L3822" s="84"/>
      <c r="M3822" s="84"/>
      <c r="N3822" s="84"/>
      <c r="O3822" s="6"/>
      <c r="P3822" s="6"/>
      <c r="Q3822" s="6"/>
      <c r="R3822" s="6"/>
      <c r="S3822" s="6"/>
      <c r="T3822" s="6"/>
      <c r="U3822" s="6"/>
    </row>
    <row r="3823" spans="2:21" s="83" customFormat="1" x14ac:dyDescent="0.2">
      <c r="B3823" s="142"/>
      <c r="E3823" s="84"/>
      <c r="F3823" s="216"/>
      <c r="G3823" s="84"/>
      <c r="H3823" s="210"/>
      <c r="I3823" s="210"/>
      <c r="J3823" s="84"/>
      <c r="K3823" s="84"/>
      <c r="L3823" s="84"/>
      <c r="M3823" s="84"/>
      <c r="N3823" s="84"/>
      <c r="O3823" s="6"/>
      <c r="P3823" s="6"/>
      <c r="Q3823" s="6"/>
      <c r="R3823" s="6"/>
      <c r="S3823" s="6"/>
      <c r="T3823" s="6"/>
      <c r="U3823" s="6"/>
    </row>
    <row r="3824" spans="2:21" s="83" customFormat="1" x14ac:dyDescent="0.2">
      <c r="B3824" s="142"/>
      <c r="E3824" s="84"/>
      <c r="F3824" s="216"/>
      <c r="G3824" s="84"/>
      <c r="H3824" s="210"/>
      <c r="I3824" s="210"/>
      <c r="J3824" s="84"/>
      <c r="K3824" s="84"/>
      <c r="L3824" s="84"/>
      <c r="M3824" s="84"/>
      <c r="N3824" s="84"/>
      <c r="O3824" s="6"/>
      <c r="P3824" s="6"/>
      <c r="Q3824" s="6"/>
      <c r="R3824" s="6"/>
      <c r="S3824" s="6"/>
      <c r="T3824" s="6"/>
      <c r="U3824" s="6"/>
    </row>
    <row r="3825" spans="2:21" s="83" customFormat="1" x14ac:dyDescent="0.2">
      <c r="B3825" s="142"/>
      <c r="E3825" s="84"/>
      <c r="F3825" s="216"/>
      <c r="G3825" s="84"/>
      <c r="H3825" s="210"/>
      <c r="I3825" s="210"/>
      <c r="J3825" s="84"/>
      <c r="K3825" s="84"/>
      <c r="L3825" s="84"/>
      <c r="M3825" s="84"/>
      <c r="N3825" s="84"/>
      <c r="O3825" s="6"/>
      <c r="P3825" s="6"/>
      <c r="Q3825" s="6"/>
      <c r="R3825" s="6"/>
      <c r="S3825" s="6"/>
      <c r="T3825" s="6"/>
      <c r="U3825" s="6"/>
    </row>
    <row r="3826" spans="2:21" s="83" customFormat="1" x14ac:dyDescent="0.2">
      <c r="B3826" s="142"/>
      <c r="E3826" s="84"/>
      <c r="F3826" s="216"/>
      <c r="G3826" s="84"/>
      <c r="H3826" s="210"/>
      <c r="I3826" s="210"/>
      <c r="J3826" s="84"/>
      <c r="K3826" s="84"/>
      <c r="L3826" s="84"/>
      <c r="M3826" s="84"/>
      <c r="N3826" s="84"/>
      <c r="O3826" s="6"/>
      <c r="P3826" s="6"/>
      <c r="Q3826" s="6"/>
      <c r="R3826" s="6"/>
      <c r="S3826" s="6"/>
      <c r="T3826" s="6"/>
      <c r="U3826" s="6"/>
    </row>
    <row r="3827" spans="2:21" s="83" customFormat="1" x14ac:dyDescent="0.2">
      <c r="B3827" s="142"/>
      <c r="E3827" s="84"/>
      <c r="F3827" s="216"/>
      <c r="G3827" s="84"/>
      <c r="H3827" s="210"/>
      <c r="I3827" s="210"/>
      <c r="J3827" s="84"/>
      <c r="K3827" s="84"/>
      <c r="L3827" s="84"/>
      <c r="M3827" s="84"/>
      <c r="N3827" s="84"/>
      <c r="O3827" s="6"/>
      <c r="P3827" s="6"/>
      <c r="Q3827" s="6"/>
      <c r="R3827" s="6"/>
      <c r="S3827" s="6"/>
      <c r="T3827" s="6"/>
      <c r="U3827" s="6"/>
    </row>
    <row r="3828" spans="2:21" s="83" customFormat="1" x14ac:dyDescent="0.2">
      <c r="B3828" s="142"/>
      <c r="E3828" s="84"/>
      <c r="F3828" s="216"/>
      <c r="G3828" s="84"/>
      <c r="H3828" s="210"/>
      <c r="I3828" s="210"/>
      <c r="J3828" s="84"/>
      <c r="K3828" s="84"/>
      <c r="L3828" s="84"/>
      <c r="M3828" s="84"/>
      <c r="N3828" s="84"/>
      <c r="O3828" s="6"/>
      <c r="P3828" s="6"/>
      <c r="Q3828" s="6"/>
      <c r="R3828" s="6"/>
      <c r="S3828" s="6"/>
      <c r="T3828" s="6"/>
      <c r="U3828" s="6"/>
    </row>
    <row r="3829" spans="2:21" s="83" customFormat="1" x14ac:dyDescent="0.2">
      <c r="B3829" s="142"/>
      <c r="E3829" s="84"/>
      <c r="F3829" s="216"/>
      <c r="G3829" s="84"/>
      <c r="H3829" s="210"/>
      <c r="I3829" s="210"/>
      <c r="J3829" s="84"/>
      <c r="K3829" s="84"/>
      <c r="L3829" s="84"/>
      <c r="M3829" s="84"/>
      <c r="N3829" s="84"/>
      <c r="O3829" s="6"/>
      <c r="P3829" s="6"/>
      <c r="Q3829" s="6"/>
      <c r="R3829" s="6"/>
      <c r="S3829" s="6"/>
      <c r="T3829" s="6"/>
      <c r="U3829" s="6"/>
    </row>
    <row r="3830" spans="2:21" s="83" customFormat="1" x14ac:dyDescent="0.2">
      <c r="B3830" s="142"/>
      <c r="E3830" s="84"/>
      <c r="F3830" s="216"/>
      <c r="G3830" s="84"/>
      <c r="H3830" s="210"/>
      <c r="I3830" s="210"/>
      <c r="J3830" s="84"/>
      <c r="K3830" s="84"/>
      <c r="L3830" s="84"/>
      <c r="M3830" s="84"/>
      <c r="N3830" s="84"/>
      <c r="O3830" s="6"/>
      <c r="P3830" s="6"/>
      <c r="Q3830" s="6"/>
      <c r="R3830" s="6"/>
      <c r="S3830" s="6"/>
      <c r="T3830" s="6"/>
      <c r="U3830" s="6"/>
    </row>
    <row r="3831" spans="2:21" s="83" customFormat="1" x14ac:dyDescent="0.2">
      <c r="B3831" s="142"/>
      <c r="E3831" s="84"/>
      <c r="F3831" s="216"/>
      <c r="G3831" s="84"/>
      <c r="H3831" s="210"/>
      <c r="I3831" s="210"/>
      <c r="J3831" s="84"/>
      <c r="K3831" s="84"/>
      <c r="L3831" s="84"/>
      <c r="M3831" s="84"/>
      <c r="N3831" s="84"/>
      <c r="O3831" s="6"/>
      <c r="P3831" s="6"/>
      <c r="Q3831" s="6"/>
      <c r="R3831" s="6"/>
      <c r="S3831" s="6"/>
      <c r="T3831" s="6"/>
      <c r="U3831" s="6"/>
    </row>
    <row r="3832" spans="2:21" s="83" customFormat="1" x14ac:dyDescent="0.2">
      <c r="B3832" s="142"/>
      <c r="E3832" s="84"/>
      <c r="F3832" s="216"/>
      <c r="G3832" s="84"/>
      <c r="H3832" s="210"/>
      <c r="I3832" s="210"/>
      <c r="J3832" s="84"/>
      <c r="K3832" s="84"/>
      <c r="L3832" s="84"/>
      <c r="M3832" s="84"/>
      <c r="N3832" s="84"/>
      <c r="O3832" s="6"/>
      <c r="P3832" s="6"/>
      <c r="Q3832" s="6"/>
      <c r="R3832" s="6"/>
      <c r="S3832" s="6"/>
      <c r="T3832" s="6"/>
      <c r="U3832" s="6"/>
    </row>
    <row r="3833" spans="2:21" s="83" customFormat="1" x14ac:dyDescent="0.2">
      <c r="B3833" s="142"/>
      <c r="E3833" s="84"/>
      <c r="F3833" s="216"/>
      <c r="G3833" s="84"/>
      <c r="H3833" s="210"/>
      <c r="I3833" s="210"/>
      <c r="J3833" s="84"/>
      <c r="K3833" s="84"/>
      <c r="L3833" s="84"/>
      <c r="M3833" s="84"/>
      <c r="N3833" s="84"/>
      <c r="O3833" s="6"/>
      <c r="P3833" s="6"/>
      <c r="Q3833" s="6"/>
      <c r="R3833" s="6"/>
      <c r="S3833" s="6"/>
      <c r="T3833" s="6"/>
      <c r="U3833" s="6"/>
    </row>
    <row r="3834" spans="2:21" s="83" customFormat="1" x14ac:dyDescent="0.2">
      <c r="B3834" s="142"/>
      <c r="E3834" s="84"/>
      <c r="F3834" s="216"/>
      <c r="G3834" s="84"/>
      <c r="H3834" s="210"/>
      <c r="I3834" s="210"/>
      <c r="J3834" s="84"/>
      <c r="K3834" s="84"/>
      <c r="L3834" s="84"/>
      <c r="M3834" s="84"/>
      <c r="N3834" s="84"/>
      <c r="O3834" s="6"/>
      <c r="P3834" s="6"/>
      <c r="Q3834" s="6"/>
      <c r="R3834" s="6"/>
      <c r="S3834" s="6"/>
      <c r="T3834" s="6"/>
      <c r="U3834" s="6"/>
    </row>
    <row r="3835" spans="2:21" s="83" customFormat="1" x14ac:dyDescent="0.2">
      <c r="B3835" s="142"/>
      <c r="E3835" s="84"/>
      <c r="F3835" s="216"/>
      <c r="G3835" s="84"/>
      <c r="H3835" s="210"/>
      <c r="I3835" s="210"/>
      <c r="J3835" s="84"/>
      <c r="K3835" s="84"/>
      <c r="L3835" s="84"/>
      <c r="M3835" s="84"/>
      <c r="N3835" s="84"/>
      <c r="O3835" s="6"/>
      <c r="P3835" s="6"/>
      <c r="Q3835" s="6"/>
      <c r="R3835" s="6"/>
      <c r="S3835" s="6"/>
      <c r="T3835" s="6"/>
      <c r="U3835" s="6"/>
    </row>
    <row r="3836" spans="2:21" s="83" customFormat="1" x14ac:dyDescent="0.2">
      <c r="B3836" s="142"/>
      <c r="E3836" s="84"/>
      <c r="F3836" s="216"/>
      <c r="G3836" s="84"/>
      <c r="H3836" s="210"/>
      <c r="I3836" s="210"/>
      <c r="J3836" s="84"/>
      <c r="K3836" s="84"/>
      <c r="L3836" s="84"/>
      <c r="M3836" s="84"/>
      <c r="N3836" s="84"/>
      <c r="O3836" s="6"/>
      <c r="P3836" s="6"/>
      <c r="Q3836" s="6"/>
      <c r="R3836" s="6"/>
      <c r="S3836" s="6"/>
      <c r="T3836" s="6"/>
      <c r="U3836" s="6"/>
    </row>
    <row r="3837" spans="2:21" s="83" customFormat="1" x14ac:dyDescent="0.2">
      <c r="B3837" s="142"/>
      <c r="E3837" s="84"/>
      <c r="F3837" s="216"/>
      <c r="G3837" s="84"/>
      <c r="H3837" s="210"/>
      <c r="I3837" s="210"/>
      <c r="J3837" s="84"/>
      <c r="K3837" s="84"/>
      <c r="L3837" s="84"/>
      <c r="M3837" s="84"/>
      <c r="N3837" s="84"/>
      <c r="O3837" s="6"/>
      <c r="P3837" s="6"/>
      <c r="Q3837" s="6"/>
      <c r="R3837" s="6"/>
      <c r="S3837" s="6"/>
      <c r="T3837" s="6"/>
      <c r="U3837" s="6"/>
    </row>
    <row r="3838" spans="2:21" s="83" customFormat="1" x14ac:dyDescent="0.2">
      <c r="B3838" s="142"/>
      <c r="E3838" s="84"/>
      <c r="F3838" s="216"/>
      <c r="G3838" s="84"/>
      <c r="H3838" s="210"/>
      <c r="I3838" s="210"/>
      <c r="J3838" s="84"/>
      <c r="K3838" s="84"/>
      <c r="L3838" s="84"/>
      <c r="M3838" s="84"/>
      <c r="N3838" s="84"/>
      <c r="O3838" s="6"/>
      <c r="P3838" s="6"/>
      <c r="Q3838" s="6"/>
      <c r="R3838" s="6"/>
      <c r="S3838" s="6"/>
      <c r="T3838" s="6"/>
      <c r="U3838" s="6"/>
    </row>
    <row r="3839" spans="2:21" s="83" customFormat="1" x14ac:dyDescent="0.2">
      <c r="B3839" s="142"/>
      <c r="E3839" s="84"/>
      <c r="F3839" s="216"/>
      <c r="G3839" s="84"/>
      <c r="H3839" s="210"/>
      <c r="I3839" s="210"/>
      <c r="J3839" s="84"/>
      <c r="K3839" s="84"/>
      <c r="L3839" s="84"/>
      <c r="M3839" s="84"/>
      <c r="N3839" s="84"/>
      <c r="O3839" s="6"/>
      <c r="P3839" s="6"/>
      <c r="Q3839" s="6"/>
      <c r="R3839" s="6"/>
      <c r="S3839" s="6"/>
      <c r="T3839" s="6"/>
      <c r="U3839" s="6"/>
    </row>
    <row r="3840" spans="2:21" s="83" customFormat="1" x14ac:dyDescent="0.2">
      <c r="B3840" s="142"/>
      <c r="E3840" s="84"/>
      <c r="F3840" s="216"/>
      <c r="G3840" s="84"/>
      <c r="H3840" s="210"/>
      <c r="I3840" s="210"/>
      <c r="J3840" s="84"/>
      <c r="K3840" s="84"/>
      <c r="L3840" s="84"/>
      <c r="M3840" s="84"/>
      <c r="N3840" s="84"/>
      <c r="O3840" s="6"/>
      <c r="P3840" s="6"/>
      <c r="Q3840" s="6"/>
      <c r="R3840" s="6"/>
      <c r="S3840" s="6"/>
      <c r="T3840" s="6"/>
      <c r="U3840" s="6"/>
    </row>
    <row r="3841" spans="2:21" s="83" customFormat="1" x14ac:dyDescent="0.2">
      <c r="B3841" s="142"/>
      <c r="E3841" s="84"/>
      <c r="F3841" s="216"/>
      <c r="G3841" s="84"/>
      <c r="H3841" s="210"/>
      <c r="I3841" s="210"/>
      <c r="J3841" s="84"/>
      <c r="K3841" s="84"/>
      <c r="L3841" s="84"/>
      <c r="M3841" s="84"/>
      <c r="N3841" s="84"/>
      <c r="O3841" s="6"/>
      <c r="P3841" s="6"/>
      <c r="Q3841" s="6"/>
      <c r="R3841" s="6"/>
      <c r="S3841" s="6"/>
      <c r="T3841" s="6"/>
      <c r="U3841" s="6"/>
    </row>
    <row r="3842" spans="2:21" s="83" customFormat="1" x14ac:dyDescent="0.2">
      <c r="B3842" s="142"/>
      <c r="E3842" s="84"/>
      <c r="F3842" s="216"/>
      <c r="G3842" s="84"/>
      <c r="H3842" s="210"/>
      <c r="I3842" s="210"/>
      <c r="J3842" s="84"/>
      <c r="K3842" s="84"/>
      <c r="L3842" s="84"/>
      <c r="M3842" s="84"/>
      <c r="N3842" s="84"/>
      <c r="O3842" s="6"/>
      <c r="P3842" s="6"/>
      <c r="Q3842" s="6"/>
      <c r="R3842" s="6"/>
      <c r="S3842" s="6"/>
      <c r="T3842" s="6"/>
      <c r="U3842" s="6"/>
    </row>
    <row r="3843" spans="2:21" s="83" customFormat="1" x14ac:dyDescent="0.2">
      <c r="B3843" s="142"/>
      <c r="E3843" s="84"/>
      <c r="F3843" s="216"/>
      <c r="G3843" s="84"/>
      <c r="H3843" s="210"/>
      <c r="I3843" s="210"/>
      <c r="J3843" s="84"/>
      <c r="K3843" s="84"/>
      <c r="L3843" s="84"/>
      <c r="M3843" s="84"/>
      <c r="N3843" s="84"/>
      <c r="O3843" s="6"/>
      <c r="P3843" s="6"/>
      <c r="Q3843" s="6"/>
      <c r="R3843" s="6"/>
      <c r="S3843" s="6"/>
      <c r="T3843" s="6"/>
      <c r="U3843" s="6"/>
    </row>
    <row r="3844" spans="2:21" s="83" customFormat="1" x14ac:dyDescent="0.2">
      <c r="B3844" s="142"/>
      <c r="E3844" s="84"/>
      <c r="F3844" s="216"/>
      <c r="G3844" s="84"/>
      <c r="H3844" s="210"/>
      <c r="I3844" s="210"/>
      <c r="J3844" s="84"/>
      <c r="K3844" s="84"/>
      <c r="L3844" s="84"/>
      <c r="M3844" s="84"/>
      <c r="N3844" s="84"/>
      <c r="O3844" s="6"/>
      <c r="P3844" s="6"/>
      <c r="Q3844" s="6"/>
      <c r="R3844" s="6"/>
      <c r="S3844" s="6"/>
      <c r="T3844" s="6"/>
      <c r="U3844" s="6"/>
    </row>
    <row r="3845" spans="2:21" s="83" customFormat="1" x14ac:dyDescent="0.2">
      <c r="B3845" s="142"/>
      <c r="E3845" s="84"/>
      <c r="F3845" s="216"/>
      <c r="G3845" s="84"/>
      <c r="H3845" s="210"/>
      <c r="I3845" s="210"/>
      <c r="J3845" s="84"/>
      <c r="K3845" s="84"/>
      <c r="L3845" s="84"/>
      <c r="M3845" s="84"/>
      <c r="N3845" s="84"/>
      <c r="O3845" s="6"/>
      <c r="P3845" s="6"/>
      <c r="Q3845" s="6"/>
      <c r="R3845" s="6"/>
      <c r="S3845" s="6"/>
      <c r="T3845" s="6"/>
      <c r="U3845" s="6"/>
    </row>
    <row r="3846" spans="2:21" s="83" customFormat="1" x14ac:dyDescent="0.2">
      <c r="B3846" s="142"/>
      <c r="E3846" s="84"/>
      <c r="F3846" s="216"/>
      <c r="G3846" s="84"/>
      <c r="H3846" s="210"/>
      <c r="I3846" s="210"/>
      <c r="J3846" s="84"/>
      <c r="K3846" s="84"/>
      <c r="L3846" s="84"/>
      <c r="M3846" s="84"/>
      <c r="N3846" s="84"/>
      <c r="O3846" s="6"/>
      <c r="P3846" s="6"/>
      <c r="Q3846" s="6"/>
      <c r="R3846" s="6"/>
      <c r="S3846" s="6"/>
      <c r="T3846" s="6"/>
      <c r="U3846" s="6"/>
    </row>
    <row r="3847" spans="2:21" s="83" customFormat="1" x14ac:dyDescent="0.2">
      <c r="B3847" s="142"/>
      <c r="E3847" s="84"/>
      <c r="F3847" s="216"/>
      <c r="G3847" s="84"/>
      <c r="H3847" s="210"/>
      <c r="I3847" s="210"/>
      <c r="J3847" s="84"/>
      <c r="K3847" s="84"/>
      <c r="L3847" s="84"/>
      <c r="M3847" s="84"/>
      <c r="N3847" s="84"/>
      <c r="O3847" s="6"/>
      <c r="P3847" s="6"/>
      <c r="Q3847" s="6"/>
      <c r="R3847" s="6"/>
      <c r="S3847" s="6"/>
      <c r="T3847" s="6"/>
      <c r="U3847" s="6"/>
    </row>
    <row r="3848" spans="2:21" s="83" customFormat="1" x14ac:dyDescent="0.2">
      <c r="B3848" s="142"/>
      <c r="E3848" s="84"/>
      <c r="F3848" s="216"/>
      <c r="G3848" s="84"/>
      <c r="H3848" s="210"/>
      <c r="I3848" s="210"/>
      <c r="J3848" s="84"/>
      <c r="K3848" s="84"/>
      <c r="L3848" s="84"/>
      <c r="M3848" s="84"/>
      <c r="N3848" s="84"/>
      <c r="O3848" s="6"/>
      <c r="P3848" s="6"/>
      <c r="Q3848" s="6"/>
      <c r="R3848" s="6"/>
      <c r="S3848" s="6"/>
      <c r="T3848" s="6"/>
      <c r="U3848" s="6"/>
    </row>
    <row r="3849" spans="2:21" s="83" customFormat="1" x14ac:dyDescent="0.2">
      <c r="B3849" s="142"/>
      <c r="E3849" s="84"/>
      <c r="F3849" s="216"/>
      <c r="G3849" s="84"/>
      <c r="H3849" s="210"/>
      <c r="I3849" s="210"/>
      <c r="J3849" s="84"/>
      <c r="K3849" s="84"/>
      <c r="L3849" s="84"/>
      <c r="M3849" s="84"/>
      <c r="N3849" s="84"/>
      <c r="O3849" s="6"/>
      <c r="P3849" s="6"/>
      <c r="Q3849" s="6"/>
      <c r="R3849" s="6"/>
      <c r="S3849" s="6"/>
      <c r="T3849" s="6"/>
      <c r="U3849" s="6"/>
    </row>
    <row r="3850" spans="2:21" s="83" customFormat="1" x14ac:dyDescent="0.2">
      <c r="B3850" s="142"/>
      <c r="E3850" s="84"/>
      <c r="F3850" s="216"/>
      <c r="G3850" s="84"/>
      <c r="H3850" s="210"/>
      <c r="I3850" s="210"/>
      <c r="J3850" s="84"/>
      <c r="K3850" s="84"/>
      <c r="L3850" s="84"/>
      <c r="M3850" s="84"/>
      <c r="N3850" s="84"/>
      <c r="O3850" s="6"/>
      <c r="P3850" s="6"/>
      <c r="Q3850" s="6"/>
      <c r="R3850" s="6"/>
      <c r="S3850" s="6"/>
      <c r="T3850" s="6"/>
      <c r="U3850" s="6"/>
    </row>
    <row r="3851" spans="2:21" s="83" customFormat="1" x14ac:dyDescent="0.2">
      <c r="B3851" s="142"/>
      <c r="E3851" s="84"/>
      <c r="F3851" s="216"/>
      <c r="G3851" s="84"/>
      <c r="H3851" s="210"/>
      <c r="I3851" s="210"/>
      <c r="J3851" s="84"/>
      <c r="K3851" s="84"/>
      <c r="L3851" s="84"/>
      <c r="M3851" s="84"/>
      <c r="N3851" s="84"/>
      <c r="O3851" s="6"/>
      <c r="P3851" s="6"/>
      <c r="Q3851" s="6"/>
      <c r="R3851" s="6"/>
      <c r="S3851" s="6"/>
      <c r="T3851" s="6"/>
      <c r="U3851" s="6"/>
    </row>
    <row r="3852" spans="2:21" s="83" customFormat="1" x14ac:dyDescent="0.2">
      <c r="B3852" s="142"/>
      <c r="E3852" s="84"/>
      <c r="F3852" s="216"/>
      <c r="G3852" s="84"/>
      <c r="H3852" s="210"/>
      <c r="I3852" s="210"/>
      <c r="J3852" s="84"/>
      <c r="K3852" s="84"/>
      <c r="L3852" s="84"/>
      <c r="M3852" s="84"/>
      <c r="N3852" s="84"/>
      <c r="O3852" s="6"/>
      <c r="P3852" s="6"/>
      <c r="Q3852" s="6"/>
      <c r="R3852" s="6"/>
      <c r="S3852" s="6"/>
      <c r="T3852" s="6"/>
      <c r="U3852" s="6"/>
    </row>
    <row r="3853" spans="2:21" s="83" customFormat="1" x14ac:dyDescent="0.2">
      <c r="B3853" s="142"/>
      <c r="E3853" s="84"/>
      <c r="F3853" s="216"/>
      <c r="G3853" s="84"/>
      <c r="H3853" s="210"/>
      <c r="I3853" s="210"/>
      <c r="J3853" s="84"/>
      <c r="K3853" s="84"/>
      <c r="L3853" s="84"/>
      <c r="M3853" s="84"/>
      <c r="N3853" s="84"/>
      <c r="O3853" s="6"/>
      <c r="P3853" s="6"/>
      <c r="Q3853" s="6"/>
      <c r="R3853" s="6"/>
      <c r="S3853" s="6"/>
      <c r="T3853" s="6"/>
      <c r="U3853" s="6"/>
    </row>
    <row r="3854" spans="2:21" s="83" customFormat="1" x14ac:dyDescent="0.2">
      <c r="B3854" s="142"/>
      <c r="E3854" s="84"/>
      <c r="F3854" s="216"/>
      <c r="G3854" s="84"/>
      <c r="H3854" s="210"/>
      <c r="I3854" s="210"/>
      <c r="J3854" s="84"/>
      <c r="K3854" s="84"/>
      <c r="L3854" s="84"/>
      <c r="M3854" s="84"/>
      <c r="N3854" s="84"/>
      <c r="O3854" s="6"/>
      <c r="P3854" s="6"/>
      <c r="Q3854" s="6"/>
      <c r="R3854" s="6"/>
      <c r="S3854" s="6"/>
      <c r="T3854" s="6"/>
      <c r="U3854" s="6"/>
    </row>
    <row r="3855" spans="2:21" s="83" customFormat="1" x14ac:dyDescent="0.2">
      <c r="B3855" s="142"/>
      <c r="E3855" s="84"/>
      <c r="F3855" s="216"/>
      <c r="G3855" s="84"/>
      <c r="H3855" s="210"/>
      <c r="I3855" s="210"/>
      <c r="J3855" s="84"/>
      <c r="K3855" s="84"/>
      <c r="L3855" s="84"/>
      <c r="M3855" s="84"/>
      <c r="N3855" s="84"/>
      <c r="O3855" s="6"/>
      <c r="P3855" s="6"/>
      <c r="Q3855" s="6"/>
      <c r="R3855" s="6"/>
      <c r="S3855" s="6"/>
      <c r="T3855" s="6"/>
      <c r="U3855" s="6"/>
    </row>
    <row r="3856" spans="2:21" s="83" customFormat="1" x14ac:dyDescent="0.2">
      <c r="B3856" s="142"/>
      <c r="E3856" s="84"/>
      <c r="F3856" s="216"/>
      <c r="G3856" s="84"/>
      <c r="H3856" s="210"/>
      <c r="I3856" s="210"/>
      <c r="J3856" s="84"/>
      <c r="K3856" s="84"/>
      <c r="L3856" s="84"/>
      <c r="M3856" s="84"/>
      <c r="N3856" s="84"/>
      <c r="O3856" s="6"/>
      <c r="P3856" s="6"/>
      <c r="Q3856" s="6"/>
      <c r="R3856" s="6"/>
      <c r="S3856" s="6"/>
      <c r="T3856" s="6"/>
      <c r="U3856" s="6"/>
    </row>
    <row r="3857" spans="2:21" s="83" customFormat="1" x14ac:dyDescent="0.2">
      <c r="B3857" s="142"/>
      <c r="E3857" s="84"/>
      <c r="F3857" s="216"/>
      <c r="G3857" s="84"/>
      <c r="H3857" s="210"/>
      <c r="I3857" s="210"/>
      <c r="J3857" s="84"/>
      <c r="K3857" s="84"/>
      <c r="L3857" s="84"/>
      <c r="M3857" s="84"/>
      <c r="N3857" s="84"/>
      <c r="O3857" s="6"/>
      <c r="P3857" s="6"/>
      <c r="Q3857" s="6"/>
      <c r="R3857" s="6"/>
      <c r="S3857" s="6"/>
      <c r="T3857" s="6"/>
      <c r="U3857" s="6"/>
    </row>
    <row r="3858" spans="2:21" s="83" customFormat="1" x14ac:dyDescent="0.2">
      <c r="B3858" s="142"/>
      <c r="E3858" s="84"/>
      <c r="F3858" s="216"/>
      <c r="G3858" s="84"/>
      <c r="H3858" s="210"/>
      <c r="I3858" s="210"/>
      <c r="J3858" s="84"/>
      <c r="K3858" s="84"/>
      <c r="L3858" s="84"/>
      <c r="M3858" s="84"/>
      <c r="N3858" s="84"/>
      <c r="O3858" s="6"/>
      <c r="P3858" s="6"/>
      <c r="Q3858" s="6"/>
      <c r="R3858" s="6"/>
      <c r="S3858" s="6"/>
      <c r="T3858" s="6"/>
      <c r="U3858" s="6"/>
    </row>
    <row r="3859" spans="2:21" s="83" customFormat="1" x14ac:dyDescent="0.2">
      <c r="B3859" s="142"/>
      <c r="E3859" s="84"/>
      <c r="F3859" s="216"/>
      <c r="G3859" s="84"/>
      <c r="H3859" s="210"/>
      <c r="I3859" s="210"/>
      <c r="J3859" s="84"/>
      <c r="K3859" s="84"/>
      <c r="L3859" s="84"/>
      <c r="M3859" s="84"/>
      <c r="N3859" s="84"/>
      <c r="O3859" s="6"/>
      <c r="P3859" s="6"/>
      <c r="Q3859" s="6"/>
      <c r="R3859" s="6"/>
      <c r="S3859" s="6"/>
      <c r="T3859" s="6"/>
      <c r="U3859" s="6"/>
    </row>
    <row r="3860" spans="2:21" s="83" customFormat="1" x14ac:dyDescent="0.2">
      <c r="B3860" s="142"/>
      <c r="E3860" s="84"/>
      <c r="F3860" s="216"/>
      <c r="G3860" s="84"/>
      <c r="H3860" s="210"/>
      <c r="I3860" s="210"/>
      <c r="J3860" s="84"/>
      <c r="K3860" s="84"/>
      <c r="L3860" s="84"/>
      <c r="M3860" s="84"/>
      <c r="N3860" s="84"/>
      <c r="O3860" s="6"/>
      <c r="P3860" s="6"/>
      <c r="Q3860" s="6"/>
      <c r="R3860" s="6"/>
      <c r="S3860" s="6"/>
      <c r="T3860" s="6"/>
      <c r="U3860" s="6"/>
    </row>
    <row r="3861" spans="2:21" s="83" customFormat="1" x14ac:dyDescent="0.2">
      <c r="B3861" s="142"/>
      <c r="E3861" s="84"/>
      <c r="F3861" s="216"/>
      <c r="G3861" s="84"/>
      <c r="H3861" s="210"/>
      <c r="I3861" s="210"/>
      <c r="J3861" s="84"/>
      <c r="K3861" s="84"/>
      <c r="L3861" s="84"/>
      <c r="M3861" s="84"/>
      <c r="N3861" s="84"/>
      <c r="O3861" s="6"/>
      <c r="P3861" s="6"/>
      <c r="Q3861" s="6"/>
      <c r="R3861" s="6"/>
      <c r="S3861" s="6"/>
      <c r="T3861" s="6"/>
      <c r="U3861" s="6"/>
    </row>
    <row r="3862" spans="2:21" s="83" customFormat="1" x14ac:dyDescent="0.2">
      <c r="B3862" s="142"/>
      <c r="E3862" s="84"/>
      <c r="F3862" s="216"/>
      <c r="G3862" s="84"/>
      <c r="H3862" s="210"/>
      <c r="I3862" s="210"/>
      <c r="J3862" s="84"/>
      <c r="K3862" s="84"/>
      <c r="L3862" s="84"/>
      <c r="M3862" s="84"/>
      <c r="N3862" s="84"/>
      <c r="O3862" s="6"/>
      <c r="P3862" s="6"/>
      <c r="Q3862" s="6"/>
      <c r="R3862" s="6"/>
      <c r="S3862" s="6"/>
      <c r="T3862" s="6"/>
      <c r="U3862" s="6"/>
    </row>
    <row r="3863" spans="2:21" s="83" customFormat="1" x14ac:dyDescent="0.2">
      <c r="B3863" s="142"/>
      <c r="E3863" s="84"/>
      <c r="F3863" s="216"/>
      <c r="G3863" s="84"/>
      <c r="H3863" s="210"/>
      <c r="I3863" s="210"/>
      <c r="J3863" s="84"/>
      <c r="K3863" s="84"/>
      <c r="L3863" s="84"/>
      <c r="M3863" s="84"/>
      <c r="N3863" s="84"/>
      <c r="O3863" s="6"/>
      <c r="P3863" s="6"/>
      <c r="Q3863" s="6"/>
      <c r="R3863" s="6"/>
      <c r="S3863" s="6"/>
      <c r="T3863" s="6"/>
      <c r="U3863" s="6"/>
    </row>
    <row r="3864" spans="2:21" s="83" customFormat="1" x14ac:dyDescent="0.2">
      <c r="B3864" s="142"/>
      <c r="E3864" s="84"/>
      <c r="F3864" s="216"/>
      <c r="G3864" s="84"/>
      <c r="H3864" s="210"/>
      <c r="I3864" s="210"/>
      <c r="J3864" s="84"/>
      <c r="K3864" s="84"/>
      <c r="L3864" s="84"/>
      <c r="M3864" s="84"/>
      <c r="N3864" s="84"/>
      <c r="O3864" s="6"/>
      <c r="P3864" s="6"/>
      <c r="Q3864" s="6"/>
      <c r="R3864" s="6"/>
      <c r="S3864" s="6"/>
      <c r="T3864" s="6"/>
      <c r="U3864" s="6"/>
    </row>
    <row r="3865" spans="2:21" s="83" customFormat="1" x14ac:dyDescent="0.2">
      <c r="B3865" s="142"/>
      <c r="E3865" s="84"/>
      <c r="F3865" s="216"/>
      <c r="G3865" s="84"/>
      <c r="H3865" s="210"/>
      <c r="I3865" s="210"/>
      <c r="J3865" s="84"/>
      <c r="K3865" s="84"/>
      <c r="L3865" s="84"/>
      <c r="M3865" s="84"/>
      <c r="N3865" s="84"/>
      <c r="O3865" s="6"/>
      <c r="P3865" s="6"/>
      <c r="Q3865" s="6"/>
      <c r="R3865" s="6"/>
      <c r="S3865" s="6"/>
      <c r="T3865" s="6"/>
      <c r="U3865" s="6"/>
    </row>
    <row r="3866" spans="2:21" s="83" customFormat="1" x14ac:dyDescent="0.2">
      <c r="B3866" s="142"/>
      <c r="E3866" s="84"/>
      <c r="F3866" s="216"/>
      <c r="G3866" s="84"/>
      <c r="H3866" s="210"/>
      <c r="I3866" s="210"/>
      <c r="J3866" s="84"/>
      <c r="K3866" s="84"/>
      <c r="L3866" s="84"/>
      <c r="M3866" s="84"/>
      <c r="N3866" s="84"/>
      <c r="O3866" s="6"/>
      <c r="P3866" s="6"/>
      <c r="Q3866" s="6"/>
      <c r="R3866" s="6"/>
      <c r="S3866" s="6"/>
      <c r="T3866" s="6"/>
      <c r="U3866" s="6"/>
    </row>
    <row r="3867" spans="2:21" s="83" customFormat="1" x14ac:dyDescent="0.2">
      <c r="B3867" s="142"/>
      <c r="E3867" s="84"/>
      <c r="F3867" s="216"/>
      <c r="G3867" s="84"/>
      <c r="H3867" s="210"/>
      <c r="I3867" s="210"/>
      <c r="J3867" s="84"/>
      <c r="K3867" s="84"/>
      <c r="L3867" s="84"/>
      <c r="M3867" s="84"/>
      <c r="N3867" s="84"/>
      <c r="O3867" s="6"/>
      <c r="P3867" s="6"/>
      <c r="Q3867" s="6"/>
      <c r="R3867" s="6"/>
      <c r="S3867" s="6"/>
      <c r="T3867" s="6"/>
      <c r="U3867" s="6"/>
    </row>
    <row r="3868" spans="2:21" s="83" customFormat="1" x14ac:dyDescent="0.2">
      <c r="B3868" s="142"/>
      <c r="E3868" s="84"/>
      <c r="F3868" s="216"/>
      <c r="G3868" s="84"/>
      <c r="H3868" s="210"/>
      <c r="I3868" s="210"/>
      <c r="J3868" s="84"/>
      <c r="K3868" s="84"/>
      <c r="L3868" s="84"/>
      <c r="M3868" s="84"/>
      <c r="N3868" s="84"/>
      <c r="O3868" s="6"/>
      <c r="P3868" s="6"/>
      <c r="Q3868" s="6"/>
      <c r="R3868" s="6"/>
      <c r="S3868" s="6"/>
      <c r="T3868" s="6"/>
      <c r="U3868" s="6"/>
    </row>
    <row r="3869" spans="2:21" s="83" customFormat="1" x14ac:dyDescent="0.2">
      <c r="B3869" s="142"/>
      <c r="E3869" s="84"/>
      <c r="F3869" s="216"/>
      <c r="G3869" s="84"/>
      <c r="H3869" s="210"/>
      <c r="I3869" s="210"/>
      <c r="J3869" s="84"/>
      <c r="K3869" s="84"/>
      <c r="L3869" s="84"/>
      <c r="M3869" s="84"/>
      <c r="N3869" s="84"/>
      <c r="O3869" s="6"/>
      <c r="P3869" s="6"/>
      <c r="Q3869" s="6"/>
      <c r="R3869" s="6"/>
      <c r="S3869" s="6"/>
      <c r="T3869" s="6"/>
      <c r="U3869" s="6"/>
    </row>
    <row r="3870" spans="2:21" s="83" customFormat="1" x14ac:dyDescent="0.2">
      <c r="B3870" s="142"/>
      <c r="E3870" s="84"/>
      <c r="F3870" s="216"/>
      <c r="G3870" s="84"/>
      <c r="H3870" s="210"/>
      <c r="I3870" s="210"/>
      <c r="J3870" s="84"/>
      <c r="K3870" s="84"/>
      <c r="L3870" s="84"/>
      <c r="M3870" s="84"/>
      <c r="N3870" s="84"/>
      <c r="O3870" s="6"/>
      <c r="P3870" s="6"/>
      <c r="Q3870" s="6"/>
      <c r="R3870" s="6"/>
      <c r="S3870" s="6"/>
      <c r="T3870" s="6"/>
      <c r="U3870" s="6"/>
    </row>
    <row r="3871" spans="2:21" s="83" customFormat="1" x14ac:dyDescent="0.2">
      <c r="B3871" s="142"/>
      <c r="E3871" s="84"/>
      <c r="F3871" s="216"/>
      <c r="G3871" s="84"/>
      <c r="H3871" s="210"/>
      <c r="I3871" s="210"/>
      <c r="J3871" s="84"/>
      <c r="K3871" s="84"/>
      <c r="L3871" s="84"/>
      <c r="M3871" s="84"/>
      <c r="N3871" s="84"/>
      <c r="O3871" s="6"/>
      <c r="P3871" s="6"/>
      <c r="Q3871" s="6"/>
      <c r="R3871" s="6"/>
      <c r="S3871" s="6"/>
      <c r="T3871" s="6"/>
      <c r="U3871" s="6"/>
    </row>
    <row r="3872" spans="2:21" s="83" customFormat="1" x14ac:dyDescent="0.2">
      <c r="B3872" s="142"/>
      <c r="E3872" s="84"/>
      <c r="F3872" s="216"/>
      <c r="G3872" s="84"/>
      <c r="H3872" s="210"/>
      <c r="I3872" s="210"/>
      <c r="J3872" s="84"/>
      <c r="K3872" s="84"/>
      <c r="L3872" s="84"/>
      <c r="M3872" s="84"/>
      <c r="N3872" s="84"/>
      <c r="O3872" s="6"/>
      <c r="P3872" s="6"/>
      <c r="Q3872" s="6"/>
      <c r="R3872" s="6"/>
      <c r="S3872" s="6"/>
      <c r="T3872" s="6"/>
      <c r="U3872" s="6"/>
    </row>
    <row r="3873" spans="2:21" s="83" customFormat="1" x14ac:dyDescent="0.2">
      <c r="B3873" s="142"/>
      <c r="E3873" s="84"/>
      <c r="F3873" s="216"/>
      <c r="G3873" s="84"/>
      <c r="H3873" s="210"/>
      <c r="I3873" s="210"/>
      <c r="J3873" s="84"/>
      <c r="K3873" s="84"/>
      <c r="L3873" s="84"/>
      <c r="M3873" s="84"/>
      <c r="N3873" s="84"/>
      <c r="O3873" s="6"/>
      <c r="P3873" s="6"/>
      <c r="Q3873" s="6"/>
      <c r="R3873" s="6"/>
      <c r="S3873" s="6"/>
      <c r="T3873" s="6"/>
      <c r="U3873" s="6"/>
    </row>
    <row r="3874" spans="2:21" s="83" customFormat="1" x14ac:dyDescent="0.2">
      <c r="B3874" s="142"/>
      <c r="E3874" s="84"/>
      <c r="F3874" s="216"/>
      <c r="G3874" s="84"/>
      <c r="H3874" s="210"/>
      <c r="I3874" s="210"/>
      <c r="J3874" s="84"/>
      <c r="K3874" s="84"/>
      <c r="L3874" s="84"/>
      <c r="M3874" s="84"/>
      <c r="N3874" s="84"/>
      <c r="O3874" s="6"/>
      <c r="P3874" s="6"/>
      <c r="Q3874" s="6"/>
      <c r="R3874" s="6"/>
      <c r="S3874" s="6"/>
      <c r="T3874" s="6"/>
      <c r="U3874" s="6"/>
    </row>
    <row r="3875" spans="2:21" s="83" customFormat="1" x14ac:dyDescent="0.2">
      <c r="B3875" s="142"/>
      <c r="E3875" s="84"/>
      <c r="F3875" s="216"/>
      <c r="G3875" s="84"/>
      <c r="H3875" s="210"/>
      <c r="I3875" s="210"/>
      <c r="J3875" s="84"/>
      <c r="K3875" s="84"/>
      <c r="L3875" s="84"/>
      <c r="M3875" s="84"/>
      <c r="N3875" s="84"/>
      <c r="O3875" s="6"/>
      <c r="P3875" s="6"/>
      <c r="Q3875" s="6"/>
      <c r="R3875" s="6"/>
      <c r="S3875" s="6"/>
      <c r="T3875" s="6"/>
      <c r="U3875" s="6"/>
    </row>
    <row r="3876" spans="2:21" s="83" customFormat="1" x14ac:dyDescent="0.2">
      <c r="B3876" s="142"/>
      <c r="E3876" s="84"/>
      <c r="F3876" s="216"/>
      <c r="G3876" s="84"/>
      <c r="H3876" s="210"/>
      <c r="I3876" s="210"/>
      <c r="J3876" s="84"/>
      <c r="K3876" s="84"/>
      <c r="L3876" s="84"/>
      <c r="M3876" s="84"/>
      <c r="N3876" s="84"/>
      <c r="O3876" s="6"/>
      <c r="P3876" s="6"/>
      <c r="Q3876" s="6"/>
      <c r="R3876" s="6"/>
      <c r="S3876" s="6"/>
      <c r="T3876" s="6"/>
      <c r="U3876" s="6"/>
    </row>
    <row r="3877" spans="2:21" s="83" customFormat="1" x14ac:dyDescent="0.2">
      <c r="B3877" s="142"/>
      <c r="E3877" s="84"/>
      <c r="F3877" s="216"/>
      <c r="G3877" s="84"/>
      <c r="H3877" s="210"/>
      <c r="I3877" s="210"/>
      <c r="J3877" s="84"/>
      <c r="K3877" s="84"/>
      <c r="L3877" s="84"/>
      <c r="M3877" s="84"/>
      <c r="N3877" s="84"/>
      <c r="O3877" s="6"/>
      <c r="P3877" s="6"/>
      <c r="Q3877" s="6"/>
      <c r="R3877" s="6"/>
      <c r="S3877" s="6"/>
      <c r="T3877" s="6"/>
      <c r="U3877" s="6"/>
    </row>
    <row r="3878" spans="2:21" s="83" customFormat="1" x14ac:dyDescent="0.2">
      <c r="B3878" s="142"/>
      <c r="E3878" s="84"/>
      <c r="F3878" s="216"/>
      <c r="G3878" s="84"/>
      <c r="H3878" s="210"/>
      <c r="I3878" s="210"/>
      <c r="J3878" s="84"/>
      <c r="K3878" s="84"/>
      <c r="L3878" s="84"/>
      <c r="M3878" s="84"/>
      <c r="N3878" s="84"/>
      <c r="O3878" s="6"/>
      <c r="P3878" s="6"/>
      <c r="Q3878" s="6"/>
      <c r="R3878" s="6"/>
      <c r="S3878" s="6"/>
      <c r="T3878" s="6"/>
      <c r="U3878" s="6"/>
    </row>
    <row r="3879" spans="2:21" s="83" customFormat="1" x14ac:dyDescent="0.2">
      <c r="B3879" s="142"/>
      <c r="E3879" s="84"/>
      <c r="F3879" s="216"/>
      <c r="G3879" s="84"/>
      <c r="H3879" s="210"/>
      <c r="I3879" s="210"/>
      <c r="J3879" s="84"/>
      <c r="K3879" s="84"/>
      <c r="L3879" s="84"/>
      <c r="M3879" s="84"/>
      <c r="N3879" s="84"/>
      <c r="O3879" s="6"/>
      <c r="P3879" s="6"/>
      <c r="Q3879" s="6"/>
      <c r="R3879" s="6"/>
      <c r="S3879" s="6"/>
      <c r="T3879" s="6"/>
      <c r="U3879" s="6"/>
    </row>
    <row r="3880" spans="2:21" s="83" customFormat="1" x14ac:dyDescent="0.2">
      <c r="B3880" s="142"/>
      <c r="E3880" s="84"/>
      <c r="F3880" s="216"/>
      <c r="G3880" s="84"/>
      <c r="H3880" s="210"/>
      <c r="I3880" s="210"/>
      <c r="J3880" s="84"/>
      <c r="K3880" s="84"/>
      <c r="L3880" s="84"/>
      <c r="M3880" s="84"/>
      <c r="N3880" s="84"/>
      <c r="O3880" s="6"/>
      <c r="P3880" s="6"/>
      <c r="Q3880" s="6"/>
      <c r="R3880" s="6"/>
      <c r="S3880" s="6"/>
      <c r="T3880" s="6"/>
      <c r="U3880" s="6"/>
    </row>
    <row r="3881" spans="2:21" s="83" customFormat="1" x14ac:dyDescent="0.2">
      <c r="B3881" s="142"/>
      <c r="E3881" s="84"/>
      <c r="F3881" s="216"/>
      <c r="G3881" s="84"/>
      <c r="H3881" s="210"/>
      <c r="I3881" s="210"/>
      <c r="J3881" s="84"/>
      <c r="K3881" s="84"/>
      <c r="L3881" s="84"/>
      <c r="M3881" s="84"/>
      <c r="N3881" s="84"/>
      <c r="O3881" s="6"/>
      <c r="P3881" s="6"/>
      <c r="Q3881" s="6"/>
      <c r="R3881" s="6"/>
      <c r="S3881" s="6"/>
      <c r="T3881" s="6"/>
      <c r="U3881" s="6"/>
    </row>
    <row r="3882" spans="2:21" s="83" customFormat="1" x14ac:dyDescent="0.2">
      <c r="B3882" s="142"/>
      <c r="E3882" s="84"/>
      <c r="F3882" s="216"/>
      <c r="G3882" s="84"/>
      <c r="H3882" s="210"/>
      <c r="I3882" s="210"/>
      <c r="J3882" s="84"/>
      <c r="K3882" s="84"/>
      <c r="L3882" s="84"/>
      <c r="M3882" s="84"/>
      <c r="N3882" s="84"/>
      <c r="O3882" s="6"/>
      <c r="P3882" s="6"/>
      <c r="Q3882" s="6"/>
      <c r="R3882" s="6"/>
      <c r="S3882" s="6"/>
      <c r="T3882" s="6"/>
      <c r="U3882" s="6"/>
    </row>
    <row r="3883" spans="2:21" s="83" customFormat="1" x14ac:dyDescent="0.2">
      <c r="B3883" s="142"/>
      <c r="E3883" s="84"/>
      <c r="F3883" s="216"/>
      <c r="G3883" s="84"/>
      <c r="H3883" s="210"/>
      <c r="I3883" s="210"/>
      <c r="J3883" s="84"/>
      <c r="K3883" s="84"/>
      <c r="L3883" s="84"/>
      <c r="M3883" s="84"/>
      <c r="N3883" s="84"/>
      <c r="O3883" s="6"/>
      <c r="P3883" s="6"/>
      <c r="Q3883" s="6"/>
      <c r="R3883" s="6"/>
      <c r="S3883" s="6"/>
      <c r="T3883" s="6"/>
      <c r="U3883" s="6"/>
    </row>
    <row r="3884" spans="2:21" s="83" customFormat="1" x14ac:dyDescent="0.2">
      <c r="B3884" s="142"/>
      <c r="E3884" s="84"/>
      <c r="F3884" s="216"/>
      <c r="G3884" s="84"/>
      <c r="H3884" s="210"/>
      <c r="I3884" s="210"/>
      <c r="J3884" s="84"/>
      <c r="K3884" s="84"/>
      <c r="L3884" s="84"/>
      <c r="M3884" s="84"/>
      <c r="N3884" s="84"/>
      <c r="O3884" s="6"/>
      <c r="P3884" s="6"/>
      <c r="Q3884" s="6"/>
      <c r="R3884" s="6"/>
      <c r="S3884" s="6"/>
      <c r="T3884" s="6"/>
      <c r="U3884" s="6"/>
    </row>
    <row r="3885" spans="2:21" s="83" customFormat="1" x14ac:dyDescent="0.2">
      <c r="B3885" s="142"/>
      <c r="E3885" s="84"/>
      <c r="F3885" s="216"/>
      <c r="G3885" s="84"/>
      <c r="H3885" s="210"/>
      <c r="I3885" s="210"/>
      <c r="J3885" s="84"/>
      <c r="K3885" s="84"/>
      <c r="L3885" s="84"/>
      <c r="M3885" s="84"/>
      <c r="N3885" s="84"/>
      <c r="O3885" s="6"/>
      <c r="P3885" s="6"/>
      <c r="Q3885" s="6"/>
      <c r="R3885" s="6"/>
      <c r="S3885" s="6"/>
      <c r="T3885" s="6"/>
      <c r="U3885" s="6"/>
    </row>
    <row r="3886" spans="2:21" s="83" customFormat="1" x14ac:dyDescent="0.2">
      <c r="B3886" s="142"/>
      <c r="E3886" s="84"/>
      <c r="F3886" s="216"/>
      <c r="G3886" s="84"/>
      <c r="H3886" s="210"/>
      <c r="I3886" s="210"/>
      <c r="J3886" s="84"/>
      <c r="K3886" s="84"/>
      <c r="L3886" s="84"/>
      <c r="M3886" s="84"/>
      <c r="N3886" s="84"/>
      <c r="O3886" s="6"/>
      <c r="P3886" s="6"/>
      <c r="Q3886" s="6"/>
      <c r="R3886" s="6"/>
      <c r="S3886" s="6"/>
      <c r="T3886" s="6"/>
      <c r="U3886" s="6"/>
    </row>
    <row r="3887" spans="2:21" s="83" customFormat="1" x14ac:dyDescent="0.2">
      <c r="B3887" s="142"/>
      <c r="E3887" s="84"/>
      <c r="F3887" s="216"/>
      <c r="G3887" s="84"/>
      <c r="H3887" s="210"/>
      <c r="I3887" s="210"/>
      <c r="J3887" s="84"/>
      <c r="K3887" s="84"/>
      <c r="L3887" s="84"/>
      <c r="M3887" s="84"/>
      <c r="N3887" s="84"/>
      <c r="O3887" s="6"/>
      <c r="P3887" s="6"/>
      <c r="Q3887" s="6"/>
      <c r="R3887" s="6"/>
      <c r="S3887" s="6"/>
      <c r="T3887" s="6"/>
      <c r="U3887" s="6"/>
    </row>
    <row r="3888" spans="2:21" s="83" customFormat="1" x14ac:dyDescent="0.2">
      <c r="B3888" s="142"/>
      <c r="E3888" s="84"/>
      <c r="F3888" s="216"/>
      <c r="G3888" s="84"/>
      <c r="H3888" s="210"/>
      <c r="I3888" s="210"/>
      <c r="J3888" s="84"/>
      <c r="K3888" s="84"/>
      <c r="L3888" s="84"/>
      <c r="M3888" s="84"/>
      <c r="N3888" s="84"/>
      <c r="O3888" s="6"/>
      <c r="P3888" s="6"/>
      <c r="Q3888" s="6"/>
      <c r="R3888" s="6"/>
      <c r="S3888" s="6"/>
      <c r="T3888" s="6"/>
      <c r="U3888" s="6"/>
    </row>
    <row r="3889" spans="2:21" s="83" customFormat="1" x14ac:dyDescent="0.2">
      <c r="B3889" s="142"/>
      <c r="E3889" s="84"/>
      <c r="F3889" s="216"/>
      <c r="G3889" s="84"/>
      <c r="H3889" s="210"/>
      <c r="I3889" s="210"/>
      <c r="J3889" s="84"/>
      <c r="K3889" s="84"/>
      <c r="L3889" s="84"/>
      <c r="M3889" s="84"/>
      <c r="N3889" s="84"/>
      <c r="O3889" s="6"/>
      <c r="P3889" s="6"/>
      <c r="Q3889" s="6"/>
      <c r="R3889" s="6"/>
      <c r="S3889" s="6"/>
      <c r="T3889" s="6"/>
      <c r="U3889" s="6"/>
    </row>
    <row r="3890" spans="2:21" s="83" customFormat="1" x14ac:dyDescent="0.2">
      <c r="B3890" s="142"/>
      <c r="E3890" s="84"/>
      <c r="F3890" s="216"/>
      <c r="G3890" s="84"/>
      <c r="H3890" s="210"/>
      <c r="I3890" s="210"/>
      <c r="J3890" s="84"/>
      <c r="K3890" s="84"/>
      <c r="L3890" s="84"/>
      <c r="M3890" s="84"/>
      <c r="N3890" s="84"/>
      <c r="O3890" s="6"/>
      <c r="P3890" s="6"/>
      <c r="Q3890" s="6"/>
      <c r="R3890" s="6"/>
      <c r="S3890" s="6"/>
      <c r="T3890" s="6"/>
      <c r="U3890" s="6"/>
    </row>
    <row r="3891" spans="2:21" s="83" customFormat="1" x14ac:dyDescent="0.2">
      <c r="B3891" s="142"/>
      <c r="E3891" s="84"/>
      <c r="F3891" s="216"/>
      <c r="G3891" s="84"/>
      <c r="H3891" s="210"/>
      <c r="I3891" s="210"/>
      <c r="J3891" s="84"/>
      <c r="K3891" s="84"/>
      <c r="L3891" s="84"/>
      <c r="M3891" s="84"/>
      <c r="N3891" s="84"/>
      <c r="O3891" s="6"/>
      <c r="P3891" s="6"/>
      <c r="Q3891" s="6"/>
      <c r="R3891" s="6"/>
      <c r="S3891" s="6"/>
      <c r="T3891" s="6"/>
      <c r="U3891" s="6"/>
    </row>
    <row r="3892" spans="2:21" s="83" customFormat="1" x14ac:dyDescent="0.2">
      <c r="B3892" s="142"/>
      <c r="E3892" s="84"/>
      <c r="F3892" s="216"/>
      <c r="G3892" s="84"/>
      <c r="H3892" s="210"/>
      <c r="I3892" s="210"/>
      <c r="J3892" s="84"/>
      <c r="K3892" s="84"/>
      <c r="L3892" s="84"/>
      <c r="M3892" s="84"/>
      <c r="N3892" s="84"/>
      <c r="O3892" s="6"/>
      <c r="P3892" s="6"/>
      <c r="Q3892" s="6"/>
      <c r="R3892" s="6"/>
      <c r="S3892" s="6"/>
      <c r="T3892" s="6"/>
      <c r="U3892" s="6"/>
    </row>
    <row r="3893" spans="2:21" s="83" customFormat="1" x14ac:dyDescent="0.2">
      <c r="B3893" s="142"/>
      <c r="E3893" s="84"/>
      <c r="F3893" s="216"/>
      <c r="G3893" s="84"/>
      <c r="H3893" s="210"/>
      <c r="I3893" s="210"/>
      <c r="J3893" s="84"/>
      <c r="K3893" s="84"/>
      <c r="L3893" s="84"/>
      <c r="M3893" s="84"/>
      <c r="N3893" s="84"/>
      <c r="O3893" s="6"/>
      <c r="P3893" s="6"/>
      <c r="Q3893" s="6"/>
      <c r="R3893" s="6"/>
      <c r="S3893" s="6"/>
      <c r="T3893" s="6"/>
      <c r="U3893" s="6"/>
    </row>
    <row r="3894" spans="2:21" s="83" customFormat="1" x14ac:dyDescent="0.2">
      <c r="B3894" s="142"/>
      <c r="E3894" s="84"/>
      <c r="F3894" s="216"/>
      <c r="G3894" s="84"/>
      <c r="H3894" s="210"/>
      <c r="I3894" s="210"/>
      <c r="J3894" s="84"/>
      <c r="K3894" s="84"/>
      <c r="L3894" s="84"/>
      <c r="M3894" s="84"/>
      <c r="N3894" s="84"/>
      <c r="O3894" s="6"/>
      <c r="P3894" s="6"/>
      <c r="Q3894" s="6"/>
      <c r="R3894" s="6"/>
      <c r="S3894" s="6"/>
      <c r="T3894" s="6"/>
      <c r="U3894" s="6"/>
    </row>
    <row r="3895" spans="2:21" s="83" customFormat="1" x14ac:dyDescent="0.2">
      <c r="B3895" s="142"/>
      <c r="E3895" s="84"/>
      <c r="F3895" s="216"/>
      <c r="G3895" s="84"/>
      <c r="H3895" s="210"/>
      <c r="I3895" s="210"/>
      <c r="J3895" s="84"/>
      <c r="K3895" s="84"/>
      <c r="L3895" s="84"/>
      <c r="M3895" s="84"/>
      <c r="N3895" s="84"/>
      <c r="O3895" s="6"/>
      <c r="P3895" s="6"/>
      <c r="Q3895" s="6"/>
      <c r="R3895" s="6"/>
      <c r="S3895" s="6"/>
      <c r="T3895" s="6"/>
      <c r="U3895" s="6"/>
    </row>
    <row r="3896" spans="2:21" s="83" customFormat="1" x14ac:dyDescent="0.2">
      <c r="B3896" s="142"/>
      <c r="E3896" s="84"/>
      <c r="F3896" s="216"/>
      <c r="G3896" s="84"/>
      <c r="H3896" s="210"/>
      <c r="I3896" s="210"/>
      <c r="J3896" s="84"/>
      <c r="K3896" s="84"/>
      <c r="L3896" s="84"/>
      <c r="M3896" s="84"/>
      <c r="N3896" s="84"/>
      <c r="O3896" s="6"/>
      <c r="P3896" s="6"/>
      <c r="Q3896" s="6"/>
      <c r="R3896" s="6"/>
      <c r="S3896" s="6"/>
      <c r="T3896" s="6"/>
      <c r="U3896" s="6"/>
    </row>
    <row r="3897" spans="2:21" s="83" customFormat="1" x14ac:dyDescent="0.2">
      <c r="B3897" s="142"/>
      <c r="E3897" s="84"/>
      <c r="F3897" s="216"/>
      <c r="G3897" s="84"/>
      <c r="H3897" s="210"/>
      <c r="I3897" s="210"/>
      <c r="J3897" s="84"/>
      <c r="K3897" s="84"/>
      <c r="L3897" s="84"/>
      <c r="M3897" s="84"/>
      <c r="N3897" s="84"/>
      <c r="O3897" s="6"/>
      <c r="P3897" s="6"/>
      <c r="Q3897" s="6"/>
      <c r="R3897" s="6"/>
      <c r="S3897" s="6"/>
      <c r="T3897" s="6"/>
      <c r="U3897" s="6"/>
    </row>
    <row r="3898" spans="2:21" s="83" customFormat="1" x14ac:dyDescent="0.2">
      <c r="B3898" s="142"/>
      <c r="E3898" s="84"/>
      <c r="F3898" s="216"/>
      <c r="G3898" s="84"/>
      <c r="H3898" s="210"/>
      <c r="I3898" s="210"/>
      <c r="J3898" s="84"/>
      <c r="K3898" s="84"/>
      <c r="L3898" s="84"/>
      <c r="M3898" s="84"/>
      <c r="N3898" s="84"/>
      <c r="O3898" s="6"/>
      <c r="P3898" s="6"/>
      <c r="Q3898" s="6"/>
      <c r="R3898" s="6"/>
      <c r="S3898" s="6"/>
      <c r="T3898" s="6"/>
      <c r="U3898" s="6"/>
    </row>
    <row r="3899" spans="2:21" s="83" customFormat="1" x14ac:dyDescent="0.2">
      <c r="B3899" s="142"/>
      <c r="E3899" s="84"/>
      <c r="F3899" s="216"/>
      <c r="G3899" s="84"/>
      <c r="H3899" s="210"/>
      <c r="I3899" s="210"/>
      <c r="J3899" s="84"/>
      <c r="K3899" s="84"/>
      <c r="L3899" s="84"/>
      <c r="M3899" s="84"/>
      <c r="N3899" s="84"/>
      <c r="O3899" s="6"/>
      <c r="P3899" s="6"/>
      <c r="Q3899" s="6"/>
      <c r="R3899" s="6"/>
      <c r="S3899" s="6"/>
      <c r="T3899" s="6"/>
      <c r="U3899" s="6"/>
    </row>
    <row r="3900" spans="2:21" s="83" customFormat="1" x14ac:dyDescent="0.2">
      <c r="B3900" s="142"/>
      <c r="E3900" s="84"/>
      <c r="F3900" s="216"/>
      <c r="G3900" s="84"/>
      <c r="H3900" s="210"/>
      <c r="I3900" s="210"/>
      <c r="J3900" s="84"/>
      <c r="K3900" s="84"/>
      <c r="L3900" s="84"/>
      <c r="M3900" s="84"/>
      <c r="N3900" s="84"/>
      <c r="O3900" s="6"/>
      <c r="P3900" s="6"/>
      <c r="Q3900" s="6"/>
      <c r="R3900" s="6"/>
      <c r="S3900" s="6"/>
      <c r="T3900" s="6"/>
      <c r="U3900" s="6"/>
    </row>
    <row r="3901" spans="2:21" s="83" customFormat="1" x14ac:dyDescent="0.2">
      <c r="B3901" s="142"/>
      <c r="E3901" s="84"/>
      <c r="F3901" s="216"/>
      <c r="G3901" s="84"/>
      <c r="H3901" s="210"/>
      <c r="I3901" s="210"/>
      <c r="J3901" s="84"/>
      <c r="K3901" s="84"/>
      <c r="L3901" s="84"/>
      <c r="M3901" s="84"/>
      <c r="N3901" s="84"/>
      <c r="O3901" s="6"/>
      <c r="P3901" s="6"/>
      <c r="Q3901" s="6"/>
      <c r="R3901" s="6"/>
      <c r="S3901" s="6"/>
      <c r="T3901" s="6"/>
      <c r="U3901" s="6"/>
    </row>
    <row r="3902" spans="2:21" s="83" customFormat="1" x14ac:dyDescent="0.2">
      <c r="B3902" s="142"/>
      <c r="E3902" s="84"/>
      <c r="F3902" s="216"/>
      <c r="G3902" s="84"/>
      <c r="H3902" s="210"/>
      <c r="I3902" s="210"/>
      <c r="J3902" s="84"/>
      <c r="K3902" s="84"/>
      <c r="L3902" s="84"/>
      <c r="M3902" s="84"/>
      <c r="N3902" s="84"/>
      <c r="O3902" s="6"/>
      <c r="P3902" s="6"/>
      <c r="Q3902" s="6"/>
      <c r="R3902" s="6"/>
      <c r="S3902" s="6"/>
      <c r="T3902" s="6"/>
      <c r="U3902" s="6"/>
    </row>
    <row r="3903" spans="2:21" s="83" customFormat="1" x14ac:dyDescent="0.2">
      <c r="B3903" s="142"/>
      <c r="E3903" s="84"/>
      <c r="F3903" s="216"/>
      <c r="G3903" s="84"/>
      <c r="H3903" s="210"/>
      <c r="I3903" s="210"/>
      <c r="J3903" s="84"/>
      <c r="K3903" s="84"/>
      <c r="L3903" s="84"/>
      <c r="M3903" s="84"/>
      <c r="N3903" s="84"/>
      <c r="O3903" s="6"/>
      <c r="P3903" s="6"/>
      <c r="Q3903" s="6"/>
      <c r="R3903" s="6"/>
      <c r="S3903" s="6"/>
      <c r="T3903" s="6"/>
      <c r="U3903" s="6"/>
    </row>
    <row r="3904" spans="2:21" s="83" customFormat="1" x14ac:dyDescent="0.2">
      <c r="B3904" s="142"/>
      <c r="E3904" s="84"/>
      <c r="F3904" s="216"/>
      <c r="G3904" s="84"/>
      <c r="H3904" s="210"/>
      <c r="I3904" s="210"/>
      <c r="J3904" s="84"/>
      <c r="K3904" s="84"/>
      <c r="L3904" s="84"/>
      <c r="M3904" s="84"/>
      <c r="N3904" s="84"/>
      <c r="O3904" s="6"/>
      <c r="P3904" s="6"/>
      <c r="Q3904" s="6"/>
      <c r="R3904" s="6"/>
      <c r="S3904" s="6"/>
      <c r="T3904" s="6"/>
      <c r="U3904" s="6"/>
    </row>
    <row r="3905" spans="2:21" s="83" customFormat="1" x14ac:dyDescent="0.2">
      <c r="B3905" s="142"/>
      <c r="E3905" s="84"/>
      <c r="F3905" s="216"/>
      <c r="G3905" s="84"/>
      <c r="H3905" s="210"/>
      <c r="I3905" s="210"/>
      <c r="J3905" s="84"/>
      <c r="K3905" s="84"/>
      <c r="L3905" s="84"/>
      <c r="M3905" s="84"/>
      <c r="N3905" s="84"/>
      <c r="O3905" s="6"/>
      <c r="P3905" s="6"/>
      <c r="Q3905" s="6"/>
      <c r="R3905" s="6"/>
      <c r="S3905" s="6"/>
      <c r="T3905" s="6"/>
      <c r="U3905" s="6"/>
    </row>
    <row r="3906" spans="2:21" s="83" customFormat="1" x14ac:dyDescent="0.2">
      <c r="B3906" s="142"/>
      <c r="E3906" s="84"/>
      <c r="F3906" s="216"/>
      <c r="G3906" s="84"/>
      <c r="H3906" s="210"/>
      <c r="I3906" s="210"/>
      <c r="J3906" s="84"/>
      <c r="K3906" s="84"/>
      <c r="L3906" s="84"/>
      <c r="M3906" s="84"/>
      <c r="N3906" s="84"/>
      <c r="O3906" s="6"/>
      <c r="P3906" s="6"/>
      <c r="Q3906" s="6"/>
      <c r="R3906" s="6"/>
      <c r="S3906" s="6"/>
      <c r="T3906" s="6"/>
      <c r="U3906" s="6"/>
    </row>
    <row r="3907" spans="2:21" s="83" customFormat="1" x14ac:dyDescent="0.2">
      <c r="B3907" s="142"/>
      <c r="E3907" s="84"/>
      <c r="F3907" s="216"/>
      <c r="G3907" s="84"/>
      <c r="H3907" s="210"/>
      <c r="I3907" s="210"/>
      <c r="J3907" s="84"/>
      <c r="K3907" s="84"/>
      <c r="L3907" s="84"/>
      <c r="M3907" s="84"/>
      <c r="N3907" s="84"/>
      <c r="O3907" s="6"/>
      <c r="P3907" s="6"/>
      <c r="Q3907" s="6"/>
      <c r="R3907" s="6"/>
      <c r="S3907" s="6"/>
      <c r="T3907" s="6"/>
      <c r="U3907" s="6"/>
    </row>
    <row r="3908" spans="2:21" s="83" customFormat="1" x14ac:dyDescent="0.2">
      <c r="B3908" s="142"/>
      <c r="E3908" s="84"/>
      <c r="F3908" s="216"/>
      <c r="G3908" s="84"/>
      <c r="H3908" s="210"/>
      <c r="I3908" s="210"/>
      <c r="J3908" s="84"/>
      <c r="K3908" s="84"/>
      <c r="L3908" s="84"/>
      <c r="M3908" s="84"/>
      <c r="N3908" s="84"/>
      <c r="O3908" s="6"/>
      <c r="P3908" s="6"/>
      <c r="Q3908" s="6"/>
      <c r="R3908" s="6"/>
      <c r="S3908" s="6"/>
      <c r="T3908" s="6"/>
      <c r="U3908" s="6"/>
    </row>
    <row r="3909" spans="2:21" s="83" customFormat="1" x14ac:dyDescent="0.2">
      <c r="B3909" s="142"/>
      <c r="E3909" s="84"/>
      <c r="F3909" s="216"/>
      <c r="G3909" s="84"/>
      <c r="H3909" s="210"/>
      <c r="I3909" s="210"/>
      <c r="J3909" s="84"/>
      <c r="K3909" s="84"/>
      <c r="L3909" s="84"/>
      <c r="M3909" s="84"/>
      <c r="N3909" s="84"/>
      <c r="O3909" s="6"/>
      <c r="P3909" s="6"/>
      <c r="Q3909" s="6"/>
      <c r="R3909" s="6"/>
      <c r="S3909" s="6"/>
      <c r="T3909" s="6"/>
      <c r="U3909" s="6"/>
    </row>
    <row r="3910" spans="2:21" s="83" customFormat="1" x14ac:dyDescent="0.2">
      <c r="B3910" s="142"/>
      <c r="E3910" s="84"/>
      <c r="F3910" s="216"/>
      <c r="G3910" s="84"/>
      <c r="H3910" s="210"/>
      <c r="I3910" s="210"/>
      <c r="J3910" s="84"/>
      <c r="K3910" s="84"/>
      <c r="L3910" s="84"/>
      <c r="M3910" s="84"/>
      <c r="N3910" s="84"/>
      <c r="O3910" s="6"/>
      <c r="P3910" s="6"/>
      <c r="Q3910" s="6"/>
      <c r="R3910" s="6"/>
      <c r="S3910" s="6"/>
      <c r="T3910" s="6"/>
      <c r="U3910" s="6"/>
    </row>
    <row r="3911" spans="2:21" s="83" customFormat="1" x14ac:dyDescent="0.2">
      <c r="B3911" s="142"/>
      <c r="E3911" s="84"/>
      <c r="F3911" s="216"/>
      <c r="G3911" s="84"/>
      <c r="H3911" s="210"/>
      <c r="I3911" s="210"/>
      <c r="J3911" s="84"/>
      <c r="K3911" s="84"/>
      <c r="L3911" s="84"/>
      <c r="M3911" s="84"/>
      <c r="N3911" s="84"/>
      <c r="O3911" s="6"/>
      <c r="P3911" s="6"/>
      <c r="Q3911" s="6"/>
      <c r="R3911" s="6"/>
      <c r="S3911" s="6"/>
      <c r="T3911" s="6"/>
      <c r="U3911" s="6"/>
    </row>
    <row r="3912" spans="2:21" s="83" customFormat="1" x14ac:dyDescent="0.2">
      <c r="B3912" s="142"/>
      <c r="E3912" s="84"/>
      <c r="F3912" s="216"/>
      <c r="G3912" s="84"/>
      <c r="H3912" s="210"/>
      <c r="I3912" s="210"/>
      <c r="J3912" s="84"/>
      <c r="K3912" s="84"/>
      <c r="L3912" s="84"/>
      <c r="M3912" s="84"/>
      <c r="N3912" s="84"/>
      <c r="O3912" s="6"/>
      <c r="P3912" s="6"/>
      <c r="Q3912" s="6"/>
      <c r="R3912" s="6"/>
      <c r="S3912" s="6"/>
      <c r="T3912" s="6"/>
      <c r="U3912" s="6"/>
    </row>
    <row r="3913" spans="2:21" s="83" customFormat="1" x14ac:dyDescent="0.2">
      <c r="B3913" s="142"/>
      <c r="E3913" s="84"/>
      <c r="F3913" s="216"/>
      <c r="G3913" s="84"/>
      <c r="H3913" s="210"/>
      <c r="I3913" s="210"/>
      <c r="J3913" s="84"/>
      <c r="K3913" s="84"/>
      <c r="L3913" s="84"/>
      <c r="M3913" s="84"/>
      <c r="N3913" s="84"/>
      <c r="O3913" s="6"/>
      <c r="P3913" s="6"/>
      <c r="Q3913" s="6"/>
      <c r="R3913" s="6"/>
      <c r="S3913" s="6"/>
      <c r="T3913" s="6"/>
      <c r="U3913" s="6"/>
    </row>
    <row r="3914" spans="2:21" s="83" customFormat="1" x14ac:dyDescent="0.2">
      <c r="B3914" s="142"/>
      <c r="E3914" s="84"/>
      <c r="F3914" s="216"/>
      <c r="G3914" s="84"/>
      <c r="H3914" s="210"/>
      <c r="I3914" s="210"/>
      <c r="J3914" s="84"/>
      <c r="K3914" s="84"/>
      <c r="L3914" s="84"/>
      <c r="M3914" s="84"/>
      <c r="N3914" s="84"/>
      <c r="O3914" s="6"/>
      <c r="P3914" s="6"/>
      <c r="Q3914" s="6"/>
      <c r="R3914" s="6"/>
      <c r="S3914" s="6"/>
      <c r="T3914" s="6"/>
      <c r="U3914" s="6"/>
    </row>
    <row r="3915" spans="2:21" s="83" customFormat="1" x14ac:dyDescent="0.2">
      <c r="B3915" s="142"/>
      <c r="E3915" s="84"/>
      <c r="F3915" s="216"/>
      <c r="G3915" s="84"/>
      <c r="H3915" s="210"/>
      <c r="I3915" s="210"/>
      <c r="J3915" s="84"/>
      <c r="K3915" s="84"/>
      <c r="L3915" s="84"/>
      <c r="M3915" s="84"/>
      <c r="N3915" s="84"/>
      <c r="O3915" s="6"/>
      <c r="P3915" s="6"/>
      <c r="Q3915" s="6"/>
      <c r="R3915" s="6"/>
      <c r="S3915" s="6"/>
      <c r="T3915" s="6"/>
      <c r="U3915" s="6"/>
    </row>
    <row r="3916" spans="2:21" s="83" customFormat="1" x14ac:dyDescent="0.2">
      <c r="B3916" s="142"/>
      <c r="E3916" s="84"/>
      <c r="F3916" s="216"/>
      <c r="G3916" s="84"/>
      <c r="H3916" s="210"/>
      <c r="I3916" s="210"/>
      <c r="J3916" s="84"/>
      <c r="K3916" s="84"/>
      <c r="L3916" s="84"/>
      <c r="M3916" s="84"/>
      <c r="N3916" s="84"/>
      <c r="O3916" s="6"/>
      <c r="P3916" s="6"/>
      <c r="Q3916" s="6"/>
      <c r="R3916" s="6"/>
      <c r="S3916" s="6"/>
      <c r="T3916" s="6"/>
      <c r="U3916" s="6"/>
    </row>
    <row r="3917" spans="2:21" s="83" customFormat="1" x14ac:dyDescent="0.2">
      <c r="B3917" s="142"/>
      <c r="E3917" s="84"/>
      <c r="F3917" s="216"/>
      <c r="G3917" s="84"/>
      <c r="H3917" s="210"/>
      <c r="I3917" s="210"/>
      <c r="J3917" s="84"/>
      <c r="K3917" s="84"/>
      <c r="L3917" s="84"/>
      <c r="M3917" s="84"/>
      <c r="N3917" s="84"/>
      <c r="O3917" s="6"/>
      <c r="P3917" s="6"/>
      <c r="Q3917" s="6"/>
      <c r="R3917" s="6"/>
      <c r="S3917" s="6"/>
      <c r="T3917" s="6"/>
      <c r="U3917" s="6"/>
    </row>
    <row r="3918" spans="2:21" s="83" customFormat="1" x14ac:dyDescent="0.2">
      <c r="B3918" s="142"/>
      <c r="E3918" s="84"/>
      <c r="F3918" s="216"/>
      <c r="G3918" s="84"/>
      <c r="H3918" s="210"/>
      <c r="I3918" s="210"/>
      <c r="J3918" s="84"/>
      <c r="K3918" s="84"/>
      <c r="L3918" s="84"/>
      <c r="M3918" s="84"/>
      <c r="N3918" s="84"/>
      <c r="O3918" s="6"/>
      <c r="P3918" s="6"/>
      <c r="Q3918" s="6"/>
      <c r="R3918" s="6"/>
      <c r="S3918" s="6"/>
      <c r="T3918" s="6"/>
      <c r="U3918" s="6"/>
    </row>
    <row r="3919" spans="2:21" s="83" customFormat="1" x14ac:dyDescent="0.2">
      <c r="B3919" s="142"/>
      <c r="E3919" s="84"/>
      <c r="F3919" s="216"/>
      <c r="G3919" s="84"/>
      <c r="H3919" s="210"/>
      <c r="I3919" s="210"/>
      <c r="J3919" s="84"/>
      <c r="K3919" s="84"/>
      <c r="L3919" s="84"/>
      <c r="M3919" s="84"/>
      <c r="N3919" s="84"/>
      <c r="O3919" s="6"/>
      <c r="P3919" s="6"/>
      <c r="Q3919" s="6"/>
      <c r="R3919" s="6"/>
      <c r="S3919" s="6"/>
      <c r="T3919" s="6"/>
      <c r="U3919" s="6"/>
    </row>
    <row r="3920" spans="2:21" s="83" customFormat="1" x14ac:dyDescent="0.2">
      <c r="B3920" s="142"/>
      <c r="E3920" s="84"/>
      <c r="F3920" s="216"/>
      <c r="G3920" s="84"/>
      <c r="H3920" s="210"/>
      <c r="I3920" s="210"/>
      <c r="J3920" s="84"/>
      <c r="K3920" s="84"/>
      <c r="L3920" s="84"/>
      <c r="M3920" s="84"/>
      <c r="N3920" s="84"/>
      <c r="O3920" s="6"/>
      <c r="P3920" s="6"/>
      <c r="Q3920" s="6"/>
      <c r="R3920" s="6"/>
      <c r="S3920" s="6"/>
      <c r="T3920" s="6"/>
      <c r="U3920" s="6"/>
    </row>
    <row r="3921" spans="2:21" s="83" customFormat="1" x14ac:dyDescent="0.2">
      <c r="B3921" s="142"/>
      <c r="E3921" s="84"/>
      <c r="F3921" s="216"/>
      <c r="G3921" s="84"/>
      <c r="H3921" s="210"/>
      <c r="I3921" s="210"/>
      <c r="J3921" s="84"/>
      <c r="K3921" s="84"/>
      <c r="L3921" s="84"/>
      <c r="M3921" s="84"/>
      <c r="N3921" s="84"/>
      <c r="O3921" s="6"/>
      <c r="P3921" s="6"/>
      <c r="Q3921" s="6"/>
      <c r="R3921" s="6"/>
      <c r="S3921" s="6"/>
      <c r="T3921" s="6"/>
      <c r="U3921" s="6"/>
    </row>
    <row r="3922" spans="2:21" s="83" customFormat="1" x14ac:dyDescent="0.2">
      <c r="B3922" s="142"/>
      <c r="E3922" s="84"/>
      <c r="F3922" s="216"/>
      <c r="G3922" s="84"/>
      <c r="H3922" s="210"/>
      <c r="I3922" s="210"/>
      <c r="J3922" s="84"/>
      <c r="K3922" s="84"/>
      <c r="L3922" s="84"/>
      <c r="M3922" s="84"/>
      <c r="N3922" s="84"/>
      <c r="O3922" s="6"/>
      <c r="P3922" s="6"/>
      <c r="Q3922" s="6"/>
      <c r="R3922" s="6"/>
      <c r="S3922" s="6"/>
      <c r="T3922" s="6"/>
      <c r="U3922" s="6"/>
    </row>
    <row r="3923" spans="2:21" s="83" customFormat="1" x14ac:dyDescent="0.2">
      <c r="B3923" s="142"/>
      <c r="E3923" s="84"/>
      <c r="F3923" s="216"/>
      <c r="G3923" s="84"/>
      <c r="H3923" s="210"/>
      <c r="I3923" s="210"/>
      <c r="J3923" s="84"/>
      <c r="K3923" s="84"/>
      <c r="L3923" s="84"/>
      <c r="M3923" s="84"/>
      <c r="N3923" s="84"/>
      <c r="O3923" s="6"/>
      <c r="P3923" s="6"/>
      <c r="Q3923" s="6"/>
      <c r="R3923" s="6"/>
      <c r="S3923" s="6"/>
      <c r="T3923" s="6"/>
      <c r="U3923" s="6"/>
    </row>
    <row r="3924" spans="2:21" s="83" customFormat="1" x14ac:dyDescent="0.2">
      <c r="B3924" s="142"/>
      <c r="E3924" s="84"/>
      <c r="F3924" s="216"/>
      <c r="G3924" s="84"/>
      <c r="H3924" s="210"/>
      <c r="I3924" s="210"/>
      <c r="J3924" s="84"/>
      <c r="K3924" s="84"/>
      <c r="L3924" s="84"/>
      <c r="M3924" s="84"/>
      <c r="N3924" s="84"/>
      <c r="O3924" s="6"/>
      <c r="P3924" s="6"/>
      <c r="Q3924" s="6"/>
      <c r="R3924" s="6"/>
      <c r="S3924" s="6"/>
      <c r="T3924" s="6"/>
      <c r="U3924" s="6"/>
    </row>
    <row r="3925" spans="2:21" s="83" customFormat="1" x14ac:dyDescent="0.2">
      <c r="B3925" s="142"/>
      <c r="E3925" s="84"/>
      <c r="F3925" s="216"/>
      <c r="G3925" s="84"/>
      <c r="H3925" s="210"/>
      <c r="I3925" s="210"/>
      <c r="J3925" s="84"/>
      <c r="K3925" s="84"/>
      <c r="L3925" s="84"/>
      <c r="M3925" s="84"/>
      <c r="N3925" s="84"/>
      <c r="O3925" s="6"/>
      <c r="P3925" s="6"/>
      <c r="Q3925" s="6"/>
      <c r="R3925" s="6"/>
      <c r="S3925" s="6"/>
      <c r="T3925" s="6"/>
      <c r="U3925" s="6"/>
    </row>
    <row r="3926" spans="2:21" s="83" customFormat="1" x14ac:dyDescent="0.2">
      <c r="B3926" s="142"/>
      <c r="E3926" s="84"/>
      <c r="F3926" s="216"/>
      <c r="G3926" s="84"/>
      <c r="H3926" s="210"/>
      <c r="I3926" s="210"/>
      <c r="J3926" s="84"/>
      <c r="K3926" s="84"/>
      <c r="L3926" s="84"/>
      <c r="M3926" s="84"/>
      <c r="N3926" s="84"/>
      <c r="O3926" s="6"/>
      <c r="P3926" s="6"/>
      <c r="Q3926" s="6"/>
      <c r="R3926" s="6"/>
      <c r="S3926" s="6"/>
      <c r="T3926" s="6"/>
      <c r="U3926" s="6"/>
    </row>
    <row r="3927" spans="2:21" s="83" customFormat="1" x14ac:dyDescent="0.2">
      <c r="B3927" s="142"/>
      <c r="E3927" s="84"/>
      <c r="F3927" s="216"/>
      <c r="G3927" s="84"/>
      <c r="H3927" s="210"/>
      <c r="I3927" s="210"/>
      <c r="J3927" s="84"/>
      <c r="K3927" s="84"/>
      <c r="L3927" s="84"/>
      <c r="M3927" s="84"/>
      <c r="N3927" s="84"/>
      <c r="O3927" s="6"/>
      <c r="P3927" s="6"/>
      <c r="Q3927" s="6"/>
      <c r="R3927" s="6"/>
      <c r="S3927" s="6"/>
      <c r="T3927" s="6"/>
      <c r="U3927" s="6"/>
    </row>
    <row r="3928" spans="2:21" s="83" customFormat="1" x14ac:dyDescent="0.2">
      <c r="B3928" s="142"/>
      <c r="E3928" s="84"/>
      <c r="F3928" s="216"/>
      <c r="G3928" s="84"/>
      <c r="H3928" s="210"/>
      <c r="I3928" s="210"/>
      <c r="J3928" s="84"/>
      <c r="K3928" s="84"/>
      <c r="L3928" s="84"/>
      <c r="M3928" s="84"/>
      <c r="N3928" s="84"/>
      <c r="O3928" s="6"/>
      <c r="P3928" s="6"/>
      <c r="Q3928" s="6"/>
      <c r="R3928" s="6"/>
      <c r="S3928" s="6"/>
      <c r="T3928" s="6"/>
      <c r="U3928" s="6"/>
    </row>
    <row r="3929" spans="2:21" s="83" customFormat="1" x14ac:dyDescent="0.2">
      <c r="B3929" s="142"/>
      <c r="E3929" s="84"/>
      <c r="F3929" s="216"/>
      <c r="G3929" s="84"/>
      <c r="H3929" s="210"/>
      <c r="I3929" s="210"/>
      <c r="J3929" s="84"/>
      <c r="K3929" s="84"/>
      <c r="L3929" s="84"/>
      <c r="M3929" s="84"/>
      <c r="N3929" s="84"/>
      <c r="O3929" s="6"/>
      <c r="P3929" s="6"/>
      <c r="Q3929" s="6"/>
      <c r="R3929" s="6"/>
      <c r="S3929" s="6"/>
      <c r="T3929" s="6"/>
      <c r="U3929" s="6"/>
    </row>
    <row r="3930" spans="2:21" s="83" customFormat="1" x14ac:dyDescent="0.2">
      <c r="B3930" s="142"/>
      <c r="E3930" s="84"/>
      <c r="F3930" s="216"/>
      <c r="G3930" s="84"/>
      <c r="H3930" s="210"/>
      <c r="I3930" s="210"/>
      <c r="J3930" s="84"/>
      <c r="K3930" s="84"/>
      <c r="L3930" s="84"/>
      <c r="M3930" s="84"/>
      <c r="N3930" s="84"/>
      <c r="O3930" s="6"/>
      <c r="P3930" s="6"/>
      <c r="Q3930" s="6"/>
      <c r="R3930" s="6"/>
      <c r="S3930" s="6"/>
      <c r="T3930" s="6"/>
      <c r="U3930" s="6"/>
    </row>
    <row r="3931" spans="2:21" s="83" customFormat="1" x14ac:dyDescent="0.2">
      <c r="B3931" s="142"/>
      <c r="E3931" s="84"/>
      <c r="F3931" s="216"/>
      <c r="G3931" s="84"/>
      <c r="H3931" s="210"/>
      <c r="I3931" s="210"/>
      <c r="J3931" s="84"/>
      <c r="K3931" s="84"/>
      <c r="L3931" s="84"/>
      <c r="M3931" s="84"/>
      <c r="N3931" s="84"/>
      <c r="O3931" s="6"/>
      <c r="P3931" s="6"/>
      <c r="Q3931" s="6"/>
      <c r="R3931" s="6"/>
      <c r="S3931" s="6"/>
      <c r="T3931" s="6"/>
      <c r="U3931" s="6"/>
    </row>
    <row r="3932" spans="2:21" s="83" customFormat="1" x14ac:dyDescent="0.2">
      <c r="B3932" s="142"/>
      <c r="E3932" s="84"/>
      <c r="F3932" s="216"/>
      <c r="G3932" s="84"/>
      <c r="H3932" s="210"/>
      <c r="I3932" s="210"/>
      <c r="J3932" s="84"/>
      <c r="K3932" s="84"/>
      <c r="L3932" s="84"/>
      <c r="M3932" s="84"/>
      <c r="N3932" s="84"/>
      <c r="O3932" s="6"/>
      <c r="P3932" s="6"/>
      <c r="Q3932" s="6"/>
      <c r="R3932" s="6"/>
      <c r="S3932" s="6"/>
      <c r="T3932" s="6"/>
      <c r="U3932" s="6"/>
    </row>
    <row r="3933" spans="2:21" s="83" customFormat="1" x14ac:dyDescent="0.2">
      <c r="B3933" s="142"/>
      <c r="E3933" s="84"/>
      <c r="F3933" s="216"/>
      <c r="G3933" s="84"/>
      <c r="H3933" s="210"/>
      <c r="I3933" s="210"/>
      <c r="J3933" s="84"/>
      <c r="K3933" s="84"/>
      <c r="L3933" s="84"/>
      <c r="M3933" s="84"/>
      <c r="N3933" s="84"/>
      <c r="O3933" s="6"/>
      <c r="P3933" s="6"/>
      <c r="Q3933" s="6"/>
      <c r="R3933" s="6"/>
      <c r="S3933" s="6"/>
      <c r="T3933" s="6"/>
      <c r="U3933" s="6"/>
    </row>
    <row r="3934" spans="2:21" s="83" customFormat="1" x14ac:dyDescent="0.2">
      <c r="B3934" s="142"/>
      <c r="E3934" s="84"/>
      <c r="F3934" s="216"/>
      <c r="G3934" s="84"/>
      <c r="H3934" s="210"/>
      <c r="I3934" s="210"/>
      <c r="J3934" s="84"/>
      <c r="K3934" s="84"/>
      <c r="L3934" s="84"/>
      <c r="M3934" s="84"/>
      <c r="N3934" s="84"/>
      <c r="O3934" s="6"/>
      <c r="P3934" s="6"/>
      <c r="Q3934" s="6"/>
      <c r="R3934" s="6"/>
      <c r="S3934" s="6"/>
      <c r="T3934" s="6"/>
      <c r="U3934" s="6"/>
    </row>
    <row r="3935" spans="2:21" s="83" customFormat="1" x14ac:dyDescent="0.2">
      <c r="B3935" s="142"/>
      <c r="E3935" s="84"/>
      <c r="F3935" s="216"/>
      <c r="G3935" s="84"/>
      <c r="H3935" s="210"/>
      <c r="I3935" s="210"/>
      <c r="J3935" s="84"/>
      <c r="K3935" s="84"/>
      <c r="L3935" s="84"/>
      <c r="M3935" s="84"/>
      <c r="N3935" s="84"/>
      <c r="O3935" s="6"/>
      <c r="P3935" s="6"/>
      <c r="Q3935" s="6"/>
      <c r="R3935" s="6"/>
      <c r="S3935" s="6"/>
      <c r="T3935" s="6"/>
      <c r="U3935" s="6"/>
    </row>
    <row r="3936" spans="2:21" s="83" customFormat="1" x14ac:dyDescent="0.2">
      <c r="B3936" s="142"/>
      <c r="E3936" s="84"/>
      <c r="F3936" s="216"/>
      <c r="G3936" s="84"/>
      <c r="H3936" s="210"/>
      <c r="I3936" s="210"/>
      <c r="J3936" s="84"/>
      <c r="K3936" s="84"/>
      <c r="L3936" s="84"/>
      <c r="M3936" s="84"/>
      <c r="N3936" s="84"/>
      <c r="O3936" s="6"/>
      <c r="P3936" s="6"/>
      <c r="Q3936" s="6"/>
      <c r="R3936" s="6"/>
      <c r="S3936" s="6"/>
      <c r="T3936" s="6"/>
      <c r="U3936" s="6"/>
    </row>
    <row r="3937" spans="2:21" s="83" customFormat="1" x14ac:dyDescent="0.2">
      <c r="B3937" s="142"/>
      <c r="E3937" s="84"/>
      <c r="F3937" s="216"/>
      <c r="G3937" s="84"/>
      <c r="H3937" s="210"/>
      <c r="I3937" s="210"/>
      <c r="J3937" s="84"/>
      <c r="K3937" s="84"/>
      <c r="L3937" s="84"/>
      <c r="M3937" s="84"/>
      <c r="N3937" s="84"/>
      <c r="O3937" s="6"/>
      <c r="P3937" s="6"/>
      <c r="Q3937" s="6"/>
      <c r="R3937" s="6"/>
      <c r="S3937" s="6"/>
      <c r="T3937" s="6"/>
      <c r="U3937" s="6"/>
    </row>
    <row r="3938" spans="2:21" s="83" customFormat="1" x14ac:dyDescent="0.2">
      <c r="B3938" s="142"/>
      <c r="E3938" s="84"/>
      <c r="F3938" s="216"/>
      <c r="G3938" s="84"/>
      <c r="H3938" s="210"/>
      <c r="I3938" s="210"/>
      <c r="J3938" s="84"/>
      <c r="K3938" s="84"/>
      <c r="L3938" s="84"/>
      <c r="M3938" s="84"/>
      <c r="N3938" s="84"/>
      <c r="O3938" s="6"/>
      <c r="P3938" s="6"/>
      <c r="Q3938" s="6"/>
      <c r="R3938" s="6"/>
      <c r="S3938" s="6"/>
      <c r="T3938" s="6"/>
      <c r="U3938" s="6"/>
    </row>
    <row r="3939" spans="2:21" s="83" customFormat="1" x14ac:dyDescent="0.2">
      <c r="B3939" s="142"/>
      <c r="E3939" s="84"/>
      <c r="F3939" s="216"/>
      <c r="G3939" s="84"/>
      <c r="H3939" s="210"/>
      <c r="I3939" s="210"/>
      <c r="J3939" s="84"/>
      <c r="K3939" s="84"/>
      <c r="L3939" s="84"/>
      <c r="M3939" s="84"/>
      <c r="N3939" s="84"/>
      <c r="O3939" s="6"/>
      <c r="P3939" s="6"/>
      <c r="Q3939" s="6"/>
      <c r="R3939" s="6"/>
      <c r="S3939" s="6"/>
      <c r="T3939" s="6"/>
      <c r="U3939" s="6"/>
    </row>
    <row r="3940" spans="2:21" s="83" customFormat="1" x14ac:dyDescent="0.2">
      <c r="B3940" s="142"/>
      <c r="E3940" s="84"/>
      <c r="F3940" s="216"/>
      <c r="G3940" s="84"/>
      <c r="H3940" s="210"/>
      <c r="I3940" s="210"/>
      <c r="J3940" s="84"/>
      <c r="K3940" s="84"/>
      <c r="L3940" s="84"/>
      <c r="M3940" s="84"/>
      <c r="N3940" s="84"/>
      <c r="O3940" s="6"/>
      <c r="P3940" s="6"/>
      <c r="Q3940" s="6"/>
      <c r="R3940" s="6"/>
      <c r="S3940" s="6"/>
      <c r="T3940" s="6"/>
      <c r="U3940" s="6"/>
    </row>
    <row r="3941" spans="2:21" s="83" customFormat="1" x14ac:dyDescent="0.2">
      <c r="B3941" s="142"/>
      <c r="E3941" s="84"/>
      <c r="F3941" s="216"/>
      <c r="G3941" s="84"/>
      <c r="H3941" s="210"/>
      <c r="I3941" s="210"/>
      <c r="J3941" s="84"/>
      <c r="K3941" s="84"/>
      <c r="L3941" s="84"/>
      <c r="M3941" s="84"/>
      <c r="N3941" s="84"/>
      <c r="O3941" s="6"/>
      <c r="P3941" s="6"/>
      <c r="Q3941" s="6"/>
      <c r="R3941" s="6"/>
      <c r="S3941" s="6"/>
      <c r="T3941" s="6"/>
      <c r="U3941" s="6"/>
    </row>
    <row r="3942" spans="2:21" s="83" customFormat="1" x14ac:dyDescent="0.2">
      <c r="B3942" s="142"/>
      <c r="E3942" s="84"/>
      <c r="F3942" s="216"/>
      <c r="G3942" s="84"/>
      <c r="H3942" s="210"/>
      <c r="I3942" s="210"/>
      <c r="J3942" s="84"/>
      <c r="K3942" s="84"/>
      <c r="L3942" s="84"/>
      <c r="M3942" s="84"/>
      <c r="N3942" s="84"/>
      <c r="O3942" s="6"/>
      <c r="P3942" s="6"/>
      <c r="Q3942" s="6"/>
      <c r="R3942" s="6"/>
      <c r="S3942" s="6"/>
      <c r="T3942" s="6"/>
      <c r="U3942" s="6"/>
    </row>
    <row r="3943" spans="2:21" s="83" customFormat="1" x14ac:dyDescent="0.2">
      <c r="B3943" s="142"/>
      <c r="E3943" s="84"/>
      <c r="F3943" s="216"/>
      <c r="G3943" s="84"/>
      <c r="H3943" s="210"/>
      <c r="I3943" s="210"/>
      <c r="J3943" s="84"/>
      <c r="K3943" s="84"/>
      <c r="L3943" s="84"/>
      <c r="M3943" s="84"/>
      <c r="N3943" s="84"/>
      <c r="O3943" s="6"/>
      <c r="P3943" s="6"/>
      <c r="Q3943" s="6"/>
      <c r="R3943" s="6"/>
      <c r="S3943" s="6"/>
      <c r="T3943" s="6"/>
      <c r="U3943" s="6"/>
    </row>
    <row r="3944" spans="2:21" s="83" customFormat="1" x14ac:dyDescent="0.2">
      <c r="B3944" s="142"/>
      <c r="E3944" s="84"/>
      <c r="F3944" s="216"/>
      <c r="G3944" s="84"/>
      <c r="H3944" s="210"/>
      <c r="I3944" s="210"/>
      <c r="J3944" s="84"/>
      <c r="K3944" s="84"/>
      <c r="L3944" s="84"/>
      <c r="M3944" s="84"/>
      <c r="N3944" s="84"/>
      <c r="O3944" s="6"/>
      <c r="P3944" s="6"/>
      <c r="Q3944" s="6"/>
      <c r="R3944" s="6"/>
      <c r="S3944" s="6"/>
      <c r="T3944" s="6"/>
      <c r="U3944" s="6"/>
    </row>
    <row r="3945" spans="2:21" s="83" customFormat="1" x14ac:dyDescent="0.2">
      <c r="B3945" s="142"/>
      <c r="E3945" s="84"/>
      <c r="F3945" s="216"/>
      <c r="G3945" s="84"/>
      <c r="H3945" s="210"/>
      <c r="I3945" s="210"/>
      <c r="J3945" s="84"/>
      <c r="K3945" s="84"/>
      <c r="L3945" s="84"/>
      <c r="M3945" s="84"/>
      <c r="N3945" s="84"/>
      <c r="O3945" s="6"/>
      <c r="P3945" s="6"/>
      <c r="Q3945" s="6"/>
      <c r="R3945" s="6"/>
      <c r="S3945" s="6"/>
      <c r="T3945" s="6"/>
      <c r="U3945" s="6"/>
    </row>
    <row r="3946" spans="2:21" s="83" customFormat="1" x14ac:dyDescent="0.2">
      <c r="B3946" s="142"/>
      <c r="E3946" s="84"/>
      <c r="F3946" s="216"/>
      <c r="G3946" s="84"/>
      <c r="H3946" s="210"/>
      <c r="I3946" s="210"/>
      <c r="J3946" s="84"/>
      <c r="K3946" s="84"/>
      <c r="L3946" s="84"/>
      <c r="M3946" s="84"/>
      <c r="N3946" s="84"/>
      <c r="O3946" s="6"/>
      <c r="P3946" s="6"/>
      <c r="Q3946" s="6"/>
      <c r="R3946" s="6"/>
      <c r="S3946" s="6"/>
      <c r="T3946" s="6"/>
      <c r="U3946" s="6"/>
    </row>
    <row r="3947" spans="2:21" s="83" customFormat="1" x14ac:dyDescent="0.2">
      <c r="B3947" s="142"/>
      <c r="E3947" s="84"/>
      <c r="F3947" s="216"/>
      <c r="G3947" s="84"/>
      <c r="H3947" s="210"/>
      <c r="I3947" s="210"/>
      <c r="J3947" s="84"/>
      <c r="K3947" s="84"/>
      <c r="L3947" s="84"/>
      <c r="M3947" s="84"/>
      <c r="N3947" s="84"/>
      <c r="O3947" s="6"/>
      <c r="P3947" s="6"/>
      <c r="Q3947" s="6"/>
      <c r="R3947" s="6"/>
      <c r="S3947" s="6"/>
      <c r="T3947" s="6"/>
      <c r="U3947" s="6"/>
    </row>
    <row r="3948" spans="2:21" s="83" customFormat="1" x14ac:dyDescent="0.2">
      <c r="B3948" s="142"/>
      <c r="E3948" s="84"/>
      <c r="F3948" s="216"/>
      <c r="G3948" s="84"/>
      <c r="H3948" s="210"/>
      <c r="I3948" s="210"/>
      <c r="J3948" s="84"/>
      <c r="K3948" s="84"/>
      <c r="L3948" s="84"/>
      <c r="M3948" s="84"/>
      <c r="N3948" s="84"/>
      <c r="O3948" s="6"/>
      <c r="P3948" s="6"/>
      <c r="Q3948" s="6"/>
      <c r="R3948" s="6"/>
      <c r="S3948" s="6"/>
      <c r="T3948" s="6"/>
      <c r="U3948" s="6"/>
    </row>
    <row r="3949" spans="2:21" s="83" customFormat="1" x14ac:dyDescent="0.2">
      <c r="B3949" s="142"/>
      <c r="E3949" s="84"/>
      <c r="F3949" s="216"/>
      <c r="G3949" s="84"/>
      <c r="H3949" s="210"/>
      <c r="I3949" s="210"/>
      <c r="J3949" s="84"/>
      <c r="K3949" s="84"/>
      <c r="L3949" s="84"/>
      <c r="M3949" s="84"/>
      <c r="N3949" s="84"/>
      <c r="O3949" s="6"/>
      <c r="P3949" s="6"/>
      <c r="Q3949" s="6"/>
      <c r="R3949" s="6"/>
      <c r="S3949" s="6"/>
      <c r="T3949" s="6"/>
      <c r="U3949" s="6"/>
    </row>
    <row r="3950" spans="2:21" s="83" customFormat="1" x14ac:dyDescent="0.2">
      <c r="B3950" s="142"/>
      <c r="E3950" s="84"/>
      <c r="F3950" s="216"/>
      <c r="G3950" s="84"/>
      <c r="H3950" s="210"/>
      <c r="I3950" s="210"/>
      <c r="J3950" s="84"/>
      <c r="K3950" s="84"/>
      <c r="L3950" s="84"/>
      <c r="M3950" s="84"/>
      <c r="N3950" s="84"/>
      <c r="O3950" s="6"/>
      <c r="P3950" s="6"/>
      <c r="Q3950" s="6"/>
      <c r="R3950" s="6"/>
      <c r="S3950" s="6"/>
      <c r="T3950" s="6"/>
      <c r="U3950" s="6"/>
    </row>
    <row r="3951" spans="2:21" s="83" customFormat="1" x14ac:dyDescent="0.2">
      <c r="B3951" s="142"/>
      <c r="E3951" s="84"/>
      <c r="F3951" s="216"/>
      <c r="G3951" s="84"/>
      <c r="H3951" s="210"/>
      <c r="I3951" s="210"/>
      <c r="J3951" s="84"/>
      <c r="K3951" s="84"/>
      <c r="L3951" s="84"/>
      <c r="M3951" s="84"/>
      <c r="N3951" s="84"/>
      <c r="O3951" s="6"/>
      <c r="P3951" s="6"/>
      <c r="Q3951" s="6"/>
      <c r="R3951" s="6"/>
      <c r="S3951" s="6"/>
      <c r="T3951" s="6"/>
      <c r="U3951" s="6"/>
    </row>
    <row r="3952" spans="2:21" s="83" customFormat="1" x14ac:dyDescent="0.2">
      <c r="B3952" s="142"/>
      <c r="E3952" s="84"/>
      <c r="F3952" s="216"/>
      <c r="G3952" s="84"/>
      <c r="H3952" s="210"/>
      <c r="I3952" s="210"/>
      <c r="J3952" s="84"/>
      <c r="K3952" s="84"/>
      <c r="L3952" s="84"/>
      <c r="M3952" s="84"/>
      <c r="N3952" s="84"/>
      <c r="O3952" s="6"/>
      <c r="P3952" s="6"/>
      <c r="Q3952" s="6"/>
      <c r="R3952" s="6"/>
      <c r="S3952" s="6"/>
      <c r="T3952" s="6"/>
      <c r="U3952" s="6"/>
    </row>
    <row r="3953" spans="2:21" s="83" customFormat="1" x14ac:dyDescent="0.2">
      <c r="B3953" s="142"/>
      <c r="E3953" s="84"/>
      <c r="F3953" s="216"/>
      <c r="G3953" s="84"/>
      <c r="H3953" s="210"/>
      <c r="I3953" s="210"/>
      <c r="J3953" s="84"/>
      <c r="K3953" s="84"/>
      <c r="L3953" s="84"/>
      <c r="M3953" s="84"/>
      <c r="N3953" s="84"/>
      <c r="O3953" s="6"/>
      <c r="P3953" s="6"/>
      <c r="Q3953" s="6"/>
      <c r="R3953" s="6"/>
      <c r="S3953" s="6"/>
      <c r="T3953" s="6"/>
      <c r="U3953" s="6"/>
    </row>
    <row r="3954" spans="2:21" s="83" customFormat="1" x14ac:dyDescent="0.2">
      <c r="B3954" s="142"/>
      <c r="E3954" s="84"/>
      <c r="F3954" s="216"/>
      <c r="G3954" s="84"/>
      <c r="H3954" s="210"/>
      <c r="I3954" s="210"/>
      <c r="J3954" s="84"/>
      <c r="K3954" s="84"/>
      <c r="L3954" s="84"/>
      <c r="M3954" s="84"/>
      <c r="N3954" s="84"/>
      <c r="O3954" s="6"/>
      <c r="P3954" s="6"/>
      <c r="Q3954" s="6"/>
      <c r="R3954" s="6"/>
      <c r="S3954" s="6"/>
      <c r="T3954" s="6"/>
      <c r="U3954" s="6"/>
    </row>
    <row r="3955" spans="2:21" s="83" customFormat="1" x14ac:dyDescent="0.2">
      <c r="B3955" s="142"/>
      <c r="E3955" s="84"/>
      <c r="F3955" s="216"/>
      <c r="G3955" s="84"/>
      <c r="H3955" s="210"/>
      <c r="I3955" s="210"/>
      <c r="J3955" s="84"/>
      <c r="K3955" s="84"/>
      <c r="L3955" s="84"/>
      <c r="M3955" s="84"/>
      <c r="N3955" s="84"/>
      <c r="O3955" s="6"/>
      <c r="P3955" s="6"/>
      <c r="Q3955" s="6"/>
      <c r="R3955" s="6"/>
      <c r="S3955" s="6"/>
      <c r="T3955" s="6"/>
      <c r="U3955" s="6"/>
    </row>
    <row r="3956" spans="2:21" s="83" customFormat="1" x14ac:dyDescent="0.2">
      <c r="B3956" s="142"/>
      <c r="E3956" s="84"/>
      <c r="F3956" s="216"/>
      <c r="G3956" s="84"/>
      <c r="H3956" s="210"/>
      <c r="I3956" s="210"/>
      <c r="J3956" s="84"/>
      <c r="K3956" s="84"/>
      <c r="L3956" s="84"/>
      <c r="M3956" s="84"/>
      <c r="N3956" s="84"/>
      <c r="O3956" s="6"/>
      <c r="P3956" s="6"/>
      <c r="Q3956" s="6"/>
      <c r="R3956" s="6"/>
      <c r="S3956" s="6"/>
      <c r="T3956" s="6"/>
      <c r="U3956" s="6"/>
    </row>
    <row r="3957" spans="2:21" s="83" customFormat="1" x14ac:dyDescent="0.2">
      <c r="B3957" s="142"/>
      <c r="E3957" s="84"/>
      <c r="F3957" s="216"/>
      <c r="G3957" s="84"/>
      <c r="H3957" s="210"/>
      <c r="I3957" s="210"/>
      <c r="J3957" s="84"/>
      <c r="K3957" s="84"/>
      <c r="L3957" s="84"/>
      <c r="M3957" s="84"/>
      <c r="N3957" s="84"/>
      <c r="O3957" s="6"/>
      <c r="P3957" s="6"/>
      <c r="Q3957" s="6"/>
      <c r="R3957" s="6"/>
      <c r="S3957" s="6"/>
      <c r="T3957" s="6"/>
      <c r="U3957" s="6"/>
    </row>
    <row r="3958" spans="2:21" s="83" customFormat="1" x14ac:dyDescent="0.2">
      <c r="B3958" s="142"/>
      <c r="E3958" s="84"/>
      <c r="F3958" s="216"/>
      <c r="G3958" s="84"/>
      <c r="H3958" s="210"/>
      <c r="I3958" s="210"/>
      <c r="J3958" s="84"/>
      <c r="K3958" s="84"/>
      <c r="L3958" s="84"/>
      <c r="M3958" s="84"/>
      <c r="N3958" s="84"/>
      <c r="O3958" s="6"/>
      <c r="P3958" s="6"/>
      <c r="Q3958" s="6"/>
      <c r="R3958" s="6"/>
      <c r="S3958" s="6"/>
      <c r="T3958" s="6"/>
      <c r="U3958" s="6"/>
    </row>
    <row r="3959" spans="2:21" s="83" customFormat="1" x14ac:dyDescent="0.2">
      <c r="B3959" s="142"/>
      <c r="E3959" s="84"/>
      <c r="F3959" s="216"/>
      <c r="G3959" s="84"/>
      <c r="H3959" s="210"/>
      <c r="I3959" s="210"/>
      <c r="J3959" s="84"/>
      <c r="K3959" s="84"/>
      <c r="L3959" s="84"/>
      <c r="M3959" s="84"/>
      <c r="N3959" s="84"/>
      <c r="O3959" s="6"/>
      <c r="P3959" s="6"/>
      <c r="Q3959" s="6"/>
      <c r="R3959" s="6"/>
      <c r="S3959" s="6"/>
      <c r="T3959" s="6"/>
      <c r="U3959" s="6"/>
    </row>
    <row r="3960" spans="2:21" s="83" customFormat="1" x14ac:dyDescent="0.2">
      <c r="B3960" s="142"/>
      <c r="E3960" s="84"/>
      <c r="F3960" s="216"/>
      <c r="G3960" s="84"/>
      <c r="H3960" s="210"/>
      <c r="I3960" s="210"/>
      <c r="J3960" s="84"/>
      <c r="K3960" s="84"/>
      <c r="L3960" s="84"/>
      <c r="M3960" s="84"/>
      <c r="N3960" s="84"/>
      <c r="O3960" s="6"/>
      <c r="P3960" s="6"/>
      <c r="Q3960" s="6"/>
      <c r="R3960" s="6"/>
      <c r="S3960" s="6"/>
      <c r="T3960" s="6"/>
      <c r="U3960" s="6"/>
    </row>
    <row r="3961" spans="2:21" s="83" customFormat="1" x14ac:dyDescent="0.2">
      <c r="B3961" s="142"/>
      <c r="E3961" s="84"/>
      <c r="F3961" s="216"/>
      <c r="G3961" s="84"/>
      <c r="H3961" s="210"/>
      <c r="I3961" s="210"/>
      <c r="J3961" s="84"/>
      <c r="K3961" s="84"/>
      <c r="L3961" s="84"/>
      <c r="M3961" s="84"/>
      <c r="N3961" s="84"/>
      <c r="O3961" s="6"/>
      <c r="P3961" s="6"/>
      <c r="Q3961" s="6"/>
      <c r="R3961" s="6"/>
      <c r="S3961" s="6"/>
      <c r="T3961" s="6"/>
      <c r="U3961" s="6"/>
    </row>
    <row r="3962" spans="2:21" s="83" customFormat="1" x14ac:dyDescent="0.2">
      <c r="B3962" s="142"/>
      <c r="E3962" s="84"/>
      <c r="F3962" s="216"/>
      <c r="G3962" s="84"/>
      <c r="H3962" s="210"/>
      <c r="I3962" s="210"/>
      <c r="J3962" s="84"/>
      <c r="K3962" s="84"/>
      <c r="L3962" s="84"/>
      <c r="M3962" s="84"/>
      <c r="N3962" s="84"/>
      <c r="O3962" s="6"/>
      <c r="P3962" s="6"/>
      <c r="Q3962" s="6"/>
      <c r="R3962" s="6"/>
      <c r="S3962" s="6"/>
      <c r="T3962" s="6"/>
      <c r="U3962" s="6"/>
    </row>
    <row r="3963" spans="2:21" s="83" customFormat="1" x14ac:dyDescent="0.2">
      <c r="B3963" s="142"/>
      <c r="E3963" s="84"/>
      <c r="F3963" s="216"/>
      <c r="G3963" s="84"/>
      <c r="H3963" s="210"/>
      <c r="I3963" s="210"/>
      <c r="J3963" s="84"/>
      <c r="K3963" s="84"/>
      <c r="L3963" s="84"/>
      <c r="M3963" s="84"/>
      <c r="N3963" s="84"/>
      <c r="O3963" s="6"/>
      <c r="P3963" s="6"/>
      <c r="Q3963" s="6"/>
      <c r="R3963" s="6"/>
      <c r="S3963" s="6"/>
      <c r="T3963" s="6"/>
      <c r="U3963" s="6"/>
    </row>
    <row r="3964" spans="2:21" s="83" customFormat="1" x14ac:dyDescent="0.2">
      <c r="B3964" s="142"/>
      <c r="E3964" s="84"/>
      <c r="F3964" s="216"/>
      <c r="G3964" s="84"/>
      <c r="H3964" s="210"/>
      <c r="I3964" s="210"/>
      <c r="J3964" s="84"/>
      <c r="K3964" s="84"/>
      <c r="L3964" s="84"/>
      <c r="M3964" s="84"/>
      <c r="N3964" s="84"/>
      <c r="O3964" s="6"/>
      <c r="P3964" s="6"/>
      <c r="Q3964" s="6"/>
      <c r="R3964" s="6"/>
      <c r="S3964" s="6"/>
      <c r="T3964" s="6"/>
      <c r="U3964" s="6"/>
    </row>
    <row r="3965" spans="2:21" s="83" customFormat="1" x14ac:dyDescent="0.2">
      <c r="B3965" s="142"/>
      <c r="E3965" s="84"/>
      <c r="F3965" s="216"/>
      <c r="G3965" s="84"/>
      <c r="H3965" s="210"/>
      <c r="I3965" s="210"/>
      <c r="J3965" s="84"/>
      <c r="K3965" s="84"/>
      <c r="L3965" s="84"/>
      <c r="M3965" s="84"/>
      <c r="N3965" s="84"/>
      <c r="O3965" s="6"/>
      <c r="P3965" s="6"/>
      <c r="Q3965" s="6"/>
      <c r="R3965" s="6"/>
      <c r="S3965" s="6"/>
      <c r="T3965" s="6"/>
      <c r="U3965" s="6"/>
    </row>
    <row r="3966" spans="2:21" s="83" customFormat="1" x14ac:dyDescent="0.2">
      <c r="B3966" s="142"/>
      <c r="E3966" s="84"/>
      <c r="F3966" s="216"/>
      <c r="G3966" s="84"/>
      <c r="H3966" s="210"/>
      <c r="I3966" s="210"/>
      <c r="J3966" s="84"/>
      <c r="K3966" s="84"/>
      <c r="L3966" s="84"/>
      <c r="M3966" s="84"/>
      <c r="N3966" s="84"/>
      <c r="O3966" s="6"/>
      <c r="P3966" s="6"/>
      <c r="Q3966" s="6"/>
      <c r="R3966" s="6"/>
      <c r="S3966" s="6"/>
      <c r="T3966" s="6"/>
      <c r="U3966" s="6"/>
    </row>
    <row r="3967" spans="2:21" s="83" customFormat="1" x14ac:dyDescent="0.2">
      <c r="B3967" s="142"/>
      <c r="E3967" s="84"/>
      <c r="F3967" s="216"/>
      <c r="G3967" s="84"/>
      <c r="H3967" s="210"/>
      <c r="I3967" s="210"/>
      <c r="J3967" s="84"/>
      <c r="K3967" s="84"/>
      <c r="L3967" s="84"/>
      <c r="M3967" s="84"/>
      <c r="N3967" s="84"/>
      <c r="O3967" s="6"/>
      <c r="P3967" s="6"/>
      <c r="Q3967" s="6"/>
      <c r="R3967" s="6"/>
      <c r="S3967" s="6"/>
      <c r="T3967" s="6"/>
      <c r="U3967" s="6"/>
    </row>
    <row r="3968" spans="2:21" s="83" customFormat="1" x14ac:dyDescent="0.2">
      <c r="B3968" s="142"/>
      <c r="E3968" s="84"/>
      <c r="F3968" s="216"/>
      <c r="G3968" s="84"/>
      <c r="H3968" s="210"/>
      <c r="I3968" s="210"/>
      <c r="J3968" s="84"/>
      <c r="K3968" s="84"/>
      <c r="L3968" s="84"/>
      <c r="M3968" s="84"/>
      <c r="N3968" s="84"/>
      <c r="O3968" s="6"/>
      <c r="P3968" s="6"/>
      <c r="Q3968" s="6"/>
      <c r="R3968" s="6"/>
      <c r="S3968" s="6"/>
      <c r="T3968" s="6"/>
      <c r="U3968" s="6"/>
    </row>
    <row r="3969" spans="2:21" s="83" customFormat="1" x14ac:dyDescent="0.2">
      <c r="B3969" s="142"/>
      <c r="E3969" s="84"/>
      <c r="F3969" s="216"/>
      <c r="G3969" s="84"/>
      <c r="H3969" s="210"/>
      <c r="I3969" s="210"/>
      <c r="J3969" s="84"/>
      <c r="K3969" s="84"/>
      <c r="L3969" s="84"/>
      <c r="M3969" s="84"/>
      <c r="N3969" s="84"/>
      <c r="O3969" s="6"/>
      <c r="P3969" s="6"/>
      <c r="Q3969" s="6"/>
      <c r="R3969" s="6"/>
      <c r="S3969" s="6"/>
      <c r="T3969" s="6"/>
      <c r="U3969" s="6"/>
    </row>
    <row r="3970" spans="2:21" s="83" customFormat="1" x14ac:dyDescent="0.2">
      <c r="B3970" s="142"/>
      <c r="E3970" s="84"/>
      <c r="F3970" s="216"/>
      <c r="G3970" s="84"/>
      <c r="H3970" s="210"/>
      <c r="I3970" s="210"/>
      <c r="J3970" s="84"/>
      <c r="K3970" s="84"/>
      <c r="L3970" s="84"/>
      <c r="M3970" s="84"/>
      <c r="N3970" s="84"/>
      <c r="O3970" s="6"/>
      <c r="P3970" s="6"/>
      <c r="Q3970" s="6"/>
      <c r="R3970" s="6"/>
      <c r="S3970" s="6"/>
      <c r="T3970" s="6"/>
      <c r="U3970" s="6"/>
    </row>
    <row r="3971" spans="2:21" s="83" customFormat="1" x14ac:dyDescent="0.2">
      <c r="B3971" s="142"/>
      <c r="E3971" s="84"/>
      <c r="F3971" s="216"/>
      <c r="G3971" s="84"/>
      <c r="H3971" s="210"/>
      <c r="I3971" s="210"/>
      <c r="J3971" s="84"/>
      <c r="K3971" s="84"/>
      <c r="L3971" s="84"/>
      <c r="M3971" s="84"/>
      <c r="N3971" s="84"/>
      <c r="O3971" s="6"/>
      <c r="P3971" s="6"/>
      <c r="Q3971" s="6"/>
      <c r="R3971" s="6"/>
      <c r="S3971" s="6"/>
      <c r="T3971" s="6"/>
      <c r="U3971" s="6"/>
    </row>
    <row r="3972" spans="2:21" s="83" customFormat="1" x14ac:dyDescent="0.2">
      <c r="B3972" s="142"/>
      <c r="E3972" s="84"/>
      <c r="F3972" s="216"/>
      <c r="G3972" s="84"/>
      <c r="H3972" s="210"/>
      <c r="I3972" s="210"/>
      <c r="J3972" s="84"/>
      <c r="K3972" s="84"/>
      <c r="L3972" s="84"/>
      <c r="M3972" s="84"/>
      <c r="N3972" s="84"/>
      <c r="O3972" s="6"/>
      <c r="P3972" s="6"/>
      <c r="Q3972" s="6"/>
      <c r="R3972" s="6"/>
      <c r="S3972" s="6"/>
      <c r="T3972" s="6"/>
      <c r="U3972" s="6"/>
    </row>
    <row r="3973" spans="2:21" s="83" customFormat="1" x14ac:dyDescent="0.2">
      <c r="B3973" s="142"/>
      <c r="E3973" s="84"/>
      <c r="F3973" s="216"/>
      <c r="G3973" s="84"/>
      <c r="H3973" s="210"/>
      <c r="I3973" s="210"/>
      <c r="J3973" s="84"/>
      <c r="K3973" s="84"/>
      <c r="L3973" s="84"/>
      <c r="M3973" s="84"/>
      <c r="N3973" s="84"/>
      <c r="O3973" s="6"/>
      <c r="P3973" s="6"/>
      <c r="Q3973" s="6"/>
      <c r="R3973" s="6"/>
      <c r="S3973" s="6"/>
      <c r="T3973" s="6"/>
      <c r="U3973" s="6"/>
    </row>
    <row r="3974" spans="2:21" s="83" customFormat="1" x14ac:dyDescent="0.2">
      <c r="B3974" s="142"/>
      <c r="E3974" s="84"/>
      <c r="F3974" s="216"/>
      <c r="G3974" s="84"/>
      <c r="H3974" s="210"/>
      <c r="I3974" s="210"/>
      <c r="J3974" s="84"/>
      <c r="K3974" s="84"/>
      <c r="L3974" s="84"/>
      <c r="M3974" s="84"/>
      <c r="N3974" s="84"/>
      <c r="O3974" s="6"/>
      <c r="P3974" s="6"/>
      <c r="Q3974" s="6"/>
      <c r="R3974" s="6"/>
      <c r="S3974" s="6"/>
      <c r="T3974" s="6"/>
      <c r="U3974" s="6"/>
    </row>
    <row r="3975" spans="2:21" s="83" customFormat="1" x14ac:dyDescent="0.2">
      <c r="B3975" s="142"/>
      <c r="E3975" s="84"/>
      <c r="F3975" s="216"/>
      <c r="G3975" s="84"/>
      <c r="H3975" s="210"/>
      <c r="I3975" s="210"/>
      <c r="J3975" s="84"/>
      <c r="K3975" s="84"/>
      <c r="L3975" s="84"/>
      <c r="M3975" s="84"/>
      <c r="N3975" s="84"/>
      <c r="O3975" s="6"/>
      <c r="P3975" s="6"/>
      <c r="Q3975" s="6"/>
      <c r="R3975" s="6"/>
      <c r="S3975" s="6"/>
      <c r="T3975" s="6"/>
      <c r="U3975" s="6"/>
    </row>
    <row r="3976" spans="2:21" s="83" customFormat="1" x14ac:dyDescent="0.2">
      <c r="B3976" s="142"/>
      <c r="E3976" s="84"/>
      <c r="F3976" s="216"/>
      <c r="G3976" s="84"/>
      <c r="H3976" s="210"/>
      <c r="I3976" s="210"/>
      <c r="J3976" s="84"/>
      <c r="K3976" s="84"/>
      <c r="L3976" s="84"/>
      <c r="M3976" s="84"/>
      <c r="N3976" s="84"/>
      <c r="O3976" s="6"/>
      <c r="P3976" s="6"/>
      <c r="Q3976" s="6"/>
      <c r="R3976" s="6"/>
      <c r="S3976" s="6"/>
      <c r="T3976" s="6"/>
      <c r="U3976" s="6"/>
    </row>
    <row r="3977" spans="2:21" s="83" customFormat="1" x14ac:dyDescent="0.2">
      <c r="B3977" s="142"/>
      <c r="E3977" s="84"/>
      <c r="F3977" s="216"/>
      <c r="G3977" s="84"/>
      <c r="H3977" s="210"/>
      <c r="I3977" s="210"/>
      <c r="J3977" s="84"/>
      <c r="K3977" s="84"/>
      <c r="L3977" s="84"/>
      <c r="M3977" s="84"/>
      <c r="N3977" s="84"/>
      <c r="O3977" s="6"/>
      <c r="P3977" s="6"/>
      <c r="Q3977" s="6"/>
      <c r="R3977" s="6"/>
      <c r="S3977" s="6"/>
      <c r="T3977" s="6"/>
      <c r="U3977" s="6"/>
    </row>
    <row r="3978" spans="2:21" s="83" customFormat="1" x14ac:dyDescent="0.2">
      <c r="B3978" s="142"/>
      <c r="E3978" s="84"/>
      <c r="F3978" s="216"/>
      <c r="G3978" s="84"/>
      <c r="H3978" s="210"/>
      <c r="I3978" s="210"/>
      <c r="J3978" s="84"/>
      <c r="K3978" s="84"/>
      <c r="L3978" s="84"/>
      <c r="M3978" s="84"/>
      <c r="N3978" s="84"/>
      <c r="O3978" s="6"/>
      <c r="P3978" s="6"/>
      <c r="Q3978" s="6"/>
      <c r="R3978" s="6"/>
      <c r="S3978" s="6"/>
      <c r="T3978" s="6"/>
      <c r="U3978" s="6"/>
    </row>
    <row r="3979" spans="2:21" s="83" customFormat="1" x14ac:dyDescent="0.2">
      <c r="B3979" s="142"/>
      <c r="E3979" s="84"/>
      <c r="F3979" s="216"/>
      <c r="G3979" s="84"/>
      <c r="H3979" s="210"/>
      <c r="I3979" s="210"/>
      <c r="J3979" s="84"/>
      <c r="K3979" s="84"/>
      <c r="L3979" s="84"/>
      <c r="M3979" s="84"/>
      <c r="N3979" s="84"/>
      <c r="O3979" s="6"/>
      <c r="P3979" s="6"/>
      <c r="Q3979" s="6"/>
      <c r="R3979" s="6"/>
      <c r="S3979" s="6"/>
      <c r="T3979" s="6"/>
      <c r="U3979" s="6"/>
    </row>
    <row r="3980" spans="2:21" s="83" customFormat="1" x14ac:dyDescent="0.2">
      <c r="B3980" s="142"/>
      <c r="E3980" s="84"/>
      <c r="F3980" s="216"/>
      <c r="G3980" s="84"/>
      <c r="H3980" s="210"/>
      <c r="I3980" s="210"/>
      <c r="J3980" s="84"/>
      <c r="K3980" s="84"/>
      <c r="L3980" s="84"/>
      <c r="M3980" s="84"/>
      <c r="N3980" s="84"/>
      <c r="O3980" s="6"/>
      <c r="P3980" s="6"/>
      <c r="Q3980" s="6"/>
      <c r="R3980" s="6"/>
      <c r="S3980" s="6"/>
      <c r="T3980" s="6"/>
      <c r="U3980" s="6"/>
    </row>
    <row r="3981" spans="2:21" s="83" customFormat="1" x14ac:dyDescent="0.2">
      <c r="B3981" s="142"/>
      <c r="E3981" s="84"/>
      <c r="F3981" s="216"/>
      <c r="G3981" s="84"/>
      <c r="H3981" s="210"/>
      <c r="I3981" s="210"/>
      <c r="J3981" s="84"/>
      <c r="K3981" s="84"/>
      <c r="L3981" s="84"/>
      <c r="M3981" s="84"/>
      <c r="N3981" s="84"/>
      <c r="O3981" s="6"/>
      <c r="P3981" s="6"/>
      <c r="Q3981" s="6"/>
      <c r="R3981" s="6"/>
      <c r="S3981" s="6"/>
      <c r="T3981" s="6"/>
      <c r="U3981" s="6"/>
    </row>
    <row r="3982" spans="2:21" s="83" customFormat="1" x14ac:dyDescent="0.2">
      <c r="B3982" s="142"/>
      <c r="E3982" s="84"/>
      <c r="F3982" s="216"/>
      <c r="G3982" s="84"/>
      <c r="H3982" s="210"/>
      <c r="I3982" s="210"/>
      <c r="J3982" s="84"/>
      <c r="K3982" s="84"/>
      <c r="L3982" s="84"/>
      <c r="M3982" s="84"/>
      <c r="N3982" s="84"/>
      <c r="O3982" s="6"/>
      <c r="P3982" s="6"/>
      <c r="Q3982" s="6"/>
      <c r="R3982" s="6"/>
      <c r="S3982" s="6"/>
      <c r="T3982" s="6"/>
      <c r="U3982" s="6"/>
    </row>
    <row r="3983" spans="2:21" s="83" customFormat="1" x14ac:dyDescent="0.2">
      <c r="B3983" s="142"/>
      <c r="E3983" s="84"/>
      <c r="F3983" s="216"/>
      <c r="G3983" s="84"/>
      <c r="H3983" s="210"/>
      <c r="I3983" s="210"/>
      <c r="J3983" s="84"/>
      <c r="K3983" s="84"/>
      <c r="L3983" s="84"/>
      <c r="M3983" s="84"/>
      <c r="N3983" s="84"/>
      <c r="O3983" s="6"/>
      <c r="P3983" s="6"/>
      <c r="Q3983" s="6"/>
      <c r="R3983" s="6"/>
      <c r="S3983" s="6"/>
      <c r="T3983" s="6"/>
      <c r="U3983" s="6"/>
    </row>
    <row r="3984" spans="2:21" s="83" customFormat="1" x14ac:dyDescent="0.2">
      <c r="B3984" s="142"/>
      <c r="E3984" s="84"/>
      <c r="F3984" s="216"/>
      <c r="G3984" s="84"/>
      <c r="H3984" s="210"/>
      <c r="I3984" s="210"/>
      <c r="J3984" s="84"/>
      <c r="K3984" s="84"/>
      <c r="L3984" s="84"/>
      <c r="M3984" s="84"/>
      <c r="N3984" s="84"/>
      <c r="O3984" s="6"/>
      <c r="P3984" s="6"/>
      <c r="Q3984" s="6"/>
      <c r="R3984" s="6"/>
      <c r="S3984" s="6"/>
      <c r="T3984" s="6"/>
      <c r="U3984" s="6"/>
    </row>
    <row r="3985" spans="2:21" s="83" customFormat="1" x14ac:dyDescent="0.2">
      <c r="B3985" s="142"/>
      <c r="E3985" s="84"/>
      <c r="F3985" s="216"/>
      <c r="G3985" s="84"/>
      <c r="H3985" s="210"/>
      <c r="I3985" s="210"/>
      <c r="J3985" s="84"/>
      <c r="K3985" s="84"/>
      <c r="L3985" s="84"/>
      <c r="M3985" s="84"/>
      <c r="N3985" s="84"/>
      <c r="O3985" s="6"/>
      <c r="P3985" s="6"/>
      <c r="Q3985" s="6"/>
      <c r="R3985" s="6"/>
      <c r="S3985" s="6"/>
      <c r="T3985" s="6"/>
      <c r="U3985" s="6"/>
    </row>
    <row r="3986" spans="2:21" s="83" customFormat="1" x14ac:dyDescent="0.2">
      <c r="B3986" s="142"/>
      <c r="E3986" s="84"/>
      <c r="F3986" s="216"/>
      <c r="G3986" s="84"/>
      <c r="H3986" s="210"/>
      <c r="I3986" s="210"/>
      <c r="J3986" s="84"/>
      <c r="K3986" s="84"/>
      <c r="L3986" s="84"/>
      <c r="M3986" s="84"/>
      <c r="N3986" s="84"/>
      <c r="O3986" s="6"/>
      <c r="P3986" s="6"/>
      <c r="Q3986" s="6"/>
      <c r="R3986" s="6"/>
      <c r="S3986" s="6"/>
      <c r="T3986" s="6"/>
      <c r="U3986" s="6"/>
    </row>
    <row r="3987" spans="2:21" s="83" customFormat="1" x14ac:dyDescent="0.2">
      <c r="B3987" s="142"/>
      <c r="E3987" s="84"/>
      <c r="F3987" s="216"/>
      <c r="G3987" s="84"/>
      <c r="H3987" s="210"/>
      <c r="I3987" s="210"/>
      <c r="J3987" s="84"/>
      <c r="K3987" s="84"/>
      <c r="L3987" s="84"/>
      <c r="M3987" s="84"/>
      <c r="N3987" s="84"/>
      <c r="O3987" s="6"/>
      <c r="P3987" s="6"/>
      <c r="Q3987" s="6"/>
      <c r="R3987" s="6"/>
      <c r="S3987" s="6"/>
      <c r="T3987" s="6"/>
      <c r="U3987" s="6"/>
    </row>
    <row r="3988" spans="2:21" s="83" customFormat="1" x14ac:dyDescent="0.2">
      <c r="B3988" s="142"/>
      <c r="E3988" s="84"/>
      <c r="F3988" s="216"/>
      <c r="G3988" s="84"/>
      <c r="H3988" s="210"/>
      <c r="I3988" s="210"/>
      <c r="J3988" s="84"/>
      <c r="K3988" s="84"/>
      <c r="L3988" s="84"/>
      <c r="M3988" s="84"/>
      <c r="N3988" s="84"/>
      <c r="O3988" s="6"/>
      <c r="P3988" s="6"/>
      <c r="Q3988" s="6"/>
      <c r="R3988" s="6"/>
      <c r="S3988" s="6"/>
      <c r="T3988" s="6"/>
      <c r="U3988" s="6"/>
    </row>
    <row r="3989" spans="2:21" s="83" customFormat="1" x14ac:dyDescent="0.2">
      <c r="B3989" s="142"/>
      <c r="E3989" s="84"/>
      <c r="F3989" s="216"/>
      <c r="G3989" s="84"/>
      <c r="H3989" s="210"/>
      <c r="I3989" s="210"/>
      <c r="J3989" s="84"/>
      <c r="K3989" s="84"/>
      <c r="L3989" s="84"/>
      <c r="M3989" s="84"/>
      <c r="N3989" s="84"/>
      <c r="O3989" s="6"/>
      <c r="P3989" s="6"/>
      <c r="Q3989" s="6"/>
      <c r="R3989" s="6"/>
      <c r="S3989" s="6"/>
      <c r="T3989" s="6"/>
      <c r="U3989" s="6"/>
    </row>
    <row r="3990" spans="2:21" s="83" customFormat="1" x14ac:dyDescent="0.2">
      <c r="B3990" s="142"/>
      <c r="E3990" s="84"/>
      <c r="F3990" s="216"/>
      <c r="G3990" s="84"/>
      <c r="H3990" s="210"/>
      <c r="I3990" s="210"/>
      <c r="J3990" s="84"/>
      <c r="K3990" s="84"/>
      <c r="L3990" s="84"/>
      <c r="M3990" s="84"/>
      <c r="N3990" s="84"/>
      <c r="O3990" s="6"/>
      <c r="P3990" s="6"/>
      <c r="Q3990" s="6"/>
      <c r="R3990" s="6"/>
      <c r="S3990" s="6"/>
      <c r="T3990" s="6"/>
      <c r="U3990" s="6"/>
    </row>
    <row r="3991" spans="2:21" s="83" customFormat="1" x14ac:dyDescent="0.2">
      <c r="B3991" s="142"/>
      <c r="E3991" s="84"/>
      <c r="F3991" s="216"/>
      <c r="G3991" s="84"/>
      <c r="H3991" s="210"/>
      <c r="I3991" s="210"/>
      <c r="J3991" s="84"/>
      <c r="K3991" s="84"/>
      <c r="L3991" s="84"/>
      <c r="M3991" s="84"/>
      <c r="N3991" s="84"/>
      <c r="O3991" s="6"/>
      <c r="P3991" s="6"/>
      <c r="Q3991" s="6"/>
      <c r="R3991" s="6"/>
      <c r="S3991" s="6"/>
      <c r="T3991" s="6"/>
      <c r="U3991" s="6"/>
    </row>
    <row r="3992" spans="2:21" s="83" customFormat="1" x14ac:dyDescent="0.2">
      <c r="B3992" s="142"/>
      <c r="E3992" s="84"/>
      <c r="F3992" s="216"/>
      <c r="G3992" s="84"/>
      <c r="H3992" s="210"/>
      <c r="I3992" s="210"/>
      <c r="J3992" s="84"/>
      <c r="K3992" s="84"/>
      <c r="L3992" s="84"/>
      <c r="M3992" s="84"/>
      <c r="N3992" s="84"/>
      <c r="O3992" s="6"/>
      <c r="P3992" s="6"/>
      <c r="Q3992" s="6"/>
      <c r="R3992" s="6"/>
      <c r="S3992" s="6"/>
      <c r="T3992" s="6"/>
      <c r="U3992" s="6"/>
    </row>
    <row r="3993" spans="2:21" s="83" customFormat="1" x14ac:dyDescent="0.2">
      <c r="B3993" s="142"/>
      <c r="E3993" s="84"/>
      <c r="F3993" s="216"/>
      <c r="G3993" s="84"/>
      <c r="H3993" s="210"/>
      <c r="I3993" s="210"/>
      <c r="J3993" s="84"/>
      <c r="K3993" s="84"/>
      <c r="L3993" s="84"/>
      <c r="M3993" s="84"/>
      <c r="N3993" s="84"/>
      <c r="O3993" s="6"/>
      <c r="P3993" s="6"/>
      <c r="Q3993" s="6"/>
      <c r="R3993" s="6"/>
      <c r="S3993" s="6"/>
      <c r="T3993" s="6"/>
      <c r="U3993" s="6"/>
    </row>
    <row r="3994" spans="2:21" s="83" customFormat="1" x14ac:dyDescent="0.2">
      <c r="B3994" s="142"/>
      <c r="E3994" s="84"/>
      <c r="F3994" s="216"/>
      <c r="G3994" s="84"/>
      <c r="H3994" s="210"/>
      <c r="I3994" s="210"/>
      <c r="J3994" s="84"/>
      <c r="K3994" s="84"/>
      <c r="L3994" s="84"/>
      <c r="M3994" s="84"/>
      <c r="N3994" s="84"/>
      <c r="O3994" s="6"/>
      <c r="P3994" s="6"/>
      <c r="Q3994" s="6"/>
      <c r="R3994" s="6"/>
      <c r="S3994" s="6"/>
      <c r="T3994" s="6"/>
      <c r="U3994" s="6"/>
    </row>
    <row r="3995" spans="2:21" s="83" customFormat="1" x14ac:dyDescent="0.2">
      <c r="B3995" s="142"/>
      <c r="E3995" s="84"/>
      <c r="F3995" s="216"/>
      <c r="G3995" s="84"/>
      <c r="H3995" s="210"/>
      <c r="I3995" s="210"/>
      <c r="J3995" s="84"/>
      <c r="K3995" s="84"/>
      <c r="L3995" s="84"/>
      <c r="M3995" s="84"/>
      <c r="N3995" s="84"/>
      <c r="O3995" s="6"/>
      <c r="P3995" s="6"/>
      <c r="Q3995" s="6"/>
      <c r="R3995" s="6"/>
      <c r="S3995" s="6"/>
      <c r="T3995" s="6"/>
      <c r="U3995" s="6"/>
    </row>
    <row r="3996" spans="2:21" s="83" customFormat="1" x14ac:dyDescent="0.2">
      <c r="B3996" s="142"/>
      <c r="E3996" s="84"/>
      <c r="F3996" s="216"/>
      <c r="G3996" s="84"/>
      <c r="H3996" s="210"/>
      <c r="I3996" s="210"/>
      <c r="J3996" s="84"/>
      <c r="K3996" s="84"/>
      <c r="L3996" s="84"/>
      <c r="M3996" s="84"/>
      <c r="N3996" s="84"/>
      <c r="O3996" s="6"/>
      <c r="P3996" s="6"/>
      <c r="Q3996" s="6"/>
      <c r="R3996" s="6"/>
      <c r="S3996" s="6"/>
      <c r="T3996" s="6"/>
      <c r="U3996" s="6"/>
    </row>
    <row r="3997" spans="2:21" s="83" customFormat="1" x14ac:dyDescent="0.2">
      <c r="B3997" s="142"/>
      <c r="E3997" s="84"/>
      <c r="F3997" s="216"/>
      <c r="G3997" s="84"/>
      <c r="H3997" s="210"/>
      <c r="I3997" s="210"/>
      <c r="J3997" s="84"/>
      <c r="K3997" s="84"/>
      <c r="L3997" s="84"/>
      <c r="M3997" s="84"/>
      <c r="N3997" s="84"/>
      <c r="O3997" s="6"/>
      <c r="P3997" s="6"/>
      <c r="Q3997" s="6"/>
      <c r="R3997" s="6"/>
      <c r="S3997" s="6"/>
      <c r="T3997" s="6"/>
      <c r="U3997" s="6"/>
    </row>
    <row r="3998" spans="2:21" s="83" customFormat="1" x14ac:dyDescent="0.2">
      <c r="B3998" s="142"/>
      <c r="E3998" s="84"/>
      <c r="F3998" s="216"/>
      <c r="G3998" s="84"/>
      <c r="H3998" s="210"/>
      <c r="I3998" s="210"/>
      <c r="J3998" s="84"/>
      <c r="K3998" s="84"/>
      <c r="L3998" s="84"/>
      <c r="M3998" s="84"/>
      <c r="N3998" s="84"/>
      <c r="O3998" s="6"/>
      <c r="P3998" s="6"/>
      <c r="Q3998" s="6"/>
      <c r="R3998" s="6"/>
      <c r="S3998" s="6"/>
      <c r="T3998" s="6"/>
      <c r="U3998" s="6"/>
    </row>
    <row r="3999" spans="2:21" s="83" customFormat="1" x14ac:dyDescent="0.2">
      <c r="B3999" s="142"/>
      <c r="E3999" s="84"/>
      <c r="F3999" s="216"/>
      <c r="G3999" s="84"/>
      <c r="H3999" s="210"/>
      <c r="I3999" s="210"/>
      <c r="J3999" s="84"/>
      <c r="K3999" s="84"/>
      <c r="L3999" s="84"/>
      <c r="M3999" s="84"/>
      <c r="N3999" s="84"/>
      <c r="O3999" s="6"/>
      <c r="P3999" s="6"/>
      <c r="Q3999" s="6"/>
      <c r="R3999" s="6"/>
      <c r="S3999" s="6"/>
      <c r="T3999" s="6"/>
      <c r="U3999" s="6"/>
    </row>
    <row r="4000" spans="2:21" s="83" customFormat="1" x14ac:dyDescent="0.2">
      <c r="B4000" s="142"/>
      <c r="E4000" s="84"/>
      <c r="F4000" s="216"/>
      <c r="G4000" s="84"/>
      <c r="H4000" s="210"/>
      <c r="I4000" s="210"/>
      <c r="J4000" s="84"/>
      <c r="K4000" s="84"/>
      <c r="L4000" s="84"/>
      <c r="M4000" s="84"/>
      <c r="N4000" s="84"/>
      <c r="O4000" s="6"/>
      <c r="P4000" s="6"/>
      <c r="Q4000" s="6"/>
      <c r="R4000" s="6"/>
      <c r="S4000" s="6"/>
      <c r="T4000" s="6"/>
      <c r="U4000" s="6"/>
    </row>
    <row r="4001" spans="2:21" s="83" customFormat="1" x14ac:dyDescent="0.2">
      <c r="B4001" s="142"/>
      <c r="E4001" s="84"/>
      <c r="F4001" s="216"/>
      <c r="G4001" s="84"/>
      <c r="H4001" s="210"/>
      <c r="I4001" s="210"/>
      <c r="J4001" s="84"/>
      <c r="K4001" s="84"/>
      <c r="L4001" s="84"/>
      <c r="M4001" s="84"/>
      <c r="N4001" s="84"/>
      <c r="O4001" s="6"/>
      <c r="P4001" s="6"/>
      <c r="Q4001" s="6"/>
      <c r="R4001" s="6"/>
      <c r="S4001" s="6"/>
      <c r="T4001" s="6"/>
      <c r="U4001" s="6"/>
    </row>
    <row r="4002" spans="2:21" s="83" customFormat="1" x14ac:dyDescent="0.2">
      <c r="B4002" s="142"/>
      <c r="E4002" s="84"/>
      <c r="F4002" s="216"/>
      <c r="G4002" s="84"/>
      <c r="H4002" s="210"/>
      <c r="I4002" s="210"/>
      <c r="J4002" s="84"/>
      <c r="K4002" s="84"/>
      <c r="L4002" s="84"/>
      <c r="M4002" s="84"/>
      <c r="N4002" s="84"/>
      <c r="O4002" s="6"/>
      <c r="P4002" s="6"/>
      <c r="Q4002" s="6"/>
      <c r="R4002" s="6"/>
      <c r="S4002" s="6"/>
      <c r="T4002" s="6"/>
      <c r="U4002" s="6"/>
    </row>
    <row r="4003" spans="2:21" s="83" customFormat="1" x14ac:dyDescent="0.2">
      <c r="B4003" s="142"/>
      <c r="E4003" s="84"/>
      <c r="F4003" s="216"/>
      <c r="G4003" s="84"/>
      <c r="H4003" s="210"/>
      <c r="I4003" s="210"/>
      <c r="J4003" s="84"/>
      <c r="K4003" s="84"/>
      <c r="L4003" s="84"/>
      <c r="M4003" s="84"/>
      <c r="N4003" s="84"/>
      <c r="O4003" s="6"/>
      <c r="P4003" s="6"/>
      <c r="Q4003" s="6"/>
      <c r="R4003" s="6"/>
      <c r="S4003" s="6"/>
      <c r="T4003" s="6"/>
      <c r="U4003" s="6"/>
    </row>
    <row r="4004" spans="2:21" s="83" customFormat="1" x14ac:dyDescent="0.2">
      <c r="B4004" s="142"/>
      <c r="E4004" s="84"/>
      <c r="F4004" s="216"/>
      <c r="G4004" s="84"/>
      <c r="H4004" s="210"/>
      <c r="I4004" s="210"/>
      <c r="J4004" s="84"/>
      <c r="K4004" s="84"/>
      <c r="L4004" s="84"/>
      <c r="M4004" s="84"/>
      <c r="N4004" s="84"/>
      <c r="O4004" s="6"/>
      <c r="P4004" s="6"/>
      <c r="Q4004" s="6"/>
      <c r="R4004" s="6"/>
      <c r="S4004" s="6"/>
      <c r="T4004" s="6"/>
      <c r="U4004" s="6"/>
    </row>
    <row r="4005" spans="2:21" s="83" customFormat="1" x14ac:dyDescent="0.2">
      <c r="B4005" s="142"/>
      <c r="E4005" s="84"/>
      <c r="F4005" s="216"/>
      <c r="G4005" s="84"/>
      <c r="H4005" s="210"/>
      <c r="I4005" s="210"/>
      <c r="J4005" s="84"/>
      <c r="K4005" s="84"/>
      <c r="L4005" s="84"/>
      <c r="M4005" s="84"/>
      <c r="N4005" s="84"/>
      <c r="O4005" s="6"/>
      <c r="P4005" s="6"/>
      <c r="Q4005" s="6"/>
      <c r="R4005" s="6"/>
      <c r="S4005" s="6"/>
      <c r="T4005" s="6"/>
      <c r="U4005" s="6"/>
    </row>
    <row r="4006" spans="2:21" s="83" customFormat="1" x14ac:dyDescent="0.2">
      <c r="B4006" s="142"/>
      <c r="E4006" s="84"/>
      <c r="F4006" s="216"/>
      <c r="G4006" s="84"/>
      <c r="H4006" s="210"/>
      <c r="I4006" s="210"/>
      <c r="J4006" s="84"/>
      <c r="K4006" s="84"/>
      <c r="L4006" s="84"/>
      <c r="M4006" s="84"/>
      <c r="N4006" s="84"/>
      <c r="O4006" s="6"/>
      <c r="P4006" s="6"/>
      <c r="Q4006" s="6"/>
      <c r="R4006" s="6"/>
      <c r="S4006" s="6"/>
      <c r="T4006" s="6"/>
      <c r="U4006" s="6"/>
    </row>
    <row r="4007" spans="2:21" s="83" customFormat="1" x14ac:dyDescent="0.2">
      <c r="B4007" s="142"/>
      <c r="E4007" s="84"/>
      <c r="F4007" s="216"/>
      <c r="G4007" s="84"/>
      <c r="H4007" s="210"/>
      <c r="I4007" s="210"/>
      <c r="J4007" s="84"/>
      <c r="K4007" s="84"/>
      <c r="L4007" s="84"/>
      <c r="M4007" s="84"/>
      <c r="N4007" s="84"/>
      <c r="O4007" s="6"/>
      <c r="P4007" s="6"/>
      <c r="Q4007" s="6"/>
      <c r="R4007" s="6"/>
      <c r="S4007" s="6"/>
      <c r="T4007" s="6"/>
      <c r="U4007" s="6"/>
    </row>
    <row r="4008" spans="2:21" s="83" customFormat="1" x14ac:dyDescent="0.2">
      <c r="B4008" s="142"/>
      <c r="E4008" s="84"/>
      <c r="F4008" s="216"/>
      <c r="G4008" s="84"/>
      <c r="H4008" s="210"/>
      <c r="I4008" s="210"/>
      <c r="J4008" s="84"/>
      <c r="K4008" s="84"/>
      <c r="L4008" s="84"/>
      <c r="M4008" s="84"/>
      <c r="N4008" s="84"/>
      <c r="O4008" s="6"/>
      <c r="P4008" s="6"/>
      <c r="Q4008" s="6"/>
      <c r="R4008" s="6"/>
      <c r="S4008" s="6"/>
      <c r="T4008" s="6"/>
      <c r="U4008" s="6"/>
    </row>
    <row r="4009" spans="2:21" s="83" customFormat="1" x14ac:dyDescent="0.2">
      <c r="B4009" s="142"/>
      <c r="E4009" s="84"/>
      <c r="F4009" s="216"/>
      <c r="G4009" s="84"/>
      <c r="H4009" s="210"/>
      <c r="I4009" s="210"/>
      <c r="J4009" s="84"/>
      <c r="K4009" s="84"/>
      <c r="L4009" s="84"/>
      <c r="M4009" s="84"/>
      <c r="N4009" s="84"/>
      <c r="O4009" s="6"/>
      <c r="P4009" s="6"/>
      <c r="Q4009" s="6"/>
      <c r="R4009" s="6"/>
      <c r="S4009" s="6"/>
      <c r="T4009" s="6"/>
      <c r="U4009" s="6"/>
    </row>
    <row r="4010" spans="2:21" s="83" customFormat="1" x14ac:dyDescent="0.2">
      <c r="B4010" s="142"/>
      <c r="E4010" s="84"/>
      <c r="F4010" s="216"/>
      <c r="G4010" s="84"/>
      <c r="H4010" s="210"/>
      <c r="I4010" s="210"/>
      <c r="J4010" s="84"/>
      <c r="K4010" s="84"/>
      <c r="L4010" s="84"/>
      <c r="M4010" s="84"/>
      <c r="N4010" s="84"/>
      <c r="O4010" s="6"/>
      <c r="P4010" s="6"/>
      <c r="Q4010" s="6"/>
      <c r="R4010" s="6"/>
      <c r="S4010" s="6"/>
      <c r="T4010" s="6"/>
      <c r="U4010" s="6"/>
    </row>
    <row r="4011" spans="2:21" s="83" customFormat="1" x14ac:dyDescent="0.2">
      <c r="B4011" s="142"/>
      <c r="E4011" s="84"/>
      <c r="F4011" s="216"/>
      <c r="G4011" s="84"/>
      <c r="H4011" s="210"/>
      <c r="I4011" s="210"/>
      <c r="J4011" s="84"/>
      <c r="K4011" s="84"/>
      <c r="L4011" s="84"/>
      <c r="M4011" s="84"/>
      <c r="N4011" s="84"/>
      <c r="O4011" s="6"/>
      <c r="P4011" s="6"/>
      <c r="Q4011" s="6"/>
      <c r="R4011" s="6"/>
      <c r="S4011" s="6"/>
      <c r="T4011" s="6"/>
      <c r="U4011" s="6"/>
    </row>
    <row r="4012" spans="2:21" s="83" customFormat="1" x14ac:dyDescent="0.2">
      <c r="B4012" s="142"/>
      <c r="E4012" s="84"/>
      <c r="F4012" s="216"/>
      <c r="G4012" s="84"/>
      <c r="H4012" s="210"/>
      <c r="I4012" s="210"/>
      <c r="J4012" s="84"/>
      <c r="K4012" s="84"/>
      <c r="L4012" s="84"/>
      <c r="M4012" s="84"/>
      <c r="N4012" s="84"/>
      <c r="O4012" s="6"/>
      <c r="P4012" s="6"/>
      <c r="Q4012" s="6"/>
      <c r="R4012" s="6"/>
      <c r="S4012" s="6"/>
      <c r="T4012" s="6"/>
      <c r="U4012" s="6"/>
    </row>
    <row r="4013" spans="2:21" s="83" customFormat="1" x14ac:dyDescent="0.2">
      <c r="B4013" s="142"/>
      <c r="E4013" s="84"/>
      <c r="F4013" s="216"/>
      <c r="G4013" s="84"/>
      <c r="H4013" s="210"/>
      <c r="I4013" s="210"/>
      <c r="J4013" s="84"/>
      <c r="K4013" s="84"/>
      <c r="L4013" s="84"/>
      <c r="M4013" s="84"/>
      <c r="N4013" s="84"/>
      <c r="O4013" s="6"/>
      <c r="P4013" s="6"/>
      <c r="Q4013" s="6"/>
      <c r="R4013" s="6"/>
      <c r="S4013" s="6"/>
      <c r="T4013" s="6"/>
      <c r="U4013" s="6"/>
    </row>
    <row r="4014" spans="2:21" s="83" customFormat="1" x14ac:dyDescent="0.2">
      <c r="B4014" s="142"/>
      <c r="E4014" s="84"/>
      <c r="F4014" s="216"/>
      <c r="G4014" s="84"/>
      <c r="H4014" s="210"/>
      <c r="I4014" s="210"/>
      <c r="J4014" s="84"/>
      <c r="K4014" s="84"/>
      <c r="L4014" s="84"/>
      <c r="M4014" s="84"/>
      <c r="N4014" s="84"/>
      <c r="O4014" s="6"/>
      <c r="P4014" s="6"/>
      <c r="Q4014" s="6"/>
      <c r="R4014" s="6"/>
      <c r="S4014" s="6"/>
      <c r="T4014" s="6"/>
      <c r="U4014" s="6"/>
    </row>
    <row r="4015" spans="2:21" s="83" customFormat="1" x14ac:dyDescent="0.2">
      <c r="B4015" s="142"/>
      <c r="E4015" s="84"/>
      <c r="F4015" s="216"/>
      <c r="G4015" s="84"/>
      <c r="H4015" s="210"/>
      <c r="I4015" s="210"/>
      <c r="J4015" s="84"/>
      <c r="K4015" s="84"/>
      <c r="L4015" s="84"/>
      <c r="M4015" s="84"/>
      <c r="N4015" s="84"/>
      <c r="O4015" s="6"/>
      <c r="P4015" s="6"/>
      <c r="Q4015" s="6"/>
      <c r="R4015" s="6"/>
      <c r="S4015" s="6"/>
      <c r="T4015" s="6"/>
      <c r="U4015" s="6"/>
    </row>
    <row r="4016" spans="2:21" s="83" customFormat="1" x14ac:dyDescent="0.2">
      <c r="B4016" s="142"/>
      <c r="E4016" s="84"/>
      <c r="F4016" s="216"/>
      <c r="G4016" s="84"/>
      <c r="H4016" s="210"/>
      <c r="I4016" s="210"/>
      <c r="J4016" s="84"/>
      <c r="K4016" s="84"/>
      <c r="L4016" s="84"/>
      <c r="M4016" s="84"/>
      <c r="N4016" s="84"/>
      <c r="O4016" s="6"/>
      <c r="P4016" s="6"/>
      <c r="Q4016" s="6"/>
      <c r="R4016" s="6"/>
      <c r="S4016" s="6"/>
      <c r="T4016" s="6"/>
      <c r="U4016" s="6"/>
    </row>
    <row r="4017" spans="2:21" s="83" customFormat="1" x14ac:dyDescent="0.2">
      <c r="B4017" s="142"/>
      <c r="E4017" s="84"/>
      <c r="F4017" s="216"/>
      <c r="G4017" s="84"/>
      <c r="H4017" s="210"/>
      <c r="I4017" s="210"/>
      <c r="J4017" s="84"/>
      <c r="K4017" s="84"/>
      <c r="L4017" s="84"/>
      <c r="M4017" s="84"/>
      <c r="N4017" s="84"/>
      <c r="O4017" s="6"/>
      <c r="P4017" s="6"/>
      <c r="Q4017" s="6"/>
      <c r="R4017" s="6"/>
      <c r="S4017" s="6"/>
      <c r="T4017" s="6"/>
      <c r="U4017" s="6"/>
    </row>
    <row r="4018" spans="2:21" s="83" customFormat="1" x14ac:dyDescent="0.2">
      <c r="B4018" s="142"/>
      <c r="E4018" s="84"/>
      <c r="F4018" s="216"/>
      <c r="G4018" s="84"/>
      <c r="H4018" s="210"/>
      <c r="I4018" s="210"/>
      <c r="J4018" s="84"/>
      <c r="K4018" s="84"/>
      <c r="L4018" s="84"/>
      <c r="M4018" s="84"/>
      <c r="N4018" s="84"/>
      <c r="O4018" s="6"/>
      <c r="P4018" s="6"/>
      <c r="Q4018" s="6"/>
      <c r="R4018" s="6"/>
      <c r="S4018" s="6"/>
      <c r="T4018" s="6"/>
      <c r="U4018" s="6"/>
    </row>
    <row r="4019" spans="2:21" s="83" customFormat="1" x14ac:dyDescent="0.2">
      <c r="B4019" s="142"/>
      <c r="E4019" s="84"/>
      <c r="F4019" s="216"/>
      <c r="G4019" s="84"/>
      <c r="H4019" s="210"/>
      <c r="I4019" s="210"/>
      <c r="J4019" s="84"/>
      <c r="K4019" s="84"/>
      <c r="L4019" s="84"/>
      <c r="M4019" s="84"/>
      <c r="N4019" s="84"/>
      <c r="O4019" s="6"/>
      <c r="P4019" s="6"/>
      <c r="Q4019" s="6"/>
      <c r="R4019" s="6"/>
      <c r="S4019" s="6"/>
      <c r="T4019" s="6"/>
      <c r="U4019" s="6"/>
    </row>
    <row r="4020" spans="2:21" s="83" customFormat="1" x14ac:dyDescent="0.2">
      <c r="B4020" s="142"/>
      <c r="E4020" s="84"/>
      <c r="F4020" s="216"/>
      <c r="G4020" s="84"/>
      <c r="H4020" s="210"/>
      <c r="I4020" s="210"/>
      <c r="J4020" s="84"/>
      <c r="K4020" s="84"/>
      <c r="L4020" s="84"/>
      <c r="M4020" s="84"/>
      <c r="N4020" s="84"/>
      <c r="O4020" s="6"/>
      <c r="P4020" s="6"/>
      <c r="Q4020" s="6"/>
      <c r="R4020" s="6"/>
      <c r="S4020" s="6"/>
      <c r="T4020" s="6"/>
      <c r="U4020" s="6"/>
    </row>
    <row r="4021" spans="2:21" s="83" customFormat="1" x14ac:dyDescent="0.2">
      <c r="B4021" s="142"/>
      <c r="E4021" s="84"/>
      <c r="F4021" s="216"/>
      <c r="G4021" s="84"/>
      <c r="H4021" s="210"/>
      <c r="I4021" s="210"/>
      <c r="J4021" s="84"/>
      <c r="K4021" s="84"/>
      <c r="L4021" s="84"/>
      <c r="M4021" s="84"/>
      <c r="N4021" s="84"/>
      <c r="O4021" s="6"/>
      <c r="P4021" s="6"/>
      <c r="Q4021" s="6"/>
      <c r="R4021" s="6"/>
      <c r="S4021" s="6"/>
      <c r="T4021" s="6"/>
      <c r="U4021" s="6"/>
    </row>
    <row r="4022" spans="2:21" s="83" customFormat="1" x14ac:dyDescent="0.2">
      <c r="B4022" s="142"/>
      <c r="E4022" s="84"/>
      <c r="F4022" s="216"/>
      <c r="G4022" s="84"/>
      <c r="H4022" s="210"/>
      <c r="I4022" s="210"/>
      <c r="J4022" s="84"/>
      <c r="K4022" s="84"/>
      <c r="L4022" s="84"/>
      <c r="M4022" s="84"/>
      <c r="N4022" s="84"/>
      <c r="O4022" s="6"/>
      <c r="P4022" s="6"/>
      <c r="Q4022" s="6"/>
      <c r="R4022" s="6"/>
      <c r="S4022" s="6"/>
      <c r="T4022" s="6"/>
      <c r="U4022" s="6"/>
    </row>
    <row r="4023" spans="2:21" s="83" customFormat="1" x14ac:dyDescent="0.2">
      <c r="B4023" s="142"/>
      <c r="E4023" s="84"/>
      <c r="F4023" s="216"/>
      <c r="G4023" s="84"/>
      <c r="H4023" s="210"/>
      <c r="I4023" s="210"/>
      <c r="J4023" s="84"/>
      <c r="K4023" s="84"/>
      <c r="L4023" s="84"/>
      <c r="M4023" s="84"/>
      <c r="N4023" s="84"/>
      <c r="O4023" s="6"/>
      <c r="P4023" s="6"/>
      <c r="Q4023" s="6"/>
      <c r="R4023" s="6"/>
      <c r="S4023" s="6"/>
      <c r="T4023" s="6"/>
      <c r="U4023" s="6"/>
    </row>
    <row r="4024" spans="2:21" s="83" customFormat="1" x14ac:dyDescent="0.2">
      <c r="B4024" s="142"/>
      <c r="E4024" s="84"/>
      <c r="F4024" s="216"/>
      <c r="G4024" s="84"/>
      <c r="H4024" s="210"/>
      <c r="I4024" s="210"/>
      <c r="J4024" s="84"/>
      <c r="K4024" s="84"/>
      <c r="L4024" s="84"/>
      <c r="M4024" s="84"/>
      <c r="N4024" s="84"/>
      <c r="O4024" s="6"/>
      <c r="P4024" s="6"/>
      <c r="Q4024" s="6"/>
      <c r="R4024" s="6"/>
      <c r="S4024" s="6"/>
      <c r="T4024" s="6"/>
      <c r="U4024" s="6"/>
    </row>
    <row r="4025" spans="2:21" s="83" customFormat="1" x14ac:dyDescent="0.2">
      <c r="B4025" s="142"/>
      <c r="E4025" s="84"/>
      <c r="F4025" s="216"/>
      <c r="G4025" s="84"/>
      <c r="H4025" s="210"/>
      <c r="I4025" s="210"/>
      <c r="J4025" s="84"/>
      <c r="K4025" s="84"/>
      <c r="L4025" s="84"/>
      <c r="M4025" s="84"/>
      <c r="N4025" s="84"/>
      <c r="O4025" s="6"/>
      <c r="P4025" s="6"/>
      <c r="Q4025" s="6"/>
      <c r="R4025" s="6"/>
      <c r="S4025" s="6"/>
      <c r="T4025" s="6"/>
      <c r="U4025" s="6"/>
    </row>
    <row r="4026" spans="2:21" s="83" customFormat="1" x14ac:dyDescent="0.2">
      <c r="B4026" s="142"/>
      <c r="E4026" s="84"/>
      <c r="F4026" s="216"/>
      <c r="G4026" s="84"/>
      <c r="H4026" s="210"/>
      <c r="I4026" s="210"/>
      <c r="J4026" s="84"/>
      <c r="K4026" s="84"/>
      <c r="L4026" s="84"/>
      <c r="M4026" s="84"/>
      <c r="N4026" s="84"/>
      <c r="O4026" s="6"/>
      <c r="P4026" s="6"/>
      <c r="Q4026" s="6"/>
      <c r="R4026" s="6"/>
      <c r="S4026" s="6"/>
      <c r="T4026" s="6"/>
      <c r="U4026" s="6"/>
    </row>
    <row r="4027" spans="2:21" s="83" customFormat="1" x14ac:dyDescent="0.2">
      <c r="B4027" s="142"/>
      <c r="E4027" s="84"/>
      <c r="F4027" s="216"/>
      <c r="G4027" s="84"/>
      <c r="H4027" s="210"/>
      <c r="I4027" s="210"/>
      <c r="J4027" s="84"/>
      <c r="K4027" s="84"/>
      <c r="L4027" s="84"/>
      <c r="M4027" s="84"/>
      <c r="N4027" s="84"/>
      <c r="O4027" s="6"/>
      <c r="P4027" s="6"/>
      <c r="Q4027" s="6"/>
      <c r="R4027" s="6"/>
      <c r="S4027" s="6"/>
      <c r="T4027" s="6"/>
      <c r="U4027" s="6"/>
    </row>
    <row r="4028" spans="2:21" s="83" customFormat="1" x14ac:dyDescent="0.2">
      <c r="B4028" s="142"/>
      <c r="E4028" s="84"/>
      <c r="F4028" s="216"/>
      <c r="G4028" s="84"/>
      <c r="H4028" s="210"/>
      <c r="I4028" s="210"/>
      <c r="J4028" s="84"/>
      <c r="K4028" s="84"/>
      <c r="L4028" s="84"/>
      <c r="M4028" s="84"/>
      <c r="N4028" s="84"/>
      <c r="O4028" s="6"/>
      <c r="P4028" s="6"/>
      <c r="Q4028" s="6"/>
      <c r="R4028" s="6"/>
      <c r="S4028" s="6"/>
      <c r="T4028" s="6"/>
      <c r="U4028" s="6"/>
    </row>
    <row r="4029" spans="2:21" s="83" customFormat="1" x14ac:dyDescent="0.2">
      <c r="B4029" s="142"/>
      <c r="E4029" s="84"/>
      <c r="F4029" s="216"/>
      <c r="G4029" s="84"/>
      <c r="H4029" s="210"/>
      <c r="I4029" s="210"/>
      <c r="J4029" s="84"/>
      <c r="K4029" s="84"/>
      <c r="L4029" s="84"/>
      <c r="M4029" s="84"/>
      <c r="N4029" s="84"/>
      <c r="O4029" s="6"/>
      <c r="P4029" s="6"/>
      <c r="Q4029" s="6"/>
      <c r="R4029" s="6"/>
      <c r="S4029" s="6"/>
      <c r="T4029" s="6"/>
      <c r="U4029" s="6"/>
    </row>
    <row r="4030" spans="2:21" s="83" customFormat="1" x14ac:dyDescent="0.2">
      <c r="B4030" s="142"/>
      <c r="E4030" s="84"/>
      <c r="F4030" s="216"/>
      <c r="G4030" s="84"/>
      <c r="H4030" s="210"/>
      <c r="I4030" s="210"/>
      <c r="J4030" s="84"/>
      <c r="K4030" s="84"/>
      <c r="L4030" s="84"/>
      <c r="M4030" s="84"/>
      <c r="N4030" s="84"/>
      <c r="O4030" s="6"/>
      <c r="P4030" s="6"/>
      <c r="Q4030" s="6"/>
      <c r="R4030" s="6"/>
      <c r="S4030" s="6"/>
      <c r="T4030" s="6"/>
      <c r="U4030" s="6"/>
    </row>
    <row r="4031" spans="2:21" s="83" customFormat="1" x14ac:dyDescent="0.2">
      <c r="B4031" s="142"/>
      <c r="E4031" s="84"/>
      <c r="F4031" s="216"/>
      <c r="G4031" s="84"/>
      <c r="H4031" s="210"/>
      <c r="I4031" s="210"/>
      <c r="J4031" s="84"/>
      <c r="K4031" s="84"/>
      <c r="L4031" s="84"/>
      <c r="M4031" s="84"/>
      <c r="N4031" s="84"/>
      <c r="O4031" s="6"/>
      <c r="P4031" s="6"/>
      <c r="Q4031" s="6"/>
      <c r="R4031" s="6"/>
      <c r="S4031" s="6"/>
      <c r="T4031" s="6"/>
      <c r="U4031" s="6"/>
    </row>
    <row r="4032" spans="2:21" s="83" customFormat="1" x14ac:dyDescent="0.2">
      <c r="B4032" s="142"/>
      <c r="E4032" s="84"/>
      <c r="F4032" s="216"/>
      <c r="G4032" s="84"/>
      <c r="H4032" s="210"/>
      <c r="I4032" s="210"/>
      <c r="J4032" s="84"/>
      <c r="K4032" s="84"/>
      <c r="L4032" s="84"/>
      <c r="M4032" s="84"/>
      <c r="N4032" s="84"/>
      <c r="O4032" s="6"/>
      <c r="P4032" s="6"/>
      <c r="Q4032" s="6"/>
      <c r="R4032" s="6"/>
      <c r="S4032" s="6"/>
      <c r="T4032" s="6"/>
      <c r="U4032" s="6"/>
    </row>
    <row r="4033" spans="2:21" s="83" customFormat="1" x14ac:dyDescent="0.2">
      <c r="B4033" s="142"/>
      <c r="E4033" s="84"/>
      <c r="F4033" s="216"/>
      <c r="G4033" s="84"/>
      <c r="H4033" s="210"/>
      <c r="I4033" s="210"/>
      <c r="J4033" s="84"/>
      <c r="K4033" s="84"/>
      <c r="L4033" s="84"/>
      <c r="M4033" s="84"/>
      <c r="N4033" s="84"/>
      <c r="O4033" s="6"/>
      <c r="P4033" s="6"/>
      <c r="Q4033" s="6"/>
      <c r="R4033" s="6"/>
      <c r="S4033" s="6"/>
      <c r="T4033" s="6"/>
      <c r="U4033" s="6"/>
    </row>
    <row r="4034" spans="2:21" s="83" customFormat="1" x14ac:dyDescent="0.2">
      <c r="B4034" s="142"/>
      <c r="E4034" s="84"/>
      <c r="F4034" s="216"/>
      <c r="G4034" s="84"/>
      <c r="H4034" s="210"/>
      <c r="I4034" s="210"/>
      <c r="J4034" s="84"/>
      <c r="K4034" s="84"/>
      <c r="L4034" s="84"/>
      <c r="M4034" s="84"/>
      <c r="N4034" s="84"/>
      <c r="O4034" s="6"/>
      <c r="P4034" s="6"/>
      <c r="Q4034" s="6"/>
      <c r="R4034" s="6"/>
      <c r="S4034" s="6"/>
      <c r="T4034" s="6"/>
      <c r="U4034" s="6"/>
    </row>
    <row r="4035" spans="2:21" s="83" customFormat="1" x14ac:dyDescent="0.2">
      <c r="B4035" s="142"/>
      <c r="E4035" s="84"/>
      <c r="F4035" s="216"/>
      <c r="G4035" s="84"/>
      <c r="H4035" s="210"/>
      <c r="I4035" s="210"/>
      <c r="J4035" s="84"/>
      <c r="K4035" s="84"/>
      <c r="L4035" s="84"/>
      <c r="M4035" s="84"/>
      <c r="N4035" s="84"/>
      <c r="O4035" s="6"/>
      <c r="P4035" s="6"/>
      <c r="Q4035" s="6"/>
      <c r="R4035" s="6"/>
      <c r="S4035" s="6"/>
      <c r="T4035" s="6"/>
      <c r="U4035" s="6"/>
    </row>
    <row r="4036" spans="2:21" s="83" customFormat="1" x14ac:dyDescent="0.2">
      <c r="B4036" s="142"/>
      <c r="E4036" s="84"/>
      <c r="F4036" s="216"/>
      <c r="G4036" s="84"/>
      <c r="H4036" s="210"/>
      <c r="I4036" s="210"/>
      <c r="J4036" s="84"/>
      <c r="K4036" s="84"/>
      <c r="L4036" s="84"/>
      <c r="M4036" s="84"/>
      <c r="N4036" s="84"/>
      <c r="O4036" s="6"/>
      <c r="P4036" s="6"/>
      <c r="Q4036" s="6"/>
      <c r="R4036" s="6"/>
      <c r="S4036" s="6"/>
      <c r="T4036" s="6"/>
      <c r="U4036" s="6"/>
    </row>
    <row r="4037" spans="2:21" s="83" customFormat="1" x14ac:dyDescent="0.2">
      <c r="B4037" s="142"/>
      <c r="E4037" s="84"/>
      <c r="F4037" s="216"/>
      <c r="G4037" s="84"/>
      <c r="H4037" s="210"/>
      <c r="I4037" s="210"/>
      <c r="J4037" s="84"/>
      <c r="K4037" s="84"/>
      <c r="L4037" s="84"/>
      <c r="M4037" s="84"/>
      <c r="N4037" s="84"/>
      <c r="O4037" s="6"/>
      <c r="P4037" s="6"/>
      <c r="Q4037" s="6"/>
      <c r="R4037" s="6"/>
      <c r="S4037" s="6"/>
      <c r="T4037" s="6"/>
      <c r="U4037" s="6"/>
    </row>
    <row r="4038" spans="2:21" s="83" customFormat="1" x14ac:dyDescent="0.2">
      <c r="B4038" s="142"/>
      <c r="E4038" s="84"/>
      <c r="F4038" s="216"/>
      <c r="G4038" s="84"/>
      <c r="H4038" s="210"/>
      <c r="I4038" s="210"/>
      <c r="J4038" s="84"/>
      <c r="K4038" s="84"/>
      <c r="L4038" s="84"/>
      <c r="M4038" s="84"/>
      <c r="N4038" s="84"/>
      <c r="O4038" s="6"/>
      <c r="P4038" s="6"/>
      <c r="Q4038" s="6"/>
      <c r="R4038" s="6"/>
      <c r="S4038" s="6"/>
      <c r="T4038" s="6"/>
      <c r="U4038" s="6"/>
    </row>
    <row r="4039" spans="2:21" s="83" customFormat="1" x14ac:dyDescent="0.2">
      <c r="B4039" s="142"/>
      <c r="E4039" s="84"/>
      <c r="F4039" s="216"/>
      <c r="G4039" s="84"/>
      <c r="H4039" s="210"/>
      <c r="I4039" s="210"/>
      <c r="J4039" s="84"/>
      <c r="K4039" s="84"/>
      <c r="L4039" s="84"/>
      <c r="M4039" s="84"/>
      <c r="N4039" s="84"/>
      <c r="O4039" s="6"/>
      <c r="P4039" s="6"/>
      <c r="Q4039" s="6"/>
      <c r="R4039" s="6"/>
      <c r="S4039" s="6"/>
      <c r="T4039" s="6"/>
      <c r="U4039" s="6"/>
    </row>
    <row r="4040" spans="2:21" s="83" customFormat="1" x14ac:dyDescent="0.2">
      <c r="B4040" s="142"/>
      <c r="E4040" s="84"/>
      <c r="F4040" s="216"/>
      <c r="G4040" s="84"/>
      <c r="H4040" s="210"/>
      <c r="I4040" s="210"/>
      <c r="J4040" s="84"/>
      <c r="K4040" s="84"/>
      <c r="L4040" s="84"/>
      <c r="M4040" s="84"/>
      <c r="N4040" s="84"/>
      <c r="O4040" s="6"/>
      <c r="P4040" s="6"/>
      <c r="Q4040" s="6"/>
      <c r="R4040" s="6"/>
      <c r="S4040" s="6"/>
      <c r="T4040" s="6"/>
      <c r="U4040" s="6"/>
    </row>
    <row r="4041" spans="2:21" s="83" customFormat="1" x14ac:dyDescent="0.2">
      <c r="B4041" s="142"/>
      <c r="E4041" s="84"/>
      <c r="F4041" s="216"/>
      <c r="G4041" s="84"/>
      <c r="H4041" s="210"/>
      <c r="I4041" s="210"/>
      <c r="J4041" s="84"/>
      <c r="K4041" s="84"/>
      <c r="L4041" s="84"/>
      <c r="M4041" s="84"/>
      <c r="N4041" s="84"/>
      <c r="O4041" s="6"/>
      <c r="P4041" s="6"/>
      <c r="Q4041" s="6"/>
      <c r="R4041" s="6"/>
      <c r="S4041" s="6"/>
      <c r="T4041" s="6"/>
      <c r="U4041" s="6"/>
    </row>
    <row r="4042" spans="2:21" s="83" customFormat="1" x14ac:dyDescent="0.2">
      <c r="B4042" s="142"/>
      <c r="E4042" s="84"/>
      <c r="F4042" s="216"/>
      <c r="G4042" s="84"/>
      <c r="H4042" s="210"/>
      <c r="I4042" s="210"/>
      <c r="J4042" s="84"/>
      <c r="K4042" s="84"/>
      <c r="L4042" s="84"/>
      <c r="M4042" s="84"/>
      <c r="N4042" s="84"/>
      <c r="O4042" s="6"/>
      <c r="P4042" s="6"/>
      <c r="Q4042" s="6"/>
      <c r="R4042" s="6"/>
      <c r="S4042" s="6"/>
      <c r="T4042" s="6"/>
      <c r="U4042" s="6"/>
    </row>
    <row r="4043" spans="2:21" s="83" customFormat="1" x14ac:dyDescent="0.2">
      <c r="B4043" s="142"/>
      <c r="E4043" s="84"/>
      <c r="F4043" s="216"/>
      <c r="G4043" s="84"/>
      <c r="H4043" s="210"/>
      <c r="I4043" s="210"/>
      <c r="J4043" s="84"/>
      <c r="K4043" s="84"/>
      <c r="L4043" s="84"/>
      <c r="M4043" s="84"/>
      <c r="N4043" s="84"/>
      <c r="O4043" s="6"/>
      <c r="P4043" s="6"/>
      <c r="Q4043" s="6"/>
      <c r="R4043" s="6"/>
      <c r="S4043" s="6"/>
      <c r="T4043" s="6"/>
      <c r="U4043" s="6"/>
    </row>
    <row r="4044" spans="2:21" s="83" customFormat="1" x14ac:dyDescent="0.2">
      <c r="B4044" s="142"/>
      <c r="E4044" s="84"/>
      <c r="F4044" s="216"/>
      <c r="G4044" s="84"/>
      <c r="H4044" s="210"/>
      <c r="I4044" s="210"/>
      <c r="J4044" s="84"/>
      <c r="K4044" s="84"/>
      <c r="L4044" s="84"/>
      <c r="M4044" s="84"/>
      <c r="N4044" s="84"/>
      <c r="O4044" s="6"/>
      <c r="P4044" s="6"/>
      <c r="Q4044" s="6"/>
      <c r="R4044" s="6"/>
      <c r="S4044" s="6"/>
      <c r="T4044" s="6"/>
      <c r="U4044" s="6"/>
    </row>
    <row r="4045" spans="2:21" s="83" customFormat="1" x14ac:dyDescent="0.2">
      <c r="B4045" s="142"/>
      <c r="E4045" s="84"/>
      <c r="F4045" s="216"/>
      <c r="G4045" s="84"/>
      <c r="H4045" s="210"/>
      <c r="I4045" s="210"/>
      <c r="J4045" s="84"/>
      <c r="K4045" s="84"/>
      <c r="L4045" s="84"/>
      <c r="M4045" s="84"/>
      <c r="N4045" s="84"/>
      <c r="O4045" s="6"/>
      <c r="P4045" s="6"/>
      <c r="Q4045" s="6"/>
      <c r="R4045" s="6"/>
      <c r="S4045" s="6"/>
      <c r="T4045" s="6"/>
      <c r="U4045" s="6"/>
    </row>
    <row r="4046" spans="2:21" s="83" customFormat="1" x14ac:dyDescent="0.2">
      <c r="B4046" s="142"/>
      <c r="E4046" s="84"/>
      <c r="F4046" s="216"/>
      <c r="G4046" s="84"/>
      <c r="H4046" s="210"/>
      <c r="I4046" s="210"/>
      <c r="J4046" s="84"/>
      <c r="K4046" s="84"/>
      <c r="L4046" s="84"/>
      <c r="M4046" s="84"/>
      <c r="N4046" s="84"/>
      <c r="O4046" s="6"/>
      <c r="P4046" s="6"/>
      <c r="Q4046" s="6"/>
      <c r="R4046" s="6"/>
      <c r="S4046" s="6"/>
      <c r="T4046" s="6"/>
      <c r="U4046" s="6"/>
    </row>
    <row r="4047" spans="2:21" s="83" customFormat="1" x14ac:dyDescent="0.2">
      <c r="B4047" s="142"/>
      <c r="E4047" s="84"/>
      <c r="F4047" s="216"/>
      <c r="G4047" s="84"/>
      <c r="H4047" s="210"/>
      <c r="I4047" s="210"/>
      <c r="J4047" s="84"/>
      <c r="K4047" s="84"/>
      <c r="L4047" s="84"/>
      <c r="M4047" s="84"/>
      <c r="N4047" s="84"/>
      <c r="O4047" s="6"/>
      <c r="P4047" s="6"/>
      <c r="Q4047" s="6"/>
      <c r="R4047" s="6"/>
      <c r="S4047" s="6"/>
      <c r="T4047" s="6"/>
      <c r="U4047" s="6"/>
    </row>
    <row r="4048" spans="2:21" s="83" customFormat="1" x14ac:dyDescent="0.2">
      <c r="B4048" s="142"/>
      <c r="E4048" s="84"/>
      <c r="F4048" s="216"/>
      <c r="G4048" s="84"/>
      <c r="H4048" s="210"/>
      <c r="I4048" s="210"/>
      <c r="J4048" s="84"/>
      <c r="K4048" s="84"/>
      <c r="L4048" s="84"/>
      <c r="M4048" s="84"/>
      <c r="N4048" s="84"/>
      <c r="O4048" s="6"/>
      <c r="P4048" s="6"/>
      <c r="Q4048" s="6"/>
      <c r="R4048" s="6"/>
      <c r="S4048" s="6"/>
      <c r="T4048" s="6"/>
      <c r="U4048" s="6"/>
    </row>
    <row r="4049" spans="2:21" s="83" customFormat="1" x14ac:dyDescent="0.2">
      <c r="B4049" s="142"/>
      <c r="E4049" s="84"/>
      <c r="F4049" s="216"/>
      <c r="G4049" s="84"/>
      <c r="H4049" s="210"/>
      <c r="I4049" s="210"/>
      <c r="J4049" s="84"/>
      <c r="K4049" s="84"/>
      <c r="L4049" s="84"/>
      <c r="M4049" s="84"/>
      <c r="N4049" s="84"/>
      <c r="O4049" s="6"/>
      <c r="P4049" s="6"/>
      <c r="Q4049" s="6"/>
      <c r="R4049" s="6"/>
      <c r="S4049" s="6"/>
      <c r="T4049" s="6"/>
      <c r="U4049" s="6"/>
    </row>
    <row r="4050" spans="2:21" s="83" customFormat="1" x14ac:dyDescent="0.2">
      <c r="B4050" s="142"/>
      <c r="E4050" s="84"/>
      <c r="F4050" s="216"/>
      <c r="G4050" s="84"/>
      <c r="H4050" s="210"/>
      <c r="I4050" s="210"/>
      <c r="J4050" s="84"/>
      <c r="K4050" s="84"/>
      <c r="L4050" s="84"/>
      <c r="M4050" s="84"/>
      <c r="N4050" s="84"/>
      <c r="O4050" s="6"/>
      <c r="P4050" s="6"/>
      <c r="Q4050" s="6"/>
      <c r="R4050" s="6"/>
      <c r="S4050" s="6"/>
      <c r="T4050" s="6"/>
      <c r="U4050" s="6"/>
    </row>
    <row r="4051" spans="2:21" s="83" customFormat="1" x14ac:dyDescent="0.2">
      <c r="B4051" s="142"/>
      <c r="E4051" s="84"/>
      <c r="F4051" s="216"/>
      <c r="G4051" s="84"/>
      <c r="H4051" s="210"/>
      <c r="I4051" s="210"/>
      <c r="J4051" s="84"/>
      <c r="K4051" s="84"/>
      <c r="L4051" s="84"/>
      <c r="M4051" s="84"/>
      <c r="N4051" s="84"/>
      <c r="O4051" s="6"/>
      <c r="P4051" s="6"/>
      <c r="Q4051" s="6"/>
      <c r="R4051" s="6"/>
      <c r="S4051" s="6"/>
      <c r="T4051" s="6"/>
      <c r="U4051" s="6"/>
    </row>
    <row r="4052" spans="2:21" s="83" customFormat="1" x14ac:dyDescent="0.2">
      <c r="B4052" s="142"/>
      <c r="E4052" s="84"/>
      <c r="F4052" s="216"/>
      <c r="G4052" s="84"/>
      <c r="H4052" s="210"/>
      <c r="I4052" s="210"/>
      <c r="J4052" s="84"/>
      <c r="K4052" s="84"/>
      <c r="L4052" s="84"/>
      <c r="M4052" s="84"/>
      <c r="N4052" s="84"/>
      <c r="O4052" s="6"/>
      <c r="P4052" s="6"/>
      <c r="Q4052" s="6"/>
      <c r="R4052" s="6"/>
      <c r="S4052" s="6"/>
      <c r="T4052" s="6"/>
      <c r="U4052" s="6"/>
    </row>
    <row r="4053" spans="2:21" s="83" customFormat="1" x14ac:dyDescent="0.2">
      <c r="B4053" s="142"/>
      <c r="E4053" s="84"/>
      <c r="F4053" s="216"/>
      <c r="G4053" s="84"/>
      <c r="H4053" s="210"/>
      <c r="I4053" s="210"/>
      <c r="J4053" s="84"/>
      <c r="K4053" s="84"/>
      <c r="L4053" s="84"/>
      <c r="M4053" s="84"/>
      <c r="N4053" s="84"/>
      <c r="O4053" s="6"/>
      <c r="P4053" s="6"/>
      <c r="Q4053" s="6"/>
      <c r="R4053" s="6"/>
      <c r="S4053" s="6"/>
      <c r="T4053" s="6"/>
      <c r="U4053" s="6"/>
    </row>
    <row r="4054" spans="2:21" s="83" customFormat="1" x14ac:dyDescent="0.2">
      <c r="B4054" s="142"/>
      <c r="E4054" s="84"/>
      <c r="F4054" s="216"/>
      <c r="G4054" s="84"/>
      <c r="H4054" s="210"/>
      <c r="I4054" s="210"/>
      <c r="J4054" s="84"/>
      <c r="K4054" s="84"/>
      <c r="L4054" s="84"/>
      <c r="M4054" s="84"/>
      <c r="N4054" s="84"/>
      <c r="O4054" s="6"/>
      <c r="P4054" s="6"/>
      <c r="Q4054" s="6"/>
      <c r="R4054" s="6"/>
      <c r="S4054" s="6"/>
      <c r="T4054" s="6"/>
      <c r="U4054" s="6"/>
    </row>
    <row r="4055" spans="2:21" s="83" customFormat="1" x14ac:dyDescent="0.2">
      <c r="B4055" s="142"/>
      <c r="E4055" s="84"/>
      <c r="F4055" s="216"/>
      <c r="G4055" s="84"/>
      <c r="H4055" s="210"/>
      <c r="I4055" s="210"/>
      <c r="J4055" s="84"/>
      <c r="K4055" s="84"/>
      <c r="L4055" s="84"/>
      <c r="M4055" s="84"/>
      <c r="N4055" s="84"/>
      <c r="O4055" s="6"/>
      <c r="P4055" s="6"/>
      <c r="Q4055" s="6"/>
      <c r="R4055" s="6"/>
      <c r="S4055" s="6"/>
      <c r="T4055" s="6"/>
      <c r="U4055" s="6"/>
    </row>
    <row r="4056" spans="2:21" s="83" customFormat="1" x14ac:dyDescent="0.2">
      <c r="B4056" s="142"/>
      <c r="E4056" s="84"/>
      <c r="F4056" s="216"/>
      <c r="G4056" s="84"/>
      <c r="H4056" s="210"/>
      <c r="I4056" s="210"/>
      <c r="J4056" s="84"/>
      <c r="K4056" s="84"/>
      <c r="L4056" s="84"/>
      <c r="M4056" s="84"/>
      <c r="N4056" s="84"/>
      <c r="O4056" s="6"/>
      <c r="P4056" s="6"/>
      <c r="Q4056" s="6"/>
      <c r="R4056" s="6"/>
      <c r="S4056" s="6"/>
      <c r="T4056" s="6"/>
      <c r="U4056" s="6"/>
    </row>
    <row r="4057" spans="2:21" s="83" customFormat="1" x14ac:dyDescent="0.2">
      <c r="B4057" s="142"/>
      <c r="E4057" s="84"/>
      <c r="F4057" s="216"/>
      <c r="G4057" s="84"/>
      <c r="H4057" s="210"/>
      <c r="I4057" s="210"/>
      <c r="J4057" s="84"/>
      <c r="K4057" s="84"/>
      <c r="L4057" s="84"/>
      <c r="M4057" s="84"/>
      <c r="N4057" s="84"/>
      <c r="O4057" s="6"/>
      <c r="P4057" s="6"/>
      <c r="Q4057" s="6"/>
      <c r="R4057" s="6"/>
      <c r="S4057" s="6"/>
      <c r="T4057" s="6"/>
      <c r="U4057" s="6"/>
    </row>
    <row r="4058" spans="2:21" s="83" customFormat="1" x14ac:dyDescent="0.2">
      <c r="B4058" s="142"/>
      <c r="E4058" s="84"/>
      <c r="F4058" s="216"/>
      <c r="G4058" s="84"/>
      <c r="H4058" s="210"/>
      <c r="I4058" s="210"/>
      <c r="J4058" s="84"/>
      <c r="K4058" s="84"/>
      <c r="L4058" s="84"/>
      <c r="M4058" s="84"/>
      <c r="N4058" s="84"/>
      <c r="O4058" s="6"/>
      <c r="P4058" s="6"/>
      <c r="Q4058" s="6"/>
      <c r="R4058" s="6"/>
      <c r="S4058" s="6"/>
      <c r="T4058" s="6"/>
      <c r="U4058" s="6"/>
    </row>
    <row r="4059" spans="2:21" s="83" customFormat="1" x14ac:dyDescent="0.2">
      <c r="B4059" s="142"/>
      <c r="E4059" s="84"/>
      <c r="F4059" s="216"/>
      <c r="G4059" s="84"/>
      <c r="H4059" s="210"/>
      <c r="I4059" s="210"/>
      <c r="J4059" s="84"/>
      <c r="K4059" s="84"/>
      <c r="L4059" s="84"/>
      <c r="M4059" s="84"/>
      <c r="N4059" s="84"/>
      <c r="O4059" s="6"/>
      <c r="P4059" s="6"/>
      <c r="Q4059" s="6"/>
      <c r="R4059" s="6"/>
      <c r="S4059" s="6"/>
      <c r="T4059" s="6"/>
      <c r="U4059" s="6"/>
    </row>
    <row r="4060" spans="2:21" s="83" customFormat="1" x14ac:dyDescent="0.2">
      <c r="B4060" s="142"/>
      <c r="E4060" s="84"/>
      <c r="F4060" s="216"/>
      <c r="G4060" s="84"/>
      <c r="H4060" s="210"/>
      <c r="I4060" s="210"/>
      <c r="J4060" s="84"/>
      <c r="K4060" s="84"/>
      <c r="L4060" s="84"/>
      <c r="M4060" s="84"/>
      <c r="N4060" s="84"/>
      <c r="O4060" s="6"/>
      <c r="P4060" s="6"/>
      <c r="Q4060" s="6"/>
      <c r="R4060" s="6"/>
      <c r="S4060" s="6"/>
      <c r="T4060" s="6"/>
      <c r="U4060" s="6"/>
    </row>
    <row r="4061" spans="2:21" s="83" customFormat="1" x14ac:dyDescent="0.2">
      <c r="B4061" s="142"/>
      <c r="E4061" s="84"/>
      <c r="F4061" s="216"/>
      <c r="G4061" s="84"/>
      <c r="H4061" s="210"/>
      <c r="I4061" s="210"/>
      <c r="J4061" s="84"/>
      <c r="K4061" s="84"/>
      <c r="L4061" s="84"/>
      <c r="M4061" s="84"/>
      <c r="N4061" s="84"/>
      <c r="O4061" s="6"/>
      <c r="P4061" s="6"/>
      <c r="Q4061" s="6"/>
      <c r="R4061" s="6"/>
      <c r="S4061" s="6"/>
      <c r="T4061" s="6"/>
      <c r="U4061" s="6"/>
    </row>
    <row r="4062" spans="2:21" s="83" customFormat="1" x14ac:dyDescent="0.2">
      <c r="B4062" s="142"/>
      <c r="E4062" s="84"/>
      <c r="F4062" s="216"/>
      <c r="G4062" s="84"/>
      <c r="H4062" s="210"/>
      <c r="I4062" s="210"/>
      <c r="J4062" s="84"/>
      <c r="K4062" s="84"/>
      <c r="L4062" s="84"/>
      <c r="M4062" s="84"/>
      <c r="N4062" s="84"/>
      <c r="O4062" s="6"/>
      <c r="P4062" s="6"/>
      <c r="Q4062" s="6"/>
      <c r="R4062" s="6"/>
      <c r="S4062" s="6"/>
      <c r="T4062" s="6"/>
      <c r="U4062" s="6"/>
    </row>
    <row r="4063" spans="2:21" s="83" customFormat="1" x14ac:dyDescent="0.2">
      <c r="B4063" s="142"/>
      <c r="E4063" s="84"/>
      <c r="F4063" s="216"/>
      <c r="G4063" s="84"/>
      <c r="H4063" s="210"/>
      <c r="I4063" s="210"/>
      <c r="J4063" s="84"/>
      <c r="K4063" s="84"/>
      <c r="L4063" s="84"/>
      <c r="M4063" s="84"/>
      <c r="N4063" s="84"/>
      <c r="O4063" s="6"/>
      <c r="P4063" s="6"/>
      <c r="Q4063" s="6"/>
      <c r="R4063" s="6"/>
      <c r="S4063" s="6"/>
      <c r="T4063" s="6"/>
      <c r="U4063" s="6"/>
    </row>
    <row r="4064" spans="2:21" s="83" customFormat="1" x14ac:dyDescent="0.2">
      <c r="B4064" s="142"/>
      <c r="E4064" s="84"/>
      <c r="F4064" s="216"/>
      <c r="G4064" s="84"/>
      <c r="H4064" s="210"/>
      <c r="I4064" s="210"/>
      <c r="J4064" s="84"/>
      <c r="K4064" s="84"/>
      <c r="L4064" s="84"/>
      <c r="M4064" s="84"/>
      <c r="N4064" s="84"/>
      <c r="O4064" s="6"/>
      <c r="P4064" s="6"/>
      <c r="Q4064" s="6"/>
      <c r="R4064" s="6"/>
      <c r="S4064" s="6"/>
      <c r="T4064" s="6"/>
      <c r="U4064" s="6"/>
    </row>
    <row r="4065" spans="2:21" s="83" customFormat="1" x14ac:dyDescent="0.2">
      <c r="B4065" s="142"/>
      <c r="E4065" s="84"/>
      <c r="F4065" s="216"/>
      <c r="G4065" s="84"/>
      <c r="H4065" s="210"/>
      <c r="I4065" s="210"/>
      <c r="J4065" s="84"/>
      <c r="K4065" s="84"/>
      <c r="L4065" s="84"/>
      <c r="M4065" s="84"/>
      <c r="N4065" s="84"/>
      <c r="O4065" s="6"/>
      <c r="P4065" s="6"/>
      <c r="Q4065" s="6"/>
      <c r="R4065" s="6"/>
      <c r="S4065" s="6"/>
      <c r="T4065" s="6"/>
      <c r="U4065" s="6"/>
    </row>
    <row r="4066" spans="2:21" s="83" customFormat="1" x14ac:dyDescent="0.2">
      <c r="B4066" s="142"/>
      <c r="E4066" s="84"/>
      <c r="F4066" s="216"/>
      <c r="G4066" s="84"/>
      <c r="H4066" s="210"/>
      <c r="I4066" s="210"/>
      <c r="J4066" s="84"/>
      <c r="K4066" s="84"/>
      <c r="L4066" s="84"/>
      <c r="M4066" s="84"/>
      <c r="N4066" s="84"/>
      <c r="O4066" s="6"/>
      <c r="P4066" s="6"/>
      <c r="Q4066" s="6"/>
      <c r="R4066" s="6"/>
      <c r="S4066" s="6"/>
      <c r="T4066" s="6"/>
      <c r="U4066" s="6"/>
    </row>
    <row r="4067" spans="2:21" s="83" customFormat="1" x14ac:dyDescent="0.2">
      <c r="B4067" s="142"/>
      <c r="E4067" s="84"/>
      <c r="F4067" s="216"/>
      <c r="G4067" s="84"/>
      <c r="H4067" s="210"/>
      <c r="I4067" s="210"/>
      <c r="J4067" s="84"/>
      <c r="K4067" s="84"/>
      <c r="L4067" s="84"/>
      <c r="M4067" s="84"/>
      <c r="N4067" s="84"/>
      <c r="O4067" s="6"/>
      <c r="P4067" s="6"/>
      <c r="Q4067" s="6"/>
      <c r="R4067" s="6"/>
      <c r="S4067" s="6"/>
      <c r="T4067" s="6"/>
      <c r="U4067" s="6"/>
    </row>
    <row r="4068" spans="2:21" s="83" customFormat="1" x14ac:dyDescent="0.2">
      <c r="B4068" s="142"/>
      <c r="E4068" s="84"/>
      <c r="F4068" s="216"/>
      <c r="G4068" s="84"/>
      <c r="H4068" s="210"/>
      <c r="I4068" s="210"/>
      <c r="J4068" s="84"/>
      <c r="K4068" s="84"/>
      <c r="L4068" s="84"/>
      <c r="M4068" s="84"/>
      <c r="N4068" s="84"/>
      <c r="O4068" s="6"/>
      <c r="P4068" s="6"/>
      <c r="Q4068" s="6"/>
      <c r="R4068" s="6"/>
      <c r="S4068" s="6"/>
      <c r="T4068" s="6"/>
      <c r="U4068" s="6"/>
    </row>
    <row r="4069" spans="2:21" s="83" customFormat="1" x14ac:dyDescent="0.2">
      <c r="B4069" s="142"/>
      <c r="E4069" s="84"/>
      <c r="F4069" s="216"/>
      <c r="G4069" s="84"/>
      <c r="H4069" s="210"/>
      <c r="I4069" s="210"/>
      <c r="J4069" s="84"/>
      <c r="K4069" s="84"/>
      <c r="L4069" s="84"/>
      <c r="M4069" s="84"/>
      <c r="N4069" s="84"/>
      <c r="O4069" s="6"/>
      <c r="P4069" s="6"/>
      <c r="Q4069" s="6"/>
      <c r="R4069" s="6"/>
      <c r="S4069" s="6"/>
      <c r="T4069" s="6"/>
      <c r="U4069" s="6"/>
    </row>
    <row r="4070" spans="2:21" s="83" customFormat="1" x14ac:dyDescent="0.2">
      <c r="B4070" s="142"/>
      <c r="E4070" s="84"/>
      <c r="F4070" s="216"/>
      <c r="G4070" s="84"/>
      <c r="H4070" s="210"/>
      <c r="I4070" s="210"/>
      <c r="J4070" s="84"/>
      <c r="K4070" s="84"/>
      <c r="L4070" s="84"/>
      <c r="M4070" s="84"/>
      <c r="N4070" s="84"/>
      <c r="O4070" s="6"/>
      <c r="P4070" s="6"/>
      <c r="Q4070" s="6"/>
      <c r="R4070" s="6"/>
      <c r="S4070" s="6"/>
      <c r="T4070" s="6"/>
      <c r="U4070" s="6"/>
    </row>
    <row r="4071" spans="2:21" s="83" customFormat="1" x14ac:dyDescent="0.2">
      <c r="B4071" s="142"/>
      <c r="E4071" s="84"/>
      <c r="F4071" s="216"/>
      <c r="G4071" s="84"/>
      <c r="H4071" s="210"/>
      <c r="I4071" s="210"/>
      <c r="J4071" s="84"/>
      <c r="K4071" s="84"/>
      <c r="L4071" s="84"/>
      <c r="M4071" s="84"/>
      <c r="N4071" s="84"/>
      <c r="O4071" s="6"/>
      <c r="P4071" s="6"/>
      <c r="Q4071" s="6"/>
      <c r="R4071" s="6"/>
      <c r="S4071" s="6"/>
      <c r="T4071" s="6"/>
      <c r="U4071" s="6"/>
    </row>
    <row r="4072" spans="2:21" s="83" customFormat="1" x14ac:dyDescent="0.2">
      <c r="B4072" s="142"/>
      <c r="E4072" s="84"/>
      <c r="F4072" s="216"/>
      <c r="G4072" s="84"/>
      <c r="H4072" s="210"/>
      <c r="I4072" s="210"/>
      <c r="J4072" s="84"/>
      <c r="K4072" s="84"/>
      <c r="L4072" s="84"/>
      <c r="M4072" s="84"/>
      <c r="N4072" s="84"/>
      <c r="O4072" s="6"/>
      <c r="P4072" s="6"/>
      <c r="Q4072" s="6"/>
      <c r="R4072" s="6"/>
      <c r="S4072" s="6"/>
      <c r="T4072" s="6"/>
      <c r="U4072" s="6"/>
    </row>
    <row r="4073" spans="2:21" s="83" customFormat="1" x14ac:dyDescent="0.2">
      <c r="B4073" s="142"/>
      <c r="E4073" s="84"/>
      <c r="F4073" s="216"/>
      <c r="G4073" s="84"/>
      <c r="H4073" s="210"/>
      <c r="I4073" s="210"/>
      <c r="J4073" s="84"/>
      <c r="K4073" s="84"/>
      <c r="L4073" s="84"/>
      <c r="M4073" s="84"/>
      <c r="N4073" s="84"/>
      <c r="O4073" s="6"/>
      <c r="P4073" s="6"/>
      <c r="Q4073" s="6"/>
      <c r="R4073" s="6"/>
      <c r="S4073" s="6"/>
      <c r="T4073" s="6"/>
      <c r="U4073" s="6"/>
    </row>
    <row r="4074" spans="2:21" s="83" customFormat="1" x14ac:dyDescent="0.2">
      <c r="B4074" s="142"/>
      <c r="E4074" s="84"/>
      <c r="F4074" s="216"/>
      <c r="G4074" s="84"/>
      <c r="H4074" s="210"/>
      <c r="I4074" s="210"/>
      <c r="J4074" s="84"/>
      <c r="K4074" s="84"/>
      <c r="L4074" s="84"/>
      <c r="M4074" s="84"/>
      <c r="N4074" s="84"/>
      <c r="O4074" s="6"/>
      <c r="P4074" s="6"/>
      <c r="Q4074" s="6"/>
      <c r="R4074" s="6"/>
      <c r="S4074" s="6"/>
      <c r="T4074" s="6"/>
      <c r="U4074" s="6"/>
    </row>
    <row r="4075" spans="2:21" s="83" customFormat="1" x14ac:dyDescent="0.2">
      <c r="B4075" s="142"/>
      <c r="E4075" s="84"/>
      <c r="F4075" s="216"/>
      <c r="G4075" s="84"/>
      <c r="H4075" s="210"/>
      <c r="I4075" s="210"/>
      <c r="J4075" s="84"/>
      <c r="K4075" s="84"/>
      <c r="L4075" s="84"/>
      <c r="M4075" s="84"/>
      <c r="N4075" s="84"/>
      <c r="O4075" s="6"/>
      <c r="P4075" s="6"/>
      <c r="Q4075" s="6"/>
      <c r="R4075" s="6"/>
      <c r="S4075" s="6"/>
      <c r="T4075" s="6"/>
      <c r="U4075" s="6"/>
    </row>
    <row r="4076" spans="2:21" s="83" customFormat="1" x14ac:dyDescent="0.2">
      <c r="B4076" s="142"/>
      <c r="E4076" s="84"/>
      <c r="F4076" s="216"/>
      <c r="G4076" s="84"/>
      <c r="H4076" s="210"/>
      <c r="I4076" s="210"/>
      <c r="J4076" s="84"/>
      <c r="K4076" s="84"/>
      <c r="L4076" s="84"/>
      <c r="M4076" s="84"/>
      <c r="N4076" s="84"/>
      <c r="O4076" s="6"/>
      <c r="P4076" s="6"/>
      <c r="Q4076" s="6"/>
      <c r="R4076" s="6"/>
      <c r="S4076" s="6"/>
      <c r="T4076" s="6"/>
      <c r="U4076" s="6"/>
    </row>
    <row r="4077" spans="2:21" s="83" customFormat="1" x14ac:dyDescent="0.2">
      <c r="B4077" s="142"/>
      <c r="E4077" s="84"/>
      <c r="F4077" s="216"/>
      <c r="G4077" s="84"/>
      <c r="H4077" s="210"/>
      <c r="I4077" s="210"/>
      <c r="J4077" s="84"/>
      <c r="K4077" s="84"/>
      <c r="L4077" s="84"/>
      <c r="M4077" s="84"/>
      <c r="N4077" s="84"/>
      <c r="O4077" s="6"/>
      <c r="P4077" s="6"/>
      <c r="Q4077" s="6"/>
      <c r="R4077" s="6"/>
      <c r="S4077" s="6"/>
      <c r="T4077" s="6"/>
      <c r="U4077" s="6"/>
    </row>
    <row r="4078" spans="2:21" s="83" customFormat="1" x14ac:dyDescent="0.2">
      <c r="B4078" s="142"/>
      <c r="E4078" s="84"/>
      <c r="F4078" s="216"/>
      <c r="G4078" s="84"/>
      <c r="H4078" s="210"/>
      <c r="I4078" s="210"/>
      <c r="J4078" s="84"/>
      <c r="K4078" s="84"/>
      <c r="L4078" s="84"/>
      <c r="M4078" s="84"/>
      <c r="N4078" s="84"/>
      <c r="O4078" s="6"/>
      <c r="P4078" s="6"/>
      <c r="Q4078" s="6"/>
      <c r="R4078" s="6"/>
      <c r="S4078" s="6"/>
      <c r="T4078" s="6"/>
      <c r="U4078" s="6"/>
    </row>
    <row r="4079" spans="2:21" s="83" customFormat="1" x14ac:dyDescent="0.2">
      <c r="B4079" s="142"/>
      <c r="E4079" s="84"/>
      <c r="F4079" s="216"/>
      <c r="G4079" s="84"/>
      <c r="H4079" s="210"/>
      <c r="I4079" s="210"/>
      <c r="J4079" s="84"/>
      <c r="K4079" s="84"/>
      <c r="L4079" s="84"/>
      <c r="M4079" s="84"/>
      <c r="N4079" s="84"/>
      <c r="O4079" s="6"/>
      <c r="P4079" s="6"/>
      <c r="Q4079" s="6"/>
      <c r="R4079" s="6"/>
      <c r="S4079" s="6"/>
      <c r="T4079" s="6"/>
      <c r="U4079" s="6"/>
    </row>
    <row r="4080" spans="2:21" s="83" customFormat="1" x14ac:dyDescent="0.2">
      <c r="B4080" s="142"/>
      <c r="E4080" s="84"/>
      <c r="F4080" s="216"/>
      <c r="G4080" s="84"/>
      <c r="H4080" s="210"/>
      <c r="I4080" s="210"/>
      <c r="J4080" s="84"/>
      <c r="K4080" s="84"/>
      <c r="L4080" s="84"/>
      <c r="M4080" s="84"/>
      <c r="N4080" s="84"/>
      <c r="O4080" s="6"/>
      <c r="P4080" s="6"/>
      <c r="Q4080" s="6"/>
      <c r="R4080" s="6"/>
      <c r="S4080" s="6"/>
      <c r="T4080" s="6"/>
      <c r="U4080" s="6"/>
    </row>
    <row r="4081" spans="2:21" s="83" customFormat="1" x14ac:dyDescent="0.2">
      <c r="B4081" s="142"/>
      <c r="E4081" s="84"/>
      <c r="F4081" s="216"/>
      <c r="G4081" s="84"/>
      <c r="H4081" s="210"/>
      <c r="I4081" s="210"/>
      <c r="J4081" s="84"/>
      <c r="K4081" s="84"/>
      <c r="L4081" s="84"/>
      <c r="M4081" s="84"/>
      <c r="N4081" s="84"/>
      <c r="O4081" s="6"/>
      <c r="P4081" s="6"/>
      <c r="Q4081" s="6"/>
      <c r="R4081" s="6"/>
      <c r="S4081" s="6"/>
      <c r="T4081" s="6"/>
      <c r="U4081" s="6"/>
    </row>
    <row r="4082" spans="2:21" s="83" customFormat="1" x14ac:dyDescent="0.2">
      <c r="B4082" s="142"/>
      <c r="E4082" s="84"/>
      <c r="F4082" s="216"/>
      <c r="G4082" s="84"/>
      <c r="H4082" s="210"/>
      <c r="I4082" s="210"/>
      <c r="J4082" s="84"/>
      <c r="K4082" s="84"/>
      <c r="L4082" s="84"/>
      <c r="M4082" s="84"/>
      <c r="N4082" s="84"/>
      <c r="O4082" s="6"/>
      <c r="P4082" s="6"/>
      <c r="Q4082" s="6"/>
      <c r="R4082" s="6"/>
      <c r="S4082" s="6"/>
      <c r="T4082" s="6"/>
      <c r="U4082" s="6"/>
    </row>
    <row r="4083" spans="2:21" s="83" customFormat="1" x14ac:dyDescent="0.2">
      <c r="B4083" s="142"/>
      <c r="E4083" s="84"/>
      <c r="F4083" s="216"/>
      <c r="G4083" s="84"/>
      <c r="H4083" s="210"/>
      <c r="I4083" s="210"/>
      <c r="J4083" s="84"/>
      <c r="K4083" s="84"/>
      <c r="L4083" s="84"/>
      <c r="M4083" s="84"/>
      <c r="N4083" s="84"/>
      <c r="O4083" s="6"/>
      <c r="P4083" s="6"/>
      <c r="Q4083" s="6"/>
      <c r="R4083" s="6"/>
      <c r="S4083" s="6"/>
      <c r="T4083" s="6"/>
      <c r="U4083" s="6"/>
    </row>
    <row r="4084" spans="2:21" s="83" customFormat="1" x14ac:dyDescent="0.2">
      <c r="B4084" s="142"/>
      <c r="E4084" s="84"/>
      <c r="F4084" s="216"/>
      <c r="G4084" s="84"/>
      <c r="H4084" s="210"/>
      <c r="I4084" s="210"/>
      <c r="J4084" s="84"/>
      <c r="K4084" s="84"/>
      <c r="L4084" s="84"/>
      <c r="M4084" s="84"/>
      <c r="N4084" s="84"/>
      <c r="O4084" s="6"/>
      <c r="P4084" s="6"/>
      <c r="Q4084" s="6"/>
      <c r="R4084" s="6"/>
      <c r="S4084" s="6"/>
      <c r="T4084" s="6"/>
      <c r="U4084" s="6"/>
    </row>
    <row r="4085" spans="2:21" s="83" customFormat="1" x14ac:dyDescent="0.2">
      <c r="B4085" s="142"/>
      <c r="E4085" s="84"/>
      <c r="F4085" s="216"/>
      <c r="G4085" s="84"/>
      <c r="H4085" s="210"/>
      <c r="I4085" s="210"/>
      <c r="J4085" s="84"/>
      <c r="K4085" s="84"/>
      <c r="L4085" s="84"/>
      <c r="M4085" s="84"/>
      <c r="N4085" s="84"/>
      <c r="O4085" s="6"/>
      <c r="P4085" s="6"/>
      <c r="Q4085" s="6"/>
      <c r="R4085" s="6"/>
      <c r="S4085" s="6"/>
      <c r="T4085" s="6"/>
      <c r="U4085" s="6"/>
    </row>
    <row r="4086" spans="2:21" s="83" customFormat="1" x14ac:dyDescent="0.2">
      <c r="B4086" s="142"/>
      <c r="E4086" s="84"/>
      <c r="F4086" s="216"/>
      <c r="G4086" s="84"/>
      <c r="H4086" s="210"/>
      <c r="I4086" s="210"/>
      <c r="J4086" s="84"/>
      <c r="K4086" s="84"/>
      <c r="L4086" s="84"/>
      <c r="M4086" s="84"/>
      <c r="N4086" s="84"/>
      <c r="O4086" s="6"/>
      <c r="P4086" s="6"/>
      <c r="Q4086" s="6"/>
      <c r="R4086" s="6"/>
      <c r="S4086" s="6"/>
      <c r="T4086" s="6"/>
      <c r="U4086" s="6"/>
    </row>
    <row r="4087" spans="2:21" s="83" customFormat="1" x14ac:dyDescent="0.2">
      <c r="B4087" s="142"/>
      <c r="E4087" s="84"/>
      <c r="F4087" s="216"/>
      <c r="G4087" s="84"/>
      <c r="H4087" s="210"/>
      <c r="I4087" s="210"/>
      <c r="J4087" s="84"/>
      <c r="K4087" s="84"/>
      <c r="L4087" s="84"/>
      <c r="M4087" s="84"/>
      <c r="N4087" s="84"/>
      <c r="O4087" s="6"/>
      <c r="P4087" s="6"/>
      <c r="Q4087" s="6"/>
      <c r="R4087" s="6"/>
      <c r="S4087" s="6"/>
      <c r="T4087" s="6"/>
      <c r="U4087" s="6"/>
    </row>
    <row r="4088" spans="2:21" s="83" customFormat="1" x14ac:dyDescent="0.2">
      <c r="B4088" s="142"/>
      <c r="E4088" s="84"/>
      <c r="F4088" s="216"/>
      <c r="G4088" s="84"/>
      <c r="H4088" s="210"/>
      <c r="I4088" s="210"/>
      <c r="J4088" s="84"/>
      <c r="K4088" s="84"/>
      <c r="L4088" s="84"/>
      <c r="M4088" s="84"/>
      <c r="N4088" s="84"/>
      <c r="O4088" s="6"/>
      <c r="P4088" s="6"/>
      <c r="Q4088" s="6"/>
      <c r="R4088" s="6"/>
      <c r="S4088" s="6"/>
      <c r="T4088" s="6"/>
      <c r="U4088" s="6"/>
    </row>
    <row r="4089" spans="2:21" s="83" customFormat="1" x14ac:dyDescent="0.2">
      <c r="B4089" s="142"/>
      <c r="E4089" s="84"/>
      <c r="F4089" s="216"/>
      <c r="G4089" s="84"/>
      <c r="H4089" s="210"/>
      <c r="I4089" s="210"/>
      <c r="J4089" s="84"/>
      <c r="K4089" s="84"/>
      <c r="L4089" s="84"/>
      <c r="M4089" s="84"/>
      <c r="N4089" s="84"/>
      <c r="O4089" s="6"/>
      <c r="P4089" s="6"/>
      <c r="Q4089" s="6"/>
      <c r="R4089" s="6"/>
      <c r="S4089" s="6"/>
      <c r="T4089" s="6"/>
      <c r="U4089" s="6"/>
    </row>
    <row r="4090" spans="2:21" s="83" customFormat="1" x14ac:dyDescent="0.2">
      <c r="B4090" s="142"/>
      <c r="E4090" s="84"/>
      <c r="F4090" s="216"/>
      <c r="G4090" s="84"/>
      <c r="H4090" s="210"/>
      <c r="I4090" s="210"/>
      <c r="J4090" s="84"/>
      <c r="K4090" s="84"/>
      <c r="L4090" s="84"/>
      <c r="M4090" s="84"/>
      <c r="N4090" s="84"/>
      <c r="O4090" s="6"/>
      <c r="P4090" s="6"/>
      <c r="Q4090" s="6"/>
      <c r="R4090" s="6"/>
      <c r="S4090" s="6"/>
      <c r="T4090" s="6"/>
      <c r="U4090" s="6"/>
    </row>
    <row r="4091" spans="2:21" s="83" customFormat="1" x14ac:dyDescent="0.2">
      <c r="B4091" s="142"/>
      <c r="E4091" s="84"/>
      <c r="F4091" s="216"/>
      <c r="G4091" s="84"/>
      <c r="H4091" s="210"/>
      <c r="I4091" s="210"/>
      <c r="J4091" s="84"/>
      <c r="K4091" s="84"/>
      <c r="L4091" s="84"/>
      <c r="M4091" s="84"/>
      <c r="N4091" s="84"/>
      <c r="O4091" s="6"/>
      <c r="P4091" s="6"/>
      <c r="Q4091" s="6"/>
      <c r="R4091" s="6"/>
      <c r="S4091" s="6"/>
      <c r="T4091" s="6"/>
      <c r="U4091" s="6"/>
    </row>
    <row r="4092" spans="2:21" s="83" customFormat="1" x14ac:dyDescent="0.2">
      <c r="B4092" s="142"/>
      <c r="E4092" s="84"/>
      <c r="F4092" s="216"/>
      <c r="G4092" s="84"/>
      <c r="H4092" s="210"/>
      <c r="I4092" s="210"/>
      <c r="J4092" s="84"/>
      <c r="K4092" s="84"/>
      <c r="L4092" s="84"/>
      <c r="M4092" s="84"/>
      <c r="N4092" s="84"/>
      <c r="O4092" s="6"/>
      <c r="P4092" s="6"/>
      <c r="Q4092" s="6"/>
      <c r="R4092" s="6"/>
      <c r="S4092" s="6"/>
      <c r="T4092" s="6"/>
      <c r="U4092" s="6"/>
    </row>
    <row r="4093" spans="2:21" s="83" customFormat="1" x14ac:dyDescent="0.2">
      <c r="B4093" s="142"/>
      <c r="E4093" s="84"/>
      <c r="F4093" s="216"/>
      <c r="G4093" s="84"/>
      <c r="H4093" s="210"/>
      <c r="I4093" s="210"/>
      <c r="J4093" s="84"/>
      <c r="K4093" s="84"/>
      <c r="L4093" s="84"/>
      <c r="M4093" s="84"/>
      <c r="N4093" s="84"/>
      <c r="O4093" s="6"/>
      <c r="P4093" s="6"/>
      <c r="Q4093" s="6"/>
      <c r="R4093" s="6"/>
      <c r="S4093" s="6"/>
      <c r="T4093" s="6"/>
      <c r="U4093" s="6"/>
    </row>
    <row r="4094" spans="2:21" s="83" customFormat="1" x14ac:dyDescent="0.2">
      <c r="B4094" s="142"/>
      <c r="E4094" s="84"/>
      <c r="F4094" s="216"/>
      <c r="G4094" s="84"/>
      <c r="H4094" s="210"/>
      <c r="I4094" s="210"/>
      <c r="J4094" s="84"/>
      <c r="K4094" s="84"/>
      <c r="L4094" s="84"/>
      <c r="M4094" s="84"/>
      <c r="N4094" s="84"/>
      <c r="O4094" s="6"/>
      <c r="P4094" s="6"/>
      <c r="Q4094" s="6"/>
      <c r="R4094" s="6"/>
      <c r="S4094" s="6"/>
      <c r="T4094" s="6"/>
      <c r="U4094" s="6"/>
    </row>
    <row r="4095" spans="2:21" s="83" customFormat="1" x14ac:dyDescent="0.2">
      <c r="B4095" s="142"/>
      <c r="E4095" s="84"/>
      <c r="F4095" s="216"/>
      <c r="G4095" s="84"/>
      <c r="H4095" s="210"/>
      <c r="I4095" s="210"/>
      <c r="J4095" s="84"/>
      <c r="K4095" s="84"/>
      <c r="L4095" s="84"/>
      <c r="M4095" s="84"/>
      <c r="N4095" s="84"/>
      <c r="O4095" s="6"/>
      <c r="P4095" s="6"/>
      <c r="Q4095" s="6"/>
      <c r="R4095" s="6"/>
      <c r="S4095" s="6"/>
      <c r="T4095" s="6"/>
      <c r="U4095" s="6"/>
    </row>
    <row r="4096" spans="2:21" s="83" customFormat="1" x14ac:dyDescent="0.2">
      <c r="B4096" s="142"/>
      <c r="E4096" s="84"/>
      <c r="F4096" s="216"/>
      <c r="G4096" s="84"/>
      <c r="H4096" s="210"/>
      <c r="I4096" s="210"/>
      <c r="J4096" s="84"/>
      <c r="K4096" s="84"/>
      <c r="L4096" s="84"/>
      <c r="M4096" s="84"/>
      <c r="N4096" s="84"/>
      <c r="O4096" s="6"/>
      <c r="P4096" s="6"/>
      <c r="Q4096" s="6"/>
      <c r="R4096" s="6"/>
      <c r="S4096" s="6"/>
      <c r="T4096" s="6"/>
      <c r="U4096" s="6"/>
    </row>
    <row r="4097" spans="2:21" s="83" customFormat="1" x14ac:dyDescent="0.2">
      <c r="B4097" s="142"/>
      <c r="E4097" s="84"/>
      <c r="F4097" s="216"/>
      <c r="G4097" s="84"/>
      <c r="H4097" s="210"/>
      <c r="I4097" s="210"/>
      <c r="J4097" s="84"/>
      <c r="K4097" s="84"/>
      <c r="L4097" s="84"/>
      <c r="M4097" s="84"/>
      <c r="N4097" s="84"/>
      <c r="O4097" s="6"/>
      <c r="P4097" s="6"/>
      <c r="Q4097" s="6"/>
      <c r="R4097" s="6"/>
      <c r="S4097" s="6"/>
      <c r="T4097" s="6"/>
      <c r="U4097" s="6"/>
    </row>
    <row r="4098" spans="2:21" s="83" customFormat="1" x14ac:dyDescent="0.2">
      <c r="B4098" s="142"/>
      <c r="E4098" s="84"/>
      <c r="F4098" s="216"/>
      <c r="G4098" s="84"/>
      <c r="H4098" s="210"/>
      <c r="I4098" s="210"/>
      <c r="J4098" s="84"/>
      <c r="K4098" s="84"/>
      <c r="L4098" s="84"/>
      <c r="M4098" s="84"/>
      <c r="N4098" s="84"/>
      <c r="O4098" s="6"/>
      <c r="P4098" s="6"/>
      <c r="Q4098" s="6"/>
      <c r="R4098" s="6"/>
      <c r="S4098" s="6"/>
      <c r="T4098" s="6"/>
      <c r="U4098" s="6"/>
    </row>
    <row r="4099" spans="2:21" s="83" customFormat="1" x14ac:dyDescent="0.2">
      <c r="B4099" s="142"/>
      <c r="E4099" s="84"/>
      <c r="F4099" s="216"/>
      <c r="G4099" s="84"/>
      <c r="H4099" s="210"/>
      <c r="I4099" s="210"/>
      <c r="J4099" s="84"/>
      <c r="K4099" s="84"/>
      <c r="L4099" s="84"/>
      <c r="M4099" s="84"/>
      <c r="N4099" s="84"/>
      <c r="O4099" s="6"/>
      <c r="P4099" s="6"/>
      <c r="Q4099" s="6"/>
      <c r="R4099" s="6"/>
      <c r="S4099" s="6"/>
      <c r="T4099" s="6"/>
      <c r="U4099" s="6"/>
    </row>
    <row r="4100" spans="2:21" s="83" customFormat="1" x14ac:dyDescent="0.2">
      <c r="B4100" s="142"/>
      <c r="E4100" s="84"/>
      <c r="F4100" s="216"/>
      <c r="G4100" s="84"/>
      <c r="H4100" s="210"/>
      <c r="I4100" s="210"/>
      <c r="J4100" s="84"/>
      <c r="K4100" s="84"/>
      <c r="L4100" s="84"/>
      <c r="M4100" s="84"/>
      <c r="N4100" s="84"/>
      <c r="O4100" s="6"/>
      <c r="P4100" s="6"/>
      <c r="Q4100" s="6"/>
      <c r="R4100" s="6"/>
      <c r="S4100" s="6"/>
      <c r="T4100" s="6"/>
      <c r="U4100" s="6"/>
    </row>
    <row r="4101" spans="2:21" s="83" customFormat="1" x14ac:dyDescent="0.2">
      <c r="B4101" s="142"/>
      <c r="E4101" s="84"/>
      <c r="F4101" s="216"/>
      <c r="G4101" s="84"/>
      <c r="H4101" s="210"/>
      <c r="I4101" s="210"/>
      <c r="J4101" s="84"/>
      <c r="K4101" s="84"/>
      <c r="L4101" s="84"/>
      <c r="M4101" s="84"/>
      <c r="N4101" s="84"/>
      <c r="O4101" s="6"/>
      <c r="P4101" s="6"/>
      <c r="Q4101" s="6"/>
      <c r="R4101" s="6"/>
      <c r="S4101" s="6"/>
      <c r="T4101" s="6"/>
      <c r="U4101" s="6"/>
    </row>
    <row r="4102" spans="2:21" s="83" customFormat="1" x14ac:dyDescent="0.2">
      <c r="B4102" s="142"/>
      <c r="E4102" s="84"/>
      <c r="F4102" s="216"/>
      <c r="G4102" s="84"/>
      <c r="H4102" s="210"/>
      <c r="I4102" s="210"/>
      <c r="J4102" s="84"/>
      <c r="K4102" s="84"/>
      <c r="L4102" s="84"/>
      <c r="M4102" s="84"/>
      <c r="N4102" s="84"/>
      <c r="O4102" s="6"/>
      <c r="P4102" s="6"/>
      <c r="Q4102" s="6"/>
      <c r="R4102" s="6"/>
      <c r="S4102" s="6"/>
      <c r="T4102" s="6"/>
      <c r="U4102" s="6"/>
    </row>
    <row r="4103" spans="2:21" s="83" customFormat="1" x14ac:dyDescent="0.2">
      <c r="B4103" s="142"/>
      <c r="E4103" s="84"/>
      <c r="F4103" s="216"/>
      <c r="G4103" s="84"/>
      <c r="H4103" s="210"/>
      <c r="I4103" s="210"/>
      <c r="J4103" s="84"/>
      <c r="K4103" s="84"/>
      <c r="L4103" s="84"/>
      <c r="M4103" s="84"/>
      <c r="N4103" s="84"/>
      <c r="O4103" s="6"/>
      <c r="P4103" s="6"/>
      <c r="Q4103" s="6"/>
      <c r="R4103" s="6"/>
      <c r="S4103" s="6"/>
      <c r="T4103" s="6"/>
      <c r="U4103" s="6"/>
    </row>
    <row r="4104" spans="2:21" s="83" customFormat="1" x14ac:dyDescent="0.2">
      <c r="B4104" s="142"/>
      <c r="E4104" s="84"/>
      <c r="F4104" s="216"/>
      <c r="G4104" s="84"/>
      <c r="H4104" s="210"/>
      <c r="I4104" s="210"/>
      <c r="J4104" s="84"/>
      <c r="K4104" s="84"/>
      <c r="L4104" s="84"/>
      <c r="M4104" s="84"/>
      <c r="N4104" s="84"/>
      <c r="O4104" s="6"/>
      <c r="P4104" s="6"/>
      <c r="Q4104" s="6"/>
      <c r="R4104" s="6"/>
      <c r="S4104" s="6"/>
      <c r="T4104" s="6"/>
      <c r="U4104" s="6"/>
    </row>
    <row r="4105" spans="2:21" s="83" customFormat="1" x14ac:dyDescent="0.2">
      <c r="B4105" s="142"/>
      <c r="E4105" s="84"/>
      <c r="F4105" s="216"/>
      <c r="G4105" s="84"/>
      <c r="H4105" s="210"/>
      <c r="I4105" s="210"/>
      <c r="J4105" s="84"/>
      <c r="K4105" s="84"/>
      <c r="L4105" s="84"/>
      <c r="M4105" s="84"/>
      <c r="N4105" s="84"/>
      <c r="O4105" s="6"/>
      <c r="P4105" s="6"/>
      <c r="Q4105" s="6"/>
      <c r="R4105" s="6"/>
      <c r="S4105" s="6"/>
      <c r="T4105" s="6"/>
      <c r="U4105" s="6"/>
    </row>
    <row r="4106" spans="2:21" s="83" customFormat="1" x14ac:dyDescent="0.2">
      <c r="B4106" s="142"/>
      <c r="E4106" s="84"/>
      <c r="F4106" s="216"/>
      <c r="G4106" s="84"/>
      <c r="H4106" s="210"/>
      <c r="I4106" s="210"/>
      <c r="J4106" s="84"/>
      <c r="K4106" s="84"/>
      <c r="L4106" s="84"/>
      <c r="M4106" s="84"/>
      <c r="N4106" s="84"/>
      <c r="O4106" s="6"/>
      <c r="P4106" s="6"/>
      <c r="Q4106" s="6"/>
      <c r="R4106" s="6"/>
      <c r="S4106" s="6"/>
      <c r="T4106" s="6"/>
      <c r="U4106" s="6"/>
    </row>
    <row r="4107" spans="2:21" s="83" customFormat="1" x14ac:dyDescent="0.2">
      <c r="B4107" s="142"/>
      <c r="E4107" s="84"/>
      <c r="F4107" s="216"/>
      <c r="G4107" s="84"/>
      <c r="H4107" s="210"/>
      <c r="I4107" s="210"/>
      <c r="J4107" s="84"/>
      <c r="K4107" s="84"/>
      <c r="L4107" s="84"/>
      <c r="M4107" s="84"/>
      <c r="N4107" s="84"/>
      <c r="O4107" s="6"/>
      <c r="P4107" s="6"/>
      <c r="Q4107" s="6"/>
      <c r="R4107" s="6"/>
      <c r="S4107" s="6"/>
      <c r="T4107" s="6"/>
      <c r="U4107" s="6"/>
    </row>
    <row r="4108" spans="2:21" s="83" customFormat="1" x14ac:dyDescent="0.2">
      <c r="B4108" s="142"/>
      <c r="E4108" s="84"/>
      <c r="F4108" s="216"/>
      <c r="G4108" s="84"/>
      <c r="H4108" s="210"/>
      <c r="I4108" s="210"/>
      <c r="J4108" s="84"/>
      <c r="K4108" s="84"/>
      <c r="L4108" s="84"/>
      <c r="M4108" s="84"/>
      <c r="N4108" s="84"/>
      <c r="O4108" s="6"/>
      <c r="P4108" s="6"/>
      <c r="Q4108" s="6"/>
      <c r="R4108" s="6"/>
      <c r="S4108" s="6"/>
      <c r="T4108" s="6"/>
      <c r="U4108" s="6"/>
    </row>
    <row r="4109" spans="2:21" s="83" customFormat="1" x14ac:dyDescent="0.2">
      <c r="B4109" s="142"/>
      <c r="E4109" s="84"/>
      <c r="F4109" s="216"/>
      <c r="G4109" s="84"/>
      <c r="H4109" s="210"/>
      <c r="I4109" s="210"/>
      <c r="J4109" s="84"/>
      <c r="K4109" s="84"/>
      <c r="L4109" s="84"/>
      <c r="M4109" s="84"/>
      <c r="N4109" s="84"/>
      <c r="O4109" s="6"/>
      <c r="P4109" s="6"/>
      <c r="Q4109" s="6"/>
      <c r="R4109" s="6"/>
      <c r="S4109" s="6"/>
      <c r="T4109" s="6"/>
      <c r="U4109" s="6"/>
    </row>
    <row r="4110" spans="2:21" s="83" customFormat="1" x14ac:dyDescent="0.2">
      <c r="B4110" s="142"/>
      <c r="E4110" s="84"/>
      <c r="F4110" s="216"/>
      <c r="G4110" s="84"/>
      <c r="H4110" s="210"/>
      <c r="I4110" s="210"/>
      <c r="J4110" s="84"/>
      <c r="K4110" s="84"/>
      <c r="L4110" s="84"/>
      <c r="M4110" s="84"/>
      <c r="N4110" s="84"/>
      <c r="O4110" s="6"/>
      <c r="P4110" s="6"/>
      <c r="Q4110" s="6"/>
      <c r="R4110" s="6"/>
      <c r="S4110" s="6"/>
      <c r="T4110" s="6"/>
      <c r="U4110" s="6"/>
    </row>
    <row r="4111" spans="2:21" s="83" customFormat="1" x14ac:dyDescent="0.2">
      <c r="B4111" s="142"/>
      <c r="E4111" s="84"/>
      <c r="F4111" s="216"/>
      <c r="G4111" s="84"/>
      <c r="H4111" s="210"/>
      <c r="I4111" s="210"/>
      <c r="J4111" s="84"/>
      <c r="K4111" s="84"/>
      <c r="L4111" s="84"/>
      <c r="M4111" s="84"/>
      <c r="N4111" s="84"/>
      <c r="O4111" s="6"/>
      <c r="P4111" s="6"/>
      <c r="Q4111" s="6"/>
      <c r="R4111" s="6"/>
      <c r="S4111" s="6"/>
      <c r="T4111" s="6"/>
      <c r="U4111" s="6"/>
    </row>
    <row r="4112" spans="2:21" s="83" customFormat="1" x14ac:dyDescent="0.2">
      <c r="B4112" s="142"/>
      <c r="E4112" s="84"/>
      <c r="F4112" s="216"/>
      <c r="G4112" s="84"/>
      <c r="H4112" s="210"/>
      <c r="I4112" s="210"/>
      <c r="J4112" s="84"/>
      <c r="K4112" s="84"/>
      <c r="L4112" s="84"/>
      <c r="M4112" s="84"/>
      <c r="N4112" s="84"/>
      <c r="O4112" s="6"/>
      <c r="P4112" s="6"/>
      <c r="Q4112" s="6"/>
      <c r="R4112" s="6"/>
      <c r="S4112" s="6"/>
      <c r="T4112" s="6"/>
      <c r="U4112" s="6"/>
    </row>
    <row r="4113" spans="2:21" s="83" customFormat="1" x14ac:dyDescent="0.2">
      <c r="B4113" s="142"/>
      <c r="E4113" s="84"/>
      <c r="F4113" s="216"/>
      <c r="G4113" s="84"/>
      <c r="H4113" s="210"/>
      <c r="I4113" s="210"/>
      <c r="J4113" s="84"/>
      <c r="K4113" s="84"/>
      <c r="L4113" s="84"/>
      <c r="M4113" s="84"/>
      <c r="N4113" s="84"/>
      <c r="O4113" s="6"/>
      <c r="P4113" s="6"/>
      <c r="Q4113" s="6"/>
      <c r="R4113" s="6"/>
      <c r="S4113" s="6"/>
      <c r="T4113" s="6"/>
      <c r="U4113" s="6"/>
    </row>
    <row r="4114" spans="2:21" s="83" customFormat="1" x14ac:dyDescent="0.2">
      <c r="B4114" s="142"/>
      <c r="E4114" s="84"/>
      <c r="F4114" s="216"/>
      <c r="G4114" s="84"/>
      <c r="H4114" s="210"/>
      <c r="I4114" s="210"/>
      <c r="J4114" s="84"/>
      <c r="K4114" s="84"/>
      <c r="L4114" s="84"/>
      <c r="M4114" s="84"/>
      <c r="N4114" s="84"/>
      <c r="O4114" s="6"/>
      <c r="P4114" s="6"/>
      <c r="Q4114" s="6"/>
      <c r="R4114" s="6"/>
      <c r="S4114" s="6"/>
      <c r="T4114" s="6"/>
      <c r="U4114" s="6"/>
    </row>
    <row r="4115" spans="2:21" s="83" customFormat="1" x14ac:dyDescent="0.2">
      <c r="B4115" s="142"/>
      <c r="E4115" s="84"/>
      <c r="F4115" s="216"/>
      <c r="G4115" s="84"/>
      <c r="H4115" s="210"/>
      <c r="I4115" s="210"/>
      <c r="J4115" s="84"/>
      <c r="K4115" s="84"/>
      <c r="L4115" s="84"/>
      <c r="M4115" s="84"/>
      <c r="N4115" s="84"/>
      <c r="O4115" s="6"/>
      <c r="P4115" s="6"/>
      <c r="Q4115" s="6"/>
      <c r="R4115" s="6"/>
      <c r="S4115" s="6"/>
      <c r="T4115" s="6"/>
      <c r="U4115" s="6"/>
    </row>
    <row r="4116" spans="2:21" s="83" customFormat="1" x14ac:dyDescent="0.2">
      <c r="B4116" s="142"/>
      <c r="E4116" s="84"/>
      <c r="F4116" s="216"/>
      <c r="G4116" s="84"/>
      <c r="H4116" s="210"/>
      <c r="I4116" s="210"/>
      <c r="J4116" s="84"/>
      <c r="K4116" s="84"/>
      <c r="L4116" s="84"/>
      <c r="M4116" s="84"/>
      <c r="N4116" s="84"/>
      <c r="O4116" s="6"/>
      <c r="P4116" s="6"/>
      <c r="Q4116" s="6"/>
      <c r="R4116" s="6"/>
      <c r="S4116" s="6"/>
      <c r="T4116" s="6"/>
      <c r="U4116" s="6"/>
    </row>
    <row r="4117" spans="2:21" s="83" customFormat="1" x14ac:dyDescent="0.2">
      <c r="B4117" s="142"/>
      <c r="E4117" s="84"/>
      <c r="F4117" s="216"/>
      <c r="G4117" s="84"/>
      <c r="H4117" s="210"/>
      <c r="I4117" s="210"/>
      <c r="J4117" s="84"/>
      <c r="K4117" s="84"/>
      <c r="L4117" s="84"/>
      <c r="M4117" s="84"/>
      <c r="N4117" s="84"/>
      <c r="O4117" s="6"/>
      <c r="P4117" s="6"/>
      <c r="Q4117" s="6"/>
      <c r="R4117" s="6"/>
      <c r="S4117" s="6"/>
      <c r="T4117" s="6"/>
      <c r="U4117" s="6"/>
    </row>
    <row r="4118" spans="2:21" s="83" customFormat="1" x14ac:dyDescent="0.2">
      <c r="B4118" s="142"/>
      <c r="E4118" s="84"/>
      <c r="F4118" s="216"/>
      <c r="G4118" s="84"/>
      <c r="H4118" s="210"/>
      <c r="I4118" s="210"/>
      <c r="J4118" s="84"/>
      <c r="K4118" s="84"/>
      <c r="L4118" s="84"/>
      <c r="M4118" s="84"/>
      <c r="N4118" s="84"/>
      <c r="O4118" s="6"/>
      <c r="P4118" s="6"/>
      <c r="Q4118" s="6"/>
      <c r="R4118" s="6"/>
      <c r="S4118" s="6"/>
      <c r="T4118" s="6"/>
      <c r="U4118" s="6"/>
    </row>
    <row r="4119" spans="2:21" s="83" customFormat="1" x14ac:dyDescent="0.2">
      <c r="B4119" s="142"/>
      <c r="E4119" s="84"/>
      <c r="F4119" s="216"/>
      <c r="G4119" s="84"/>
      <c r="H4119" s="210"/>
      <c r="I4119" s="210"/>
      <c r="J4119" s="84"/>
      <c r="K4119" s="84"/>
      <c r="L4119" s="84"/>
      <c r="M4119" s="84"/>
      <c r="N4119" s="84"/>
      <c r="O4119" s="6"/>
      <c r="P4119" s="6"/>
      <c r="Q4119" s="6"/>
      <c r="R4119" s="6"/>
      <c r="S4119" s="6"/>
      <c r="T4119" s="6"/>
      <c r="U4119" s="6"/>
    </row>
    <row r="4120" spans="2:21" s="83" customFormat="1" x14ac:dyDescent="0.2">
      <c r="B4120" s="142"/>
      <c r="E4120" s="84"/>
      <c r="F4120" s="216"/>
      <c r="G4120" s="84"/>
      <c r="H4120" s="210"/>
      <c r="I4120" s="210"/>
      <c r="J4120" s="84"/>
      <c r="K4120" s="84"/>
      <c r="L4120" s="84"/>
      <c r="M4120" s="84"/>
      <c r="N4120" s="84"/>
      <c r="O4120" s="6"/>
      <c r="P4120" s="6"/>
      <c r="Q4120" s="6"/>
      <c r="R4120" s="6"/>
      <c r="S4120" s="6"/>
      <c r="T4120" s="6"/>
      <c r="U4120" s="6"/>
    </row>
    <row r="4121" spans="2:21" s="83" customFormat="1" x14ac:dyDescent="0.2">
      <c r="B4121" s="142"/>
      <c r="E4121" s="84"/>
      <c r="F4121" s="216"/>
      <c r="G4121" s="84"/>
      <c r="H4121" s="210"/>
      <c r="I4121" s="210"/>
      <c r="J4121" s="84"/>
      <c r="K4121" s="84"/>
      <c r="L4121" s="84"/>
      <c r="M4121" s="84"/>
      <c r="N4121" s="84"/>
      <c r="O4121" s="6"/>
      <c r="P4121" s="6"/>
      <c r="Q4121" s="6"/>
      <c r="R4121" s="6"/>
      <c r="S4121" s="6"/>
      <c r="T4121" s="6"/>
      <c r="U4121" s="6"/>
    </row>
    <row r="4122" spans="2:21" s="83" customFormat="1" x14ac:dyDescent="0.2">
      <c r="B4122" s="142"/>
      <c r="E4122" s="84"/>
      <c r="F4122" s="216"/>
      <c r="G4122" s="84"/>
      <c r="H4122" s="210"/>
      <c r="I4122" s="210"/>
      <c r="J4122" s="84"/>
      <c r="K4122" s="84"/>
      <c r="L4122" s="84"/>
      <c r="M4122" s="84"/>
      <c r="N4122" s="84"/>
      <c r="O4122" s="6"/>
      <c r="P4122" s="6"/>
      <c r="Q4122" s="6"/>
      <c r="R4122" s="6"/>
      <c r="S4122" s="6"/>
      <c r="T4122" s="6"/>
      <c r="U4122" s="6"/>
    </row>
    <row r="4123" spans="2:21" s="83" customFormat="1" x14ac:dyDescent="0.2">
      <c r="B4123" s="142"/>
      <c r="E4123" s="84"/>
      <c r="F4123" s="216"/>
      <c r="G4123" s="84"/>
      <c r="H4123" s="210"/>
      <c r="I4123" s="210"/>
      <c r="J4123" s="84"/>
      <c r="K4123" s="84"/>
      <c r="L4123" s="84"/>
      <c r="M4123" s="84"/>
      <c r="N4123" s="84"/>
      <c r="O4123" s="6"/>
      <c r="P4123" s="6"/>
      <c r="Q4123" s="6"/>
      <c r="R4123" s="6"/>
      <c r="S4123" s="6"/>
      <c r="T4123" s="6"/>
      <c r="U4123" s="6"/>
    </row>
    <row r="4124" spans="2:21" s="83" customFormat="1" x14ac:dyDescent="0.2">
      <c r="B4124" s="142"/>
      <c r="E4124" s="84"/>
      <c r="F4124" s="216"/>
      <c r="G4124" s="84"/>
      <c r="H4124" s="210"/>
      <c r="I4124" s="210"/>
      <c r="J4124" s="84"/>
      <c r="K4124" s="84"/>
      <c r="L4124" s="84"/>
      <c r="M4124" s="84"/>
      <c r="N4124" s="84"/>
      <c r="O4124" s="6"/>
      <c r="P4124" s="6"/>
      <c r="Q4124" s="6"/>
      <c r="R4124" s="6"/>
      <c r="S4124" s="6"/>
      <c r="T4124" s="6"/>
      <c r="U4124" s="6"/>
    </row>
    <row r="4125" spans="2:21" s="83" customFormat="1" x14ac:dyDescent="0.2">
      <c r="B4125" s="142"/>
      <c r="E4125" s="84"/>
      <c r="F4125" s="216"/>
      <c r="G4125" s="84"/>
      <c r="H4125" s="210"/>
      <c r="I4125" s="210"/>
      <c r="J4125" s="84"/>
      <c r="K4125" s="84"/>
      <c r="L4125" s="84"/>
      <c r="M4125" s="84"/>
      <c r="N4125" s="84"/>
      <c r="O4125" s="6"/>
      <c r="P4125" s="6"/>
      <c r="Q4125" s="6"/>
      <c r="R4125" s="6"/>
      <c r="S4125" s="6"/>
      <c r="T4125" s="6"/>
      <c r="U4125" s="6"/>
    </row>
    <row r="4126" spans="2:21" s="83" customFormat="1" x14ac:dyDescent="0.2">
      <c r="B4126" s="142"/>
      <c r="E4126" s="84"/>
      <c r="F4126" s="216"/>
      <c r="G4126" s="84"/>
      <c r="H4126" s="210"/>
      <c r="I4126" s="210"/>
      <c r="J4126" s="84"/>
      <c r="K4126" s="84"/>
      <c r="L4126" s="84"/>
      <c r="M4126" s="84"/>
      <c r="N4126" s="84"/>
      <c r="O4126" s="6"/>
      <c r="P4126" s="6"/>
      <c r="Q4126" s="6"/>
      <c r="R4126" s="6"/>
      <c r="S4126" s="6"/>
      <c r="T4126" s="6"/>
      <c r="U4126" s="6"/>
    </row>
    <row r="4127" spans="2:21" s="83" customFormat="1" x14ac:dyDescent="0.2">
      <c r="B4127" s="142"/>
      <c r="E4127" s="84"/>
      <c r="F4127" s="216"/>
      <c r="G4127" s="84"/>
      <c r="H4127" s="210"/>
      <c r="I4127" s="210"/>
      <c r="J4127" s="84"/>
      <c r="K4127" s="84"/>
      <c r="L4127" s="84"/>
      <c r="M4127" s="84"/>
      <c r="N4127" s="84"/>
      <c r="O4127" s="6"/>
      <c r="P4127" s="6"/>
      <c r="Q4127" s="6"/>
      <c r="R4127" s="6"/>
      <c r="S4127" s="6"/>
      <c r="T4127" s="6"/>
      <c r="U4127" s="6"/>
    </row>
    <row r="4128" spans="2:21" s="83" customFormat="1" x14ac:dyDescent="0.2">
      <c r="B4128" s="142"/>
      <c r="E4128" s="84"/>
      <c r="F4128" s="216"/>
      <c r="G4128" s="84"/>
      <c r="H4128" s="210"/>
      <c r="I4128" s="210"/>
      <c r="J4128" s="84"/>
      <c r="K4128" s="84"/>
      <c r="L4128" s="84"/>
      <c r="M4128" s="84"/>
      <c r="N4128" s="84"/>
      <c r="O4128" s="6"/>
      <c r="P4128" s="6"/>
      <c r="Q4128" s="6"/>
      <c r="R4128" s="6"/>
      <c r="S4128" s="6"/>
      <c r="T4128" s="6"/>
      <c r="U4128" s="6"/>
    </row>
    <row r="4129" spans="2:21" s="83" customFormat="1" x14ac:dyDescent="0.2">
      <c r="B4129" s="142"/>
      <c r="E4129" s="84"/>
      <c r="F4129" s="216"/>
      <c r="G4129" s="84"/>
      <c r="H4129" s="210"/>
      <c r="I4129" s="210"/>
      <c r="J4129" s="84"/>
      <c r="K4129" s="84"/>
      <c r="L4129" s="84"/>
      <c r="M4129" s="84"/>
      <c r="N4129" s="84"/>
      <c r="O4129" s="6"/>
      <c r="P4129" s="6"/>
      <c r="Q4129" s="6"/>
      <c r="R4129" s="6"/>
      <c r="S4129" s="6"/>
      <c r="T4129" s="6"/>
      <c r="U4129" s="6"/>
    </row>
    <row r="4130" spans="2:21" s="83" customFormat="1" x14ac:dyDescent="0.2">
      <c r="B4130" s="142"/>
      <c r="E4130" s="84"/>
      <c r="F4130" s="216"/>
      <c r="G4130" s="84"/>
      <c r="H4130" s="210"/>
      <c r="I4130" s="210"/>
      <c r="J4130" s="84"/>
      <c r="K4130" s="84"/>
      <c r="L4130" s="84"/>
      <c r="M4130" s="84"/>
      <c r="N4130" s="84"/>
      <c r="O4130" s="6"/>
      <c r="P4130" s="6"/>
      <c r="Q4130" s="6"/>
      <c r="R4130" s="6"/>
      <c r="S4130" s="6"/>
      <c r="T4130" s="6"/>
      <c r="U4130" s="6"/>
    </row>
    <row r="4131" spans="2:21" s="83" customFormat="1" x14ac:dyDescent="0.2">
      <c r="B4131" s="142"/>
      <c r="E4131" s="84"/>
      <c r="F4131" s="216"/>
      <c r="G4131" s="84"/>
      <c r="H4131" s="210"/>
      <c r="I4131" s="210"/>
      <c r="J4131" s="84"/>
      <c r="K4131" s="84"/>
      <c r="L4131" s="84"/>
      <c r="M4131" s="84"/>
      <c r="N4131" s="84"/>
      <c r="O4131" s="6"/>
      <c r="P4131" s="6"/>
      <c r="Q4131" s="6"/>
      <c r="R4131" s="6"/>
      <c r="S4131" s="6"/>
      <c r="T4131" s="6"/>
      <c r="U4131" s="6"/>
    </row>
    <row r="4132" spans="2:21" s="83" customFormat="1" x14ac:dyDescent="0.2">
      <c r="B4132" s="142"/>
      <c r="E4132" s="84"/>
      <c r="F4132" s="216"/>
      <c r="G4132" s="84"/>
      <c r="H4132" s="210"/>
      <c r="I4132" s="210"/>
      <c r="J4132" s="84"/>
      <c r="K4132" s="84"/>
      <c r="L4132" s="84"/>
      <c r="M4132" s="84"/>
      <c r="N4132" s="84"/>
      <c r="O4132" s="6"/>
      <c r="P4132" s="6"/>
      <c r="Q4132" s="6"/>
      <c r="R4132" s="6"/>
      <c r="S4132" s="6"/>
      <c r="T4132" s="6"/>
      <c r="U4132" s="6"/>
    </row>
    <row r="4133" spans="2:21" s="83" customFormat="1" x14ac:dyDescent="0.2">
      <c r="B4133" s="142"/>
      <c r="E4133" s="84"/>
      <c r="F4133" s="216"/>
      <c r="G4133" s="84"/>
      <c r="H4133" s="210"/>
      <c r="I4133" s="210"/>
      <c r="J4133" s="84"/>
      <c r="K4133" s="84"/>
      <c r="L4133" s="84"/>
      <c r="M4133" s="84"/>
      <c r="N4133" s="84"/>
      <c r="O4133" s="6"/>
      <c r="P4133" s="6"/>
      <c r="Q4133" s="6"/>
      <c r="R4133" s="6"/>
      <c r="S4133" s="6"/>
      <c r="T4133" s="6"/>
      <c r="U4133" s="6"/>
    </row>
    <row r="4134" spans="2:21" s="83" customFormat="1" x14ac:dyDescent="0.2">
      <c r="B4134" s="142"/>
      <c r="E4134" s="84"/>
      <c r="F4134" s="216"/>
      <c r="G4134" s="84"/>
      <c r="H4134" s="210"/>
      <c r="I4134" s="210"/>
      <c r="J4134" s="84"/>
      <c r="K4134" s="84"/>
      <c r="L4134" s="84"/>
      <c r="M4134" s="84"/>
      <c r="N4134" s="84"/>
      <c r="O4134" s="6"/>
      <c r="P4134" s="6"/>
      <c r="Q4134" s="6"/>
      <c r="R4134" s="6"/>
      <c r="S4134" s="6"/>
      <c r="T4134" s="6"/>
      <c r="U4134" s="6"/>
    </row>
    <row r="4135" spans="2:21" s="83" customFormat="1" x14ac:dyDescent="0.2">
      <c r="B4135" s="142"/>
      <c r="E4135" s="84"/>
      <c r="F4135" s="216"/>
      <c r="G4135" s="84"/>
      <c r="H4135" s="210"/>
      <c r="I4135" s="210"/>
      <c r="J4135" s="84"/>
      <c r="K4135" s="84"/>
      <c r="L4135" s="84"/>
      <c r="M4135" s="84"/>
      <c r="N4135" s="84"/>
      <c r="O4135" s="6"/>
      <c r="P4135" s="6"/>
      <c r="Q4135" s="6"/>
      <c r="R4135" s="6"/>
      <c r="S4135" s="6"/>
      <c r="T4135" s="6"/>
      <c r="U4135" s="6"/>
    </row>
    <row r="4136" spans="2:21" s="83" customFormat="1" x14ac:dyDescent="0.2">
      <c r="B4136" s="142"/>
      <c r="E4136" s="84"/>
      <c r="F4136" s="216"/>
      <c r="G4136" s="84"/>
      <c r="H4136" s="210"/>
      <c r="I4136" s="210"/>
      <c r="J4136" s="84"/>
      <c r="K4136" s="84"/>
      <c r="L4136" s="84"/>
      <c r="M4136" s="84"/>
      <c r="N4136" s="84"/>
      <c r="O4136" s="6"/>
      <c r="P4136" s="6"/>
      <c r="Q4136" s="6"/>
      <c r="R4136" s="6"/>
      <c r="S4136" s="6"/>
      <c r="T4136" s="6"/>
      <c r="U4136" s="6"/>
    </row>
    <row r="4137" spans="2:21" s="83" customFormat="1" x14ac:dyDescent="0.2">
      <c r="B4137" s="142"/>
      <c r="E4137" s="84"/>
      <c r="F4137" s="216"/>
      <c r="G4137" s="84"/>
      <c r="H4137" s="210"/>
      <c r="I4137" s="210"/>
      <c r="J4137" s="84"/>
      <c r="K4137" s="84"/>
      <c r="L4137" s="84"/>
      <c r="M4137" s="84"/>
      <c r="N4137" s="84"/>
      <c r="O4137" s="6"/>
      <c r="P4137" s="6"/>
      <c r="Q4137" s="6"/>
      <c r="R4137" s="6"/>
      <c r="S4137" s="6"/>
      <c r="T4137" s="6"/>
      <c r="U4137" s="6"/>
    </row>
    <row r="4138" spans="2:21" s="83" customFormat="1" x14ac:dyDescent="0.2">
      <c r="B4138" s="142"/>
      <c r="E4138" s="84"/>
      <c r="F4138" s="216"/>
      <c r="G4138" s="84"/>
      <c r="H4138" s="210"/>
      <c r="I4138" s="210"/>
      <c r="J4138" s="84"/>
      <c r="K4138" s="84"/>
      <c r="L4138" s="84"/>
      <c r="M4138" s="84"/>
      <c r="N4138" s="84"/>
      <c r="O4138" s="6"/>
      <c r="P4138" s="6"/>
      <c r="Q4138" s="6"/>
      <c r="R4138" s="6"/>
      <c r="S4138" s="6"/>
      <c r="T4138" s="6"/>
      <c r="U4138" s="6"/>
    </row>
    <row r="4139" spans="2:21" s="83" customFormat="1" x14ac:dyDescent="0.2">
      <c r="B4139" s="142"/>
      <c r="E4139" s="84"/>
      <c r="F4139" s="216"/>
      <c r="G4139" s="84"/>
      <c r="H4139" s="210"/>
      <c r="I4139" s="210"/>
      <c r="J4139" s="84"/>
      <c r="K4139" s="84"/>
      <c r="L4139" s="84"/>
      <c r="M4139" s="84"/>
      <c r="N4139" s="84"/>
      <c r="O4139" s="6"/>
      <c r="P4139" s="6"/>
      <c r="Q4139" s="6"/>
      <c r="R4139" s="6"/>
      <c r="S4139" s="6"/>
      <c r="T4139" s="6"/>
      <c r="U4139" s="6"/>
    </row>
    <row r="4140" spans="2:21" s="83" customFormat="1" x14ac:dyDescent="0.2">
      <c r="B4140" s="142"/>
      <c r="E4140" s="84"/>
      <c r="F4140" s="216"/>
      <c r="G4140" s="84"/>
      <c r="H4140" s="210"/>
      <c r="I4140" s="210"/>
      <c r="J4140" s="84"/>
      <c r="K4140" s="84"/>
      <c r="L4140" s="84"/>
      <c r="M4140" s="84"/>
      <c r="N4140" s="84"/>
      <c r="O4140" s="6"/>
      <c r="P4140" s="6"/>
      <c r="Q4140" s="6"/>
      <c r="R4140" s="6"/>
      <c r="S4140" s="6"/>
      <c r="T4140" s="6"/>
      <c r="U4140" s="6"/>
    </row>
    <row r="4141" spans="2:21" s="83" customFormat="1" x14ac:dyDescent="0.2">
      <c r="B4141" s="142"/>
      <c r="E4141" s="84"/>
      <c r="F4141" s="216"/>
      <c r="G4141" s="84"/>
      <c r="H4141" s="210"/>
      <c r="I4141" s="210"/>
      <c r="J4141" s="84"/>
      <c r="K4141" s="84"/>
      <c r="L4141" s="84"/>
      <c r="M4141" s="84"/>
      <c r="N4141" s="84"/>
      <c r="O4141" s="6"/>
      <c r="P4141" s="6"/>
      <c r="Q4141" s="6"/>
      <c r="R4141" s="6"/>
      <c r="S4141" s="6"/>
      <c r="T4141" s="6"/>
      <c r="U4141" s="6"/>
    </row>
    <row r="4142" spans="2:21" s="83" customFormat="1" x14ac:dyDescent="0.2">
      <c r="B4142" s="142"/>
      <c r="E4142" s="84"/>
      <c r="F4142" s="216"/>
      <c r="G4142" s="84"/>
      <c r="H4142" s="210"/>
      <c r="I4142" s="210"/>
      <c r="J4142" s="84"/>
      <c r="K4142" s="84"/>
      <c r="L4142" s="84"/>
      <c r="M4142" s="84"/>
      <c r="N4142" s="84"/>
      <c r="O4142" s="6"/>
      <c r="P4142" s="6"/>
      <c r="Q4142" s="6"/>
      <c r="R4142" s="6"/>
      <c r="S4142" s="6"/>
      <c r="T4142" s="6"/>
      <c r="U4142" s="6"/>
    </row>
    <row r="4143" spans="2:21" s="83" customFormat="1" x14ac:dyDescent="0.2">
      <c r="B4143" s="142"/>
      <c r="E4143" s="84"/>
      <c r="F4143" s="216"/>
      <c r="G4143" s="84"/>
      <c r="H4143" s="210"/>
      <c r="I4143" s="210"/>
      <c r="J4143" s="84"/>
      <c r="K4143" s="84"/>
      <c r="L4143" s="84"/>
      <c r="M4143" s="84"/>
      <c r="N4143" s="84"/>
      <c r="O4143" s="6"/>
      <c r="P4143" s="6"/>
      <c r="Q4143" s="6"/>
      <c r="R4143" s="6"/>
      <c r="S4143" s="6"/>
      <c r="T4143" s="6"/>
      <c r="U4143" s="6"/>
    </row>
    <row r="4144" spans="2:21" s="83" customFormat="1" x14ac:dyDescent="0.2">
      <c r="B4144" s="142"/>
      <c r="E4144" s="84"/>
      <c r="F4144" s="216"/>
      <c r="G4144" s="84"/>
      <c r="H4144" s="210"/>
      <c r="I4144" s="210"/>
      <c r="J4144" s="84"/>
      <c r="K4144" s="84"/>
      <c r="L4144" s="84"/>
      <c r="M4144" s="84"/>
      <c r="N4144" s="84"/>
      <c r="O4144" s="6"/>
      <c r="P4144" s="6"/>
      <c r="Q4144" s="6"/>
      <c r="R4144" s="6"/>
      <c r="S4144" s="6"/>
      <c r="T4144" s="6"/>
      <c r="U4144" s="6"/>
    </row>
    <row r="4145" spans="2:21" s="83" customFormat="1" x14ac:dyDescent="0.2">
      <c r="B4145" s="142"/>
      <c r="E4145" s="84"/>
      <c r="F4145" s="216"/>
      <c r="G4145" s="84"/>
      <c r="H4145" s="210"/>
      <c r="I4145" s="210"/>
      <c r="J4145" s="84"/>
      <c r="K4145" s="84"/>
      <c r="L4145" s="84"/>
      <c r="M4145" s="84"/>
      <c r="N4145" s="84"/>
      <c r="O4145" s="6"/>
      <c r="P4145" s="6"/>
      <c r="Q4145" s="6"/>
      <c r="R4145" s="6"/>
      <c r="S4145" s="6"/>
      <c r="T4145" s="6"/>
      <c r="U4145" s="6"/>
    </row>
    <row r="4146" spans="2:21" s="83" customFormat="1" x14ac:dyDescent="0.2">
      <c r="B4146" s="142"/>
      <c r="E4146" s="84"/>
      <c r="F4146" s="216"/>
      <c r="G4146" s="84"/>
      <c r="H4146" s="210"/>
      <c r="I4146" s="210"/>
      <c r="J4146" s="84"/>
      <c r="K4146" s="84"/>
      <c r="L4146" s="84"/>
      <c r="M4146" s="84"/>
      <c r="N4146" s="84"/>
      <c r="O4146" s="6"/>
      <c r="P4146" s="6"/>
      <c r="Q4146" s="6"/>
      <c r="R4146" s="6"/>
      <c r="S4146" s="6"/>
      <c r="T4146" s="6"/>
      <c r="U4146" s="6"/>
    </row>
    <row r="4147" spans="2:21" s="83" customFormat="1" x14ac:dyDescent="0.2">
      <c r="B4147" s="142"/>
      <c r="E4147" s="84"/>
      <c r="F4147" s="216"/>
      <c r="G4147" s="84"/>
      <c r="H4147" s="210"/>
      <c r="I4147" s="210"/>
      <c r="J4147" s="84"/>
      <c r="K4147" s="84"/>
      <c r="L4147" s="84"/>
      <c r="M4147" s="84"/>
      <c r="N4147" s="84"/>
      <c r="O4147" s="6"/>
      <c r="P4147" s="6"/>
      <c r="Q4147" s="6"/>
      <c r="R4147" s="6"/>
      <c r="S4147" s="6"/>
      <c r="T4147" s="6"/>
      <c r="U4147" s="6"/>
    </row>
    <row r="4148" spans="2:21" s="83" customFormat="1" x14ac:dyDescent="0.2">
      <c r="B4148" s="142"/>
      <c r="E4148" s="84"/>
      <c r="F4148" s="216"/>
      <c r="G4148" s="84"/>
      <c r="H4148" s="210"/>
      <c r="I4148" s="210"/>
      <c r="J4148" s="84"/>
      <c r="K4148" s="84"/>
      <c r="L4148" s="84"/>
      <c r="M4148" s="84"/>
      <c r="N4148" s="84"/>
      <c r="O4148" s="6"/>
      <c r="P4148" s="6"/>
      <c r="Q4148" s="6"/>
      <c r="R4148" s="6"/>
      <c r="S4148" s="6"/>
      <c r="T4148" s="6"/>
      <c r="U4148" s="6"/>
    </row>
    <row r="4149" spans="2:21" s="83" customFormat="1" x14ac:dyDescent="0.2">
      <c r="B4149" s="142"/>
      <c r="E4149" s="84"/>
      <c r="F4149" s="216"/>
      <c r="G4149" s="84"/>
      <c r="H4149" s="210"/>
      <c r="I4149" s="210"/>
      <c r="J4149" s="84"/>
      <c r="K4149" s="84"/>
      <c r="L4149" s="84"/>
      <c r="M4149" s="84"/>
      <c r="N4149" s="84"/>
      <c r="O4149" s="6"/>
      <c r="P4149" s="6"/>
      <c r="Q4149" s="6"/>
      <c r="R4149" s="6"/>
      <c r="S4149" s="6"/>
      <c r="T4149" s="6"/>
      <c r="U4149" s="6"/>
    </row>
    <row r="4150" spans="2:21" s="83" customFormat="1" x14ac:dyDescent="0.2">
      <c r="B4150" s="142"/>
      <c r="E4150" s="84"/>
      <c r="F4150" s="216"/>
      <c r="G4150" s="84"/>
      <c r="H4150" s="210"/>
      <c r="I4150" s="210"/>
      <c r="J4150" s="84"/>
      <c r="K4150" s="84"/>
      <c r="L4150" s="84"/>
      <c r="M4150" s="84"/>
      <c r="N4150" s="84"/>
      <c r="O4150" s="6"/>
      <c r="P4150" s="6"/>
      <c r="Q4150" s="6"/>
      <c r="R4150" s="6"/>
      <c r="S4150" s="6"/>
      <c r="T4150" s="6"/>
      <c r="U4150" s="6"/>
    </row>
    <row r="4151" spans="2:21" s="83" customFormat="1" x14ac:dyDescent="0.2">
      <c r="B4151" s="142"/>
      <c r="E4151" s="84"/>
      <c r="F4151" s="216"/>
      <c r="G4151" s="84"/>
      <c r="H4151" s="210"/>
      <c r="I4151" s="210"/>
      <c r="J4151" s="84"/>
      <c r="K4151" s="84"/>
      <c r="L4151" s="84"/>
      <c r="M4151" s="84"/>
      <c r="N4151" s="84"/>
      <c r="O4151" s="6"/>
      <c r="P4151" s="6"/>
      <c r="Q4151" s="6"/>
      <c r="R4151" s="6"/>
      <c r="S4151" s="6"/>
      <c r="T4151" s="6"/>
      <c r="U4151" s="6"/>
    </row>
    <row r="4152" spans="2:21" s="83" customFormat="1" x14ac:dyDescent="0.2">
      <c r="B4152" s="142"/>
      <c r="E4152" s="84"/>
      <c r="F4152" s="216"/>
      <c r="G4152" s="84"/>
      <c r="H4152" s="210"/>
      <c r="I4152" s="210"/>
      <c r="J4152" s="84"/>
      <c r="K4152" s="84"/>
      <c r="L4152" s="84"/>
      <c r="M4152" s="84"/>
      <c r="N4152" s="84"/>
      <c r="O4152" s="6"/>
      <c r="P4152" s="6"/>
      <c r="Q4152" s="6"/>
      <c r="R4152" s="6"/>
      <c r="S4152" s="6"/>
      <c r="T4152" s="6"/>
      <c r="U4152" s="6"/>
    </row>
    <row r="4153" spans="2:21" s="83" customFormat="1" x14ac:dyDescent="0.2">
      <c r="B4153" s="142"/>
      <c r="E4153" s="84"/>
      <c r="F4153" s="216"/>
      <c r="G4153" s="84"/>
      <c r="H4153" s="210"/>
      <c r="I4153" s="210"/>
      <c r="J4153" s="84"/>
      <c r="K4153" s="84"/>
      <c r="L4153" s="84"/>
      <c r="M4153" s="84"/>
      <c r="N4153" s="84"/>
      <c r="O4153" s="6"/>
      <c r="P4153" s="6"/>
      <c r="Q4153" s="6"/>
      <c r="R4153" s="6"/>
      <c r="S4153" s="6"/>
      <c r="T4153" s="6"/>
      <c r="U4153" s="6"/>
    </row>
    <row r="4154" spans="2:21" s="83" customFormat="1" x14ac:dyDescent="0.2">
      <c r="B4154" s="142"/>
      <c r="E4154" s="84"/>
      <c r="F4154" s="216"/>
      <c r="G4154" s="84"/>
      <c r="H4154" s="210"/>
      <c r="I4154" s="210"/>
      <c r="J4154" s="84"/>
      <c r="K4154" s="84"/>
      <c r="L4154" s="84"/>
      <c r="M4154" s="84"/>
      <c r="N4154" s="84"/>
      <c r="O4154" s="6"/>
      <c r="P4154" s="6"/>
      <c r="Q4154" s="6"/>
      <c r="R4154" s="6"/>
      <c r="S4154" s="6"/>
      <c r="T4154" s="6"/>
      <c r="U4154" s="6"/>
    </row>
    <row r="4155" spans="2:21" s="83" customFormat="1" x14ac:dyDescent="0.2">
      <c r="B4155" s="142"/>
      <c r="E4155" s="84"/>
      <c r="F4155" s="216"/>
      <c r="G4155" s="84"/>
      <c r="H4155" s="210"/>
      <c r="I4155" s="210"/>
      <c r="J4155" s="84"/>
      <c r="K4155" s="84"/>
      <c r="L4155" s="84"/>
      <c r="M4155" s="84"/>
      <c r="N4155" s="84"/>
      <c r="O4155" s="6"/>
      <c r="P4155" s="6"/>
      <c r="Q4155" s="6"/>
      <c r="R4155" s="6"/>
      <c r="S4155" s="6"/>
      <c r="T4155" s="6"/>
      <c r="U4155" s="6"/>
    </row>
    <row r="4156" spans="2:21" s="83" customFormat="1" x14ac:dyDescent="0.2">
      <c r="B4156" s="142"/>
      <c r="E4156" s="84"/>
      <c r="F4156" s="216"/>
      <c r="G4156" s="84"/>
      <c r="H4156" s="210"/>
      <c r="I4156" s="210"/>
      <c r="J4156" s="84"/>
      <c r="K4156" s="84"/>
      <c r="L4156" s="84"/>
      <c r="M4156" s="84"/>
      <c r="N4156" s="84"/>
      <c r="O4156" s="6"/>
      <c r="P4156" s="6"/>
      <c r="Q4156" s="6"/>
      <c r="R4156" s="6"/>
      <c r="S4156" s="6"/>
      <c r="T4156" s="6"/>
      <c r="U4156" s="6"/>
    </row>
    <row r="4157" spans="2:21" s="83" customFormat="1" x14ac:dyDescent="0.2">
      <c r="B4157" s="142"/>
      <c r="E4157" s="84"/>
      <c r="F4157" s="216"/>
      <c r="G4157" s="84"/>
      <c r="H4157" s="210"/>
      <c r="I4157" s="210"/>
      <c r="J4157" s="84"/>
      <c r="K4157" s="84"/>
      <c r="L4157" s="84"/>
      <c r="M4157" s="84"/>
      <c r="N4157" s="84"/>
      <c r="O4157" s="6"/>
      <c r="P4157" s="6"/>
      <c r="Q4157" s="6"/>
      <c r="R4157" s="6"/>
      <c r="S4157" s="6"/>
      <c r="T4157" s="6"/>
      <c r="U4157" s="6"/>
    </row>
    <row r="4158" spans="2:21" s="83" customFormat="1" x14ac:dyDescent="0.2">
      <c r="B4158" s="142"/>
      <c r="E4158" s="84"/>
      <c r="F4158" s="216"/>
      <c r="G4158" s="84"/>
      <c r="H4158" s="210"/>
      <c r="I4158" s="210"/>
      <c r="J4158" s="84"/>
      <c r="K4158" s="84"/>
      <c r="L4158" s="84"/>
      <c r="M4158" s="84"/>
      <c r="N4158" s="84"/>
      <c r="O4158" s="6"/>
      <c r="P4158" s="6"/>
      <c r="Q4158" s="6"/>
      <c r="R4158" s="6"/>
      <c r="S4158" s="6"/>
      <c r="T4158" s="6"/>
      <c r="U4158" s="6"/>
    </row>
    <row r="4159" spans="2:21" s="83" customFormat="1" x14ac:dyDescent="0.2">
      <c r="B4159" s="142"/>
      <c r="E4159" s="84"/>
      <c r="F4159" s="216"/>
      <c r="G4159" s="84"/>
      <c r="H4159" s="210"/>
      <c r="I4159" s="210"/>
      <c r="J4159" s="84"/>
      <c r="K4159" s="84"/>
      <c r="L4159" s="84"/>
      <c r="M4159" s="84"/>
      <c r="N4159" s="84"/>
      <c r="O4159" s="6"/>
      <c r="P4159" s="6"/>
      <c r="Q4159" s="6"/>
      <c r="R4159" s="6"/>
      <c r="S4159" s="6"/>
      <c r="T4159" s="6"/>
      <c r="U4159" s="6"/>
    </row>
    <row r="4160" spans="2:21" s="83" customFormat="1" x14ac:dyDescent="0.2">
      <c r="B4160" s="142"/>
      <c r="E4160" s="84"/>
      <c r="F4160" s="216"/>
      <c r="G4160" s="84"/>
      <c r="H4160" s="210"/>
      <c r="I4160" s="210"/>
      <c r="J4160" s="84"/>
      <c r="K4160" s="84"/>
      <c r="L4160" s="84"/>
      <c r="M4160" s="84"/>
      <c r="N4160" s="84"/>
      <c r="O4160" s="6"/>
      <c r="P4160" s="6"/>
      <c r="Q4160" s="6"/>
      <c r="R4160" s="6"/>
      <c r="S4160" s="6"/>
      <c r="T4160" s="6"/>
      <c r="U4160" s="6"/>
    </row>
    <row r="4161" spans="2:21" s="83" customFormat="1" x14ac:dyDescent="0.2">
      <c r="B4161" s="142"/>
      <c r="E4161" s="84"/>
      <c r="F4161" s="216"/>
      <c r="G4161" s="84"/>
      <c r="H4161" s="210"/>
      <c r="I4161" s="210"/>
      <c r="J4161" s="84"/>
      <c r="K4161" s="84"/>
      <c r="L4161" s="84"/>
      <c r="M4161" s="84"/>
      <c r="N4161" s="84"/>
      <c r="O4161" s="6"/>
      <c r="P4161" s="6"/>
      <c r="Q4161" s="6"/>
      <c r="R4161" s="6"/>
      <c r="S4161" s="6"/>
      <c r="T4161" s="6"/>
      <c r="U4161" s="6"/>
    </row>
    <row r="4162" spans="2:21" s="83" customFormat="1" x14ac:dyDescent="0.2">
      <c r="B4162" s="142"/>
      <c r="E4162" s="84"/>
      <c r="F4162" s="216"/>
      <c r="G4162" s="84"/>
      <c r="H4162" s="210"/>
      <c r="I4162" s="210"/>
      <c r="J4162" s="84"/>
      <c r="K4162" s="84"/>
      <c r="L4162" s="84"/>
      <c r="M4162" s="84"/>
      <c r="N4162" s="84"/>
      <c r="O4162" s="6"/>
      <c r="P4162" s="6"/>
      <c r="Q4162" s="6"/>
      <c r="R4162" s="6"/>
      <c r="S4162" s="6"/>
      <c r="T4162" s="6"/>
      <c r="U4162" s="6"/>
    </row>
    <row r="4163" spans="2:21" s="83" customFormat="1" x14ac:dyDescent="0.2">
      <c r="B4163" s="142"/>
      <c r="E4163" s="84"/>
      <c r="F4163" s="216"/>
      <c r="G4163" s="84"/>
      <c r="H4163" s="210"/>
      <c r="I4163" s="210"/>
      <c r="J4163" s="84"/>
      <c r="K4163" s="84"/>
      <c r="L4163" s="84"/>
      <c r="M4163" s="84"/>
      <c r="N4163" s="84"/>
      <c r="O4163" s="6"/>
      <c r="P4163" s="6"/>
      <c r="Q4163" s="6"/>
      <c r="R4163" s="6"/>
      <c r="S4163" s="6"/>
      <c r="T4163" s="6"/>
      <c r="U4163" s="6"/>
    </row>
    <row r="4164" spans="2:21" s="83" customFormat="1" x14ac:dyDescent="0.2">
      <c r="B4164" s="142"/>
      <c r="E4164" s="84"/>
      <c r="F4164" s="216"/>
      <c r="G4164" s="84"/>
      <c r="H4164" s="210"/>
      <c r="I4164" s="210"/>
      <c r="J4164" s="84"/>
      <c r="K4164" s="84"/>
      <c r="L4164" s="84"/>
      <c r="M4164" s="84"/>
      <c r="N4164" s="84"/>
      <c r="O4164" s="6"/>
      <c r="P4164" s="6"/>
      <c r="Q4164" s="6"/>
      <c r="R4164" s="6"/>
      <c r="S4164" s="6"/>
      <c r="T4164" s="6"/>
      <c r="U4164" s="6"/>
    </row>
    <row r="4165" spans="2:21" s="83" customFormat="1" x14ac:dyDescent="0.2">
      <c r="B4165" s="142"/>
      <c r="E4165" s="84"/>
      <c r="F4165" s="216"/>
      <c r="G4165" s="84"/>
      <c r="H4165" s="210"/>
      <c r="I4165" s="210"/>
      <c r="J4165" s="84"/>
      <c r="K4165" s="84"/>
      <c r="L4165" s="84"/>
      <c r="M4165" s="84"/>
      <c r="N4165" s="84"/>
      <c r="O4165" s="6"/>
      <c r="P4165" s="6"/>
      <c r="Q4165" s="6"/>
      <c r="R4165" s="6"/>
      <c r="S4165" s="6"/>
      <c r="T4165" s="6"/>
      <c r="U4165" s="6"/>
    </row>
    <row r="4166" spans="2:21" s="83" customFormat="1" x14ac:dyDescent="0.2">
      <c r="B4166" s="142"/>
      <c r="E4166" s="84"/>
      <c r="F4166" s="216"/>
      <c r="G4166" s="84"/>
      <c r="H4166" s="210"/>
      <c r="I4166" s="210"/>
      <c r="J4166" s="84"/>
      <c r="K4166" s="84"/>
      <c r="L4166" s="84"/>
      <c r="M4166" s="84"/>
      <c r="N4166" s="84"/>
      <c r="O4166" s="6"/>
      <c r="P4166" s="6"/>
      <c r="Q4166" s="6"/>
      <c r="R4166" s="6"/>
      <c r="S4166" s="6"/>
      <c r="T4166" s="6"/>
      <c r="U4166" s="6"/>
    </row>
    <row r="4167" spans="2:21" s="83" customFormat="1" x14ac:dyDescent="0.2">
      <c r="B4167" s="142"/>
      <c r="E4167" s="84"/>
      <c r="F4167" s="216"/>
      <c r="G4167" s="84"/>
      <c r="H4167" s="210"/>
      <c r="I4167" s="210"/>
      <c r="J4167" s="84"/>
      <c r="K4167" s="84"/>
      <c r="L4167" s="84"/>
      <c r="M4167" s="84"/>
      <c r="N4167" s="84"/>
      <c r="O4167" s="6"/>
      <c r="P4167" s="6"/>
      <c r="Q4167" s="6"/>
      <c r="R4167" s="6"/>
      <c r="S4167" s="6"/>
      <c r="T4167" s="6"/>
      <c r="U4167" s="6"/>
    </row>
    <row r="4168" spans="2:21" s="83" customFormat="1" x14ac:dyDescent="0.2">
      <c r="B4168" s="142"/>
      <c r="E4168" s="84"/>
      <c r="F4168" s="216"/>
      <c r="G4168" s="84"/>
      <c r="H4168" s="210"/>
      <c r="I4168" s="210"/>
      <c r="J4168" s="84"/>
      <c r="K4168" s="84"/>
      <c r="L4168" s="84"/>
      <c r="M4168" s="84"/>
      <c r="N4168" s="84"/>
      <c r="O4168" s="6"/>
      <c r="P4168" s="6"/>
      <c r="Q4168" s="6"/>
      <c r="R4168" s="6"/>
      <c r="S4168" s="6"/>
      <c r="T4168" s="6"/>
      <c r="U4168" s="6"/>
    </row>
    <row r="4169" spans="2:21" s="83" customFormat="1" x14ac:dyDescent="0.2">
      <c r="B4169" s="142"/>
      <c r="E4169" s="84"/>
      <c r="F4169" s="216"/>
      <c r="G4169" s="84"/>
      <c r="H4169" s="210"/>
      <c r="I4169" s="210"/>
      <c r="J4169" s="84"/>
      <c r="K4169" s="84"/>
      <c r="L4169" s="84"/>
      <c r="M4169" s="84"/>
      <c r="N4169" s="84"/>
      <c r="O4169" s="6"/>
      <c r="P4169" s="6"/>
      <c r="Q4169" s="6"/>
      <c r="R4169" s="6"/>
      <c r="S4169" s="6"/>
      <c r="T4169" s="6"/>
      <c r="U4169" s="6"/>
    </row>
    <row r="4170" spans="2:21" s="83" customFormat="1" x14ac:dyDescent="0.2">
      <c r="B4170" s="142"/>
      <c r="E4170" s="84"/>
      <c r="F4170" s="216"/>
      <c r="G4170" s="84"/>
      <c r="H4170" s="210"/>
      <c r="I4170" s="210"/>
      <c r="J4170" s="84"/>
      <c r="K4170" s="84"/>
      <c r="L4170" s="84"/>
      <c r="M4170" s="84"/>
      <c r="N4170" s="84"/>
      <c r="O4170" s="6"/>
      <c r="P4170" s="6"/>
      <c r="Q4170" s="6"/>
      <c r="R4170" s="6"/>
      <c r="S4170" s="6"/>
      <c r="T4170" s="6"/>
      <c r="U4170" s="6"/>
    </row>
    <row r="4171" spans="2:21" s="83" customFormat="1" x14ac:dyDescent="0.2">
      <c r="B4171" s="142"/>
      <c r="E4171" s="84"/>
      <c r="F4171" s="216"/>
      <c r="G4171" s="84"/>
      <c r="H4171" s="210"/>
      <c r="I4171" s="210"/>
      <c r="J4171" s="84"/>
      <c r="K4171" s="84"/>
      <c r="L4171" s="84"/>
      <c r="M4171" s="84"/>
      <c r="N4171" s="84"/>
      <c r="O4171" s="6"/>
      <c r="P4171" s="6"/>
      <c r="Q4171" s="6"/>
      <c r="R4171" s="6"/>
      <c r="S4171" s="6"/>
      <c r="T4171" s="6"/>
      <c r="U4171" s="6"/>
    </row>
    <row r="4172" spans="2:21" s="83" customFormat="1" x14ac:dyDescent="0.2">
      <c r="B4172" s="142"/>
      <c r="E4172" s="84"/>
      <c r="F4172" s="216"/>
      <c r="G4172" s="84"/>
      <c r="H4172" s="210"/>
      <c r="I4172" s="210"/>
      <c r="J4172" s="84"/>
      <c r="K4172" s="84"/>
      <c r="L4172" s="84"/>
      <c r="M4172" s="84"/>
      <c r="N4172" s="84"/>
      <c r="O4172" s="6"/>
      <c r="P4172" s="6"/>
      <c r="Q4172" s="6"/>
      <c r="R4172" s="6"/>
      <c r="S4172" s="6"/>
      <c r="T4172" s="6"/>
      <c r="U4172" s="6"/>
    </row>
    <row r="4173" spans="2:21" s="83" customFormat="1" x14ac:dyDescent="0.2">
      <c r="B4173" s="142"/>
      <c r="E4173" s="84"/>
      <c r="F4173" s="216"/>
      <c r="G4173" s="84"/>
      <c r="H4173" s="210"/>
      <c r="I4173" s="210"/>
      <c r="J4173" s="84"/>
      <c r="K4173" s="84"/>
      <c r="L4173" s="84"/>
      <c r="M4173" s="84"/>
      <c r="N4173" s="84"/>
      <c r="O4173" s="6"/>
      <c r="P4173" s="6"/>
      <c r="Q4173" s="6"/>
      <c r="R4173" s="6"/>
      <c r="S4173" s="6"/>
      <c r="T4173" s="6"/>
      <c r="U4173" s="6"/>
    </row>
    <row r="4174" spans="2:21" s="83" customFormat="1" x14ac:dyDescent="0.2">
      <c r="B4174" s="142"/>
      <c r="E4174" s="84"/>
      <c r="F4174" s="216"/>
      <c r="G4174" s="84"/>
      <c r="H4174" s="210"/>
      <c r="I4174" s="210"/>
      <c r="J4174" s="84"/>
      <c r="K4174" s="84"/>
      <c r="L4174" s="84"/>
      <c r="M4174" s="84"/>
      <c r="N4174" s="84"/>
      <c r="O4174" s="6"/>
      <c r="P4174" s="6"/>
      <c r="Q4174" s="6"/>
      <c r="R4174" s="6"/>
      <c r="S4174" s="6"/>
      <c r="T4174" s="6"/>
      <c r="U4174" s="6"/>
    </row>
    <row r="4175" spans="2:21" s="83" customFormat="1" x14ac:dyDescent="0.2">
      <c r="B4175" s="142"/>
      <c r="E4175" s="84"/>
      <c r="F4175" s="216"/>
      <c r="G4175" s="84"/>
      <c r="H4175" s="210"/>
      <c r="I4175" s="210"/>
      <c r="J4175" s="84"/>
      <c r="K4175" s="84"/>
      <c r="L4175" s="84"/>
      <c r="M4175" s="84"/>
      <c r="N4175" s="84"/>
      <c r="O4175" s="6"/>
      <c r="P4175" s="6"/>
      <c r="Q4175" s="6"/>
      <c r="R4175" s="6"/>
      <c r="S4175" s="6"/>
      <c r="T4175" s="6"/>
      <c r="U4175" s="6"/>
    </row>
    <row r="4176" spans="2:21" s="83" customFormat="1" x14ac:dyDescent="0.2">
      <c r="B4176" s="142"/>
      <c r="E4176" s="84"/>
      <c r="F4176" s="216"/>
      <c r="G4176" s="84"/>
      <c r="H4176" s="210"/>
      <c r="I4176" s="210"/>
      <c r="J4176" s="84"/>
      <c r="K4176" s="84"/>
      <c r="L4176" s="84"/>
      <c r="M4176" s="84"/>
      <c r="N4176" s="84"/>
      <c r="O4176" s="6"/>
      <c r="P4176" s="6"/>
      <c r="Q4176" s="6"/>
      <c r="R4176" s="6"/>
      <c r="S4176" s="6"/>
      <c r="T4176" s="6"/>
      <c r="U4176" s="6"/>
    </row>
    <row r="4177" spans="2:21" s="83" customFormat="1" x14ac:dyDescent="0.2">
      <c r="B4177" s="142"/>
      <c r="E4177" s="84"/>
      <c r="F4177" s="216"/>
      <c r="G4177" s="84"/>
      <c r="H4177" s="210"/>
      <c r="I4177" s="210"/>
      <c r="J4177" s="84"/>
      <c r="K4177" s="84"/>
      <c r="L4177" s="84"/>
      <c r="M4177" s="84"/>
      <c r="N4177" s="84"/>
      <c r="O4177" s="6"/>
      <c r="P4177" s="6"/>
      <c r="Q4177" s="6"/>
      <c r="R4177" s="6"/>
      <c r="S4177" s="6"/>
      <c r="T4177" s="6"/>
      <c r="U4177" s="6"/>
    </row>
    <row r="4178" spans="2:21" s="83" customFormat="1" x14ac:dyDescent="0.2">
      <c r="B4178" s="142"/>
      <c r="E4178" s="84"/>
      <c r="F4178" s="216"/>
      <c r="G4178" s="84"/>
      <c r="H4178" s="210"/>
      <c r="I4178" s="210"/>
      <c r="J4178" s="84"/>
      <c r="K4178" s="84"/>
      <c r="L4178" s="84"/>
      <c r="M4178" s="84"/>
      <c r="N4178" s="84"/>
      <c r="O4178" s="6"/>
      <c r="P4178" s="6"/>
      <c r="Q4178" s="6"/>
      <c r="R4178" s="6"/>
      <c r="S4178" s="6"/>
      <c r="T4178" s="6"/>
      <c r="U4178" s="6"/>
    </row>
    <row r="4179" spans="2:21" s="83" customFormat="1" x14ac:dyDescent="0.2">
      <c r="B4179" s="142"/>
      <c r="E4179" s="84"/>
      <c r="F4179" s="216"/>
      <c r="G4179" s="84"/>
      <c r="H4179" s="210"/>
      <c r="I4179" s="210"/>
      <c r="J4179" s="84"/>
      <c r="K4179" s="84"/>
      <c r="L4179" s="84"/>
      <c r="M4179" s="84"/>
      <c r="N4179" s="84"/>
      <c r="O4179" s="6"/>
      <c r="P4179" s="6"/>
      <c r="Q4179" s="6"/>
      <c r="R4179" s="6"/>
      <c r="S4179" s="6"/>
      <c r="T4179" s="6"/>
      <c r="U4179" s="6"/>
    </row>
    <row r="4180" spans="2:21" s="83" customFormat="1" x14ac:dyDescent="0.2">
      <c r="B4180" s="142"/>
      <c r="E4180" s="84"/>
      <c r="F4180" s="216"/>
      <c r="G4180" s="84"/>
      <c r="H4180" s="210"/>
      <c r="I4180" s="210"/>
      <c r="J4180" s="84"/>
      <c r="K4180" s="84"/>
      <c r="L4180" s="84"/>
      <c r="M4180" s="84"/>
      <c r="N4180" s="84"/>
      <c r="O4180" s="6"/>
      <c r="P4180" s="6"/>
      <c r="Q4180" s="6"/>
      <c r="R4180" s="6"/>
      <c r="S4180" s="6"/>
      <c r="T4180" s="6"/>
      <c r="U4180" s="6"/>
    </row>
    <row r="4181" spans="2:21" s="83" customFormat="1" x14ac:dyDescent="0.2">
      <c r="B4181" s="142"/>
      <c r="E4181" s="84"/>
      <c r="F4181" s="216"/>
      <c r="G4181" s="84"/>
      <c r="H4181" s="210"/>
      <c r="I4181" s="210"/>
      <c r="J4181" s="84"/>
      <c r="K4181" s="84"/>
      <c r="L4181" s="84"/>
      <c r="M4181" s="84"/>
      <c r="N4181" s="84"/>
      <c r="O4181" s="6"/>
      <c r="P4181" s="6"/>
      <c r="Q4181" s="6"/>
      <c r="R4181" s="6"/>
      <c r="S4181" s="6"/>
      <c r="T4181" s="6"/>
      <c r="U4181" s="6"/>
    </row>
    <row r="4182" spans="2:21" s="83" customFormat="1" x14ac:dyDescent="0.2">
      <c r="B4182" s="142"/>
      <c r="E4182" s="84"/>
      <c r="F4182" s="216"/>
      <c r="G4182" s="84"/>
      <c r="H4182" s="210"/>
      <c r="I4182" s="210"/>
      <c r="J4182" s="84"/>
      <c r="K4182" s="84"/>
      <c r="L4182" s="84"/>
      <c r="M4182" s="84"/>
      <c r="N4182" s="84"/>
      <c r="O4182" s="6"/>
      <c r="P4182" s="6"/>
      <c r="Q4182" s="6"/>
      <c r="R4182" s="6"/>
      <c r="S4182" s="6"/>
      <c r="T4182" s="6"/>
      <c r="U4182" s="6"/>
    </row>
    <row r="4183" spans="2:21" s="83" customFormat="1" x14ac:dyDescent="0.2">
      <c r="B4183" s="142"/>
      <c r="E4183" s="84"/>
      <c r="F4183" s="216"/>
      <c r="G4183" s="84"/>
      <c r="H4183" s="210"/>
      <c r="I4183" s="210"/>
      <c r="J4183" s="84"/>
      <c r="K4183" s="84"/>
      <c r="L4183" s="84"/>
      <c r="M4183" s="84"/>
      <c r="N4183" s="84"/>
      <c r="O4183" s="6"/>
      <c r="P4183" s="6"/>
      <c r="Q4183" s="6"/>
      <c r="R4183" s="6"/>
      <c r="S4183" s="6"/>
      <c r="T4183" s="6"/>
      <c r="U4183" s="6"/>
    </row>
    <row r="4184" spans="2:21" s="83" customFormat="1" x14ac:dyDescent="0.2">
      <c r="B4184" s="142"/>
      <c r="E4184" s="84"/>
      <c r="F4184" s="216"/>
      <c r="G4184" s="84"/>
      <c r="H4184" s="210"/>
      <c r="I4184" s="210"/>
      <c r="J4184" s="84"/>
      <c r="K4184" s="84"/>
      <c r="L4184" s="84"/>
      <c r="M4184" s="84"/>
      <c r="N4184" s="84"/>
      <c r="O4184" s="6"/>
      <c r="P4184" s="6"/>
      <c r="Q4184" s="6"/>
      <c r="R4184" s="6"/>
      <c r="S4184" s="6"/>
      <c r="T4184" s="6"/>
      <c r="U4184" s="6"/>
    </row>
    <row r="4185" spans="2:21" s="83" customFormat="1" x14ac:dyDescent="0.2">
      <c r="B4185" s="142"/>
      <c r="E4185" s="84"/>
      <c r="F4185" s="216"/>
      <c r="G4185" s="84"/>
      <c r="H4185" s="210"/>
      <c r="I4185" s="210"/>
      <c r="J4185" s="84"/>
      <c r="K4185" s="84"/>
      <c r="L4185" s="84"/>
      <c r="M4185" s="84"/>
      <c r="N4185" s="84"/>
      <c r="O4185" s="6"/>
      <c r="P4185" s="6"/>
      <c r="Q4185" s="6"/>
      <c r="R4185" s="6"/>
      <c r="S4185" s="6"/>
      <c r="T4185" s="6"/>
      <c r="U4185" s="6"/>
    </row>
    <row r="4186" spans="2:21" s="83" customFormat="1" x14ac:dyDescent="0.2">
      <c r="B4186" s="142"/>
      <c r="E4186" s="84"/>
      <c r="F4186" s="216"/>
      <c r="G4186" s="84"/>
      <c r="H4186" s="210"/>
      <c r="I4186" s="210"/>
      <c r="J4186" s="84"/>
      <c r="K4186" s="84"/>
      <c r="L4186" s="84"/>
      <c r="M4186" s="84"/>
      <c r="N4186" s="84"/>
      <c r="O4186" s="6"/>
      <c r="P4186" s="6"/>
      <c r="Q4186" s="6"/>
      <c r="R4186" s="6"/>
      <c r="S4186" s="6"/>
      <c r="T4186" s="6"/>
      <c r="U4186" s="6"/>
    </row>
    <row r="4187" spans="2:21" s="83" customFormat="1" x14ac:dyDescent="0.2">
      <c r="B4187" s="142"/>
      <c r="E4187" s="84"/>
      <c r="F4187" s="216"/>
      <c r="G4187" s="84"/>
      <c r="H4187" s="210"/>
      <c r="I4187" s="210"/>
      <c r="J4187" s="84"/>
      <c r="K4187" s="84"/>
      <c r="L4187" s="84"/>
      <c r="M4187" s="84"/>
      <c r="N4187" s="84"/>
      <c r="O4187" s="6"/>
      <c r="P4187" s="6"/>
      <c r="Q4187" s="6"/>
      <c r="R4187" s="6"/>
      <c r="S4187" s="6"/>
      <c r="T4187" s="6"/>
      <c r="U4187" s="6"/>
    </row>
    <row r="4188" spans="2:21" s="83" customFormat="1" x14ac:dyDescent="0.2">
      <c r="B4188" s="142"/>
      <c r="E4188" s="84"/>
      <c r="F4188" s="216"/>
      <c r="G4188" s="84"/>
      <c r="H4188" s="210"/>
      <c r="I4188" s="210"/>
      <c r="J4188" s="84"/>
      <c r="K4188" s="84"/>
      <c r="L4188" s="84"/>
      <c r="M4188" s="84"/>
      <c r="N4188" s="84"/>
      <c r="O4188" s="6"/>
      <c r="P4188" s="6"/>
      <c r="Q4188" s="6"/>
      <c r="R4188" s="6"/>
      <c r="S4188" s="6"/>
      <c r="T4188" s="6"/>
      <c r="U4188" s="6"/>
    </row>
    <row r="4189" spans="2:21" s="83" customFormat="1" x14ac:dyDescent="0.2">
      <c r="B4189" s="142"/>
      <c r="E4189" s="84"/>
      <c r="F4189" s="216"/>
      <c r="G4189" s="84"/>
      <c r="H4189" s="210"/>
      <c r="I4189" s="210"/>
      <c r="J4189" s="84"/>
      <c r="K4189" s="84"/>
      <c r="L4189" s="84"/>
      <c r="M4189" s="84"/>
      <c r="N4189" s="84"/>
      <c r="O4189" s="6"/>
      <c r="P4189" s="6"/>
      <c r="Q4189" s="6"/>
      <c r="R4189" s="6"/>
      <c r="S4189" s="6"/>
      <c r="T4189" s="6"/>
      <c r="U4189" s="6"/>
    </row>
    <row r="4190" spans="2:21" s="83" customFormat="1" x14ac:dyDescent="0.2">
      <c r="B4190" s="142"/>
      <c r="E4190" s="84"/>
      <c r="F4190" s="216"/>
      <c r="G4190" s="84"/>
      <c r="H4190" s="210"/>
      <c r="I4190" s="210"/>
      <c r="J4190" s="84"/>
      <c r="K4190" s="84"/>
      <c r="L4190" s="84"/>
      <c r="M4190" s="84"/>
      <c r="N4190" s="84"/>
      <c r="O4190" s="6"/>
      <c r="P4190" s="6"/>
      <c r="Q4190" s="6"/>
      <c r="R4190" s="6"/>
      <c r="S4190" s="6"/>
      <c r="T4190" s="6"/>
      <c r="U4190" s="6"/>
    </row>
    <row r="4191" spans="2:21" s="83" customFormat="1" x14ac:dyDescent="0.2">
      <c r="B4191" s="142"/>
      <c r="E4191" s="84"/>
      <c r="F4191" s="216"/>
      <c r="G4191" s="84"/>
      <c r="H4191" s="210"/>
      <c r="I4191" s="210"/>
      <c r="J4191" s="84"/>
      <c r="K4191" s="84"/>
      <c r="L4191" s="84"/>
      <c r="M4191" s="84"/>
      <c r="N4191" s="84"/>
      <c r="O4191" s="6"/>
      <c r="P4191" s="6"/>
      <c r="Q4191" s="6"/>
      <c r="R4191" s="6"/>
      <c r="S4191" s="6"/>
      <c r="T4191" s="6"/>
      <c r="U4191" s="6"/>
    </row>
    <row r="4192" spans="2:21" s="83" customFormat="1" x14ac:dyDescent="0.2">
      <c r="B4192" s="142"/>
      <c r="E4192" s="84"/>
      <c r="F4192" s="216"/>
      <c r="G4192" s="84"/>
      <c r="H4192" s="210"/>
      <c r="I4192" s="210"/>
      <c r="J4192" s="84"/>
      <c r="K4192" s="84"/>
      <c r="L4192" s="84"/>
      <c r="M4192" s="84"/>
      <c r="N4192" s="84"/>
      <c r="O4192" s="6"/>
      <c r="P4192" s="6"/>
      <c r="Q4192" s="6"/>
      <c r="R4192" s="6"/>
      <c r="S4192" s="6"/>
      <c r="T4192" s="6"/>
      <c r="U4192" s="6"/>
    </row>
    <row r="4193" spans="2:21" s="83" customFormat="1" x14ac:dyDescent="0.2">
      <c r="B4193" s="142"/>
      <c r="E4193" s="84"/>
      <c r="F4193" s="216"/>
      <c r="G4193" s="84"/>
      <c r="H4193" s="210"/>
      <c r="I4193" s="210"/>
      <c r="J4193" s="84"/>
      <c r="K4193" s="84"/>
      <c r="L4193" s="84"/>
      <c r="M4193" s="84"/>
      <c r="N4193" s="84"/>
      <c r="O4193" s="6"/>
      <c r="P4193" s="6"/>
      <c r="Q4193" s="6"/>
      <c r="R4193" s="6"/>
      <c r="S4193" s="6"/>
      <c r="T4193" s="6"/>
      <c r="U4193" s="6"/>
    </row>
    <row r="4194" spans="2:21" s="83" customFormat="1" x14ac:dyDescent="0.2">
      <c r="B4194" s="142"/>
      <c r="E4194" s="84"/>
      <c r="F4194" s="216"/>
      <c r="G4194" s="84"/>
      <c r="H4194" s="210"/>
      <c r="I4194" s="210"/>
      <c r="J4194" s="84"/>
      <c r="K4194" s="84"/>
      <c r="L4194" s="84"/>
      <c r="M4194" s="84"/>
      <c r="N4194" s="84"/>
      <c r="O4194" s="6"/>
      <c r="P4194" s="6"/>
      <c r="Q4194" s="6"/>
      <c r="R4194" s="6"/>
      <c r="S4194" s="6"/>
      <c r="T4194" s="6"/>
      <c r="U4194" s="6"/>
    </row>
    <row r="4195" spans="2:21" s="83" customFormat="1" x14ac:dyDescent="0.2">
      <c r="B4195" s="142"/>
      <c r="E4195" s="84"/>
      <c r="F4195" s="216"/>
      <c r="G4195" s="84"/>
      <c r="H4195" s="210"/>
      <c r="I4195" s="210"/>
      <c r="J4195" s="84"/>
      <c r="K4195" s="84"/>
      <c r="L4195" s="84"/>
      <c r="M4195" s="84"/>
      <c r="N4195" s="84"/>
      <c r="O4195" s="6"/>
      <c r="P4195" s="6"/>
      <c r="Q4195" s="6"/>
      <c r="R4195" s="6"/>
      <c r="S4195" s="6"/>
      <c r="T4195" s="6"/>
      <c r="U4195" s="6"/>
    </row>
    <row r="4196" spans="2:21" s="83" customFormat="1" x14ac:dyDescent="0.2">
      <c r="B4196" s="142"/>
      <c r="E4196" s="84"/>
      <c r="F4196" s="216"/>
      <c r="G4196" s="84"/>
      <c r="H4196" s="210"/>
      <c r="I4196" s="210"/>
      <c r="J4196" s="84"/>
      <c r="K4196" s="84"/>
      <c r="L4196" s="84"/>
      <c r="M4196" s="84"/>
      <c r="N4196" s="84"/>
      <c r="O4196" s="6"/>
      <c r="P4196" s="6"/>
      <c r="Q4196" s="6"/>
      <c r="R4196" s="6"/>
      <c r="S4196" s="6"/>
      <c r="T4196" s="6"/>
      <c r="U4196" s="6"/>
    </row>
    <row r="4197" spans="2:21" s="83" customFormat="1" x14ac:dyDescent="0.2">
      <c r="B4197" s="142"/>
      <c r="E4197" s="84"/>
      <c r="F4197" s="216"/>
      <c r="G4197" s="84"/>
      <c r="H4197" s="210"/>
      <c r="I4197" s="210"/>
      <c r="J4197" s="84"/>
      <c r="K4197" s="84"/>
      <c r="L4197" s="84"/>
      <c r="M4197" s="84"/>
      <c r="N4197" s="84"/>
      <c r="O4197" s="6"/>
      <c r="P4197" s="6"/>
      <c r="Q4197" s="6"/>
      <c r="R4197" s="6"/>
      <c r="S4197" s="6"/>
      <c r="T4197" s="6"/>
      <c r="U4197" s="6"/>
    </row>
    <row r="4198" spans="2:21" s="83" customFormat="1" x14ac:dyDescent="0.2">
      <c r="B4198" s="142"/>
      <c r="E4198" s="84"/>
      <c r="F4198" s="216"/>
      <c r="G4198" s="84"/>
      <c r="H4198" s="210"/>
      <c r="I4198" s="210"/>
      <c r="J4198" s="84"/>
      <c r="K4198" s="84"/>
      <c r="L4198" s="84"/>
      <c r="M4198" s="84"/>
      <c r="N4198" s="84"/>
      <c r="O4198" s="6"/>
      <c r="P4198" s="6"/>
      <c r="Q4198" s="6"/>
      <c r="R4198" s="6"/>
      <c r="S4198" s="6"/>
      <c r="T4198" s="6"/>
      <c r="U4198" s="6"/>
    </row>
    <row r="4199" spans="2:21" s="83" customFormat="1" x14ac:dyDescent="0.2">
      <c r="B4199" s="142"/>
      <c r="E4199" s="84"/>
      <c r="F4199" s="216"/>
      <c r="G4199" s="84"/>
      <c r="H4199" s="210"/>
      <c r="I4199" s="210"/>
      <c r="J4199" s="84"/>
      <c r="K4199" s="84"/>
      <c r="L4199" s="84"/>
      <c r="M4199" s="84"/>
      <c r="N4199" s="84"/>
      <c r="O4199" s="6"/>
      <c r="P4199" s="6"/>
      <c r="Q4199" s="6"/>
      <c r="R4199" s="6"/>
      <c r="S4199" s="6"/>
      <c r="T4199" s="6"/>
      <c r="U4199" s="6"/>
    </row>
    <row r="4200" spans="2:21" s="83" customFormat="1" x14ac:dyDescent="0.2">
      <c r="B4200" s="142"/>
      <c r="E4200" s="84"/>
      <c r="F4200" s="216"/>
      <c r="G4200" s="84"/>
      <c r="H4200" s="210"/>
      <c r="I4200" s="210"/>
      <c r="J4200" s="84"/>
      <c r="K4200" s="84"/>
      <c r="L4200" s="84"/>
      <c r="M4200" s="84"/>
      <c r="N4200" s="84"/>
      <c r="O4200" s="6"/>
      <c r="P4200" s="6"/>
      <c r="Q4200" s="6"/>
      <c r="R4200" s="6"/>
      <c r="S4200" s="6"/>
      <c r="T4200" s="6"/>
      <c r="U4200" s="6"/>
    </row>
    <row r="4201" spans="2:21" s="83" customFormat="1" x14ac:dyDescent="0.2">
      <c r="B4201" s="142"/>
      <c r="E4201" s="84"/>
      <c r="F4201" s="216"/>
      <c r="G4201" s="84"/>
      <c r="H4201" s="210"/>
      <c r="I4201" s="210"/>
      <c r="J4201" s="84"/>
      <c r="K4201" s="84"/>
      <c r="L4201" s="84"/>
      <c r="M4201" s="84"/>
      <c r="N4201" s="84"/>
      <c r="O4201" s="6"/>
      <c r="P4201" s="6"/>
      <c r="Q4201" s="6"/>
      <c r="R4201" s="6"/>
      <c r="S4201" s="6"/>
      <c r="T4201" s="6"/>
      <c r="U4201" s="6"/>
    </row>
    <row r="4202" spans="2:21" s="83" customFormat="1" x14ac:dyDescent="0.2">
      <c r="B4202" s="142"/>
      <c r="E4202" s="84"/>
      <c r="F4202" s="216"/>
      <c r="G4202" s="84"/>
      <c r="H4202" s="210"/>
      <c r="I4202" s="210"/>
      <c r="J4202" s="84"/>
      <c r="K4202" s="84"/>
      <c r="L4202" s="84"/>
      <c r="M4202" s="84"/>
      <c r="N4202" s="84"/>
      <c r="O4202" s="6"/>
      <c r="P4202" s="6"/>
      <c r="Q4202" s="6"/>
      <c r="R4202" s="6"/>
      <c r="S4202" s="6"/>
      <c r="T4202" s="6"/>
      <c r="U4202" s="6"/>
    </row>
    <row r="4203" spans="2:21" s="83" customFormat="1" x14ac:dyDescent="0.2">
      <c r="B4203" s="142"/>
      <c r="E4203" s="84"/>
      <c r="F4203" s="216"/>
      <c r="G4203" s="84"/>
      <c r="H4203" s="210"/>
      <c r="I4203" s="210"/>
      <c r="J4203" s="84"/>
      <c r="K4203" s="84"/>
      <c r="L4203" s="84"/>
      <c r="M4203" s="84"/>
      <c r="N4203" s="84"/>
      <c r="O4203" s="6"/>
      <c r="P4203" s="6"/>
      <c r="Q4203" s="6"/>
      <c r="R4203" s="6"/>
      <c r="S4203" s="6"/>
      <c r="T4203" s="6"/>
      <c r="U4203" s="6"/>
    </row>
    <row r="4204" spans="2:21" s="83" customFormat="1" x14ac:dyDescent="0.2">
      <c r="B4204" s="142"/>
      <c r="E4204" s="84"/>
      <c r="F4204" s="216"/>
      <c r="G4204" s="84"/>
      <c r="H4204" s="210"/>
      <c r="I4204" s="210"/>
      <c r="J4204" s="84"/>
      <c r="K4204" s="84"/>
      <c r="L4204" s="84"/>
      <c r="M4204" s="84"/>
      <c r="N4204" s="84"/>
      <c r="O4204" s="6"/>
      <c r="P4204" s="6"/>
      <c r="Q4204" s="6"/>
      <c r="R4204" s="6"/>
      <c r="S4204" s="6"/>
      <c r="T4204" s="6"/>
      <c r="U4204" s="6"/>
    </row>
    <row r="4205" spans="2:21" s="83" customFormat="1" x14ac:dyDescent="0.2">
      <c r="B4205" s="142"/>
      <c r="E4205" s="84"/>
      <c r="F4205" s="216"/>
      <c r="G4205" s="84"/>
      <c r="H4205" s="210"/>
      <c r="I4205" s="210"/>
      <c r="J4205" s="84"/>
      <c r="K4205" s="84"/>
      <c r="L4205" s="84"/>
      <c r="M4205" s="84"/>
      <c r="N4205" s="84"/>
      <c r="O4205" s="6"/>
      <c r="P4205" s="6"/>
      <c r="Q4205" s="6"/>
      <c r="R4205" s="6"/>
      <c r="S4205" s="6"/>
      <c r="T4205" s="6"/>
      <c r="U4205" s="6"/>
    </row>
    <row r="4206" spans="2:21" s="83" customFormat="1" x14ac:dyDescent="0.2">
      <c r="B4206" s="142"/>
      <c r="E4206" s="84"/>
      <c r="F4206" s="216"/>
      <c r="G4206" s="84"/>
      <c r="H4206" s="210"/>
      <c r="I4206" s="210"/>
      <c r="J4206" s="84"/>
      <c r="K4206" s="84"/>
      <c r="L4206" s="84"/>
      <c r="M4206" s="84"/>
      <c r="N4206" s="84"/>
      <c r="O4206" s="6"/>
      <c r="P4206" s="6"/>
      <c r="Q4206" s="6"/>
      <c r="R4206" s="6"/>
      <c r="S4206" s="6"/>
      <c r="T4206" s="6"/>
      <c r="U4206" s="6"/>
    </row>
    <row r="4207" spans="2:21" s="83" customFormat="1" x14ac:dyDescent="0.2">
      <c r="B4207" s="142"/>
      <c r="E4207" s="84"/>
      <c r="F4207" s="216"/>
      <c r="G4207" s="84"/>
      <c r="H4207" s="210"/>
      <c r="I4207" s="210"/>
      <c r="J4207" s="84"/>
      <c r="K4207" s="84"/>
      <c r="L4207" s="84"/>
      <c r="M4207" s="84"/>
      <c r="N4207" s="84"/>
      <c r="O4207" s="6"/>
      <c r="P4207" s="6"/>
      <c r="Q4207" s="6"/>
      <c r="R4207" s="6"/>
      <c r="S4207" s="6"/>
      <c r="T4207" s="6"/>
      <c r="U4207" s="6"/>
    </row>
    <row r="4208" spans="2:21" s="83" customFormat="1" x14ac:dyDescent="0.2">
      <c r="B4208" s="142"/>
      <c r="E4208" s="84"/>
      <c r="F4208" s="216"/>
      <c r="G4208" s="84"/>
      <c r="H4208" s="210"/>
      <c r="I4208" s="210"/>
      <c r="J4208" s="84"/>
      <c r="K4208" s="84"/>
      <c r="L4208" s="84"/>
      <c r="M4208" s="84"/>
      <c r="N4208" s="84"/>
      <c r="O4208" s="6"/>
      <c r="P4208" s="6"/>
      <c r="Q4208" s="6"/>
      <c r="R4208" s="6"/>
      <c r="S4208" s="6"/>
      <c r="T4208" s="6"/>
      <c r="U4208" s="6"/>
    </row>
    <row r="4209" spans="2:21" s="83" customFormat="1" x14ac:dyDescent="0.2">
      <c r="B4209" s="142"/>
      <c r="E4209" s="84"/>
      <c r="F4209" s="216"/>
      <c r="G4209" s="84"/>
      <c r="H4209" s="210"/>
      <c r="I4209" s="210"/>
      <c r="J4209" s="84"/>
      <c r="K4209" s="84"/>
      <c r="L4209" s="84"/>
      <c r="M4209" s="84"/>
      <c r="N4209" s="84"/>
      <c r="O4209" s="6"/>
      <c r="P4209" s="6"/>
      <c r="Q4209" s="6"/>
      <c r="R4209" s="6"/>
      <c r="S4209" s="6"/>
      <c r="T4209" s="6"/>
      <c r="U4209" s="6"/>
    </row>
    <row r="4210" spans="2:21" s="83" customFormat="1" x14ac:dyDescent="0.2">
      <c r="B4210" s="142"/>
      <c r="E4210" s="84"/>
      <c r="F4210" s="216"/>
      <c r="G4210" s="84"/>
      <c r="H4210" s="210"/>
      <c r="I4210" s="210"/>
      <c r="J4210" s="84"/>
      <c r="K4210" s="84"/>
      <c r="L4210" s="84"/>
      <c r="M4210" s="84"/>
      <c r="N4210" s="84"/>
      <c r="O4210" s="6"/>
      <c r="P4210" s="6"/>
      <c r="Q4210" s="6"/>
      <c r="R4210" s="6"/>
      <c r="S4210" s="6"/>
      <c r="T4210" s="6"/>
      <c r="U4210" s="6"/>
    </row>
    <row r="4211" spans="2:21" s="83" customFormat="1" x14ac:dyDescent="0.2">
      <c r="B4211" s="142"/>
      <c r="E4211" s="84"/>
      <c r="F4211" s="216"/>
      <c r="G4211" s="84"/>
      <c r="H4211" s="210"/>
      <c r="I4211" s="210"/>
      <c r="J4211" s="84"/>
      <c r="K4211" s="84"/>
      <c r="L4211" s="84"/>
      <c r="M4211" s="84"/>
      <c r="N4211" s="84"/>
      <c r="O4211" s="6"/>
      <c r="P4211" s="6"/>
      <c r="Q4211" s="6"/>
      <c r="R4211" s="6"/>
      <c r="S4211" s="6"/>
      <c r="T4211" s="6"/>
      <c r="U4211" s="6"/>
    </row>
    <row r="4212" spans="2:21" s="83" customFormat="1" x14ac:dyDescent="0.2">
      <c r="B4212" s="142"/>
      <c r="E4212" s="84"/>
      <c r="F4212" s="216"/>
      <c r="G4212" s="84"/>
      <c r="H4212" s="210"/>
      <c r="I4212" s="210"/>
      <c r="J4212" s="84"/>
      <c r="K4212" s="84"/>
      <c r="L4212" s="84"/>
      <c r="M4212" s="84"/>
      <c r="N4212" s="84"/>
      <c r="O4212" s="6"/>
      <c r="P4212" s="6"/>
      <c r="Q4212" s="6"/>
      <c r="R4212" s="6"/>
      <c r="S4212" s="6"/>
      <c r="T4212" s="6"/>
      <c r="U4212" s="6"/>
    </row>
    <row r="4213" spans="2:21" s="83" customFormat="1" x14ac:dyDescent="0.2">
      <c r="B4213" s="142"/>
      <c r="E4213" s="84"/>
      <c r="F4213" s="216"/>
      <c r="G4213" s="84"/>
      <c r="H4213" s="210"/>
      <c r="I4213" s="210"/>
      <c r="J4213" s="84"/>
      <c r="K4213" s="84"/>
      <c r="L4213" s="84"/>
      <c r="M4213" s="84"/>
      <c r="N4213" s="84"/>
      <c r="O4213" s="6"/>
      <c r="P4213" s="6"/>
      <c r="Q4213" s="6"/>
      <c r="R4213" s="6"/>
      <c r="S4213" s="6"/>
      <c r="T4213" s="6"/>
      <c r="U4213" s="6"/>
    </row>
    <row r="4214" spans="2:21" s="83" customFormat="1" x14ac:dyDescent="0.2">
      <c r="B4214" s="142"/>
      <c r="E4214" s="84"/>
      <c r="F4214" s="216"/>
      <c r="G4214" s="84"/>
      <c r="H4214" s="210"/>
      <c r="I4214" s="210"/>
      <c r="J4214" s="84"/>
      <c r="K4214" s="84"/>
      <c r="L4214" s="84"/>
      <c r="M4214" s="84"/>
      <c r="N4214" s="84"/>
      <c r="O4214" s="6"/>
      <c r="P4214" s="6"/>
      <c r="Q4214" s="6"/>
      <c r="R4214" s="6"/>
      <c r="S4214" s="6"/>
      <c r="T4214" s="6"/>
      <c r="U4214" s="6"/>
    </row>
    <row r="4215" spans="2:21" s="83" customFormat="1" x14ac:dyDescent="0.2">
      <c r="B4215" s="142"/>
      <c r="E4215" s="84"/>
      <c r="F4215" s="216"/>
      <c r="G4215" s="84"/>
      <c r="H4215" s="210"/>
      <c r="I4215" s="210"/>
      <c r="J4215" s="84"/>
      <c r="K4215" s="84"/>
      <c r="L4215" s="84"/>
      <c r="M4215" s="84"/>
      <c r="N4215" s="84"/>
      <c r="O4215" s="6"/>
      <c r="P4215" s="6"/>
      <c r="Q4215" s="6"/>
      <c r="R4215" s="6"/>
      <c r="S4215" s="6"/>
      <c r="T4215" s="6"/>
      <c r="U4215" s="6"/>
    </row>
    <row r="4216" spans="2:21" s="83" customFormat="1" x14ac:dyDescent="0.2">
      <c r="B4216" s="142"/>
      <c r="E4216" s="84"/>
      <c r="F4216" s="216"/>
      <c r="G4216" s="84"/>
      <c r="H4216" s="210"/>
      <c r="I4216" s="210"/>
      <c r="J4216" s="84"/>
      <c r="K4216" s="84"/>
      <c r="L4216" s="84"/>
      <c r="M4216" s="84"/>
      <c r="N4216" s="84"/>
      <c r="O4216" s="6"/>
      <c r="P4216" s="6"/>
      <c r="Q4216" s="6"/>
      <c r="R4216" s="6"/>
      <c r="S4216" s="6"/>
      <c r="T4216" s="6"/>
      <c r="U4216" s="6"/>
    </row>
    <row r="4217" spans="2:21" s="83" customFormat="1" x14ac:dyDescent="0.2">
      <c r="B4217" s="142"/>
      <c r="E4217" s="84"/>
      <c r="F4217" s="216"/>
      <c r="G4217" s="84"/>
      <c r="H4217" s="210"/>
      <c r="I4217" s="210"/>
      <c r="J4217" s="84"/>
      <c r="K4217" s="84"/>
      <c r="L4217" s="84"/>
      <c r="M4217" s="84"/>
      <c r="N4217" s="84"/>
      <c r="O4217" s="6"/>
      <c r="P4217" s="6"/>
      <c r="Q4217" s="6"/>
      <c r="R4217" s="6"/>
      <c r="S4217" s="6"/>
      <c r="T4217" s="6"/>
      <c r="U4217" s="6"/>
    </row>
    <row r="4218" spans="2:21" s="83" customFormat="1" x14ac:dyDescent="0.2">
      <c r="B4218" s="142"/>
      <c r="E4218" s="84"/>
      <c r="F4218" s="216"/>
      <c r="G4218" s="84"/>
      <c r="H4218" s="210"/>
      <c r="I4218" s="210"/>
      <c r="J4218" s="84"/>
      <c r="K4218" s="84"/>
      <c r="L4218" s="84"/>
      <c r="M4218" s="84"/>
      <c r="N4218" s="84"/>
      <c r="O4218" s="6"/>
      <c r="P4218" s="6"/>
      <c r="Q4218" s="6"/>
      <c r="R4218" s="6"/>
      <c r="S4218" s="6"/>
      <c r="T4218" s="6"/>
      <c r="U4218" s="6"/>
    </row>
    <row r="4219" spans="2:21" s="83" customFormat="1" x14ac:dyDescent="0.2">
      <c r="B4219" s="142"/>
      <c r="E4219" s="84"/>
      <c r="F4219" s="216"/>
      <c r="G4219" s="84"/>
      <c r="H4219" s="210"/>
      <c r="I4219" s="210"/>
      <c r="J4219" s="84"/>
      <c r="K4219" s="84"/>
      <c r="L4219" s="84"/>
      <c r="M4219" s="84"/>
      <c r="N4219" s="84"/>
      <c r="O4219" s="6"/>
      <c r="P4219" s="6"/>
      <c r="Q4219" s="6"/>
      <c r="R4219" s="6"/>
      <c r="S4219" s="6"/>
      <c r="T4219" s="6"/>
      <c r="U4219" s="6"/>
    </row>
    <row r="4220" spans="2:21" s="83" customFormat="1" x14ac:dyDescent="0.2">
      <c r="B4220" s="142"/>
      <c r="E4220" s="84"/>
      <c r="F4220" s="216"/>
      <c r="G4220" s="84"/>
      <c r="H4220" s="210"/>
      <c r="I4220" s="210"/>
      <c r="J4220" s="84"/>
      <c r="K4220" s="84"/>
      <c r="L4220" s="84"/>
      <c r="M4220" s="84"/>
      <c r="N4220" s="84"/>
      <c r="O4220" s="6"/>
      <c r="P4220" s="6"/>
      <c r="Q4220" s="6"/>
      <c r="R4220" s="6"/>
      <c r="S4220" s="6"/>
      <c r="T4220" s="6"/>
      <c r="U4220" s="6"/>
    </row>
    <row r="4221" spans="2:21" s="83" customFormat="1" x14ac:dyDescent="0.2">
      <c r="B4221" s="142"/>
      <c r="E4221" s="84"/>
      <c r="F4221" s="216"/>
      <c r="G4221" s="84"/>
      <c r="H4221" s="210"/>
      <c r="I4221" s="210"/>
      <c r="J4221" s="84"/>
      <c r="K4221" s="84"/>
      <c r="L4221" s="84"/>
      <c r="M4221" s="84"/>
      <c r="N4221" s="84"/>
      <c r="O4221" s="6"/>
      <c r="P4221" s="6"/>
      <c r="Q4221" s="6"/>
      <c r="R4221" s="6"/>
      <c r="S4221" s="6"/>
      <c r="T4221" s="6"/>
      <c r="U4221" s="6"/>
    </row>
    <row r="4222" spans="2:21" s="83" customFormat="1" x14ac:dyDescent="0.2">
      <c r="B4222" s="142"/>
      <c r="E4222" s="84"/>
      <c r="F4222" s="216"/>
      <c r="G4222" s="84"/>
      <c r="H4222" s="210"/>
      <c r="I4222" s="210"/>
      <c r="J4222" s="84"/>
      <c r="K4222" s="84"/>
      <c r="L4222" s="84"/>
      <c r="M4222" s="84"/>
      <c r="N4222" s="84"/>
      <c r="O4222" s="6"/>
      <c r="P4222" s="6"/>
      <c r="Q4222" s="6"/>
      <c r="R4222" s="6"/>
      <c r="S4222" s="6"/>
      <c r="T4222" s="6"/>
      <c r="U4222" s="6"/>
    </row>
    <row r="4223" spans="2:21" s="83" customFormat="1" x14ac:dyDescent="0.2">
      <c r="B4223" s="142"/>
      <c r="E4223" s="84"/>
      <c r="F4223" s="216"/>
      <c r="G4223" s="84"/>
      <c r="H4223" s="210"/>
      <c r="I4223" s="210"/>
      <c r="J4223" s="84"/>
      <c r="K4223" s="84"/>
      <c r="L4223" s="84"/>
      <c r="M4223" s="84"/>
      <c r="N4223" s="84"/>
      <c r="O4223" s="6"/>
      <c r="P4223" s="6"/>
      <c r="Q4223" s="6"/>
      <c r="R4223" s="6"/>
      <c r="S4223" s="6"/>
      <c r="T4223" s="6"/>
      <c r="U4223" s="6"/>
    </row>
    <row r="4224" spans="2:21" s="83" customFormat="1" x14ac:dyDescent="0.2">
      <c r="B4224" s="142"/>
      <c r="E4224" s="84"/>
      <c r="F4224" s="216"/>
      <c r="G4224" s="84"/>
      <c r="H4224" s="210"/>
      <c r="I4224" s="210"/>
      <c r="J4224" s="84"/>
      <c r="K4224" s="84"/>
      <c r="L4224" s="84"/>
      <c r="M4224" s="84"/>
      <c r="N4224" s="84"/>
      <c r="O4224" s="6"/>
      <c r="P4224" s="6"/>
      <c r="Q4224" s="6"/>
      <c r="R4224" s="6"/>
      <c r="S4224" s="6"/>
      <c r="T4224" s="6"/>
      <c r="U4224" s="6"/>
    </row>
    <row r="4225" spans="2:21" s="83" customFormat="1" x14ac:dyDescent="0.2">
      <c r="B4225" s="142"/>
      <c r="E4225" s="84"/>
      <c r="F4225" s="216"/>
      <c r="G4225" s="84"/>
      <c r="H4225" s="210"/>
      <c r="I4225" s="210"/>
      <c r="J4225" s="84"/>
      <c r="K4225" s="84"/>
      <c r="L4225" s="84"/>
      <c r="M4225" s="84"/>
      <c r="N4225" s="84"/>
      <c r="O4225" s="6"/>
      <c r="P4225" s="6"/>
      <c r="Q4225" s="6"/>
      <c r="R4225" s="6"/>
      <c r="S4225" s="6"/>
      <c r="T4225" s="6"/>
      <c r="U4225" s="6"/>
    </row>
    <row r="4226" spans="2:21" s="83" customFormat="1" x14ac:dyDescent="0.2">
      <c r="B4226" s="142"/>
      <c r="E4226" s="84"/>
      <c r="F4226" s="216"/>
      <c r="G4226" s="84"/>
      <c r="H4226" s="210"/>
      <c r="I4226" s="210"/>
      <c r="J4226" s="84"/>
      <c r="K4226" s="84"/>
      <c r="L4226" s="84"/>
      <c r="M4226" s="84"/>
      <c r="N4226" s="84"/>
      <c r="O4226" s="6"/>
      <c r="P4226" s="6"/>
      <c r="Q4226" s="6"/>
      <c r="R4226" s="6"/>
      <c r="S4226" s="6"/>
      <c r="T4226" s="6"/>
      <c r="U4226" s="6"/>
    </row>
    <row r="4227" spans="2:21" s="83" customFormat="1" x14ac:dyDescent="0.2">
      <c r="B4227" s="142"/>
      <c r="E4227" s="84"/>
      <c r="F4227" s="216"/>
      <c r="G4227" s="84"/>
      <c r="H4227" s="210"/>
      <c r="I4227" s="210"/>
      <c r="J4227" s="84"/>
      <c r="K4227" s="84"/>
      <c r="L4227" s="84"/>
      <c r="M4227" s="84"/>
      <c r="N4227" s="84"/>
      <c r="O4227" s="6"/>
      <c r="P4227" s="6"/>
      <c r="Q4227" s="6"/>
      <c r="R4227" s="6"/>
      <c r="S4227" s="6"/>
      <c r="T4227" s="6"/>
      <c r="U4227" s="6"/>
    </row>
    <row r="4228" spans="2:21" s="83" customFormat="1" x14ac:dyDescent="0.2">
      <c r="B4228" s="142"/>
      <c r="E4228" s="84"/>
      <c r="F4228" s="216"/>
      <c r="G4228" s="84"/>
      <c r="H4228" s="210"/>
      <c r="I4228" s="210"/>
      <c r="J4228" s="84"/>
      <c r="K4228" s="84"/>
      <c r="L4228" s="84"/>
      <c r="M4228" s="84"/>
      <c r="N4228" s="84"/>
      <c r="O4228" s="6"/>
      <c r="P4228" s="6"/>
      <c r="Q4228" s="6"/>
      <c r="R4228" s="6"/>
      <c r="S4228" s="6"/>
      <c r="T4228" s="6"/>
      <c r="U4228" s="6"/>
    </row>
    <row r="4229" spans="2:21" s="83" customFormat="1" x14ac:dyDescent="0.2">
      <c r="B4229" s="142"/>
      <c r="E4229" s="84"/>
      <c r="F4229" s="216"/>
      <c r="G4229" s="84"/>
      <c r="H4229" s="210"/>
      <c r="I4229" s="210"/>
      <c r="J4229" s="84"/>
      <c r="K4229" s="84"/>
      <c r="L4229" s="84"/>
      <c r="M4229" s="84"/>
      <c r="N4229" s="84"/>
      <c r="O4229" s="6"/>
      <c r="P4229" s="6"/>
      <c r="Q4229" s="6"/>
      <c r="R4229" s="6"/>
      <c r="S4229" s="6"/>
      <c r="T4229" s="6"/>
      <c r="U4229" s="6"/>
    </row>
    <row r="4230" spans="2:21" s="83" customFormat="1" x14ac:dyDescent="0.2">
      <c r="B4230" s="142"/>
      <c r="E4230" s="84"/>
      <c r="F4230" s="216"/>
      <c r="G4230" s="84"/>
      <c r="H4230" s="210"/>
      <c r="I4230" s="210"/>
      <c r="J4230" s="84"/>
      <c r="K4230" s="84"/>
      <c r="L4230" s="84"/>
      <c r="M4230" s="84"/>
      <c r="N4230" s="84"/>
      <c r="O4230" s="6"/>
      <c r="P4230" s="6"/>
      <c r="Q4230" s="6"/>
      <c r="R4230" s="6"/>
      <c r="S4230" s="6"/>
      <c r="T4230" s="6"/>
      <c r="U4230" s="6"/>
    </row>
    <row r="4231" spans="2:21" s="83" customFormat="1" x14ac:dyDescent="0.2">
      <c r="B4231" s="142"/>
      <c r="E4231" s="84"/>
      <c r="F4231" s="216"/>
      <c r="G4231" s="84"/>
      <c r="H4231" s="210"/>
      <c r="I4231" s="210"/>
      <c r="J4231" s="84"/>
      <c r="K4231" s="84"/>
      <c r="L4231" s="84"/>
      <c r="M4231" s="84"/>
      <c r="N4231" s="84"/>
      <c r="O4231" s="6"/>
      <c r="P4231" s="6"/>
      <c r="Q4231" s="6"/>
      <c r="R4231" s="6"/>
      <c r="S4231" s="6"/>
      <c r="T4231" s="6"/>
      <c r="U4231" s="6"/>
    </row>
    <row r="4232" spans="2:21" s="83" customFormat="1" x14ac:dyDescent="0.2">
      <c r="B4232" s="142"/>
      <c r="E4232" s="84"/>
      <c r="F4232" s="216"/>
      <c r="G4232" s="84"/>
      <c r="H4232" s="210"/>
      <c r="I4232" s="210"/>
      <c r="J4232" s="84"/>
      <c r="K4232" s="84"/>
      <c r="L4232" s="84"/>
      <c r="M4232" s="84"/>
      <c r="N4232" s="84"/>
      <c r="O4232" s="6"/>
      <c r="P4232" s="6"/>
      <c r="Q4232" s="6"/>
      <c r="R4232" s="6"/>
      <c r="S4232" s="6"/>
      <c r="T4232" s="6"/>
      <c r="U4232" s="6"/>
    </row>
    <row r="4233" spans="2:21" s="83" customFormat="1" x14ac:dyDescent="0.2">
      <c r="B4233" s="142"/>
      <c r="E4233" s="84"/>
      <c r="F4233" s="216"/>
      <c r="G4233" s="84"/>
      <c r="H4233" s="210"/>
      <c r="I4233" s="210"/>
      <c r="J4233" s="84"/>
      <c r="K4233" s="84"/>
      <c r="L4233" s="84"/>
      <c r="M4233" s="84"/>
      <c r="N4233" s="84"/>
      <c r="O4233" s="6"/>
      <c r="P4233" s="6"/>
      <c r="Q4233" s="6"/>
      <c r="R4233" s="6"/>
      <c r="S4233" s="6"/>
      <c r="T4233" s="6"/>
      <c r="U4233" s="6"/>
    </row>
    <row r="4234" spans="2:21" s="83" customFormat="1" x14ac:dyDescent="0.2">
      <c r="B4234" s="142"/>
      <c r="E4234" s="84"/>
      <c r="F4234" s="216"/>
      <c r="G4234" s="84"/>
      <c r="H4234" s="210"/>
      <c r="I4234" s="210"/>
      <c r="J4234" s="84"/>
      <c r="K4234" s="84"/>
      <c r="L4234" s="84"/>
      <c r="M4234" s="84"/>
      <c r="N4234" s="84"/>
      <c r="O4234" s="6"/>
      <c r="P4234" s="6"/>
      <c r="Q4234" s="6"/>
      <c r="R4234" s="6"/>
      <c r="S4234" s="6"/>
      <c r="T4234" s="6"/>
      <c r="U4234" s="6"/>
    </row>
    <row r="4235" spans="2:21" s="83" customFormat="1" x14ac:dyDescent="0.2">
      <c r="B4235" s="142"/>
      <c r="E4235" s="84"/>
      <c r="F4235" s="216"/>
      <c r="G4235" s="84"/>
      <c r="H4235" s="210"/>
      <c r="I4235" s="210"/>
      <c r="J4235" s="84"/>
      <c r="K4235" s="84"/>
      <c r="L4235" s="84"/>
      <c r="M4235" s="84"/>
      <c r="N4235" s="84"/>
      <c r="O4235" s="6"/>
      <c r="P4235" s="6"/>
      <c r="Q4235" s="6"/>
      <c r="R4235" s="6"/>
      <c r="S4235" s="6"/>
      <c r="T4235" s="6"/>
      <c r="U4235" s="6"/>
    </row>
    <row r="4236" spans="2:21" s="83" customFormat="1" x14ac:dyDescent="0.2">
      <c r="B4236" s="142"/>
      <c r="E4236" s="84"/>
      <c r="F4236" s="216"/>
      <c r="G4236" s="84"/>
      <c r="H4236" s="210"/>
      <c r="I4236" s="210"/>
      <c r="J4236" s="84"/>
      <c r="K4236" s="84"/>
      <c r="L4236" s="84"/>
      <c r="M4236" s="84"/>
      <c r="N4236" s="84"/>
      <c r="O4236" s="6"/>
      <c r="P4236" s="6"/>
      <c r="Q4236" s="6"/>
      <c r="R4236" s="6"/>
      <c r="S4236" s="6"/>
      <c r="T4236" s="6"/>
      <c r="U4236" s="6"/>
    </row>
    <row r="4237" spans="2:21" s="83" customFormat="1" x14ac:dyDescent="0.2">
      <c r="B4237" s="142"/>
      <c r="E4237" s="84"/>
      <c r="F4237" s="216"/>
      <c r="G4237" s="84"/>
      <c r="H4237" s="210"/>
      <c r="I4237" s="210"/>
      <c r="J4237" s="84"/>
      <c r="K4237" s="84"/>
      <c r="L4237" s="84"/>
      <c r="M4237" s="84"/>
      <c r="N4237" s="84"/>
      <c r="O4237" s="6"/>
      <c r="P4237" s="6"/>
      <c r="Q4237" s="6"/>
      <c r="R4237" s="6"/>
      <c r="S4237" s="6"/>
      <c r="T4237" s="6"/>
      <c r="U4237" s="6"/>
    </row>
    <row r="4238" spans="2:21" s="83" customFormat="1" x14ac:dyDescent="0.2">
      <c r="B4238" s="142"/>
      <c r="E4238" s="84"/>
      <c r="F4238" s="216"/>
      <c r="G4238" s="84"/>
      <c r="H4238" s="210"/>
      <c r="I4238" s="210"/>
      <c r="J4238" s="84"/>
      <c r="K4238" s="84"/>
      <c r="L4238" s="84"/>
      <c r="M4238" s="84"/>
      <c r="N4238" s="84"/>
      <c r="O4238" s="6"/>
      <c r="P4238" s="6"/>
      <c r="Q4238" s="6"/>
      <c r="R4238" s="6"/>
      <c r="S4238" s="6"/>
      <c r="T4238" s="6"/>
      <c r="U4238" s="6"/>
    </row>
    <row r="4239" spans="2:21" s="83" customFormat="1" x14ac:dyDescent="0.2">
      <c r="B4239" s="142"/>
      <c r="E4239" s="84"/>
      <c r="F4239" s="216"/>
      <c r="G4239" s="84"/>
      <c r="H4239" s="210"/>
      <c r="I4239" s="210"/>
      <c r="J4239" s="84"/>
      <c r="K4239" s="84"/>
      <c r="L4239" s="84"/>
      <c r="M4239" s="84"/>
      <c r="N4239" s="84"/>
      <c r="O4239" s="6"/>
      <c r="P4239" s="6"/>
      <c r="Q4239" s="6"/>
      <c r="R4239" s="6"/>
      <c r="S4239" s="6"/>
      <c r="T4239" s="6"/>
      <c r="U4239" s="6"/>
    </row>
    <row r="4240" spans="2:21" s="83" customFormat="1" x14ac:dyDescent="0.2">
      <c r="B4240" s="142"/>
      <c r="E4240" s="84"/>
      <c r="F4240" s="216"/>
      <c r="G4240" s="84"/>
      <c r="H4240" s="210"/>
      <c r="I4240" s="210"/>
      <c r="J4240" s="84"/>
      <c r="K4240" s="84"/>
      <c r="L4240" s="84"/>
      <c r="M4240" s="84"/>
      <c r="N4240" s="84"/>
      <c r="O4240" s="6"/>
      <c r="P4240" s="6"/>
      <c r="Q4240" s="6"/>
      <c r="R4240" s="6"/>
      <c r="S4240" s="6"/>
      <c r="T4240" s="6"/>
      <c r="U4240" s="6"/>
    </row>
    <row r="4241" spans="2:21" s="83" customFormat="1" x14ac:dyDescent="0.2">
      <c r="B4241" s="142"/>
      <c r="E4241" s="84"/>
      <c r="F4241" s="216"/>
      <c r="G4241" s="84"/>
      <c r="H4241" s="210"/>
      <c r="I4241" s="210"/>
      <c r="J4241" s="84"/>
      <c r="K4241" s="84"/>
      <c r="L4241" s="84"/>
      <c r="M4241" s="84"/>
      <c r="N4241" s="84"/>
      <c r="O4241" s="6"/>
      <c r="P4241" s="6"/>
      <c r="Q4241" s="6"/>
      <c r="R4241" s="6"/>
      <c r="S4241" s="6"/>
      <c r="T4241" s="6"/>
      <c r="U4241" s="6"/>
    </row>
    <row r="4242" spans="2:21" s="83" customFormat="1" x14ac:dyDescent="0.2">
      <c r="B4242" s="142"/>
      <c r="E4242" s="84"/>
      <c r="F4242" s="216"/>
      <c r="G4242" s="84"/>
      <c r="H4242" s="210"/>
      <c r="I4242" s="210"/>
      <c r="J4242" s="84"/>
      <c r="K4242" s="84"/>
      <c r="L4242" s="84"/>
      <c r="M4242" s="84"/>
      <c r="N4242" s="84"/>
      <c r="O4242" s="6"/>
      <c r="P4242" s="6"/>
      <c r="Q4242" s="6"/>
      <c r="R4242" s="6"/>
      <c r="S4242" s="6"/>
      <c r="T4242" s="6"/>
      <c r="U4242" s="6"/>
    </row>
    <row r="4243" spans="2:21" s="83" customFormat="1" x14ac:dyDescent="0.2">
      <c r="B4243" s="142"/>
      <c r="E4243" s="84"/>
      <c r="F4243" s="216"/>
      <c r="G4243" s="84"/>
      <c r="H4243" s="210"/>
      <c r="I4243" s="210"/>
      <c r="J4243" s="84"/>
      <c r="K4243" s="84"/>
      <c r="L4243" s="84"/>
      <c r="M4243" s="84"/>
      <c r="N4243" s="84"/>
      <c r="O4243" s="6"/>
      <c r="P4243" s="6"/>
      <c r="Q4243" s="6"/>
      <c r="R4243" s="6"/>
      <c r="S4243" s="6"/>
      <c r="T4243" s="6"/>
      <c r="U4243" s="6"/>
    </row>
    <row r="4244" spans="2:21" s="83" customFormat="1" x14ac:dyDescent="0.2">
      <c r="B4244" s="142"/>
      <c r="E4244" s="84"/>
      <c r="F4244" s="216"/>
      <c r="G4244" s="84"/>
      <c r="H4244" s="210"/>
      <c r="I4244" s="210"/>
      <c r="J4244" s="84"/>
      <c r="K4244" s="84"/>
      <c r="L4244" s="84"/>
      <c r="M4244" s="84"/>
      <c r="N4244" s="84"/>
      <c r="O4244" s="6"/>
      <c r="P4244" s="6"/>
      <c r="Q4244" s="6"/>
      <c r="R4244" s="6"/>
      <c r="S4244" s="6"/>
      <c r="T4244" s="6"/>
      <c r="U4244" s="6"/>
    </row>
    <row r="4245" spans="2:21" s="83" customFormat="1" x14ac:dyDescent="0.2">
      <c r="B4245" s="142"/>
      <c r="E4245" s="84"/>
      <c r="F4245" s="216"/>
      <c r="G4245" s="84"/>
      <c r="H4245" s="210"/>
      <c r="I4245" s="210"/>
      <c r="J4245" s="84"/>
      <c r="K4245" s="84"/>
      <c r="L4245" s="84"/>
      <c r="M4245" s="84"/>
      <c r="N4245" s="84"/>
      <c r="O4245" s="6"/>
      <c r="P4245" s="6"/>
      <c r="Q4245" s="6"/>
      <c r="R4245" s="6"/>
      <c r="S4245" s="6"/>
      <c r="T4245" s="6"/>
      <c r="U4245" s="6"/>
    </row>
    <row r="4246" spans="2:21" s="83" customFormat="1" x14ac:dyDescent="0.2">
      <c r="B4246" s="142"/>
      <c r="E4246" s="84"/>
      <c r="F4246" s="216"/>
      <c r="G4246" s="84"/>
      <c r="H4246" s="210"/>
      <c r="I4246" s="210"/>
      <c r="J4246" s="84"/>
      <c r="K4246" s="84"/>
      <c r="L4246" s="84"/>
      <c r="M4246" s="84"/>
      <c r="N4246" s="84"/>
      <c r="O4246" s="6"/>
      <c r="P4246" s="6"/>
      <c r="Q4246" s="6"/>
      <c r="R4246" s="6"/>
      <c r="S4246" s="6"/>
      <c r="T4246" s="6"/>
      <c r="U4246" s="6"/>
    </row>
    <row r="4247" spans="2:21" s="83" customFormat="1" x14ac:dyDescent="0.2">
      <c r="B4247" s="142"/>
      <c r="E4247" s="84"/>
      <c r="F4247" s="216"/>
      <c r="G4247" s="84"/>
      <c r="H4247" s="210"/>
      <c r="I4247" s="210"/>
      <c r="J4247" s="84"/>
      <c r="K4247" s="84"/>
      <c r="L4247" s="84"/>
      <c r="M4247" s="84"/>
      <c r="N4247" s="84"/>
      <c r="O4247" s="6"/>
      <c r="P4247" s="6"/>
      <c r="Q4247" s="6"/>
      <c r="R4247" s="6"/>
      <c r="S4247" s="6"/>
      <c r="T4247" s="6"/>
      <c r="U4247" s="6"/>
    </row>
    <row r="4248" spans="2:21" s="83" customFormat="1" x14ac:dyDescent="0.2">
      <c r="B4248" s="142"/>
      <c r="E4248" s="84"/>
      <c r="F4248" s="216"/>
      <c r="G4248" s="84"/>
      <c r="H4248" s="210"/>
      <c r="I4248" s="210"/>
      <c r="J4248" s="84"/>
      <c r="K4248" s="84"/>
      <c r="L4248" s="84"/>
      <c r="M4248" s="84"/>
      <c r="N4248" s="84"/>
      <c r="O4248" s="6"/>
      <c r="P4248" s="6"/>
      <c r="Q4248" s="6"/>
      <c r="R4248" s="6"/>
      <c r="S4248" s="6"/>
      <c r="T4248" s="6"/>
      <c r="U4248" s="6"/>
    </row>
    <row r="4249" spans="2:21" s="83" customFormat="1" x14ac:dyDescent="0.2">
      <c r="B4249" s="142"/>
      <c r="E4249" s="84"/>
      <c r="F4249" s="216"/>
      <c r="G4249" s="84"/>
      <c r="H4249" s="210"/>
      <c r="I4249" s="210"/>
      <c r="J4249" s="84"/>
      <c r="K4249" s="84"/>
      <c r="L4249" s="84"/>
      <c r="M4249" s="84"/>
      <c r="N4249" s="84"/>
      <c r="O4249" s="6"/>
      <c r="P4249" s="6"/>
      <c r="Q4249" s="6"/>
      <c r="R4249" s="6"/>
      <c r="S4249" s="6"/>
      <c r="T4249" s="6"/>
      <c r="U4249" s="6"/>
    </row>
    <row r="4250" spans="2:21" s="83" customFormat="1" x14ac:dyDescent="0.2">
      <c r="B4250" s="142"/>
      <c r="E4250" s="84"/>
      <c r="F4250" s="216"/>
      <c r="G4250" s="84"/>
      <c r="H4250" s="210"/>
      <c r="I4250" s="210"/>
      <c r="J4250" s="84"/>
      <c r="K4250" s="84"/>
      <c r="L4250" s="84"/>
      <c r="M4250" s="84"/>
      <c r="N4250" s="84"/>
      <c r="O4250" s="6"/>
      <c r="P4250" s="6"/>
      <c r="Q4250" s="6"/>
      <c r="R4250" s="6"/>
      <c r="S4250" s="6"/>
      <c r="T4250" s="6"/>
      <c r="U4250" s="6"/>
    </row>
    <row r="4251" spans="2:21" s="83" customFormat="1" x14ac:dyDescent="0.2">
      <c r="B4251" s="142"/>
      <c r="E4251" s="84"/>
      <c r="F4251" s="216"/>
      <c r="G4251" s="84"/>
      <c r="H4251" s="210"/>
      <c r="I4251" s="210"/>
      <c r="J4251" s="84"/>
      <c r="K4251" s="84"/>
      <c r="L4251" s="84"/>
      <c r="M4251" s="84"/>
      <c r="N4251" s="84"/>
      <c r="O4251" s="6"/>
      <c r="P4251" s="6"/>
      <c r="Q4251" s="6"/>
      <c r="R4251" s="6"/>
      <c r="S4251" s="6"/>
      <c r="T4251" s="6"/>
      <c r="U4251" s="6"/>
    </row>
    <row r="4252" spans="2:21" s="83" customFormat="1" x14ac:dyDescent="0.2">
      <c r="B4252" s="142"/>
      <c r="E4252" s="84"/>
      <c r="F4252" s="216"/>
      <c r="G4252" s="84"/>
      <c r="H4252" s="210"/>
      <c r="I4252" s="210"/>
      <c r="J4252" s="84"/>
      <c r="K4252" s="84"/>
      <c r="L4252" s="84"/>
      <c r="M4252" s="84"/>
      <c r="N4252" s="84"/>
      <c r="O4252" s="6"/>
      <c r="P4252" s="6"/>
      <c r="Q4252" s="6"/>
      <c r="R4252" s="6"/>
      <c r="S4252" s="6"/>
      <c r="T4252" s="6"/>
      <c r="U4252" s="6"/>
    </row>
    <row r="4253" spans="2:21" s="83" customFormat="1" x14ac:dyDescent="0.2">
      <c r="B4253" s="142"/>
      <c r="E4253" s="84"/>
      <c r="F4253" s="216"/>
      <c r="G4253" s="84"/>
      <c r="H4253" s="210"/>
      <c r="I4253" s="210"/>
      <c r="J4253" s="84"/>
      <c r="K4253" s="84"/>
      <c r="L4253" s="84"/>
      <c r="M4253" s="84"/>
      <c r="N4253" s="84"/>
      <c r="O4253" s="6"/>
      <c r="P4253" s="6"/>
      <c r="Q4253" s="6"/>
      <c r="R4253" s="6"/>
      <c r="S4253" s="6"/>
      <c r="T4253" s="6"/>
      <c r="U4253" s="6"/>
    </row>
    <row r="4254" spans="2:21" s="83" customFormat="1" x14ac:dyDescent="0.2">
      <c r="B4254" s="142"/>
      <c r="E4254" s="84"/>
      <c r="F4254" s="216"/>
      <c r="G4254" s="84"/>
      <c r="H4254" s="210"/>
      <c r="I4254" s="210"/>
      <c r="J4254" s="84"/>
      <c r="K4254" s="84"/>
      <c r="L4254" s="84"/>
      <c r="M4254" s="84"/>
      <c r="N4254" s="84"/>
      <c r="O4254" s="6"/>
      <c r="P4254" s="6"/>
      <c r="Q4254" s="6"/>
      <c r="R4254" s="6"/>
      <c r="S4254" s="6"/>
      <c r="T4254" s="6"/>
      <c r="U4254" s="6"/>
    </row>
    <row r="4255" spans="2:21" s="83" customFormat="1" x14ac:dyDescent="0.2">
      <c r="B4255" s="142"/>
      <c r="E4255" s="84"/>
      <c r="F4255" s="216"/>
      <c r="G4255" s="84"/>
      <c r="H4255" s="210"/>
      <c r="I4255" s="210"/>
      <c r="J4255" s="84"/>
      <c r="K4255" s="84"/>
      <c r="L4255" s="84"/>
      <c r="M4255" s="84"/>
      <c r="N4255" s="84"/>
      <c r="O4255" s="6"/>
      <c r="P4255" s="6"/>
      <c r="Q4255" s="6"/>
      <c r="R4255" s="6"/>
      <c r="S4255" s="6"/>
      <c r="T4255" s="6"/>
      <c r="U4255" s="6"/>
    </row>
    <row r="4256" spans="2:21" s="83" customFormat="1" x14ac:dyDescent="0.2">
      <c r="B4256" s="142"/>
      <c r="E4256" s="84"/>
      <c r="F4256" s="216"/>
      <c r="G4256" s="84"/>
      <c r="H4256" s="210"/>
      <c r="I4256" s="210"/>
      <c r="J4256" s="84"/>
      <c r="K4256" s="84"/>
      <c r="L4256" s="84"/>
      <c r="M4256" s="84"/>
      <c r="N4256" s="84"/>
      <c r="O4256" s="6"/>
      <c r="P4256" s="6"/>
      <c r="Q4256" s="6"/>
      <c r="R4256" s="6"/>
      <c r="S4256" s="6"/>
      <c r="T4256" s="6"/>
      <c r="U4256" s="6"/>
    </row>
    <row r="4257" spans="2:21" s="83" customFormat="1" x14ac:dyDescent="0.2">
      <c r="B4257" s="142"/>
      <c r="E4257" s="84"/>
      <c r="F4257" s="216"/>
      <c r="G4257" s="84"/>
      <c r="H4257" s="210"/>
      <c r="I4257" s="210"/>
      <c r="J4257" s="84"/>
      <c r="K4257" s="84"/>
      <c r="L4257" s="84"/>
      <c r="M4257" s="84"/>
      <c r="N4257" s="84"/>
      <c r="O4257" s="6"/>
      <c r="P4257" s="6"/>
      <c r="Q4257" s="6"/>
      <c r="R4257" s="6"/>
      <c r="S4257" s="6"/>
      <c r="T4257" s="6"/>
      <c r="U4257" s="6"/>
    </row>
    <row r="4258" spans="2:21" s="83" customFormat="1" x14ac:dyDescent="0.2">
      <c r="B4258" s="142"/>
      <c r="E4258" s="84"/>
      <c r="F4258" s="216"/>
      <c r="G4258" s="84"/>
      <c r="H4258" s="210"/>
      <c r="I4258" s="210"/>
      <c r="J4258" s="84"/>
      <c r="K4258" s="84"/>
      <c r="L4258" s="84"/>
      <c r="M4258" s="84"/>
      <c r="N4258" s="84"/>
      <c r="O4258" s="6"/>
      <c r="P4258" s="6"/>
      <c r="Q4258" s="6"/>
      <c r="R4258" s="6"/>
      <c r="S4258" s="6"/>
      <c r="T4258" s="6"/>
      <c r="U4258" s="6"/>
    </row>
    <row r="4259" spans="2:21" s="83" customFormat="1" x14ac:dyDescent="0.2">
      <c r="B4259" s="142"/>
      <c r="E4259" s="84"/>
      <c r="F4259" s="216"/>
      <c r="G4259" s="84"/>
      <c r="H4259" s="210"/>
      <c r="I4259" s="210"/>
      <c r="J4259" s="84"/>
      <c r="K4259" s="84"/>
      <c r="L4259" s="84"/>
      <c r="M4259" s="84"/>
      <c r="N4259" s="84"/>
      <c r="O4259" s="6"/>
      <c r="P4259" s="6"/>
      <c r="Q4259" s="6"/>
      <c r="R4259" s="6"/>
      <c r="S4259" s="6"/>
      <c r="T4259" s="6"/>
      <c r="U4259" s="6"/>
    </row>
    <row r="4260" spans="2:21" s="83" customFormat="1" x14ac:dyDescent="0.2">
      <c r="B4260" s="142"/>
      <c r="E4260" s="84"/>
      <c r="F4260" s="216"/>
      <c r="G4260" s="84"/>
      <c r="H4260" s="210"/>
      <c r="I4260" s="210"/>
      <c r="J4260" s="84"/>
      <c r="K4260" s="84"/>
      <c r="L4260" s="84"/>
      <c r="M4260" s="84"/>
      <c r="N4260" s="84"/>
      <c r="O4260" s="6"/>
      <c r="P4260" s="6"/>
      <c r="Q4260" s="6"/>
      <c r="R4260" s="6"/>
      <c r="S4260" s="6"/>
      <c r="T4260" s="6"/>
      <c r="U4260" s="6"/>
    </row>
    <row r="4261" spans="2:21" s="83" customFormat="1" x14ac:dyDescent="0.2">
      <c r="B4261" s="142"/>
      <c r="E4261" s="84"/>
      <c r="F4261" s="216"/>
      <c r="G4261" s="84"/>
      <c r="H4261" s="210"/>
      <c r="I4261" s="210"/>
      <c r="J4261" s="84"/>
      <c r="K4261" s="84"/>
      <c r="L4261" s="84"/>
      <c r="M4261" s="84"/>
      <c r="N4261" s="84"/>
      <c r="O4261" s="6"/>
      <c r="P4261" s="6"/>
      <c r="Q4261" s="6"/>
      <c r="R4261" s="6"/>
      <c r="S4261" s="6"/>
      <c r="T4261" s="6"/>
      <c r="U4261" s="6"/>
    </row>
    <row r="4262" spans="2:21" s="83" customFormat="1" x14ac:dyDescent="0.2">
      <c r="B4262" s="142"/>
      <c r="E4262" s="84"/>
      <c r="F4262" s="216"/>
      <c r="G4262" s="84"/>
      <c r="H4262" s="210"/>
      <c r="I4262" s="210"/>
      <c r="J4262" s="84"/>
      <c r="K4262" s="84"/>
      <c r="L4262" s="84"/>
      <c r="M4262" s="84"/>
      <c r="N4262" s="84"/>
      <c r="O4262" s="6"/>
      <c r="P4262" s="6"/>
      <c r="Q4262" s="6"/>
      <c r="R4262" s="6"/>
      <c r="S4262" s="6"/>
      <c r="T4262" s="6"/>
      <c r="U4262" s="6"/>
    </row>
    <row r="4263" spans="2:21" s="83" customFormat="1" x14ac:dyDescent="0.2">
      <c r="B4263" s="142"/>
      <c r="E4263" s="84"/>
      <c r="F4263" s="216"/>
      <c r="G4263" s="84"/>
      <c r="H4263" s="210"/>
      <c r="I4263" s="210"/>
      <c r="J4263" s="84"/>
      <c r="K4263" s="84"/>
      <c r="L4263" s="84"/>
      <c r="M4263" s="84"/>
      <c r="N4263" s="84"/>
      <c r="O4263" s="6"/>
      <c r="P4263" s="6"/>
      <c r="Q4263" s="6"/>
      <c r="R4263" s="6"/>
      <c r="S4263" s="6"/>
      <c r="T4263" s="6"/>
      <c r="U4263" s="6"/>
    </row>
    <row r="4264" spans="2:21" s="83" customFormat="1" x14ac:dyDescent="0.2">
      <c r="B4264" s="142"/>
      <c r="E4264" s="84"/>
      <c r="F4264" s="216"/>
      <c r="G4264" s="84"/>
      <c r="H4264" s="210"/>
      <c r="I4264" s="210"/>
      <c r="J4264" s="84"/>
      <c r="K4264" s="84"/>
      <c r="L4264" s="84"/>
      <c r="M4264" s="84"/>
      <c r="N4264" s="84"/>
      <c r="O4264" s="6"/>
      <c r="P4264" s="6"/>
      <c r="Q4264" s="6"/>
      <c r="R4264" s="6"/>
      <c r="S4264" s="6"/>
      <c r="T4264" s="6"/>
      <c r="U4264" s="6"/>
    </row>
    <row r="4265" spans="2:21" s="83" customFormat="1" x14ac:dyDescent="0.2">
      <c r="B4265" s="142"/>
      <c r="E4265" s="84"/>
      <c r="F4265" s="216"/>
      <c r="G4265" s="84"/>
      <c r="H4265" s="210"/>
      <c r="I4265" s="210"/>
      <c r="J4265" s="84"/>
      <c r="K4265" s="84"/>
      <c r="L4265" s="84"/>
      <c r="M4265" s="84"/>
      <c r="N4265" s="84"/>
      <c r="O4265" s="6"/>
      <c r="P4265" s="6"/>
      <c r="Q4265" s="6"/>
      <c r="R4265" s="6"/>
      <c r="S4265" s="6"/>
      <c r="T4265" s="6"/>
      <c r="U4265" s="6"/>
    </row>
    <row r="4266" spans="2:21" s="83" customFormat="1" x14ac:dyDescent="0.2">
      <c r="B4266" s="142"/>
      <c r="E4266" s="84"/>
      <c r="F4266" s="216"/>
      <c r="G4266" s="84"/>
      <c r="H4266" s="210"/>
      <c r="I4266" s="210"/>
      <c r="J4266" s="84"/>
      <c r="K4266" s="84"/>
      <c r="L4266" s="84"/>
      <c r="M4266" s="84"/>
      <c r="N4266" s="84"/>
      <c r="O4266" s="6"/>
      <c r="P4266" s="6"/>
      <c r="Q4266" s="6"/>
      <c r="R4266" s="6"/>
      <c r="S4266" s="6"/>
      <c r="T4266" s="6"/>
      <c r="U4266" s="6"/>
    </row>
    <row r="4267" spans="2:21" s="83" customFormat="1" x14ac:dyDescent="0.2">
      <c r="B4267" s="142"/>
      <c r="E4267" s="84"/>
      <c r="F4267" s="216"/>
      <c r="G4267" s="84"/>
      <c r="H4267" s="210"/>
      <c r="I4267" s="210"/>
      <c r="J4267" s="84"/>
      <c r="K4267" s="84"/>
      <c r="L4267" s="84"/>
      <c r="M4267" s="84"/>
      <c r="N4267" s="84"/>
      <c r="O4267" s="6"/>
      <c r="P4267" s="6"/>
      <c r="Q4267" s="6"/>
      <c r="R4267" s="6"/>
      <c r="S4267" s="6"/>
      <c r="T4267" s="6"/>
      <c r="U4267" s="6"/>
    </row>
    <row r="4268" spans="2:21" s="83" customFormat="1" x14ac:dyDescent="0.2">
      <c r="B4268" s="142"/>
      <c r="E4268" s="84"/>
      <c r="F4268" s="216"/>
      <c r="G4268" s="84"/>
      <c r="H4268" s="210"/>
      <c r="I4268" s="210"/>
      <c r="J4268" s="84"/>
      <c r="K4268" s="84"/>
      <c r="L4268" s="84"/>
      <c r="M4268" s="84"/>
      <c r="N4268" s="84"/>
      <c r="O4268" s="6"/>
      <c r="P4268" s="6"/>
      <c r="Q4268" s="6"/>
      <c r="R4268" s="6"/>
      <c r="S4268" s="6"/>
      <c r="T4268" s="6"/>
      <c r="U4268" s="6"/>
    </row>
    <row r="4269" spans="2:21" s="83" customFormat="1" x14ac:dyDescent="0.2">
      <c r="B4269" s="142"/>
      <c r="E4269" s="84"/>
      <c r="F4269" s="216"/>
      <c r="G4269" s="84"/>
      <c r="H4269" s="210"/>
      <c r="I4269" s="210"/>
      <c r="J4269" s="84"/>
      <c r="K4269" s="84"/>
      <c r="L4269" s="84"/>
      <c r="M4269" s="84"/>
      <c r="N4269" s="84"/>
      <c r="O4269" s="6"/>
      <c r="P4269" s="6"/>
      <c r="Q4269" s="6"/>
      <c r="R4269" s="6"/>
      <c r="S4269" s="6"/>
      <c r="T4269" s="6"/>
      <c r="U4269" s="6"/>
    </row>
    <row r="4270" spans="2:21" s="83" customFormat="1" x14ac:dyDescent="0.2">
      <c r="B4270" s="142"/>
      <c r="E4270" s="84"/>
      <c r="F4270" s="216"/>
      <c r="G4270" s="84"/>
      <c r="H4270" s="210"/>
      <c r="I4270" s="210"/>
      <c r="J4270" s="84"/>
      <c r="K4270" s="84"/>
      <c r="L4270" s="84"/>
      <c r="M4270" s="84"/>
      <c r="N4270" s="84"/>
      <c r="O4270" s="6"/>
      <c r="P4270" s="6"/>
      <c r="Q4270" s="6"/>
      <c r="R4270" s="6"/>
      <c r="S4270" s="6"/>
      <c r="T4270" s="6"/>
      <c r="U4270" s="6"/>
    </row>
    <row r="4271" spans="2:21" s="83" customFormat="1" x14ac:dyDescent="0.2">
      <c r="B4271" s="142"/>
      <c r="E4271" s="84"/>
      <c r="F4271" s="216"/>
      <c r="G4271" s="84"/>
      <c r="H4271" s="210"/>
      <c r="I4271" s="210"/>
      <c r="J4271" s="84"/>
      <c r="K4271" s="84"/>
      <c r="L4271" s="84"/>
      <c r="M4271" s="84"/>
      <c r="N4271" s="84"/>
      <c r="O4271" s="6"/>
      <c r="P4271" s="6"/>
      <c r="Q4271" s="6"/>
      <c r="R4271" s="6"/>
      <c r="S4271" s="6"/>
      <c r="T4271" s="6"/>
      <c r="U4271" s="6"/>
    </row>
    <row r="4272" spans="2:21" s="83" customFormat="1" x14ac:dyDescent="0.2">
      <c r="B4272" s="142"/>
      <c r="E4272" s="84"/>
      <c r="F4272" s="216"/>
      <c r="G4272" s="84"/>
      <c r="H4272" s="210"/>
      <c r="I4272" s="210"/>
      <c r="J4272" s="84"/>
      <c r="K4272" s="84"/>
      <c r="L4272" s="84"/>
      <c r="M4272" s="84"/>
      <c r="N4272" s="84"/>
      <c r="O4272" s="6"/>
      <c r="P4272" s="6"/>
      <c r="Q4272" s="6"/>
      <c r="R4272" s="6"/>
      <c r="S4272" s="6"/>
      <c r="T4272" s="6"/>
      <c r="U4272" s="6"/>
    </row>
    <row r="4273" spans="2:21" s="83" customFormat="1" x14ac:dyDescent="0.2">
      <c r="B4273" s="142"/>
      <c r="E4273" s="84"/>
      <c r="F4273" s="216"/>
      <c r="G4273" s="84"/>
      <c r="H4273" s="210"/>
      <c r="I4273" s="210"/>
      <c r="J4273" s="84"/>
      <c r="K4273" s="84"/>
      <c r="L4273" s="84"/>
      <c r="M4273" s="84"/>
      <c r="N4273" s="84"/>
      <c r="O4273" s="6"/>
      <c r="P4273" s="6"/>
      <c r="Q4273" s="6"/>
      <c r="R4273" s="6"/>
      <c r="S4273" s="6"/>
      <c r="T4273" s="6"/>
      <c r="U4273" s="6"/>
    </row>
    <row r="4274" spans="2:21" s="83" customFormat="1" x14ac:dyDescent="0.2">
      <c r="B4274" s="142"/>
      <c r="E4274" s="84"/>
      <c r="F4274" s="216"/>
      <c r="G4274" s="84"/>
      <c r="H4274" s="210"/>
      <c r="I4274" s="210"/>
      <c r="J4274" s="84"/>
      <c r="K4274" s="84"/>
      <c r="L4274" s="84"/>
      <c r="M4274" s="84"/>
      <c r="N4274" s="84"/>
      <c r="O4274" s="6"/>
      <c r="P4274" s="6"/>
      <c r="Q4274" s="6"/>
      <c r="R4274" s="6"/>
      <c r="S4274" s="6"/>
      <c r="T4274" s="6"/>
      <c r="U4274" s="6"/>
    </row>
    <row r="4275" spans="2:21" s="83" customFormat="1" x14ac:dyDescent="0.2">
      <c r="B4275" s="142"/>
      <c r="E4275" s="84"/>
      <c r="F4275" s="216"/>
      <c r="G4275" s="84"/>
      <c r="H4275" s="210"/>
      <c r="I4275" s="210"/>
      <c r="J4275" s="84"/>
      <c r="K4275" s="84"/>
      <c r="L4275" s="84"/>
      <c r="M4275" s="84"/>
      <c r="N4275" s="84"/>
      <c r="O4275" s="6"/>
      <c r="P4275" s="6"/>
      <c r="Q4275" s="6"/>
      <c r="R4275" s="6"/>
      <c r="S4275" s="6"/>
      <c r="T4275" s="6"/>
      <c r="U4275" s="6"/>
    </row>
    <row r="4276" spans="2:21" s="83" customFormat="1" x14ac:dyDescent="0.2">
      <c r="B4276" s="142"/>
      <c r="E4276" s="84"/>
      <c r="F4276" s="216"/>
      <c r="G4276" s="84"/>
      <c r="H4276" s="210"/>
      <c r="I4276" s="210"/>
      <c r="J4276" s="84"/>
      <c r="K4276" s="84"/>
      <c r="L4276" s="84"/>
      <c r="M4276" s="84"/>
      <c r="N4276" s="84"/>
      <c r="O4276" s="6"/>
      <c r="P4276" s="6"/>
      <c r="Q4276" s="6"/>
      <c r="R4276" s="6"/>
      <c r="S4276" s="6"/>
      <c r="T4276" s="6"/>
      <c r="U4276" s="6"/>
    </row>
    <row r="4277" spans="2:21" s="83" customFormat="1" x14ac:dyDescent="0.2">
      <c r="B4277" s="142"/>
      <c r="E4277" s="84"/>
      <c r="F4277" s="216"/>
      <c r="G4277" s="84"/>
      <c r="H4277" s="210"/>
      <c r="I4277" s="210"/>
      <c r="J4277" s="84"/>
      <c r="K4277" s="84"/>
      <c r="L4277" s="84"/>
      <c r="M4277" s="84"/>
      <c r="N4277" s="84"/>
      <c r="O4277" s="6"/>
      <c r="P4277" s="6"/>
      <c r="Q4277" s="6"/>
      <c r="R4277" s="6"/>
      <c r="S4277" s="6"/>
      <c r="T4277" s="6"/>
      <c r="U4277" s="6"/>
    </row>
    <row r="4278" spans="2:21" s="83" customFormat="1" x14ac:dyDescent="0.2">
      <c r="B4278" s="142"/>
      <c r="E4278" s="84"/>
      <c r="F4278" s="216"/>
      <c r="G4278" s="84"/>
      <c r="H4278" s="210"/>
      <c r="I4278" s="210"/>
      <c r="J4278" s="84"/>
      <c r="K4278" s="84"/>
      <c r="L4278" s="84"/>
      <c r="M4278" s="84"/>
      <c r="N4278" s="84"/>
      <c r="O4278" s="6"/>
      <c r="P4278" s="6"/>
      <c r="Q4278" s="6"/>
      <c r="R4278" s="6"/>
      <c r="S4278" s="6"/>
      <c r="T4278" s="6"/>
      <c r="U4278" s="6"/>
    </row>
    <row r="4279" spans="2:21" s="83" customFormat="1" x14ac:dyDescent="0.2">
      <c r="B4279" s="142"/>
      <c r="E4279" s="84"/>
      <c r="F4279" s="216"/>
      <c r="G4279" s="84"/>
      <c r="H4279" s="210"/>
      <c r="I4279" s="210"/>
      <c r="J4279" s="84"/>
      <c r="K4279" s="84"/>
      <c r="L4279" s="84"/>
      <c r="M4279" s="84"/>
      <c r="N4279" s="84"/>
      <c r="O4279" s="6"/>
      <c r="P4279" s="6"/>
      <c r="Q4279" s="6"/>
      <c r="R4279" s="6"/>
      <c r="S4279" s="6"/>
      <c r="T4279" s="6"/>
      <c r="U4279" s="6"/>
    </row>
    <row r="4280" spans="2:21" s="83" customFormat="1" x14ac:dyDescent="0.2">
      <c r="B4280" s="142"/>
      <c r="E4280" s="84"/>
      <c r="F4280" s="216"/>
      <c r="G4280" s="84"/>
      <c r="H4280" s="210"/>
      <c r="I4280" s="210"/>
      <c r="J4280" s="84"/>
      <c r="K4280" s="84"/>
      <c r="L4280" s="84"/>
      <c r="M4280" s="84"/>
      <c r="N4280" s="84"/>
      <c r="O4280" s="6"/>
      <c r="P4280" s="6"/>
      <c r="Q4280" s="6"/>
      <c r="R4280" s="6"/>
      <c r="S4280" s="6"/>
      <c r="T4280" s="6"/>
      <c r="U4280" s="6"/>
    </row>
    <row r="4281" spans="2:21" s="83" customFormat="1" x14ac:dyDescent="0.2">
      <c r="B4281" s="142"/>
      <c r="E4281" s="84"/>
      <c r="F4281" s="216"/>
      <c r="G4281" s="84"/>
      <c r="H4281" s="210"/>
      <c r="I4281" s="210"/>
      <c r="J4281" s="84"/>
      <c r="K4281" s="84"/>
      <c r="L4281" s="84"/>
      <c r="M4281" s="84"/>
      <c r="N4281" s="84"/>
      <c r="O4281" s="6"/>
      <c r="P4281" s="6"/>
      <c r="Q4281" s="6"/>
      <c r="R4281" s="6"/>
      <c r="S4281" s="6"/>
      <c r="T4281" s="6"/>
      <c r="U4281" s="6"/>
    </row>
    <row r="4282" spans="2:21" s="83" customFormat="1" x14ac:dyDescent="0.2">
      <c r="B4282" s="142"/>
      <c r="E4282" s="84"/>
      <c r="F4282" s="216"/>
      <c r="G4282" s="84"/>
      <c r="H4282" s="210"/>
      <c r="I4282" s="210"/>
      <c r="J4282" s="84"/>
      <c r="K4282" s="84"/>
      <c r="L4282" s="84"/>
      <c r="M4282" s="84"/>
      <c r="N4282" s="84"/>
      <c r="O4282" s="6"/>
      <c r="P4282" s="6"/>
      <c r="Q4282" s="6"/>
      <c r="R4282" s="6"/>
      <c r="S4282" s="6"/>
      <c r="T4282" s="6"/>
      <c r="U4282" s="6"/>
    </row>
    <row r="4283" spans="2:21" s="83" customFormat="1" x14ac:dyDescent="0.2">
      <c r="B4283" s="142"/>
      <c r="E4283" s="84"/>
      <c r="F4283" s="216"/>
      <c r="G4283" s="84"/>
      <c r="H4283" s="210"/>
      <c r="I4283" s="210"/>
      <c r="J4283" s="84"/>
      <c r="K4283" s="84"/>
      <c r="L4283" s="84"/>
      <c r="M4283" s="84"/>
      <c r="N4283" s="84"/>
      <c r="O4283" s="6"/>
      <c r="P4283" s="6"/>
      <c r="Q4283" s="6"/>
      <c r="R4283" s="6"/>
      <c r="S4283" s="6"/>
      <c r="T4283" s="6"/>
      <c r="U4283" s="6"/>
    </row>
    <row r="4284" spans="2:21" s="83" customFormat="1" x14ac:dyDescent="0.2">
      <c r="B4284" s="142"/>
      <c r="E4284" s="84"/>
      <c r="F4284" s="216"/>
      <c r="G4284" s="84"/>
      <c r="H4284" s="210"/>
      <c r="I4284" s="210"/>
      <c r="J4284" s="84"/>
      <c r="K4284" s="84"/>
      <c r="L4284" s="84"/>
      <c r="M4284" s="84"/>
      <c r="N4284" s="84"/>
      <c r="O4284" s="6"/>
      <c r="P4284" s="6"/>
      <c r="Q4284" s="6"/>
      <c r="R4284" s="6"/>
      <c r="S4284" s="6"/>
      <c r="T4284" s="6"/>
      <c r="U4284" s="6"/>
    </row>
    <row r="4285" spans="2:21" s="83" customFormat="1" x14ac:dyDescent="0.2">
      <c r="B4285" s="142"/>
      <c r="E4285" s="84"/>
      <c r="F4285" s="216"/>
      <c r="G4285" s="84"/>
      <c r="H4285" s="210"/>
      <c r="I4285" s="210"/>
      <c r="J4285" s="84"/>
      <c r="K4285" s="84"/>
      <c r="L4285" s="84"/>
      <c r="M4285" s="84"/>
      <c r="N4285" s="84"/>
      <c r="O4285" s="6"/>
      <c r="P4285" s="6"/>
      <c r="Q4285" s="6"/>
      <c r="R4285" s="6"/>
      <c r="S4285" s="6"/>
      <c r="T4285" s="6"/>
      <c r="U4285" s="6"/>
    </row>
    <row r="4286" spans="2:21" s="83" customFormat="1" x14ac:dyDescent="0.2">
      <c r="B4286" s="142"/>
      <c r="E4286" s="84"/>
      <c r="F4286" s="216"/>
      <c r="G4286" s="84"/>
      <c r="H4286" s="210"/>
      <c r="I4286" s="210"/>
      <c r="J4286" s="84"/>
      <c r="K4286" s="84"/>
      <c r="L4286" s="84"/>
      <c r="M4286" s="84"/>
      <c r="N4286" s="84"/>
      <c r="O4286" s="6"/>
      <c r="P4286" s="6"/>
      <c r="Q4286" s="6"/>
      <c r="R4286" s="6"/>
      <c r="S4286" s="6"/>
      <c r="T4286" s="6"/>
      <c r="U4286" s="6"/>
    </row>
    <row r="4287" spans="2:21" s="83" customFormat="1" x14ac:dyDescent="0.2">
      <c r="B4287" s="142"/>
      <c r="E4287" s="84"/>
      <c r="F4287" s="216"/>
      <c r="G4287" s="84"/>
      <c r="H4287" s="210"/>
      <c r="I4287" s="210"/>
      <c r="J4287" s="84"/>
      <c r="K4287" s="84"/>
      <c r="L4287" s="84"/>
      <c r="M4287" s="84"/>
      <c r="N4287" s="84"/>
      <c r="O4287" s="6"/>
      <c r="P4287" s="6"/>
      <c r="Q4287" s="6"/>
      <c r="R4287" s="6"/>
      <c r="S4287" s="6"/>
      <c r="T4287" s="6"/>
      <c r="U4287" s="6"/>
    </row>
    <row r="4288" spans="2:21" s="83" customFormat="1" x14ac:dyDescent="0.2">
      <c r="B4288" s="142"/>
      <c r="E4288" s="84"/>
      <c r="F4288" s="216"/>
      <c r="G4288" s="84"/>
      <c r="H4288" s="210"/>
      <c r="I4288" s="210"/>
      <c r="J4288" s="84"/>
      <c r="K4288" s="84"/>
      <c r="L4288" s="84"/>
      <c r="M4288" s="84"/>
      <c r="N4288" s="84"/>
      <c r="O4288" s="6"/>
      <c r="P4288" s="6"/>
      <c r="Q4288" s="6"/>
      <c r="R4288" s="6"/>
      <c r="S4288" s="6"/>
      <c r="T4288" s="6"/>
      <c r="U4288" s="6"/>
    </row>
    <row r="4289" spans="2:21" s="83" customFormat="1" x14ac:dyDescent="0.2">
      <c r="B4289" s="142"/>
      <c r="E4289" s="84"/>
      <c r="F4289" s="216"/>
      <c r="G4289" s="84"/>
      <c r="H4289" s="210"/>
      <c r="I4289" s="210"/>
      <c r="J4289" s="84"/>
      <c r="K4289" s="84"/>
      <c r="L4289" s="84"/>
      <c r="M4289" s="84"/>
      <c r="N4289" s="84"/>
      <c r="O4289" s="6"/>
      <c r="P4289" s="6"/>
      <c r="Q4289" s="6"/>
      <c r="R4289" s="6"/>
      <c r="S4289" s="6"/>
      <c r="T4289" s="6"/>
      <c r="U4289" s="6"/>
    </row>
    <row r="4290" spans="2:21" s="83" customFormat="1" x14ac:dyDescent="0.2">
      <c r="B4290" s="142"/>
      <c r="E4290" s="84"/>
      <c r="F4290" s="216"/>
      <c r="G4290" s="84"/>
      <c r="H4290" s="210"/>
      <c r="I4290" s="210"/>
      <c r="J4290" s="84"/>
      <c r="K4290" s="84"/>
      <c r="L4290" s="84"/>
      <c r="M4290" s="84"/>
      <c r="N4290" s="84"/>
      <c r="O4290" s="6"/>
      <c r="P4290" s="6"/>
      <c r="Q4290" s="6"/>
      <c r="R4290" s="6"/>
      <c r="S4290" s="6"/>
      <c r="T4290" s="6"/>
      <c r="U4290" s="6"/>
    </row>
    <row r="4291" spans="2:21" s="83" customFormat="1" x14ac:dyDescent="0.2">
      <c r="B4291" s="142"/>
      <c r="E4291" s="84"/>
      <c r="F4291" s="216"/>
      <c r="G4291" s="84"/>
      <c r="H4291" s="210"/>
      <c r="I4291" s="210"/>
      <c r="J4291" s="84"/>
      <c r="K4291" s="84"/>
      <c r="L4291" s="84"/>
      <c r="M4291" s="84"/>
      <c r="N4291" s="84"/>
      <c r="O4291" s="6"/>
      <c r="P4291" s="6"/>
      <c r="Q4291" s="6"/>
      <c r="R4291" s="6"/>
      <c r="S4291" s="6"/>
      <c r="T4291" s="6"/>
      <c r="U4291" s="6"/>
    </row>
    <row r="4292" spans="2:21" s="83" customFormat="1" x14ac:dyDescent="0.2">
      <c r="B4292" s="142"/>
      <c r="E4292" s="84"/>
      <c r="F4292" s="216"/>
      <c r="G4292" s="84"/>
      <c r="H4292" s="210"/>
      <c r="I4292" s="210"/>
      <c r="J4292" s="84"/>
      <c r="K4292" s="84"/>
      <c r="L4292" s="84"/>
      <c r="M4292" s="84"/>
      <c r="N4292" s="84"/>
      <c r="O4292" s="6"/>
      <c r="P4292" s="6"/>
      <c r="Q4292" s="6"/>
      <c r="R4292" s="6"/>
      <c r="S4292" s="6"/>
      <c r="T4292" s="6"/>
      <c r="U4292" s="6"/>
    </row>
    <row r="4293" spans="2:21" s="83" customFormat="1" x14ac:dyDescent="0.2">
      <c r="B4293" s="142"/>
      <c r="E4293" s="84"/>
      <c r="F4293" s="216"/>
      <c r="G4293" s="84"/>
      <c r="H4293" s="210"/>
      <c r="I4293" s="210"/>
      <c r="J4293" s="84"/>
      <c r="K4293" s="84"/>
      <c r="L4293" s="84"/>
      <c r="M4293" s="84"/>
      <c r="N4293" s="84"/>
      <c r="O4293" s="6"/>
      <c r="P4293" s="6"/>
      <c r="Q4293" s="6"/>
      <c r="R4293" s="6"/>
      <c r="S4293" s="6"/>
      <c r="T4293" s="6"/>
      <c r="U4293" s="6"/>
    </row>
    <row r="4294" spans="2:21" s="83" customFormat="1" x14ac:dyDescent="0.2">
      <c r="B4294" s="142"/>
      <c r="E4294" s="84"/>
      <c r="F4294" s="216"/>
      <c r="G4294" s="84"/>
      <c r="H4294" s="210"/>
      <c r="I4294" s="210"/>
      <c r="J4294" s="84"/>
      <c r="K4294" s="84"/>
      <c r="L4294" s="84"/>
      <c r="M4294" s="84"/>
      <c r="N4294" s="84"/>
      <c r="O4294" s="6"/>
      <c r="P4294" s="6"/>
      <c r="Q4294" s="6"/>
      <c r="R4294" s="6"/>
      <c r="S4294" s="6"/>
      <c r="T4294" s="6"/>
      <c r="U4294" s="6"/>
    </row>
    <row r="4295" spans="2:21" s="83" customFormat="1" x14ac:dyDescent="0.2">
      <c r="B4295" s="142"/>
      <c r="E4295" s="84"/>
      <c r="F4295" s="216"/>
      <c r="G4295" s="84"/>
      <c r="H4295" s="210"/>
      <c r="I4295" s="210"/>
      <c r="J4295" s="84"/>
      <c r="K4295" s="84"/>
      <c r="L4295" s="84"/>
      <c r="M4295" s="84"/>
      <c r="N4295" s="84"/>
      <c r="O4295" s="6"/>
      <c r="P4295" s="6"/>
      <c r="Q4295" s="6"/>
      <c r="R4295" s="6"/>
      <c r="S4295" s="6"/>
      <c r="T4295" s="6"/>
      <c r="U4295" s="6"/>
    </row>
    <row r="4296" spans="2:21" s="83" customFormat="1" x14ac:dyDescent="0.2">
      <c r="B4296" s="142"/>
      <c r="E4296" s="84"/>
      <c r="F4296" s="216"/>
      <c r="G4296" s="84"/>
      <c r="H4296" s="210"/>
      <c r="I4296" s="210"/>
      <c r="J4296" s="84"/>
      <c r="K4296" s="84"/>
      <c r="L4296" s="84"/>
      <c r="M4296" s="84"/>
      <c r="N4296" s="84"/>
      <c r="O4296" s="6"/>
      <c r="P4296" s="6"/>
      <c r="Q4296" s="6"/>
      <c r="R4296" s="6"/>
      <c r="S4296" s="6"/>
      <c r="T4296" s="6"/>
      <c r="U4296" s="6"/>
    </row>
    <row r="4297" spans="2:21" s="83" customFormat="1" x14ac:dyDescent="0.2">
      <c r="B4297" s="142"/>
      <c r="E4297" s="84"/>
      <c r="F4297" s="216"/>
      <c r="G4297" s="84"/>
      <c r="H4297" s="210"/>
      <c r="I4297" s="210"/>
      <c r="J4297" s="84"/>
      <c r="K4297" s="84"/>
      <c r="L4297" s="84"/>
      <c r="M4297" s="84"/>
      <c r="N4297" s="84"/>
      <c r="O4297" s="6"/>
      <c r="P4297" s="6"/>
      <c r="Q4297" s="6"/>
      <c r="R4297" s="6"/>
      <c r="S4297" s="6"/>
      <c r="T4297" s="6"/>
      <c r="U4297" s="6"/>
    </row>
    <row r="4298" spans="2:21" s="83" customFormat="1" x14ac:dyDescent="0.2">
      <c r="B4298" s="142"/>
      <c r="E4298" s="84"/>
      <c r="F4298" s="216"/>
      <c r="G4298" s="84"/>
      <c r="H4298" s="210"/>
      <c r="I4298" s="210"/>
      <c r="J4298" s="84"/>
      <c r="K4298" s="84"/>
      <c r="L4298" s="84"/>
      <c r="M4298" s="84"/>
      <c r="N4298" s="84"/>
      <c r="O4298" s="6"/>
      <c r="P4298" s="6"/>
      <c r="Q4298" s="6"/>
      <c r="R4298" s="6"/>
      <c r="S4298" s="6"/>
      <c r="T4298" s="6"/>
      <c r="U4298" s="6"/>
    </row>
    <row r="4299" spans="2:21" s="83" customFormat="1" x14ac:dyDescent="0.2">
      <c r="B4299" s="142"/>
      <c r="E4299" s="84"/>
      <c r="F4299" s="216"/>
      <c r="G4299" s="84"/>
      <c r="H4299" s="210"/>
      <c r="I4299" s="210"/>
      <c r="J4299" s="84"/>
      <c r="K4299" s="84"/>
      <c r="L4299" s="84"/>
      <c r="M4299" s="84"/>
      <c r="N4299" s="84"/>
      <c r="O4299" s="6"/>
      <c r="P4299" s="6"/>
      <c r="Q4299" s="6"/>
      <c r="R4299" s="6"/>
      <c r="S4299" s="6"/>
      <c r="T4299" s="6"/>
      <c r="U4299" s="6"/>
    </row>
    <row r="4300" spans="2:21" s="83" customFormat="1" x14ac:dyDescent="0.2">
      <c r="B4300" s="142"/>
      <c r="E4300" s="84"/>
      <c r="F4300" s="216"/>
      <c r="G4300" s="84"/>
      <c r="H4300" s="210"/>
      <c r="I4300" s="210"/>
      <c r="J4300" s="84"/>
      <c r="K4300" s="84"/>
      <c r="L4300" s="84"/>
      <c r="M4300" s="84"/>
      <c r="N4300" s="84"/>
      <c r="O4300" s="6"/>
      <c r="P4300" s="6"/>
      <c r="Q4300" s="6"/>
      <c r="R4300" s="6"/>
      <c r="S4300" s="6"/>
      <c r="T4300" s="6"/>
      <c r="U4300" s="6"/>
    </row>
    <row r="4301" spans="2:21" s="83" customFormat="1" x14ac:dyDescent="0.2">
      <c r="B4301" s="142"/>
      <c r="E4301" s="84"/>
      <c r="F4301" s="216"/>
      <c r="G4301" s="84"/>
      <c r="H4301" s="210"/>
      <c r="I4301" s="210"/>
      <c r="J4301" s="84"/>
      <c r="K4301" s="84"/>
      <c r="L4301" s="84"/>
      <c r="M4301" s="84"/>
      <c r="N4301" s="84"/>
      <c r="O4301" s="6"/>
      <c r="P4301" s="6"/>
      <c r="Q4301" s="6"/>
      <c r="R4301" s="6"/>
      <c r="S4301" s="6"/>
      <c r="T4301" s="6"/>
      <c r="U4301" s="6"/>
    </row>
    <row r="4302" spans="2:21" s="83" customFormat="1" x14ac:dyDescent="0.2">
      <c r="B4302" s="142"/>
      <c r="E4302" s="84"/>
      <c r="F4302" s="216"/>
      <c r="G4302" s="84"/>
      <c r="H4302" s="210"/>
      <c r="I4302" s="210"/>
      <c r="J4302" s="84"/>
      <c r="K4302" s="84"/>
      <c r="L4302" s="84"/>
      <c r="M4302" s="84"/>
      <c r="N4302" s="84"/>
      <c r="O4302" s="6"/>
      <c r="P4302" s="6"/>
      <c r="Q4302" s="6"/>
      <c r="R4302" s="6"/>
      <c r="S4302" s="6"/>
      <c r="T4302" s="6"/>
      <c r="U4302" s="6"/>
    </row>
    <row r="4303" spans="2:21" s="83" customFormat="1" x14ac:dyDescent="0.2">
      <c r="B4303" s="142"/>
      <c r="E4303" s="84"/>
      <c r="F4303" s="216"/>
      <c r="G4303" s="84"/>
      <c r="H4303" s="210"/>
      <c r="I4303" s="210"/>
      <c r="J4303" s="84"/>
      <c r="K4303" s="84"/>
      <c r="L4303" s="84"/>
      <c r="M4303" s="84"/>
      <c r="N4303" s="84"/>
      <c r="O4303" s="6"/>
      <c r="P4303" s="6"/>
      <c r="Q4303" s="6"/>
      <c r="R4303" s="6"/>
      <c r="S4303" s="6"/>
      <c r="T4303" s="6"/>
      <c r="U4303" s="6"/>
    </row>
    <row r="4304" spans="2:21" s="83" customFormat="1" x14ac:dyDescent="0.2">
      <c r="B4304" s="142"/>
      <c r="E4304" s="84"/>
      <c r="F4304" s="216"/>
      <c r="G4304" s="84"/>
      <c r="H4304" s="210"/>
      <c r="I4304" s="210"/>
      <c r="J4304" s="84"/>
      <c r="K4304" s="84"/>
      <c r="L4304" s="84"/>
      <c r="M4304" s="84"/>
      <c r="N4304" s="84"/>
      <c r="O4304" s="6"/>
      <c r="P4304" s="6"/>
      <c r="Q4304" s="6"/>
      <c r="R4304" s="6"/>
      <c r="S4304" s="6"/>
      <c r="T4304" s="6"/>
      <c r="U4304" s="6"/>
    </row>
    <row r="4305" spans="2:21" s="83" customFormat="1" x14ac:dyDescent="0.2">
      <c r="B4305" s="142"/>
      <c r="E4305" s="84"/>
      <c r="F4305" s="216"/>
      <c r="G4305" s="84"/>
      <c r="H4305" s="210"/>
      <c r="I4305" s="210"/>
      <c r="J4305" s="84"/>
      <c r="K4305" s="84"/>
      <c r="L4305" s="84"/>
      <c r="M4305" s="84"/>
      <c r="N4305" s="84"/>
      <c r="O4305" s="6"/>
      <c r="P4305" s="6"/>
      <c r="Q4305" s="6"/>
      <c r="R4305" s="6"/>
      <c r="S4305" s="6"/>
      <c r="T4305" s="6"/>
      <c r="U4305" s="6"/>
    </row>
    <row r="4306" spans="2:21" s="83" customFormat="1" x14ac:dyDescent="0.2">
      <c r="B4306" s="142"/>
      <c r="E4306" s="84"/>
      <c r="F4306" s="216"/>
      <c r="G4306" s="84"/>
      <c r="H4306" s="210"/>
      <c r="I4306" s="210"/>
      <c r="J4306" s="84"/>
      <c r="K4306" s="84"/>
      <c r="L4306" s="84"/>
      <c r="M4306" s="84"/>
      <c r="N4306" s="84"/>
      <c r="O4306" s="6"/>
      <c r="P4306" s="6"/>
      <c r="Q4306" s="6"/>
      <c r="R4306" s="6"/>
      <c r="S4306" s="6"/>
      <c r="T4306" s="6"/>
      <c r="U4306" s="6"/>
    </row>
    <row r="4307" spans="2:21" s="83" customFormat="1" x14ac:dyDescent="0.2">
      <c r="B4307" s="142"/>
      <c r="E4307" s="84"/>
      <c r="F4307" s="216"/>
      <c r="G4307" s="84"/>
      <c r="H4307" s="210"/>
      <c r="I4307" s="210"/>
      <c r="J4307" s="84"/>
      <c r="K4307" s="84"/>
      <c r="L4307" s="84"/>
      <c r="M4307" s="84"/>
      <c r="N4307" s="84"/>
      <c r="O4307" s="6"/>
      <c r="P4307" s="6"/>
      <c r="Q4307" s="6"/>
      <c r="R4307" s="6"/>
      <c r="S4307" s="6"/>
      <c r="T4307" s="6"/>
      <c r="U4307" s="6"/>
    </row>
    <row r="4308" spans="2:21" s="83" customFormat="1" x14ac:dyDescent="0.2">
      <c r="B4308" s="142"/>
      <c r="E4308" s="84"/>
      <c r="F4308" s="216"/>
      <c r="G4308" s="84"/>
      <c r="H4308" s="210"/>
      <c r="I4308" s="210"/>
      <c r="J4308" s="84"/>
      <c r="K4308" s="84"/>
      <c r="L4308" s="84"/>
      <c r="M4308" s="84"/>
      <c r="N4308" s="84"/>
      <c r="O4308" s="6"/>
      <c r="P4308" s="6"/>
      <c r="Q4308" s="6"/>
      <c r="R4308" s="6"/>
      <c r="S4308" s="6"/>
      <c r="T4308" s="6"/>
      <c r="U4308" s="6"/>
    </row>
    <row r="4309" spans="2:21" s="83" customFormat="1" x14ac:dyDescent="0.2">
      <c r="B4309" s="142"/>
      <c r="E4309" s="84"/>
      <c r="F4309" s="216"/>
      <c r="G4309" s="84"/>
      <c r="H4309" s="210"/>
      <c r="I4309" s="210"/>
      <c r="J4309" s="84"/>
      <c r="K4309" s="84"/>
      <c r="L4309" s="84"/>
      <c r="M4309" s="84"/>
      <c r="N4309" s="84"/>
      <c r="O4309" s="6"/>
      <c r="P4309" s="6"/>
      <c r="Q4309" s="6"/>
      <c r="R4309" s="6"/>
      <c r="S4309" s="6"/>
      <c r="T4309" s="6"/>
      <c r="U4309" s="6"/>
    </row>
    <row r="4310" spans="2:21" s="83" customFormat="1" x14ac:dyDescent="0.2">
      <c r="B4310" s="142"/>
      <c r="E4310" s="84"/>
      <c r="F4310" s="216"/>
      <c r="G4310" s="84"/>
      <c r="H4310" s="210"/>
      <c r="I4310" s="210"/>
      <c r="J4310" s="84"/>
      <c r="K4310" s="84"/>
      <c r="L4310" s="84"/>
      <c r="M4310" s="84"/>
      <c r="N4310" s="84"/>
      <c r="O4310" s="6"/>
      <c r="P4310" s="6"/>
      <c r="Q4310" s="6"/>
      <c r="R4310" s="6"/>
      <c r="S4310" s="6"/>
      <c r="T4310" s="6"/>
      <c r="U4310" s="6"/>
    </row>
    <row r="4311" spans="2:21" s="83" customFormat="1" x14ac:dyDescent="0.2">
      <c r="B4311" s="142"/>
      <c r="E4311" s="84"/>
      <c r="F4311" s="216"/>
      <c r="G4311" s="84"/>
      <c r="H4311" s="210"/>
      <c r="I4311" s="210"/>
      <c r="J4311" s="84"/>
      <c r="K4311" s="84"/>
      <c r="L4311" s="84"/>
      <c r="M4311" s="84"/>
      <c r="N4311" s="84"/>
      <c r="O4311" s="6"/>
      <c r="P4311" s="6"/>
      <c r="Q4311" s="6"/>
      <c r="R4311" s="6"/>
      <c r="S4311" s="6"/>
      <c r="T4311" s="6"/>
      <c r="U4311" s="6"/>
    </row>
    <row r="4312" spans="2:21" s="83" customFormat="1" x14ac:dyDescent="0.2">
      <c r="B4312" s="142"/>
      <c r="E4312" s="84"/>
      <c r="F4312" s="216"/>
      <c r="G4312" s="84"/>
      <c r="H4312" s="210"/>
      <c r="I4312" s="210"/>
      <c r="J4312" s="84"/>
      <c r="K4312" s="84"/>
      <c r="L4312" s="84"/>
      <c r="M4312" s="84"/>
      <c r="N4312" s="84"/>
      <c r="O4312" s="6"/>
      <c r="P4312" s="6"/>
      <c r="Q4312" s="6"/>
      <c r="R4312" s="6"/>
      <c r="S4312" s="6"/>
      <c r="T4312" s="6"/>
      <c r="U4312" s="6"/>
    </row>
    <row r="4313" spans="2:21" s="83" customFormat="1" x14ac:dyDescent="0.2">
      <c r="B4313" s="142"/>
      <c r="E4313" s="84"/>
      <c r="F4313" s="216"/>
      <c r="G4313" s="84"/>
      <c r="H4313" s="210"/>
      <c r="I4313" s="210"/>
      <c r="J4313" s="84"/>
      <c r="K4313" s="84"/>
      <c r="L4313" s="84"/>
      <c r="M4313" s="84"/>
      <c r="N4313" s="84"/>
      <c r="O4313" s="6"/>
      <c r="P4313" s="6"/>
      <c r="Q4313" s="6"/>
      <c r="R4313" s="6"/>
      <c r="S4313" s="6"/>
      <c r="T4313" s="6"/>
      <c r="U4313" s="6"/>
    </row>
    <row r="4314" spans="2:21" s="83" customFormat="1" x14ac:dyDescent="0.2">
      <c r="B4314" s="142"/>
      <c r="E4314" s="84"/>
      <c r="F4314" s="216"/>
      <c r="G4314" s="84"/>
      <c r="H4314" s="210"/>
      <c r="I4314" s="210"/>
      <c r="J4314" s="84"/>
      <c r="K4314" s="84"/>
      <c r="L4314" s="84"/>
      <c r="M4314" s="84"/>
      <c r="N4314" s="84"/>
      <c r="O4314" s="6"/>
      <c r="P4314" s="6"/>
      <c r="Q4314" s="6"/>
      <c r="R4314" s="6"/>
      <c r="S4314" s="6"/>
      <c r="T4314" s="6"/>
      <c r="U4314" s="6"/>
    </row>
    <row r="4315" spans="2:21" s="83" customFormat="1" x14ac:dyDescent="0.2">
      <c r="B4315" s="142"/>
      <c r="E4315" s="84"/>
      <c r="F4315" s="216"/>
      <c r="G4315" s="84"/>
      <c r="H4315" s="210"/>
      <c r="I4315" s="210"/>
      <c r="J4315" s="84"/>
      <c r="K4315" s="84"/>
      <c r="L4315" s="84"/>
      <c r="M4315" s="84"/>
      <c r="N4315" s="84"/>
      <c r="O4315" s="6"/>
      <c r="P4315" s="6"/>
      <c r="Q4315" s="6"/>
      <c r="R4315" s="6"/>
      <c r="S4315" s="6"/>
      <c r="T4315" s="6"/>
      <c r="U4315" s="6"/>
    </row>
    <row r="4316" spans="2:21" s="83" customFormat="1" x14ac:dyDescent="0.2">
      <c r="B4316" s="142"/>
      <c r="E4316" s="84"/>
      <c r="F4316" s="216"/>
      <c r="G4316" s="84"/>
      <c r="H4316" s="210"/>
      <c r="I4316" s="210"/>
      <c r="J4316" s="84"/>
      <c r="K4316" s="84"/>
      <c r="L4316" s="84"/>
      <c r="M4316" s="84"/>
      <c r="N4316" s="84"/>
      <c r="O4316" s="6"/>
      <c r="P4316" s="6"/>
      <c r="Q4316" s="6"/>
      <c r="R4316" s="6"/>
      <c r="S4316" s="6"/>
      <c r="T4316" s="6"/>
      <c r="U4316" s="6"/>
    </row>
    <row r="4317" spans="2:21" s="83" customFormat="1" x14ac:dyDescent="0.2">
      <c r="B4317" s="142"/>
      <c r="E4317" s="84"/>
      <c r="F4317" s="216"/>
      <c r="G4317" s="84"/>
      <c r="H4317" s="210"/>
      <c r="I4317" s="210"/>
      <c r="J4317" s="84"/>
      <c r="K4317" s="84"/>
      <c r="L4317" s="84"/>
      <c r="M4317" s="84"/>
      <c r="N4317" s="84"/>
      <c r="O4317" s="6"/>
      <c r="P4317" s="6"/>
      <c r="Q4317" s="6"/>
      <c r="R4317" s="6"/>
      <c r="S4317" s="6"/>
      <c r="T4317" s="6"/>
      <c r="U4317" s="6"/>
    </row>
    <row r="4318" spans="2:21" s="83" customFormat="1" x14ac:dyDescent="0.2">
      <c r="B4318" s="142"/>
      <c r="E4318" s="84"/>
      <c r="F4318" s="216"/>
      <c r="G4318" s="84"/>
      <c r="H4318" s="210"/>
      <c r="I4318" s="210"/>
      <c r="J4318" s="84"/>
      <c r="K4318" s="84"/>
      <c r="L4318" s="84"/>
      <c r="M4318" s="84"/>
      <c r="N4318" s="84"/>
      <c r="O4318" s="6"/>
      <c r="P4318" s="6"/>
      <c r="Q4318" s="6"/>
      <c r="R4318" s="6"/>
      <c r="S4318" s="6"/>
      <c r="T4318" s="6"/>
      <c r="U4318" s="6"/>
    </row>
    <row r="4319" spans="2:21" s="83" customFormat="1" x14ac:dyDescent="0.2">
      <c r="B4319" s="142"/>
      <c r="E4319" s="84"/>
      <c r="F4319" s="216"/>
      <c r="G4319" s="84"/>
      <c r="H4319" s="210"/>
      <c r="I4319" s="210"/>
      <c r="J4319" s="84"/>
      <c r="K4319" s="84"/>
      <c r="L4319" s="84"/>
      <c r="M4319" s="84"/>
      <c r="N4319" s="84"/>
      <c r="O4319" s="6"/>
      <c r="P4319" s="6"/>
      <c r="Q4319" s="6"/>
      <c r="R4319" s="6"/>
      <c r="S4319" s="6"/>
      <c r="T4319" s="6"/>
      <c r="U4319" s="6"/>
    </row>
    <row r="4320" spans="2:21" s="83" customFormat="1" x14ac:dyDescent="0.2">
      <c r="B4320" s="142"/>
      <c r="E4320" s="84"/>
      <c r="F4320" s="216"/>
      <c r="G4320" s="84"/>
      <c r="H4320" s="210"/>
      <c r="I4320" s="210"/>
      <c r="J4320" s="84"/>
      <c r="K4320" s="84"/>
      <c r="L4320" s="84"/>
      <c r="M4320" s="84"/>
      <c r="N4320" s="84"/>
      <c r="O4320" s="6"/>
      <c r="P4320" s="6"/>
      <c r="Q4320" s="6"/>
      <c r="R4320" s="6"/>
      <c r="S4320" s="6"/>
      <c r="T4320" s="6"/>
      <c r="U4320" s="6"/>
    </row>
    <row r="4321" spans="2:21" s="83" customFormat="1" x14ac:dyDescent="0.2">
      <c r="B4321" s="142"/>
      <c r="E4321" s="84"/>
      <c r="F4321" s="216"/>
      <c r="G4321" s="84"/>
      <c r="H4321" s="210"/>
      <c r="I4321" s="210"/>
      <c r="J4321" s="84"/>
      <c r="K4321" s="84"/>
      <c r="L4321" s="84"/>
      <c r="M4321" s="84"/>
      <c r="N4321" s="84"/>
      <c r="O4321" s="6"/>
      <c r="P4321" s="6"/>
      <c r="Q4321" s="6"/>
      <c r="R4321" s="6"/>
      <c r="S4321" s="6"/>
      <c r="T4321" s="6"/>
      <c r="U4321" s="6"/>
    </row>
    <row r="4322" spans="2:21" s="83" customFormat="1" x14ac:dyDescent="0.2">
      <c r="B4322" s="142"/>
      <c r="E4322" s="84"/>
      <c r="F4322" s="216"/>
      <c r="G4322" s="84"/>
      <c r="H4322" s="210"/>
      <c r="I4322" s="210"/>
      <c r="J4322" s="84"/>
      <c r="K4322" s="84"/>
      <c r="L4322" s="84"/>
      <c r="M4322" s="84"/>
      <c r="N4322" s="84"/>
      <c r="O4322" s="6"/>
      <c r="P4322" s="6"/>
      <c r="Q4322" s="6"/>
      <c r="R4322" s="6"/>
      <c r="S4322" s="6"/>
      <c r="T4322" s="6"/>
      <c r="U4322" s="6"/>
    </row>
    <row r="4323" spans="2:21" s="83" customFormat="1" x14ac:dyDescent="0.2">
      <c r="B4323" s="142"/>
      <c r="E4323" s="84"/>
      <c r="F4323" s="216"/>
      <c r="G4323" s="84"/>
      <c r="H4323" s="210"/>
      <c r="I4323" s="210"/>
      <c r="J4323" s="84"/>
      <c r="K4323" s="84"/>
      <c r="L4323" s="84"/>
      <c r="M4323" s="84"/>
      <c r="N4323" s="84"/>
      <c r="O4323" s="6"/>
      <c r="P4323" s="6"/>
      <c r="Q4323" s="6"/>
      <c r="R4323" s="6"/>
      <c r="S4323" s="6"/>
      <c r="T4323" s="6"/>
      <c r="U4323" s="6"/>
    </row>
    <row r="4324" spans="2:21" s="83" customFormat="1" x14ac:dyDescent="0.2">
      <c r="B4324" s="142"/>
      <c r="E4324" s="84"/>
      <c r="F4324" s="216"/>
      <c r="G4324" s="84"/>
      <c r="H4324" s="210"/>
      <c r="I4324" s="210"/>
      <c r="J4324" s="84"/>
      <c r="K4324" s="84"/>
      <c r="L4324" s="84"/>
      <c r="M4324" s="84"/>
      <c r="N4324" s="84"/>
      <c r="O4324" s="6"/>
      <c r="P4324" s="6"/>
      <c r="Q4324" s="6"/>
      <c r="R4324" s="6"/>
      <c r="S4324" s="6"/>
      <c r="T4324" s="6"/>
      <c r="U4324" s="6"/>
    </row>
    <row r="4325" spans="2:21" s="83" customFormat="1" x14ac:dyDescent="0.2">
      <c r="B4325" s="142"/>
      <c r="E4325" s="84"/>
      <c r="F4325" s="216"/>
      <c r="G4325" s="84"/>
      <c r="H4325" s="210"/>
      <c r="I4325" s="210"/>
      <c r="J4325" s="84"/>
      <c r="K4325" s="84"/>
      <c r="L4325" s="84"/>
      <c r="M4325" s="84"/>
      <c r="N4325" s="84"/>
      <c r="O4325" s="6"/>
      <c r="P4325" s="6"/>
      <c r="Q4325" s="6"/>
      <c r="R4325" s="6"/>
      <c r="S4325" s="6"/>
      <c r="T4325" s="6"/>
      <c r="U4325" s="6"/>
    </row>
    <row r="4326" spans="2:21" s="83" customFormat="1" x14ac:dyDescent="0.2">
      <c r="B4326" s="142"/>
      <c r="E4326" s="84"/>
      <c r="F4326" s="216"/>
      <c r="G4326" s="84"/>
      <c r="H4326" s="210"/>
      <c r="I4326" s="210"/>
      <c r="J4326" s="84"/>
      <c r="K4326" s="84"/>
      <c r="L4326" s="84"/>
      <c r="M4326" s="84"/>
      <c r="N4326" s="84"/>
      <c r="O4326" s="6"/>
      <c r="P4326" s="6"/>
      <c r="Q4326" s="6"/>
      <c r="R4326" s="6"/>
      <c r="S4326" s="6"/>
      <c r="T4326" s="6"/>
      <c r="U4326" s="6"/>
    </row>
    <row r="4327" spans="2:21" s="83" customFormat="1" x14ac:dyDescent="0.2">
      <c r="B4327" s="142"/>
      <c r="E4327" s="84"/>
      <c r="F4327" s="216"/>
      <c r="G4327" s="84"/>
      <c r="H4327" s="210"/>
      <c r="I4327" s="210"/>
      <c r="J4327" s="84"/>
      <c r="K4327" s="84"/>
      <c r="L4327" s="84"/>
      <c r="M4327" s="84"/>
      <c r="N4327" s="84"/>
      <c r="O4327" s="6"/>
      <c r="P4327" s="6"/>
      <c r="Q4327" s="6"/>
      <c r="R4327" s="6"/>
      <c r="S4327" s="6"/>
      <c r="T4327" s="6"/>
      <c r="U4327" s="6"/>
    </row>
    <row r="4328" spans="2:21" s="83" customFormat="1" x14ac:dyDescent="0.2">
      <c r="B4328" s="142"/>
      <c r="E4328" s="84"/>
      <c r="F4328" s="216"/>
      <c r="G4328" s="84"/>
      <c r="H4328" s="210"/>
      <c r="I4328" s="210"/>
      <c r="J4328" s="84"/>
      <c r="K4328" s="84"/>
      <c r="L4328" s="84"/>
      <c r="M4328" s="84"/>
      <c r="N4328" s="84"/>
      <c r="O4328" s="6"/>
      <c r="P4328" s="6"/>
      <c r="Q4328" s="6"/>
      <c r="R4328" s="6"/>
      <c r="S4328" s="6"/>
      <c r="T4328" s="6"/>
      <c r="U4328" s="6"/>
    </row>
    <row r="4329" spans="2:21" s="83" customFormat="1" x14ac:dyDescent="0.2">
      <c r="B4329" s="142"/>
      <c r="E4329" s="84"/>
      <c r="F4329" s="216"/>
      <c r="G4329" s="84"/>
      <c r="H4329" s="210"/>
      <c r="I4329" s="210"/>
      <c r="J4329" s="84"/>
      <c r="K4329" s="84"/>
      <c r="L4329" s="84"/>
      <c r="M4329" s="84"/>
      <c r="N4329" s="84"/>
      <c r="O4329" s="6"/>
      <c r="P4329" s="6"/>
      <c r="Q4329" s="6"/>
      <c r="R4329" s="6"/>
      <c r="S4329" s="6"/>
      <c r="T4329" s="6"/>
      <c r="U4329" s="6"/>
    </row>
    <row r="4330" spans="2:21" s="83" customFormat="1" x14ac:dyDescent="0.2">
      <c r="B4330" s="142"/>
      <c r="E4330" s="84"/>
      <c r="F4330" s="216"/>
      <c r="G4330" s="84"/>
      <c r="H4330" s="210"/>
      <c r="I4330" s="210"/>
      <c r="J4330" s="84"/>
      <c r="K4330" s="84"/>
      <c r="L4330" s="84"/>
      <c r="M4330" s="84"/>
      <c r="N4330" s="84"/>
      <c r="O4330" s="6"/>
      <c r="P4330" s="6"/>
      <c r="Q4330" s="6"/>
      <c r="R4330" s="6"/>
      <c r="S4330" s="6"/>
      <c r="T4330" s="6"/>
      <c r="U4330" s="6"/>
    </row>
    <row r="4331" spans="2:21" s="83" customFormat="1" x14ac:dyDescent="0.2">
      <c r="B4331" s="142"/>
      <c r="E4331" s="84"/>
      <c r="F4331" s="216"/>
      <c r="G4331" s="84"/>
      <c r="H4331" s="210"/>
      <c r="I4331" s="210"/>
      <c r="J4331" s="84"/>
      <c r="K4331" s="84"/>
      <c r="L4331" s="84"/>
      <c r="M4331" s="84"/>
      <c r="N4331" s="84"/>
      <c r="O4331" s="6"/>
      <c r="P4331" s="6"/>
      <c r="Q4331" s="6"/>
      <c r="R4331" s="6"/>
      <c r="S4331" s="6"/>
      <c r="T4331" s="6"/>
      <c r="U4331" s="6"/>
    </row>
    <row r="4332" spans="2:21" s="83" customFormat="1" x14ac:dyDescent="0.2">
      <c r="B4332" s="142"/>
      <c r="E4332" s="84"/>
      <c r="F4332" s="216"/>
      <c r="G4332" s="84"/>
      <c r="H4332" s="210"/>
      <c r="I4332" s="210"/>
      <c r="J4332" s="84"/>
      <c r="K4332" s="84"/>
      <c r="L4332" s="84"/>
      <c r="M4332" s="84"/>
      <c r="N4332" s="84"/>
      <c r="O4332" s="6"/>
      <c r="P4332" s="6"/>
      <c r="Q4332" s="6"/>
      <c r="R4332" s="6"/>
      <c r="S4332" s="6"/>
      <c r="T4332" s="6"/>
      <c r="U4332" s="6"/>
    </row>
    <row r="4333" spans="2:21" s="83" customFormat="1" x14ac:dyDescent="0.2">
      <c r="B4333" s="142"/>
      <c r="E4333" s="84"/>
      <c r="F4333" s="216"/>
      <c r="G4333" s="84"/>
      <c r="H4333" s="210"/>
      <c r="I4333" s="210"/>
      <c r="J4333" s="84"/>
      <c r="K4333" s="84"/>
      <c r="L4333" s="84"/>
      <c r="M4333" s="84"/>
      <c r="N4333" s="84"/>
      <c r="O4333" s="6"/>
      <c r="P4333" s="6"/>
      <c r="Q4333" s="6"/>
      <c r="R4333" s="6"/>
      <c r="S4333" s="6"/>
      <c r="T4333" s="6"/>
      <c r="U4333" s="6"/>
    </row>
    <row r="4334" spans="2:21" s="83" customFormat="1" x14ac:dyDescent="0.2">
      <c r="B4334" s="142"/>
      <c r="E4334" s="84"/>
      <c r="F4334" s="216"/>
      <c r="G4334" s="84"/>
      <c r="H4334" s="210"/>
      <c r="I4334" s="210"/>
      <c r="J4334" s="84"/>
      <c r="K4334" s="84"/>
      <c r="L4334" s="84"/>
      <c r="M4334" s="84"/>
      <c r="N4334" s="84"/>
      <c r="O4334" s="6"/>
      <c r="P4334" s="6"/>
      <c r="Q4334" s="6"/>
      <c r="R4334" s="6"/>
      <c r="S4334" s="6"/>
      <c r="T4334" s="6"/>
      <c r="U4334" s="6"/>
    </row>
    <row r="4335" spans="2:21" s="83" customFormat="1" x14ac:dyDescent="0.2">
      <c r="B4335" s="142"/>
      <c r="E4335" s="84"/>
      <c r="F4335" s="216"/>
      <c r="G4335" s="84"/>
      <c r="H4335" s="210"/>
      <c r="I4335" s="210"/>
      <c r="J4335" s="84"/>
      <c r="K4335" s="84"/>
      <c r="L4335" s="84"/>
      <c r="M4335" s="84"/>
      <c r="N4335" s="84"/>
      <c r="O4335" s="6"/>
      <c r="P4335" s="6"/>
      <c r="Q4335" s="6"/>
      <c r="R4335" s="6"/>
      <c r="S4335" s="6"/>
      <c r="T4335" s="6"/>
      <c r="U4335" s="6"/>
    </row>
    <row r="4336" spans="2:21" s="83" customFormat="1" x14ac:dyDescent="0.2">
      <c r="B4336" s="142"/>
      <c r="E4336" s="84"/>
      <c r="F4336" s="216"/>
      <c r="G4336" s="84"/>
      <c r="H4336" s="210"/>
      <c r="I4336" s="210"/>
      <c r="J4336" s="84"/>
      <c r="K4336" s="84"/>
      <c r="L4336" s="84"/>
      <c r="M4336" s="84"/>
      <c r="N4336" s="84"/>
      <c r="O4336" s="6"/>
      <c r="P4336" s="6"/>
      <c r="Q4336" s="6"/>
      <c r="R4336" s="6"/>
      <c r="S4336" s="6"/>
      <c r="T4336" s="6"/>
      <c r="U4336" s="6"/>
    </row>
    <row r="4337" spans="2:21" s="83" customFormat="1" x14ac:dyDescent="0.2">
      <c r="B4337" s="142"/>
      <c r="E4337" s="84"/>
      <c r="F4337" s="216"/>
      <c r="G4337" s="84"/>
      <c r="H4337" s="210"/>
      <c r="I4337" s="210"/>
      <c r="J4337" s="84"/>
      <c r="K4337" s="84"/>
      <c r="L4337" s="84"/>
      <c r="M4337" s="84"/>
      <c r="N4337" s="84"/>
      <c r="O4337" s="6"/>
      <c r="P4337" s="6"/>
      <c r="Q4337" s="6"/>
      <c r="R4337" s="6"/>
      <c r="S4337" s="6"/>
      <c r="T4337" s="6"/>
      <c r="U4337" s="6"/>
    </row>
    <row r="4338" spans="2:21" s="83" customFormat="1" x14ac:dyDescent="0.2">
      <c r="B4338" s="142"/>
      <c r="E4338" s="84"/>
      <c r="F4338" s="216"/>
      <c r="G4338" s="84"/>
      <c r="H4338" s="210"/>
      <c r="I4338" s="210"/>
      <c r="J4338" s="84"/>
      <c r="K4338" s="84"/>
      <c r="L4338" s="84"/>
      <c r="M4338" s="84"/>
      <c r="N4338" s="84"/>
      <c r="O4338" s="6"/>
      <c r="P4338" s="6"/>
      <c r="Q4338" s="6"/>
      <c r="R4338" s="6"/>
      <c r="S4338" s="6"/>
      <c r="T4338" s="6"/>
      <c r="U4338" s="6"/>
    </row>
    <row r="4339" spans="2:21" s="83" customFormat="1" x14ac:dyDescent="0.2">
      <c r="B4339" s="142"/>
      <c r="E4339" s="84"/>
      <c r="F4339" s="216"/>
      <c r="G4339" s="84"/>
      <c r="H4339" s="210"/>
      <c r="I4339" s="210"/>
      <c r="J4339" s="84"/>
      <c r="K4339" s="84"/>
      <c r="L4339" s="84"/>
      <c r="M4339" s="84"/>
      <c r="N4339" s="84"/>
      <c r="O4339" s="6"/>
      <c r="P4339" s="6"/>
      <c r="Q4339" s="6"/>
      <c r="R4339" s="6"/>
      <c r="S4339" s="6"/>
      <c r="T4339" s="6"/>
      <c r="U4339" s="6"/>
    </row>
    <row r="4340" spans="2:21" s="83" customFormat="1" x14ac:dyDescent="0.2">
      <c r="B4340" s="142"/>
      <c r="E4340" s="84"/>
      <c r="F4340" s="216"/>
      <c r="G4340" s="84"/>
      <c r="H4340" s="210"/>
      <c r="I4340" s="210"/>
      <c r="J4340" s="84"/>
      <c r="K4340" s="84"/>
      <c r="L4340" s="84"/>
      <c r="M4340" s="84"/>
      <c r="N4340" s="84"/>
      <c r="O4340" s="6"/>
      <c r="P4340" s="6"/>
      <c r="Q4340" s="6"/>
      <c r="R4340" s="6"/>
      <c r="S4340" s="6"/>
      <c r="T4340" s="6"/>
      <c r="U4340" s="6"/>
    </row>
    <row r="4341" spans="2:21" s="83" customFormat="1" x14ac:dyDescent="0.2">
      <c r="B4341" s="142"/>
      <c r="E4341" s="84"/>
      <c r="F4341" s="216"/>
      <c r="G4341" s="84"/>
      <c r="H4341" s="210"/>
      <c r="I4341" s="210"/>
      <c r="J4341" s="84"/>
      <c r="K4341" s="84"/>
      <c r="L4341" s="84"/>
      <c r="M4341" s="84"/>
      <c r="N4341" s="84"/>
      <c r="O4341" s="6"/>
      <c r="P4341" s="6"/>
      <c r="Q4341" s="6"/>
      <c r="R4341" s="6"/>
      <c r="S4341" s="6"/>
      <c r="T4341" s="6"/>
      <c r="U4341" s="6"/>
    </row>
    <row r="4342" spans="2:21" s="83" customFormat="1" x14ac:dyDescent="0.2">
      <c r="B4342" s="142"/>
      <c r="E4342" s="84"/>
      <c r="F4342" s="216"/>
      <c r="G4342" s="84"/>
      <c r="H4342" s="210"/>
      <c r="I4342" s="210"/>
      <c r="J4342" s="84"/>
      <c r="K4342" s="84"/>
      <c r="L4342" s="84"/>
      <c r="M4342" s="84"/>
      <c r="N4342" s="84"/>
      <c r="O4342" s="6"/>
      <c r="P4342" s="6"/>
      <c r="Q4342" s="6"/>
      <c r="R4342" s="6"/>
      <c r="S4342" s="6"/>
      <c r="T4342" s="6"/>
      <c r="U4342" s="6"/>
    </row>
    <row r="4343" spans="2:21" s="83" customFormat="1" x14ac:dyDescent="0.2">
      <c r="B4343" s="142"/>
      <c r="E4343" s="84"/>
      <c r="F4343" s="216"/>
      <c r="G4343" s="84"/>
      <c r="H4343" s="210"/>
      <c r="I4343" s="210"/>
      <c r="J4343" s="84"/>
      <c r="K4343" s="84"/>
      <c r="L4343" s="84"/>
      <c r="M4343" s="84"/>
      <c r="N4343" s="84"/>
      <c r="O4343" s="6"/>
      <c r="P4343" s="6"/>
      <c r="Q4343" s="6"/>
      <c r="R4343" s="6"/>
      <c r="S4343" s="6"/>
      <c r="T4343" s="6"/>
      <c r="U4343" s="6"/>
    </row>
    <row r="4344" spans="2:21" s="83" customFormat="1" x14ac:dyDescent="0.2">
      <c r="B4344" s="142"/>
      <c r="E4344" s="84"/>
      <c r="F4344" s="216"/>
      <c r="G4344" s="84"/>
      <c r="H4344" s="210"/>
      <c r="I4344" s="210"/>
      <c r="J4344" s="84"/>
      <c r="K4344" s="84"/>
      <c r="L4344" s="84"/>
      <c r="M4344" s="84"/>
      <c r="N4344" s="84"/>
      <c r="O4344" s="6"/>
      <c r="P4344" s="6"/>
      <c r="Q4344" s="6"/>
      <c r="R4344" s="6"/>
      <c r="S4344" s="6"/>
      <c r="T4344" s="6"/>
      <c r="U4344" s="6"/>
    </row>
    <row r="4345" spans="2:21" s="83" customFormat="1" x14ac:dyDescent="0.2">
      <c r="B4345" s="142"/>
      <c r="E4345" s="84"/>
      <c r="F4345" s="216"/>
      <c r="G4345" s="84"/>
      <c r="H4345" s="210"/>
      <c r="I4345" s="210"/>
      <c r="J4345" s="84"/>
      <c r="K4345" s="84"/>
      <c r="L4345" s="84"/>
      <c r="M4345" s="84"/>
      <c r="N4345" s="84"/>
      <c r="O4345" s="6"/>
      <c r="P4345" s="6"/>
      <c r="Q4345" s="6"/>
      <c r="R4345" s="6"/>
      <c r="S4345" s="6"/>
      <c r="T4345" s="6"/>
      <c r="U4345" s="6"/>
    </row>
    <row r="4346" spans="2:21" s="83" customFormat="1" x14ac:dyDescent="0.2">
      <c r="B4346" s="142"/>
      <c r="E4346" s="84"/>
      <c r="F4346" s="216"/>
      <c r="G4346" s="84"/>
      <c r="H4346" s="210"/>
      <c r="I4346" s="210"/>
      <c r="J4346" s="84"/>
      <c r="K4346" s="84"/>
      <c r="L4346" s="84"/>
      <c r="M4346" s="84"/>
      <c r="N4346" s="84"/>
      <c r="O4346" s="6"/>
      <c r="P4346" s="6"/>
      <c r="Q4346" s="6"/>
      <c r="R4346" s="6"/>
      <c r="S4346" s="6"/>
      <c r="T4346" s="6"/>
      <c r="U4346" s="6"/>
    </row>
    <row r="4347" spans="2:21" s="83" customFormat="1" x14ac:dyDescent="0.2">
      <c r="B4347" s="142"/>
      <c r="E4347" s="84"/>
      <c r="F4347" s="216"/>
      <c r="G4347" s="84"/>
      <c r="H4347" s="210"/>
      <c r="I4347" s="210"/>
      <c r="J4347" s="84"/>
      <c r="K4347" s="84"/>
      <c r="L4347" s="84"/>
      <c r="M4347" s="84"/>
      <c r="N4347" s="84"/>
      <c r="O4347" s="6"/>
      <c r="P4347" s="6"/>
      <c r="Q4347" s="6"/>
      <c r="R4347" s="6"/>
      <c r="S4347" s="6"/>
      <c r="T4347" s="6"/>
      <c r="U4347" s="6"/>
    </row>
    <row r="4348" spans="2:21" s="83" customFormat="1" x14ac:dyDescent="0.2">
      <c r="B4348" s="142"/>
      <c r="E4348" s="84"/>
      <c r="F4348" s="216"/>
      <c r="G4348" s="84"/>
      <c r="H4348" s="210"/>
      <c r="I4348" s="210"/>
      <c r="J4348" s="84"/>
      <c r="K4348" s="84"/>
      <c r="L4348" s="84"/>
      <c r="M4348" s="84"/>
      <c r="N4348" s="84"/>
      <c r="O4348" s="6"/>
      <c r="P4348" s="6"/>
      <c r="Q4348" s="6"/>
      <c r="R4348" s="6"/>
      <c r="S4348" s="6"/>
      <c r="T4348" s="6"/>
      <c r="U4348" s="6"/>
    </row>
    <row r="4349" spans="2:21" s="83" customFormat="1" x14ac:dyDescent="0.2">
      <c r="B4349" s="142"/>
      <c r="E4349" s="84"/>
      <c r="F4349" s="216"/>
      <c r="G4349" s="84"/>
      <c r="H4349" s="210"/>
      <c r="I4349" s="210"/>
      <c r="J4349" s="84"/>
      <c r="K4349" s="84"/>
      <c r="L4349" s="84"/>
      <c r="M4349" s="84"/>
      <c r="N4349" s="84"/>
      <c r="O4349" s="6"/>
      <c r="P4349" s="6"/>
      <c r="Q4349" s="6"/>
      <c r="R4349" s="6"/>
      <c r="S4349" s="6"/>
      <c r="T4349" s="6"/>
      <c r="U4349" s="6"/>
    </row>
    <row r="4350" spans="2:21" s="83" customFormat="1" x14ac:dyDescent="0.2">
      <c r="B4350" s="142"/>
      <c r="E4350" s="84"/>
      <c r="F4350" s="216"/>
      <c r="G4350" s="84"/>
      <c r="H4350" s="210"/>
      <c r="I4350" s="210"/>
      <c r="J4350" s="84"/>
      <c r="K4350" s="84"/>
      <c r="L4350" s="84"/>
      <c r="M4350" s="84"/>
      <c r="N4350" s="84"/>
      <c r="O4350" s="6"/>
      <c r="P4350" s="6"/>
      <c r="Q4350" s="6"/>
      <c r="R4350" s="6"/>
      <c r="S4350" s="6"/>
      <c r="T4350" s="6"/>
      <c r="U4350" s="6"/>
    </row>
    <row r="4351" spans="2:21" s="83" customFormat="1" x14ac:dyDescent="0.2">
      <c r="B4351" s="142"/>
      <c r="E4351" s="84"/>
      <c r="F4351" s="216"/>
      <c r="G4351" s="84"/>
      <c r="H4351" s="210"/>
      <c r="I4351" s="210"/>
      <c r="J4351" s="84"/>
      <c r="K4351" s="84"/>
      <c r="L4351" s="84"/>
      <c r="M4351" s="84"/>
      <c r="N4351" s="84"/>
      <c r="O4351" s="6"/>
      <c r="P4351" s="6"/>
      <c r="Q4351" s="6"/>
      <c r="R4351" s="6"/>
      <c r="S4351" s="6"/>
      <c r="T4351" s="6"/>
      <c r="U4351" s="6"/>
    </row>
    <row r="4352" spans="2:21" s="83" customFormat="1" x14ac:dyDescent="0.2">
      <c r="B4352" s="142"/>
      <c r="E4352" s="84"/>
      <c r="F4352" s="216"/>
      <c r="G4352" s="84"/>
      <c r="H4352" s="210"/>
      <c r="I4352" s="210"/>
      <c r="J4352" s="84"/>
      <c r="K4352" s="84"/>
      <c r="L4352" s="84"/>
      <c r="M4352" s="84"/>
      <c r="N4352" s="84"/>
      <c r="O4352" s="6"/>
      <c r="P4352" s="6"/>
      <c r="Q4352" s="6"/>
      <c r="R4352" s="6"/>
      <c r="S4352" s="6"/>
      <c r="T4352" s="6"/>
      <c r="U4352" s="6"/>
    </row>
    <row r="4353" spans="2:21" s="83" customFormat="1" x14ac:dyDescent="0.2">
      <c r="B4353" s="142"/>
      <c r="E4353" s="84"/>
      <c r="F4353" s="216"/>
      <c r="G4353" s="84"/>
      <c r="H4353" s="210"/>
      <c r="I4353" s="210"/>
      <c r="J4353" s="84"/>
      <c r="K4353" s="84"/>
      <c r="L4353" s="84"/>
      <c r="M4353" s="84"/>
      <c r="N4353" s="84"/>
      <c r="O4353" s="6"/>
      <c r="P4353" s="6"/>
      <c r="Q4353" s="6"/>
      <c r="R4353" s="6"/>
      <c r="S4353" s="6"/>
      <c r="T4353" s="6"/>
      <c r="U4353" s="6"/>
    </row>
    <row r="4354" spans="2:21" s="83" customFormat="1" x14ac:dyDescent="0.2">
      <c r="B4354" s="142"/>
      <c r="E4354" s="84"/>
      <c r="F4354" s="216"/>
      <c r="G4354" s="84"/>
      <c r="H4354" s="210"/>
      <c r="I4354" s="210"/>
      <c r="J4354" s="84"/>
      <c r="K4354" s="84"/>
      <c r="L4354" s="84"/>
      <c r="M4354" s="84"/>
      <c r="N4354" s="84"/>
      <c r="O4354" s="6"/>
      <c r="P4354" s="6"/>
      <c r="Q4354" s="6"/>
      <c r="R4354" s="6"/>
      <c r="S4354" s="6"/>
      <c r="T4354" s="6"/>
      <c r="U4354" s="6"/>
    </row>
    <row r="4355" spans="2:21" s="83" customFormat="1" x14ac:dyDescent="0.2">
      <c r="B4355" s="142"/>
      <c r="E4355" s="84"/>
      <c r="F4355" s="216"/>
      <c r="G4355" s="84"/>
      <c r="H4355" s="210"/>
      <c r="I4355" s="210"/>
      <c r="J4355" s="84"/>
      <c r="K4355" s="84"/>
      <c r="L4355" s="84"/>
      <c r="M4355" s="84"/>
      <c r="N4355" s="84"/>
      <c r="O4355" s="6"/>
      <c r="P4355" s="6"/>
      <c r="Q4355" s="6"/>
      <c r="R4355" s="6"/>
      <c r="S4355" s="6"/>
      <c r="T4355" s="6"/>
      <c r="U4355" s="6"/>
    </row>
    <row r="4356" spans="2:21" s="83" customFormat="1" x14ac:dyDescent="0.2">
      <c r="B4356" s="142"/>
      <c r="E4356" s="84"/>
      <c r="F4356" s="216"/>
      <c r="G4356" s="84"/>
      <c r="H4356" s="210"/>
      <c r="I4356" s="210"/>
      <c r="J4356" s="84"/>
      <c r="K4356" s="84"/>
      <c r="L4356" s="84"/>
      <c r="M4356" s="84"/>
      <c r="N4356" s="84"/>
      <c r="O4356" s="6"/>
      <c r="P4356" s="6"/>
      <c r="Q4356" s="6"/>
      <c r="R4356" s="6"/>
      <c r="S4356" s="6"/>
      <c r="T4356" s="6"/>
      <c r="U4356" s="6"/>
    </row>
    <row r="4357" spans="2:21" s="83" customFormat="1" x14ac:dyDescent="0.2">
      <c r="B4357" s="142"/>
      <c r="E4357" s="84"/>
      <c r="F4357" s="216"/>
      <c r="G4357" s="84"/>
      <c r="H4357" s="210"/>
      <c r="I4357" s="210"/>
      <c r="J4357" s="84"/>
      <c r="K4357" s="84"/>
      <c r="L4357" s="84"/>
      <c r="M4357" s="84"/>
      <c r="N4357" s="84"/>
      <c r="O4357" s="6"/>
      <c r="P4357" s="6"/>
      <c r="Q4357" s="6"/>
      <c r="R4357" s="6"/>
      <c r="S4357" s="6"/>
      <c r="T4357" s="6"/>
      <c r="U4357" s="6"/>
    </row>
    <row r="4358" spans="2:21" s="83" customFormat="1" x14ac:dyDescent="0.2">
      <c r="B4358" s="142"/>
      <c r="E4358" s="84"/>
      <c r="F4358" s="216"/>
      <c r="G4358" s="84"/>
      <c r="H4358" s="210"/>
      <c r="I4358" s="210"/>
      <c r="J4358" s="84"/>
      <c r="K4358" s="84"/>
      <c r="L4358" s="84"/>
      <c r="M4358" s="84"/>
      <c r="N4358" s="84"/>
      <c r="O4358" s="6"/>
      <c r="P4358" s="6"/>
      <c r="Q4358" s="6"/>
      <c r="R4358" s="6"/>
      <c r="S4358" s="6"/>
      <c r="T4358" s="6"/>
      <c r="U4358" s="6"/>
    </row>
    <row r="4359" spans="2:21" s="83" customFormat="1" x14ac:dyDescent="0.2">
      <c r="B4359" s="142"/>
      <c r="E4359" s="84"/>
      <c r="F4359" s="216"/>
      <c r="G4359" s="84"/>
      <c r="H4359" s="210"/>
      <c r="I4359" s="210"/>
      <c r="J4359" s="84"/>
      <c r="K4359" s="84"/>
      <c r="L4359" s="84"/>
      <c r="M4359" s="84"/>
      <c r="N4359" s="84"/>
      <c r="O4359" s="6"/>
      <c r="P4359" s="6"/>
      <c r="Q4359" s="6"/>
      <c r="R4359" s="6"/>
      <c r="S4359" s="6"/>
      <c r="T4359" s="6"/>
      <c r="U4359" s="6"/>
    </row>
    <row r="4360" spans="2:21" s="83" customFormat="1" x14ac:dyDescent="0.2">
      <c r="B4360" s="142"/>
      <c r="E4360" s="84"/>
      <c r="F4360" s="216"/>
      <c r="G4360" s="84"/>
      <c r="H4360" s="210"/>
      <c r="I4360" s="210"/>
      <c r="J4360" s="84"/>
      <c r="K4360" s="84"/>
      <c r="L4360" s="84"/>
      <c r="M4360" s="84"/>
      <c r="N4360" s="84"/>
      <c r="O4360" s="6"/>
      <c r="P4360" s="6"/>
      <c r="Q4360" s="6"/>
      <c r="R4360" s="6"/>
      <c r="S4360" s="6"/>
      <c r="T4360" s="6"/>
      <c r="U4360" s="6"/>
    </row>
    <row r="4361" spans="2:21" s="83" customFormat="1" x14ac:dyDescent="0.2">
      <c r="B4361" s="142"/>
      <c r="E4361" s="84"/>
      <c r="F4361" s="216"/>
      <c r="G4361" s="84"/>
      <c r="H4361" s="210"/>
      <c r="I4361" s="210"/>
      <c r="J4361" s="84"/>
      <c r="K4361" s="84"/>
      <c r="L4361" s="84"/>
      <c r="M4361" s="84"/>
      <c r="N4361" s="84"/>
      <c r="O4361" s="6"/>
      <c r="P4361" s="6"/>
      <c r="Q4361" s="6"/>
      <c r="R4361" s="6"/>
      <c r="S4361" s="6"/>
      <c r="T4361" s="6"/>
      <c r="U4361" s="6"/>
    </row>
    <row r="4362" spans="2:21" s="83" customFormat="1" x14ac:dyDescent="0.2">
      <c r="B4362" s="142"/>
      <c r="E4362" s="84"/>
      <c r="F4362" s="216"/>
      <c r="G4362" s="84"/>
      <c r="H4362" s="210"/>
      <c r="I4362" s="210"/>
      <c r="J4362" s="84"/>
      <c r="K4362" s="84"/>
      <c r="L4362" s="84"/>
      <c r="M4362" s="84"/>
      <c r="N4362" s="84"/>
      <c r="O4362" s="6"/>
      <c r="P4362" s="6"/>
      <c r="Q4362" s="6"/>
      <c r="R4362" s="6"/>
      <c r="S4362" s="6"/>
      <c r="T4362" s="6"/>
      <c r="U4362" s="6"/>
    </row>
    <row r="4363" spans="2:21" s="83" customFormat="1" x14ac:dyDescent="0.2">
      <c r="B4363" s="142"/>
      <c r="E4363" s="84"/>
      <c r="F4363" s="216"/>
      <c r="G4363" s="84"/>
      <c r="H4363" s="210"/>
      <c r="I4363" s="210"/>
      <c r="J4363" s="84"/>
      <c r="K4363" s="84"/>
      <c r="L4363" s="84"/>
      <c r="M4363" s="84"/>
      <c r="N4363" s="84"/>
      <c r="O4363" s="6"/>
      <c r="P4363" s="6"/>
      <c r="Q4363" s="6"/>
      <c r="R4363" s="6"/>
      <c r="S4363" s="6"/>
      <c r="T4363" s="6"/>
      <c r="U4363" s="6"/>
    </row>
    <row r="4364" spans="2:21" s="83" customFormat="1" x14ac:dyDescent="0.2">
      <c r="B4364" s="142"/>
      <c r="E4364" s="84"/>
      <c r="F4364" s="216"/>
      <c r="G4364" s="84"/>
      <c r="H4364" s="210"/>
      <c r="I4364" s="210"/>
      <c r="J4364" s="84"/>
      <c r="K4364" s="84"/>
      <c r="L4364" s="84"/>
      <c r="M4364" s="84"/>
      <c r="N4364" s="84"/>
      <c r="O4364" s="6"/>
      <c r="P4364" s="6"/>
      <c r="Q4364" s="6"/>
      <c r="R4364" s="6"/>
      <c r="S4364" s="6"/>
      <c r="T4364" s="6"/>
      <c r="U4364" s="6"/>
    </row>
    <row r="4365" spans="2:21" s="83" customFormat="1" x14ac:dyDescent="0.2">
      <c r="B4365" s="142"/>
      <c r="E4365" s="84"/>
      <c r="F4365" s="216"/>
      <c r="G4365" s="84"/>
      <c r="H4365" s="210"/>
      <c r="I4365" s="210"/>
      <c r="J4365" s="84"/>
      <c r="K4365" s="84"/>
      <c r="L4365" s="84"/>
      <c r="M4365" s="84"/>
      <c r="N4365" s="84"/>
      <c r="O4365" s="6"/>
      <c r="P4365" s="6"/>
      <c r="Q4365" s="6"/>
      <c r="R4365" s="6"/>
      <c r="S4365" s="6"/>
      <c r="T4365" s="6"/>
      <c r="U4365" s="6"/>
    </row>
    <row r="4366" spans="2:21" s="83" customFormat="1" x14ac:dyDescent="0.2">
      <c r="B4366" s="142"/>
      <c r="E4366" s="84"/>
      <c r="F4366" s="216"/>
      <c r="G4366" s="84"/>
      <c r="H4366" s="210"/>
      <c r="I4366" s="210"/>
      <c r="J4366" s="84"/>
      <c r="K4366" s="84"/>
      <c r="L4366" s="84"/>
      <c r="M4366" s="84"/>
      <c r="N4366" s="84"/>
      <c r="O4366" s="6"/>
      <c r="P4366" s="6"/>
      <c r="Q4366" s="6"/>
      <c r="R4366" s="6"/>
      <c r="S4366" s="6"/>
      <c r="T4366" s="6"/>
      <c r="U4366" s="6"/>
    </row>
    <row r="4367" spans="2:21" s="83" customFormat="1" x14ac:dyDescent="0.2">
      <c r="B4367" s="142"/>
      <c r="E4367" s="84"/>
      <c r="F4367" s="216"/>
      <c r="G4367" s="84"/>
      <c r="H4367" s="210"/>
      <c r="I4367" s="210"/>
      <c r="J4367" s="84"/>
      <c r="K4367" s="84"/>
      <c r="L4367" s="84"/>
      <c r="M4367" s="84"/>
      <c r="N4367" s="84"/>
      <c r="O4367" s="6"/>
      <c r="P4367" s="6"/>
      <c r="Q4367" s="6"/>
      <c r="R4367" s="6"/>
      <c r="S4367" s="6"/>
      <c r="T4367" s="6"/>
      <c r="U4367" s="6"/>
    </row>
    <row r="4368" spans="2:21" s="83" customFormat="1" x14ac:dyDescent="0.2">
      <c r="B4368" s="142"/>
      <c r="E4368" s="84"/>
      <c r="F4368" s="216"/>
      <c r="G4368" s="84"/>
      <c r="H4368" s="210"/>
      <c r="I4368" s="210"/>
      <c r="J4368" s="84"/>
      <c r="K4368" s="84"/>
      <c r="L4368" s="84"/>
      <c r="M4368" s="84"/>
      <c r="N4368" s="84"/>
      <c r="O4368" s="6"/>
      <c r="P4368" s="6"/>
      <c r="Q4368" s="6"/>
      <c r="R4368" s="6"/>
      <c r="S4368" s="6"/>
      <c r="T4368" s="6"/>
      <c r="U4368" s="6"/>
    </row>
    <row r="4369" spans="2:21" s="83" customFormat="1" x14ac:dyDescent="0.2">
      <c r="B4369" s="142"/>
      <c r="E4369" s="84"/>
      <c r="F4369" s="216"/>
      <c r="G4369" s="84"/>
      <c r="H4369" s="210"/>
      <c r="I4369" s="210"/>
      <c r="J4369" s="84"/>
      <c r="K4369" s="84"/>
      <c r="L4369" s="84"/>
      <c r="M4369" s="84"/>
      <c r="N4369" s="84"/>
      <c r="O4369" s="6"/>
      <c r="P4369" s="6"/>
      <c r="Q4369" s="6"/>
      <c r="R4369" s="6"/>
      <c r="S4369" s="6"/>
      <c r="T4369" s="6"/>
      <c r="U4369" s="6"/>
    </row>
    <row r="4370" spans="2:21" s="83" customFormat="1" x14ac:dyDescent="0.2">
      <c r="B4370" s="142"/>
      <c r="E4370" s="84"/>
      <c r="F4370" s="216"/>
      <c r="G4370" s="84"/>
      <c r="H4370" s="210"/>
      <c r="I4370" s="210"/>
      <c r="J4370" s="84"/>
      <c r="K4370" s="84"/>
      <c r="L4370" s="84"/>
      <c r="M4370" s="84"/>
      <c r="N4370" s="84"/>
      <c r="O4370" s="6"/>
      <c r="P4370" s="6"/>
      <c r="Q4370" s="6"/>
      <c r="R4370" s="6"/>
      <c r="S4370" s="6"/>
      <c r="T4370" s="6"/>
      <c r="U4370" s="6"/>
    </row>
    <row r="4371" spans="2:21" s="83" customFormat="1" x14ac:dyDescent="0.2">
      <c r="B4371" s="142"/>
      <c r="E4371" s="84"/>
      <c r="F4371" s="216"/>
      <c r="G4371" s="84"/>
      <c r="H4371" s="210"/>
      <c r="I4371" s="210"/>
      <c r="J4371" s="84"/>
      <c r="K4371" s="84"/>
      <c r="L4371" s="84"/>
      <c r="M4371" s="84"/>
      <c r="N4371" s="84"/>
      <c r="O4371" s="6"/>
      <c r="P4371" s="6"/>
      <c r="Q4371" s="6"/>
      <c r="R4371" s="6"/>
      <c r="S4371" s="6"/>
      <c r="T4371" s="6"/>
      <c r="U4371" s="6"/>
    </row>
    <row r="4372" spans="2:21" s="83" customFormat="1" x14ac:dyDescent="0.2">
      <c r="B4372" s="142"/>
      <c r="E4372" s="84"/>
      <c r="F4372" s="216"/>
      <c r="G4372" s="84"/>
      <c r="H4372" s="210"/>
      <c r="I4372" s="210"/>
      <c r="J4372" s="84"/>
      <c r="K4372" s="84"/>
      <c r="L4372" s="84"/>
      <c r="M4372" s="84"/>
      <c r="N4372" s="84"/>
      <c r="O4372" s="6"/>
      <c r="P4372" s="6"/>
      <c r="Q4372" s="6"/>
      <c r="R4372" s="6"/>
      <c r="S4372" s="6"/>
      <c r="T4372" s="6"/>
      <c r="U4372" s="6"/>
    </row>
    <row r="4373" spans="2:21" s="83" customFormat="1" x14ac:dyDescent="0.2">
      <c r="B4373" s="142"/>
      <c r="E4373" s="84"/>
      <c r="F4373" s="216"/>
      <c r="G4373" s="84"/>
      <c r="H4373" s="210"/>
      <c r="I4373" s="210"/>
      <c r="J4373" s="84"/>
      <c r="K4373" s="84"/>
      <c r="L4373" s="84"/>
      <c r="M4373" s="84"/>
      <c r="N4373" s="84"/>
      <c r="O4373" s="6"/>
      <c r="P4373" s="6"/>
      <c r="Q4373" s="6"/>
      <c r="R4373" s="6"/>
      <c r="S4373" s="6"/>
      <c r="T4373" s="6"/>
      <c r="U4373" s="6"/>
    </row>
    <row r="4374" spans="2:21" s="83" customFormat="1" x14ac:dyDescent="0.2">
      <c r="B4374" s="142"/>
      <c r="E4374" s="84"/>
      <c r="F4374" s="216"/>
      <c r="G4374" s="84"/>
      <c r="H4374" s="210"/>
      <c r="I4374" s="210"/>
      <c r="J4374" s="84"/>
      <c r="K4374" s="84"/>
      <c r="L4374" s="84"/>
      <c r="M4374" s="84"/>
      <c r="N4374" s="84"/>
      <c r="O4374" s="6"/>
      <c r="P4374" s="6"/>
      <c r="Q4374" s="6"/>
      <c r="R4374" s="6"/>
      <c r="S4374" s="6"/>
      <c r="T4374" s="6"/>
      <c r="U4374" s="6"/>
    </row>
    <row r="4375" spans="2:21" s="83" customFormat="1" x14ac:dyDescent="0.2">
      <c r="B4375" s="142"/>
      <c r="E4375" s="84"/>
      <c r="F4375" s="216"/>
      <c r="G4375" s="84"/>
      <c r="H4375" s="210"/>
      <c r="I4375" s="210"/>
      <c r="J4375" s="84"/>
      <c r="K4375" s="84"/>
      <c r="L4375" s="84"/>
      <c r="M4375" s="84"/>
      <c r="N4375" s="84"/>
      <c r="O4375" s="6"/>
      <c r="P4375" s="6"/>
      <c r="Q4375" s="6"/>
      <c r="R4375" s="6"/>
      <c r="S4375" s="6"/>
      <c r="T4375" s="6"/>
      <c r="U4375" s="6"/>
    </row>
    <row r="4376" spans="2:21" s="83" customFormat="1" x14ac:dyDescent="0.2">
      <c r="B4376" s="142"/>
      <c r="E4376" s="84"/>
      <c r="F4376" s="216"/>
      <c r="G4376" s="84"/>
      <c r="H4376" s="210"/>
      <c r="I4376" s="210"/>
      <c r="J4376" s="84"/>
      <c r="K4376" s="84"/>
      <c r="L4376" s="84"/>
      <c r="M4376" s="84"/>
      <c r="N4376" s="84"/>
      <c r="O4376" s="6"/>
      <c r="P4376" s="6"/>
      <c r="Q4376" s="6"/>
      <c r="R4376" s="6"/>
      <c r="S4376" s="6"/>
      <c r="T4376" s="6"/>
      <c r="U4376" s="6"/>
    </row>
    <row r="4377" spans="2:21" s="83" customFormat="1" x14ac:dyDescent="0.2">
      <c r="B4377" s="142"/>
      <c r="E4377" s="84"/>
      <c r="F4377" s="216"/>
      <c r="G4377" s="84"/>
      <c r="H4377" s="210"/>
      <c r="I4377" s="210"/>
      <c r="J4377" s="84"/>
      <c r="K4377" s="84"/>
      <c r="L4377" s="84"/>
      <c r="M4377" s="84"/>
      <c r="N4377" s="84"/>
      <c r="O4377" s="6"/>
      <c r="P4377" s="6"/>
      <c r="Q4377" s="6"/>
      <c r="R4377" s="6"/>
      <c r="S4377" s="6"/>
      <c r="T4377" s="6"/>
      <c r="U4377" s="6"/>
    </row>
    <row r="4378" spans="2:21" s="83" customFormat="1" x14ac:dyDescent="0.2">
      <c r="B4378" s="142"/>
      <c r="E4378" s="84"/>
      <c r="F4378" s="216"/>
      <c r="G4378" s="84"/>
      <c r="H4378" s="210"/>
      <c r="I4378" s="210"/>
      <c r="J4378" s="84"/>
      <c r="K4378" s="84"/>
      <c r="L4378" s="84"/>
      <c r="M4378" s="84"/>
      <c r="N4378" s="84"/>
      <c r="O4378" s="6"/>
      <c r="P4378" s="6"/>
      <c r="Q4378" s="6"/>
      <c r="R4378" s="6"/>
      <c r="S4378" s="6"/>
      <c r="T4378" s="6"/>
      <c r="U4378" s="6"/>
    </row>
    <row r="4379" spans="2:21" s="83" customFormat="1" x14ac:dyDescent="0.2">
      <c r="B4379" s="142"/>
      <c r="E4379" s="84"/>
      <c r="F4379" s="216"/>
      <c r="G4379" s="84"/>
      <c r="H4379" s="210"/>
      <c r="I4379" s="210"/>
      <c r="J4379" s="84"/>
      <c r="K4379" s="84"/>
      <c r="L4379" s="84"/>
      <c r="M4379" s="84"/>
      <c r="N4379" s="84"/>
      <c r="O4379" s="6"/>
      <c r="P4379" s="6"/>
      <c r="Q4379" s="6"/>
      <c r="R4379" s="6"/>
      <c r="S4379" s="6"/>
      <c r="T4379" s="6"/>
      <c r="U4379" s="6"/>
    </row>
    <row r="4380" spans="2:21" s="83" customFormat="1" x14ac:dyDescent="0.2">
      <c r="B4380" s="142"/>
      <c r="E4380" s="84"/>
      <c r="F4380" s="216"/>
      <c r="G4380" s="84"/>
      <c r="H4380" s="210"/>
      <c r="I4380" s="210"/>
      <c r="J4380" s="84"/>
      <c r="K4380" s="84"/>
      <c r="L4380" s="84"/>
      <c r="M4380" s="84"/>
      <c r="N4380" s="84"/>
      <c r="O4380" s="6"/>
      <c r="P4380" s="6"/>
      <c r="Q4380" s="6"/>
      <c r="R4380" s="6"/>
      <c r="S4380" s="6"/>
      <c r="T4380" s="6"/>
      <c r="U4380" s="6"/>
    </row>
    <row r="4381" spans="2:21" s="83" customFormat="1" x14ac:dyDescent="0.2">
      <c r="B4381" s="142"/>
      <c r="E4381" s="84"/>
      <c r="F4381" s="216"/>
      <c r="G4381" s="84"/>
      <c r="H4381" s="210"/>
      <c r="I4381" s="210"/>
      <c r="J4381" s="84"/>
      <c r="K4381" s="84"/>
      <c r="L4381" s="84"/>
      <c r="M4381" s="84"/>
      <c r="N4381" s="84"/>
      <c r="O4381" s="6"/>
      <c r="P4381" s="6"/>
      <c r="Q4381" s="6"/>
      <c r="R4381" s="6"/>
      <c r="S4381" s="6"/>
      <c r="T4381" s="6"/>
      <c r="U4381" s="6"/>
    </row>
    <row r="4382" spans="2:21" s="83" customFormat="1" x14ac:dyDescent="0.2">
      <c r="B4382" s="142"/>
      <c r="E4382" s="84"/>
      <c r="F4382" s="216"/>
      <c r="G4382" s="84"/>
      <c r="H4382" s="210"/>
      <c r="I4382" s="210"/>
      <c r="J4382" s="84"/>
      <c r="K4382" s="84"/>
      <c r="L4382" s="84"/>
      <c r="M4382" s="84"/>
      <c r="N4382" s="84"/>
      <c r="O4382" s="6"/>
      <c r="P4382" s="6"/>
      <c r="Q4382" s="6"/>
      <c r="R4382" s="6"/>
      <c r="S4382" s="6"/>
      <c r="T4382" s="6"/>
      <c r="U4382" s="6"/>
    </row>
    <row r="4383" spans="2:21" s="83" customFormat="1" x14ac:dyDescent="0.2">
      <c r="B4383" s="142"/>
      <c r="E4383" s="84"/>
      <c r="F4383" s="216"/>
      <c r="G4383" s="84"/>
      <c r="H4383" s="210"/>
      <c r="I4383" s="210"/>
      <c r="J4383" s="84"/>
      <c r="K4383" s="84"/>
      <c r="L4383" s="84"/>
      <c r="M4383" s="84"/>
      <c r="N4383" s="84"/>
      <c r="O4383" s="6"/>
      <c r="P4383" s="6"/>
      <c r="Q4383" s="6"/>
      <c r="R4383" s="6"/>
      <c r="S4383" s="6"/>
      <c r="T4383" s="6"/>
      <c r="U4383" s="6"/>
    </row>
    <row r="4384" spans="2:21" s="83" customFormat="1" x14ac:dyDescent="0.2">
      <c r="B4384" s="142"/>
      <c r="E4384" s="84"/>
      <c r="F4384" s="216"/>
      <c r="G4384" s="84"/>
      <c r="H4384" s="210"/>
      <c r="I4384" s="210"/>
      <c r="J4384" s="84"/>
      <c r="K4384" s="84"/>
      <c r="L4384" s="84"/>
      <c r="M4384" s="84"/>
      <c r="N4384" s="84"/>
      <c r="O4384" s="6"/>
      <c r="P4384" s="6"/>
      <c r="Q4384" s="6"/>
      <c r="R4384" s="6"/>
      <c r="S4384" s="6"/>
      <c r="T4384" s="6"/>
      <c r="U4384" s="6"/>
    </row>
    <row r="4385" spans="2:21" s="83" customFormat="1" x14ac:dyDescent="0.2">
      <c r="B4385" s="142"/>
      <c r="E4385" s="84"/>
      <c r="F4385" s="216"/>
      <c r="G4385" s="84"/>
      <c r="H4385" s="210"/>
      <c r="I4385" s="210"/>
      <c r="J4385" s="84"/>
      <c r="K4385" s="84"/>
      <c r="L4385" s="84"/>
      <c r="M4385" s="84"/>
      <c r="N4385" s="84"/>
      <c r="O4385" s="6"/>
      <c r="P4385" s="6"/>
      <c r="Q4385" s="6"/>
      <c r="R4385" s="6"/>
      <c r="S4385" s="6"/>
      <c r="T4385" s="6"/>
      <c r="U4385" s="6"/>
    </row>
    <row r="4386" spans="2:21" s="83" customFormat="1" x14ac:dyDescent="0.2">
      <c r="B4386" s="142"/>
      <c r="E4386" s="84"/>
      <c r="F4386" s="216"/>
      <c r="G4386" s="84"/>
      <c r="H4386" s="210"/>
      <c r="I4386" s="210"/>
      <c r="J4386" s="84"/>
      <c r="K4386" s="84"/>
      <c r="L4386" s="84"/>
      <c r="M4386" s="84"/>
      <c r="N4386" s="84"/>
      <c r="O4386" s="6"/>
      <c r="P4386" s="6"/>
      <c r="Q4386" s="6"/>
      <c r="R4386" s="6"/>
      <c r="S4386" s="6"/>
      <c r="T4386" s="6"/>
      <c r="U4386" s="6"/>
    </row>
    <row r="4387" spans="2:21" s="83" customFormat="1" x14ac:dyDescent="0.2">
      <c r="B4387" s="142"/>
      <c r="E4387" s="84"/>
      <c r="F4387" s="216"/>
      <c r="G4387" s="84"/>
      <c r="H4387" s="210"/>
      <c r="I4387" s="210"/>
      <c r="J4387" s="84"/>
      <c r="K4387" s="84"/>
      <c r="L4387" s="84"/>
      <c r="M4387" s="84"/>
      <c r="N4387" s="84"/>
      <c r="O4387" s="6"/>
      <c r="P4387" s="6"/>
      <c r="Q4387" s="6"/>
      <c r="R4387" s="6"/>
      <c r="S4387" s="6"/>
      <c r="T4387" s="6"/>
      <c r="U4387" s="6"/>
    </row>
    <row r="4388" spans="2:21" s="83" customFormat="1" x14ac:dyDescent="0.2">
      <c r="B4388" s="142"/>
      <c r="E4388" s="84"/>
      <c r="F4388" s="216"/>
      <c r="G4388" s="84"/>
      <c r="H4388" s="210"/>
      <c r="I4388" s="210"/>
      <c r="J4388" s="84"/>
      <c r="K4388" s="84"/>
      <c r="L4388" s="84"/>
      <c r="M4388" s="84"/>
      <c r="N4388" s="84"/>
      <c r="O4388" s="6"/>
      <c r="P4388" s="6"/>
      <c r="Q4388" s="6"/>
      <c r="R4388" s="6"/>
      <c r="S4388" s="6"/>
      <c r="T4388" s="6"/>
      <c r="U4388" s="6"/>
    </row>
    <row r="4389" spans="2:21" s="83" customFormat="1" x14ac:dyDescent="0.2">
      <c r="B4389" s="142"/>
      <c r="E4389" s="84"/>
      <c r="F4389" s="216"/>
      <c r="G4389" s="84"/>
      <c r="H4389" s="210"/>
      <c r="I4389" s="210"/>
      <c r="J4389" s="84"/>
      <c r="K4389" s="84"/>
      <c r="L4389" s="84"/>
      <c r="M4389" s="84"/>
      <c r="N4389" s="84"/>
      <c r="O4389" s="6"/>
      <c r="P4389" s="6"/>
      <c r="Q4389" s="6"/>
      <c r="R4389" s="6"/>
      <c r="S4389" s="6"/>
      <c r="T4389" s="6"/>
      <c r="U4389" s="6"/>
    </row>
    <row r="4390" spans="2:21" s="83" customFormat="1" x14ac:dyDescent="0.2">
      <c r="B4390" s="142"/>
      <c r="E4390" s="84"/>
      <c r="F4390" s="216"/>
      <c r="G4390" s="84"/>
      <c r="H4390" s="210"/>
      <c r="I4390" s="210"/>
      <c r="J4390" s="84"/>
      <c r="K4390" s="84"/>
      <c r="L4390" s="84"/>
      <c r="M4390" s="84"/>
      <c r="N4390" s="84"/>
      <c r="O4390" s="6"/>
      <c r="P4390" s="6"/>
      <c r="Q4390" s="6"/>
      <c r="R4390" s="6"/>
      <c r="S4390" s="6"/>
      <c r="T4390" s="6"/>
      <c r="U4390" s="6"/>
    </row>
    <row r="4391" spans="2:21" s="83" customFormat="1" x14ac:dyDescent="0.2">
      <c r="B4391" s="142"/>
      <c r="E4391" s="84"/>
      <c r="F4391" s="216"/>
      <c r="G4391" s="84"/>
      <c r="H4391" s="210"/>
      <c r="I4391" s="210"/>
      <c r="J4391" s="84"/>
      <c r="K4391" s="84"/>
      <c r="L4391" s="84"/>
      <c r="M4391" s="84"/>
      <c r="N4391" s="84"/>
      <c r="O4391" s="6"/>
      <c r="P4391" s="6"/>
      <c r="Q4391" s="6"/>
      <c r="R4391" s="6"/>
      <c r="S4391" s="6"/>
      <c r="T4391" s="6"/>
      <c r="U4391" s="6"/>
    </row>
    <row r="4392" spans="2:21" s="83" customFormat="1" x14ac:dyDescent="0.2">
      <c r="B4392" s="142"/>
      <c r="E4392" s="84"/>
      <c r="F4392" s="216"/>
      <c r="G4392" s="84"/>
      <c r="H4392" s="210"/>
      <c r="I4392" s="210"/>
      <c r="J4392" s="84"/>
      <c r="K4392" s="84"/>
      <c r="L4392" s="84"/>
      <c r="M4392" s="84"/>
      <c r="N4392" s="84"/>
      <c r="O4392" s="6"/>
      <c r="P4392" s="6"/>
      <c r="Q4392" s="6"/>
      <c r="R4392" s="6"/>
      <c r="S4392" s="6"/>
      <c r="T4392" s="6"/>
      <c r="U4392" s="6"/>
    </row>
    <row r="4393" spans="2:21" s="83" customFormat="1" x14ac:dyDescent="0.2">
      <c r="B4393" s="142"/>
      <c r="E4393" s="84"/>
      <c r="F4393" s="216"/>
      <c r="G4393" s="84"/>
      <c r="H4393" s="210"/>
      <c r="I4393" s="210"/>
      <c r="J4393" s="84"/>
      <c r="K4393" s="84"/>
      <c r="L4393" s="84"/>
      <c r="M4393" s="84"/>
      <c r="N4393" s="84"/>
      <c r="O4393" s="6"/>
      <c r="P4393" s="6"/>
      <c r="Q4393" s="6"/>
      <c r="R4393" s="6"/>
      <c r="S4393" s="6"/>
      <c r="T4393" s="6"/>
      <c r="U4393" s="6"/>
    </row>
    <row r="4394" spans="2:21" s="83" customFormat="1" x14ac:dyDescent="0.2">
      <c r="B4394" s="142"/>
      <c r="E4394" s="84"/>
      <c r="F4394" s="216"/>
      <c r="G4394" s="84"/>
      <c r="H4394" s="210"/>
      <c r="I4394" s="210"/>
      <c r="J4394" s="84"/>
      <c r="K4394" s="84"/>
      <c r="L4394" s="84"/>
      <c r="M4394" s="84"/>
      <c r="N4394" s="84"/>
      <c r="O4394" s="6"/>
      <c r="P4394" s="6"/>
      <c r="Q4394" s="6"/>
      <c r="R4394" s="6"/>
      <c r="S4394" s="6"/>
      <c r="T4394" s="6"/>
      <c r="U4394" s="6"/>
    </row>
    <row r="4395" spans="2:21" s="83" customFormat="1" x14ac:dyDescent="0.2">
      <c r="B4395" s="142"/>
      <c r="E4395" s="84"/>
      <c r="F4395" s="216"/>
      <c r="G4395" s="84"/>
      <c r="H4395" s="210"/>
      <c r="I4395" s="210"/>
      <c r="J4395" s="84"/>
      <c r="K4395" s="84"/>
      <c r="L4395" s="84"/>
      <c r="M4395" s="84"/>
      <c r="N4395" s="84"/>
      <c r="O4395" s="6"/>
      <c r="P4395" s="6"/>
      <c r="Q4395" s="6"/>
      <c r="R4395" s="6"/>
      <c r="S4395" s="6"/>
      <c r="T4395" s="6"/>
      <c r="U4395" s="6"/>
    </row>
    <row r="4396" spans="2:21" s="83" customFormat="1" x14ac:dyDescent="0.2">
      <c r="B4396" s="142"/>
      <c r="E4396" s="84"/>
      <c r="F4396" s="216"/>
      <c r="G4396" s="84"/>
      <c r="H4396" s="210"/>
      <c r="I4396" s="210"/>
      <c r="J4396" s="84"/>
      <c r="K4396" s="84"/>
      <c r="L4396" s="84"/>
      <c r="M4396" s="84"/>
      <c r="N4396" s="84"/>
      <c r="O4396" s="6"/>
      <c r="P4396" s="6"/>
      <c r="Q4396" s="6"/>
      <c r="R4396" s="6"/>
      <c r="S4396" s="6"/>
      <c r="T4396" s="6"/>
      <c r="U4396" s="6"/>
    </row>
    <row r="4397" spans="2:21" s="83" customFormat="1" x14ac:dyDescent="0.2">
      <c r="B4397" s="142"/>
      <c r="E4397" s="84"/>
      <c r="F4397" s="216"/>
      <c r="G4397" s="84"/>
      <c r="H4397" s="210"/>
      <c r="I4397" s="210"/>
      <c r="J4397" s="84"/>
      <c r="K4397" s="84"/>
      <c r="L4397" s="84"/>
      <c r="M4397" s="84"/>
      <c r="N4397" s="84"/>
      <c r="O4397" s="6"/>
      <c r="P4397" s="6"/>
      <c r="Q4397" s="6"/>
      <c r="R4397" s="6"/>
      <c r="S4397" s="6"/>
      <c r="T4397" s="6"/>
      <c r="U4397" s="6"/>
    </row>
    <row r="4398" spans="2:21" s="83" customFormat="1" x14ac:dyDescent="0.2">
      <c r="B4398" s="142"/>
      <c r="E4398" s="84"/>
      <c r="F4398" s="216"/>
      <c r="G4398" s="84"/>
      <c r="H4398" s="210"/>
      <c r="I4398" s="210"/>
      <c r="J4398" s="84"/>
      <c r="K4398" s="84"/>
      <c r="L4398" s="84"/>
      <c r="M4398" s="84"/>
      <c r="N4398" s="84"/>
      <c r="O4398" s="6"/>
      <c r="P4398" s="6"/>
      <c r="Q4398" s="6"/>
      <c r="R4398" s="6"/>
      <c r="S4398" s="6"/>
      <c r="T4398" s="6"/>
      <c r="U4398" s="6"/>
    </row>
    <row r="4399" spans="2:21" s="83" customFormat="1" x14ac:dyDescent="0.2">
      <c r="B4399" s="142"/>
      <c r="E4399" s="84"/>
      <c r="F4399" s="216"/>
      <c r="G4399" s="84"/>
      <c r="H4399" s="210"/>
      <c r="I4399" s="210"/>
      <c r="J4399" s="84"/>
      <c r="K4399" s="84"/>
      <c r="L4399" s="84"/>
      <c r="M4399" s="84"/>
      <c r="N4399" s="84"/>
      <c r="O4399" s="6"/>
      <c r="P4399" s="6"/>
      <c r="Q4399" s="6"/>
      <c r="R4399" s="6"/>
      <c r="S4399" s="6"/>
      <c r="T4399" s="6"/>
      <c r="U4399" s="6"/>
    </row>
    <row r="4400" spans="2:21" s="83" customFormat="1" x14ac:dyDescent="0.2">
      <c r="B4400" s="142"/>
      <c r="E4400" s="84"/>
      <c r="F4400" s="216"/>
      <c r="G4400" s="84"/>
      <c r="H4400" s="210"/>
      <c r="I4400" s="210"/>
      <c r="J4400" s="84"/>
      <c r="K4400" s="84"/>
      <c r="L4400" s="84"/>
      <c r="M4400" s="84"/>
      <c r="N4400" s="84"/>
      <c r="O4400" s="6"/>
      <c r="P4400" s="6"/>
      <c r="Q4400" s="6"/>
      <c r="R4400" s="6"/>
      <c r="S4400" s="6"/>
      <c r="T4400" s="6"/>
      <c r="U4400" s="6"/>
    </row>
    <row r="4401" spans="2:21" s="83" customFormat="1" x14ac:dyDescent="0.2">
      <c r="B4401" s="142"/>
      <c r="E4401" s="84"/>
      <c r="F4401" s="216"/>
      <c r="G4401" s="84"/>
      <c r="H4401" s="210"/>
      <c r="I4401" s="210"/>
      <c r="J4401" s="84"/>
      <c r="K4401" s="84"/>
      <c r="L4401" s="84"/>
      <c r="M4401" s="84"/>
      <c r="N4401" s="84"/>
      <c r="O4401" s="6"/>
      <c r="P4401" s="6"/>
      <c r="Q4401" s="6"/>
      <c r="R4401" s="6"/>
      <c r="S4401" s="6"/>
      <c r="T4401" s="6"/>
      <c r="U4401" s="6"/>
    </row>
    <row r="4402" spans="2:21" s="83" customFormat="1" x14ac:dyDescent="0.2">
      <c r="B4402" s="142"/>
      <c r="E4402" s="84"/>
      <c r="F4402" s="216"/>
      <c r="G4402" s="84"/>
      <c r="H4402" s="210"/>
      <c r="I4402" s="210"/>
      <c r="J4402" s="84"/>
      <c r="K4402" s="84"/>
      <c r="L4402" s="84"/>
      <c r="M4402" s="84"/>
      <c r="N4402" s="84"/>
      <c r="O4402" s="6"/>
      <c r="P4402" s="6"/>
      <c r="Q4402" s="6"/>
      <c r="R4402" s="6"/>
      <c r="S4402" s="6"/>
      <c r="T4402" s="6"/>
      <c r="U4402" s="6"/>
    </row>
    <row r="4403" spans="2:21" s="83" customFormat="1" x14ac:dyDescent="0.2">
      <c r="B4403" s="142"/>
      <c r="E4403" s="84"/>
      <c r="F4403" s="216"/>
      <c r="G4403" s="84"/>
      <c r="H4403" s="210"/>
      <c r="I4403" s="210"/>
      <c r="J4403" s="84"/>
      <c r="K4403" s="84"/>
      <c r="L4403" s="84"/>
      <c r="M4403" s="84"/>
      <c r="N4403" s="84"/>
      <c r="O4403" s="6"/>
      <c r="P4403" s="6"/>
      <c r="Q4403" s="6"/>
      <c r="R4403" s="6"/>
      <c r="S4403" s="6"/>
      <c r="T4403" s="6"/>
      <c r="U4403" s="6"/>
    </row>
    <row r="4404" spans="2:21" s="83" customFormat="1" x14ac:dyDescent="0.2">
      <c r="B4404" s="142"/>
      <c r="E4404" s="84"/>
      <c r="F4404" s="216"/>
      <c r="G4404" s="84"/>
      <c r="H4404" s="210"/>
      <c r="I4404" s="210"/>
      <c r="J4404" s="84"/>
      <c r="K4404" s="84"/>
      <c r="L4404" s="84"/>
      <c r="M4404" s="84"/>
      <c r="N4404" s="84"/>
      <c r="O4404" s="6"/>
      <c r="P4404" s="6"/>
      <c r="Q4404" s="6"/>
      <c r="R4404" s="6"/>
      <c r="S4404" s="6"/>
      <c r="T4404" s="6"/>
      <c r="U4404" s="6"/>
    </row>
    <row r="4405" spans="2:21" s="83" customFormat="1" x14ac:dyDescent="0.2">
      <c r="B4405" s="142"/>
      <c r="E4405" s="84"/>
      <c r="F4405" s="216"/>
      <c r="G4405" s="84"/>
      <c r="H4405" s="210"/>
      <c r="I4405" s="210"/>
      <c r="J4405" s="84"/>
      <c r="K4405" s="84"/>
      <c r="L4405" s="84"/>
      <c r="M4405" s="84"/>
      <c r="N4405" s="84"/>
      <c r="O4405" s="6"/>
      <c r="P4405" s="6"/>
      <c r="Q4405" s="6"/>
      <c r="R4405" s="6"/>
      <c r="S4405" s="6"/>
      <c r="T4405" s="6"/>
      <c r="U4405" s="6"/>
    </row>
    <row r="4406" spans="2:21" s="83" customFormat="1" x14ac:dyDescent="0.2">
      <c r="B4406" s="142"/>
      <c r="E4406" s="84"/>
      <c r="F4406" s="216"/>
      <c r="G4406" s="84"/>
      <c r="H4406" s="210"/>
      <c r="I4406" s="210"/>
      <c r="J4406" s="84"/>
      <c r="K4406" s="84"/>
      <c r="L4406" s="84"/>
      <c r="M4406" s="84"/>
      <c r="N4406" s="84"/>
      <c r="O4406" s="6"/>
      <c r="P4406" s="6"/>
      <c r="Q4406" s="6"/>
      <c r="R4406" s="6"/>
      <c r="S4406" s="6"/>
      <c r="T4406" s="6"/>
      <c r="U4406" s="6"/>
    </row>
    <row r="4407" spans="2:21" s="83" customFormat="1" x14ac:dyDescent="0.2">
      <c r="B4407" s="142"/>
      <c r="E4407" s="84"/>
      <c r="F4407" s="216"/>
      <c r="G4407" s="84"/>
      <c r="H4407" s="210"/>
      <c r="I4407" s="210"/>
      <c r="J4407" s="84"/>
      <c r="K4407" s="84"/>
      <c r="L4407" s="84"/>
      <c r="M4407" s="84"/>
      <c r="N4407" s="84"/>
      <c r="O4407" s="6"/>
      <c r="P4407" s="6"/>
      <c r="Q4407" s="6"/>
      <c r="R4407" s="6"/>
      <c r="S4407" s="6"/>
      <c r="T4407" s="6"/>
      <c r="U4407" s="6"/>
    </row>
    <row r="4408" spans="2:21" s="83" customFormat="1" x14ac:dyDescent="0.2">
      <c r="B4408" s="142"/>
      <c r="E4408" s="84"/>
      <c r="F4408" s="216"/>
      <c r="G4408" s="84"/>
      <c r="H4408" s="210"/>
      <c r="I4408" s="210"/>
      <c r="J4408" s="84"/>
      <c r="K4408" s="84"/>
      <c r="L4408" s="84"/>
      <c r="M4408" s="84"/>
      <c r="N4408" s="84"/>
      <c r="O4408" s="6"/>
      <c r="P4408" s="6"/>
      <c r="Q4408" s="6"/>
      <c r="R4408" s="6"/>
      <c r="S4408" s="6"/>
      <c r="T4408" s="6"/>
      <c r="U4408" s="6"/>
    </row>
    <row r="4409" spans="2:21" s="83" customFormat="1" x14ac:dyDescent="0.2">
      <c r="B4409" s="142"/>
      <c r="E4409" s="84"/>
      <c r="F4409" s="216"/>
      <c r="G4409" s="84"/>
      <c r="H4409" s="210"/>
      <c r="I4409" s="210"/>
      <c r="J4409" s="84"/>
      <c r="K4409" s="84"/>
      <c r="L4409" s="84"/>
      <c r="M4409" s="84"/>
      <c r="N4409" s="84"/>
      <c r="O4409" s="6"/>
      <c r="P4409" s="6"/>
      <c r="Q4409" s="6"/>
      <c r="R4409" s="6"/>
      <c r="S4409" s="6"/>
      <c r="T4409" s="6"/>
      <c r="U4409" s="6"/>
    </row>
    <row r="4410" spans="2:21" s="83" customFormat="1" x14ac:dyDescent="0.2">
      <c r="B4410" s="142"/>
      <c r="E4410" s="84"/>
      <c r="F4410" s="216"/>
      <c r="G4410" s="84"/>
      <c r="H4410" s="210"/>
      <c r="I4410" s="210"/>
      <c r="J4410" s="84"/>
      <c r="K4410" s="84"/>
      <c r="L4410" s="84"/>
      <c r="M4410" s="84"/>
      <c r="N4410" s="84"/>
      <c r="O4410" s="6"/>
      <c r="P4410" s="6"/>
      <c r="Q4410" s="6"/>
      <c r="R4410" s="6"/>
      <c r="S4410" s="6"/>
      <c r="T4410" s="6"/>
      <c r="U4410" s="6"/>
    </row>
    <row r="4411" spans="2:21" s="83" customFormat="1" x14ac:dyDescent="0.2">
      <c r="B4411" s="142"/>
      <c r="E4411" s="84"/>
      <c r="F4411" s="216"/>
      <c r="G4411" s="84"/>
      <c r="H4411" s="210"/>
      <c r="I4411" s="210"/>
      <c r="J4411" s="84"/>
      <c r="K4411" s="84"/>
      <c r="L4411" s="84"/>
      <c r="M4411" s="84"/>
      <c r="N4411" s="84"/>
      <c r="O4411" s="6"/>
      <c r="P4411" s="6"/>
      <c r="Q4411" s="6"/>
      <c r="R4411" s="6"/>
      <c r="S4411" s="6"/>
      <c r="T4411" s="6"/>
      <c r="U4411" s="6"/>
    </row>
    <row r="4412" spans="2:21" s="83" customFormat="1" x14ac:dyDescent="0.2">
      <c r="B4412" s="142"/>
      <c r="E4412" s="84"/>
      <c r="F4412" s="216"/>
      <c r="G4412" s="84"/>
      <c r="H4412" s="210"/>
      <c r="I4412" s="210"/>
      <c r="J4412" s="84"/>
      <c r="K4412" s="84"/>
      <c r="L4412" s="84"/>
      <c r="M4412" s="84"/>
      <c r="N4412" s="84"/>
      <c r="O4412" s="6"/>
      <c r="P4412" s="6"/>
      <c r="Q4412" s="6"/>
      <c r="R4412" s="6"/>
      <c r="S4412" s="6"/>
      <c r="T4412" s="6"/>
      <c r="U4412" s="6"/>
    </row>
    <row r="4413" spans="2:21" s="83" customFormat="1" x14ac:dyDescent="0.2">
      <c r="B4413" s="142"/>
      <c r="E4413" s="84"/>
      <c r="F4413" s="216"/>
      <c r="G4413" s="84"/>
      <c r="H4413" s="210"/>
      <c r="I4413" s="210"/>
      <c r="J4413" s="84"/>
      <c r="K4413" s="84"/>
      <c r="L4413" s="84"/>
      <c r="M4413" s="84"/>
      <c r="N4413" s="84"/>
      <c r="O4413" s="6"/>
      <c r="P4413" s="6"/>
      <c r="Q4413" s="6"/>
      <c r="R4413" s="6"/>
      <c r="S4413" s="6"/>
      <c r="T4413" s="6"/>
      <c r="U4413" s="6"/>
    </row>
    <row r="4414" spans="2:21" s="83" customFormat="1" x14ac:dyDescent="0.2">
      <c r="B4414" s="142"/>
      <c r="E4414" s="84"/>
      <c r="F4414" s="216"/>
      <c r="G4414" s="84"/>
      <c r="H4414" s="210"/>
      <c r="I4414" s="210"/>
      <c r="J4414" s="84"/>
      <c r="K4414" s="84"/>
      <c r="L4414" s="84"/>
      <c r="M4414" s="84"/>
      <c r="N4414" s="84"/>
      <c r="O4414" s="6"/>
      <c r="P4414" s="6"/>
      <c r="Q4414" s="6"/>
      <c r="R4414" s="6"/>
      <c r="S4414" s="6"/>
      <c r="T4414" s="6"/>
      <c r="U4414" s="6"/>
    </row>
    <row r="4415" spans="2:21" s="83" customFormat="1" x14ac:dyDescent="0.2">
      <c r="B4415" s="142"/>
      <c r="E4415" s="84"/>
      <c r="F4415" s="216"/>
      <c r="G4415" s="84"/>
      <c r="H4415" s="210"/>
      <c r="I4415" s="210"/>
      <c r="J4415" s="84"/>
      <c r="K4415" s="84"/>
      <c r="L4415" s="84"/>
      <c r="M4415" s="84"/>
      <c r="N4415" s="84"/>
      <c r="O4415" s="6"/>
      <c r="P4415" s="6"/>
      <c r="Q4415" s="6"/>
      <c r="R4415" s="6"/>
      <c r="S4415" s="6"/>
      <c r="T4415" s="6"/>
      <c r="U4415" s="6"/>
    </row>
    <row r="4416" spans="2:21" s="83" customFormat="1" x14ac:dyDescent="0.2">
      <c r="B4416" s="142"/>
      <c r="E4416" s="84"/>
      <c r="F4416" s="216"/>
      <c r="G4416" s="84"/>
      <c r="H4416" s="210"/>
      <c r="I4416" s="210"/>
      <c r="J4416" s="84"/>
      <c r="K4416" s="84"/>
      <c r="L4416" s="84"/>
      <c r="M4416" s="84"/>
      <c r="N4416" s="84"/>
      <c r="O4416" s="6"/>
      <c r="P4416" s="6"/>
      <c r="Q4416" s="6"/>
      <c r="R4416" s="6"/>
      <c r="S4416" s="6"/>
      <c r="T4416" s="6"/>
      <c r="U4416" s="6"/>
    </row>
    <row r="4417" spans="2:21" s="83" customFormat="1" x14ac:dyDescent="0.2">
      <c r="B4417" s="142"/>
      <c r="E4417" s="84"/>
      <c r="F4417" s="216"/>
      <c r="G4417" s="84"/>
      <c r="H4417" s="210"/>
      <c r="I4417" s="210"/>
      <c r="J4417" s="84"/>
      <c r="K4417" s="84"/>
      <c r="L4417" s="84"/>
      <c r="M4417" s="84"/>
      <c r="N4417" s="84"/>
      <c r="O4417" s="6"/>
      <c r="P4417" s="6"/>
      <c r="Q4417" s="6"/>
      <c r="R4417" s="6"/>
      <c r="S4417" s="6"/>
      <c r="T4417" s="6"/>
      <c r="U4417" s="6"/>
    </row>
    <row r="4418" spans="2:21" s="83" customFormat="1" x14ac:dyDescent="0.2">
      <c r="B4418" s="142"/>
      <c r="E4418" s="84"/>
      <c r="F4418" s="216"/>
      <c r="G4418" s="84"/>
      <c r="H4418" s="210"/>
      <c r="I4418" s="210"/>
      <c r="J4418" s="84"/>
      <c r="K4418" s="84"/>
      <c r="L4418" s="84"/>
      <c r="M4418" s="84"/>
      <c r="N4418" s="84"/>
      <c r="O4418" s="6"/>
      <c r="P4418" s="6"/>
      <c r="Q4418" s="6"/>
      <c r="R4418" s="6"/>
      <c r="S4418" s="6"/>
      <c r="T4418" s="6"/>
      <c r="U4418" s="6"/>
    </row>
    <row r="4419" spans="2:21" s="83" customFormat="1" x14ac:dyDescent="0.2">
      <c r="B4419" s="142"/>
      <c r="E4419" s="84"/>
      <c r="F4419" s="216"/>
      <c r="G4419" s="84"/>
      <c r="H4419" s="210"/>
      <c r="I4419" s="210"/>
      <c r="J4419" s="84"/>
      <c r="K4419" s="84"/>
      <c r="L4419" s="84"/>
      <c r="M4419" s="84"/>
      <c r="N4419" s="84"/>
      <c r="O4419" s="6"/>
      <c r="P4419" s="6"/>
      <c r="Q4419" s="6"/>
      <c r="R4419" s="6"/>
      <c r="S4419" s="6"/>
      <c r="T4419" s="6"/>
      <c r="U4419" s="6"/>
    </row>
    <row r="4420" spans="2:21" s="83" customFormat="1" x14ac:dyDescent="0.2">
      <c r="B4420" s="142"/>
      <c r="E4420" s="84"/>
      <c r="F4420" s="216"/>
      <c r="G4420" s="84"/>
      <c r="H4420" s="210"/>
      <c r="I4420" s="210"/>
      <c r="J4420" s="84"/>
      <c r="K4420" s="84"/>
      <c r="L4420" s="84"/>
      <c r="M4420" s="84"/>
      <c r="N4420" s="84"/>
      <c r="O4420" s="6"/>
      <c r="P4420" s="6"/>
      <c r="Q4420" s="6"/>
      <c r="R4420" s="6"/>
      <c r="S4420" s="6"/>
      <c r="T4420" s="6"/>
      <c r="U4420" s="6"/>
    </row>
    <row r="4421" spans="2:21" s="83" customFormat="1" x14ac:dyDescent="0.2">
      <c r="B4421" s="142"/>
      <c r="E4421" s="84"/>
      <c r="F4421" s="216"/>
      <c r="G4421" s="84"/>
      <c r="H4421" s="210"/>
      <c r="I4421" s="210"/>
      <c r="J4421" s="84"/>
      <c r="K4421" s="84"/>
      <c r="L4421" s="84"/>
      <c r="M4421" s="84"/>
      <c r="N4421" s="84"/>
      <c r="O4421" s="6"/>
      <c r="P4421" s="6"/>
      <c r="Q4421" s="6"/>
      <c r="R4421" s="6"/>
      <c r="S4421" s="6"/>
      <c r="T4421" s="6"/>
      <c r="U4421" s="6"/>
    </row>
    <row r="4422" spans="2:21" s="83" customFormat="1" x14ac:dyDescent="0.2">
      <c r="B4422" s="142"/>
      <c r="E4422" s="84"/>
      <c r="F4422" s="216"/>
      <c r="G4422" s="84"/>
      <c r="H4422" s="210"/>
      <c r="I4422" s="210"/>
      <c r="J4422" s="84"/>
      <c r="K4422" s="84"/>
      <c r="L4422" s="84"/>
      <c r="M4422" s="84"/>
      <c r="N4422" s="84"/>
      <c r="O4422" s="6"/>
      <c r="P4422" s="6"/>
      <c r="Q4422" s="6"/>
      <c r="R4422" s="6"/>
      <c r="S4422" s="6"/>
      <c r="T4422" s="6"/>
      <c r="U4422" s="6"/>
    </row>
    <row r="4423" spans="2:21" s="83" customFormat="1" x14ac:dyDescent="0.2">
      <c r="B4423" s="142"/>
      <c r="E4423" s="84"/>
      <c r="F4423" s="216"/>
      <c r="G4423" s="84"/>
      <c r="H4423" s="210"/>
      <c r="I4423" s="210"/>
      <c r="J4423" s="84"/>
      <c r="K4423" s="84"/>
      <c r="L4423" s="84"/>
      <c r="M4423" s="84"/>
      <c r="N4423" s="84"/>
      <c r="O4423" s="6"/>
      <c r="P4423" s="6"/>
      <c r="Q4423" s="6"/>
      <c r="R4423" s="6"/>
      <c r="S4423" s="6"/>
      <c r="T4423" s="6"/>
      <c r="U4423" s="6"/>
    </row>
    <row r="4424" spans="2:21" s="83" customFormat="1" x14ac:dyDescent="0.2">
      <c r="B4424" s="142"/>
      <c r="E4424" s="84"/>
      <c r="F4424" s="216"/>
      <c r="G4424" s="84"/>
      <c r="H4424" s="210"/>
      <c r="I4424" s="210"/>
      <c r="J4424" s="84"/>
      <c r="K4424" s="84"/>
      <c r="L4424" s="84"/>
      <c r="M4424" s="84"/>
      <c r="N4424" s="84"/>
      <c r="O4424" s="6"/>
      <c r="P4424" s="6"/>
      <c r="Q4424" s="6"/>
      <c r="R4424" s="6"/>
      <c r="S4424" s="6"/>
      <c r="T4424" s="6"/>
      <c r="U4424" s="6"/>
    </row>
    <row r="4425" spans="2:21" s="83" customFormat="1" x14ac:dyDescent="0.2">
      <c r="B4425" s="142"/>
      <c r="E4425" s="84"/>
      <c r="F4425" s="216"/>
      <c r="G4425" s="84"/>
      <c r="H4425" s="210"/>
      <c r="I4425" s="210"/>
      <c r="J4425" s="84"/>
      <c r="K4425" s="84"/>
      <c r="L4425" s="84"/>
      <c r="M4425" s="84"/>
      <c r="N4425" s="84"/>
      <c r="O4425" s="6"/>
      <c r="P4425" s="6"/>
      <c r="Q4425" s="6"/>
      <c r="R4425" s="6"/>
      <c r="S4425" s="6"/>
      <c r="T4425" s="6"/>
      <c r="U4425" s="6"/>
    </row>
    <row r="4426" spans="2:21" s="83" customFormat="1" x14ac:dyDescent="0.2">
      <c r="B4426" s="142"/>
      <c r="E4426" s="84"/>
      <c r="F4426" s="216"/>
      <c r="G4426" s="84"/>
      <c r="H4426" s="210"/>
      <c r="I4426" s="210"/>
      <c r="J4426" s="84"/>
      <c r="K4426" s="84"/>
      <c r="L4426" s="84"/>
      <c r="M4426" s="84"/>
      <c r="N4426" s="84"/>
      <c r="O4426" s="6"/>
      <c r="P4426" s="6"/>
      <c r="Q4426" s="6"/>
      <c r="R4426" s="6"/>
      <c r="S4426" s="6"/>
      <c r="T4426" s="6"/>
      <c r="U4426" s="6"/>
    </row>
    <row r="4427" spans="2:21" s="83" customFormat="1" x14ac:dyDescent="0.2">
      <c r="B4427" s="142"/>
      <c r="E4427" s="84"/>
      <c r="F4427" s="216"/>
      <c r="G4427" s="84"/>
      <c r="H4427" s="210"/>
      <c r="I4427" s="210"/>
      <c r="J4427" s="84"/>
      <c r="K4427" s="84"/>
      <c r="L4427" s="84"/>
      <c r="M4427" s="84"/>
      <c r="N4427" s="84"/>
      <c r="O4427" s="6"/>
      <c r="P4427" s="6"/>
      <c r="Q4427" s="6"/>
      <c r="R4427" s="6"/>
      <c r="S4427" s="6"/>
      <c r="T4427" s="6"/>
      <c r="U4427" s="6"/>
    </row>
    <row r="4428" spans="2:21" s="83" customFormat="1" x14ac:dyDescent="0.2">
      <c r="B4428" s="142"/>
      <c r="E4428" s="84"/>
      <c r="F4428" s="216"/>
      <c r="G4428" s="84"/>
      <c r="H4428" s="210"/>
      <c r="I4428" s="210"/>
      <c r="J4428" s="84"/>
      <c r="K4428" s="84"/>
      <c r="L4428" s="84"/>
      <c r="M4428" s="84"/>
      <c r="N4428" s="84"/>
      <c r="O4428" s="6"/>
      <c r="P4428" s="6"/>
      <c r="Q4428" s="6"/>
      <c r="R4428" s="6"/>
      <c r="S4428" s="6"/>
      <c r="T4428" s="6"/>
      <c r="U4428" s="6"/>
    </row>
    <row r="4429" spans="2:21" s="83" customFormat="1" x14ac:dyDescent="0.2">
      <c r="B4429" s="142"/>
      <c r="E4429" s="84"/>
      <c r="F4429" s="216"/>
      <c r="G4429" s="84"/>
      <c r="H4429" s="210"/>
      <c r="I4429" s="210"/>
      <c r="J4429" s="84"/>
      <c r="K4429" s="84"/>
      <c r="L4429" s="84"/>
      <c r="M4429" s="84"/>
      <c r="N4429" s="84"/>
      <c r="O4429" s="6"/>
      <c r="P4429" s="6"/>
      <c r="Q4429" s="6"/>
      <c r="R4429" s="6"/>
      <c r="S4429" s="6"/>
      <c r="T4429" s="6"/>
      <c r="U4429" s="6"/>
    </row>
    <row r="4430" spans="2:21" s="83" customFormat="1" x14ac:dyDescent="0.2">
      <c r="B4430" s="142"/>
      <c r="E4430" s="84"/>
      <c r="F4430" s="216"/>
      <c r="G4430" s="84"/>
      <c r="H4430" s="210"/>
      <c r="I4430" s="210"/>
      <c r="J4430" s="84"/>
      <c r="K4430" s="84"/>
      <c r="L4430" s="84"/>
      <c r="M4430" s="84"/>
      <c r="N4430" s="84"/>
      <c r="O4430" s="6"/>
      <c r="P4430" s="6"/>
      <c r="Q4430" s="6"/>
      <c r="R4430" s="6"/>
      <c r="S4430" s="6"/>
      <c r="T4430" s="6"/>
      <c r="U4430" s="6"/>
    </row>
    <row r="4431" spans="2:21" s="83" customFormat="1" x14ac:dyDescent="0.2">
      <c r="B4431" s="142"/>
      <c r="E4431" s="84"/>
      <c r="F4431" s="216"/>
      <c r="G4431" s="84"/>
      <c r="H4431" s="210"/>
      <c r="I4431" s="210"/>
      <c r="J4431" s="84"/>
      <c r="K4431" s="84"/>
      <c r="L4431" s="84"/>
      <c r="M4431" s="84"/>
      <c r="N4431" s="84"/>
      <c r="O4431" s="6"/>
      <c r="P4431" s="6"/>
      <c r="Q4431" s="6"/>
      <c r="R4431" s="6"/>
      <c r="S4431" s="6"/>
      <c r="T4431" s="6"/>
      <c r="U4431" s="6"/>
    </row>
    <row r="4432" spans="2:21" s="83" customFormat="1" x14ac:dyDescent="0.2">
      <c r="B4432" s="142"/>
      <c r="E4432" s="84"/>
      <c r="F4432" s="216"/>
      <c r="G4432" s="84"/>
      <c r="H4432" s="210"/>
      <c r="I4432" s="210"/>
      <c r="J4432" s="84"/>
      <c r="K4432" s="84"/>
      <c r="L4432" s="84"/>
      <c r="M4432" s="84"/>
      <c r="N4432" s="84"/>
      <c r="O4432" s="6"/>
      <c r="P4432" s="6"/>
      <c r="Q4432" s="6"/>
      <c r="R4432" s="6"/>
      <c r="S4432" s="6"/>
      <c r="T4432" s="6"/>
      <c r="U4432" s="6"/>
    </row>
    <row r="4433" spans="2:21" s="83" customFormat="1" x14ac:dyDescent="0.2">
      <c r="B4433" s="142"/>
      <c r="E4433" s="84"/>
      <c r="F4433" s="216"/>
      <c r="G4433" s="84"/>
      <c r="H4433" s="210"/>
      <c r="I4433" s="210"/>
      <c r="J4433" s="84"/>
      <c r="K4433" s="84"/>
      <c r="L4433" s="84"/>
      <c r="M4433" s="84"/>
      <c r="N4433" s="84"/>
      <c r="O4433" s="6"/>
      <c r="P4433" s="6"/>
      <c r="Q4433" s="6"/>
      <c r="R4433" s="6"/>
      <c r="S4433" s="6"/>
      <c r="T4433" s="6"/>
      <c r="U4433" s="6"/>
    </row>
    <row r="4434" spans="2:21" s="83" customFormat="1" x14ac:dyDescent="0.2">
      <c r="B4434" s="142"/>
      <c r="E4434" s="84"/>
      <c r="F4434" s="216"/>
      <c r="G4434" s="84"/>
      <c r="H4434" s="210"/>
      <c r="I4434" s="210"/>
      <c r="J4434" s="84"/>
      <c r="K4434" s="84"/>
      <c r="L4434" s="84"/>
      <c r="M4434" s="84"/>
      <c r="N4434" s="84"/>
      <c r="O4434" s="6"/>
      <c r="P4434" s="6"/>
      <c r="Q4434" s="6"/>
      <c r="R4434" s="6"/>
      <c r="S4434" s="6"/>
      <c r="T4434" s="6"/>
      <c r="U4434" s="6"/>
    </row>
    <row r="4435" spans="2:21" s="83" customFormat="1" x14ac:dyDescent="0.2">
      <c r="B4435" s="142"/>
      <c r="E4435" s="84"/>
      <c r="F4435" s="216"/>
      <c r="G4435" s="84"/>
      <c r="H4435" s="210"/>
      <c r="I4435" s="210"/>
      <c r="J4435" s="84"/>
      <c r="K4435" s="84"/>
      <c r="L4435" s="84"/>
      <c r="M4435" s="84"/>
      <c r="N4435" s="84"/>
      <c r="O4435" s="6"/>
      <c r="P4435" s="6"/>
      <c r="Q4435" s="6"/>
      <c r="R4435" s="6"/>
      <c r="S4435" s="6"/>
      <c r="T4435" s="6"/>
      <c r="U4435" s="6"/>
    </row>
    <row r="4436" spans="2:21" s="83" customFormat="1" x14ac:dyDescent="0.2">
      <c r="B4436" s="142"/>
      <c r="E4436" s="84"/>
      <c r="F4436" s="216"/>
      <c r="G4436" s="84"/>
      <c r="H4436" s="210"/>
      <c r="I4436" s="210"/>
      <c r="J4436" s="84"/>
      <c r="K4436" s="84"/>
      <c r="L4436" s="84"/>
      <c r="M4436" s="84"/>
      <c r="N4436" s="84"/>
      <c r="O4436" s="6"/>
      <c r="P4436" s="6"/>
      <c r="Q4436" s="6"/>
      <c r="R4436" s="6"/>
      <c r="S4436" s="6"/>
      <c r="T4436" s="6"/>
      <c r="U4436" s="6"/>
    </row>
    <row r="4437" spans="2:21" s="83" customFormat="1" x14ac:dyDescent="0.2">
      <c r="B4437" s="142"/>
      <c r="E4437" s="84"/>
      <c r="F4437" s="216"/>
      <c r="G4437" s="84"/>
      <c r="H4437" s="210"/>
      <c r="I4437" s="210"/>
      <c r="J4437" s="84"/>
      <c r="K4437" s="84"/>
      <c r="L4437" s="84"/>
      <c r="M4437" s="84"/>
      <c r="N4437" s="84"/>
      <c r="O4437" s="6"/>
      <c r="P4437" s="6"/>
      <c r="Q4437" s="6"/>
      <c r="R4437" s="6"/>
      <c r="S4437" s="6"/>
      <c r="T4437" s="6"/>
      <c r="U4437" s="6"/>
    </row>
    <row r="4438" spans="2:21" s="83" customFormat="1" x14ac:dyDescent="0.2">
      <c r="B4438" s="142"/>
      <c r="E4438" s="84"/>
      <c r="F4438" s="216"/>
      <c r="G4438" s="84"/>
      <c r="H4438" s="210"/>
      <c r="I4438" s="210"/>
      <c r="J4438" s="84"/>
      <c r="K4438" s="84"/>
      <c r="L4438" s="84"/>
      <c r="M4438" s="84"/>
      <c r="N4438" s="84"/>
      <c r="O4438" s="6"/>
      <c r="P4438" s="6"/>
      <c r="Q4438" s="6"/>
      <c r="R4438" s="6"/>
      <c r="S4438" s="6"/>
      <c r="T4438" s="6"/>
      <c r="U4438" s="6"/>
    </row>
    <row r="4439" spans="2:21" s="83" customFormat="1" x14ac:dyDescent="0.2">
      <c r="B4439" s="142"/>
      <c r="E4439" s="84"/>
      <c r="F4439" s="216"/>
      <c r="G4439" s="84"/>
      <c r="H4439" s="210"/>
      <c r="I4439" s="210"/>
      <c r="J4439" s="84"/>
      <c r="K4439" s="84"/>
      <c r="L4439" s="84"/>
      <c r="M4439" s="84"/>
      <c r="N4439" s="84"/>
      <c r="O4439" s="6"/>
      <c r="P4439" s="6"/>
      <c r="Q4439" s="6"/>
      <c r="R4439" s="6"/>
      <c r="S4439" s="6"/>
      <c r="T4439" s="6"/>
      <c r="U4439" s="6"/>
    </row>
    <row r="4440" spans="2:21" s="83" customFormat="1" x14ac:dyDescent="0.2">
      <c r="B4440" s="142"/>
      <c r="E4440" s="84"/>
      <c r="F4440" s="216"/>
      <c r="G4440" s="84"/>
      <c r="H4440" s="210"/>
      <c r="I4440" s="210"/>
      <c r="J4440" s="84"/>
      <c r="K4440" s="84"/>
      <c r="L4440" s="84"/>
      <c r="M4440" s="84"/>
      <c r="N4440" s="84"/>
      <c r="O4440" s="6"/>
      <c r="P4440" s="6"/>
      <c r="Q4440" s="6"/>
      <c r="R4440" s="6"/>
      <c r="S4440" s="6"/>
      <c r="T4440" s="6"/>
      <c r="U4440" s="6"/>
    </row>
    <row r="4441" spans="2:21" s="83" customFormat="1" x14ac:dyDescent="0.2">
      <c r="B4441" s="142"/>
      <c r="E4441" s="84"/>
      <c r="F4441" s="216"/>
      <c r="G4441" s="84"/>
      <c r="H4441" s="210"/>
      <c r="I4441" s="210"/>
      <c r="J4441" s="84"/>
      <c r="K4441" s="84"/>
      <c r="L4441" s="84"/>
      <c r="M4441" s="84"/>
      <c r="N4441" s="84"/>
      <c r="O4441" s="6"/>
      <c r="P4441" s="6"/>
      <c r="Q4441" s="6"/>
      <c r="R4441" s="6"/>
      <c r="S4441" s="6"/>
      <c r="T4441" s="6"/>
      <c r="U4441" s="6"/>
    </row>
    <row r="4442" spans="2:21" s="83" customFormat="1" x14ac:dyDescent="0.2">
      <c r="B4442" s="142"/>
      <c r="E4442" s="84"/>
      <c r="F4442" s="216"/>
      <c r="G4442" s="84"/>
      <c r="H4442" s="210"/>
      <c r="I4442" s="210"/>
      <c r="J4442" s="84"/>
      <c r="K4442" s="84"/>
      <c r="L4442" s="84"/>
      <c r="M4442" s="84"/>
      <c r="N4442" s="84"/>
      <c r="O4442" s="6"/>
      <c r="P4442" s="6"/>
      <c r="Q4442" s="6"/>
      <c r="R4442" s="6"/>
      <c r="S4442" s="6"/>
      <c r="T4442" s="6"/>
      <c r="U4442" s="6"/>
    </row>
    <row r="4443" spans="2:21" s="83" customFormat="1" x14ac:dyDescent="0.2">
      <c r="B4443" s="142"/>
      <c r="E4443" s="84"/>
      <c r="F4443" s="216"/>
      <c r="G4443" s="84"/>
      <c r="H4443" s="210"/>
      <c r="I4443" s="210"/>
      <c r="J4443" s="84"/>
      <c r="K4443" s="84"/>
      <c r="L4443" s="84"/>
      <c r="M4443" s="84"/>
      <c r="N4443" s="84"/>
      <c r="O4443" s="6"/>
      <c r="P4443" s="6"/>
      <c r="Q4443" s="6"/>
      <c r="R4443" s="6"/>
      <c r="S4443" s="6"/>
      <c r="T4443" s="6"/>
      <c r="U4443" s="6"/>
    </row>
    <row r="4444" spans="2:21" s="83" customFormat="1" x14ac:dyDescent="0.2">
      <c r="B4444" s="142"/>
      <c r="E4444" s="84"/>
      <c r="F4444" s="216"/>
      <c r="G4444" s="84"/>
      <c r="H4444" s="210"/>
      <c r="I4444" s="210"/>
      <c r="J4444" s="84"/>
      <c r="K4444" s="84"/>
      <c r="L4444" s="84"/>
      <c r="M4444" s="84"/>
      <c r="N4444" s="84"/>
      <c r="O4444" s="6"/>
      <c r="P4444" s="6"/>
      <c r="Q4444" s="6"/>
      <c r="R4444" s="6"/>
      <c r="S4444" s="6"/>
      <c r="T4444" s="6"/>
      <c r="U4444" s="6"/>
    </row>
    <row r="4445" spans="2:21" s="83" customFormat="1" x14ac:dyDescent="0.2">
      <c r="B4445" s="142"/>
      <c r="E4445" s="84"/>
      <c r="F4445" s="216"/>
      <c r="G4445" s="84"/>
      <c r="H4445" s="210"/>
      <c r="I4445" s="210"/>
      <c r="J4445" s="84"/>
      <c r="K4445" s="84"/>
      <c r="L4445" s="84"/>
      <c r="M4445" s="84"/>
      <c r="N4445" s="84"/>
      <c r="O4445" s="6"/>
      <c r="P4445" s="6"/>
      <c r="Q4445" s="6"/>
      <c r="R4445" s="6"/>
      <c r="S4445" s="6"/>
      <c r="T4445" s="6"/>
      <c r="U4445" s="6"/>
    </row>
    <row r="4446" spans="2:21" s="83" customFormat="1" x14ac:dyDescent="0.2">
      <c r="B4446" s="142"/>
      <c r="E4446" s="84"/>
      <c r="F4446" s="216"/>
      <c r="G4446" s="84"/>
      <c r="H4446" s="210"/>
      <c r="I4446" s="210"/>
      <c r="J4446" s="84"/>
      <c r="K4446" s="84"/>
      <c r="L4446" s="84"/>
      <c r="M4446" s="84"/>
      <c r="N4446" s="84"/>
      <c r="O4446" s="6"/>
      <c r="P4446" s="6"/>
      <c r="Q4446" s="6"/>
      <c r="R4446" s="6"/>
      <c r="S4446" s="6"/>
      <c r="T4446" s="6"/>
      <c r="U4446" s="6"/>
    </row>
    <row r="4447" spans="2:21" s="83" customFormat="1" x14ac:dyDescent="0.2">
      <c r="B4447" s="142"/>
      <c r="E4447" s="84"/>
      <c r="F4447" s="216"/>
      <c r="G4447" s="84"/>
      <c r="H4447" s="210"/>
      <c r="I4447" s="210"/>
      <c r="J4447" s="84"/>
      <c r="K4447" s="84"/>
      <c r="L4447" s="84"/>
      <c r="M4447" s="84"/>
      <c r="N4447" s="84"/>
      <c r="O4447" s="6"/>
      <c r="P4447" s="6"/>
      <c r="Q4447" s="6"/>
      <c r="R4447" s="6"/>
      <c r="S4447" s="6"/>
      <c r="T4447" s="6"/>
      <c r="U4447" s="6"/>
    </row>
    <row r="4448" spans="2:21" s="83" customFormat="1" x14ac:dyDescent="0.2">
      <c r="B4448" s="142"/>
      <c r="E4448" s="84"/>
      <c r="F4448" s="216"/>
      <c r="G4448" s="84"/>
      <c r="H4448" s="210"/>
      <c r="I4448" s="210"/>
      <c r="J4448" s="84"/>
      <c r="K4448" s="84"/>
      <c r="L4448" s="84"/>
      <c r="M4448" s="84"/>
      <c r="N4448" s="84"/>
      <c r="O4448" s="6"/>
      <c r="P4448" s="6"/>
      <c r="Q4448" s="6"/>
      <c r="R4448" s="6"/>
      <c r="S4448" s="6"/>
      <c r="T4448" s="6"/>
      <c r="U4448" s="6"/>
    </row>
    <row r="4449" spans="2:21" s="83" customFormat="1" x14ac:dyDescent="0.2">
      <c r="B4449" s="142"/>
      <c r="E4449" s="84"/>
      <c r="F4449" s="216"/>
      <c r="G4449" s="84"/>
      <c r="H4449" s="210"/>
      <c r="I4449" s="210"/>
      <c r="J4449" s="84"/>
      <c r="K4449" s="84"/>
      <c r="L4449" s="84"/>
      <c r="M4449" s="84"/>
      <c r="N4449" s="84"/>
      <c r="O4449" s="6"/>
      <c r="P4449" s="6"/>
      <c r="Q4449" s="6"/>
      <c r="R4449" s="6"/>
      <c r="S4449" s="6"/>
      <c r="T4449" s="6"/>
      <c r="U4449" s="6"/>
    </row>
    <row r="4450" spans="2:21" s="83" customFormat="1" x14ac:dyDescent="0.2">
      <c r="B4450" s="142"/>
      <c r="E4450" s="84"/>
      <c r="F4450" s="216"/>
      <c r="G4450" s="84"/>
      <c r="H4450" s="210"/>
      <c r="I4450" s="210"/>
      <c r="J4450" s="84"/>
      <c r="K4450" s="84"/>
      <c r="L4450" s="84"/>
      <c r="M4450" s="84"/>
      <c r="N4450" s="84"/>
      <c r="O4450" s="6"/>
      <c r="P4450" s="6"/>
      <c r="Q4450" s="6"/>
      <c r="R4450" s="6"/>
      <c r="S4450" s="6"/>
      <c r="T4450" s="6"/>
      <c r="U4450" s="6"/>
    </row>
    <row r="4451" spans="2:21" s="83" customFormat="1" x14ac:dyDescent="0.2">
      <c r="B4451" s="142"/>
      <c r="E4451" s="84"/>
      <c r="F4451" s="216"/>
      <c r="G4451" s="84"/>
      <c r="H4451" s="210"/>
      <c r="I4451" s="210"/>
      <c r="J4451" s="84"/>
      <c r="K4451" s="84"/>
      <c r="L4451" s="84"/>
      <c r="M4451" s="84"/>
      <c r="N4451" s="84"/>
      <c r="O4451" s="6"/>
      <c r="P4451" s="6"/>
      <c r="Q4451" s="6"/>
      <c r="R4451" s="6"/>
      <c r="S4451" s="6"/>
      <c r="T4451" s="6"/>
      <c r="U4451" s="6"/>
    </row>
    <row r="4452" spans="2:21" s="83" customFormat="1" x14ac:dyDescent="0.2">
      <c r="B4452" s="142"/>
      <c r="E4452" s="84"/>
      <c r="F4452" s="216"/>
      <c r="G4452" s="84"/>
      <c r="H4452" s="210"/>
      <c r="I4452" s="210"/>
      <c r="J4452" s="84"/>
      <c r="K4452" s="84"/>
      <c r="L4452" s="84"/>
      <c r="M4452" s="84"/>
      <c r="N4452" s="84"/>
      <c r="O4452" s="6"/>
      <c r="P4452" s="6"/>
      <c r="Q4452" s="6"/>
      <c r="R4452" s="6"/>
      <c r="S4452" s="6"/>
      <c r="T4452" s="6"/>
      <c r="U4452" s="6"/>
    </row>
    <row r="4453" spans="2:21" s="83" customFormat="1" x14ac:dyDescent="0.2">
      <c r="B4453" s="142"/>
      <c r="E4453" s="84"/>
      <c r="F4453" s="216"/>
      <c r="G4453" s="84"/>
      <c r="H4453" s="210"/>
      <c r="I4453" s="210"/>
      <c r="J4453" s="84"/>
      <c r="K4453" s="84"/>
      <c r="L4453" s="84"/>
      <c r="M4453" s="84"/>
      <c r="N4453" s="84"/>
      <c r="O4453" s="6"/>
      <c r="P4453" s="6"/>
      <c r="Q4453" s="6"/>
      <c r="R4453" s="6"/>
      <c r="S4453" s="6"/>
      <c r="T4453" s="6"/>
      <c r="U4453" s="6"/>
    </row>
    <row r="4454" spans="2:21" s="83" customFormat="1" x14ac:dyDescent="0.2">
      <c r="B4454" s="142"/>
      <c r="E4454" s="84"/>
      <c r="F4454" s="216"/>
      <c r="G4454" s="84"/>
      <c r="H4454" s="210"/>
      <c r="I4454" s="210"/>
      <c r="J4454" s="84"/>
      <c r="K4454" s="84"/>
      <c r="L4454" s="84"/>
      <c r="M4454" s="84"/>
      <c r="N4454" s="84"/>
      <c r="O4454" s="6"/>
      <c r="P4454" s="6"/>
      <c r="Q4454" s="6"/>
      <c r="R4454" s="6"/>
      <c r="S4454" s="6"/>
      <c r="T4454" s="6"/>
      <c r="U4454" s="6"/>
    </row>
    <row r="4455" spans="2:21" s="83" customFormat="1" x14ac:dyDescent="0.2">
      <c r="B4455" s="142"/>
      <c r="E4455" s="84"/>
      <c r="F4455" s="216"/>
      <c r="G4455" s="84"/>
      <c r="H4455" s="210"/>
      <c r="I4455" s="210"/>
      <c r="J4455" s="84"/>
      <c r="K4455" s="84"/>
      <c r="L4455" s="84"/>
      <c r="M4455" s="84"/>
      <c r="N4455" s="84"/>
      <c r="O4455" s="6"/>
      <c r="P4455" s="6"/>
      <c r="Q4455" s="6"/>
      <c r="R4455" s="6"/>
      <c r="S4455" s="6"/>
      <c r="T4455" s="6"/>
      <c r="U4455" s="6"/>
    </row>
    <row r="4456" spans="2:21" s="83" customFormat="1" x14ac:dyDescent="0.2">
      <c r="B4456" s="142"/>
      <c r="E4456" s="84"/>
      <c r="F4456" s="216"/>
      <c r="G4456" s="84"/>
      <c r="H4456" s="210"/>
      <c r="I4456" s="210"/>
      <c r="J4456" s="84"/>
      <c r="K4456" s="84"/>
      <c r="L4456" s="84"/>
      <c r="M4456" s="84"/>
      <c r="N4456" s="84"/>
      <c r="O4456" s="6"/>
      <c r="P4456" s="6"/>
      <c r="Q4456" s="6"/>
      <c r="R4456" s="6"/>
      <c r="S4456" s="6"/>
      <c r="T4456" s="6"/>
      <c r="U4456" s="6"/>
    </row>
    <row r="4457" spans="2:21" s="83" customFormat="1" x14ac:dyDescent="0.2">
      <c r="B4457" s="142"/>
      <c r="E4457" s="84"/>
      <c r="F4457" s="216"/>
      <c r="G4457" s="84"/>
      <c r="H4457" s="210"/>
      <c r="I4457" s="210"/>
      <c r="J4457" s="84"/>
      <c r="K4457" s="84"/>
      <c r="L4457" s="84"/>
      <c r="M4457" s="84"/>
      <c r="N4457" s="84"/>
      <c r="O4457" s="6"/>
      <c r="P4457" s="6"/>
      <c r="Q4457" s="6"/>
      <c r="R4457" s="6"/>
      <c r="S4457" s="6"/>
      <c r="T4457" s="6"/>
      <c r="U4457" s="6"/>
    </row>
    <row r="4458" spans="2:21" s="83" customFormat="1" x14ac:dyDescent="0.2">
      <c r="B4458" s="142"/>
      <c r="E4458" s="84"/>
      <c r="F4458" s="216"/>
      <c r="G4458" s="84"/>
      <c r="H4458" s="210"/>
      <c r="I4458" s="210"/>
      <c r="J4458" s="84"/>
      <c r="K4458" s="84"/>
      <c r="L4458" s="84"/>
      <c r="M4458" s="84"/>
      <c r="N4458" s="84"/>
      <c r="O4458" s="6"/>
      <c r="P4458" s="6"/>
      <c r="Q4458" s="6"/>
      <c r="R4458" s="6"/>
      <c r="S4458" s="6"/>
      <c r="T4458" s="6"/>
      <c r="U4458" s="6"/>
    </row>
    <row r="4459" spans="2:21" s="83" customFormat="1" x14ac:dyDescent="0.2">
      <c r="B4459" s="142"/>
      <c r="E4459" s="84"/>
      <c r="F4459" s="216"/>
      <c r="G4459" s="84"/>
      <c r="H4459" s="210"/>
      <c r="I4459" s="210"/>
      <c r="J4459" s="84"/>
      <c r="K4459" s="84"/>
      <c r="L4459" s="84"/>
      <c r="M4459" s="84"/>
      <c r="N4459" s="84"/>
      <c r="O4459" s="6"/>
      <c r="P4459" s="6"/>
      <c r="Q4459" s="6"/>
      <c r="R4459" s="6"/>
      <c r="S4459" s="6"/>
      <c r="T4459" s="6"/>
      <c r="U4459" s="6"/>
    </row>
    <row r="4460" spans="2:21" s="83" customFormat="1" x14ac:dyDescent="0.2">
      <c r="B4460" s="142"/>
      <c r="E4460" s="84"/>
      <c r="F4460" s="216"/>
      <c r="G4460" s="84"/>
      <c r="H4460" s="210"/>
      <c r="I4460" s="210"/>
      <c r="J4460" s="84"/>
      <c r="K4460" s="84"/>
      <c r="L4460" s="84"/>
      <c r="M4460" s="84"/>
      <c r="N4460" s="84"/>
      <c r="O4460" s="6"/>
      <c r="P4460" s="6"/>
      <c r="Q4460" s="6"/>
      <c r="R4460" s="6"/>
      <c r="S4460" s="6"/>
      <c r="T4460" s="6"/>
      <c r="U4460" s="6"/>
    </row>
    <row r="4461" spans="2:21" s="83" customFormat="1" x14ac:dyDescent="0.2">
      <c r="B4461" s="142"/>
      <c r="E4461" s="84"/>
      <c r="F4461" s="216"/>
      <c r="G4461" s="84"/>
      <c r="H4461" s="210"/>
      <c r="I4461" s="210"/>
      <c r="J4461" s="84"/>
      <c r="K4461" s="84"/>
      <c r="L4461" s="84"/>
      <c r="M4461" s="84"/>
      <c r="N4461" s="84"/>
      <c r="O4461" s="6"/>
      <c r="P4461" s="6"/>
      <c r="Q4461" s="6"/>
      <c r="R4461" s="6"/>
      <c r="S4461" s="6"/>
      <c r="T4461" s="6"/>
      <c r="U4461" s="6"/>
    </row>
    <row r="4462" spans="2:21" s="83" customFormat="1" x14ac:dyDescent="0.2">
      <c r="B4462" s="142"/>
      <c r="E4462" s="84"/>
      <c r="F4462" s="216"/>
      <c r="G4462" s="84"/>
      <c r="H4462" s="210"/>
      <c r="I4462" s="210"/>
      <c r="J4462" s="84"/>
      <c r="K4462" s="84"/>
      <c r="L4462" s="84"/>
      <c r="M4462" s="84"/>
      <c r="N4462" s="84"/>
      <c r="O4462" s="6"/>
      <c r="P4462" s="6"/>
      <c r="Q4462" s="6"/>
      <c r="R4462" s="6"/>
      <c r="S4462" s="6"/>
      <c r="T4462" s="6"/>
      <c r="U4462" s="6"/>
    </row>
    <row r="4463" spans="2:21" s="83" customFormat="1" x14ac:dyDescent="0.2">
      <c r="B4463" s="142"/>
      <c r="E4463" s="84"/>
      <c r="F4463" s="216"/>
      <c r="G4463" s="84"/>
      <c r="H4463" s="210"/>
      <c r="I4463" s="210"/>
      <c r="J4463" s="84"/>
      <c r="K4463" s="84"/>
      <c r="L4463" s="84"/>
      <c r="M4463" s="84"/>
      <c r="N4463" s="84"/>
      <c r="O4463" s="6"/>
      <c r="P4463" s="6"/>
      <c r="Q4463" s="6"/>
      <c r="R4463" s="6"/>
      <c r="S4463" s="6"/>
      <c r="T4463" s="6"/>
      <c r="U4463" s="6"/>
    </row>
    <row r="4464" spans="2:21" s="83" customFormat="1" x14ac:dyDescent="0.2">
      <c r="B4464" s="142"/>
      <c r="E4464" s="84"/>
      <c r="F4464" s="216"/>
      <c r="G4464" s="84"/>
      <c r="H4464" s="210"/>
      <c r="I4464" s="210"/>
      <c r="J4464" s="84"/>
      <c r="K4464" s="84"/>
      <c r="L4464" s="84"/>
      <c r="M4464" s="84"/>
      <c r="N4464" s="84"/>
      <c r="O4464" s="6"/>
      <c r="P4464" s="6"/>
      <c r="Q4464" s="6"/>
      <c r="R4464" s="6"/>
      <c r="S4464" s="6"/>
      <c r="T4464" s="6"/>
      <c r="U4464" s="6"/>
    </row>
    <row r="4465" spans="2:21" s="83" customFormat="1" x14ac:dyDescent="0.2">
      <c r="B4465" s="142"/>
      <c r="E4465" s="84"/>
      <c r="F4465" s="216"/>
      <c r="G4465" s="84"/>
      <c r="H4465" s="210"/>
      <c r="I4465" s="210"/>
      <c r="J4465" s="84"/>
      <c r="K4465" s="84"/>
      <c r="L4465" s="84"/>
      <c r="M4465" s="84"/>
      <c r="N4465" s="84"/>
      <c r="O4465" s="6"/>
      <c r="P4465" s="6"/>
      <c r="Q4465" s="6"/>
      <c r="R4465" s="6"/>
      <c r="S4465" s="6"/>
      <c r="T4465" s="6"/>
      <c r="U4465" s="6"/>
    </row>
    <row r="4466" spans="2:21" s="83" customFormat="1" x14ac:dyDescent="0.2">
      <c r="B4466" s="142"/>
      <c r="E4466" s="84"/>
      <c r="F4466" s="216"/>
      <c r="G4466" s="84"/>
      <c r="H4466" s="210"/>
      <c r="I4466" s="210"/>
      <c r="J4466" s="84"/>
      <c r="K4466" s="84"/>
      <c r="L4466" s="84"/>
      <c r="M4466" s="84"/>
      <c r="N4466" s="84"/>
      <c r="O4466" s="6"/>
      <c r="P4466" s="6"/>
      <c r="Q4466" s="6"/>
      <c r="R4466" s="6"/>
      <c r="S4466" s="6"/>
      <c r="T4466" s="6"/>
      <c r="U4466" s="6"/>
    </row>
    <row r="4467" spans="2:21" s="83" customFormat="1" x14ac:dyDescent="0.2">
      <c r="B4467" s="142"/>
      <c r="E4467" s="84"/>
      <c r="F4467" s="216"/>
      <c r="G4467" s="84"/>
      <c r="H4467" s="210"/>
      <c r="I4467" s="210"/>
      <c r="J4467" s="84"/>
      <c r="K4467" s="84"/>
      <c r="L4467" s="84"/>
      <c r="M4467" s="84"/>
      <c r="N4467" s="84"/>
      <c r="O4467" s="6"/>
      <c r="P4467" s="6"/>
      <c r="Q4467" s="6"/>
      <c r="R4467" s="6"/>
      <c r="S4467" s="6"/>
      <c r="T4467" s="6"/>
      <c r="U4467" s="6"/>
    </row>
    <row r="4468" spans="2:21" s="83" customFormat="1" x14ac:dyDescent="0.2">
      <c r="B4468" s="142"/>
      <c r="E4468" s="84"/>
      <c r="F4468" s="216"/>
      <c r="G4468" s="84"/>
      <c r="H4468" s="210"/>
      <c r="I4468" s="210"/>
      <c r="J4468" s="84"/>
      <c r="K4468" s="84"/>
      <c r="L4468" s="84"/>
      <c r="M4468" s="84"/>
      <c r="N4468" s="84"/>
      <c r="O4468" s="6"/>
      <c r="P4468" s="6"/>
      <c r="Q4468" s="6"/>
      <c r="R4468" s="6"/>
      <c r="S4468" s="6"/>
      <c r="T4468" s="6"/>
      <c r="U4468" s="6"/>
    </row>
    <row r="4469" spans="2:21" s="83" customFormat="1" x14ac:dyDescent="0.2">
      <c r="B4469" s="142"/>
      <c r="E4469" s="84"/>
      <c r="F4469" s="216"/>
      <c r="G4469" s="84"/>
      <c r="H4469" s="210"/>
      <c r="I4469" s="210"/>
      <c r="J4469" s="84"/>
      <c r="K4469" s="84"/>
      <c r="L4469" s="84"/>
      <c r="M4469" s="84"/>
      <c r="N4469" s="84"/>
      <c r="O4469" s="6"/>
      <c r="P4469" s="6"/>
      <c r="Q4469" s="6"/>
      <c r="R4469" s="6"/>
      <c r="S4469" s="6"/>
      <c r="T4469" s="6"/>
      <c r="U4469" s="6"/>
    </row>
    <row r="4470" spans="2:21" s="83" customFormat="1" x14ac:dyDescent="0.2">
      <c r="B4470" s="142"/>
      <c r="E4470" s="84"/>
      <c r="F4470" s="216"/>
      <c r="G4470" s="84"/>
      <c r="H4470" s="210"/>
      <c r="I4470" s="210"/>
      <c r="J4470" s="84"/>
      <c r="K4470" s="84"/>
      <c r="L4470" s="84"/>
      <c r="M4470" s="84"/>
      <c r="N4470" s="84"/>
      <c r="O4470" s="6"/>
      <c r="P4470" s="6"/>
      <c r="Q4470" s="6"/>
      <c r="R4470" s="6"/>
      <c r="S4470" s="6"/>
      <c r="T4470" s="6"/>
      <c r="U4470" s="6"/>
    </row>
    <row r="4471" spans="2:21" s="83" customFormat="1" x14ac:dyDescent="0.2">
      <c r="B4471" s="142"/>
      <c r="E4471" s="84"/>
      <c r="F4471" s="216"/>
      <c r="G4471" s="84"/>
      <c r="H4471" s="210"/>
      <c r="I4471" s="210"/>
      <c r="J4471" s="84"/>
      <c r="K4471" s="84"/>
      <c r="L4471" s="84"/>
      <c r="M4471" s="84"/>
      <c r="N4471" s="84"/>
      <c r="O4471" s="6"/>
      <c r="P4471" s="6"/>
      <c r="Q4471" s="6"/>
      <c r="R4471" s="6"/>
      <c r="S4471" s="6"/>
      <c r="T4471" s="6"/>
      <c r="U4471" s="6"/>
    </row>
    <row r="4472" spans="2:21" s="83" customFormat="1" x14ac:dyDescent="0.2">
      <c r="B4472" s="142"/>
      <c r="E4472" s="84"/>
      <c r="F4472" s="216"/>
      <c r="G4472" s="84"/>
      <c r="H4472" s="210"/>
      <c r="I4472" s="210"/>
      <c r="J4472" s="84"/>
      <c r="K4472" s="84"/>
      <c r="L4472" s="84"/>
      <c r="M4472" s="84"/>
      <c r="N4472" s="84"/>
      <c r="O4472" s="6"/>
      <c r="P4472" s="6"/>
      <c r="Q4472" s="6"/>
      <c r="R4472" s="6"/>
      <c r="S4472" s="6"/>
      <c r="T4472" s="6"/>
      <c r="U4472" s="6"/>
    </row>
    <row r="4473" spans="2:21" s="83" customFormat="1" x14ac:dyDescent="0.2">
      <c r="B4473" s="142"/>
      <c r="E4473" s="84"/>
      <c r="F4473" s="216"/>
      <c r="G4473" s="84"/>
      <c r="H4473" s="210"/>
      <c r="I4473" s="210"/>
      <c r="J4473" s="84"/>
      <c r="K4473" s="84"/>
      <c r="L4473" s="84"/>
      <c r="M4473" s="84"/>
      <c r="N4473" s="84"/>
      <c r="O4473" s="6"/>
      <c r="P4473" s="6"/>
      <c r="Q4473" s="6"/>
      <c r="R4473" s="6"/>
      <c r="S4473" s="6"/>
      <c r="T4473" s="6"/>
      <c r="U4473" s="6"/>
    </row>
    <row r="4474" spans="2:21" s="83" customFormat="1" x14ac:dyDescent="0.2">
      <c r="B4474" s="142"/>
      <c r="E4474" s="84"/>
      <c r="F4474" s="216"/>
      <c r="G4474" s="84"/>
      <c r="H4474" s="210"/>
      <c r="I4474" s="210"/>
      <c r="J4474" s="84"/>
      <c r="K4474" s="84"/>
      <c r="L4474" s="84"/>
      <c r="M4474" s="84"/>
      <c r="N4474" s="84"/>
      <c r="O4474" s="6"/>
      <c r="P4474" s="6"/>
      <c r="Q4474" s="6"/>
      <c r="R4474" s="6"/>
      <c r="S4474" s="6"/>
      <c r="T4474" s="6"/>
      <c r="U4474" s="6"/>
    </row>
    <row r="4475" spans="2:21" s="83" customFormat="1" x14ac:dyDescent="0.2">
      <c r="B4475" s="142"/>
      <c r="E4475" s="84"/>
      <c r="F4475" s="216"/>
      <c r="G4475" s="84"/>
      <c r="H4475" s="210"/>
      <c r="I4475" s="210"/>
      <c r="J4475" s="84"/>
      <c r="K4475" s="84"/>
      <c r="L4475" s="84"/>
      <c r="M4475" s="84"/>
      <c r="N4475" s="84"/>
      <c r="O4475" s="6"/>
      <c r="P4475" s="6"/>
      <c r="Q4475" s="6"/>
      <c r="R4475" s="6"/>
      <c r="S4475" s="6"/>
      <c r="T4475" s="6"/>
      <c r="U4475" s="6"/>
    </row>
    <row r="4476" spans="2:21" s="83" customFormat="1" x14ac:dyDescent="0.2">
      <c r="B4476" s="142"/>
      <c r="E4476" s="84"/>
      <c r="F4476" s="216"/>
      <c r="G4476" s="84"/>
      <c r="H4476" s="210"/>
      <c r="I4476" s="210"/>
      <c r="J4476" s="84"/>
      <c r="K4476" s="84"/>
      <c r="L4476" s="84"/>
      <c r="M4476" s="84"/>
      <c r="N4476" s="84"/>
      <c r="O4476" s="6"/>
      <c r="P4476" s="6"/>
      <c r="Q4476" s="6"/>
      <c r="R4476" s="6"/>
      <c r="S4476" s="6"/>
      <c r="T4476" s="6"/>
      <c r="U4476" s="6"/>
    </row>
    <row r="4477" spans="2:21" s="83" customFormat="1" x14ac:dyDescent="0.2">
      <c r="B4477" s="142"/>
      <c r="E4477" s="84"/>
      <c r="F4477" s="216"/>
      <c r="G4477" s="84"/>
      <c r="H4477" s="210"/>
      <c r="I4477" s="210"/>
      <c r="J4477" s="84"/>
      <c r="K4477" s="84"/>
      <c r="L4477" s="84"/>
      <c r="M4477" s="84"/>
      <c r="N4477" s="84"/>
      <c r="O4477" s="6"/>
      <c r="P4477" s="6"/>
      <c r="Q4477" s="6"/>
      <c r="R4477" s="6"/>
      <c r="S4477" s="6"/>
      <c r="T4477" s="6"/>
      <c r="U4477" s="6"/>
    </row>
    <row r="4478" spans="2:21" s="83" customFormat="1" x14ac:dyDescent="0.2">
      <c r="B4478" s="142"/>
      <c r="E4478" s="84"/>
      <c r="F4478" s="216"/>
      <c r="G4478" s="84"/>
      <c r="H4478" s="210"/>
      <c r="I4478" s="210"/>
      <c r="J4478" s="84"/>
      <c r="K4478" s="84"/>
      <c r="L4478" s="84"/>
      <c r="M4478" s="84"/>
      <c r="N4478" s="84"/>
      <c r="O4478" s="6"/>
      <c r="P4478" s="6"/>
      <c r="Q4478" s="6"/>
      <c r="R4478" s="6"/>
      <c r="S4478" s="6"/>
      <c r="T4478" s="6"/>
      <c r="U4478" s="6"/>
    </row>
    <row r="4479" spans="2:21" s="83" customFormat="1" x14ac:dyDescent="0.2">
      <c r="B4479" s="142"/>
      <c r="E4479" s="84"/>
      <c r="F4479" s="216"/>
      <c r="G4479" s="84"/>
      <c r="H4479" s="210"/>
      <c r="I4479" s="210"/>
      <c r="J4479" s="84"/>
      <c r="K4479" s="84"/>
      <c r="L4479" s="84"/>
      <c r="M4479" s="84"/>
      <c r="N4479" s="84"/>
      <c r="O4479" s="6"/>
      <c r="P4479" s="6"/>
      <c r="Q4479" s="6"/>
      <c r="R4479" s="6"/>
      <c r="S4479" s="6"/>
      <c r="T4479" s="6"/>
      <c r="U4479" s="6"/>
    </row>
    <row r="4480" spans="2:21" s="83" customFormat="1" x14ac:dyDescent="0.2">
      <c r="B4480" s="142"/>
      <c r="E4480" s="84"/>
      <c r="F4480" s="216"/>
      <c r="G4480" s="84"/>
      <c r="H4480" s="210"/>
      <c r="I4480" s="210"/>
      <c r="J4480" s="84"/>
      <c r="K4480" s="84"/>
      <c r="L4480" s="84"/>
      <c r="M4480" s="84"/>
      <c r="N4480" s="84"/>
      <c r="O4480" s="6"/>
      <c r="P4480" s="6"/>
      <c r="Q4480" s="6"/>
      <c r="R4480" s="6"/>
      <c r="S4480" s="6"/>
      <c r="T4480" s="6"/>
      <c r="U4480" s="6"/>
    </row>
    <row r="4481" spans="2:21" s="83" customFormat="1" x14ac:dyDescent="0.2">
      <c r="B4481" s="142"/>
      <c r="E4481" s="84"/>
      <c r="F4481" s="216"/>
      <c r="G4481" s="84"/>
      <c r="H4481" s="210"/>
      <c r="I4481" s="210"/>
      <c r="J4481" s="84"/>
      <c r="K4481" s="84"/>
      <c r="L4481" s="84"/>
      <c r="M4481" s="84"/>
      <c r="N4481" s="84"/>
      <c r="O4481" s="6"/>
      <c r="P4481" s="6"/>
      <c r="Q4481" s="6"/>
      <c r="R4481" s="6"/>
      <c r="S4481" s="6"/>
      <c r="T4481" s="6"/>
      <c r="U4481" s="6"/>
    </row>
    <row r="4482" spans="2:21" s="83" customFormat="1" x14ac:dyDescent="0.2">
      <c r="B4482" s="142"/>
      <c r="E4482" s="84"/>
      <c r="F4482" s="216"/>
      <c r="G4482" s="84"/>
      <c r="H4482" s="210"/>
      <c r="I4482" s="210"/>
      <c r="J4482" s="84"/>
      <c r="K4482" s="84"/>
      <c r="L4482" s="84"/>
      <c r="M4482" s="84"/>
      <c r="N4482" s="84"/>
      <c r="O4482" s="6"/>
      <c r="P4482" s="6"/>
      <c r="Q4482" s="6"/>
      <c r="R4482" s="6"/>
      <c r="S4482" s="6"/>
      <c r="T4482" s="6"/>
      <c r="U4482" s="6"/>
    </row>
    <row r="4483" spans="2:21" s="83" customFormat="1" x14ac:dyDescent="0.2">
      <c r="B4483" s="142"/>
      <c r="E4483" s="84"/>
      <c r="F4483" s="216"/>
      <c r="G4483" s="84"/>
      <c r="H4483" s="210"/>
      <c r="I4483" s="210"/>
      <c r="J4483" s="84"/>
      <c r="K4483" s="84"/>
      <c r="L4483" s="84"/>
      <c r="M4483" s="84"/>
      <c r="N4483" s="84"/>
      <c r="O4483" s="6"/>
      <c r="P4483" s="6"/>
      <c r="Q4483" s="6"/>
      <c r="R4483" s="6"/>
      <c r="S4483" s="6"/>
      <c r="T4483" s="6"/>
      <c r="U4483" s="6"/>
    </row>
    <row r="4484" spans="2:21" s="83" customFormat="1" x14ac:dyDescent="0.2">
      <c r="B4484" s="142"/>
      <c r="E4484" s="84"/>
      <c r="F4484" s="216"/>
      <c r="G4484" s="84"/>
      <c r="H4484" s="210"/>
      <c r="I4484" s="210"/>
      <c r="J4484" s="84"/>
      <c r="K4484" s="84"/>
      <c r="L4484" s="84"/>
      <c r="M4484" s="84"/>
      <c r="N4484" s="84"/>
      <c r="O4484" s="6"/>
      <c r="P4484" s="6"/>
      <c r="Q4484" s="6"/>
      <c r="R4484" s="6"/>
      <c r="S4484" s="6"/>
      <c r="T4484" s="6"/>
      <c r="U4484" s="6"/>
    </row>
    <row r="4485" spans="2:21" s="83" customFormat="1" x14ac:dyDescent="0.2">
      <c r="B4485" s="142"/>
      <c r="E4485" s="84"/>
      <c r="F4485" s="216"/>
      <c r="G4485" s="84"/>
      <c r="H4485" s="210"/>
      <c r="I4485" s="210"/>
      <c r="J4485" s="84"/>
      <c r="K4485" s="84"/>
      <c r="L4485" s="84"/>
      <c r="M4485" s="84"/>
      <c r="N4485" s="84"/>
      <c r="O4485" s="6"/>
      <c r="P4485" s="6"/>
      <c r="Q4485" s="6"/>
      <c r="R4485" s="6"/>
      <c r="S4485" s="6"/>
      <c r="T4485" s="6"/>
      <c r="U4485" s="6"/>
    </row>
    <row r="4486" spans="2:21" s="83" customFormat="1" x14ac:dyDescent="0.2">
      <c r="B4486" s="142"/>
      <c r="E4486" s="84"/>
      <c r="F4486" s="216"/>
      <c r="G4486" s="84"/>
      <c r="H4486" s="210"/>
      <c r="I4486" s="210"/>
      <c r="J4486" s="84"/>
      <c r="K4486" s="84"/>
      <c r="L4486" s="84"/>
      <c r="M4486" s="84"/>
      <c r="N4486" s="84"/>
      <c r="O4486" s="6"/>
      <c r="P4486" s="6"/>
      <c r="Q4486" s="6"/>
      <c r="R4486" s="6"/>
      <c r="S4486" s="6"/>
      <c r="T4486" s="6"/>
      <c r="U4486" s="6"/>
    </row>
    <row r="4487" spans="2:21" s="83" customFormat="1" x14ac:dyDescent="0.2">
      <c r="B4487" s="142"/>
      <c r="E4487" s="84"/>
      <c r="F4487" s="216"/>
      <c r="G4487" s="84"/>
      <c r="H4487" s="210"/>
      <c r="I4487" s="210"/>
      <c r="J4487" s="84"/>
      <c r="K4487" s="84"/>
      <c r="L4487" s="84"/>
      <c r="M4487" s="84"/>
      <c r="N4487" s="84"/>
      <c r="O4487" s="6"/>
      <c r="P4487" s="6"/>
      <c r="Q4487" s="6"/>
      <c r="R4487" s="6"/>
      <c r="S4487" s="6"/>
      <c r="T4487" s="6"/>
      <c r="U4487" s="6"/>
    </row>
    <row r="4488" spans="2:21" s="83" customFormat="1" x14ac:dyDescent="0.2">
      <c r="B4488" s="142"/>
      <c r="E4488" s="84"/>
      <c r="F4488" s="216"/>
      <c r="G4488" s="84"/>
      <c r="H4488" s="210"/>
      <c r="I4488" s="210"/>
      <c r="J4488" s="84"/>
      <c r="K4488" s="84"/>
      <c r="L4488" s="84"/>
      <c r="M4488" s="84"/>
      <c r="N4488" s="84"/>
      <c r="O4488" s="6"/>
      <c r="P4488" s="6"/>
      <c r="Q4488" s="6"/>
      <c r="R4488" s="6"/>
      <c r="S4488" s="6"/>
      <c r="T4488" s="6"/>
      <c r="U4488" s="6"/>
    </row>
    <row r="4489" spans="2:21" s="83" customFormat="1" x14ac:dyDescent="0.2">
      <c r="B4489" s="142"/>
      <c r="E4489" s="84"/>
      <c r="F4489" s="216"/>
      <c r="G4489" s="84"/>
      <c r="H4489" s="210"/>
      <c r="I4489" s="210"/>
      <c r="J4489" s="84"/>
      <c r="K4489" s="84"/>
      <c r="L4489" s="84"/>
      <c r="M4489" s="84"/>
      <c r="N4489" s="84"/>
      <c r="O4489" s="6"/>
      <c r="P4489" s="6"/>
      <c r="Q4489" s="6"/>
      <c r="R4489" s="6"/>
      <c r="S4489" s="6"/>
      <c r="T4489" s="6"/>
      <c r="U4489" s="6"/>
    </row>
    <row r="4490" spans="2:21" s="83" customFormat="1" x14ac:dyDescent="0.2">
      <c r="B4490" s="142"/>
      <c r="E4490" s="84"/>
      <c r="F4490" s="216"/>
      <c r="G4490" s="84"/>
      <c r="H4490" s="210"/>
      <c r="I4490" s="210"/>
      <c r="J4490" s="84"/>
      <c r="K4490" s="84"/>
      <c r="L4490" s="84"/>
      <c r="M4490" s="84"/>
      <c r="N4490" s="84"/>
      <c r="O4490" s="6"/>
      <c r="P4490" s="6"/>
      <c r="Q4490" s="6"/>
      <c r="R4490" s="6"/>
      <c r="S4490" s="6"/>
      <c r="T4490" s="6"/>
      <c r="U4490" s="6"/>
    </row>
    <row r="4491" spans="2:21" s="83" customFormat="1" x14ac:dyDescent="0.2">
      <c r="B4491" s="142"/>
      <c r="E4491" s="84"/>
      <c r="F4491" s="216"/>
      <c r="G4491" s="84"/>
      <c r="H4491" s="210"/>
      <c r="I4491" s="210"/>
      <c r="J4491" s="84"/>
      <c r="K4491" s="84"/>
      <c r="L4491" s="84"/>
      <c r="M4491" s="84"/>
      <c r="N4491" s="84"/>
      <c r="O4491" s="6"/>
      <c r="P4491" s="6"/>
      <c r="Q4491" s="6"/>
      <c r="R4491" s="6"/>
      <c r="S4491" s="6"/>
      <c r="T4491" s="6"/>
      <c r="U4491" s="6"/>
    </row>
    <row r="4492" spans="2:21" s="83" customFormat="1" x14ac:dyDescent="0.2">
      <c r="B4492" s="142"/>
      <c r="E4492" s="84"/>
      <c r="F4492" s="216"/>
      <c r="G4492" s="84"/>
      <c r="H4492" s="210"/>
      <c r="I4492" s="210"/>
      <c r="J4492" s="84"/>
      <c r="K4492" s="84"/>
      <c r="L4492" s="84"/>
      <c r="M4492" s="84"/>
      <c r="N4492" s="84"/>
      <c r="O4492" s="6"/>
      <c r="P4492" s="6"/>
      <c r="Q4492" s="6"/>
      <c r="R4492" s="6"/>
      <c r="S4492" s="6"/>
      <c r="T4492" s="6"/>
      <c r="U4492" s="6"/>
    </row>
    <row r="4493" spans="2:21" s="83" customFormat="1" x14ac:dyDescent="0.2">
      <c r="B4493" s="142"/>
      <c r="E4493" s="84"/>
      <c r="F4493" s="216"/>
      <c r="G4493" s="84"/>
      <c r="H4493" s="210"/>
      <c r="I4493" s="210"/>
      <c r="J4493" s="84"/>
      <c r="K4493" s="84"/>
      <c r="L4493" s="84"/>
      <c r="M4493" s="84"/>
      <c r="N4493" s="84"/>
      <c r="O4493" s="6"/>
      <c r="P4493" s="6"/>
      <c r="Q4493" s="6"/>
      <c r="R4493" s="6"/>
      <c r="S4493" s="6"/>
      <c r="T4493" s="6"/>
      <c r="U4493" s="6"/>
    </row>
    <row r="4494" spans="2:21" s="83" customFormat="1" x14ac:dyDescent="0.2">
      <c r="B4494" s="142"/>
      <c r="E4494" s="84"/>
      <c r="F4494" s="216"/>
      <c r="G4494" s="84"/>
      <c r="H4494" s="210"/>
      <c r="I4494" s="210"/>
      <c r="J4494" s="84"/>
      <c r="K4494" s="84"/>
      <c r="L4494" s="84"/>
      <c r="M4494" s="84"/>
      <c r="N4494" s="84"/>
      <c r="O4494" s="6"/>
      <c r="P4494" s="6"/>
      <c r="Q4494" s="6"/>
      <c r="R4494" s="6"/>
      <c r="S4494" s="6"/>
      <c r="T4494" s="6"/>
      <c r="U4494" s="6"/>
    </row>
    <row r="4495" spans="2:21" s="83" customFormat="1" x14ac:dyDescent="0.2">
      <c r="B4495" s="142"/>
      <c r="E4495" s="84"/>
      <c r="F4495" s="216"/>
      <c r="G4495" s="84"/>
      <c r="H4495" s="210"/>
      <c r="I4495" s="210"/>
      <c r="J4495" s="84"/>
      <c r="K4495" s="84"/>
      <c r="L4495" s="84"/>
      <c r="M4495" s="84"/>
      <c r="N4495" s="84"/>
      <c r="O4495" s="6"/>
      <c r="P4495" s="6"/>
      <c r="Q4495" s="6"/>
      <c r="R4495" s="6"/>
      <c r="S4495" s="6"/>
      <c r="T4495" s="6"/>
      <c r="U4495" s="6"/>
    </row>
    <row r="4496" spans="2:21" s="83" customFormat="1" x14ac:dyDescent="0.2">
      <c r="B4496" s="142"/>
      <c r="E4496" s="84"/>
      <c r="F4496" s="216"/>
      <c r="G4496" s="84"/>
      <c r="H4496" s="210"/>
      <c r="I4496" s="210"/>
      <c r="J4496" s="84"/>
      <c r="K4496" s="84"/>
      <c r="L4496" s="84"/>
      <c r="M4496" s="84"/>
      <c r="N4496" s="84"/>
      <c r="O4496" s="6"/>
      <c r="P4496" s="6"/>
      <c r="Q4496" s="6"/>
      <c r="R4496" s="6"/>
      <c r="S4496" s="6"/>
      <c r="T4496" s="6"/>
      <c r="U4496" s="6"/>
    </row>
    <row r="4497" spans="2:21" s="83" customFormat="1" x14ac:dyDescent="0.2">
      <c r="B4497" s="142"/>
      <c r="E4497" s="84"/>
      <c r="F4497" s="216"/>
      <c r="G4497" s="84"/>
      <c r="H4497" s="210"/>
      <c r="I4497" s="210"/>
      <c r="J4497" s="84"/>
      <c r="K4497" s="84"/>
      <c r="L4497" s="84"/>
      <c r="M4497" s="84"/>
      <c r="N4497" s="84"/>
      <c r="O4497" s="6"/>
      <c r="P4497" s="6"/>
      <c r="Q4497" s="6"/>
      <c r="R4497" s="6"/>
      <c r="S4497" s="6"/>
      <c r="T4497" s="6"/>
      <c r="U4497" s="6"/>
    </row>
    <row r="4498" spans="2:21" s="83" customFormat="1" x14ac:dyDescent="0.2">
      <c r="B4498" s="142"/>
      <c r="E4498" s="84"/>
      <c r="F4498" s="216"/>
      <c r="G4498" s="84"/>
      <c r="H4498" s="210"/>
      <c r="I4498" s="210"/>
      <c r="J4498" s="84"/>
      <c r="K4498" s="84"/>
      <c r="L4498" s="84"/>
      <c r="M4498" s="84"/>
      <c r="N4498" s="84"/>
      <c r="O4498" s="6"/>
      <c r="P4498" s="6"/>
      <c r="Q4498" s="6"/>
      <c r="R4498" s="6"/>
      <c r="S4498" s="6"/>
      <c r="T4498" s="6"/>
      <c r="U4498" s="6"/>
    </row>
    <row r="4499" spans="2:21" s="83" customFormat="1" x14ac:dyDescent="0.2">
      <c r="B4499" s="142"/>
      <c r="E4499" s="84"/>
      <c r="F4499" s="216"/>
      <c r="G4499" s="84"/>
      <c r="H4499" s="210"/>
      <c r="I4499" s="210"/>
      <c r="J4499" s="84"/>
      <c r="K4499" s="84"/>
      <c r="L4499" s="84"/>
      <c r="M4499" s="84"/>
      <c r="N4499" s="84"/>
      <c r="O4499" s="6"/>
      <c r="P4499" s="6"/>
      <c r="Q4499" s="6"/>
      <c r="R4499" s="6"/>
      <c r="S4499" s="6"/>
      <c r="T4499" s="6"/>
      <c r="U4499" s="6"/>
    </row>
    <row r="4500" spans="2:21" s="83" customFormat="1" x14ac:dyDescent="0.2">
      <c r="B4500" s="142"/>
      <c r="E4500" s="84"/>
      <c r="F4500" s="216"/>
      <c r="G4500" s="84"/>
      <c r="H4500" s="210"/>
      <c r="I4500" s="210"/>
      <c r="J4500" s="84"/>
      <c r="K4500" s="84"/>
      <c r="L4500" s="84"/>
      <c r="M4500" s="84"/>
      <c r="N4500" s="84"/>
      <c r="O4500" s="6"/>
      <c r="P4500" s="6"/>
      <c r="Q4500" s="6"/>
      <c r="R4500" s="6"/>
      <c r="S4500" s="6"/>
      <c r="T4500" s="6"/>
      <c r="U4500" s="6"/>
    </row>
    <row r="4501" spans="2:21" s="83" customFormat="1" x14ac:dyDescent="0.2">
      <c r="B4501" s="142"/>
      <c r="E4501" s="84"/>
      <c r="F4501" s="216"/>
      <c r="G4501" s="84"/>
      <c r="H4501" s="210"/>
      <c r="I4501" s="210"/>
      <c r="J4501" s="84"/>
      <c r="K4501" s="84"/>
      <c r="L4501" s="84"/>
      <c r="M4501" s="84"/>
      <c r="N4501" s="84"/>
      <c r="O4501" s="6"/>
      <c r="P4501" s="6"/>
      <c r="Q4501" s="6"/>
      <c r="R4501" s="6"/>
      <c r="S4501" s="6"/>
      <c r="T4501" s="6"/>
      <c r="U4501" s="6"/>
    </row>
    <row r="4502" spans="2:21" s="83" customFormat="1" x14ac:dyDescent="0.2">
      <c r="B4502" s="142"/>
      <c r="E4502" s="84"/>
      <c r="F4502" s="216"/>
      <c r="G4502" s="84"/>
      <c r="H4502" s="210"/>
      <c r="I4502" s="210"/>
      <c r="J4502" s="84"/>
      <c r="K4502" s="84"/>
      <c r="L4502" s="84"/>
      <c r="M4502" s="84"/>
      <c r="N4502" s="84"/>
      <c r="O4502" s="6"/>
      <c r="P4502" s="6"/>
      <c r="Q4502" s="6"/>
      <c r="R4502" s="6"/>
      <c r="S4502" s="6"/>
      <c r="T4502" s="6"/>
      <c r="U4502" s="6"/>
    </row>
    <row r="4503" spans="2:21" s="83" customFormat="1" x14ac:dyDescent="0.2">
      <c r="B4503" s="142"/>
      <c r="E4503" s="84"/>
      <c r="F4503" s="216"/>
      <c r="G4503" s="84"/>
      <c r="H4503" s="210"/>
      <c r="I4503" s="210"/>
      <c r="J4503" s="84"/>
      <c r="K4503" s="84"/>
      <c r="L4503" s="84"/>
      <c r="M4503" s="84"/>
      <c r="N4503" s="84"/>
      <c r="O4503" s="6"/>
      <c r="P4503" s="6"/>
      <c r="Q4503" s="6"/>
      <c r="R4503" s="6"/>
      <c r="S4503" s="6"/>
      <c r="T4503" s="6"/>
      <c r="U4503" s="6"/>
    </row>
    <row r="4504" spans="2:21" s="83" customFormat="1" x14ac:dyDescent="0.2">
      <c r="B4504" s="142"/>
      <c r="E4504" s="84"/>
      <c r="F4504" s="216"/>
      <c r="G4504" s="84"/>
      <c r="H4504" s="210"/>
      <c r="I4504" s="210"/>
      <c r="J4504" s="84"/>
      <c r="K4504" s="84"/>
      <c r="L4504" s="84"/>
      <c r="M4504" s="84"/>
      <c r="N4504" s="84"/>
      <c r="O4504" s="6"/>
      <c r="P4504" s="6"/>
      <c r="Q4504" s="6"/>
      <c r="R4504" s="6"/>
      <c r="S4504" s="6"/>
      <c r="T4504" s="6"/>
      <c r="U4504" s="6"/>
    </row>
    <row r="4505" spans="2:21" s="83" customFormat="1" x14ac:dyDescent="0.2">
      <c r="B4505" s="142"/>
      <c r="E4505" s="84"/>
      <c r="F4505" s="216"/>
      <c r="G4505" s="84"/>
      <c r="H4505" s="210"/>
      <c r="I4505" s="210"/>
      <c r="J4505" s="84"/>
      <c r="K4505" s="84"/>
      <c r="L4505" s="84"/>
      <c r="M4505" s="84"/>
      <c r="N4505" s="84"/>
      <c r="O4505" s="6"/>
      <c r="P4505" s="6"/>
      <c r="Q4505" s="6"/>
      <c r="R4505" s="6"/>
      <c r="S4505" s="6"/>
      <c r="T4505" s="6"/>
      <c r="U4505" s="6"/>
    </row>
    <row r="4506" spans="2:21" s="83" customFormat="1" x14ac:dyDescent="0.2">
      <c r="B4506" s="142"/>
      <c r="E4506" s="84"/>
      <c r="F4506" s="216"/>
      <c r="G4506" s="84"/>
      <c r="H4506" s="210"/>
      <c r="I4506" s="210"/>
      <c r="J4506" s="84"/>
      <c r="K4506" s="84"/>
      <c r="L4506" s="84"/>
      <c r="M4506" s="84"/>
      <c r="N4506" s="84"/>
      <c r="O4506" s="6"/>
      <c r="P4506" s="6"/>
      <c r="Q4506" s="6"/>
      <c r="R4506" s="6"/>
      <c r="S4506" s="6"/>
      <c r="T4506" s="6"/>
      <c r="U4506" s="6"/>
    </row>
    <row r="4507" spans="2:21" s="83" customFormat="1" x14ac:dyDescent="0.2">
      <c r="B4507" s="142"/>
      <c r="E4507" s="84"/>
      <c r="F4507" s="216"/>
      <c r="G4507" s="84"/>
      <c r="H4507" s="210"/>
      <c r="I4507" s="210"/>
      <c r="J4507" s="84"/>
      <c r="K4507" s="84"/>
      <c r="L4507" s="84"/>
      <c r="M4507" s="84"/>
      <c r="N4507" s="84"/>
      <c r="O4507" s="6"/>
      <c r="P4507" s="6"/>
      <c r="Q4507" s="6"/>
      <c r="R4507" s="6"/>
      <c r="S4507" s="6"/>
      <c r="T4507" s="6"/>
      <c r="U4507" s="6"/>
    </row>
    <row r="4508" spans="2:21" s="83" customFormat="1" x14ac:dyDescent="0.2">
      <c r="B4508" s="142"/>
      <c r="E4508" s="84"/>
      <c r="F4508" s="216"/>
      <c r="G4508" s="84"/>
      <c r="H4508" s="210"/>
      <c r="I4508" s="210"/>
      <c r="J4508" s="84"/>
      <c r="K4508" s="84"/>
      <c r="L4508" s="84"/>
      <c r="M4508" s="84"/>
      <c r="N4508" s="84"/>
      <c r="O4508" s="6"/>
      <c r="P4508" s="6"/>
      <c r="Q4508" s="6"/>
      <c r="R4508" s="6"/>
      <c r="S4508" s="6"/>
      <c r="T4508" s="6"/>
      <c r="U4508" s="6"/>
    </row>
    <row r="4509" spans="2:21" s="83" customFormat="1" x14ac:dyDescent="0.2">
      <c r="B4509" s="142"/>
      <c r="E4509" s="84"/>
      <c r="F4509" s="216"/>
      <c r="G4509" s="84"/>
      <c r="H4509" s="210"/>
      <c r="I4509" s="210"/>
      <c r="J4509" s="84"/>
      <c r="K4509" s="84"/>
      <c r="L4509" s="84"/>
      <c r="M4509" s="84"/>
      <c r="N4509" s="84"/>
      <c r="O4509" s="6"/>
      <c r="P4509" s="6"/>
      <c r="Q4509" s="6"/>
      <c r="R4509" s="6"/>
      <c r="S4509" s="6"/>
      <c r="T4509" s="6"/>
      <c r="U4509" s="6"/>
    </row>
    <row r="4510" spans="2:21" s="83" customFormat="1" x14ac:dyDescent="0.2">
      <c r="B4510" s="142"/>
      <c r="E4510" s="84"/>
      <c r="F4510" s="216"/>
      <c r="G4510" s="84"/>
      <c r="H4510" s="210"/>
      <c r="I4510" s="210"/>
      <c r="J4510" s="84"/>
      <c r="K4510" s="84"/>
      <c r="L4510" s="84"/>
      <c r="M4510" s="84"/>
      <c r="N4510" s="84"/>
      <c r="O4510" s="6"/>
      <c r="P4510" s="6"/>
      <c r="Q4510" s="6"/>
      <c r="R4510" s="6"/>
      <c r="S4510" s="6"/>
      <c r="T4510" s="6"/>
      <c r="U4510" s="6"/>
    </row>
    <row r="4511" spans="2:21" s="83" customFormat="1" x14ac:dyDescent="0.2">
      <c r="B4511" s="142"/>
      <c r="E4511" s="84"/>
      <c r="F4511" s="216"/>
      <c r="G4511" s="84"/>
      <c r="H4511" s="210"/>
      <c r="I4511" s="210"/>
      <c r="J4511" s="84"/>
      <c r="K4511" s="84"/>
      <c r="L4511" s="84"/>
      <c r="M4511" s="84"/>
      <c r="N4511" s="84"/>
      <c r="O4511" s="6"/>
      <c r="P4511" s="6"/>
      <c r="Q4511" s="6"/>
      <c r="R4511" s="6"/>
      <c r="S4511" s="6"/>
      <c r="T4511" s="6"/>
      <c r="U4511" s="6"/>
    </row>
    <row r="4512" spans="2:21" s="83" customFormat="1" x14ac:dyDescent="0.2">
      <c r="B4512" s="142"/>
      <c r="E4512" s="84"/>
      <c r="F4512" s="216"/>
      <c r="G4512" s="84"/>
      <c r="H4512" s="210"/>
      <c r="I4512" s="210"/>
      <c r="J4512" s="84"/>
      <c r="K4512" s="84"/>
      <c r="L4512" s="84"/>
      <c r="M4512" s="84"/>
      <c r="N4512" s="84"/>
      <c r="O4512" s="6"/>
      <c r="P4512" s="6"/>
      <c r="Q4512" s="6"/>
      <c r="R4512" s="6"/>
      <c r="S4512" s="6"/>
      <c r="T4512" s="6"/>
      <c r="U4512" s="6"/>
    </row>
    <row r="4513" spans="2:21" s="83" customFormat="1" x14ac:dyDescent="0.2">
      <c r="B4513" s="142"/>
      <c r="E4513" s="84"/>
      <c r="F4513" s="216"/>
      <c r="G4513" s="84"/>
      <c r="H4513" s="210"/>
      <c r="I4513" s="210"/>
      <c r="J4513" s="84"/>
      <c r="K4513" s="84"/>
      <c r="L4513" s="84"/>
      <c r="M4513" s="84"/>
      <c r="N4513" s="84"/>
      <c r="O4513" s="6"/>
      <c r="P4513" s="6"/>
      <c r="Q4513" s="6"/>
      <c r="R4513" s="6"/>
      <c r="S4513" s="6"/>
      <c r="T4513" s="6"/>
      <c r="U4513" s="6"/>
    </row>
    <row r="4514" spans="2:21" s="83" customFormat="1" x14ac:dyDescent="0.2">
      <c r="B4514" s="142"/>
      <c r="E4514" s="84"/>
      <c r="F4514" s="216"/>
      <c r="G4514" s="84"/>
      <c r="H4514" s="210"/>
      <c r="I4514" s="210"/>
      <c r="J4514" s="84"/>
      <c r="K4514" s="84"/>
      <c r="L4514" s="84"/>
      <c r="M4514" s="84"/>
      <c r="N4514" s="84"/>
      <c r="O4514" s="6"/>
      <c r="P4514" s="6"/>
      <c r="Q4514" s="6"/>
      <c r="R4514" s="6"/>
      <c r="S4514" s="6"/>
      <c r="T4514" s="6"/>
      <c r="U4514" s="6"/>
    </row>
    <row r="4515" spans="2:21" s="83" customFormat="1" x14ac:dyDescent="0.2">
      <c r="B4515" s="142"/>
      <c r="E4515" s="84"/>
      <c r="F4515" s="216"/>
      <c r="G4515" s="84"/>
      <c r="H4515" s="210"/>
      <c r="I4515" s="210"/>
      <c r="J4515" s="84"/>
      <c r="K4515" s="84"/>
      <c r="L4515" s="84"/>
      <c r="M4515" s="84"/>
      <c r="N4515" s="84"/>
      <c r="O4515" s="6"/>
      <c r="P4515" s="6"/>
      <c r="Q4515" s="6"/>
      <c r="R4515" s="6"/>
      <c r="S4515" s="6"/>
      <c r="T4515" s="6"/>
      <c r="U4515" s="6"/>
    </row>
    <row r="4516" spans="2:21" s="83" customFormat="1" x14ac:dyDescent="0.2">
      <c r="B4516" s="142"/>
      <c r="E4516" s="84"/>
      <c r="F4516" s="216"/>
      <c r="G4516" s="84"/>
      <c r="H4516" s="210"/>
      <c r="I4516" s="210"/>
      <c r="J4516" s="84"/>
      <c r="K4516" s="84"/>
      <c r="L4516" s="84"/>
      <c r="M4516" s="84"/>
      <c r="N4516" s="84"/>
      <c r="O4516" s="6"/>
      <c r="P4516" s="6"/>
      <c r="Q4516" s="6"/>
      <c r="R4516" s="6"/>
      <c r="S4516" s="6"/>
      <c r="T4516" s="6"/>
      <c r="U4516" s="6"/>
    </row>
    <row r="4517" spans="2:21" s="83" customFormat="1" x14ac:dyDescent="0.2">
      <c r="B4517" s="142"/>
      <c r="E4517" s="84"/>
      <c r="F4517" s="216"/>
      <c r="G4517" s="84"/>
      <c r="H4517" s="210"/>
      <c r="I4517" s="210"/>
      <c r="J4517" s="84"/>
      <c r="K4517" s="84"/>
      <c r="L4517" s="84"/>
      <c r="M4517" s="84"/>
      <c r="N4517" s="84"/>
      <c r="O4517" s="6"/>
      <c r="P4517" s="6"/>
      <c r="Q4517" s="6"/>
      <c r="R4517" s="6"/>
      <c r="S4517" s="6"/>
      <c r="T4517" s="6"/>
      <c r="U4517" s="6"/>
    </row>
    <row r="4518" spans="2:21" s="83" customFormat="1" x14ac:dyDescent="0.2">
      <c r="B4518" s="142"/>
      <c r="E4518" s="84"/>
      <c r="F4518" s="216"/>
      <c r="G4518" s="84"/>
      <c r="H4518" s="210"/>
      <c r="I4518" s="210"/>
      <c r="J4518" s="84"/>
      <c r="K4518" s="84"/>
      <c r="L4518" s="84"/>
      <c r="M4518" s="84"/>
      <c r="N4518" s="84"/>
      <c r="O4518" s="6"/>
      <c r="P4518" s="6"/>
      <c r="Q4518" s="6"/>
      <c r="R4518" s="6"/>
      <c r="S4518" s="6"/>
      <c r="T4518" s="6"/>
      <c r="U4518" s="6"/>
    </row>
    <row r="4519" spans="2:21" s="83" customFormat="1" x14ac:dyDescent="0.2">
      <c r="B4519" s="142"/>
      <c r="E4519" s="84"/>
      <c r="F4519" s="216"/>
      <c r="G4519" s="84"/>
      <c r="H4519" s="210"/>
      <c r="I4519" s="210"/>
      <c r="J4519" s="84"/>
      <c r="K4519" s="84"/>
      <c r="L4519" s="84"/>
      <c r="M4519" s="84"/>
      <c r="N4519" s="84"/>
      <c r="O4519" s="6"/>
      <c r="P4519" s="6"/>
      <c r="Q4519" s="6"/>
      <c r="R4519" s="6"/>
      <c r="S4519" s="6"/>
      <c r="T4519" s="6"/>
      <c r="U4519" s="6"/>
    </row>
    <row r="4520" spans="2:21" s="83" customFormat="1" x14ac:dyDescent="0.2">
      <c r="B4520" s="142"/>
      <c r="E4520" s="84"/>
      <c r="F4520" s="216"/>
      <c r="G4520" s="84"/>
      <c r="H4520" s="210"/>
      <c r="I4520" s="210"/>
      <c r="J4520" s="84"/>
      <c r="K4520" s="84"/>
      <c r="L4520" s="84"/>
      <c r="M4520" s="84"/>
      <c r="N4520" s="84"/>
      <c r="O4520" s="6"/>
      <c r="P4520" s="6"/>
      <c r="Q4520" s="6"/>
      <c r="R4520" s="6"/>
      <c r="S4520" s="6"/>
      <c r="T4520" s="6"/>
      <c r="U4520" s="6"/>
    </row>
    <row r="4521" spans="2:21" s="83" customFormat="1" x14ac:dyDescent="0.2">
      <c r="B4521" s="142"/>
      <c r="E4521" s="84"/>
      <c r="F4521" s="216"/>
      <c r="G4521" s="84"/>
      <c r="H4521" s="210"/>
      <c r="I4521" s="210"/>
      <c r="J4521" s="84"/>
      <c r="K4521" s="84"/>
      <c r="L4521" s="84"/>
      <c r="M4521" s="84"/>
      <c r="N4521" s="84"/>
      <c r="O4521" s="6"/>
      <c r="P4521" s="6"/>
      <c r="Q4521" s="6"/>
      <c r="R4521" s="6"/>
      <c r="S4521" s="6"/>
      <c r="T4521" s="6"/>
      <c r="U4521" s="6"/>
    </row>
    <row r="4522" spans="2:21" s="83" customFormat="1" x14ac:dyDescent="0.2">
      <c r="B4522" s="142"/>
      <c r="E4522" s="84"/>
      <c r="F4522" s="216"/>
      <c r="G4522" s="84"/>
      <c r="H4522" s="210"/>
      <c r="I4522" s="210"/>
      <c r="J4522" s="84"/>
      <c r="K4522" s="84"/>
      <c r="L4522" s="84"/>
      <c r="M4522" s="84"/>
      <c r="N4522" s="84"/>
      <c r="O4522" s="6"/>
      <c r="P4522" s="6"/>
      <c r="Q4522" s="6"/>
      <c r="R4522" s="6"/>
      <c r="S4522" s="6"/>
      <c r="T4522" s="6"/>
      <c r="U4522" s="6"/>
    </row>
    <row r="4523" spans="2:21" s="83" customFormat="1" x14ac:dyDescent="0.2">
      <c r="B4523" s="142"/>
      <c r="E4523" s="84"/>
      <c r="F4523" s="216"/>
      <c r="G4523" s="84"/>
      <c r="H4523" s="210"/>
      <c r="I4523" s="210"/>
      <c r="J4523" s="84"/>
      <c r="K4523" s="84"/>
      <c r="L4523" s="84"/>
      <c r="M4523" s="84"/>
      <c r="N4523" s="84"/>
      <c r="O4523" s="6"/>
      <c r="P4523" s="6"/>
      <c r="Q4523" s="6"/>
      <c r="R4523" s="6"/>
      <c r="S4523" s="6"/>
      <c r="T4523" s="6"/>
      <c r="U4523" s="6"/>
    </row>
    <row r="4524" spans="2:21" s="83" customFormat="1" x14ac:dyDescent="0.2">
      <c r="B4524" s="142"/>
      <c r="E4524" s="84"/>
      <c r="F4524" s="216"/>
      <c r="G4524" s="84"/>
      <c r="H4524" s="210"/>
      <c r="I4524" s="210"/>
      <c r="J4524" s="84"/>
      <c r="K4524" s="84"/>
      <c r="L4524" s="84"/>
      <c r="M4524" s="84"/>
      <c r="N4524" s="84"/>
      <c r="O4524" s="6"/>
      <c r="P4524" s="6"/>
      <c r="Q4524" s="6"/>
      <c r="R4524" s="6"/>
      <c r="S4524" s="6"/>
      <c r="T4524" s="6"/>
      <c r="U4524" s="6"/>
    </row>
    <row r="4525" spans="2:21" s="83" customFormat="1" x14ac:dyDescent="0.2">
      <c r="B4525" s="142"/>
      <c r="E4525" s="84"/>
      <c r="F4525" s="216"/>
      <c r="G4525" s="84"/>
      <c r="H4525" s="210"/>
      <c r="I4525" s="210"/>
      <c r="J4525" s="84"/>
      <c r="K4525" s="84"/>
      <c r="L4525" s="84"/>
      <c r="M4525" s="84"/>
      <c r="N4525" s="84"/>
      <c r="O4525" s="6"/>
      <c r="P4525" s="6"/>
      <c r="Q4525" s="6"/>
      <c r="R4525" s="6"/>
      <c r="S4525" s="6"/>
      <c r="T4525" s="6"/>
      <c r="U4525" s="6"/>
    </row>
    <row r="4526" spans="2:21" s="83" customFormat="1" x14ac:dyDescent="0.2">
      <c r="B4526" s="142"/>
      <c r="E4526" s="84"/>
      <c r="F4526" s="216"/>
      <c r="G4526" s="84"/>
      <c r="H4526" s="210"/>
      <c r="I4526" s="210"/>
      <c r="J4526" s="84"/>
      <c r="K4526" s="84"/>
      <c r="L4526" s="84"/>
      <c r="M4526" s="84"/>
      <c r="N4526" s="84"/>
      <c r="O4526" s="6"/>
      <c r="P4526" s="6"/>
      <c r="Q4526" s="6"/>
      <c r="R4526" s="6"/>
      <c r="S4526" s="6"/>
      <c r="T4526" s="6"/>
      <c r="U4526" s="6"/>
    </row>
    <row r="4527" spans="2:21" s="83" customFormat="1" x14ac:dyDescent="0.2">
      <c r="B4527" s="142"/>
      <c r="E4527" s="84"/>
      <c r="F4527" s="216"/>
      <c r="G4527" s="84"/>
      <c r="H4527" s="210"/>
      <c r="I4527" s="210"/>
      <c r="J4527" s="84"/>
      <c r="K4527" s="84"/>
      <c r="L4527" s="84"/>
      <c r="M4527" s="84"/>
      <c r="N4527" s="84"/>
      <c r="O4527" s="6"/>
      <c r="P4527" s="6"/>
      <c r="Q4527" s="6"/>
      <c r="R4527" s="6"/>
      <c r="S4527" s="6"/>
      <c r="T4527" s="6"/>
      <c r="U4527" s="6"/>
    </row>
    <row r="4528" spans="2:21" s="83" customFormat="1" x14ac:dyDescent="0.2">
      <c r="B4528" s="142"/>
      <c r="E4528" s="84"/>
      <c r="F4528" s="216"/>
      <c r="G4528" s="84"/>
      <c r="H4528" s="210"/>
      <c r="I4528" s="210"/>
      <c r="J4528" s="84"/>
      <c r="K4528" s="84"/>
      <c r="L4528" s="84"/>
      <c r="M4528" s="84"/>
      <c r="N4528" s="84"/>
      <c r="O4528" s="6"/>
      <c r="P4528" s="6"/>
      <c r="Q4528" s="6"/>
      <c r="R4528" s="6"/>
      <c r="S4528" s="6"/>
      <c r="T4528" s="6"/>
      <c r="U4528" s="6"/>
    </row>
    <row r="4529" spans="2:21" s="83" customFormat="1" x14ac:dyDescent="0.2">
      <c r="B4529" s="142"/>
      <c r="E4529" s="84"/>
      <c r="F4529" s="216"/>
      <c r="G4529" s="84"/>
      <c r="H4529" s="210"/>
      <c r="I4529" s="210"/>
      <c r="J4529" s="84"/>
      <c r="K4529" s="84"/>
      <c r="L4529" s="84"/>
      <c r="M4529" s="84"/>
      <c r="N4529" s="84"/>
      <c r="O4529" s="6"/>
      <c r="P4529" s="6"/>
      <c r="Q4529" s="6"/>
      <c r="R4529" s="6"/>
      <c r="S4529" s="6"/>
      <c r="T4529" s="6"/>
      <c r="U4529" s="6"/>
    </row>
    <row r="4530" spans="2:21" s="83" customFormat="1" x14ac:dyDescent="0.2">
      <c r="B4530" s="142"/>
      <c r="E4530" s="84"/>
      <c r="F4530" s="216"/>
      <c r="G4530" s="84"/>
      <c r="H4530" s="210"/>
      <c r="I4530" s="210"/>
      <c r="J4530" s="84"/>
      <c r="K4530" s="84"/>
      <c r="L4530" s="84"/>
      <c r="M4530" s="84"/>
      <c r="N4530" s="84"/>
      <c r="O4530" s="6"/>
      <c r="P4530" s="6"/>
      <c r="Q4530" s="6"/>
      <c r="R4530" s="6"/>
      <c r="S4530" s="6"/>
      <c r="T4530" s="6"/>
      <c r="U4530" s="6"/>
    </row>
    <row r="4531" spans="2:21" s="83" customFormat="1" x14ac:dyDescent="0.2">
      <c r="B4531" s="142"/>
      <c r="E4531" s="84"/>
      <c r="F4531" s="216"/>
      <c r="G4531" s="84"/>
      <c r="H4531" s="210"/>
      <c r="I4531" s="210"/>
      <c r="J4531" s="84"/>
      <c r="K4531" s="84"/>
      <c r="L4531" s="84"/>
      <c r="M4531" s="84"/>
      <c r="N4531" s="84"/>
      <c r="O4531" s="6"/>
      <c r="P4531" s="6"/>
      <c r="Q4531" s="6"/>
      <c r="R4531" s="6"/>
      <c r="S4531" s="6"/>
      <c r="T4531" s="6"/>
      <c r="U4531" s="6"/>
    </row>
    <row r="4532" spans="2:21" s="83" customFormat="1" x14ac:dyDescent="0.2">
      <c r="B4532" s="142"/>
      <c r="E4532" s="84"/>
      <c r="F4532" s="216"/>
      <c r="G4532" s="84"/>
      <c r="H4532" s="210"/>
      <c r="I4532" s="210"/>
      <c r="J4532" s="84"/>
      <c r="K4532" s="84"/>
      <c r="L4532" s="84"/>
      <c r="M4532" s="84"/>
      <c r="N4532" s="84"/>
      <c r="O4532" s="6"/>
      <c r="P4532" s="6"/>
      <c r="Q4532" s="6"/>
      <c r="R4532" s="6"/>
      <c r="S4532" s="6"/>
      <c r="T4532" s="6"/>
      <c r="U4532" s="6"/>
    </row>
    <row r="4533" spans="2:21" s="83" customFormat="1" x14ac:dyDescent="0.2">
      <c r="B4533" s="142"/>
      <c r="E4533" s="84"/>
      <c r="F4533" s="216"/>
      <c r="G4533" s="84"/>
      <c r="H4533" s="210"/>
      <c r="I4533" s="210"/>
      <c r="J4533" s="84"/>
      <c r="K4533" s="84"/>
      <c r="L4533" s="84"/>
      <c r="M4533" s="84"/>
      <c r="N4533" s="84"/>
      <c r="O4533" s="6"/>
      <c r="P4533" s="6"/>
      <c r="Q4533" s="6"/>
      <c r="R4533" s="6"/>
      <c r="S4533" s="6"/>
      <c r="T4533" s="6"/>
      <c r="U4533" s="6"/>
    </row>
    <row r="4534" spans="2:21" s="83" customFormat="1" x14ac:dyDescent="0.2">
      <c r="B4534" s="142"/>
      <c r="E4534" s="84"/>
      <c r="F4534" s="216"/>
      <c r="G4534" s="84"/>
      <c r="H4534" s="210"/>
      <c r="I4534" s="210"/>
      <c r="J4534" s="84"/>
      <c r="K4534" s="84"/>
      <c r="L4534" s="84"/>
      <c r="M4534" s="84"/>
      <c r="N4534" s="84"/>
      <c r="O4534" s="6"/>
      <c r="P4534" s="6"/>
      <c r="Q4534" s="6"/>
      <c r="R4534" s="6"/>
      <c r="S4534" s="6"/>
      <c r="T4534" s="6"/>
      <c r="U4534" s="6"/>
    </row>
    <row r="4535" spans="2:21" s="83" customFormat="1" x14ac:dyDescent="0.2">
      <c r="B4535" s="142"/>
      <c r="E4535" s="84"/>
      <c r="F4535" s="216"/>
      <c r="G4535" s="84"/>
      <c r="H4535" s="210"/>
      <c r="I4535" s="210"/>
      <c r="J4535" s="84"/>
      <c r="K4535" s="84"/>
      <c r="L4535" s="84"/>
      <c r="M4535" s="84"/>
      <c r="N4535" s="84"/>
      <c r="O4535" s="6"/>
      <c r="P4535" s="6"/>
      <c r="Q4535" s="6"/>
      <c r="R4535" s="6"/>
      <c r="S4535" s="6"/>
      <c r="T4535" s="6"/>
      <c r="U4535" s="6"/>
    </row>
    <row r="4536" spans="2:21" s="83" customFormat="1" x14ac:dyDescent="0.2">
      <c r="B4536" s="142"/>
      <c r="E4536" s="84"/>
      <c r="F4536" s="216"/>
      <c r="G4536" s="84"/>
      <c r="H4536" s="210"/>
      <c r="I4536" s="210"/>
      <c r="J4536" s="84"/>
      <c r="K4536" s="84"/>
      <c r="L4536" s="84"/>
      <c r="M4536" s="84"/>
      <c r="N4536" s="84"/>
      <c r="O4536" s="6"/>
      <c r="P4536" s="6"/>
      <c r="Q4536" s="6"/>
      <c r="R4536" s="6"/>
      <c r="S4536" s="6"/>
      <c r="T4536" s="6"/>
      <c r="U4536" s="6"/>
    </row>
    <row r="4537" spans="2:21" s="83" customFormat="1" x14ac:dyDescent="0.2">
      <c r="B4537" s="142"/>
      <c r="E4537" s="84"/>
      <c r="F4537" s="216"/>
      <c r="G4537" s="84"/>
      <c r="H4537" s="210"/>
      <c r="I4537" s="210"/>
      <c r="J4537" s="84"/>
      <c r="K4537" s="84"/>
      <c r="L4537" s="84"/>
      <c r="M4537" s="84"/>
      <c r="N4537" s="84"/>
      <c r="O4537" s="6"/>
      <c r="P4537" s="6"/>
      <c r="Q4537" s="6"/>
      <c r="R4537" s="6"/>
      <c r="S4537" s="6"/>
      <c r="T4537" s="6"/>
      <c r="U4537" s="6"/>
    </row>
    <row r="4538" spans="2:21" s="83" customFormat="1" x14ac:dyDescent="0.2">
      <c r="B4538" s="142"/>
      <c r="E4538" s="84"/>
      <c r="F4538" s="216"/>
      <c r="G4538" s="84"/>
      <c r="H4538" s="210"/>
      <c r="I4538" s="210"/>
      <c r="J4538" s="84"/>
      <c r="K4538" s="84"/>
      <c r="L4538" s="84"/>
      <c r="M4538" s="84"/>
      <c r="N4538" s="84"/>
      <c r="O4538" s="6"/>
      <c r="P4538" s="6"/>
      <c r="Q4538" s="6"/>
      <c r="R4538" s="6"/>
      <c r="S4538" s="6"/>
      <c r="T4538" s="6"/>
      <c r="U4538" s="6"/>
    </row>
    <row r="4539" spans="2:21" s="83" customFormat="1" x14ac:dyDescent="0.2">
      <c r="B4539" s="142"/>
      <c r="E4539" s="84"/>
      <c r="F4539" s="216"/>
      <c r="G4539" s="84"/>
      <c r="H4539" s="210"/>
      <c r="I4539" s="210"/>
      <c r="J4539" s="84"/>
      <c r="K4539" s="84"/>
      <c r="L4539" s="84"/>
      <c r="M4539" s="84"/>
      <c r="N4539" s="84"/>
      <c r="O4539" s="6"/>
      <c r="P4539" s="6"/>
      <c r="Q4539" s="6"/>
      <c r="R4539" s="6"/>
      <c r="S4539" s="6"/>
      <c r="T4539" s="6"/>
      <c r="U4539" s="6"/>
    </row>
    <row r="4540" spans="2:21" s="83" customFormat="1" x14ac:dyDescent="0.2">
      <c r="B4540" s="142"/>
      <c r="E4540" s="84"/>
      <c r="F4540" s="216"/>
      <c r="G4540" s="84"/>
      <c r="H4540" s="210"/>
      <c r="I4540" s="210"/>
      <c r="J4540" s="84"/>
      <c r="K4540" s="84"/>
      <c r="L4540" s="84"/>
      <c r="M4540" s="84"/>
      <c r="N4540" s="84"/>
      <c r="O4540" s="6"/>
      <c r="P4540" s="6"/>
      <c r="Q4540" s="6"/>
      <c r="R4540" s="6"/>
      <c r="S4540" s="6"/>
      <c r="T4540" s="6"/>
      <c r="U4540" s="6"/>
    </row>
    <row r="4541" spans="2:21" s="83" customFormat="1" x14ac:dyDescent="0.2">
      <c r="B4541" s="142"/>
      <c r="E4541" s="84"/>
      <c r="F4541" s="216"/>
      <c r="G4541" s="84"/>
      <c r="H4541" s="210"/>
      <c r="I4541" s="210"/>
      <c r="J4541" s="84"/>
      <c r="K4541" s="84"/>
      <c r="L4541" s="84"/>
      <c r="M4541" s="84"/>
      <c r="N4541" s="84"/>
      <c r="O4541" s="6"/>
      <c r="P4541" s="6"/>
      <c r="Q4541" s="6"/>
      <c r="R4541" s="6"/>
      <c r="S4541" s="6"/>
      <c r="T4541" s="6"/>
      <c r="U4541" s="6"/>
    </row>
    <row r="4542" spans="2:21" s="83" customFormat="1" x14ac:dyDescent="0.2">
      <c r="B4542" s="142"/>
      <c r="E4542" s="84"/>
      <c r="F4542" s="216"/>
      <c r="G4542" s="84"/>
      <c r="H4542" s="210"/>
      <c r="I4542" s="210"/>
      <c r="J4542" s="84"/>
      <c r="K4542" s="84"/>
      <c r="L4542" s="84"/>
      <c r="M4542" s="84"/>
      <c r="N4542" s="84"/>
      <c r="O4542" s="6"/>
      <c r="P4542" s="6"/>
      <c r="Q4542" s="6"/>
      <c r="R4542" s="6"/>
      <c r="S4542" s="6"/>
      <c r="T4542" s="6"/>
      <c r="U4542" s="6"/>
    </row>
    <row r="4543" spans="2:21" s="83" customFormat="1" x14ac:dyDescent="0.2">
      <c r="B4543" s="142"/>
      <c r="E4543" s="84"/>
      <c r="F4543" s="216"/>
      <c r="G4543" s="84"/>
      <c r="H4543" s="210"/>
      <c r="I4543" s="210"/>
      <c r="J4543" s="84"/>
      <c r="K4543" s="84"/>
      <c r="L4543" s="84"/>
      <c r="M4543" s="84"/>
      <c r="N4543" s="84"/>
      <c r="O4543" s="6"/>
      <c r="P4543" s="6"/>
      <c r="Q4543" s="6"/>
      <c r="R4543" s="6"/>
      <c r="S4543" s="6"/>
      <c r="T4543" s="6"/>
      <c r="U4543" s="6"/>
    </row>
    <row r="4544" spans="2:21" s="83" customFormat="1" x14ac:dyDescent="0.2">
      <c r="B4544" s="142"/>
      <c r="E4544" s="84"/>
      <c r="F4544" s="216"/>
      <c r="G4544" s="84"/>
      <c r="H4544" s="210"/>
      <c r="I4544" s="210"/>
      <c r="J4544" s="84"/>
      <c r="K4544" s="84"/>
      <c r="L4544" s="84"/>
      <c r="M4544" s="84"/>
      <c r="N4544" s="84"/>
      <c r="O4544" s="6"/>
      <c r="P4544" s="6"/>
      <c r="Q4544" s="6"/>
      <c r="R4544" s="6"/>
      <c r="S4544" s="6"/>
      <c r="T4544" s="6"/>
      <c r="U4544" s="6"/>
    </row>
    <row r="4545" spans="2:21" s="83" customFormat="1" x14ac:dyDescent="0.2">
      <c r="B4545" s="142"/>
      <c r="E4545" s="84"/>
      <c r="F4545" s="216"/>
      <c r="G4545" s="84"/>
      <c r="H4545" s="210"/>
      <c r="I4545" s="210"/>
      <c r="J4545" s="84"/>
      <c r="K4545" s="84"/>
      <c r="L4545" s="84"/>
      <c r="M4545" s="84"/>
      <c r="N4545" s="84"/>
      <c r="O4545" s="6"/>
      <c r="P4545" s="6"/>
      <c r="Q4545" s="6"/>
      <c r="R4545" s="6"/>
      <c r="S4545" s="6"/>
      <c r="T4545" s="6"/>
      <c r="U4545" s="6"/>
    </row>
    <row r="4546" spans="2:21" s="83" customFormat="1" x14ac:dyDescent="0.2">
      <c r="B4546" s="142"/>
      <c r="E4546" s="84"/>
      <c r="F4546" s="216"/>
      <c r="G4546" s="84"/>
      <c r="H4546" s="210"/>
      <c r="I4546" s="210"/>
      <c r="J4546" s="84"/>
      <c r="K4546" s="84"/>
      <c r="L4546" s="84"/>
      <c r="M4546" s="84"/>
      <c r="N4546" s="84"/>
      <c r="O4546" s="6"/>
      <c r="P4546" s="6"/>
      <c r="Q4546" s="6"/>
      <c r="R4546" s="6"/>
      <c r="S4546" s="6"/>
      <c r="T4546" s="6"/>
      <c r="U4546" s="6"/>
    </row>
    <row r="4547" spans="2:21" s="83" customFormat="1" x14ac:dyDescent="0.2">
      <c r="B4547" s="142"/>
      <c r="E4547" s="84"/>
      <c r="F4547" s="216"/>
      <c r="G4547" s="84"/>
      <c r="H4547" s="210"/>
      <c r="I4547" s="210"/>
      <c r="J4547" s="84"/>
      <c r="K4547" s="84"/>
      <c r="L4547" s="84"/>
      <c r="M4547" s="84"/>
      <c r="N4547" s="84"/>
      <c r="O4547" s="6"/>
      <c r="P4547" s="6"/>
      <c r="Q4547" s="6"/>
      <c r="R4547" s="6"/>
      <c r="S4547" s="6"/>
      <c r="T4547" s="6"/>
      <c r="U4547" s="6"/>
    </row>
    <row r="4548" spans="2:21" s="83" customFormat="1" x14ac:dyDescent="0.2">
      <c r="B4548" s="142"/>
      <c r="E4548" s="84"/>
      <c r="F4548" s="216"/>
      <c r="G4548" s="84"/>
      <c r="H4548" s="210"/>
      <c r="I4548" s="210"/>
      <c r="J4548" s="84"/>
      <c r="K4548" s="84"/>
      <c r="L4548" s="84"/>
      <c r="M4548" s="84"/>
      <c r="N4548" s="84"/>
      <c r="O4548" s="6"/>
      <c r="P4548" s="6"/>
      <c r="Q4548" s="6"/>
      <c r="R4548" s="6"/>
      <c r="S4548" s="6"/>
      <c r="T4548" s="6"/>
      <c r="U4548" s="6"/>
    </row>
    <row r="4549" spans="2:21" s="83" customFormat="1" x14ac:dyDescent="0.2">
      <c r="B4549" s="142"/>
      <c r="E4549" s="84"/>
      <c r="F4549" s="216"/>
      <c r="G4549" s="84"/>
      <c r="H4549" s="210"/>
      <c r="I4549" s="210"/>
      <c r="J4549" s="84"/>
      <c r="K4549" s="84"/>
      <c r="L4549" s="84"/>
      <c r="M4549" s="84"/>
      <c r="N4549" s="84"/>
      <c r="O4549" s="6"/>
      <c r="P4549" s="6"/>
      <c r="Q4549" s="6"/>
      <c r="R4549" s="6"/>
      <c r="S4549" s="6"/>
      <c r="T4549" s="6"/>
      <c r="U4549" s="6"/>
    </row>
    <row r="4550" spans="2:21" s="83" customFormat="1" x14ac:dyDescent="0.2">
      <c r="B4550" s="142"/>
      <c r="E4550" s="84"/>
      <c r="F4550" s="216"/>
      <c r="G4550" s="84"/>
      <c r="H4550" s="210"/>
      <c r="I4550" s="210"/>
      <c r="J4550" s="84"/>
      <c r="K4550" s="84"/>
      <c r="L4550" s="84"/>
      <c r="M4550" s="84"/>
      <c r="N4550" s="84"/>
      <c r="O4550" s="6"/>
      <c r="P4550" s="6"/>
      <c r="Q4550" s="6"/>
      <c r="R4550" s="6"/>
      <c r="S4550" s="6"/>
      <c r="T4550" s="6"/>
      <c r="U4550" s="6"/>
    </row>
    <row r="4551" spans="2:21" s="83" customFormat="1" x14ac:dyDescent="0.2">
      <c r="B4551" s="142"/>
      <c r="E4551" s="84"/>
      <c r="F4551" s="216"/>
      <c r="G4551" s="84"/>
      <c r="H4551" s="210"/>
      <c r="I4551" s="210"/>
      <c r="J4551" s="84"/>
      <c r="K4551" s="84"/>
      <c r="L4551" s="84"/>
      <c r="M4551" s="84"/>
      <c r="N4551" s="84"/>
      <c r="O4551" s="6"/>
      <c r="P4551" s="6"/>
      <c r="Q4551" s="6"/>
      <c r="R4551" s="6"/>
      <c r="S4551" s="6"/>
      <c r="T4551" s="6"/>
      <c r="U4551" s="6"/>
    </row>
    <row r="4552" spans="2:21" s="83" customFormat="1" x14ac:dyDescent="0.2">
      <c r="B4552" s="142"/>
      <c r="E4552" s="84"/>
      <c r="F4552" s="216"/>
      <c r="G4552" s="84"/>
      <c r="H4552" s="210"/>
      <c r="I4552" s="210"/>
      <c r="J4552" s="84"/>
      <c r="K4552" s="84"/>
      <c r="L4552" s="84"/>
      <c r="M4552" s="84"/>
      <c r="N4552" s="84"/>
      <c r="O4552" s="6"/>
      <c r="P4552" s="6"/>
      <c r="Q4552" s="6"/>
      <c r="R4552" s="6"/>
      <c r="S4552" s="6"/>
      <c r="T4552" s="6"/>
      <c r="U4552" s="6"/>
    </row>
    <row r="4553" spans="2:21" s="83" customFormat="1" x14ac:dyDescent="0.2">
      <c r="B4553" s="142"/>
      <c r="E4553" s="84"/>
      <c r="F4553" s="216"/>
      <c r="G4553" s="84"/>
      <c r="H4553" s="210"/>
      <c r="I4553" s="210"/>
      <c r="J4553" s="84"/>
      <c r="K4553" s="84"/>
      <c r="L4553" s="84"/>
      <c r="M4553" s="84"/>
      <c r="N4553" s="84"/>
      <c r="O4553" s="6"/>
      <c r="P4553" s="6"/>
      <c r="Q4553" s="6"/>
      <c r="R4553" s="6"/>
      <c r="S4553" s="6"/>
      <c r="T4553" s="6"/>
      <c r="U4553" s="6"/>
    </row>
    <row r="4554" spans="2:21" s="83" customFormat="1" x14ac:dyDescent="0.2">
      <c r="B4554" s="142"/>
      <c r="E4554" s="84"/>
      <c r="F4554" s="216"/>
      <c r="G4554" s="84"/>
      <c r="H4554" s="210"/>
      <c r="I4554" s="210"/>
      <c r="J4554" s="84"/>
      <c r="K4554" s="84"/>
      <c r="L4554" s="84"/>
      <c r="M4554" s="84"/>
      <c r="N4554" s="84"/>
      <c r="O4554" s="6"/>
      <c r="P4554" s="6"/>
      <c r="Q4554" s="6"/>
      <c r="R4554" s="6"/>
      <c r="S4554" s="6"/>
      <c r="T4554" s="6"/>
      <c r="U4554" s="6"/>
    </row>
    <row r="4555" spans="2:21" s="83" customFormat="1" x14ac:dyDescent="0.2">
      <c r="B4555" s="142"/>
      <c r="E4555" s="84"/>
      <c r="F4555" s="216"/>
      <c r="G4555" s="84"/>
      <c r="H4555" s="210"/>
      <c r="I4555" s="210"/>
      <c r="J4555" s="84"/>
      <c r="K4555" s="84"/>
      <c r="L4555" s="84"/>
      <c r="M4555" s="84"/>
      <c r="N4555" s="84"/>
      <c r="O4555" s="6"/>
      <c r="P4555" s="6"/>
      <c r="Q4555" s="6"/>
      <c r="R4555" s="6"/>
      <c r="S4555" s="6"/>
      <c r="T4555" s="6"/>
      <c r="U4555" s="6"/>
    </row>
    <row r="4556" spans="2:21" s="83" customFormat="1" x14ac:dyDescent="0.2">
      <c r="B4556" s="142"/>
      <c r="E4556" s="84"/>
      <c r="F4556" s="216"/>
      <c r="G4556" s="84"/>
      <c r="H4556" s="210"/>
      <c r="I4556" s="210"/>
      <c r="J4556" s="84"/>
      <c r="K4556" s="84"/>
      <c r="L4556" s="84"/>
      <c r="M4556" s="84"/>
      <c r="N4556" s="84"/>
      <c r="O4556" s="6"/>
      <c r="P4556" s="6"/>
      <c r="Q4556" s="6"/>
      <c r="R4556" s="6"/>
      <c r="S4556" s="6"/>
      <c r="T4556" s="6"/>
      <c r="U4556" s="6"/>
    </row>
    <row r="4557" spans="2:21" s="83" customFormat="1" x14ac:dyDescent="0.2">
      <c r="B4557" s="142"/>
      <c r="E4557" s="84"/>
      <c r="F4557" s="216"/>
      <c r="G4557" s="84"/>
      <c r="H4557" s="210"/>
      <c r="I4557" s="210"/>
      <c r="J4557" s="84"/>
      <c r="K4557" s="84"/>
      <c r="L4557" s="84"/>
      <c r="M4557" s="84"/>
      <c r="N4557" s="84"/>
      <c r="O4557" s="6"/>
      <c r="P4557" s="6"/>
      <c r="Q4557" s="6"/>
      <c r="R4557" s="6"/>
      <c r="S4557" s="6"/>
      <c r="T4557" s="6"/>
      <c r="U4557" s="6"/>
    </row>
    <row r="4558" spans="2:21" s="83" customFormat="1" x14ac:dyDescent="0.2">
      <c r="B4558" s="142"/>
      <c r="E4558" s="84"/>
      <c r="F4558" s="216"/>
      <c r="G4558" s="84"/>
      <c r="H4558" s="210"/>
      <c r="I4558" s="210"/>
      <c r="J4558" s="84"/>
      <c r="K4558" s="84"/>
      <c r="L4558" s="84"/>
      <c r="M4558" s="84"/>
      <c r="N4558" s="84"/>
      <c r="O4558" s="6"/>
      <c r="P4558" s="6"/>
      <c r="Q4558" s="6"/>
      <c r="R4558" s="6"/>
      <c r="S4558" s="6"/>
      <c r="T4558" s="6"/>
      <c r="U4558" s="6"/>
    </row>
    <row r="4559" spans="2:21" s="83" customFormat="1" x14ac:dyDescent="0.2">
      <c r="B4559" s="142"/>
      <c r="E4559" s="84"/>
      <c r="F4559" s="216"/>
      <c r="G4559" s="84"/>
      <c r="H4559" s="210"/>
      <c r="I4559" s="210"/>
      <c r="J4559" s="84"/>
      <c r="K4559" s="84"/>
      <c r="L4559" s="84"/>
      <c r="M4559" s="84"/>
      <c r="N4559" s="84"/>
      <c r="O4559" s="6"/>
      <c r="P4559" s="6"/>
      <c r="Q4559" s="6"/>
      <c r="R4559" s="6"/>
      <c r="S4559" s="6"/>
      <c r="T4559" s="6"/>
      <c r="U4559" s="6"/>
    </row>
    <row r="4560" spans="2:21" s="83" customFormat="1" x14ac:dyDescent="0.2">
      <c r="B4560" s="142"/>
      <c r="E4560" s="84"/>
      <c r="F4560" s="216"/>
      <c r="G4560" s="84"/>
      <c r="H4560" s="210"/>
      <c r="I4560" s="210"/>
      <c r="J4560" s="84"/>
      <c r="K4560" s="84"/>
      <c r="L4560" s="84"/>
      <c r="M4560" s="84"/>
      <c r="N4560" s="84"/>
      <c r="O4560" s="6"/>
      <c r="P4560" s="6"/>
      <c r="Q4560" s="6"/>
      <c r="R4560" s="6"/>
      <c r="S4560" s="6"/>
      <c r="T4560" s="6"/>
      <c r="U4560" s="6"/>
    </row>
    <row r="4561" spans="2:21" s="83" customFormat="1" x14ac:dyDescent="0.2">
      <c r="B4561" s="142"/>
      <c r="E4561" s="84"/>
      <c r="F4561" s="216"/>
      <c r="G4561" s="84"/>
      <c r="H4561" s="210"/>
      <c r="I4561" s="210"/>
      <c r="J4561" s="84"/>
      <c r="K4561" s="84"/>
      <c r="L4561" s="84"/>
      <c r="M4561" s="84"/>
      <c r="N4561" s="84"/>
      <c r="O4561" s="6"/>
      <c r="P4561" s="6"/>
      <c r="Q4561" s="6"/>
      <c r="R4561" s="6"/>
      <c r="S4561" s="6"/>
      <c r="T4561" s="6"/>
      <c r="U4561" s="6"/>
    </row>
    <row r="4562" spans="2:21" s="83" customFormat="1" x14ac:dyDescent="0.2">
      <c r="B4562" s="142"/>
      <c r="E4562" s="84"/>
      <c r="F4562" s="216"/>
      <c r="G4562" s="84"/>
      <c r="H4562" s="210"/>
      <c r="I4562" s="210"/>
      <c r="J4562" s="84"/>
      <c r="K4562" s="84"/>
      <c r="L4562" s="84"/>
      <c r="M4562" s="84"/>
      <c r="N4562" s="84"/>
      <c r="O4562" s="6"/>
      <c r="P4562" s="6"/>
      <c r="Q4562" s="6"/>
      <c r="R4562" s="6"/>
      <c r="S4562" s="6"/>
      <c r="T4562" s="6"/>
      <c r="U4562" s="6"/>
    </row>
    <row r="4563" spans="2:21" s="83" customFormat="1" x14ac:dyDescent="0.2">
      <c r="B4563" s="142"/>
      <c r="E4563" s="84"/>
      <c r="F4563" s="216"/>
      <c r="G4563" s="84"/>
      <c r="H4563" s="210"/>
      <c r="I4563" s="210"/>
      <c r="J4563" s="84"/>
      <c r="K4563" s="84"/>
      <c r="L4563" s="84"/>
      <c r="M4563" s="84"/>
      <c r="N4563" s="84"/>
      <c r="O4563" s="6"/>
      <c r="P4563" s="6"/>
      <c r="Q4563" s="6"/>
      <c r="R4563" s="6"/>
      <c r="S4563" s="6"/>
      <c r="T4563" s="6"/>
      <c r="U4563" s="6"/>
    </row>
    <row r="4564" spans="2:21" s="83" customFormat="1" x14ac:dyDescent="0.2">
      <c r="B4564" s="142"/>
      <c r="E4564" s="84"/>
      <c r="F4564" s="216"/>
      <c r="G4564" s="84"/>
      <c r="H4564" s="210"/>
      <c r="I4564" s="210"/>
      <c r="J4564" s="84"/>
      <c r="K4564" s="84"/>
      <c r="L4564" s="84"/>
      <c r="M4564" s="84"/>
      <c r="N4564" s="84"/>
      <c r="O4564" s="6"/>
      <c r="P4564" s="6"/>
      <c r="Q4564" s="6"/>
      <c r="R4564" s="6"/>
      <c r="S4564" s="6"/>
      <c r="T4564" s="6"/>
      <c r="U4564" s="6"/>
    </row>
    <row r="4565" spans="2:21" s="83" customFormat="1" x14ac:dyDescent="0.2">
      <c r="B4565" s="142"/>
      <c r="E4565" s="84"/>
      <c r="F4565" s="216"/>
      <c r="G4565" s="84"/>
      <c r="H4565" s="210"/>
      <c r="I4565" s="210"/>
      <c r="J4565" s="84"/>
      <c r="K4565" s="84"/>
      <c r="L4565" s="84"/>
      <c r="M4565" s="84"/>
      <c r="N4565" s="84"/>
      <c r="O4565" s="6"/>
      <c r="P4565" s="6"/>
      <c r="Q4565" s="6"/>
      <c r="R4565" s="6"/>
      <c r="S4565" s="6"/>
      <c r="T4565" s="6"/>
      <c r="U4565" s="6"/>
    </row>
    <row r="4566" spans="2:21" s="83" customFormat="1" x14ac:dyDescent="0.2">
      <c r="B4566" s="142"/>
      <c r="E4566" s="84"/>
      <c r="F4566" s="216"/>
      <c r="G4566" s="84"/>
      <c r="H4566" s="210"/>
      <c r="I4566" s="210"/>
      <c r="J4566" s="84"/>
      <c r="K4566" s="84"/>
      <c r="L4566" s="84"/>
      <c r="M4566" s="84"/>
      <c r="N4566" s="84"/>
      <c r="O4566" s="6"/>
      <c r="P4566" s="6"/>
      <c r="Q4566" s="6"/>
      <c r="R4566" s="6"/>
      <c r="S4566" s="6"/>
      <c r="T4566" s="6"/>
      <c r="U4566" s="6"/>
    </row>
    <row r="4567" spans="2:21" s="83" customFormat="1" x14ac:dyDescent="0.2">
      <c r="B4567" s="142"/>
      <c r="E4567" s="84"/>
      <c r="F4567" s="216"/>
      <c r="G4567" s="84"/>
      <c r="H4567" s="210"/>
      <c r="I4567" s="210"/>
      <c r="J4567" s="84"/>
      <c r="K4567" s="84"/>
      <c r="L4567" s="84"/>
      <c r="M4567" s="84"/>
      <c r="N4567" s="84"/>
      <c r="O4567" s="6"/>
      <c r="P4567" s="6"/>
      <c r="Q4567" s="6"/>
      <c r="R4567" s="6"/>
      <c r="S4567" s="6"/>
      <c r="T4567" s="6"/>
      <c r="U4567" s="6"/>
    </row>
    <row r="4568" spans="2:21" s="83" customFormat="1" x14ac:dyDescent="0.2">
      <c r="B4568" s="142"/>
      <c r="E4568" s="84"/>
      <c r="F4568" s="216"/>
      <c r="G4568" s="84"/>
      <c r="H4568" s="210"/>
      <c r="I4568" s="210"/>
      <c r="J4568" s="84"/>
      <c r="K4568" s="84"/>
      <c r="L4568" s="84"/>
      <c r="M4568" s="84"/>
      <c r="N4568" s="84"/>
      <c r="O4568" s="6"/>
      <c r="P4568" s="6"/>
      <c r="Q4568" s="6"/>
      <c r="R4568" s="6"/>
      <c r="S4568" s="6"/>
      <c r="T4568" s="6"/>
      <c r="U4568" s="6"/>
    </row>
    <row r="4569" spans="2:21" s="83" customFormat="1" x14ac:dyDescent="0.2">
      <c r="B4569" s="142"/>
      <c r="E4569" s="84"/>
      <c r="F4569" s="216"/>
      <c r="G4569" s="84"/>
      <c r="H4569" s="210"/>
      <c r="I4569" s="210"/>
      <c r="J4569" s="84"/>
      <c r="K4569" s="84"/>
      <c r="L4569" s="84"/>
      <c r="M4569" s="84"/>
      <c r="N4569" s="84"/>
      <c r="O4569" s="6"/>
      <c r="P4569" s="6"/>
      <c r="Q4569" s="6"/>
      <c r="R4569" s="6"/>
      <c r="S4569" s="6"/>
      <c r="T4569" s="6"/>
      <c r="U4569" s="6"/>
    </row>
    <row r="4570" spans="2:21" s="83" customFormat="1" x14ac:dyDescent="0.2">
      <c r="B4570" s="142"/>
      <c r="E4570" s="84"/>
      <c r="F4570" s="216"/>
      <c r="G4570" s="84"/>
      <c r="H4570" s="210"/>
      <c r="I4570" s="210"/>
      <c r="J4570" s="84"/>
      <c r="K4570" s="84"/>
      <c r="L4570" s="84"/>
      <c r="M4570" s="84"/>
      <c r="N4570" s="84"/>
      <c r="O4570" s="6"/>
      <c r="P4570" s="6"/>
      <c r="Q4570" s="6"/>
      <c r="R4570" s="6"/>
      <c r="S4570" s="6"/>
      <c r="T4570" s="6"/>
      <c r="U4570" s="6"/>
    </row>
    <row r="4571" spans="2:21" s="83" customFormat="1" x14ac:dyDescent="0.2">
      <c r="B4571" s="142"/>
      <c r="E4571" s="84"/>
      <c r="F4571" s="216"/>
      <c r="G4571" s="84"/>
      <c r="H4571" s="210"/>
      <c r="I4571" s="210"/>
      <c r="J4571" s="84"/>
      <c r="K4571" s="84"/>
      <c r="L4571" s="84"/>
      <c r="M4571" s="84"/>
      <c r="N4571" s="84"/>
      <c r="O4571" s="6"/>
      <c r="P4571" s="6"/>
      <c r="Q4571" s="6"/>
      <c r="R4571" s="6"/>
      <c r="S4571" s="6"/>
      <c r="T4571" s="6"/>
      <c r="U4571" s="6"/>
    </row>
    <row r="4572" spans="2:21" s="83" customFormat="1" x14ac:dyDescent="0.2">
      <c r="B4572" s="142"/>
      <c r="E4572" s="84"/>
      <c r="F4572" s="216"/>
      <c r="G4572" s="84"/>
      <c r="H4572" s="210"/>
      <c r="I4572" s="210"/>
      <c r="J4572" s="84"/>
      <c r="K4572" s="84"/>
      <c r="L4572" s="84"/>
      <c r="M4572" s="84"/>
      <c r="N4572" s="84"/>
      <c r="O4572" s="6"/>
      <c r="P4572" s="6"/>
      <c r="Q4572" s="6"/>
      <c r="R4572" s="6"/>
      <c r="S4572" s="6"/>
      <c r="T4572" s="6"/>
      <c r="U4572" s="6"/>
    </row>
    <row r="4573" spans="2:21" s="83" customFormat="1" x14ac:dyDescent="0.2">
      <c r="B4573" s="142"/>
      <c r="E4573" s="84"/>
      <c r="F4573" s="216"/>
      <c r="G4573" s="84"/>
      <c r="H4573" s="210"/>
      <c r="I4573" s="210"/>
      <c r="J4573" s="84"/>
      <c r="K4573" s="84"/>
      <c r="L4573" s="84"/>
      <c r="M4573" s="84"/>
      <c r="N4573" s="84"/>
      <c r="O4573" s="6"/>
      <c r="P4573" s="6"/>
      <c r="Q4573" s="6"/>
      <c r="R4573" s="6"/>
      <c r="S4573" s="6"/>
      <c r="T4573" s="6"/>
      <c r="U4573" s="6"/>
    </row>
    <row r="4574" spans="2:21" s="83" customFormat="1" x14ac:dyDescent="0.2">
      <c r="B4574" s="142"/>
      <c r="E4574" s="84"/>
      <c r="F4574" s="216"/>
      <c r="G4574" s="84"/>
      <c r="H4574" s="210"/>
      <c r="I4574" s="210"/>
      <c r="J4574" s="84"/>
      <c r="K4574" s="84"/>
      <c r="L4574" s="84"/>
      <c r="M4574" s="84"/>
      <c r="N4574" s="84"/>
      <c r="O4574" s="6"/>
      <c r="P4574" s="6"/>
      <c r="Q4574" s="6"/>
      <c r="R4574" s="6"/>
      <c r="S4574" s="6"/>
      <c r="T4574" s="6"/>
      <c r="U4574" s="6"/>
    </row>
    <row r="4575" spans="2:21" s="83" customFormat="1" x14ac:dyDescent="0.2">
      <c r="B4575" s="142"/>
      <c r="E4575" s="84"/>
      <c r="F4575" s="216"/>
      <c r="G4575" s="84"/>
      <c r="H4575" s="210"/>
      <c r="I4575" s="210"/>
      <c r="J4575" s="84"/>
      <c r="K4575" s="84"/>
      <c r="L4575" s="84"/>
      <c r="M4575" s="84"/>
      <c r="N4575" s="84"/>
      <c r="O4575" s="6"/>
      <c r="P4575" s="6"/>
      <c r="Q4575" s="6"/>
      <c r="R4575" s="6"/>
      <c r="S4575" s="6"/>
      <c r="T4575" s="6"/>
      <c r="U4575" s="6"/>
    </row>
    <row r="4576" spans="2:21" s="83" customFormat="1" x14ac:dyDescent="0.2">
      <c r="B4576" s="142"/>
      <c r="E4576" s="84"/>
      <c r="F4576" s="216"/>
      <c r="G4576" s="84"/>
      <c r="H4576" s="210"/>
      <c r="I4576" s="210"/>
      <c r="J4576" s="84"/>
      <c r="K4576" s="84"/>
      <c r="L4576" s="84"/>
      <c r="M4576" s="84"/>
      <c r="N4576" s="84"/>
      <c r="O4576" s="6"/>
      <c r="P4576" s="6"/>
      <c r="Q4576" s="6"/>
      <c r="R4576" s="6"/>
      <c r="S4576" s="6"/>
      <c r="T4576" s="6"/>
      <c r="U4576" s="6"/>
    </row>
    <row r="4577" spans="2:21" s="83" customFormat="1" x14ac:dyDescent="0.2">
      <c r="B4577" s="142"/>
      <c r="E4577" s="84"/>
      <c r="F4577" s="216"/>
      <c r="G4577" s="84"/>
      <c r="H4577" s="210"/>
      <c r="I4577" s="210"/>
      <c r="J4577" s="84"/>
      <c r="K4577" s="84"/>
      <c r="L4577" s="84"/>
      <c r="M4577" s="84"/>
      <c r="N4577" s="84"/>
      <c r="O4577" s="6"/>
      <c r="P4577" s="6"/>
      <c r="Q4577" s="6"/>
      <c r="R4577" s="6"/>
      <c r="S4577" s="6"/>
      <c r="T4577" s="6"/>
      <c r="U4577" s="6"/>
    </row>
    <row r="4578" spans="2:21" s="83" customFormat="1" x14ac:dyDescent="0.2">
      <c r="B4578" s="142"/>
      <c r="E4578" s="84"/>
      <c r="F4578" s="216"/>
      <c r="G4578" s="84"/>
      <c r="H4578" s="210"/>
      <c r="I4578" s="210"/>
      <c r="J4578" s="84"/>
      <c r="K4578" s="84"/>
      <c r="L4578" s="84"/>
      <c r="M4578" s="84"/>
      <c r="N4578" s="84"/>
      <c r="O4578" s="6"/>
      <c r="P4578" s="6"/>
      <c r="Q4578" s="6"/>
      <c r="R4578" s="6"/>
      <c r="S4578" s="6"/>
      <c r="T4578" s="6"/>
      <c r="U4578" s="6"/>
    </row>
    <row r="4579" spans="2:21" s="83" customFormat="1" x14ac:dyDescent="0.2">
      <c r="B4579" s="142"/>
      <c r="E4579" s="84"/>
      <c r="F4579" s="216"/>
      <c r="G4579" s="84"/>
      <c r="H4579" s="210"/>
      <c r="I4579" s="210"/>
      <c r="J4579" s="84"/>
      <c r="K4579" s="84"/>
      <c r="L4579" s="84"/>
      <c r="M4579" s="84"/>
      <c r="N4579" s="84"/>
      <c r="O4579" s="6"/>
      <c r="P4579" s="6"/>
      <c r="Q4579" s="6"/>
      <c r="R4579" s="6"/>
      <c r="S4579" s="6"/>
      <c r="T4579" s="6"/>
      <c r="U4579" s="6"/>
    </row>
    <row r="4580" spans="2:21" s="83" customFormat="1" x14ac:dyDescent="0.2">
      <c r="B4580" s="142"/>
      <c r="E4580" s="84"/>
      <c r="F4580" s="216"/>
      <c r="G4580" s="84"/>
      <c r="H4580" s="210"/>
      <c r="I4580" s="210"/>
      <c r="J4580" s="84"/>
      <c r="K4580" s="84"/>
      <c r="L4580" s="84"/>
      <c r="M4580" s="84"/>
      <c r="N4580" s="84"/>
      <c r="O4580" s="6"/>
      <c r="P4580" s="6"/>
      <c r="Q4580" s="6"/>
      <c r="R4580" s="6"/>
      <c r="S4580" s="6"/>
      <c r="T4580" s="6"/>
      <c r="U4580" s="6"/>
    </row>
    <row r="4581" spans="2:21" s="83" customFormat="1" x14ac:dyDescent="0.2">
      <c r="B4581" s="142"/>
      <c r="E4581" s="84"/>
      <c r="F4581" s="216"/>
      <c r="G4581" s="84"/>
      <c r="H4581" s="210"/>
      <c r="I4581" s="210"/>
      <c r="J4581" s="84"/>
      <c r="K4581" s="84"/>
      <c r="L4581" s="84"/>
      <c r="M4581" s="84"/>
      <c r="N4581" s="84"/>
      <c r="O4581" s="6"/>
      <c r="P4581" s="6"/>
      <c r="Q4581" s="6"/>
      <c r="R4581" s="6"/>
      <c r="S4581" s="6"/>
      <c r="T4581" s="6"/>
      <c r="U4581" s="6"/>
    </row>
    <row r="4582" spans="2:21" s="83" customFormat="1" x14ac:dyDescent="0.2">
      <c r="B4582" s="142"/>
      <c r="E4582" s="84"/>
      <c r="F4582" s="216"/>
      <c r="G4582" s="84"/>
      <c r="H4582" s="210"/>
      <c r="I4582" s="210"/>
      <c r="J4582" s="84"/>
      <c r="K4582" s="84"/>
      <c r="L4582" s="84"/>
      <c r="M4582" s="84"/>
      <c r="N4582" s="84"/>
      <c r="O4582" s="6"/>
      <c r="P4582" s="6"/>
      <c r="Q4582" s="6"/>
      <c r="R4582" s="6"/>
      <c r="S4582" s="6"/>
      <c r="T4582" s="6"/>
      <c r="U4582" s="6"/>
    </row>
    <row r="4583" spans="2:21" s="83" customFormat="1" x14ac:dyDescent="0.2">
      <c r="B4583" s="142"/>
      <c r="E4583" s="84"/>
      <c r="F4583" s="216"/>
      <c r="G4583" s="84"/>
      <c r="H4583" s="210"/>
      <c r="I4583" s="210"/>
      <c r="J4583" s="84"/>
      <c r="K4583" s="84"/>
      <c r="L4583" s="84"/>
      <c r="M4583" s="84"/>
      <c r="N4583" s="84"/>
      <c r="O4583" s="6"/>
      <c r="P4583" s="6"/>
      <c r="Q4583" s="6"/>
      <c r="R4583" s="6"/>
      <c r="S4583" s="6"/>
      <c r="T4583" s="6"/>
      <c r="U4583" s="6"/>
    </row>
    <row r="4584" spans="2:21" s="83" customFormat="1" x14ac:dyDescent="0.2">
      <c r="B4584" s="142"/>
      <c r="E4584" s="84"/>
      <c r="F4584" s="216"/>
      <c r="G4584" s="84"/>
      <c r="H4584" s="210"/>
      <c r="I4584" s="210"/>
      <c r="J4584" s="84"/>
      <c r="K4584" s="84"/>
      <c r="L4584" s="84"/>
      <c r="M4584" s="84"/>
      <c r="N4584" s="84"/>
      <c r="O4584" s="6"/>
      <c r="P4584" s="6"/>
      <c r="Q4584" s="6"/>
      <c r="R4584" s="6"/>
      <c r="S4584" s="6"/>
      <c r="T4584" s="6"/>
      <c r="U4584" s="6"/>
    </row>
    <row r="4585" spans="2:21" s="83" customFormat="1" x14ac:dyDescent="0.2">
      <c r="B4585" s="142"/>
      <c r="E4585" s="84"/>
      <c r="F4585" s="216"/>
      <c r="G4585" s="84"/>
      <c r="H4585" s="210"/>
      <c r="I4585" s="210"/>
      <c r="J4585" s="84"/>
      <c r="K4585" s="84"/>
      <c r="L4585" s="84"/>
      <c r="M4585" s="84"/>
      <c r="N4585" s="84"/>
      <c r="O4585" s="6"/>
      <c r="P4585" s="6"/>
      <c r="Q4585" s="6"/>
      <c r="R4585" s="6"/>
      <c r="S4585" s="6"/>
      <c r="T4585" s="6"/>
      <c r="U4585" s="6"/>
    </row>
    <row r="4586" spans="2:21" s="83" customFormat="1" x14ac:dyDescent="0.2">
      <c r="B4586" s="142"/>
      <c r="E4586" s="84"/>
      <c r="F4586" s="216"/>
      <c r="G4586" s="84"/>
      <c r="H4586" s="210"/>
      <c r="I4586" s="210"/>
      <c r="J4586" s="84"/>
      <c r="K4586" s="84"/>
      <c r="L4586" s="84"/>
      <c r="M4586" s="84"/>
      <c r="N4586" s="84"/>
      <c r="O4586" s="6"/>
      <c r="P4586" s="6"/>
      <c r="Q4586" s="6"/>
      <c r="R4586" s="6"/>
      <c r="S4586" s="6"/>
      <c r="T4586" s="6"/>
      <c r="U4586" s="6"/>
    </row>
    <row r="4587" spans="2:21" s="83" customFormat="1" x14ac:dyDescent="0.2">
      <c r="B4587" s="142"/>
      <c r="E4587" s="84"/>
      <c r="F4587" s="216"/>
      <c r="G4587" s="84"/>
      <c r="H4587" s="210"/>
      <c r="I4587" s="210"/>
      <c r="J4587" s="84"/>
      <c r="K4587" s="84"/>
      <c r="L4587" s="84"/>
      <c r="M4587" s="84"/>
      <c r="N4587" s="84"/>
      <c r="O4587" s="6"/>
      <c r="P4587" s="6"/>
      <c r="Q4587" s="6"/>
      <c r="R4587" s="6"/>
      <c r="S4587" s="6"/>
      <c r="T4587" s="6"/>
      <c r="U4587" s="6"/>
    </row>
    <row r="4588" spans="2:21" s="83" customFormat="1" x14ac:dyDescent="0.2">
      <c r="B4588" s="142"/>
      <c r="E4588" s="84"/>
      <c r="F4588" s="216"/>
      <c r="G4588" s="84"/>
      <c r="H4588" s="210"/>
      <c r="I4588" s="210"/>
      <c r="J4588" s="84"/>
      <c r="K4588" s="84"/>
      <c r="L4588" s="84"/>
      <c r="M4588" s="84"/>
      <c r="N4588" s="84"/>
      <c r="O4588" s="6"/>
      <c r="P4588" s="6"/>
      <c r="Q4588" s="6"/>
      <c r="R4588" s="6"/>
      <c r="S4588" s="6"/>
      <c r="T4588" s="6"/>
      <c r="U4588" s="6"/>
    </row>
    <row r="4589" spans="2:21" s="83" customFormat="1" x14ac:dyDescent="0.2">
      <c r="B4589" s="142"/>
      <c r="E4589" s="84"/>
      <c r="F4589" s="216"/>
      <c r="G4589" s="84"/>
      <c r="H4589" s="210"/>
      <c r="I4589" s="210"/>
      <c r="J4589" s="84"/>
      <c r="K4589" s="84"/>
      <c r="L4589" s="84"/>
      <c r="M4589" s="84"/>
      <c r="N4589" s="84"/>
      <c r="O4589" s="6"/>
      <c r="P4589" s="6"/>
      <c r="Q4589" s="6"/>
      <c r="R4589" s="6"/>
      <c r="S4589" s="6"/>
      <c r="T4589" s="6"/>
      <c r="U4589" s="6"/>
    </row>
    <row r="4590" spans="2:21" s="83" customFormat="1" x14ac:dyDescent="0.2">
      <c r="B4590" s="142"/>
      <c r="E4590" s="84"/>
      <c r="F4590" s="216"/>
      <c r="G4590" s="84"/>
      <c r="H4590" s="210"/>
      <c r="I4590" s="210"/>
      <c r="J4590" s="84"/>
      <c r="K4590" s="84"/>
      <c r="L4590" s="84"/>
      <c r="M4590" s="84"/>
      <c r="N4590" s="84"/>
      <c r="O4590" s="6"/>
      <c r="P4590" s="6"/>
      <c r="Q4590" s="6"/>
      <c r="R4590" s="6"/>
      <c r="S4590" s="6"/>
      <c r="T4590" s="6"/>
      <c r="U4590" s="6"/>
    </row>
    <row r="4591" spans="2:21" s="83" customFormat="1" x14ac:dyDescent="0.2">
      <c r="B4591" s="142"/>
      <c r="E4591" s="84"/>
      <c r="F4591" s="216"/>
      <c r="G4591" s="84"/>
      <c r="H4591" s="210"/>
      <c r="I4591" s="210"/>
      <c r="J4591" s="84"/>
      <c r="K4591" s="84"/>
      <c r="L4591" s="84"/>
      <c r="M4591" s="84"/>
      <c r="N4591" s="84"/>
      <c r="O4591" s="6"/>
      <c r="P4591" s="6"/>
      <c r="Q4591" s="6"/>
      <c r="R4591" s="6"/>
      <c r="S4591" s="6"/>
      <c r="T4591" s="6"/>
      <c r="U4591" s="6"/>
    </row>
    <row r="4592" spans="2:21" s="83" customFormat="1" x14ac:dyDescent="0.2">
      <c r="B4592" s="142"/>
      <c r="E4592" s="84"/>
      <c r="F4592" s="216"/>
      <c r="G4592" s="84"/>
      <c r="H4592" s="210"/>
      <c r="I4592" s="210"/>
      <c r="J4592" s="84"/>
      <c r="K4592" s="84"/>
      <c r="L4592" s="84"/>
      <c r="M4592" s="84"/>
      <c r="N4592" s="84"/>
      <c r="O4592" s="6"/>
      <c r="P4592" s="6"/>
      <c r="Q4592" s="6"/>
      <c r="R4592" s="6"/>
      <c r="S4592" s="6"/>
      <c r="T4592" s="6"/>
      <c r="U4592" s="6"/>
    </row>
    <row r="4593" spans="2:21" s="83" customFormat="1" x14ac:dyDescent="0.2">
      <c r="B4593" s="142"/>
      <c r="E4593" s="84"/>
      <c r="F4593" s="216"/>
      <c r="G4593" s="84"/>
      <c r="H4593" s="210"/>
      <c r="I4593" s="210"/>
      <c r="J4593" s="84"/>
      <c r="K4593" s="84"/>
      <c r="L4593" s="84"/>
      <c r="M4593" s="84"/>
      <c r="N4593" s="84"/>
      <c r="O4593" s="6"/>
      <c r="P4593" s="6"/>
      <c r="Q4593" s="6"/>
      <c r="R4593" s="6"/>
      <c r="S4593" s="6"/>
      <c r="T4593" s="6"/>
      <c r="U4593" s="6"/>
    </row>
    <row r="4594" spans="2:21" s="83" customFormat="1" x14ac:dyDescent="0.2">
      <c r="B4594" s="142"/>
      <c r="E4594" s="84"/>
      <c r="F4594" s="216"/>
      <c r="G4594" s="84"/>
      <c r="H4594" s="210"/>
      <c r="I4594" s="210"/>
      <c r="J4594" s="84"/>
      <c r="K4594" s="84"/>
      <c r="L4594" s="84"/>
      <c r="M4594" s="84"/>
      <c r="N4594" s="84"/>
      <c r="O4594" s="6"/>
      <c r="P4594" s="6"/>
      <c r="Q4594" s="6"/>
      <c r="R4594" s="6"/>
      <c r="S4594" s="6"/>
      <c r="T4594" s="6"/>
      <c r="U4594" s="6"/>
    </row>
    <row r="4595" spans="2:21" s="83" customFormat="1" x14ac:dyDescent="0.2">
      <c r="B4595" s="142"/>
      <c r="E4595" s="84"/>
      <c r="F4595" s="216"/>
      <c r="G4595" s="84"/>
      <c r="H4595" s="210"/>
      <c r="I4595" s="210"/>
      <c r="J4595" s="84"/>
      <c r="K4595" s="84"/>
      <c r="L4595" s="84"/>
      <c r="M4595" s="84"/>
      <c r="N4595" s="84"/>
      <c r="O4595" s="6"/>
      <c r="P4595" s="6"/>
      <c r="Q4595" s="6"/>
      <c r="R4595" s="6"/>
      <c r="S4595" s="6"/>
      <c r="T4595" s="6"/>
      <c r="U4595" s="6"/>
    </row>
    <row r="4596" spans="2:21" s="83" customFormat="1" x14ac:dyDescent="0.2">
      <c r="B4596" s="142"/>
      <c r="E4596" s="84"/>
      <c r="F4596" s="216"/>
      <c r="G4596" s="84"/>
      <c r="H4596" s="210"/>
      <c r="I4596" s="210"/>
      <c r="J4596" s="84"/>
      <c r="K4596" s="84"/>
      <c r="L4596" s="84"/>
      <c r="M4596" s="84"/>
      <c r="N4596" s="84"/>
      <c r="O4596" s="6"/>
      <c r="P4596" s="6"/>
      <c r="Q4596" s="6"/>
      <c r="R4596" s="6"/>
      <c r="S4596" s="6"/>
      <c r="T4596" s="6"/>
      <c r="U4596" s="6"/>
    </row>
    <row r="4597" spans="2:21" s="83" customFormat="1" x14ac:dyDescent="0.2">
      <c r="B4597" s="142"/>
      <c r="E4597" s="84"/>
      <c r="F4597" s="216"/>
      <c r="G4597" s="84"/>
      <c r="H4597" s="210"/>
      <c r="I4597" s="210"/>
      <c r="J4597" s="84"/>
      <c r="K4597" s="84"/>
      <c r="L4597" s="84"/>
      <c r="M4597" s="84"/>
      <c r="N4597" s="84"/>
      <c r="O4597" s="6"/>
      <c r="P4597" s="6"/>
      <c r="Q4597" s="6"/>
      <c r="R4597" s="6"/>
      <c r="S4597" s="6"/>
      <c r="T4597" s="6"/>
      <c r="U4597" s="6"/>
    </row>
    <row r="4598" spans="2:21" s="83" customFormat="1" x14ac:dyDescent="0.2">
      <c r="B4598" s="142"/>
      <c r="E4598" s="84"/>
      <c r="F4598" s="216"/>
      <c r="G4598" s="84"/>
      <c r="H4598" s="210"/>
      <c r="I4598" s="210"/>
      <c r="J4598" s="84"/>
      <c r="K4598" s="84"/>
      <c r="L4598" s="84"/>
      <c r="M4598" s="84"/>
      <c r="N4598" s="84"/>
      <c r="O4598" s="6"/>
      <c r="P4598" s="6"/>
      <c r="Q4598" s="6"/>
      <c r="R4598" s="6"/>
      <c r="S4598" s="6"/>
      <c r="T4598" s="6"/>
      <c r="U4598" s="6"/>
    </row>
    <row r="4599" spans="2:21" s="83" customFormat="1" x14ac:dyDescent="0.2">
      <c r="B4599" s="142"/>
      <c r="E4599" s="84"/>
      <c r="F4599" s="216"/>
      <c r="G4599" s="84"/>
      <c r="H4599" s="210"/>
      <c r="I4599" s="210"/>
      <c r="J4599" s="84"/>
      <c r="K4599" s="84"/>
      <c r="L4599" s="84"/>
      <c r="M4599" s="84"/>
      <c r="N4599" s="84"/>
      <c r="O4599" s="6"/>
      <c r="P4599" s="6"/>
      <c r="Q4599" s="6"/>
      <c r="R4599" s="6"/>
      <c r="S4599" s="6"/>
      <c r="T4599" s="6"/>
      <c r="U4599" s="6"/>
    </row>
    <row r="4600" spans="2:21" s="83" customFormat="1" x14ac:dyDescent="0.2">
      <c r="B4600" s="142"/>
      <c r="E4600" s="84"/>
      <c r="F4600" s="216"/>
      <c r="G4600" s="84"/>
      <c r="H4600" s="210"/>
      <c r="I4600" s="210"/>
      <c r="J4600" s="84"/>
      <c r="K4600" s="84"/>
      <c r="L4600" s="84"/>
      <c r="M4600" s="84"/>
      <c r="N4600" s="84"/>
      <c r="O4600" s="6"/>
      <c r="P4600" s="6"/>
      <c r="Q4600" s="6"/>
      <c r="R4600" s="6"/>
      <c r="S4600" s="6"/>
      <c r="T4600" s="6"/>
      <c r="U4600" s="6"/>
    </row>
    <row r="4601" spans="2:21" s="83" customFormat="1" x14ac:dyDescent="0.2">
      <c r="B4601" s="142"/>
      <c r="E4601" s="84"/>
      <c r="F4601" s="216"/>
      <c r="G4601" s="84"/>
      <c r="H4601" s="210"/>
      <c r="I4601" s="210"/>
      <c r="J4601" s="84"/>
      <c r="K4601" s="84"/>
      <c r="L4601" s="84"/>
      <c r="M4601" s="84"/>
      <c r="N4601" s="84"/>
      <c r="O4601" s="6"/>
      <c r="P4601" s="6"/>
      <c r="Q4601" s="6"/>
      <c r="R4601" s="6"/>
      <c r="S4601" s="6"/>
      <c r="T4601" s="6"/>
      <c r="U4601" s="6"/>
    </row>
    <row r="4602" spans="2:21" s="83" customFormat="1" x14ac:dyDescent="0.2">
      <c r="B4602" s="142"/>
      <c r="E4602" s="84"/>
      <c r="F4602" s="216"/>
      <c r="G4602" s="84"/>
      <c r="H4602" s="210"/>
      <c r="I4602" s="210"/>
      <c r="J4602" s="84"/>
      <c r="K4602" s="84"/>
      <c r="L4602" s="84"/>
      <c r="M4602" s="84"/>
      <c r="N4602" s="84"/>
      <c r="O4602" s="6"/>
      <c r="P4602" s="6"/>
      <c r="Q4602" s="6"/>
      <c r="R4602" s="6"/>
      <c r="S4602" s="6"/>
      <c r="T4602" s="6"/>
      <c r="U4602" s="6"/>
    </row>
    <row r="4603" spans="2:21" s="83" customFormat="1" x14ac:dyDescent="0.2">
      <c r="B4603" s="142"/>
      <c r="E4603" s="84"/>
      <c r="F4603" s="216"/>
      <c r="G4603" s="84"/>
      <c r="H4603" s="210"/>
      <c r="I4603" s="210"/>
      <c r="J4603" s="84"/>
      <c r="K4603" s="84"/>
      <c r="L4603" s="84"/>
      <c r="M4603" s="84"/>
      <c r="N4603" s="84"/>
      <c r="O4603" s="6"/>
      <c r="P4603" s="6"/>
      <c r="Q4603" s="6"/>
      <c r="R4603" s="6"/>
      <c r="S4603" s="6"/>
      <c r="T4603" s="6"/>
      <c r="U4603" s="6"/>
    </row>
    <row r="4604" spans="2:21" s="83" customFormat="1" x14ac:dyDescent="0.2">
      <c r="B4604" s="142"/>
      <c r="E4604" s="84"/>
      <c r="F4604" s="216"/>
      <c r="G4604" s="84"/>
      <c r="H4604" s="210"/>
      <c r="I4604" s="210"/>
      <c r="J4604" s="84"/>
      <c r="K4604" s="84"/>
      <c r="L4604" s="84"/>
      <c r="M4604" s="84"/>
      <c r="N4604" s="84"/>
      <c r="O4604" s="6"/>
      <c r="P4604" s="6"/>
      <c r="Q4604" s="6"/>
      <c r="R4604" s="6"/>
      <c r="S4604" s="6"/>
      <c r="T4604" s="6"/>
      <c r="U4604" s="6"/>
    </row>
    <row r="4605" spans="2:21" s="83" customFormat="1" x14ac:dyDescent="0.2">
      <c r="B4605" s="142"/>
      <c r="E4605" s="84"/>
      <c r="F4605" s="216"/>
      <c r="G4605" s="84"/>
      <c r="H4605" s="210"/>
      <c r="I4605" s="210"/>
      <c r="J4605" s="84"/>
      <c r="K4605" s="84"/>
      <c r="L4605" s="84"/>
      <c r="M4605" s="84"/>
      <c r="N4605" s="84"/>
      <c r="O4605" s="6"/>
      <c r="P4605" s="6"/>
      <c r="Q4605" s="6"/>
      <c r="R4605" s="6"/>
      <c r="S4605" s="6"/>
      <c r="T4605" s="6"/>
      <c r="U4605" s="6"/>
    </row>
    <row r="4606" spans="2:21" s="83" customFormat="1" x14ac:dyDescent="0.2">
      <c r="B4606" s="142"/>
      <c r="E4606" s="84"/>
      <c r="F4606" s="216"/>
      <c r="G4606" s="84"/>
      <c r="H4606" s="210"/>
      <c r="I4606" s="210"/>
      <c r="J4606" s="84"/>
      <c r="K4606" s="84"/>
      <c r="L4606" s="84"/>
      <c r="M4606" s="84"/>
      <c r="N4606" s="84"/>
      <c r="O4606" s="6"/>
      <c r="P4606" s="6"/>
      <c r="Q4606" s="6"/>
      <c r="R4606" s="6"/>
      <c r="S4606" s="6"/>
      <c r="T4606" s="6"/>
      <c r="U4606" s="6"/>
    </row>
    <row r="4607" spans="2:21" s="83" customFormat="1" x14ac:dyDescent="0.2">
      <c r="B4607" s="142"/>
      <c r="E4607" s="84"/>
      <c r="F4607" s="216"/>
      <c r="G4607" s="84"/>
      <c r="H4607" s="210"/>
      <c r="I4607" s="210"/>
      <c r="J4607" s="84"/>
      <c r="K4607" s="84"/>
      <c r="L4607" s="84"/>
      <c r="M4607" s="84"/>
      <c r="N4607" s="84"/>
      <c r="O4607" s="6"/>
      <c r="P4607" s="6"/>
      <c r="Q4607" s="6"/>
      <c r="R4607" s="6"/>
      <c r="S4607" s="6"/>
      <c r="T4607" s="6"/>
      <c r="U4607" s="6"/>
    </row>
    <row r="4608" spans="2:21" s="83" customFormat="1" x14ac:dyDescent="0.2">
      <c r="B4608" s="142"/>
      <c r="E4608" s="84"/>
      <c r="F4608" s="216"/>
      <c r="G4608" s="84"/>
      <c r="H4608" s="210"/>
      <c r="I4608" s="210"/>
      <c r="J4608" s="84"/>
      <c r="K4608" s="84"/>
      <c r="L4608" s="84"/>
      <c r="M4608" s="84"/>
      <c r="N4608" s="84"/>
      <c r="O4608" s="6"/>
      <c r="P4608" s="6"/>
      <c r="Q4608" s="6"/>
      <c r="R4608" s="6"/>
      <c r="S4608" s="6"/>
      <c r="T4608" s="6"/>
      <c r="U4608" s="6"/>
    </row>
    <row r="4609" spans="2:21" s="83" customFormat="1" x14ac:dyDescent="0.2">
      <c r="B4609" s="142"/>
      <c r="E4609" s="84"/>
      <c r="F4609" s="216"/>
      <c r="G4609" s="84"/>
      <c r="H4609" s="210"/>
      <c r="I4609" s="210"/>
      <c r="J4609" s="84"/>
      <c r="K4609" s="84"/>
      <c r="L4609" s="84"/>
      <c r="M4609" s="84"/>
      <c r="N4609" s="84"/>
      <c r="O4609" s="6"/>
      <c r="P4609" s="6"/>
      <c r="Q4609" s="6"/>
      <c r="R4609" s="6"/>
      <c r="S4609" s="6"/>
      <c r="T4609" s="6"/>
      <c r="U4609" s="6"/>
    </row>
    <row r="4610" spans="2:21" s="83" customFormat="1" x14ac:dyDescent="0.2">
      <c r="B4610" s="142"/>
      <c r="E4610" s="84"/>
      <c r="F4610" s="216"/>
      <c r="G4610" s="84"/>
      <c r="H4610" s="210"/>
      <c r="I4610" s="210"/>
      <c r="J4610" s="84"/>
      <c r="K4610" s="84"/>
      <c r="L4610" s="84"/>
      <c r="M4610" s="84"/>
      <c r="N4610" s="84"/>
      <c r="O4610" s="6"/>
      <c r="P4610" s="6"/>
      <c r="Q4610" s="6"/>
      <c r="R4610" s="6"/>
      <c r="S4610" s="6"/>
      <c r="T4610" s="6"/>
      <c r="U4610" s="6"/>
    </row>
    <row r="4611" spans="2:21" s="83" customFormat="1" x14ac:dyDescent="0.2">
      <c r="B4611" s="142"/>
      <c r="E4611" s="84"/>
      <c r="F4611" s="216"/>
      <c r="G4611" s="84"/>
      <c r="H4611" s="210"/>
      <c r="I4611" s="210"/>
      <c r="J4611" s="84"/>
      <c r="K4611" s="84"/>
      <c r="L4611" s="84"/>
      <c r="M4611" s="84"/>
      <c r="N4611" s="84"/>
      <c r="O4611" s="6"/>
      <c r="P4611" s="6"/>
      <c r="Q4611" s="6"/>
      <c r="R4611" s="6"/>
      <c r="S4611" s="6"/>
      <c r="T4611" s="6"/>
      <c r="U4611" s="6"/>
    </row>
    <row r="4612" spans="2:21" s="83" customFormat="1" x14ac:dyDescent="0.2">
      <c r="B4612" s="142"/>
      <c r="E4612" s="84"/>
      <c r="F4612" s="216"/>
      <c r="G4612" s="84"/>
      <c r="H4612" s="210"/>
      <c r="I4612" s="210"/>
      <c r="J4612" s="84"/>
      <c r="K4612" s="84"/>
      <c r="L4612" s="84"/>
      <c r="M4612" s="84"/>
      <c r="N4612" s="84"/>
      <c r="O4612" s="6"/>
      <c r="P4612" s="6"/>
      <c r="Q4612" s="6"/>
      <c r="R4612" s="6"/>
      <c r="S4612" s="6"/>
      <c r="T4612" s="6"/>
      <c r="U4612" s="6"/>
    </row>
    <row r="4613" spans="2:21" s="83" customFormat="1" x14ac:dyDescent="0.2">
      <c r="B4613" s="142"/>
      <c r="E4613" s="84"/>
      <c r="F4613" s="216"/>
      <c r="G4613" s="84"/>
      <c r="H4613" s="210"/>
      <c r="I4613" s="210"/>
      <c r="J4613" s="84"/>
      <c r="K4613" s="84"/>
      <c r="L4613" s="84"/>
      <c r="M4613" s="84"/>
      <c r="N4613" s="84"/>
      <c r="O4613" s="6"/>
      <c r="P4613" s="6"/>
      <c r="Q4613" s="6"/>
      <c r="R4613" s="6"/>
      <c r="S4613" s="6"/>
      <c r="T4613" s="6"/>
      <c r="U4613" s="6"/>
    </row>
    <row r="4614" spans="2:21" s="83" customFormat="1" x14ac:dyDescent="0.2">
      <c r="B4614" s="142"/>
      <c r="E4614" s="84"/>
      <c r="F4614" s="216"/>
      <c r="G4614" s="84"/>
      <c r="H4614" s="210"/>
      <c r="I4614" s="210"/>
      <c r="J4614" s="84"/>
      <c r="K4614" s="84"/>
      <c r="L4614" s="84"/>
      <c r="M4614" s="84"/>
      <c r="N4614" s="84"/>
      <c r="O4614" s="6"/>
      <c r="P4614" s="6"/>
      <c r="Q4614" s="6"/>
      <c r="R4614" s="6"/>
      <c r="S4614" s="6"/>
      <c r="T4614" s="6"/>
      <c r="U4614" s="6"/>
    </row>
    <row r="4615" spans="2:21" s="83" customFormat="1" x14ac:dyDescent="0.2">
      <c r="B4615" s="142"/>
      <c r="E4615" s="84"/>
      <c r="F4615" s="216"/>
      <c r="G4615" s="84"/>
      <c r="H4615" s="210"/>
      <c r="I4615" s="210"/>
      <c r="J4615" s="84"/>
      <c r="K4615" s="84"/>
      <c r="L4615" s="84"/>
      <c r="M4615" s="84"/>
      <c r="N4615" s="84"/>
      <c r="O4615" s="6"/>
      <c r="P4615" s="6"/>
      <c r="Q4615" s="6"/>
      <c r="R4615" s="6"/>
      <c r="S4615" s="6"/>
      <c r="T4615" s="6"/>
      <c r="U4615" s="6"/>
    </row>
    <row r="4616" spans="2:21" s="83" customFormat="1" x14ac:dyDescent="0.2">
      <c r="B4616" s="142"/>
      <c r="E4616" s="84"/>
      <c r="F4616" s="216"/>
      <c r="G4616" s="84"/>
      <c r="H4616" s="210"/>
      <c r="I4616" s="210"/>
      <c r="J4616" s="84"/>
      <c r="K4616" s="84"/>
      <c r="L4616" s="84"/>
      <c r="M4616" s="84"/>
      <c r="N4616" s="84"/>
      <c r="O4616" s="6"/>
      <c r="P4616" s="6"/>
      <c r="Q4616" s="6"/>
      <c r="R4616" s="6"/>
      <c r="S4616" s="6"/>
      <c r="T4616" s="6"/>
      <c r="U4616" s="6"/>
    </row>
    <row r="4617" spans="2:21" s="83" customFormat="1" x14ac:dyDescent="0.2">
      <c r="B4617" s="142"/>
      <c r="E4617" s="84"/>
      <c r="F4617" s="216"/>
      <c r="G4617" s="84"/>
      <c r="H4617" s="210"/>
      <c r="I4617" s="210"/>
      <c r="J4617" s="84"/>
      <c r="K4617" s="84"/>
      <c r="L4617" s="84"/>
      <c r="M4617" s="84"/>
      <c r="N4617" s="84"/>
      <c r="O4617" s="6"/>
      <c r="P4617" s="6"/>
      <c r="Q4617" s="6"/>
      <c r="R4617" s="6"/>
      <c r="S4617" s="6"/>
      <c r="T4617" s="6"/>
      <c r="U4617" s="6"/>
    </row>
    <row r="4618" spans="2:21" s="83" customFormat="1" x14ac:dyDescent="0.2">
      <c r="B4618" s="142"/>
      <c r="E4618" s="84"/>
      <c r="F4618" s="216"/>
      <c r="G4618" s="84"/>
      <c r="H4618" s="210"/>
      <c r="I4618" s="210"/>
      <c r="J4618" s="84"/>
      <c r="K4618" s="84"/>
      <c r="L4618" s="84"/>
      <c r="M4618" s="84"/>
      <c r="N4618" s="84"/>
      <c r="O4618" s="6"/>
      <c r="P4618" s="6"/>
      <c r="Q4618" s="6"/>
      <c r="R4618" s="6"/>
      <c r="S4618" s="6"/>
      <c r="T4618" s="6"/>
      <c r="U4618" s="6"/>
    </row>
    <row r="4619" spans="2:21" s="83" customFormat="1" x14ac:dyDescent="0.2">
      <c r="B4619" s="142"/>
      <c r="E4619" s="84"/>
      <c r="F4619" s="216"/>
      <c r="G4619" s="84"/>
      <c r="H4619" s="210"/>
      <c r="I4619" s="210"/>
      <c r="J4619" s="84"/>
      <c r="K4619" s="84"/>
      <c r="L4619" s="84"/>
      <c r="M4619" s="84"/>
      <c r="N4619" s="84"/>
      <c r="O4619" s="6"/>
      <c r="P4619" s="6"/>
      <c r="Q4619" s="6"/>
      <c r="R4619" s="6"/>
      <c r="S4619" s="6"/>
      <c r="T4619" s="6"/>
      <c r="U4619" s="6"/>
    </row>
    <row r="4620" spans="2:21" s="83" customFormat="1" x14ac:dyDescent="0.2">
      <c r="B4620" s="142"/>
      <c r="E4620" s="84"/>
      <c r="F4620" s="216"/>
      <c r="G4620" s="84"/>
      <c r="H4620" s="210"/>
      <c r="I4620" s="210"/>
      <c r="J4620" s="84"/>
      <c r="K4620" s="84"/>
      <c r="L4620" s="84"/>
      <c r="M4620" s="84"/>
      <c r="N4620" s="84"/>
      <c r="O4620" s="6"/>
      <c r="P4620" s="6"/>
      <c r="Q4620" s="6"/>
      <c r="R4620" s="6"/>
      <c r="S4620" s="6"/>
      <c r="T4620" s="6"/>
      <c r="U4620" s="6"/>
    </row>
    <row r="4621" spans="2:21" s="83" customFormat="1" x14ac:dyDescent="0.2">
      <c r="B4621" s="142"/>
      <c r="E4621" s="84"/>
      <c r="F4621" s="216"/>
      <c r="G4621" s="84"/>
      <c r="H4621" s="210"/>
      <c r="I4621" s="210"/>
      <c r="J4621" s="84"/>
      <c r="K4621" s="84"/>
      <c r="L4621" s="84"/>
      <c r="M4621" s="84"/>
      <c r="N4621" s="84"/>
      <c r="O4621" s="6"/>
      <c r="P4621" s="6"/>
      <c r="Q4621" s="6"/>
      <c r="R4621" s="6"/>
      <c r="S4621" s="6"/>
      <c r="T4621" s="6"/>
      <c r="U4621" s="6"/>
    </row>
    <row r="4622" spans="2:21" s="83" customFormat="1" x14ac:dyDescent="0.2">
      <c r="B4622" s="142"/>
      <c r="E4622" s="84"/>
      <c r="F4622" s="216"/>
      <c r="G4622" s="84"/>
      <c r="H4622" s="210"/>
      <c r="I4622" s="210"/>
      <c r="J4622" s="84"/>
      <c r="K4622" s="84"/>
      <c r="L4622" s="84"/>
      <c r="M4622" s="84"/>
      <c r="N4622" s="84"/>
      <c r="O4622" s="6"/>
      <c r="P4622" s="6"/>
      <c r="Q4622" s="6"/>
      <c r="R4622" s="6"/>
      <c r="S4622" s="6"/>
      <c r="T4622" s="6"/>
      <c r="U4622" s="6"/>
    </row>
    <row r="4623" spans="2:21" s="83" customFormat="1" x14ac:dyDescent="0.2">
      <c r="B4623" s="142"/>
      <c r="E4623" s="84"/>
      <c r="F4623" s="216"/>
      <c r="G4623" s="84"/>
      <c r="H4623" s="210"/>
      <c r="I4623" s="210"/>
      <c r="J4623" s="84"/>
      <c r="K4623" s="84"/>
      <c r="L4623" s="84"/>
      <c r="M4623" s="84"/>
      <c r="N4623" s="84"/>
      <c r="O4623" s="6"/>
      <c r="P4623" s="6"/>
      <c r="Q4623" s="6"/>
      <c r="R4623" s="6"/>
      <c r="S4623" s="6"/>
      <c r="T4623" s="6"/>
      <c r="U4623" s="6"/>
    </row>
    <row r="4624" spans="2:21" s="83" customFormat="1" x14ac:dyDescent="0.2">
      <c r="B4624" s="142"/>
      <c r="E4624" s="84"/>
      <c r="F4624" s="216"/>
      <c r="G4624" s="84"/>
      <c r="H4624" s="210"/>
      <c r="I4624" s="210"/>
      <c r="J4624" s="84"/>
      <c r="K4624" s="84"/>
      <c r="L4624" s="84"/>
      <c r="M4624" s="84"/>
      <c r="N4624" s="84"/>
      <c r="O4624" s="6"/>
      <c r="P4624" s="6"/>
      <c r="Q4624" s="6"/>
      <c r="R4624" s="6"/>
      <c r="S4624" s="6"/>
      <c r="T4624" s="6"/>
      <c r="U4624" s="6"/>
    </row>
    <row r="4625" spans="2:21" s="83" customFormat="1" x14ac:dyDescent="0.2">
      <c r="B4625" s="142"/>
      <c r="E4625" s="84"/>
      <c r="F4625" s="216"/>
      <c r="G4625" s="84"/>
      <c r="H4625" s="210"/>
      <c r="I4625" s="210"/>
      <c r="J4625" s="84"/>
      <c r="K4625" s="84"/>
      <c r="L4625" s="84"/>
      <c r="M4625" s="84"/>
      <c r="N4625" s="84"/>
      <c r="O4625" s="6"/>
      <c r="P4625" s="6"/>
      <c r="Q4625" s="6"/>
      <c r="R4625" s="6"/>
      <c r="S4625" s="6"/>
      <c r="T4625" s="6"/>
      <c r="U4625" s="6"/>
    </row>
    <row r="4626" spans="2:21" s="83" customFormat="1" x14ac:dyDescent="0.2">
      <c r="B4626" s="142"/>
      <c r="E4626" s="84"/>
      <c r="F4626" s="216"/>
      <c r="G4626" s="84"/>
      <c r="H4626" s="210"/>
      <c r="I4626" s="210"/>
      <c r="J4626" s="84"/>
      <c r="K4626" s="84"/>
      <c r="L4626" s="84"/>
      <c r="M4626" s="84"/>
      <c r="N4626" s="84"/>
      <c r="O4626" s="6"/>
      <c r="P4626" s="6"/>
      <c r="Q4626" s="6"/>
      <c r="R4626" s="6"/>
      <c r="S4626" s="6"/>
      <c r="T4626" s="6"/>
      <c r="U4626" s="6"/>
    </row>
    <row r="4627" spans="2:21" s="83" customFormat="1" x14ac:dyDescent="0.2">
      <c r="B4627" s="142"/>
      <c r="E4627" s="84"/>
      <c r="F4627" s="216"/>
      <c r="G4627" s="84"/>
      <c r="H4627" s="210"/>
      <c r="I4627" s="210"/>
      <c r="J4627" s="84"/>
      <c r="K4627" s="84"/>
      <c r="L4627" s="84"/>
      <c r="M4627" s="84"/>
      <c r="N4627" s="84"/>
      <c r="O4627" s="6"/>
      <c r="P4627" s="6"/>
      <c r="Q4627" s="6"/>
      <c r="R4627" s="6"/>
      <c r="S4627" s="6"/>
      <c r="T4627" s="6"/>
      <c r="U4627" s="6"/>
    </row>
    <row r="4628" spans="2:21" s="83" customFormat="1" x14ac:dyDescent="0.2">
      <c r="B4628" s="142"/>
      <c r="E4628" s="84"/>
      <c r="F4628" s="216"/>
      <c r="G4628" s="84"/>
      <c r="H4628" s="210"/>
      <c r="I4628" s="210"/>
      <c r="J4628" s="84"/>
      <c r="K4628" s="84"/>
      <c r="L4628" s="84"/>
      <c r="M4628" s="84"/>
      <c r="N4628" s="84"/>
      <c r="O4628" s="6"/>
      <c r="P4628" s="6"/>
      <c r="Q4628" s="6"/>
      <c r="R4628" s="6"/>
      <c r="S4628" s="6"/>
      <c r="T4628" s="6"/>
      <c r="U4628" s="6"/>
    </row>
    <row r="4629" spans="2:21" s="83" customFormat="1" x14ac:dyDescent="0.2">
      <c r="B4629" s="142"/>
      <c r="E4629" s="84"/>
      <c r="F4629" s="216"/>
      <c r="G4629" s="84"/>
      <c r="H4629" s="210"/>
      <c r="I4629" s="210"/>
      <c r="J4629" s="84"/>
      <c r="K4629" s="84"/>
      <c r="L4629" s="84"/>
      <c r="M4629" s="84"/>
      <c r="N4629" s="84"/>
      <c r="O4629" s="6"/>
      <c r="P4629" s="6"/>
      <c r="Q4629" s="6"/>
      <c r="R4629" s="6"/>
      <c r="S4629" s="6"/>
      <c r="T4629" s="6"/>
      <c r="U4629" s="6"/>
    </row>
    <row r="4630" spans="2:21" s="83" customFormat="1" x14ac:dyDescent="0.2">
      <c r="B4630" s="142"/>
      <c r="E4630" s="84"/>
      <c r="F4630" s="216"/>
      <c r="G4630" s="84"/>
      <c r="H4630" s="210"/>
      <c r="I4630" s="210"/>
      <c r="J4630" s="84"/>
      <c r="K4630" s="84"/>
      <c r="L4630" s="84"/>
      <c r="M4630" s="84"/>
      <c r="N4630" s="84"/>
      <c r="O4630" s="6"/>
      <c r="P4630" s="6"/>
      <c r="Q4630" s="6"/>
      <c r="R4630" s="6"/>
      <c r="S4630" s="6"/>
      <c r="T4630" s="6"/>
      <c r="U4630" s="6"/>
    </row>
    <row r="4631" spans="2:21" s="83" customFormat="1" x14ac:dyDescent="0.2">
      <c r="B4631" s="142"/>
      <c r="E4631" s="84"/>
      <c r="F4631" s="216"/>
      <c r="G4631" s="84"/>
      <c r="H4631" s="210"/>
      <c r="I4631" s="210"/>
      <c r="J4631" s="84"/>
      <c r="K4631" s="84"/>
      <c r="L4631" s="84"/>
      <c r="M4631" s="84"/>
      <c r="N4631" s="84"/>
      <c r="O4631" s="6"/>
      <c r="P4631" s="6"/>
      <c r="Q4631" s="6"/>
      <c r="R4631" s="6"/>
      <c r="S4631" s="6"/>
      <c r="T4631" s="6"/>
      <c r="U4631" s="6"/>
    </row>
    <row r="4632" spans="2:21" s="83" customFormat="1" x14ac:dyDescent="0.2">
      <c r="B4632" s="142"/>
      <c r="E4632" s="84"/>
      <c r="F4632" s="216"/>
      <c r="G4632" s="84"/>
      <c r="H4632" s="210"/>
      <c r="I4632" s="210"/>
      <c r="J4632" s="84"/>
      <c r="K4632" s="84"/>
      <c r="L4632" s="84"/>
      <c r="M4632" s="84"/>
      <c r="N4632" s="84"/>
      <c r="O4632" s="6"/>
      <c r="P4632" s="6"/>
      <c r="Q4632" s="6"/>
      <c r="R4632" s="6"/>
      <c r="S4632" s="6"/>
      <c r="T4632" s="6"/>
      <c r="U4632" s="6"/>
    </row>
    <row r="4633" spans="2:21" s="83" customFormat="1" x14ac:dyDescent="0.2">
      <c r="B4633" s="142"/>
      <c r="E4633" s="84"/>
      <c r="F4633" s="216"/>
      <c r="G4633" s="84"/>
      <c r="H4633" s="210"/>
      <c r="I4633" s="210"/>
      <c r="J4633" s="84"/>
      <c r="K4633" s="84"/>
      <c r="L4633" s="84"/>
      <c r="M4633" s="84"/>
      <c r="N4633" s="84"/>
      <c r="O4633" s="6"/>
      <c r="P4633" s="6"/>
      <c r="Q4633" s="6"/>
      <c r="R4633" s="6"/>
      <c r="S4633" s="6"/>
      <c r="T4633" s="6"/>
      <c r="U4633" s="6"/>
    </row>
    <row r="4634" spans="2:21" s="83" customFormat="1" x14ac:dyDescent="0.2">
      <c r="B4634" s="142"/>
      <c r="E4634" s="84"/>
      <c r="F4634" s="216"/>
      <c r="G4634" s="84"/>
      <c r="H4634" s="210"/>
      <c r="I4634" s="210"/>
      <c r="J4634" s="84"/>
      <c r="K4634" s="84"/>
      <c r="L4634" s="84"/>
      <c r="M4634" s="84"/>
      <c r="N4634" s="84"/>
      <c r="O4634" s="6"/>
      <c r="P4634" s="6"/>
      <c r="Q4634" s="6"/>
      <c r="R4634" s="6"/>
      <c r="S4634" s="6"/>
      <c r="T4634" s="6"/>
      <c r="U4634" s="6"/>
    </row>
    <row r="4635" spans="2:21" s="83" customFormat="1" x14ac:dyDescent="0.2">
      <c r="B4635" s="142"/>
      <c r="E4635" s="84"/>
      <c r="F4635" s="216"/>
      <c r="G4635" s="84"/>
      <c r="H4635" s="210"/>
      <c r="I4635" s="210"/>
      <c r="J4635" s="84"/>
      <c r="K4635" s="84"/>
      <c r="L4635" s="84"/>
      <c r="M4635" s="84"/>
      <c r="N4635" s="84"/>
      <c r="O4635" s="6"/>
      <c r="P4635" s="6"/>
      <c r="Q4635" s="6"/>
      <c r="R4635" s="6"/>
      <c r="S4635" s="6"/>
      <c r="T4635" s="6"/>
      <c r="U4635" s="6"/>
    </row>
    <row r="4636" spans="2:21" s="83" customFormat="1" x14ac:dyDescent="0.2">
      <c r="B4636" s="142"/>
      <c r="E4636" s="84"/>
      <c r="F4636" s="216"/>
      <c r="G4636" s="84"/>
      <c r="H4636" s="210"/>
      <c r="I4636" s="210"/>
      <c r="J4636" s="84"/>
      <c r="K4636" s="84"/>
      <c r="L4636" s="84"/>
      <c r="M4636" s="84"/>
      <c r="N4636" s="84"/>
      <c r="O4636" s="6"/>
      <c r="P4636" s="6"/>
      <c r="Q4636" s="6"/>
      <c r="R4636" s="6"/>
      <c r="S4636" s="6"/>
      <c r="T4636" s="6"/>
      <c r="U4636" s="6"/>
    </row>
    <row r="4637" spans="2:21" s="83" customFormat="1" x14ac:dyDescent="0.2">
      <c r="B4637" s="142"/>
      <c r="E4637" s="84"/>
      <c r="F4637" s="216"/>
      <c r="G4637" s="84"/>
      <c r="H4637" s="210"/>
      <c r="I4637" s="210"/>
      <c r="J4637" s="84"/>
      <c r="K4637" s="84"/>
      <c r="L4637" s="84"/>
      <c r="M4637" s="84"/>
      <c r="N4637" s="84"/>
      <c r="O4637" s="6"/>
      <c r="P4637" s="6"/>
      <c r="Q4637" s="6"/>
      <c r="R4637" s="6"/>
      <c r="S4637" s="6"/>
      <c r="T4637" s="6"/>
      <c r="U4637" s="6"/>
    </row>
    <row r="4638" spans="2:21" s="83" customFormat="1" x14ac:dyDescent="0.2">
      <c r="B4638" s="142"/>
      <c r="E4638" s="84"/>
      <c r="F4638" s="216"/>
      <c r="G4638" s="84"/>
      <c r="H4638" s="210"/>
      <c r="I4638" s="210"/>
      <c r="J4638" s="84"/>
      <c r="K4638" s="84"/>
      <c r="L4638" s="84"/>
      <c r="M4638" s="84"/>
      <c r="N4638" s="84"/>
      <c r="O4638" s="6"/>
      <c r="P4638" s="6"/>
      <c r="Q4638" s="6"/>
      <c r="R4638" s="6"/>
      <c r="S4638" s="6"/>
      <c r="T4638" s="6"/>
      <c r="U4638" s="6"/>
    </row>
    <row r="4639" spans="2:21" s="83" customFormat="1" x14ac:dyDescent="0.2">
      <c r="B4639" s="142"/>
      <c r="E4639" s="84"/>
      <c r="F4639" s="216"/>
      <c r="G4639" s="84"/>
      <c r="H4639" s="210"/>
      <c r="I4639" s="210"/>
      <c r="J4639" s="84"/>
      <c r="K4639" s="84"/>
      <c r="L4639" s="84"/>
      <c r="M4639" s="84"/>
      <c r="N4639" s="84"/>
      <c r="O4639" s="6"/>
      <c r="P4639" s="6"/>
      <c r="Q4639" s="6"/>
      <c r="R4639" s="6"/>
      <c r="S4639" s="6"/>
      <c r="T4639" s="6"/>
      <c r="U4639" s="6"/>
    </row>
    <row r="4640" spans="2:21" s="83" customFormat="1" x14ac:dyDescent="0.2">
      <c r="B4640" s="142"/>
      <c r="E4640" s="84"/>
      <c r="F4640" s="216"/>
      <c r="G4640" s="84"/>
      <c r="H4640" s="210"/>
      <c r="I4640" s="210"/>
      <c r="J4640" s="84"/>
      <c r="K4640" s="84"/>
      <c r="L4640" s="84"/>
      <c r="M4640" s="84"/>
      <c r="N4640" s="84"/>
      <c r="O4640" s="6"/>
      <c r="P4640" s="6"/>
      <c r="Q4640" s="6"/>
      <c r="R4640" s="6"/>
      <c r="S4640" s="6"/>
      <c r="T4640" s="6"/>
      <c r="U4640" s="6"/>
    </row>
    <row r="4641" spans="2:21" s="83" customFormat="1" x14ac:dyDescent="0.2">
      <c r="B4641" s="142"/>
      <c r="E4641" s="84"/>
      <c r="F4641" s="216"/>
      <c r="G4641" s="84"/>
      <c r="H4641" s="210"/>
      <c r="I4641" s="210"/>
      <c r="J4641" s="84"/>
      <c r="K4641" s="84"/>
      <c r="L4641" s="84"/>
      <c r="M4641" s="84"/>
      <c r="N4641" s="84"/>
      <c r="O4641" s="6"/>
      <c r="P4641" s="6"/>
      <c r="Q4641" s="6"/>
      <c r="R4641" s="6"/>
      <c r="S4641" s="6"/>
      <c r="T4641" s="6"/>
      <c r="U4641" s="6"/>
    </row>
    <row r="4642" spans="2:21" s="83" customFormat="1" x14ac:dyDescent="0.2">
      <c r="B4642" s="142"/>
      <c r="E4642" s="84"/>
      <c r="F4642" s="216"/>
      <c r="G4642" s="84"/>
      <c r="H4642" s="210"/>
      <c r="I4642" s="210"/>
      <c r="J4642" s="84"/>
      <c r="K4642" s="84"/>
      <c r="L4642" s="84"/>
      <c r="M4642" s="84"/>
      <c r="N4642" s="84"/>
      <c r="O4642" s="6"/>
      <c r="P4642" s="6"/>
      <c r="Q4642" s="6"/>
      <c r="R4642" s="6"/>
      <c r="S4642" s="6"/>
      <c r="T4642" s="6"/>
      <c r="U4642" s="6"/>
    </row>
    <row r="4643" spans="2:21" s="83" customFormat="1" x14ac:dyDescent="0.2">
      <c r="B4643" s="142"/>
      <c r="E4643" s="84"/>
      <c r="F4643" s="216"/>
      <c r="G4643" s="84"/>
      <c r="H4643" s="210"/>
      <c r="I4643" s="210"/>
      <c r="J4643" s="84"/>
      <c r="K4643" s="84"/>
      <c r="L4643" s="84"/>
      <c r="M4643" s="84"/>
      <c r="N4643" s="84"/>
      <c r="O4643" s="6"/>
      <c r="P4643" s="6"/>
      <c r="Q4643" s="6"/>
      <c r="R4643" s="6"/>
      <c r="S4643" s="6"/>
      <c r="T4643" s="6"/>
      <c r="U4643" s="6"/>
    </row>
    <row r="4644" spans="2:21" s="83" customFormat="1" x14ac:dyDescent="0.2">
      <c r="B4644" s="142"/>
      <c r="E4644" s="84"/>
      <c r="F4644" s="216"/>
      <c r="G4644" s="84"/>
      <c r="H4644" s="210"/>
      <c r="I4644" s="210"/>
      <c r="J4644" s="84"/>
      <c r="K4644" s="84"/>
      <c r="L4644" s="84"/>
      <c r="M4644" s="84"/>
      <c r="N4644" s="84"/>
      <c r="O4644" s="6"/>
      <c r="P4644" s="6"/>
      <c r="Q4644" s="6"/>
      <c r="R4644" s="6"/>
      <c r="S4644" s="6"/>
      <c r="T4644" s="6"/>
      <c r="U4644" s="6"/>
    </row>
    <row r="4645" spans="2:21" s="83" customFormat="1" x14ac:dyDescent="0.2">
      <c r="B4645" s="142"/>
      <c r="E4645" s="84"/>
      <c r="F4645" s="216"/>
      <c r="G4645" s="84"/>
      <c r="H4645" s="210"/>
      <c r="I4645" s="210"/>
      <c r="J4645" s="84"/>
      <c r="K4645" s="84"/>
      <c r="L4645" s="84"/>
      <c r="M4645" s="84"/>
      <c r="N4645" s="84"/>
      <c r="O4645" s="6"/>
      <c r="P4645" s="6"/>
      <c r="Q4645" s="6"/>
      <c r="R4645" s="6"/>
      <c r="S4645" s="6"/>
      <c r="T4645" s="6"/>
      <c r="U4645" s="6"/>
    </row>
    <row r="4646" spans="2:21" s="83" customFormat="1" x14ac:dyDescent="0.2">
      <c r="B4646" s="142"/>
      <c r="E4646" s="84"/>
      <c r="F4646" s="216"/>
      <c r="G4646" s="84"/>
      <c r="H4646" s="210"/>
      <c r="I4646" s="210"/>
      <c r="J4646" s="84"/>
      <c r="K4646" s="84"/>
      <c r="L4646" s="84"/>
      <c r="M4646" s="84"/>
      <c r="N4646" s="84"/>
      <c r="O4646" s="6"/>
      <c r="P4646" s="6"/>
      <c r="Q4646" s="6"/>
      <c r="R4646" s="6"/>
      <c r="S4646" s="6"/>
      <c r="T4646" s="6"/>
      <c r="U4646" s="6"/>
    </row>
    <row r="4647" spans="2:21" s="83" customFormat="1" x14ac:dyDescent="0.2">
      <c r="B4647" s="142"/>
      <c r="E4647" s="84"/>
      <c r="F4647" s="216"/>
      <c r="G4647" s="84"/>
      <c r="H4647" s="210"/>
      <c r="I4647" s="210"/>
      <c r="J4647" s="84"/>
      <c r="K4647" s="84"/>
      <c r="L4647" s="84"/>
      <c r="M4647" s="84"/>
      <c r="N4647" s="84"/>
      <c r="O4647" s="6"/>
      <c r="P4647" s="6"/>
      <c r="Q4647" s="6"/>
      <c r="R4647" s="6"/>
      <c r="S4647" s="6"/>
      <c r="T4647" s="6"/>
      <c r="U4647" s="6"/>
    </row>
    <row r="4648" spans="2:21" s="83" customFormat="1" x14ac:dyDescent="0.2">
      <c r="B4648" s="142"/>
      <c r="E4648" s="84"/>
      <c r="F4648" s="216"/>
      <c r="G4648" s="84"/>
      <c r="H4648" s="210"/>
      <c r="I4648" s="210"/>
      <c r="J4648" s="84"/>
      <c r="K4648" s="84"/>
      <c r="L4648" s="84"/>
      <c r="M4648" s="84"/>
      <c r="N4648" s="84"/>
      <c r="O4648" s="6"/>
      <c r="P4648" s="6"/>
      <c r="Q4648" s="6"/>
      <c r="R4648" s="6"/>
      <c r="S4648" s="6"/>
      <c r="T4648" s="6"/>
      <c r="U4648" s="6"/>
    </row>
    <row r="4649" spans="2:21" s="83" customFormat="1" x14ac:dyDescent="0.2">
      <c r="B4649" s="142"/>
      <c r="E4649" s="84"/>
      <c r="F4649" s="216"/>
      <c r="G4649" s="84"/>
      <c r="H4649" s="210"/>
      <c r="I4649" s="210"/>
      <c r="J4649" s="84"/>
      <c r="K4649" s="84"/>
      <c r="L4649" s="84"/>
      <c r="M4649" s="84"/>
      <c r="N4649" s="84"/>
      <c r="O4649" s="6"/>
      <c r="P4649" s="6"/>
      <c r="Q4649" s="6"/>
      <c r="R4649" s="6"/>
      <c r="S4649" s="6"/>
      <c r="T4649" s="6"/>
      <c r="U4649" s="6"/>
    </row>
    <row r="4650" spans="2:21" s="83" customFormat="1" x14ac:dyDescent="0.2">
      <c r="B4650" s="142"/>
      <c r="E4650" s="84"/>
      <c r="F4650" s="216"/>
      <c r="G4650" s="84"/>
      <c r="H4650" s="210"/>
      <c r="I4650" s="210"/>
      <c r="J4650" s="84"/>
      <c r="K4650" s="84"/>
      <c r="L4650" s="84"/>
      <c r="M4650" s="84"/>
      <c r="N4650" s="84"/>
      <c r="O4650" s="6"/>
      <c r="P4650" s="6"/>
      <c r="Q4650" s="6"/>
      <c r="R4650" s="6"/>
      <c r="S4650" s="6"/>
      <c r="T4650" s="6"/>
      <c r="U4650" s="6"/>
    </row>
    <row r="4651" spans="2:21" s="83" customFormat="1" x14ac:dyDescent="0.2">
      <c r="B4651" s="142"/>
      <c r="E4651" s="84"/>
      <c r="F4651" s="216"/>
      <c r="G4651" s="84"/>
      <c r="H4651" s="210"/>
      <c r="I4651" s="210"/>
      <c r="J4651" s="84"/>
      <c r="K4651" s="84"/>
      <c r="L4651" s="84"/>
      <c r="M4651" s="84"/>
      <c r="N4651" s="84"/>
      <c r="O4651" s="6"/>
      <c r="P4651" s="6"/>
      <c r="Q4651" s="6"/>
      <c r="R4651" s="6"/>
      <c r="S4651" s="6"/>
      <c r="T4651" s="6"/>
      <c r="U4651" s="6"/>
    </row>
    <row r="4652" spans="2:21" s="83" customFormat="1" x14ac:dyDescent="0.2">
      <c r="B4652" s="142"/>
      <c r="E4652" s="84"/>
      <c r="F4652" s="216"/>
      <c r="G4652" s="84"/>
      <c r="H4652" s="210"/>
      <c r="I4652" s="210"/>
      <c r="J4652" s="84"/>
      <c r="K4652" s="84"/>
      <c r="L4652" s="84"/>
      <c r="M4652" s="84"/>
      <c r="N4652" s="84"/>
      <c r="O4652" s="6"/>
      <c r="P4652" s="6"/>
      <c r="Q4652" s="6"/>
      <c r="R4652" s="6"/>
      <c r="S4652" s="6"/>
      <c r="T4652" s="6"/>
      <c r="U4652" s="6"/>
    </row>
    <row r="4653" spans="2:21" s="83" customFormat="1" x14ac:dyDescent="0.2">
      <c r="B4653" s="142"/>
      <c r="E4653" s="84"/>
      <c r="F4653" s="216"/>
      <c r="G4653" s="84"/>
      <c r="H4653" s="210"/>
      <c r="I4653" s="210"/>
      <c r="J4653" s="84"/>
      <c r="K4653" s="84"/>
      <c r="L4653" s="84"/>
      <c r="M4653" s="84"/>
      <c r="N4653" s="84"/>
      <c r="O4653" s="6"/>
      <c r="P4653" s="6"/>
      <c r="Q4653" s="6"/>
      <c r="R4653" s="6"/>
      <c r="S4653" s="6"/>
      <c r="T4653" s="6"/>
      <c r="U4653" s="6"/>
    </row>
    <row r="4654" spans="2:21" s="83" customFormat="1" x14ac:dyDescent="0.2">
      <c r="B4654" s="142"/>
      <c r="E4654" s="84"/>
      <c r="F4654" s="216"/>
      <c r="G4654" s="84"/>
      <c r="H4654" s="210"/>
      <c r="I4654" s="210"/>
      <c r="J4654" s="84"/>
      <c r="K4654" s="84"/>
      <c r="L4654" s="84"/>
      <c r="M4654" s="84"/>
      <c r="N4654" s="84"/>
      <c r="O4654" s="6"/>
      <c r="P4654" s="6"/>
      <c r="Q4654" s="6"/>
      <c r="R4654" s="6"/>
      <c r="S4654" s="6"/>
      <c r="T4654" s="6"/>
      <c r="U4654" s="6"/>
    </row>
    <row r="4655" spans="2:21" s="83" customFormat="1" x14ac:dyDescent="0.2">
      <c r="B4655" s="142"/>
      <c r="E4655" s="84"/>
      <c r="F4655" s="216"/>
      <c r="G4655" s="84"/>
      <c r="H4655" s="210"/>
      <c r="I4655" s="210"/>
      <c r="J4655" s="84"/>
      <c r="K4655" s="84"/>
      <c r="L4655" s="84"/>
      <c r="M4655" s="84"/>
      <c r="N4655" s="84"/>
      <c r="O4655" s="6"/>
      <c r="P4655" s="6"/>
      <c r="Q4655" s="6"/>
      <c r="R4655" s="6"/>
      <c r="S4655" s="6"/>
      <c r="T4655" s="6"/>
      <c r="U4655" s="6"/>
    </row>
    <row r="4656" spans="2:21" s="83" customFormat="1" x14ac:dyDescent="0.2">
      <c r="B4656" s="142"/>
      <c r="E4656" s="84"/>
      <c r="F4656" s="216"/>
      <c r="G4656" s="84"/>
      <c r="H4656" s="210"/>
      <c r="I4656" s="210"/>
      <c r="J4656" s="84"/>
      <c r="K4656" s="84"/>
      <c r="L4656" s="84"/>
      <c r="M4656" s="84"/>
      <c r="N4656" s="84"/>
      <c r="O4656" s="6"/>
      <c r="P4656" s="6"/>
      <c r="Q4656" s="6"/>
      <c r="R4656" s="6"/>
      <c r="S4656" s="6"/>
      <c r="T4656" s="6"/>
      <c r="U4656" s="6"/>
    </row>
    <row r="4657" spans="2:21" s="83" customFormat="1" x14ac:dyDescent="0.2">
      <c r="B4657" s="142"/>
      <c r="E4657" s="84"/>
      <c r="F4657" s="216"/>
      <c r="G4657" s="84"/>
      <c r="H4657" s="210"/>
      <c r="I4657" s="210"/>
      <c r="J4657" s="84"/>
      <c r="K4657" s="84"/>
      <c r="L4657" s="84"/>
      <c r="M4657" s="84"/>
      <c r="N4657" s="84"/>
      <c r="O4657" s="6"/>
      <c r="P4657" s="6"/>
      <c r="Q4657" s="6"/>
      <c r="R4657" s="6"/>
      <c r="S4657" s="6"/>
      <c r="T4657" s="6"/>
      <c r="U4657" s="6"/>
    </row>
    <row r="4658" spans="2:21" s="83" customFormat="1" x14ac:dyDescent="0.2">
      <c r="B4658" s="142"/>
      <c r="E4658" s="84"/>
      <c r="F4658" s="216"/>
      <c r="G4658" s="84"/>
      <c r="H4658" s="210"/>
      <c r="I4658" s="210"/>
      <c r="J4658" s="84"/>
      <c r="K4658" s="84"/>
      <c r="L4658" s="84"/>
      <c r="M4658" s="84"/>
      <c r="N4658" s="84"/>
      <c r="O4658" s="6"/>
      <c r="P4658" s="6"/>
      <c r="Q4658" s="6"/>
      <c r="R4658" s="6"/>
      <c r="S4658" s="6"/>
      <c r="T4658" s="6"/>
      <c r="U4658" s="6"/>
    </row>
    <row r="4659" spans="2:21" s="83" customFormat="1" x14ac:dyDescent="0.2">
      <c r="B4659" s="142"/>
      <c r="E4659" s="84"/>
      <c r="F4659" s="216"/>
      <c r="G4659" s="84"/>
      <c r="H4659" s="210"/>
      <c r="I4659" s="210"/>
      <c r="J4659" s="84"/>
      <c r="K4659" s="84"/>
      <c r="L4659" s="84"/>
      <c r="M4659" s="84"/>
      <c r="N4659" s="84"/>
      <c r="O4659" s="6"/>
      <c r="P4659" s="6"/>
      <c r="Q4659" s="6"/>
      <c r="R4659" s="6"/>
      <c r="S4659" s="6"/>
      <c r="T4659" s="6"/>
      <c r="U4659" s="6"/>
    </row>
    <row r="4660" spans="2:21" s="83" customFormat="1" x14ac:dyDescent="0.2">
      <c r="B4660" s="142"/>
      <c r="E4660" s="84"/>
      <c r="F4660" s="216"/>
      <c r="G4660" s="84"/>
      <c r="H4660" s="210"/>
      <c r="I4660" s="210"/>
      <c r="J4660" s="84"/>
      <c r="K4660" s="84"/>
      <c r="L4660" s="84"/>
      <c r="M4660" s="84"/>
      <c r="N4660" s="84"/>
      <c r="O4660" s="6"/>
      <c r="P4660" s="6"/>
      <c r="Q4660" s="6"/>
      <c r="R4660" s="6"/>
      <c r="S4660" s="6"/>
      <c r="T4660" s="6"/>
      <c r="U4660" s="6"/>
    </row>
    <row r="4661" spans="2:21" s="83" customFormat="1" x14ac:dyDescent="0.2">
      <c r="B4661" s="142"/>
      <c r="E4661" s="84"/>
      <c r="F4661" s="216"/>
      <c r="G4661" s="84"/>
      <c r="H4661" s="210"/>
      <c r="I4661" s="210"/>
      <c r="J4661" s="84"/>
      <c r="K4661" s="84"/>
      <c r="L4661" s="84"/>
      <c r="M4661" s="84"/>
      <c r="N4661" s="84"/>
      <c r="O4661" s="6"/>
      <c r="P4661" s="6"/>
      <c r="Q4661" s="6"/>
      <c r="R4661" s="6"/>
      <c r="S4661" s="6"/>
      <c r="T4661" s="6"/>
      <c r="U4661" s="6"/>
    </row>
    <row r="4662" spans="2:21" s="83" customFormat="1" x14ac:dyDescent="0.2">
      <c r="B4662" s="142"/>
      <c r="E4662" s="84"/>
      <c r="F4662" s="216"/>
      <c r="G4662" s="84"/>
      <c r="H4662" s="210"/>
      <c r="I4662" s="210"/>
      <c r="J4662" s="84"/>
      <c r="K4662" s="84"/>
      <c r="L4662" s="84"/>
      <c r="M4662" s="84"/>
      <c r="N4662" s="84"/>
      <c r="O4662" s="6"/>
      <c r="P4662" s="6"/>
      <c r="Q4662" s="6"/>
      <c r="R4662" s="6"/>
      <c r="S4662" s="6"/>
      <c r="T4662" s="6"/>
      <c r="U4662" s="6"/>
    </row>
    <row r="4663" spans="2:21" s="83" customFormat="1" x14ac:dyDescent="0.2">
      <c r="B4663" s="142"/>
      <c r="E4663" s="84"/>
      <c r="F4663" s="216"/>
      <c r="G4663" s="84"/>
      <c r="H4663" s="210"/>
      <c r="I4663" s="210"/>
      <c r="J4663" s="84"/>
      <c r="K4663" s="84"/>
      <c r="L4663" s="84"/>
      <c r="M4663" s="84"/>
      <c r="N4663" s="84"/>
      <c r="O4663" s="6"/>
      <c r="P4663" s="6"/>
      <c r="Q4663" s="6"/>
      <c r="R4663" s="6"/>
      <c r="S4663" s="6"/>
      <c r="T4663" s="6"/>
      <c r="U4663" s="6"/>
    </row>
    <row r="4664" spans="2:21" s="83" customFormat="1" x14ac:dyDescent="0.2">
      <c r="B4664" s="142"/>
      <c r="E4664" s="84"/>
      <c r="F4664" s="216"/>
      <c r="G4664" s="84"/>
      <c r="H4664" s="210"/>
      <c r="I4664" s="210"/>
      <c r="J4664" s="84"/>
      <c r="K4664" s="84"/>
      <c r="L4664" s="84"/>
      <c r="M4664" s="84"/>
      <c r="N4664" s="84"/>
      <c r="O4664" s="6"/>
      <c r="P4664" s="6"/>
      <c r="Q4664" s="6"/>
      <c r="R4664" s="6"/>
      <c r="S4664" s="6"/>
      <c r="T4664" s="6"/>
      <c r="U4664" s="6"/>
    </row>
    <row r="4665" spans="2:21" s="83" customFormat="1" x14ac:dyDescent="0.2">
      <c r="B4665" s="142"/>
      <c r="E4665" s="84"/>
      <c r="F4665" s="216"/>
      <c r="G4665" s="84"/>
      <c r="H4665" s="210"/>
      <c r="I4665" s="210"/>
      <c r="J4665" s="84"/>
      <c r="K4665" s="84"/>
      <c r="L4665" s="84"/>
      <c r="M4665" s="84"/>
      <c r="N4665" s="84"/>
      <c r="O4665" s="6"/>
      <c r="P4665" s="6"/>
      <c r="Q4665" s="6"/>
      <c r="R4665" s="6"/>
      <c r="S4665" s="6"/>
      <c r="T4665" s="6"/>
      <c r="U4665" s="6"/>
    </row>
    <row r="4666" spans="2:21" s="83" customFormat="1" x14ac:dyDescent="0.2">
      <c r="B4666" s="142"/>
      <c r="E4666" s="84"/>
      <c r="F4666" s="216"/>
      <c r="G4666" s="84"/>
      <c r="H4666" s="210"/>
      <c r="I4666" s="210"/>
      <c r="J4666" s="84"/>
      <c r="K4666" s="84"/>
      <c r="L4666" s="84"/>
      <c r="M4666" s="84"/>
      <c r="N4666" s="84"/>
      <c r="O4666" s="6"/>
      <c r="P4666" s="6"/>
      <c r="Q4666" s="6"/>
      <c r="R4666" s="6"/>
      <c r="S4666" s="6"/>
      <c r="T4666" s="6"/>
      <c r="U4666" s="6"/>
    </row>
    <row r="4667" spans="2:21" s="83" customFormat="1" x14ac:dyDescent="0.2">
      <c r="B4667" s="142"/>
      <c r="E4667" s="84"/>
      <c r="F4667" s="216"/>
      <c r="G4667" s="84"/>
      <c r="H4667" s="210"/>
      <c r="I4667" s="210"/>
      <c r="J4667" s="84"/>
      <c r="K4667" s="84"/>
      <c r="L4667" s="84"/>
      <c r="M4667" s="84"/>
      <c r="N4667" s="84"/>
      <c r="O4667" s="6"/>
      <c r="P4667" s="6"/>
      <c r="Q4667" s="6"/>
      <c r="R4667" s="6"/>
      <c r="S4667" s="6"/>
      <c r="T4667" s="6"/>
      <c r="U4667" s="6"/>
    </row>
    <row r="4668" spans="2:21" s="83" customFormat="1" x14ac:dyDescent="0.2">
      <c r="B4668" s="142"/>
      <c r="E4668" s="84"/>
      <c r="F4668" s="216"/>
      <c r="G4668" s="84"/>
      <c r="H4668" s="210"/>
      <c r="I4668" s="210"/>
      <c r="J4668" s="84"/>
      <c r="K4668" s="84"/>
      <c r="L4668" s="84"/>
      <c r="M4668" s="84"/>
      <c r="N4668" s="84"/>
      <c r="O4668" s="6"/>
      <c r="P4668" s="6"/>
      <c r="Q4668" s="6"/>
      <c r="R4668" s="6"/>
      <c r="S4668" s="6"/>
      <c r="T4668" s="6"/>
      <c r="U4668" s="6"/>
    </row>
    <row r="4669" spans="2:21" s="83" customFormat="1" x14ac:dyDescent="0.2">
      <c r="B4669" s="142"/>
      <c r="E4669" s="84"/>
      <c r="F4669" s="216"/>
      <c r="G4669" s="84"/>
      <c r="H4669" s="210"/>
      <c r="I4669" s="210"/>
      <c r="J4669" s="84"/>
      <c r="K4669" s="84"/>
      <c r="L4669" s="84"/>
      <c r="M4669" s="84"/>
      <c r="N4669" s="84"/>
      <c r="O4669" s="6"/>
      <c r="P4669" s="6"/>
      <c r="Q4669" s="6"/>
      <c r="R4669" s="6"/>
      <c r="S4669" s="6"/>
      <c r="T4669" s="6"/>
      <c r="U4669" s="6"/>
    </row>
    <row r="4670" spans="2:21" s="83" customFormat="1" x14ac:dyDescent="0.2">
      <c r="B4670" s="142"/>
      <c r="E4670" s="84"/>
      <c r="F4670" s="216"/>
      <c r="G4670" s="84"/>
      <c r="H4670" s="210"/>
      <c r="I4670" s="210"/>
      <c r="J4670" s="84"/>
      <c r="K4670" s="84"/>
      <c r="L4670" s="84"/>
      <c r="M4670" s="84"/>
      <c r="N4670" s="84"/>
      <c r="O4670" s="6"/>
      <c r="P4670" s="6"/>
      <c r="Q4670" s="6"/>
      <c r="R4670" s="6"/>
      <c r="S4670" s="6"/>
      <c r="T4670" s="6"/>
      <c r="U4670" s="6"/>
    </row>
    <row r="4671" spans="2:21" s="83" customFormat="1" x14ac:dyDescent="0.2">
      <c r="B4671" s="142"/>
      <c r="E4671" s="84"/>
      <c r="F4671" s="216"/>
      <c r="G4671" s="84"/>
      <c r="H4671" s="210"/>
      <c r="I4671" s="210"/>
      <c r="J4671" s="84"/>
      <c r="K4671" s="84"/>
      <c r="L4671" s="84"/>
      <c r="M4671" s="84"/>
      <c r="N4671" s="84"/>
      <c r="O4671" s="6"/>
      <c r="P4671" s="6"/>
      <c r="Q4671" s="6"/>
      <c r="R4671" s="6"/>
      <c r="S4671" s="6"/>
      <c r="T4671" s="6"/>
      <c r="U4671" s="6"/>
    </row>
    <row r="4672" spans="2:21" s="83" customFormat="1" x14ac:dyDescent="0.2">
      <c r="B4672" s="142"/>
      <c r="E4672" s="84"/>
      <c r="F4672" s="216"/>
      <c r="G4672" s="84"/>
      <c r="H4672" s="210"/>
      <c r="I4672" s="210"/>
      <c r="J4672" s="84"/>
      <c r="K4672" s="84"/>
      <c r="L4672" s="84"/>
      <c r="M4672" s="84"/>
      <c r="N4672" s="84"/>
      <c r="O4672" s="6"/>
      <c r="P4672" s="6"/>
      <c r="Q4672" s="6"/>
      <c r="R4672" s="6"/>
      <c r="S4672" s="6"/>
      <c r="T4672" s="6"/>
      <c r="U4672" s="6"/>
    </row>
    <row r="4673" spans="2:21" s="83" customFormat="1" x14ac:dyDescent="0.2">
      <c r="B4673" s="142"/>
      <c r="E4673" s="84"/>
      <c r="F4673" s="216"/>
      <c r="G4673" s="84"/>
      <c r="H4673" s="210"/>
      <c r="I4673" s="210"/>
      <c r="J4673" s="84"/>
      <c r="K4673" s="84"/>
      <c r="L4673" s="84"/>
      <c r="M4673" s="84"/>
      <c r="N4673" s="84"/>
      <c r="O4673" s="6"/>
      <c r="P4673" s="6"/>
      <c r="Q4673" s="6"/>
      <c r="R4673" s="6"/>
      <c r="S4673" s="6"/>
      <c r="T4673" s="6"/>
      <c r="U4673" s="6"/>
    </row>
    <row r="4674" spans="2:21" s="83" customFormat="1" x14ac:dyDescent="0.2">
      <c r="B4674" s="142"/>
      <c r="E4674" s="84"/>
      <c r="F4674" s="216"/>
      <c r="G4674" s="84"/>
      <c r="H4674" s="210"/>
      <c r="I4674" s="210"/>
      <c r="J4674" s="84"/>
      <c r="K4674" s="84"/>
      <c r="L4674" s="84"/>
      <c r="M4674" s="84"/>
      <c r="N4674" s="84"/>
      <c r="O4674" s="6"/>
      <c r="P4674" s="6"/>
      <c r="Q4674" s="6"/>
      <c r="R4674" s="6"/>
      <c r="S4674" s="6"/>
      <c r="T4674" s="6"/>
      <c r="U4674" s="6"/>
    </row>
    <row r="4675" spans="2:21" s="83" customFormat="1" x14ac:dyDescent="0.2">
      <c r="B4675" s="142"/>
      <c r="E4675" s="84"/>
      <c r="F4675" s="216"/>
      <c r="G4675" s="84"/>
      <c r="H4675" s="210"/>
      <c r="I4675" s="210"/>
      <c r="J4675" s="84"/>
      <c r="K4675" s="84"/>
      <c r="L4675" s="84"/>
      <c r="M4675" s="84"/>
      <c r="N4675" s="84"/>
      <c r="O4675" s="6"/>
      <c r="P4675" s="6"/>
      <c r="Q4675" s="6"/>
      <c r="R4675" s="6"/>
      <c r="S4675" s="6"/>
      <c r="T4675" s="6"/>
      <c r="U4675" s="6"/>
    </row>
    <row r="4676" spans="2:21" s="83" customFormat="1" x14ac:dyDescent="0.2">
      <c r="B4676" s="142"/>
      <c r="E4676" s="84"/>
      <c r="F4676" s="216"/>
      <c r="G4676" s="84"/>
      <c r="H4676" s="210"/>
      <c r="I4676" s="210"/>
      <c r="J4676" s="84"/>
      <c r="K4676" s="84"/>
      <c r="L4676" s="84"/>
      <c r="M4676" s="84"/>
      <c r="N4676" s="84"/>
      <c r="O4676" s="6"/>
      <c r="P4676" s="6"/>
      <c r="Q4676" s="6"/>
      <c r="R4676" s="6"/>
      <c r="S4676" s="6"/>
      <c r="T4676" s="6"/>
      <c r="U4676" s="6"/>
    </row>
    <row r="4677" spans="2:21" s="83" customFormat="1" x14ac:dyDescent="0.2">
      <c r="B4677" s="142"/>
      <c r="E4677" s="84"/>
      <c r="F4677" s="216"/>
      <c r="G4677" s="84"/>
      <c r="H4677" s="210"/>
      <c r="I4677" s="210"/>
      <c r="J4677" s="84"/>
      <c r="K4677" s="84"/>
      <c r="L4677" s="84"/>
      <c r="M4677" s="84"/>
      <c r="N4677" s="84"/>
      <c r="O4677" s="6"/>
      <c r="P4677" s="6"/>
      <c r="Q4677" s="6"/>
      <c r="R4677" s="6"/>
      <c r="S4677" s="6"/>
      <c r="T4677" s="6"/>
      <c r="U4677" s="6"/>
    </row>
    <row r="4678" spans="2:21" s="83" customFormat="1" x14ac:dyDescent="0.2">
      <c r="B4678" s="142"/>
      <c r="E4678" s="84"/>
      <c r="F4678" s="216"/>
      <c r="G4678" s="84"/>
      <c r="H4678" s="210"/>
      <c r="I4678" s="210"/>
      <c r="J4678" s="84"/>
      <c r="K4678" s="84"/>
      <c r="L4678" s="84"/>
      <c r="M4678" s="84"/>
      <c r="N4678" s="84"/>
      <c r="O4678" s="6"/>
      <c r="P4678" s="6"/>
      <c r="Q4678" s="6"/>
      <c r="R4678" s="6"/>
      <c r="S4678" s="6"/>
      <c r="T4678" s="6"/>
      <c r="U4678" s="6"/>
    </row>
    <row r="4679" spans="2:21" s="83" customFormat="1" x14ac:dyDescent="0.2">
      <c r="B4679" s="142"/>
      <c r="E4679" s="84"/>
      <c r="F4679" s="216"/>
      <c r="G4679" s="84"/>
      <c r="H4679" s="210"/>
      <c r="I4679" s="210"/>
      <c r="J4679" s="84"/>
      <c r="K4679" s="84"/>
      <c r="L4679" s="84"/>
      <c r="M4679" s="84"/>
      <c r="N4679" s="84"/>
      <c r="O4679" s="6"/>
      <c r="P4679" s="6"/>
      <c r="Q4679" s="6"/>
      <c r="R4679" s="6"/>
      <c r="S4679" s="6"/>
      <c r="T4679" s="6"/>
      <c r="U4679" s="6"/>
    </row>
    <row r="4680" spans="2:21" s="83" customFormat="1" x14ac:dyDescent="0.2">
      <c r="B4680" s="142"/>
      <c r="E4680" s="84"/>
      <c r="F4680" s="216"/>
      <c r="G4680" s="84"/>
      <c r="H4680" s="210"/>
      <c r="I4680" s="210"/>
      <c r="J4680" s="84"/>
      <c r="K4680" s="84"/>
      <c r="L4680" s="84"/>
      <c r="M4680" s="84"/>
      <c r="N4680" s="84"/>
      <c r="O4680" s="6"/>
      <c r="P4680" s="6"/>
      <c r="Q4680" s="6"/>
      <c r="R4680" s="6"/>
      <c r="S4680" s="6"/>
      <c r="T4680" s="6"/>
      <c r="U4680" s="6"/>
    </row>
    <row r="4681" spans="2:21" s="83" customFormat="1" x14ac:dyDescent="0.2">
      <c r="B4681" s="142"/>
      <c r="E4681" s="84"/>
      <c r="F4681" s="216"/>
      <c r="G4681" s="84"/>
      <c r="H4681" s="210"/>
      <c r="I4681" s="210"/>
      <c r="J4681" s="84"/>
      <c r="K4681" s="84"/>
      <c r="L4681" s="84"/>
      <c r="M4681" s="84"/>
      <c r="N4681" s="84"/>
      <c r="O4681" s="6"/>
      <c r="P4681" s="6"/>
      <c r="Q4681" s="6"/>
      <c r="R4681" s="6"/>
      <c r="S4681" s="6"/>
      <c r="T4681" s="6"/>
      <c r="U4681" s="6"/>
    </row>
    <row r="4682" spans="2:21" s="83" customFormat="1" x14ac:dyDescent="0.2">
      <c r="B4682" s="142"/>
      <c r="E4682" s="84"/>
      <c r="F4682" s="216"/>
      <c r="G4682" s="84"/>
      <c r="H4682" s="210"/>
      <c r="I4682" s="210"/>
      <c r="J4682" s="84"/>
      <c r="K4682" s="84"/>
      <c r="L4682" s="84"/>
      <c r="M4682" s="84"/>
      <c r="N4682" s="84"/>
      <c r="O4682" s="6"/>
      <c r="P4682" s="6"/>
      <c r="Q4682" s="6"/>
      <c r="R4682" s="6"/>
      <c r="S4682" s="6"/>
      <c r="T4682" s="6"/>
      <c r="U4682" s="6"/>
    </row>
    <row r="4683" spans="2:21" s="83" customFormat="1" x14ac:dyDescent="0.2">
      <c r="B4683" s="142"/>
      <c r="E4683" s="84"/>
      <c r="F4683" s="216"/>
      <c r="G4683" s="84"/>
      <c r="H4683" s="210"/>
      <c r="I4683" s="210"/>
      <c r="J4683" s="84"/>
      <c r="K4683" s="84"/>
      <c r="L4683" s="84"/>
      <c r="M4683" s="84"/>
      <c r="N4683" s="84"/>
      <c r="O4683" s="6"/>
      <c r="P4683" s="6"/>
      <c r="Q4683" s="6"/>
      <c r="R4683" s="6"/>
      <c r="S4683" s="6"/>
      <c r="T4683" s="6"/>
      <c r="U4683" s="6"/>
    </row>
    <row r="4684" spans="2:21" s="83" customFormat="1" x14ac:dyDescent="0.2">
      <c r="B4684" s="142"/>
      <c r="E4684" s="84"/>
      <c r="F4684" s="216"/>
      <c r="G4684" s="84"/>
      <c r="H4684" s="210"/>
      <c r="I4684" s="210"/>
      <c r="J4684" s="84"/>
      <c r="K4684" s="84"/>
      <c r="L4684" s="84"/>
      <c r="M4684" s="84"/>
      <c r="N4684" s="84"/>
      <c r="O4684" s="6"/>
      <c r="P4684" s="6"/>
      <c r="Q4684" s="6"/>
      <c r="R4684" s="6"/>
      <c r="S4684" s="6"/>
      <c r="T4684" s="6"/>
      <c r="U4684" s="6"/>
    </row>
    <row r="4685" spans="2:21" s="83" customFormat="1" x14ac:dyDescent="0.2">
      <c r="B4685" s="142"/>
      <c r="E4685" s="84"/>
      <c r="F4685" s="216"/>
      <c r="G4685" s="84"/>
      <c r="H4685" s="210"/>
      <c r="I4685" s="210"/>
      <c r="J4685" s="84"/>
      <c r="K4685" s="84"/>
      <c r="L4685" s="84"/>
      <c r="M4685" s="84"/>
      <c r="N4685" s="84"/>
      <c r="O4685" s="6"/>
      <c r="P4685" s="6"/>
      <c r="Q4685" s="6"/>
      <c r="R4685" s="6"/>
      <c r="S4685" s="6"/>
      <c r="T4685" s="6"/>
      <c r="U4685" s="6"/>
    </row>
    <row r="4686" spans="2:21" s="83" customFormat="1" x14ac:dyDescent="0.2">
      <c r="B4686" s="142"/>
      <c r="E4686" s="84"/>
      <c r="F4686" s="216"/>
      <c r="G4686" s="84"/>
      <c r="H4686" s="210"/>
      <c r="I4686" s="210"/>
      <c r="J4686" s="84"/>
      <c r="K4686" s="84"/>
      <c r="L4686" s="84"/>
      <c r="M4686" s="84"/>
      <c r="N4686" s="84"/>
      <c r="O4686" s="6"/>
      <c r="P4686" s="6"/>
      <c r="Q4686" s="6"/>
      <c r="R4686" s="6"/>
      <c r="S4686" s="6"/>
      <c r="T4686" s="6"/>
      <c r="U4686" s="6"/>
    </row>
    <row r="4687" spans="2:21" s="83" customFormat="1" x14ac:dyDescent="0.2">
      <c r="B4687" s="142"/>
      <c r="E4687" s="84"/>
      <c r="F4687" s="216"/>
      <c r="G4687" s="84"/>
      <c r="H4687" s="210"/>
      <c r="I4687" s="210"/>
      <c r="J4687" s="84"/>
      <c r="K4687" s="84"/>
      <c r="L4687" s="84"/>
      <c r="M4687" s="84"/>
      <c r="N4687" s="84"/>
      <c r="O4687" s="6"/>
      <c r="P4687" s="6"/>
      <c r="Q4687" s="6"/>
      <c r="R4687" s="6"/>
      <c r="S4687" s="6"/>
      <c r="T4687" s="6"/>
      <c r="U4687" s="6"/>
    </row>
    <row r="4688" spans="2:21" s="83" customFormat="1" x14ac:dyDescent="0.2">
      <c r="B4688" s="142"/>
      <c r="E4688" s="84"/>
      <c r="F4688" s="216"/>
      <c r="G4688" s="84"/>
      <c r="H4688" s="210"/>
      <c r="I4688" s="210"/>
      <c r="J4688" s="84"/>
      <c r="K4688" s="84"/>
      <c r="L4688" s="84"/>
      <c r="M4688" s="84"/>
      <c r="N4688" s="84"/>
      <c r="O4688" s="6"/>
      <c r="P4688" s="6"/>
      <c r="Q4688" s="6"/>
      <c r="R4688" s="6"/>
      <c r="S4688" s="6"/>
      <c r="T4688" s="6"/>
      <c r="U4688" s="6"/>
    </row>
    <row r="4689" spans="2:21" s="83" customFormat="1" x14ac:dyDescent="0.2">
      <c r="B4689" s="142"/>
      <c r="E4689" s="84"/>
      <c r="F4689" s="216"/>
      <c r="G4689" s="84"/>
      <c r="H4689" s="210"/>
      <c r="I4689" s="210"/>
      <c r="J4689" s="84"/>
      <c r="K4689" s="84"/>
      <c r="L4689" s="84"/>
      <c r="M4689" s="84"/>
      <c r="N4689" s="84"/>
      <c r="O4689" s="6"/>
      <c r="P4689" s="6"/>
      <c r="Q4689" s="6"/>
      <c r="R4689" s="6"/>
      <c r="S4689" s="6"/>
      <c r="T4689" s="6"/>
      <c r="U4689" s="6"/>
    </row>
    <row r="4690" spans="2:21" s="83" customFormat="1" x14ac:dyDescent="0.2">
      <c r="B4690" s="142"/>
      <c r="E4690" s="84"/>
      <c r="F4690" s="216"/>
      <c r="G4690" s="84"/>
      <c r="H4690" s="210"/>
      <c r="I4690" s="210"/>
      <c r="J4690" s="84"/>
      <c r="K4690" s="84"/>
      <c r="L4690" s="84"/>
      <c r="M4690" s="84"/>
      <c r="N4690" s="84"/>
      <c r="O4690" s="6"/>
      <c r="P4690" s="6"/>
      <c r="Q4690" s="6"/>
      <c r="R4690" s="6"/>
      <c r="S4690" s="6"/>
      <c r="T4690" s="6"/>
      <c r="U4690" s="6"/>
    </row>
    <row r="4691" spans="2:21" s="83" customFormat="1" x14ac:dyDescent="0.2">
      <c r="B4691" s="142"/>
      <c r="E4691" s="84"/>
      <c r="F4691" s="216"/>
      <c r="G4691" s="84"/>
      <c r="H4691" s="210"/>
      <c r="I4691" s="210"/>
      <c r="J4691" s="84"/>
      <c r="K4691" s="84"/>
      <c r="L4691" s="84"/>
      <c r="M4691" s="84"/>
      <c r="N4691" s="84"/>
      <c r="O4691" s="6"/>
      <c r="P4691" s="6"/>
      <c r="Q4691" s="6"/>
      <c r="R4691" s="6"/>
      <c r="S4691" s="6"/>
      <c r="T4691" s="6"/>
      <c r="U4691" s="6"/>
    </row>
    <row r="4692" spans="2:21" s="83" customFormat="1" x14ac:dyDescent="0.2">
      <c r="B4692" s="142"/>
      <c r="E4692" s="84"/>
      <c r="F4692" s="216"/>
      <c r="G4692" s="84"/>
      <c r="H4692" s="210"/>
      <c r="I4692" s="210"/>
      <c r="J4692" s="84"/>
      <c r="K4692" s="84"/>
      <c r="L4692" s="84"/>
      <c r="M4692" s="84"/>
      <c r="N4692" s="84"/>
      <c r="O4692" s="6"/>
      <c r="P4692" s="6"/>
      <c r="Q4692" s="6"/>
      <c r="R4692" s="6"/>
      <c r="S4692" s="6"/>
      <c r="T4692" s="6"/>
      <c r="U4692" s="6"/>
    </row>
    <row r="4693" spans="2:21" s="83" customFormat="1" x14ac:dyDescent="0.2">
      <c r="B4693" s="142"/>
      <c r="E4693" s="84"/>
      <c r="F4693" s="216"/>
      <c r="G4693" s="84"/>
      <c r="H4693" s="210"/>
      <c r="I4693" s="210"/>
      <c r="J4693" s="84"/>
      <c r="K4693" s="84"/>
      <c r="L4693" s="84"/>
      <c r="M4693" s="84"/>
      <c r="N4693" s="84"/>
      <c r="O4693" s="6"/>
      <c r="P4693" s="6"/>
      <c r="Q4693" s="6"/>
      <c r="R4693" s="6"/>
      <c r="S4693" s="6"/>
      <c r="T4693" s="6"/>
      <c r="U4693" s="6"/>
    </row>
    <row r="4694" spans="2:21" s="83" customFormat="1" x14ac:dyDescent="0.2">
      <c r="B4694" s="142"/>
      <c r="E4694" s="84"/>
      <c r="F4694" s="216"/>
      <c r="G4694" s="84"/>
      <c r="H4694" s="210"/>
      <c r="I4694" s="210"/>
      <c r="J4694" s="84"/>
      <c r="K4694" s="84"/>
      <c r="L4694" s="84"/>
      <c r="M4694" s="84"/>
      <c r="N4694" s="84"/>
      <c r="O4694" s="6"/>
      <c r="P4694" s="6"/>
      <c r="Q4694" s="6"/>
      <c r="R4694" s="6"/>
      <c r="S4694" s="6"/>
      <c r="T4694" s="6"/>
      <c r="U4694" s="6"/>
    </row>
    <row r="4695" spans="2:21" s="83" customFormat="1" x14ac:dyDescent="0.2">
      <c r="B4695" s="142"/>
      <c r="E4695" s="84"/>
      <c r="F4695" s="216"/>
      <c r="G4695" s="84"/>
      <c r="H4695" s="210"/>
      <c r="I4695" s="210"/>
      <c r="J4695" s="84"/>
      <c r="K4695" s="84"/>
      <c r="L4695" s="84"/>
      <c r="M4695" s="84"/>
      <c r="N4695" s="84"/>
      <c r="O4695" s="6"/>
      <c r="P4695" s="6"/>
      <c r="Q4695" s="6"/>
      <c r="R4695" s="6"/>
      <c r="S4695" s="6"/>
      <c r="T4695" s="6"/>
      <c r="U4695" s="6"/>
    </row>
    <row r="4696" spans="2:21" s="83" customFormat="1" x14ac:dyDescent="0.2">
      <c r="B4696" s="142"/>
      <c r="E4696" s="84"/>
      <c r="F4696" s="216"/>
      <c r="G4696" s="84"/>
      <c r="H4696" s="210"/>
      <c r="I4696" s="210"/>
      <c r="J4696" s="84"/>
      <c r="K4696" s="84"/>
      <c r="L4696" s="84"/>
      <c r="M4696" s="84"/>
      <c r="N4696" s="84"/>
      <c r="O4696" s="6"/>
      <c r="P4696" s="6"/>
      <c r="Q4696" s="6"/>
      <c r="R4696" s="6"/>
      <c r="S4696" s="6"/>
      <c r="T4696" s="6"/>
      <c r="U4696" s="6"/>
    </row>
    <row r="4697" spans="2:21" s="83" customFormat="1" x14ac:dyDescent="0.2">
      <c r="B4697" s="142"/>
      <c r="E4697" s="84"/>
      <c r="F4697" s="216"/>
      <c r="G4697" s="84"/>
      <c r="H4697" s="210"/>
      <c r="I4697" s="210"/>
      <c r="J4697" s="84"/>
      <c r="K4697" s="84"/>
      <c r="L4697" s="84"/>
      <c r="M4697" s="84"/>
      <c r="N4697" s="84"/>
      <c r="O4697" s="6"/>
      <c r="P4697" s="6"/>
      <c r="Q4697" s="6"/>
      <c r="R4697" s="6"/>
      <c r="S4697" s="6"/>
      <c r="T4697" s="6"/>
      <c r="U4697" s="6"/>
    </row>
    <row r="4698" spans="2:21" s="83" customFormat="1" x14ac:dyDescent="0.2">
      <c r="B4698" s="142"/>
      <c r="E4698" s="84"/>
      <c r="F4698" s="216"/>
      <c r="G4698" s="84"/>
      <c r="H4698" s="210"/>
      <c r="I4698" s="210"/>
      <c r="J4698" s="84"/>
      <c r="K4698" s="84"/>
      <c r="L4698" s="84"/>
      <c r="M4698" s="84"/>
      <c r="N4698" s="84"/>
      <c r="O4698" s="6"/>
      <c r="P4698" s="6"/>
      <c r="Q4698" s="6"/>
      <c r="R4698" s="6"/>
      <c r="S4698" s="6"/>
      <c r="T4698" s="6"/>
      <c r="U4698" s="6"/>
    </row>
    <row r="4699" spans="2:21" s="83" customFormat="1" x14ac:dyDescent="0.2">
      <c r="B4699" s="142"/>
      <c r="E4699" s="84"/>
      <c r="F4699" s="216"/>
      <c r="G4699" s="84"/>
      <c r="H4699" s="210"/>
      <c r="I4699" s="210"/>
      <c r="J4699" s="84"/>
      <c r="K4699" s="84"/>
      <c r="L4699" s="84"/>
      <c r="M4699" s="84"/>
      <c r="N4699" s="84"/>
      <c r="O4699" s="6"/>
      <c r="P4699" s="6"/>
      <c r="Q4699" s="6"/>
      <c r="R4699" s="6"/>
      <c r="S4699" s="6"/>
      <c r="T4699" s="6"/>
      <c r="U4699" s="6"/>
    </row>
    <row r="4700" spans="2:21" s="83" customFormat="1" x14ac:dyDescent="0.2">
      <c r="B4700" s="142"/>
      <c r="E4700" s="84"/>
      <c r="F4700" s="216"/>
      <c r="G4700" s="84"/>
      <c r="H4700" s="210"/>
      <c r="I4700" s="210"/>
      <c r="J4700" s="84"/>
      <c r="K4700" s="84"/>
      <c r="L4700" s="84"/>
      <c r="M4700" s="84"/>
      <c r="N4700" s="84"/>
      <c r="O4700" s="6"/>
      <c r="P4700" s="6"/>
      <c r="Q4700" s="6"/>
      <c r="R4700" s="6"/>
      <c r="S4700" s="6"/>
      <c r="T4700" s="6"/>
      <c r="U4700" s="6"/>
    </row>
    <row r="4701" spans="2:21" s="83" customFormat="1" x14ac:dyDescent="0.2">
      <c r="B4701" s="142"/>
      <c r="E4701" s="84"/>
      <c r="F4701" s="216"/>
      <c r="G4701" s="84"/>
      <c r="H4701" s="210"/>
      <c r="I4701" s="210"/>
      <c r="J4701" s="84"/>
      <c r="K4701" s="84"/>
      <c r="L4701" s="84"/>
      <c r="M4701" s="84"/>
      <c r="N4701" s="84"/>
      <c r="O4701" s="6"/>
      <c r="P4701" s="6"/>
      <c r="Q4701" s="6"/>
      <c r="R4701" s="6"/>
      <c r="S4701" s="6"/>
      <c r="T4701" s="6"/>
      <c r="U4701" s="6"/>
    </row>
    <row r="4702" spans="2:21" s="83" customFormat="1" x14ac:dyDescent="0.2">
      <c r="B4702" s="142"/>
      <c r="E4702" s="84"/>
      <c r="F4702" s="216"/>
      <c r="G4702" s="84"/>
      <c r="H4702" s="210"/>
      <c r="I4702" s="210"/>
      <c r="J4702" s="84"/>
      <c r="K4702" s="84"/>
      <c r="L4702" s="84"/>
      <c r="M4702" s="84"/>
      <c r="N4702" s="84"/>
      <c r="O4702" s="6"/>
      <c r="P4702" s="6"/>
      <c r="Q4702" s="6"/>
      <c r="R4702" s="6"/>
      <c r="S4702" s="6"/>
      <c r="T4702" s="6"/>
      <c r="U4702" s="6"/>
    </row>
    <row r="4703" spans="2:21" s="83" customFormat="1" x14ac:dyDescent="0.2">
      <c r="B4703" s="142"/>
      <c r="E4703" s="84"/>
      <c r="F4703" s="216"/>
      <c r="G4703" s="84"/>
      <c r="H4703" s="210"/>
      <c r="I4703" s="210"/>
      <c r="J4703" s="84"/>
      <c r="K4703" s="84"/>
      <c r="L4703" s="84"/>
      <c r="M4703" s="84"/>
      <c r="N4703" s="84"/>
      <c r="O4703" s="6"/>
      <c r="P4703" s="6"/>
      <c r="Q4703" s="6"/>
      <c r="R4703" s="6"/>
      <c r="S4703" s="6"/>
      <c r="T4703" s="6"/>
      <c r="U4703" s="6"/>
    </row>
    <row r="4704" spans="2:21" s="83" customFormat="1" x14ac:dyDescent="0.2">
      <c r="B4704" s="142"/>
      <c r="E4704" s="84"/>
      <c r="F4704" s="216"/>
      <c r="G4704" s="84"/>
      <c r="H4704" s="210"/>
      <c r="I4704" s="210"/>
      <c r="J4704" s="84"/>
      <c r="K4704" s="84"/>
      <c r="L4704" s="84"/>
      <c r="M4704" s="84"/>
      <c r="N4704" s="84"/>
      <c r="O4704" s="6"/>
      <c r="P4704" s="6"/>
      <c r="Q4704" s="6"/>
      <c r="R4704" s="6"/>
      <c r="S4704" s="6"/>
      <c r="T4704" s="6"/>
      <c r="U4704" s="6"/>
    </row>
    <row r="4705" spans="2:21" s="83" customFormat="1" x14ac:dyDescent="0.2">
      <c r="B4705" s="142"/>
      <c r="E4705" s="84"/>
      <c r="F4705" s="216"/>
      <c r="G4705" s="84"/>
      <c r="H4705" s="210"/>
      <c r="I4705" s="210"/>
      <c r="J4705" s="84"/>
      <c r="K4705" s="84"/>
      <c r="L4705" s="84"/>
      <c r="M4705" s="84"/>
      <c r="N4705" s="84"/>
      <c r="O4705" s="6"/>
      <c r="P4705" s="6"/>
      <c r="Q4705" s="6"/>
      <c r="R4705" s="6"/>
      <c r="S4705" s="6"/>
      <c r="T4705" s="6"/>
      <c r="U4705" s="6"/>
    </row>
    <row r="4706" spans="2:21" s="83" customFormat="1" x14ac:dyDescent="0.2">
      <c r="B4706" s="142"/>
      <c r="E4706" s="84"/>
      <c r="F4706" s="216"/>
      <c r="G4706" s="84"/>
      <c r="H4706" s="210"/>
      <c r="I4706" s="210"/>
      <c r="J4706" s="84"/>
      <c r="K4706" s="84"/>
      <c r="L4706" s="84"/>
      <c r="M4706" s="84"/>
      <c r="N4706" s="84"/>
      <c r="O4706" s="6"/>
      <c r="P4706" s="6"/>
      <c r="Q4706" s="6"/>
      <c r="R4706" s="6"/>
      <c r="S4706" s="6"/>
      <c r="T4706" s="6"/>
      <c r="U4706" s="6"/>
    </row>
    <row r="4707" spans="2:21" s="83" customFormat="1" x14ac:dyDescent="0.2">
      <c r="B4707" s="142"/>
      <c r="E4707" s="84"/>
      <c r="F4707" s="216"/>
      <c r="G4707" s="84"/>
      <c r="H4707" s="210"/>
      <c r="I4707" s="210"/>
      <c r="J4707" s="84"/>
      <c r="K4707" s="84"/>
      <c r="L4707" s="84"/>
      <c r="M4707" s="84"/>
      <c r="N4707" s="84"/>
      <c r="O4707" s="6"/>
      <c r="P4707" s="6"/>
      <c r="Q4707" s="6"/>
      <c r="R4707" s="6"/>
      <c r="S4707" s="6"/>
      <c r="T4707" s="6"/>
      <c r="U4707" s="6"/>
    </row>
    <row r="4708" spans="2:21" s="83" customFormat="1" x14ac:dyDescent="0.2">
      <c r="B4708" s="142"/>
      <c r="E4708" s="84"/>
      <c r="F4708" s="216"/>
      <c r="G4708" s="84"/>
      <c r="H4708" s="210"/>
      <c r="I4708" s="210"/>
      <c r="J4708" s="84"/>
      <c r="K4708" s="84"/>
      <c r="L4708" s="84"/>
      <c r="M4708" s="84"/>
      <c r="N4708" s="84"/>
      <c r="O4708" s="6"/>
      <c r="P4708" s="6"/>
      <c r="Q4708" s="6"/>
      <c r="R4708" s="6"/>
      <c r="S4708" s="6"/>
      <c r="T4708" s="6"/>
      <c r="U4708" s="6"/>
    </row>
    <row r="4709" spans="2:21" s="83" customFormat="1" x14ac:dyDescent="0.2">
      <c r="B4709" s="142"/>
      <c r="E4709" s="84"/>
      <c r="F4709" s="216"/>
      <c r="G4709" s="84"/>
      <c r="H4709" s="210"/>
      <c r="I4709" s="210"/>
      <c r="J4709" s="84"/>
      <c r="K4709" s="84"/>
      <c r="L4709" s="84"/>
      <c r="M4709" s="84"/>
      <c r="N4709" s="84"/>
      <c r="O4709" s="6"/>
      <c r="P4709" s="6"/>
      <c r="Q4709" s="6"/>
      <c r="R4709" s="6"/>
      <c r="S4709" s="6"/>
      <c r="T4709" s="6"/>
      <c r="U4709" s="6"/>
    </row>
    <row r="4710" spans="2:21" s="83" customFormat="1" x14ac:dyDescent="0.2">
      <c r="B4710" s="142"/>
      <c r="E4710" s="84"/>
      <c r="F4710" s="216"/>
      <c r="G4710" s="84"/>
      <c r="H4710" s="210"/>
      <c r="I4710" s="210"/>
      <c r="J4710" s="84"/>
      <c r="K4710" s="84"/>
      <c r="L4710" s="84"/>
      <c r="M4710" s="84"/>
      <c r="N4710" s="84"/>
      <c r="O4710" s="6"/>
      <c r="P4710" s="6"/>
      <c r="Q4710" s="6"/>
      <c r="R4710" s="6"/>
      <c r="S4710" s="6"/>
      <c r="T4710" s="6"/>
      <c r="U4710" s="6"/>
    </row>
    <row r="4711" spans="2:21" s="83" customFormat="1" x14ac:dyDescent="0.2">
      <c r="B4711" s="142"/>
      <c r="E4711" s="84"/>
      <c r="F4711" s="216"/>
      <c r="G4711" s="84"/>
      <c r="H4711" s="210"/>
      <c r="I4711" s="210"/>
      <c r="J4711" s="84"/>
      <c r="K4711" s="84"/>
      <c r="L4711" s="84"/>
      <c r="M4711" s="84"/>
      <c r="N4711" s="84"/>
      <c r="O4711" s="6"/>
      <c r="P4711" s="6"/>
      <c r="Q4711" s="6"/>
      <c r="R4711" s="6"/>
      <c r="S4711" s="6"/>
      <c r="T4711" s="6"/>
      <c r="U4711" s="6"/>
    </row>
    <row r="4712" spans="2:21" s="83" customFormat="1" x14ac:dyDescent="0.2">
      <c r="B4712" s="142"/>
      <c r="E4712" s="84"/>
      <c r="F4712" s="216"/>
      <c r="G4712" s="84"/>
      <c r="H4712" s="210"/>
      <c r="I4712" s="210"/>
      <c r="J4712" s="84"/>
      <c r="K4712" s="84"/>
      <c r="L4712" s="84"/>
      <c r="M4712" s="84"/>
      <c r="N4712" s="84"/>
      <c r="O4712" s="6"/>
      <c r="P4712" s="6"/>
      <c r="Q4712" s="6"/>
      <c r="R4712" s="6"/>
      <c r="S4712" s="6"/>
      <c r="T4712" s="6"/>
      <c r="U4712" s="6"/>
    </row>
    <row r="4713" spans="2:21" s="83" customFormat="1" x14ac:dyDescent="0.2">
      <c r="B4713" s="142"/>
      <c r="E4713" s="84"/>
      <c r="F4713" s="216"/>
      <c r="G4713" s="84"/>
      <c r="H4713" s="210"/>
      <c r="I4713" s="210"/>
      <c r="J4713" s="84"/>
      <c r="K4713" s="84"/>
      <c r="L4713" s="84"/>
      <c r="M4713" s="84"/>
      <c r="N4713" s="84"/>
      <c r="O4713" s="6"/>
      <c r="P4713" s="6"/>
      <c r="Q4713" s="6"/>
      <c r="R4713" s="6"/>
      <c r="S4713" s="6"/>
      <c r="T4713" s="6"/>
      <c r="U4713" s="6"/>
    </row>
    <row r="4714" spans="2:21" s="83" customFormat="1" x14ac:dyDescent="0.2">
      <c r="B4714" s="142"/>
      <c r="E4714" s="84"/>
      <c r="F4714" s="216"/>
      <c r="G4714" s="84"/>
      <c r="H4714" s="210"/>
      <c r="I4714" s="210"/>
      <c r="J4714" s="84"/>
      <c r="K4714" s="84"/>
      <c r="L4714" s="84"/>
      <c r="M4714" s="84"/>
      <c r="N4714" s="84"/>
      <c r="O4714" s="6"/>
      <c r="P4714" s="6"/>
      <c r="Q4714" s="6"/>
      <c r="R4714" s="6"/>
      <c r="S4714" s="6"/>
      <c r="T4714" s="6"/>
      <c r="U4714" s="6"/>
    </row>
    <row r="4715" spans="2:21" s="83" customFormat="1" x14ac:dyDescent="0.2">
      <c r="B4715" s="142"/>
      <c r="E4715" s="84"/>
      <c r="F4715" s="216"/>
      <c r="G4715" s="84"/>
      <c r="H4715" s="210"/>
      <c r="I4715" s="210"/>
      <c r="J4715" s="84"/>
      <c r="K4715" s="84"/>
      <c r="L4715" s="84"/>
      <c r="M4715" s="84"/>
      <c r="N4715" s="84"/>
      <c r="O4715" s="6"/>
      <c r="P4715" s="6"/>
      <c r="Q4715" s="6"/>
      <c r="R4715" s="6"/>
      <c r="S4715" s="6"/>
      <c r="T4715" s="6"/>
      <c r="U4715" s="6"/>
    </row>
    <row r="4716" spans="2:21" s="83" customFormat="1" x14ac:dyDescent="0.2">
      <c r="B4716" s="142"/>
      <c r="E4716" s="84"/>
      <c r="F4716" s="216"/>
      <c r="G4716" s="84"/>
      <c r="H4716" s="210"/>
      <c r="I4716" s="210"/>
      <c r="J4716" s="84"/>
      <c r="K4716" s="84"/>
      <c r="L4716" s="84"/>
      <c r="M4716" s="84"/>
      <c r="N4716" s="84"/>
      <c r="O4716" s="6"/>
      <c r="P4716" s="6"/>
      <c r="Q4716" s="6"/>
      <c r="R4716" s="6"/>
      <c r="S4716" s="6"/>
      <c r="T4716" s="6"/>
      <c r="U4716" s="6"/>
    </row>
    <row r="4717" spans="2:21" s="83" customFormat="1" x14ac:dyDescent="0.2">
      <c r="B4717" s="142"/>
      <c r="E4717" s="84"/>
      <c r="F4717" s="216"/>
      <c r="G4717" s="84"/>
      <c r="H4717" s="210"/>
      <c r="I4717" s="210"/>
      <c r="J4717" s="84"/>
      <c r="K4717" s="84"/>
      <c r="L4717" s="84"/>
      <c r="M4717" s="84"/>
      <c r="N4717" s="84"/>
      <c r="O4717" s="6"/>
      <c r="P4717" s="6"/>
      <c r="Q4717" s="6"/>
      <c r="R4717" s="6"/>
      <c r="S4717" s="6"/>
      <c r="T4717" s="6"/>
      <c r="U4717" s="6"/>
    </row>
    <row r="4718" spans="2:21" s="83" customFormat="1" x14ac:dyDescent="0.2">
      <c r="B4718" s="142"/>
      <c r="E4718" s="84"/>
      <c r="F4718" s="216"/>
      <c r="G4718" s="84"/>
      <c r="H4718" s="210"/>
      <c r="I4718" s="210"/>
      <c r="J4718" s="84"/>
      <c r="K4718" s="84"/>
      <c r="L4718" s="84"/>
      <c r="M4718" s="84"/>
      <c r="N4718" s="84"/>
      <c r="O4718" s="6"/>
      <c r="P4718" s="6"/>
      <c r="Q4718" s="6"/>
      <c r="R4718" s="6"/>
      <c r="S4718" s="6"/>
      <c r="T4718" s="6"/>
      <c r="U4718" s="6"/>
    </row>
    <row r="4719" spans="2:21" s="83" customFormat="1" x14ac:dyDescent="0.2">
      <c r="B4719" s="142"/>
      <c r="E4719" s="84"/>
      <c r="F4719" s="216"/>
      <c r="G4719" s="84"/>
      <c r="H4719" s="210"/>
      <c r="I4719" s="210"/>
      <c r="J4719" s="84"/>
      <c r="K4719" s="84"/>
      <c r="L4719" s="84"/>
      <c r="M4719" s="84"/>
      <c r="N4719" s="84"/>
      <c r="O4719" s="6"/>
      <c r="P4719" s="6"/>
      <c r="Q4719" s="6"/>
      <c r="R4719" s="6"/>
      <c r="S4719" s="6"/>
      <c r="T4719" s="6"/>
      <c r="U4719" s="6"/>
    </row>
    <row r="4720" spans="2:21" s="83" customFormat="1" x14ac:dyDescent="0.2">
      <c r="B4720" s="142"/>
      <c r="E4720" s="84"/>
      <c r="F4720" s="216"/>
      <c r="G4720" s="84"/>
      <c r="H4720" s="210"/>
      <c r="I4720" s="210"/>
      <c r="J4720" s="84"/>
      <c r="K4720" s="84"/>
      <c r="L4720" s="84"/>
      <c r="M4720" s="84"/>
      <c r="N4720" s="84"/>
      <c r="O4720" s="6"/>
      <c r="P4720" s="6"/>
      <c r="Q4720" s="6"/>
      <c r="R4720" s="6"/>
      <c r="S4720" s="6"/>
      <c r="T4720" s="6"/>
      <c r="U4720" s="6"/>
    </row>
    <row r="4721" spans="2:21" s="83" customFormat="1" x14ac:dyDescent="0.2">
      <c r="B4721" s="142"/>
      <c r="E4721" s="84"/>
      <c r="F4721" s="216"/>
      <c r="G4721" s="84"/>
      <c r="H4721" s="210"/>
      <c r="I4721" s="210"/>
      <c r="J4721" s="84"/>
      <c r="K4721" s="84"/>
      <c r="L4721" s="84"/>
      <c r="M4721" s="84"/>
      <c r="N4721" s="84"/>
      <c r="O4721" s="6"/>
      <c r="P4721" s="6"/>
      <c r="Q4721" s="6"/>
      <c r="R4721" s="6"/>
      <c r="S4721" s="6"/>
      <c r="T4721" s="6"/>
      <c r="U4721" s="6"/>
    </row>
    <row r="4722" spans="2:21" s="83" customFormat="1" x14ac:dyDescent="0.2">
      <c r="B4722" s="142"/>
      <c r="E4722" s="84"/>
      <c r="F4722" s="216"/>
      <c r="G4722" s="84"/>
      <c r="H4722" s="210"/>
      <c r="I4722" s="210"/>
      <c r="J4722" s="84"/>
      <c r="K4722" s="84"/>
      <c r="L4722" s="84"/>
      <c r="M4722" s="84"/>
      <c r="N4722" s="84"/>
      <c r="O4722" s="6"/>
      <c r="P4722" s="6"/>
      <c r="Q4722" s="6"/>
      <c r="R4722" s="6"/>
      <c r="S4722" s="6"/>
      <c r="T4722" s="6"/>
      <c r="U4722" s="6"/>
    </row>
    <row r="4723" spans="2:21" s="83" customFormat="1" x14ac:dyDescent="0.2">
      <c r="B4723" s="142"/>
      <c r="E4723" s="84"/>
      <c r="F4723" s="216"/>
      <c r="G4723" s="84"/>
      <c r="H4723" s="210"/>
      <c r="I4723" s="210"/>
      <c r="J4723" s="84"/>
      <c r="K4723" s="84"/>
      <c r="L4723" s="84"/>
      <c r="M4723" s="84"/>
      <c r="N4723" s="84"/>
      <c r="O4723" s="6"/>
      <c r="P4723" s="6"/>
      <c r="Q4723" s="6"/>
      <c r="R4723" s="6"/>
      <c r="S4723" s="6"/>
      <c r="T4723" s="6"/>
      <c r="U4723" s="6"/>
    </row>
    <row r="4724" spans="2:21" s="83" customFormat="1" x14ac:dyDescent="0.2">
      <c r="B4724" s="142"/>
      <c r="E4724" s="84"/>
      <c r="F4724" s="216"/>
      <c r="G4724" s="84"/>
      <c r="H4724" s="210"/>
      <c r="I4724" s="210"/>
      <c r="J4724" s="84"/>
      <c r="K4724" s="84"/>
      <c r="L4724" s="84"/>
      <c r="M4724" s="84"/>
      <c r="N4724" s="84"/>
      <c r="O4724" s="6"/>
      <c r="P4724" s="6"/>
      <c r="Q4724" s="6"/>
      <c r="R4724" s="6"/>
      <c r="S4724" s="6"/>
      <c r="T4724" s="6"/>
      <c r="U4724" s="6"/>
    </row>
    <row r="4725" spans="2:21" s="83" customFormat="1" x14ac:dyDescent="0.2">
      <c r="B4725" s="142"/>
      <c r="E4725" s="84"/>
      <c r="F4725" s="216"/>
      <c r="G4725" s="84"/>
      <c r="H4725" s="210"/>
      <c r="I4725" s="210"/>
      <c r="J4725" s="84"/>
      <c r="K4725" s="84"/>
      <c r="L4725" s="84"/>
      <c r="M4725" s="84"/>
      <c r="N4725" s="84"/>
      <c r="O4725" s="6"/>
      <c r="P4725" s="6"/>
      <c r="Q4725" s="6"/>
      <c r="R4725" s="6"/>
      <c r="S4725" s="6"/>
      <c r="T4725" s="6"/>
      <c r="U4725" s="6"/>
    </row>
    <row r="4726" spans="2:21" s="83" customFormat="1" x14ac:dyDescent="0.2">
      <c r="B4726" s="142"/>
      <c r="E4726" s="84"/>
      <c r="F4726" s="216"/>
      <c r="G4726" s="84"/>
      <c r="H4726" s="210"/>
      <c r="I4726" s="210"/>
      <c r="J4726" s="84"/>
      <c r="K4726" s="84"/>
      <c r="L4726" s="84"/>
      <c r="M4726" s="84"/>
      <c r="N4726" s="84"/>
      <c r="O4726" s="6"/>
      <c r="P4726" s="6"/>
      <c r="Q4726" s="6"/>
      <c r="R4726" s="6"/>
      <c r="S4726" s="6"/>
      <c r="T4726" s="6"/>
      <c r="U4726" s="6"/>
    </row>
    <row r="4727" spans="2:21" s="83" customFormat="1" x14ac:dyDescent="0.2">
      <c r="B4727" s="142"/>
      <c r="E4727" s="84"/>
      <c r="F4727" s="216"/>
      <c r="G4727" s="84"/>
      <c r="H4727" s="210"/>
      <c r="I4727" s="210"/>
      <c r="J4727" s="84"/>
      <c r="K4727" s="84"/>
      <c r="L4727" s="84"/>
      <c r="M4727" s="84"/>
      <c r="N4727" s="84"/>
      <c r="O4727" s="6"/>
      <c r="P4727" s="6"/>
      <c r="Q4727" s="6"/>
      <c r="R4727" s="6"/>
      <c r="S4727" s="6"/>
      <c r="T4727" s="6"/>
      <c r="U4727" s="6"/>
    </row>
    <row r="4728" spans="2:21" s="83" customFormat="1" x14ac:dyDescent="0.2">
      <c r="B4728" s="142"/>
      <c r="E4728" s="84"/>
      <c r="F4728" s="216"/>
      <c r="G4728" s="84"/>
      <c r="H4728" s="210"/>
      <c r="I4728" s="210"/>
      <c r="J4728" s="84"/>
      <c r="K4728" s="84"/>
      <c r="L4728" s="84"/>
      <c r="M4728" s="84"/>
      <c r="N4728" s="84"/>
      <c r="O4728" s="6"/>
      <c r="P4728" s="6"/>
      <c r="Q4728" s="6"/>
      <c r="R4728" s="6"/>
      <c r="S4728" s="6"/>
      <c r="T4728" s="6"/>
      <c r="U4728" s="6"/>
    </row>
    <row r="4729" spans="2:21" s="83" customFormat="1" x14ac:dyDescent="0.2">
      <c r="B4729" s="142"/>
      <c r="E4729" s="84"/>
      <c r="F4729" s="216"/>
      <c r="G4729" s="84"/>
      <c r="H4729" s="210"/>
      <c r="I4729" s="210"/>
      <c r="J4729" s="84"/>
      <c r="K4729" s="84"/>
      <c r="L4729" s="84"/>
      <c r="M4729" s="84"/>
      <c r="N4729" s="84"/>
      <c r="O4729" s="6"/>
      <c r="P4729" s="6"/>
      <c r="Q4729" s="6"/>
      <c r="R4729" s="6"/>
      <c r="S4729" s="6"/>
      <c r="T4729" s="6"/>
      <c r="U4729" s="6"/>
    </row>
    <row r="4730" spans="2:21" s="83" customFormat="1" x14ac:dyDescent="0.2">
      <c r="B4730" s="142"/>
      <c r="E4730" s="84"/>
      <c r="F4730" s="216"/>
      <c r="G4730" s="84"/>
      <c r="H4730" s="210"/>
      <c r="I4730" s="210"/>
      <c r="J4730" s="84"/>
      <c r="K4730" s="84"/>
      <c r="L4730" s="84"/>
      <c r="M4730" s="84"/>
      <c r="N4730" s="84"/>
      <c r="O4730" s="6"/>
      <c r="P4730" s="6"/>
      <c r="Q4730" s="6"/>
      <c r="R4730" s="6"/>
      <c r="S4730" s="6"/>
      <c r="T4730" s="6"/>
      <c r="U4730" s="6"/>
    </row>
    <row r="4731" spans="2:21" s="83" customFormat="1" x14ac:dyDescent="0.2">
      <c r="B4731" s="142"/>
      <c r="E4731" s="84"/>
      <c r="F4731" s="216"/>
      <c r="G4731" s="84"/>
      <c r="H4731" s="210"/>
      <c r="I4731" s="210"/>
      <c r="J4731" s="84"/>
      <c r="K4731" s="84"/>
      <c r="L4731" s="84"/>
      <c r="M4731" s="84"/>
      <c r="N4731" s="84"/>
      <c r="O4731" s="6"/>
      <c r="P4731" s="6"/>
      <c r="Q4731" s="6"/>
      <c r="R4731" s="6"/>
      <c r="S4731" s="6"/>
      <c r="T4731" s="6"/>
      <c r="U4731" s="6"/>
    </row>
    <row r="4732" spans="2:21" s="83" customFormat="1" x14ac:dyDescent="0.2">
      <c r="B4732" s="142"/>
      <c r="E4732" s="84"/>
      <c r="F4732" s="216"/>
      <c r="G4732" s="84"/>
      <c r="H4732" s="210"/>
      <c r="I4732" s="210"/>
      <c r="J4732" s="84"/>
      <c r="K4732" s="84"/>
      <c r="L4732" s="84"/>
      <c r="M4732" s="84"/>
      <c r="N4732" s="84"/>
      <c r="O4732" s="6"/>
      <c r="P4732" s="6"/>
      <c r="Q4732" s="6"/>
      <c r="R4732" s="6"/>
      <c r="S4732" s="6"/>
      <c r="T4732" s="6"/>
      <c r="U4732" s="6"/>
    </row>
    <row r="4733" spans="2:21" s="83" customFormat="1" x14ac:dyDescent="0.2">
      <c r="B4733" s="142"/>
      <c r="E4733" s="84"/>
      <c r="F4733" s="216"/>
      <c r="G4733" s="84"/>
      <c r="H4733" s="210"/>
      <c r="I4733" s="210"/>
      <c r="J4733" s="84"/>
      <c r="K4733" s="84"/>
      <c r="L4733" s="84"/>
      <c r="M4733" s="84"/>
      <c r="N4733" s="84"/>
      <c r="O4733" s="6"/>
      <c r="P4733" s="6"/>
      <c r="Q4733" s="6"/>
      <c r="R4733" s="6"/>
      <c r="S4733" s="6"/>
      <c r="T4733" s="6"/>
      <c r="U4733" s="6"/>
    </row>
    <row r="4734" spans="2:21" s="83" customFormat="1" x14ac:dyDescent="0.2">
      <c r="B4734" s="142"/>
      <c r="E4734" s="84"/>
      <c r="F4734" s="216"/>
      <c r="G4734" s="84"/>
      <c r="H4734" s="210"/>
      <c r="I4734" s="210"/>
      <c r="J4734" s="84"/>
      <c r="K4734" s="84"/>
      <c r="L4734" s="84"/>
      <c r="M4734" s="84"/>
      <c r="N4734" s="84"/>
      <c r="O4734" s="6"/>
      <c r="P4734" s="6"/>
      <c r="Q4734" s="6"/>
      <c r="R4734" s="6"/>
      <c r="S4734" s="6"/>
      <c r="T4734" s="6"/>
      <c r="U4734" s="6"/>
    </row>
    <row r="4735" spans="2:21" s="83" customFormat="1" x14ac:dyDescent="0.2">
      <c r="B4735" s="142"/>
      <c r="E4735" s="84"/>
      <c r="F4735" s="216"/>
      <c r="G4735" s="84"/>
      <c r="H4735" s="210"/>
      <c r="I4735" s="210"/>
      <c r="J4735" s="84"/>
      <c r="K4735" s="84"/>
      <c r="L4735" s="84"/>
      <c r="M4735" s="84"/>
      <c r="N4735" s="84"/>
      <c r="O4735" s="6"/>
      <c r="P4735" s="6"/>
      <c r="Q4735" s="6"/>
      <c r="R4735" s="6"/>
      <c r="S4735" s="6"/>
      <c r="T4735" s="6"/>
      <c r="U4735" s="6"/>
    </row>
    <row r="4736" spans="2:21" s="83" customFormat="1" x14ac:dyDescent="0.2">
      <c r="B4736" s="142"/>
      <c r="E4736" s="84"/>
      <c r="F4736" s="216"/>
      <c r="G4736" s="84"/>
      <c r="H4736" s="210"/>
      <c r="I4736" s="210"/>
      <c r="J4736" s="84"/>
      <c r="K4736" s="84"/>
      <c r="L4736" s="84"/>
      <c r="M4736" s="84"/>
      <c r="N4736" s="84"/>
      <c r="O4736" s="6"/>
      <c r="P4736" s="6"/>
      <c r="Q4736" s="6"/>
      <c r="R4736" s="6"/>
      <c r="S4736" s="6"/>
      <c r="T4736" s="6"/>
      <c r="U4736" s="6"/>
    </row>
    <row r="4737" spans="2:21" s="83" customFormat="1" x14ac:dyDescent="0.2">
      <c r="B4737" s="142"/>
      <c r="E4737" s="84"/>
      <c r="F4737" s="216"/>
      <c r="G4737" s="84"/>
      <c r="H4737" s="210"/>
      <c r="I4737" s="210"/>
      <c r="J4737" s="84"/>
      <c r="K4737" s="84"/>
      <c r="L4737" s="84"/>
      <c r="M4737" s="84"/>
      <c r="N4737" s="84"/>
      <c r="O4737" s="6"/>
      <c r="P4737" s="6"/>
      <c r="Q4737" s="6"/>
      <c r="R4737" s="6"/>
      <c r="S4737" s="6"/>
      <c r="T4737" s="6"/>
      <c r="U4737" s="6"/>
    </row>
    <row r="4738" spans="2:21" s="83" customFormat="1" x14ac:dyDescent="0.2">
      <c r="B4738" s="142"/>
      <c r="E4738" s="84"/>
      <c r="F4738" s="216"/>
      <c r="G4738" s="84"/>
      <c r="H4738" s="210"/>
      <c r="I4738" s="210"/>
      <c r="J4738" s="84"/>
      <c r="K4738" s="84"/>
      <c r="L4738" s="84"/>
      <c r="M4738" s="84"/>
      <c r="N4738" s="84"/>
      <c r="O4738" s="6"/>
      <c r="P4738" s="6"/>
      <c r="Q4738" s="6"/>
      <c r="R4738" s="6"/>
      <c r="S4738" s="6"/>
      <c r="T4738" s="6"/>
      <c r="U4738" s="6"/>
    </row>
    <row r="4739" spans="2:21" s="83" customFormat="1" x14ac:dyDescent="0.2">
      <c r="B4739" s="142"/>
      <c r="E4739" s="84"/>
      <c r="F4739" s="216"/>
      <c r="G4739" s="84"/>
      <c r="H4739" s="210"/>
      <c r="I4739" s="210"/>
      <c r="J4739" s="84"/>
      <c r="K4739" s="84"/>
      <c r="L4739" s="84"/>
      <c r="M4739" s="84"/>
      <c r="N4739" s="84"/>
      <c r="O4739" s="6"/>
      <c r="P4739" s="6"/>
      <c r="Q4739" s="6"/>
      <c r="R4739" s="6"/>
      <c r="S4739" s="6"/>
      <c r="T4739" s="6"/>
      <c r="U4739" s="6"/>
    </row>
    <row r="4740" spans="2:21" s="83" customFormat="1" x14ac:dyDescent="0.2">
      <c r="B4740" s="142"/>
      <c r="E4740" s="84"/>
      <c r="F4740" s="216"/>
      <c r="G4740" s="84"/>
      <c r="H4740" s="210"/>
      <c r="I4740" s="210"/>
      <c r="J4740" s="84"/>
      <c r="K4740" s="84"/>
      <c r="L4740" s="84"/>
      <c r="M4740" s="84"/>
      <c r="N4740" s="84"/>
      <c r="O4740" s="6"/>
      <c r="P4740" s="6"/>
      <c r="Q4740" s="6"/>
      <c r="R4740" s="6"/>
      <c r="S4740" s="6"/>
      <c r="T4740" s="6"/>
      <c r="U4740" s="6"/>
    </row>
    <row r="4741" spans="2:21" s="83" customFormat="1" x14ac:dyDescent="0.2">
      <c r="B4741" s="142"/>
      <c r="E4741" s="84"/>
      <c r="F4741" s="216"/>
      <c r="G4741" s="84"/>
      <c r="H4741" s="210"/>
      <c r="I4741" s="210"/>
      <c r="J4741" s="84"/>
      <c r="K4741" s="84"/>
      <c r="L4741" s="84"/>
      <c r="M4741" s="84"/>
      <c r="N4741" s="84"/>
      <c r="O4741" s="6"/>
      <c r="P4741" s="6"/>
      <c r="Q4741" s="6"/>
      <c r="R4741" s="6"/>
      <c r="S4741" s="6"/>
      <c r="T4741" s="6"/>
      <c r="U4741" s="6"/>
    </row>
    <row r="4742" spans="2:21" s="83" customFormat="1" x14ac:dyDescent="0.2">
      <c r="B4742" s="142"/>
      <c r="E4742" s="84"/>
      <c r="F4742" s="216"/>
      <c r="G4742" s="84"/>
      <c r="H4742" s="210"/>
      <c r="I4742" s="210"/>
      <c r="J4742" s="84"/>
      <c r="K4742" s="84"/>
      <c r="L4742" s="84"/>
      <c r="M4742" s="84"/>
      <c r="N4742" s="84"/>
      <c r="O4742" s="6"/>
      <c r="P4742" s="6"/>
      <c r="Q4742" s="6"/>
      <c r="R4742" s="6"/>
      <c r="S4742" s="6"/>
      <c r="T4742" s="6"/>
      <c r="U4742" s="6"/>
    </row>
    <row r="4743" spans="2:21" s="83" customFormat="1" x14ac:dyDescent="0.2">
      <c r="B4743" s="142"/>
      <c r="E4743" s="84"/>
      <c r="F4743" s="216"/>
      <c r="G4743" s="84"/>
      <c r="H4743" s="210"/>
      <c r="I4743" s="210"/>
      <c r="J4743" s="84"/>
      <c r="K4743" s="84"/>
      <c r="L4743" s="84"/>
      <c r="M4743" s="84"/>
      <c r="N4743" s="84"/>
      <c r="O4743" s="6"/>
      <c r="P4743" s="6"/>
      <c r="Q4743" s="6"/>
      <c r="R4743" s="6"/>
      <c r="S4743" s="6"/>
      <c r="T4743" s="6"/>
      <c r="U4743" s="6"/>
    </row>
    <row r="4744" spans="2:21" s="83" customFormat="1" x14ac:dyDescent="0.2">
      <c r="B4744" s="142"/>
      <c r="E4744" s="84"/>
      <c r="F4744" s="216"/>
      <c r="G4744" s="84"/>
      <c r="H4744" s="210"/>
      <c r="I4744" s="210"/>
      <c r="J4744" s="84"/>
      <c r="K4744" s="84"/>
      <c r="L4744" s="84"/>
      <c r="M4744" s="84"/>
      <c r="N4744" s="84"/>
      <c r="O4744" s="6"/>
      <c r="P4744" s="6"/>
      <c r="Q4744" s="6"/>
      <c r="R4744" s="6"/>
      <c r="S4744" s="6"/>
      <c r="T4744" s="6"/>
      <c r="U4744" s="6"/>
    </row>
    <row r="4745" spans="2:21" s="83" customFormat="1" x14ac:dyDescent="0.2">
      <c r="B4745" s="142"/>
      <c r="E4745" s="84"/>
      <c r="F4745" s="216"/>
      <c r="G4745" s="84"/>
      <c r="H4745" s="210"/>
      <c r="I4745" s="210"/>
      <c r="J4745" s="84"/>
      <c r="K4745" s="84"/>
      <c r="L4745" s="84"/>
      <c r="M4745" s="84"/>
      <c r="N4745" s="84"/>
      <c r="O4745" s="6"/>
      <c r="P4745" s="6"/>
      <c r="Q4745" s="6"/>
      <c r="R4745" s="6"/>
      <c r="S4745" s="6"/>
      <c r="T4745" s="6"/>
      <c r="U4745" s="6"/>
    </row>
    <row r="4746" spans="2:21" s="83" customFormat="1" x14ac:dyDescent="0.2">
      <c r="B4746" s="142"/>
      <c r="E4746" s="84"/>
      <c r="F4746" s="216"/>
      <c r="G4746" s="84"/>
      <c r="H4746" s="210"/>
      <c r="I4746" s="210"/>
      <c r="J4746" s="84"/>
      <c r="K4746" s="84"/>
      <c r="L4746" s="84"/>
      <c r="M4746" s="84"/>
      <c r="N4746" s="84"/>
      <c r="O4746" s="6"/>
      <c r="P4746" s="6"/>
      <c r="Q4746" s="6"/>
      <c r="R4746" s="6"/>
      <c r="S4746" s="6"/>
      <c r="T4746" s="6"/>
      <c r="U4746" s="6"/>
    </row>
    <row r="4747" spans="2:21" x14ac:dyDescent="0.2">
      <c r="B4747" s="1"/>
      <c r="E4747" s="82"/>
      <c r="F4747" s="215">
        <v>0</v>
      </c>
      <c r="G4747" s="11"/>
      <c r="H4747" s="77"/>
      <c r="I4747" s="77"/>
    </row>
    <row r="4748" spans="2:21" x14ac:dyDescent="0.2">
      <c r="B4748" s="1"/>
      <c r="E4748" s="82"/>
      <c r="F4748" s="213"/>
      <c r="G4748" s="11"/>
      <c r="H4748" s="77"/>
      <c r="I4748" s="77"/>
    </row>
    <row r="4749" spans="2:21" x14ac:dyDescent="0.2">
      <c r="B4749" s="1"/>
      <c r="E4749" s="82"/>
      <c r="F4749" s="213"/>
      <c r="G4749" s="11"/>
      <c r="H4749" s="77"/>
      <c r="I4749" s="77"/>
    </row>
    <row r="4750" spans="2:21" x14ac:dyDescent="0.2">
      <c r="B4750" s="1"/>
      <c r="E4750" s="82"/>
      <c r="F4750" s="213"/>
      <c r="G4750" s="11"/>
      <c r="H4750" s="77"/>
      <c r="I4750" s="77"/>
    </row>
    <row r="4751" spans="2:21" x14ac:dyDescent="0.2">
      <c r="B4751" s="1"/>
      <c r="E4751" s="82"/>
      <c r="F4751" s="213"/>
      <c r="G4751" s="11"/>
      <c r="H4751" s="77"/>
      <c r="I4751" s="77"/>
    </row>
    <row r="4752" spans="2:21" x14ac:dyDescent="0.2">
      <c r="B4752" s="1"/>
      <c r="E4752" s="82"/>
      <c r="F4752" s="213"/>
      <c r="G4752" s="11"/>
      <c r="H4752" s="77"/>
      <c r="I4752" s="77"/>
    </row>
    <row r="4753" spans="2:9" x14ac:dyDescent="0.2">
      <c r="B4753" s="1"/>
      <c r="E4753" s="82"/>
      <c r="F4753" s="213"/>
      <c r="G4753" s="11"/>
      <c r="H4753" s="77"/>
      <c r="I4753" s="77"/>
    </row>
    <row r="4754" spans="2:9" x14ac:dyDescent="0.2">
      <c r="B4754" s="1"/>
      <c r="E4754" s="82"/>
      <c r="F4754" s="213"/>
      <c r="G4754" s="11"/>
      <c r="H4754" s="77"/>
      <c r="I4754" s="77"/>
    </row>
    <row r="4755" spans="2:9" x14ac:dyDescent="0.2">
      <c r="B4755" s="1"/>
      <c r="E4755" s="82"/>
      <c r="F4755" s="213"/>
      <c r="G4755" s="11"/>
      <c r="H4755" s="77"/>
      <c r="I4755" s="77"/>
    </row>
    <row r="4756" spans="2:9" x14ac:dyDescent="0.2">
      <c r="B4756" s="1"/>
      <c r="E4756" s="82"/>
      <c r="F4756" s="213"/>
      <c r="G4756" s="11"/>
      <c r="H4756" s="77"/>
      <c r="I4756" s="77"/>
    </row>
    <row r="4757" spans="2:9" x14ac:dyDescent="0.2">
      <c r="B4757" s="1"/>
      <c r="E4757" s="82"/>
      <c r="F4757" s="213"/>
      <c r="G4757" s="11"/>
      <c r="H4757" s="77"/>
      <c r="I4757" s="77"/>
    </row>
    <row r="4758" spans="2:9" x14ac:dyDescent="0.2">
      <c r="B4758" s="1"/>
      <c r="E4758" s="82"/>
      <c r="F4758" s="213"/>
      <c r="G4758" s="11"/>
      <c r="H4758" s="77"/>
      <c r="I4758" s="77"/>
    </row>
    <row r="4759" spans="2:9" x14ac:dyDescent="0.2">
      <c r="B4759" s="1"/>
      <c r="E4759" s="82"/>
      <c r="F4759" s="213"/>
      <c r="G4759" s="11"/>
      <c r="H4759" s="77"/>
      <c r="I4759" s="77"/>
    </row>
    <row r="4760" spans="2:9" x14ac:dyDescent="0.2">
      <c r="B4760" s="1"/>
      <c r="E4760" s="82"/>
      <c r="F4760" s="213"/>
      <c r="G4760" s="11"/>
      <c r="H4760" s="77"/>
      <c r="I4760" s="77"/>
    </row>
    <row r="4761" spans="2:9" x14ac:dyDescent="0.2">
      <c r="B4761" s="1"/>
      <c r="E4761" s="82"/>
      <c r="F4761" s="213"/>
      <c r="G4761" s="11"/>
      <c r="H4761" s="77"/>
      <c r="I4761" s="77"/>
    </row>
    <row r="4762" spans="2:9" x14ac:dyDescent="0.2">
      <c r="B4762" s="1"/>
      <c r="E4762" s="82"/>
      <c r="F4762" s="213"/>
      <c r="G4762" s="11"/>
      <c r="H4762" s="77"/>
      <c r="I4762" s="77"/>
    </row>
    <row r="4763" spans="2:9" x14ac:dyDescent="0.2">
      <c r="B4763" s="1"/>
      <c r="E4763" s="82"/>
      <c r="F4763" s="213"/>
      <c r="G4763" s="11"/>
      <c r="H4763" s="77"/>
      <c r="I4763" s="77"/>
    </row>
    <row r="4764" spans="2:9" x14ac:dyDescent="0.2">
      <c r="B4764" s="1"/>
      <c r="E4764" s="82"/>
      <c r="F4764" s="213"/>
      <c r="G4764" s="11"/>
      <c r="H4764" s="77"/>
      <c r="I4764" s="77"/>
    </row>
    <row r="4765" spans="2:9" x14ac:dyDescent="0.2">
      <c r="B4765" s="1"/>
      <c r="E4765" s="82"/>
      <c r="F4765" s="213"/>
      <c r="G4765" s="11"/>
      <c r="H4765" s="77"/>
      <c r="I4765" s="77"/>
    </row>
    <row r="4766" spans="2:9" x14ac:dyDescent="0.2">
      <c r="B4766" s="1"/>
      <c r="E4766" s="82"/>
      <c r="F4766" s="213"/>
      <c r="G4766" s="11"/>
      <c r="H4766" s="77"/>
      <c r="I4766" s="77"/>
    </row>
    <row r="4767" spans="2:9" x14ac:dyDescent="0.2">
      <c r="B4767" s="1"/>
      <c r="E4767" s="82"/>
      <c r="F4767" s="213"/>
      <c r="G4767" s="11"/>
      <c r="H4767" s="77"/>
      <c r="I4767" s="77"/>
    </row>
    <row r="4768" spans="2:9" x14ac:dyDescent="0.2">
      <c r="B4768" s="1"/>
      <c r="E4768" s="82"/>
      <c r="F4768" s="213"/>
      <c r="G4768" s="11"/>
      <c r="H4768" s="77"/>
      <c r="I4768" s="77"/>
    </row>
    <row r="4769" spans="2:9" x14ac:dyDescent="0.2">
      <c r="B4769" s="1"/>
      <c r="E4769" s="82"/>
      <c r="F4769" s="213"/>
      <c r="G4769" s="11"/>
      <c r="H4769" s="77"/>
      <c r="I4769" s="77"/>
    </row>
    <row r="4770" spans="2:9" x14ac:dyDescent="0.2">
      <c r="B4770" s="1"/>
      <c r="E4770" s="82"/>
      <c r="F4770" s="213"/>
      <c r="G4770" s="11"/>
      <c r="H4770" s="77"/>
      <c r="I4770" s="77"/>
    </row>
    <row r="4771" spans="2:9" x14ac:dyDescent="0.2">
      <c r="B4771" s="1"/>
      <c r="E4771" s="82"/>
      <c r="F4771" s="213"/>
      <c r="G4771" s="11"/>
      <c r="H4771" s="77"/>
      <c r="I4771" s="77"/>
    </row>
    <row r="4772" spans="2:9" x14ac:dyDescent="0.2">
      <c r="B4772" s="1"/>
      <c r="E4772" s="82"/>
      <c r="F4772" s="213"/>
      <c r="G4772" s="11"/>
      <c r="H4772" s="77"/>
      <c r="I4772" s="77"/>
    </row>
    <row r="4773" spans="2:9" x14ac:dyDescent="0.2">
      <c r="B4773" s="1"/>
      <c r="E4773" s="82"/>
      <c r="F4773" s="213"/>
      <c r="G4773" s="11"/>
      <c r="H4773" s="77"/>
      <c r="I4773" s="77"/>
    </row>
    <row r="4774" spans="2:9" x14ac:dyDescent="0.2">
      <c r="B4774" s="1"/>
      <c r="E4774" s="82"/>
      <c r="F4774" s="213"/>
      <c r="G4774" s="11"/>
      <c r="H4774" s="77"/>
      <c r="I4774" s="77"/>
    </row>
    <row r="4775" spans="2:9" x14ac:dyDescent="0.2">
      <c r="B4775" s="1"/>
      <c r="E4775" s="82"/>
      <c r="F4775" s="213"/>
      <c r="G4775" s="11"/>
      <c r="H4775" s="77"/>
      <c r="I4775" s="77"/>
    </row>
    <row r="4776" spans="2:9" x14ac:dyDescent="0.2">
      <c r="B4776" s="1"/>
      <c r="E4776" s="82"/>
      <c r="F4776" s="213"/>
      <c r="G4776" s="11"/>
      <c r="H4776" s="77"/>
      <c r="I4776" s="77"/>
    </row>
    <row r="4777" spans="2:9" x14ac:dyDescent="0.2">
      <c r="B4777" s="1"/>
      <c r="E4777" s="82"/>
      <c r="F4777" s="213"/>
      <c r="G4777" s="11"/>
      <c r="H4777" s="77"/>
      <c r="I4777" s="77"/>
    </row>
    <row r="4778" spans="2:9" x14ac:dyDescent="0.2">
      <c r="B4778" s="1"/>
      <c r="E4778" s="82"/>
      <c r="F4778" s="213"/>
      <c r="G4778" s="11"/>
      <c r="H4778" s="77"/>
      <c r="I4778" s="77"/>
    </row>
    <row r="4779" spans="2:9" x14ac:dyDescent="0.2">
      <c r="B4779" s="1"/>
      <c r="E4779" s="82"/>
      <c r="F4779" s="213"/>
      <c r="G4779" s="11"/>
      <c r="H4779" s="77"/>
      <c r="I4779" s="77"/>
    </row>
    <row r="4780" spans="2:9" x14ac:dyDescent="0.2">
      <c r="B4780" s="1"/>
      <c r="E4780" s="82"/>
      <c r="F4780" s="213"/>
      <c r="G4780" s="11"/>
      <c r="H4780" s="77"/>
      <c r="I4780" s="77"/>
    </row>
    <row r="4781" spans="2:9" x14ac:dyDescent="0.2">
      <c r="B4781" s="1"/>
      <c r="E4781" s="82"/>
      <c r="F4781" s="213"/>
      <c r="G4781" s="11"/>
      <c r="H4781" s="77"/>
      <c r="I4781" s="77"/>
    </row>
    <row r="4782" spans="2:9" x14ac:dyDescent="0.2">
      <c r="B4782" s="1"/>
      <c r="E4782" s="82"/>
      <c r="F4782" s="213"/>
      <c r="G4782" s="11"/>
      <c r="H4782" s="77"/>
      <c r="I4782" s="77"/>
    </row>
    <row r="4783" spans="2:9" x14ac:dyDescent="0.2">
      <c r="B4783" s="1"/>
      <c r="E4783" s="82"/>
      <c r="F4783" s="213"/>
      <c r="G4783" s="11"/>
      <c r="H4783" s="77"/>
      <c r="I4783" s="77"/>
    </row>
    <row r="4784" spans="2:9" x14ac:dyDescent="0.2">
      <c r="B4784" s="1"/>
      <c r="E4784" s="82"/>
      <c r="F4784" s="213"/>
      <c r="G4784" s="11"/>
      <c r="H4784" s="77"/>
      <c r="I4784" s="77"/>
    </row>
    <row r="4785" spans="2:9" x14ac:dyDescent="0.2">
      <c r="B4785" s="1"/>
      <c r="E4785" s="82"/>
      <c r="F4785" s="213"/>
      <c r="G4785" s="11"/>
      <c r="H4785" s="77"/>
      <c r="I4785" s="77"/>
    </row>
    <row r="4786" spans="2:9" x14ac:dyDescent="0.2">
      <c r="B4786" s="1"/>
      <c r="E4786" s="82"/>
      <c r="F4786" s="213"/>
      <c r="G4786" s="11"/>
      <c r="H4786" s="77"/>
      <c r="I4786" s="77"/>
    </row>
    <row r="4787" spans="2:9" x14ac:dyDescent="0.2">
      <c r="B4787" s="1"/>
      <c r="E4787" s="82"/>
      <c r="F4787" s="213"/>
      <c r="G4787" s="11"/>
      <c r="H4787" s="77"/>
      <c r="I4787" s="77"/>
    </row>
    <row r="4788" spans="2:9" x14ac:dyDescent="0.2">
      <c r="B4788" s="1"/>
      <c r="E4788" s="82"/>
      <c r="F4788" s="213"/>
      <c r="G4788" s="11"/>
      <c r="H4788" s="77"/>
      <c r="I4788" s="77"/>
    </row>
    <row r="4789" spans="2:9" x14ac:dyDescent="0.2">
      <c r="B4789" s="1"/>
      <c r="E4789" s="82"/>
      <c r="F4789" s="213"/>
      <c r="G4789" s="11"/>
      <c r="H4789" s="77"/>
      <c r="I4789" s="77"/>
    </row>
    <row r="4790" spans="2:9" x14ac:dyDescent="0.2">
      <c r="B4790" s="1"/>
      <c r="E4790" s="82"/>
      <c r="F4790" s="213"/>
      <c r="G4790" s="11"/>
      <c r="H4790" s="77"/>
      <c r="I4790" s="77"/>
    </row>
    <row r="4791" spans="2:9" x14ac:dyDescent="0.2">
      <c r="B4791" s="1"/>
      <c r="E4791" s="82"/>
      <c r="F4791" s="213"/>
      <c r="G4791" s="11"/>
      <c r="H4791" s="77"/>
      <c r="I4791" s="77"/>
    </row>
    <row r="4792" spans="2:9" x14ac:dyDescent="0.2">
      <c r="B4792" s="1"/>
      <c r="E4792" s="82"/>
      <c r="F4792" s="213"/>
      <c r="G4792" s="11"/>
      <c r="H4792" s="77"/>
      <c r="I4792" s="77"/>
    </row>
    <row r="4793" spans="2:9" x14ac:dyDescent="0.2">
      <c r="B4793" s="1"/>
      <c r="E4793" s="82"/>
      <c r="F4793" s="213"/>
      <c r="G4793" s="11"/>
      <c r="H4793" s="77"/>
      <c r="I4793" s="77"/>
    </row>
    <row r="4794" spans="2:9" x14ac:dyDescent="0.2">
      <c r="B4794" s="1"/>
      <c r="E4794" s="82"/>
      <c r="F4794" s="213"/>
      <c r="G4794" s="11"/>
      <c r="H4794" s="77"/>
      <c r="I4794" s="77"/>
    </row>
    <row r="4795" spans="2:9" x14ac:dyDescent="0.2">
      <c r="B4795" s="1"/>
      <c r="E4795" s="82"/>
      <c r="F4795" s="213"/>
      <c r="G4795" s="11"/>
      <c r="H4795" s="77"/>
      <c r="I4795" s="77"/>
    </row>
    <row r="4796" spans="2:9" x14ac:dyDescent="0.2">
      <c r="B4796" s="1"/>
      <c r="E4796" s="82"/>
      <c r="F4796" s="213"/>
      <c r="G4796" s="11"/>
      <c r="H4796" s="77"/>
      <c r="I4796" s="77"/>
    </row>
    <row r="4797" spans="2:9" x14ac:dyDescent="0.2">
      <c r="B4797" s="1"/>
      <c r="E4797" s="82"/>
      <c r="F4797" s="213"/>
      <c r="G4797" s="11"/>
      <c r="H4797" s="77"/>
      <c r="I4797" s="77"/>
    </row>
    <row r="4798" spans="2:9" x14ac:dyDescent="0.2">
      <c r="B4798" s="1"/>
      <c r="E4798" s="82"/>
      <c r="F4798" s="213"/>
      <c r="G4798" s="11"/>
      <c r="H4798" s="77"/>
      <c r="I4798" s="77"/>
    </row>
    <row r="4799" spans="2:9" x14ac:dyDescent="0.2">
      <c r="B4799" s="1"/>
      <c r="E4799" s="82"/>
      <c r="F4799" s="213"/>
      <c r="G4799" s="11"/>
      <c r="H4799" s="77"/>
      <c r="I4799" s="77"/>
    </row>
    <row r="4800" spans="2:9" x14ac:dyDescent="0.2">
      <c r="B4800" s="1"/>
      <c r="E4800" s="82"/>
      <c r="F4800" s="213"/>
      <c r="G4800" s="11"/>
      <c r="H4800" s="77"/>
      <c r="I4800" s="77"/>
    </row>
    <row r="4801" spans="2:9" x14ac:dyDescent="0.2">
      <c r="B4801" s="1"/>
      <c r="E4801" s="82"/>
      <c r="F4801" s="213"/>
      <c r="G4801" s="11"/>
      <c r="H4801" s="77"/>
      <c r="I4801" s="77"/>
    </row>
    <row r="4802" spans="2:9" x14ac:dyDescent="0.2">
      <c r="B4802" s="1"/>
      <c r="E4802" s="82"/>
      <c r="F4802" s="213"/>
      <c r="G4802" s="11"/>
      <c r="H4802" s="77"/>
      <c r="I4802" s="77"/>
    </row>
    <row r="4803" spans="2:9" x14ac:dyDescent="0.2">
      <c r="B4803" s="1"/>
      <c r="E4803" s="82"/>
      <c r="F4803" s="213"/>
      <c r="G4803" s="11"/>
      <c r="H4803" s="77"/>
      <c r="I4803" s="77"/>
    </row>
    <row r="4804" spans="2:9" x14ac:dyDescent="0.2">
      <c r="B4804" s="1"/>
      <c r="E4804" s="82"/>
      <c r="F4804" s="213"/>
      <c r="G4804" s="11"/>
      <c r="H4804" s="77"/>
      <c r="I4804" s="77"/>
    </row>
    <row r="4805" spans="2:9" x14ac:dyDescent="0.2">
      <c r="B4805" s="1"/>
      <c r="E4805" s="82"/>
      <c r="F4805" s="213"/>
      <c r="G4805" s="11"/>
      <c r="H4805" s="77"/>
      <c r="I4805" s="77"/>
    </row>
    <row r="4806" spans="2:9" x14ac:dyDescent="0.2">
      <c r="B4806" s="1"/>
      <c r="E4806" s="82"/>
      <c r="F4806" s="213"/>
      <c r="G4806" s="11"/>
      <c r="H4806" s="77"/>
      <c r="I4806" s="77"/>
    </row>
    <row r="4807" spans="2:9" x14ac:dyDescent="0.2">
      <c r="B4807" s="1"/>
      <c r="E4807" s="82"/>
      <c r="F4807" s="213"/>
      <c r="G4807" s="11"/>
      <c r="H4807" s="77"/>
      <c r="I4807" s="77"/>
    </row>
    <row r="4808" spans="2:9" x14ac:dyDescent="0.2">
      <c r="B4808" s="1"/>
      <c r="E4808" s="82"/>
      <c r="F4808" s="213"/>
      <c r="G4808" s="11"/>
      <c r="H4808" s="77"/>
      <c r="I4808" s="77"/>
    </row>
    <row r="4809" spans="2:9" x14ac:dyDescent="0.2">
      <c r="B4809" s="1"/>
      <c r="E4809" s="82"/>
      <c r="F4809" s="213"/>
      <c r="G4809" s="11"/>
      <c r="H4809" s="77"/>
      <c r="I4809" s="77"/>
    </row>
    <row r="4810" spans="2:9" x14ac:dyDescent="0.2">
      <c r="B4810" s="1"/>
      <c r="E4810" s="82"/>
      <c r="F4810" s="213"/>
      <c r="G4810" s="11"/>
      <c r="H4810" s="77"/>
      <c r="I4810" s="77"/>
    </row>
    <row r="4811" spans="2:9" x14ac:dyDescent="0.2">
      <c r="B4811" s="1"/>
      <c r="E4811" s="82"/>
      <c r="F4811" s="213"/>
      <c r="G4811" s="11"/>
      <c r="H4811" s="77"/>
      <c r="I4811" s="77"/>
    </row>
    <row r="4812" spans="2:9" x14ac:dyDescent="0.2">
      <c r="B4812" s="1"/>
      <c r="E4812" s="82"/>
      <c r="F4812" s="213"/>
      <c r="G4812" s="11"/>
      <c r="H4812" s="77"/>
      <c r="I4812" s="77"/>
    </row>
    <row r="4813" spans="2:9" x14ac:dyDescent="0.2">
      <c r="B4813" s="1"/>
      <c r="E4813" s="82"/>
      <c r="F4813" s="213"/>
      <c r="G4813" s="11"/>
      <c r="H4813" s="77"/>
      <c r="I4813" s="77"/>
    </row>
    <row r="4814" spans="2:9" x14ac:dyDescent="0.2">
      <c r="B4814" s="1"/>
      <c r="E4814" s="82"/>
      <c r="F4814" s="213"/>
      <c r="G4814" s="11"/>
      <c r="H4814" s="77"/>
      <c r="I4814" s="77"/>
    </row>
    <row r="4815" spans="2:9" x14ac:dyDescent="0.2">
      <c r="B4815" s="1"/>
      <c r="E4815" s="82"/>
      <c r="F4815" s="213"/>
      <c r="G4815" s="11"/>
      <c r="H4815" s="77"/>
      <c r="I4815" s="77"/>
    </row>
    <row r="4816" spans="2:9" x14ac:dyDescent="0.2">
      <c r="B4816" s="1"/>
      <c r="E4816" s="82"/>
      <c r="F4816" s="213"/>
      <c r="G4816" s="11"/>
      <c r="H4816" s="77"/>
      <c r="I4816" s="77"/>
    </row>
    <row r="4817" spans="2:9" x14ac:dyDescent="0.2">
      <c r="B4817" s="1"/>
      <c r="E4817" s="82"/>
      <c r="F4817" s="213"/>
      <c r="G4817" s="11"/>
      <c r="H4817" s="77"/>
      <c r="I4817" s="77"/>
    </row>
    <row r="4818" spans="2:9" x14ac:dyDescent="0.2">
      <c r="B4818" s="1"/>
      <c r="E4818" s="82"/>
      <c r="F4818" s="213"/>
      <c r="G4818" s="11"/>
      <c r="H4818" s="77"/>
      <c r="I4818" s="77"/>
    </row>
    <row r="4819" spans="2:9" x14ac:dyDescent="0.2">
      <c r="B4819" s="1"/>
      <c r="E4819" s="82"/>
      <c r="F4819" s="213"/>
      <c r="G4819" s="11"/>
      <c r="H4819" s="77"/>
      <c r="I4819" s="77"/>
    </row>
    <row r="4820" spans="2:9" x14ac:dyDescent="0.2">
      <c r="B4820" s="1"/>
      <c r="E4820" s="82"/>
      <c r="F4820" s="213"/>
      <c r="G4820" s="11"/>
      <c r="H4820" s="77"/>
      <c r="I4820" s="77"/>
    </row>
    <row r="4821" spans="2:9" x14ac:dyDescent="0.2">
      <c r="B4821" s="1"/>
      <c r="E4821" s="82"/>
      <c r="F4821" s="213"/>
      <c r="G4821" s="11"/>
      <c r="H4821" s="77"/>
      <c r="I4821" s="77"/>
    </row>
    <row r="4822" spans="2:9" x14ac:dyDescent="0.2">
      <c r="B4822" s="1"/>
      <c r="E4822" s="82"/>
      <c r="F4822" s="213"/>
      <c r="G4822" s="11"/>
      <c r="H4822" s="77"/>
      <c r="I4822" s="77"/>
    </row>
    <row r="4823" spans="2:9" x14ac:dyDescent="0.2">
      <c r="B4823" s="1"/>
      <c r="E4823" s="82"/>
      <c r="F4823" s="213"/>
      <c r="G4823" s="11"/>
      <c r="H4823" s="77"/>
      <c r="I4823" s="77"/>
    </row>
    <row r="4824" spans="2:9" x14ac:dyDescent="0.2">
      <c r="B4824" s="1"/>
      <c r="E4824" s="82"/>
      <c r="F4824" s="213"/>
      <c r="G4824" s="11"/>
      <c r="H4824" s="77"/>
      <c r="I4824" s="77"/>
    </row>
    <row r="4825" spans="2:9" x14ac:dyDescent="0.2">
      <c r="B4825" s="1"/>
      <c r="E4825" s="82"/>
      <c r="F4825" s="213"/>
      <c r="G4825" s="11"/>
      <c r="H4825" s="77"/>
      <c r="I4825" s="77"/>
    </row>
    <row r="4826" spans="2:9" x14ac:dyDescent="0.2">
      <c r="B4826" s="1"/>
      <c r="E4826" s="82"/>
      <c r="F4826" s="213"/>
      <c r="G4826" s="11"/>
      <c r="H4826" s="77"/>
      <c r="I4826" s="77"/>
    </row>
    <row r="4827" spans="2:9" x14ac:dyDescent="0.2">
      <c r="B4827" s="1"/>
      <c r="E4827" s="82"/>
      <c r="F4827" s="213"/>
      <c r="G4827" s="11"/>
      <c r="H4827" s="77"/>
      <c r="I4827" s="77"/>
    </row>
    <row r="4828" spans="2:9" x14ac:dyDescent="0.2">
      <c r="B4828" s="1"/>
      <c r="E4828" s="82"/>
      <c r="F4828" s="213"/>
      <c r="G4828" s="11"/>
      <c r="H4828" s="77"/>
      <c r="I4828" s="77"/>
    </row>
    <row r="4829" spans="2:9" x14ac:dyDescent="0.2">
      <c r="B4829" s="1"/>
      <c r="E4829" s="82"/>
      <c r="F4829" s="213"/>
      <c r="G4829" s="11"/>
      <c r="H4829" s="77"/>
      <c r="I4829" s="77"/>
    </row>
    <row r="4830" spans="2:9" x14ac:dyDescent="0.2">
      <c r="B4830" s="1"/>
      <c r="E4830" s="82"/>
      <c r="F4830" s="213"/>
      <c r="G4830" s="11"/>
      <c r="H4830" s="77"/>
      <c r="I4830" s="77"/>
    </row>
    <row r="4831" spans="2:9" x14ac:dyDescent="0.2">
      <c r="B4831" s="1"/>
      <c r="E4831" s="82"/>
      <c r="F4831" s="213"/>
      <c r="G4831" s="11"/>
      <c r="H4831" s="77"/>
      <c r="I4831" s="77"/>
    </row>
    <row r="4832" spans="2:9" x14ac:dyDescent="0.2">
      <c r="B4832" s="1"/>
      <c r="E4832" s="82"/>
      <c r="F4832" s="213"/>
      <c r="G4832" s="11"/>
      <c r="H4832" s="77"/>
      <c r="I4832" s="77"/>
    </row>
    <row r="4833" spans="2:9" x14ac:dyDescent="0.2">
      <c r="B4833" s="1"/>
      <c r="E4833" s="82"/>
      <c r="F4833" s="213"/>
      <c r="G4833" s="11"/>
      <c r="H4833" s="77"/>
      <c r="I4833" s="77"/>
    </row>
    <row r="4834" spans="2:9" x14ac:dyDescent="0.2">
      <c r="B4834" s="1"/>
      <c r="E4834" s="82"/>
      <c r="F4834" s="213"/>
      <c r="G4834" s="11"/>
      <c r="H4834" s="77"/>
      <c r="I4834" s="77"/>
    </row>
    <row r="4835" spans="2:9" x14ac:dyDescent="0.2">
      <c r="B4835" s="1"/>
      <c r="E4835" s="82"/>
      <c r="F4835" s="213"/>
      <c r="G4835" s="11"/>
      <c r="H4835" s="77"/>
      <c r="I4835" s="77"/>
    </row>
    <row r="4836" spans="2:9" x14ac:dyDescent="0.2">
      <c r="B4836" s="1"/>
      <c r="E4836" s="82"/>
      <c r="F4836" s="213"/>
      <c r="G4836" s="11"/>
      <c r="H4836" s="77"/>
      <c r="I4836" s="77"/>
    </row>
    <row r="4837" spans="2:9" x14ac:dyDescent="0.2">
      <c r="B4837" s="1"/>
      <c r="E4837" s="82"/>
      <c r="F4837" s="213"/>
      <c r="G4837" s="11"/>
      <c r="H4837" s="77"/>
      <c r="I4837" s="77"/>
    </row>
    <row r="4838" spans="2:9" x14ac:dyDescent="0.2">
      <c r="B4838" s="1"/>
      <c r="E4838" s="82"/>
      <c r="F4838" s="213"/>
      <c r="G4838" s="11"/>
      <c r="H4838" s="77"/>
      <c r="I4838" s="77"/>
    </row>
    <row r="4839" spans="2:9" x14ac:dyDescent="0.2">
      <c r="B4839" s="1"/>
      <c r="E4839" s="82"/>
      <c r="F4839" s="213"/>
      <c r="G4839" s="11"/>
      <c r="H4839" s="77"/>
      <c r="I4839" s="77"/>
    </row>
    <row r="4840" spans="2:9" x14ac:dyDescent="0.2">
      <c r="B4840" s="1"/>
      <c r="E4840" s="82"/>
      <c r="F4840" s="213"/>
      <c r="G4840" s="11"/>
      <c r="H4840" s="77"/>
      <c r="I4840" s="77"/>
    </row>
    <row r="4841" spans="2:9" x14ac:dyDescent="0.2">
      <c r="B4841" s="1"/>
      <c r="E4841" s="82"/>
      <c r="F4841" s="213"/>
      <c r="G4841" s="11"/>
      <c r="H4841" s="77"/>
      <c r="I4841" s="77"/>
    </row>
    <row r="4842" spans="2:9" x14ac:dyDescent="0.2">
      <c r="B4842" s="1"/>
      <c r="E4842" s="82"/>
      <c r="F4842" s="213"/>
      <c r="G4842" s="11"/>
      <c r="H4842" s="77"/>
      <c r="I4842" s="77"/>
    </row>
    <row r="4843" spans="2:9" x14ac:dyDescent="0.2">
      <c r="B4843" s="1"/>
      <c r="E4843" s="82"/>
      <c r="F4843" s="213"/>
      <c r="G4843" s="11"/>
      <c r="H4843" s="77"/>
      <c r="I4843" s="77"/>
    </row>
    <row r="4844" spans="2:9" x14ac:dyDescent="0.2">
      <c r="B4844" s="1"/>
      <c r="E4844" s="82"/>
      <c r="F4844" s="213"/>
      <c r="G4844" s="11"/>
      <c r="H4844" s="77"/>
      <c r="I4844" s="77"/>
    </row>
    <row r="4845" spans="2:9" x14ac:dyDescent="0.2">
      <c r="B4845" s="1"/>
      <c r="E4845" s="82"/>
      <c r="F4845" s="213"/>
      <c r="G4845" s="11"/>
      <c r="H4845" s="77"/>
      <c r="I4845" s="77"/>
    </row>
    <row r="4846" spans="2:9" x14ac:dyDescent="0.2">
      <c r="B4846" s="1"/>
      <c r="E4846" s="82"/>
      <c r="F4846" s="213"/>
      <c r="G4846" s="11"/>
      <c r="H4846" s="77"/>
      <c r="I4846" s="77"/>
    </row>
    <row r="4847" spans="2:9" x14ac:dyDescent="0.2">
      <c r="B4847" s="1"/>
      <c r="E4847" s="82"/>
      <c r="F4847" s="213"/>
      <c r="G4847" s="11"/>
      <c r="H4847" s="77"/>
      <c r="I4847" s="77"/>
    </row>
    <row r="4848" spans="2:9" x14ac:dyDescent="0.2">
      <c r="B4848" s="1"/>
      <c r="E4848" s="82"/>
      <c r="F4848" s="213"/>
      <c r="G4848" s="11"/>
      <c r="H4848" s="77"/>
      <c r="I4848" s="77"/>
    </row>
    <row r="4849" spans="2:9" x14ac:dyDescent="0.2">
      <c r="B4849" s="1"/>
      <c r="E4849" s="82"/>
      <c r="F4849" s="213"/>
      <c r="G4849" s="11"/>
      <c r="H4849" s="77"/>
      <c r="I4849" s="77"/>
    </row>
    <row r="4850" spans="2:9" x14ac:dyDescent="0.2">
      <c r="B4850" s="1"/>
      <c r="E4850" s="82"/>
      <c r="F4850" s="213"/>
      <c r="G4850" s="11"/>
      <c r="H4850" s="77"/>
      <c r="I4850" s="77"/>
    </row>
    <row r="4851" spans="2:9" x14ac:dyDescent="0.2">
      <c r="B4851" s="1"/>
      <c r="E4851" s="82"/>
      <c r="F4851" s="213"/>
      <c r="G4851" s="11"/>
      <c r="H4851" s="77"/>
      <c r="I4851" s="77"/>
    </row>
    <row r="4852" spans="2:9" x14ac:dyDescent="0.2">
      <c r="B4852" s="1"/>
      <c r="E4852" s="82"/>
      <c r="F4852" s="213"/>
      <c r="G4852" s="11"/>
      <c r="H4852" s="77"/>
      <c r="I4852" s="77"/>
    </row>
    <row r="4853" spans="2:9" x14ac:dyDescent="0.2">
      <c r="B4853" s="1"/>
      <c r="E4853" s="82"/>
      <c r="F4853" s="213"/>
      <c r="G4853" s="11"/>
      <c r="H4853" s="77"/>
      <c r="I4853" s="77"/>
    </row>
    <row r="4854" spans="2:9" x14ac:dyDescent="0.2">
      <c r="B4854" s="1"/>
      <c r="E4854" s="82"/>
      <c r="F4854" s="213"/>
      <c r="G4854" s="11"/>
      <c r="H4854" s="77"/>
      <c r="I4854" s="77"/>
    </row>
    <row r="4855" spans="2:9" x14ac:dyDescent="0.2">
      <c r="B4855" s="1"/>
      <c r="E4855" s="82"/>
      <c r="F4855" s="213"/>
      <c r="G4855" s="11"/>
      <c r="H4855" s="77"/>
      <c r="I4855" s="77"/>
    </row>
    <row r="4856" spans="2:9" x14ac:dyDescent="0.2">
      <c r="B4856" s="1"/>
      <c r="E4856" s="82"/>
      <c r="F4856" s="213"/>
      <c r="G4856" s="11"/>
      <c r="H4856" s="77"/>
      <c r="I4856" s="77"/>
    </row>
    <row r="4857" spans="2:9" x14ac:dyDescent="0.2">
      <c r="B4857" s="1"/>
      <c r="E4857" s="82"/>
      <c r="F4857" s="213"/>
      <c r="G4857" s="11"/>
      <c r="H4857" s="77"/>
      <c r="I4857" s="77"/>
    </row>
    <row r="4858" spans="2:9" x14ac:dyDescent="0.2">
      <c r="B4858" s="1"/>
      <c r="E4858" s="82"/>
      <c r="F4858" s="213"/>
      <c r="G4858" s="11"/>
      <c r="H4858" s="77"/>
      <c r="I4858" s="77"/>
    </row>
    <row r="4859" spans="2:9" x14ac:dyDescent="0.2">
      <c r="B4859" s="1"/>
      <c r="E4859" s="82"/>
      <c r="F4859" s="213"/>
      <c r="G4859" s="11"/>
      <c r="H4859" s="77"/>
      <c r="I4859" s="77"/>
    </row>
    <row r="4860" spans="2:9" x14ac:dyDescent="0.2">
      <c r="B4860" s="1"/>
      <c r="E4860" s="82"/>
      <c r="F4860" s="213"/>
      <c r="G4860" s="11"/>
      <c r="H4860" s="77"/>
      <c r="I4860" s="77"/>
    </row>
    <row r="4861" spans="2:9" x14ac:dyDescent="0.2">
      <c r="B4861" s="1"/>
      <c r="E4861" s="82"/>
      <c r="F4861" s="213"/>
      <c r="G4861" s="11"/>
      <c r="H4861" s="77"/>
      <c r="I4861" s="77"/>
    </row>
    <row r="4862" spans="2:9" x14ac:dyDescent="0.2">
      <c r="B4862" s="1"/>
      <c r="E4862" s="82"/>
      <c r="F4862" s="213"/>
      <c r="G4862" s="11"/>
      <c r="H4862" s="77"/>
      <c r="I4862" s="77"/>
    </row>
    <row r="4863" spans="2:9" x14ac:dyDescent="0.2">
      <c r="B4863" s="1"/>
      <c r="E4863" s="82"/>
      <c r="F4863" s="213"/>
      <c r="G4863" s="11"/>
      <c r="H4863" s="77"/>
      <c r="I4863" s="77"/>
    </row>
    <row r="4864" spans="2:9" x14ac:dyDescent="0.2">
      <c r="B4864" s="1"/>
      <c r="E4864" s="82"/>
      <c r="F4864" s="213"/>
      <c r="G4864" s="11"/>
      <c r="H4864" s="77"/>
      <c r="I4864" s="77"/>
    </row>
    <row r="4865" spans="2:9" x14ac:dyDescent="0.2">
      <c r="B4865" s="1"/>
      <c r="E4865" s="82"/>
      <c r="F4865" s="213"/>
      <c r="G4865" s="11"/>
      <c r="H4865" s="77"/>
      <c r="I4865" s="77"/>
    </row>
    <row r="4866" spans="2:9" x14ac:dyDescent="0.2">
      <c r="B4866" s="1"/>
      <c r="E4866" s="82"/>
      <c r="F4866" s="213"/>
      <c r="G4866" s="11"/>
      <c r="H4866" s="77"/>
      <c r="I4866" s="77"/>
    </row>
    <row r="4867" spans="2:9" x14ac:dyDescent="0.2">
      <c r="B4867" s="1"/>
      <c r="E4867" s="82"/>
      <c r="F4867" s="213"/>
      <c r="G4867" s="11"/>
      <c r="H4867" s="77"/>
      <c r="I4867" s="77"/>
    </row>
    <row r="4868" spans="2:9" x14ac:dyDescent="0.2">
      <c r="B4868" s="1"/>
      <c r="E4868" s="82"/>
      <c r="F4868" s="213"/>
      <c r="G4868" s="11"/>
      <c r="H4868" s="77"/>
      <c r="I4868" s="77"/>
    </row>
    <row r="4869" spans="2:9" x14ac:dyDescent="0.2">
      <c r="B4869" s="1"/>
      <c r="E4869" s="82"/>
      <c r="F4869" s="213"/>
      <c r="G4869" s="11"/>
      <c r="H4869" s="77"/>
      <c r="I4869" s="77"/>
    </row>
    <row r="4870" spans="2:9" x14ac:dyDescent="0.2">
      <c r="B4870" s="1"/>
      <c r="E4870" s="82"/>
      <c r="F4870" s="213"/>
      <c r="G4870" s="11"/>
      <c r="H4870" s="77"/>
      <c r="I4870" s="77"/>
    </row>
    <row r="4871" spans="2:9" x14ac:dyDescent="0.2">
      <c r="B4871" s="1"/>
      <c r="E4871" s="82"/>
      <c r="F4871" s="213"/>
      <c r="G4871" s="11"/>
      <c r="H4871" s="77"/>
      <c r="I4871" s="77"/>
    </row>
    <row r="4872" spans="2:9" x14ac:dyDescent="0.2">
      <c r="B4872" s="1"/>
      <c r="E4872" s="82"/>
      <c r="F4872" s="213"/>
      <c r="G4872" s="11"/>
      <c r="H4872" s="77"/>
      <c r="I4872" s="77"/>
    </row>
    <row r="4873" spans="2:9" x14ac:dyDescent="0.2">
      <c r="B4873" s="1"/>
      <c r="E4873" s="82"/>
      <c r="F4873" s="213"/>
      <c r="G4873" s="11"/>
      <c r="H4873" s="77"/>
      <c r="I4873" s="77"/>
    </row>
    <row r="4874" spans="2:9" x14ac:dyDescent="0.2">
      <c r="B4874" s="1"/>
      <c r="E4874" s="82"/>
      <c r="F4874" s="213"/>
      <c r="G4874" s="11"/>
      <c r="H4874" s="77"/>
      <c r="I4874" s="77"/>
    </row>
    <row r="4875" spans="2:9" x14ac:dyDescent="0.2">
      <c r="B4875" s="1"/>
      <c r="E4875" s="82"/>
      <c r="F4875" s="213"/>
      <c r="G4875" s="11"/>
      <c r="H4875" s="77"/>
      <c r="I4875" s="77"/>
    </row>
    <row r="4876" spans="2:9" x14ac:dyDescent="0.2">
      <c r="B4876" s="1"/>
      <c r="E4876" s="82"/>
      <c r="F4876" s="213"/>
      <c r="G4876" s="11"/>
      <c r="H4876" s="77"/>
      <c r="I4876" s="77"/>
    </row>
    <row r="4877" spans="2:9" x14ac:dyDescent="0.2">
      <c r="B4877" s="1"/>
      <c r="E4877" s="82"/>
      <c r="F4877" s="213"/>
      <c r="G4877" s="11"/>
      <c r="H4877" s="77"/>
      <c r="I4877" s="77"/>
    </row>
    <row r="4878" spans="2:9" x14ac:dyDescent="0.2">
      <c r="B4878" s="1"/>
      <c r="E4878" s="82"/>
      <c r="F4878" s="213"/>
      <c r="G4878" s="11"/>
      <c r="H4878" s="77"/>
      <c r="I4878" s="77"/>
    </row>
    <row r="4879" spans="2:9" x14ac:dyDescent="0.2">
      <c r="B4879" s="1"/>
      <c r="E4879" s="82"/>
      <c r="F4879" s="213"/>
      <c r="G4879" s="11"/>
      <c r="H4879" s="77"/>
      <c r="I4879" s="77"/>
    </row>
    <row r="4880" spans="2:9" x14ac:dyDescent="0.2">
      <c r="B4880" s="1"/>
      <c r="E4880" s="82"/>
      <c r="F4880" s="213"/>
      <c r="G4880" s="11"/>
      <c r="H4880" s="77"/>
      <c r="I4880" s="77"/>
    </row>
    <row r="4881" spans="2:9" x14ac:dyDescent="0.2">
      <c r="B4881" s="1"/>
      <c r="E4881" s="82"/>
      <c r="F4881" s="213"/>
      <c r="G4881" s="11"/>
      <c r="H4881" s="77"/>
      <c r="I4881" s="77"/>
    </row>
    <row r="4882" spans="2:9" x14ac:dyDescent="0.2">
      <c r="B4882" s="1"/>
      <c r="E4882" s="82"/>
      <c r="F4882" s="213"/>
      <c r="G4882" s="11"/>
      <c r="H4882" s="77"/>
      <c r="I4882" s="77"/>
    </row>
    <row r="4883" spans="2:9" x14ac:dyDescent="0.2">
      <c r="B4883" s="1"/>
      <c r="E4883" s="82"/>
      <c r="F4883" s="213"/>
      <c r="G4883" s="11"/>
      <c r="H4883" s="77"/>
      <c r="I4883" s="77"/>
    </row>
    <row r="4884" spans="2:9" x14ac:dyDescent="0.2">
      <c r="B4884" s="1"/>
      <c r="E4884" s="82"/>
      <c r="F4884" s="213"/>
      <c r="G4884" s="11"/>
      <c r="H4884" s="77"/>
      <c r="I4884" s="77"/>
    </row>
    <row r="4885" spans="2:9" x14ac:dyDescent="0.2">
      <c r="B4885" s="1"/>
      <c r="E4885" s="82"/>
      <c r="F4885" s="213"/>
      <c r="G4885" s="11"/>
      <c r="H4885" s="77"/>
      <c r="I4885" s="77"/>
    </row>
    <row r="4886" spans="2:9" x14ac:dyDescent="0.2">
      <c r="B4886" s="1"/>
      <c r="E4886" s="82"/>
      <c r="F4886" s="213"/>
      <c r="G4886" s="11"/>
      <c r="H4886" s="77"/>
      <c r="I4886" s="77"/>
    </row>
    <row r="4887" spans="2:9" x14ac:dyDescent="0.2">
      <c r="B4887" s="1"/>
      <c r="E4887" s="82"/>
      <c r="F4887" s="213"/>
      <c r="G4887" s="11"/>
      <c r="H4887" s="77"/>
      <c r="I4887" s="77"/>
    </row>
    <row r="4888" spans="2:9" x14ac:dyDescent="0.2">
      <c r="B4888" s="1"/>
      <c r="E4888" s="82"/>
      <c r="F4888" s="213"/>
      <c r="G4888" s="11"/>
      <c r="H4888" s="77"/>
      <c r="I4888" s="77"/>
    </row>
    <row r="4889" spans="2:9" x14ac:dyDescent="0.2">
      <c r="B4889" s="1"/>
      <c r="E4889" s="82"/>
      <c r="F4889" s="213"/>
      <c r="G4889" s="11"/>
      <c r="H4889" s="77"/>
      <c r="I4889" s="77"/>
    </row>
    <row r="4890" spans="2:9" x14ac:dyDescent="0.2">
      <c r="B4890" s="1"/>
      <c r="E4890" s="82"/>
      <c r="F4890" s="213"/>
      <c r="G4890" s="11"/>
      <c r="H4890" s="77"/>
      <c r="I4890" s="77"/>
    </row>
    <row r="4891" spans="2:9" x14ac:dyDescent="0.2">
      <c r="B4891" s="1"/>
      <c r="E4891" s="82"/>
      <c r="F4891" s="213"/>
      <c r="G4891" s="11"/>
      <c r="H4891" s="77"/>
      <c r="I4891" s="77"/>
    </row>
    <row r="4892" spans="2:9" x14ac:dyDescent="0.2">
      <c r="B4892" s="1"/>
      <c r="E4892" s="82"/>
      <c r="F4892" s="213"/>
      <c r="G4892" s="11"/>
      <c r="H4892" s="77"/>
      <c r="I4892" s="77"/>
    </row>
    <row r="4893" spans="2:9" x14ac:dyDescent="0.2">
      <c r="B4893" s="1"/>
      <c r="E4893" s="82"/>
      <c r="F4893" s="213"/>
      <c r="G4893" s="11"/>
      <c r="H4893" s="77"/>
      <c r="I4893" s="77"/>
    </row>
    <row r="4894" spans="2:9" x14ac:dyDescent="0.2">
      <c r="B4894" s="1"/>
      <c r="E4894" s="82"/>
      <c r="F4894" s="213"/>
      <c r="G4894" s="11"/>
      <c r="H4894" s="77"/>
      <c r="I4894" s="77"/>
    </row>
    <row r="4895" spans="2:9" x14ac:dyDescent="0.2">
      <c r="B4895" s="1"/>
      <c r="E4895" s="82"/>
      <c r="F4895" s="213"/>
      <c r="G4895" s="11"/>
      <c r="H4895" s="77"/>
      <c r="I4895" s="77"/>
    </row>
    <row r="4896" spans="2:9" x14ac:dyDescent="0.2">
      <c r="B4896" s="1"/>
      <c r="E4896" s="82"/>
      <c r="F4896" s="213"/>
      <c r="G4896" s="11"/>
      <c r="H4896" s="77"/>
      <c r="I4896" s="77"/>
    </row>
    <row r="4897" spans="2:9" x14ac:dyDescent="0.2">
      <c r="B4897" s="1"/>
      <c r="E4897" s="82"/>
      <c r="F4897" s="213"/>
      <c r="G4897" s="11"/>
      <c r="H4897" s="77"/>
      <c r="I4897" s="77"/>
    </row>
    <row r="4898" spans="2:9" x14ac:dyDescent="0.2">
      <c r="B4898" s="1"/>
      <c r="E4898" s="82"/>
      <c r="F4898" s="213"/>
      <c r="G4898" s="11"/>
      <c r="H4898" s="77"/>
      <c r="I4898" s="77"/>
    </row>
    <row r="4899" spans="2:9" x14ac:dyDescent="0.2">
      <c r="B4899" s="1"/>
      <c r="E4899" s="82"/>
      <c r="F4899" s="213"/>
      <c r="G4899" s="11"/>
      <c r="H4899" s="77"/>
      <c r="I4899" s="77"/>
    </row>
    <row r="4900" spans="2:9" x14ac:dyDescent="0.2">
      <c r="B4900" s="1"/>
      <c r="E4900" s="82"/>
      <c r="F4900" s="213"/>
      <c r="G4900" s="11"/>
      <c r="H4900" s="77"/>
      <c r="I4900" s="77"/>
    </row>
    <row r="4901" spans="2:9" x14ac:dyDescent="0.2">
      <c r="B4901" s="1"/>
      <c r="E4901" s="82"/>
      <c r="F4901" s="213"/>
      <c r="G4901" s="11"/>
      <c r="H4901" s="77"/>
      <c r="I4901" s="77"/>
    </row>
    <row r="4902" spans="2:9" x14ac:dyDescent="0.2">
      <c r="B4902" s="1"/>
      <c r="E4902" s="82"/>
      <c r="F4902" s="213"/>
      <c r="G4902" s="11"/>
      <c r="H4902" s="77"/>
      <c r="I4902" s="77"/>
    </row>
    <row r="4903" spans="2:9" x14ac:dyDescent="0.2">
      <c r="B4903" s="1"/>
      <c r="E4903" s="82"/>
      <c r="F4903" s="213"/>
      <c r="G4903" s="11"/>
      <c r="H4903" s="77"/>
      <c r="I4903" s="77"/>
    </row>
    <row r="4904" spans="2:9" x14ac:dyDescent="0.2">
      <c r="B4904" s="1"/>
      <c r="E4904" s="82"/>
      <c r="F4904" s="213"/>
      <c r="G4904" s="11"/>
      <c r="H4904" s="77"/>
      <c r="I4904" s="77"/>
    </row>
    <row r="4905" spans="2:9" x14ac:dyDescent="0.2">
      <c r="B4905" s="1"/>
      <c r="E4905" s="82"/>
      <c r="F4905" s="213"/>
      <c r="G4905" s="11"/>
      <c r="H4905" s="77"/>
      <c r="I4905" s="77"/>
    </row>
    <row r="4906" spans="2:9" x14ac:dyDescent="0.2">
      <c r="B4906" s="1"/>
      <c r="E4906" s="82"/>
      <c r="F4906" s="213"/>
      <c r="G4906" s="11"/>
      <c r="H4906" s="77"/>
      <c r="I4906" s="77"/>
    </row>
    <row r="4907" spans="2:9" x14ac:dyDescent="0.2">
      <c r="B4907" s="1"/>
      <c r="E4907" s="82"/>
      <c r="F4907" s="213"/>
      <c r="G4907" s="11"/>
      <c r="H4907" s="77"/>
      <c r="I4907" s="77"/>
    </row>
    <row r="4908" spans="2:9" x14ac:dyDescent="0.2">
      <c r="B4908" s="1"/>
      <c r="E4908" s="82"/>
      <c r="F4908" s="213"/>
      <c r="G4908" s="11"/>
      <c r="H4908" s="77"/>
      <c r="I4908" s="77"/>
    </row>
    <row r="4909" spans="2:9" x14ac:dyDescent="0.2">
      <c r="B4909" s="1"/>
      <c r="E4909" s="82"/>
      <c r="F4909" s="213"/>
      <c r="G4909" s="11"/>
      <c r="H4909" s="77"/>
      <c r="I4909" s="77"/>
    </row>
    <row r="4910" spans="2:9" x14ac:dyDescent="0.2">
      <c r="B4910" s="1"/>
      <c r="E4910" s="82"/>
      <c r="F4910" s="213"/>
      <c r="G4910" s="11"/>
      <c r="H4910" s="77"/>
      <c r="I4910" s="77"/>
    </row>
    <row r="4911" spans="2:9" x14ac:dyDescent="0.2">
      <c r="B4911" s="1"/>
      <c r="E4911" s="82"/>
      <c r="F4911" s="213"/>
      <c r="G4911" s="11"/>
      <c r="H4911" s="77"/>
      <c r="I4911" s="77"/>
    </row>
    <row r="4912" spans="2:9" x14ac:dyDescent="0.2">
      <c r="B4912" s="1"/>
      <c r="E4912" s="82"/>
      <c r="F4912" s="213"/>
      <c r="G4912" s="11"/>
      <c r="H4912" s="77"/>
      <c r="I4912" s="77"/>
    </row>
    <row r="4913" spans="2:9" x14ac:dyDescent="0.2">
      <c r="B4913" s="1"/>
      <c r="E4913" s="82"/>
      <c r="F4913" s="213"/>
      <c r="G4913" s="11"/>
      <c r="H4913" s="77"/>
      <c r="I4913" s="77"/>
    </row>
    <row r="4914" spans="2:9" x14ac:dyDescent="0.2">
      <c r="B4914" s="1"/>
      <c r="E4914" s="82"/>
      <c r="F4914" s="213"/>
      <c r="G4914" s="11"/>
      <c r="H4914" s="77"/>
      <c r="I4914" s="77"/>
    </row>
    <row r="4915" spans="2:9" x14ac:dyDescent="0.2">
      <c r="B4915" s="1"/>
      <c r="E4915" s="82"/>
      <c r="F4915" s="213"/>
      <c r="G4915" s="11"/>
      <c r="H4915" s="77"/>
      <c r="I4915" s="77"/>
    </row>
    <row r="4916" spans="2:9" x14ac:dyDescent="0.2">
      <c r="B4916" s="1"/>
      <c r="E4916" s="82"/>
      <c r="F4916" s="213"/>
      <c r="G4916" s="11"/>
      <c r="H4916" s="77"/>
      <c r="I4916" s="77"/>
    </row>
    <row r="4917" spans="2:9" x14ac:dyDescent="0.2">
      <c r="B4917" s="1"/>
      <c r="E4917" s="82"/>
      <c r="F4917" s="213"/>
      <c r="G4917" s="11"/>
      <c r="H4917" s="77"/>
      <c r="I4917" s="77"/>
    </row>
    <row r="4918" spans="2:9" x14ac:dyDescent="0.2">
      <c r="B4918" s="1"/>
      <c r="E4918" s="82"/>
      <c r="F4918" s="213"/>
      <c r="G4918" s="11"/>
      <c r="H4918" s="77"/>
      <c r="I4918" s="77"/>
    </row>
    <row r="4919" spans="2:9" x14ac:dyDescent="0.2">
      <c r="B4919" s="1"/>
      <c r="E4919" s="82"/>
      <c r="F4919" s="213"/>
      <c r="G4919" s="11"/>
      <c r="H4919" s="77"/>
      <c r="I4919" s="77"/>
    </row>
    <row r="4920" spans="2:9" x14ac:dyDescent="0.2">
      <c r="B4920" s="1"/>
      <c r="E4920" s="82"/>
      <c r="F4920" s="213"/>
      <c r="G4920" s="11"/>
      <c r="H4920" s="77"/>
      <c r="I4920" s="77"/>
    </row>
    <row r="4921" spans="2:9" x14ac:dyDescent="0.2">
      <c r="B4921" s="1"/>
      <c r="E4921" s="82"/>
      <c r="F4921" s="213"/>
      <c r="G4921" s="11"/>
      <c r="H4921" s="77"/>
      <c r="I4921" s="77"/>
    </row>
    <row r="4922" spans="2:9" x14ac:dyDescent="0.2">
      <c r="B4922" s="1"/>
      <c r="E4922" s="82"/>
      <c r="F4922" s="213"/>
      <c r="G4922" s="11"/>
      <c r="H4922" s="77"/>
      <c r="I4922" s="77"/>
    </row>
    <row r="4923" spans="2:9" x14ac:dyDescent="0.2">
      <c r="B4923" s="1"/>
      <c r="E4923" s="82"/>
      <c r="F4923" s="213"/>
      <c r="G4923" s="11"/>
      <c r="H4923" s="77"/>
      <c r="I4923" s="77"/>
    </row>
    <row r="4924" spans="2:9" x14ac:dyDescent="0.2">
      <c r="B4924" s="1"/>
      <c r="E4924" s="82"/>
      <c r="F4924" s="213"/>
      <c r="G4924" s="11"/>
      <c r="H4924" s="77"/>
      <c r="I4924" s="77"/>
    </row>
    <row r="4925" spans="2:9" x14ac:dyDescent="0.2">
      <c r="B4925" s="1"/>
      <c r="E4925" s="82"/>
      <c r="F4925" s="213"/>
      <c r="G4925" s="11"/>
      <c r="H4925" s="77"/>
      <c r="I4925" s="77"/>
    </row>
    <row r="4926" spans="2:9" x14ac:dyDescent="0.2">
      <c r="B4926" s="1"/>
      <c r="E4926" s="82"/>
      <c r="F4926" s="213"/>
      <c r="G4926" s="11"/>
      <c r="H4926" s="77"/>
      <c r="I4926" s="77"/>
    </row>
    <row r="4927" spans="2:9" x14ac:dyDescent="0.2">
      <c r="B4927" s="1"/>
      <c r="E4927" s="82"/>
      <c r="F4927" s="213"/>
      <c r="G4927" s="11"/>
      <c r="H4927" s="77"/>
      <c r="I4927" s="77"/>
    </row>
    <row r="4928" spans="2:9" x14ac:dyDescent="0.2">
      <c r="B4928" s="1"/>
      <c r="E4928" s="82"/>
      <c r="F4928" s="213"/>
      <c r="G4928" s="11"/>
      <c r="H4928" s="77"/>
      <c r="I4928" s="77"/>
    </row>
    <row r="4929" spans="2:9" x14ac:dyDescent="0.2">
      <c r="B4929" s="1"/>
      <c r="E4929" s="82"/>
      <c r="F4929" s="213"/>
      <c r="G4929" s="11"/>
      <c r="H4929" s="77"/>
      <c r="I4929" s="77"/>
    </row>
    <row r="4930" spans="2:9" x14ac:dyDescent="0.2">
      <c r="B4930" s="1"/>
      <c r="E4930" s="82"/>
      <c r="F4930" s="213"/>
      <c r="G4930" s="11"/>
      <c r="H4930" s="77"/>
      <c r="I4930" s="77"/>
    </row>
    <row r="4931" spans="2:9" x14ac:dyDescent="0.2">
      <c r="B4931" s="1"/>
      <c r="E4931" s="82"/>
      <c r="F4931" s="213"/>
      <c r="G4931" s="11"/>
      <c r="H4931" s="77"/>
      <c r="I4931" s="77"/>
    </row>
    <row r="4932" spans="2:9" x14ac:dyDescent="0.2">
      <c r="B4932" s="1"/>
      <c r="E4932" s="82"/>
      <c r="F4932" s="213"/>
      <c r="G4932" s="11"/>
      <c r="H4932" s="77"/>
      <c r="I4932" s="77"/>
    </row>
    <row r="4933" spans="2:9" x14ac:dyDescent="0.2">
      <c r="B4933" s="1"/>
      <c r="E4933" s="82"/>
      <c r="F4933" s="213"/>
      <c r="G4933" s="11"/>
      <c r="H4933" s="77"/>
      <c r="I4933" s="77"/>
    </row>
    <row r="4934" spans="2:9" x14ac:dyDescent="0.2">
      <c r="B4934" s="1"/>
      <c r="E4934" s="82"/>
      <c r="F4934" s="213"/>
      <c r="G4934" s="11"/>
      <c r="H4934" s="77"/>
      <c r="I4934" s="77"/>
    </row>
    <row r="4935" spans="2:9" x14ac:dyDescent="0.2">
      <c r="B4935" s="1"/>
      <c r="E4935" s="82"/>
      <c r="F4935" s="213"/>
      <c r="G4935" s="11"/>
      <c r="H4935" s="77"/>
      <c r="I4935" s="77"/>
    </row>
    <row r="4936" spans="2:9" x14ac:dyDescent="0.2">
      <c r="B4936" s="1"/>
      <c r="E4936" s="82"/>
      <c r="F4936" s="213"/>
      <c r="G4936" s="11"/>
      <c r="H4936" s="77"/>
      <c r="I4936" s="77"/>
    </row>
    <row r="4937" spans="2:9" x14ac:dyDescent="0.2">
      <c r="B4937" s="1"/>
      <c r="E4937" s="82"/>
      <c r="F4937" s="213"/>
      <c r="G4937" s="11"/>
      <c r="H4937" s="77"/>
      <c r="I4937" s="77"/>
    </row>
    <row r="4938" spans="2:9" x14ac:dyDescent="0.2">
      <c r="B4938" s="1"/>
      <c r="E4938" s="82"/>
      <c r="F4938" s="213"/>
      <c r="G4938" s="11"/>
      <c r="H4938" s="77"/>
      <c r="I4938" s="77"/>
    </row>
    <row r="4939" spans="2:9" x14ac:dyDescent="0.2">
      <c r="B4939" s="1"/>
      <c r="E4939" s="82"/>
      <c r="F4939" s="213"/>
      <c r="G4939" s="11"/>
      <c r="H4939" s="77"/>
      <c r="I4939" s="77"/>
    </row>
    <row r="4940" spans="2:9" x14ac:dyDescent="0.2">
      <c r="B4940" s="1"/>
      <c r="E4940" s="82"/>
      <c r="F4940" s="213"/>
      <c r="G4940" s="11"/>
      <c r="H4940" s="77"/>
      <c r="I4940" s="77"/>
    </row>
    <row r="4941" spans="2:9" x14ac:dyDescent="0.2">
      <c r="B4941" s="1"/>
      <c r="E4941" s="82"/>
      <c r="F4941" s="213"/>
      <c r="G4941" s="11"/>
      <c r="H4941" s="77"/>
      <c r="I4941" s="77"/>
    </row>
    <row r="4942" spans="2:9" x14ac:dyDescent="0.2">
      <c r="B4942" s="1"/>
      <c r="E4942" s="82"/>
      <c r="F4942" s="213"/>
      <c r="G4942" s="11"/>
      <c r="H4942" s="77"/>
      <c r="I4942" s="77"/>
    </row>
    <row r="4943" spans="2:9" x14ac:dyDescent="0.2">
      <c r="B4943" s="1"/>
      <c r="E4943" s="82"/>
      <c r="F4943" s="213"/>
      <c r="G4943" s="11"/>
      <c r="H4943" s="77"/>
      <c r="I4943" s="77"/>
    </row>
    <row r="4944" spans="2:9" x14ac:dyDescent="0.2">
      <c r="B4944" s="1"/>
      <c r="E4944" s="82"/>
      <c r="F4944" s="213"/>
      <c r="G4944" s="11"/>
      <c r="H4944" s="77"/>
      <c r="I4944" s="77"/>
    </row>
    <row r="4945" spans="2:9" x14ac:dyDescent="0.2">
      <c r="B4945" s="1"/>
      <c r="E4945" s="82"/>
      <c r="F4945" s="213"/>
      <c r="G4945" s="11"/>
      <c r="H4945" s="77"/>
      <c r="I4945" s="77"/>
    </row>
    <row r="4946" spans="2:9" x14ac:dyDescent="0.2">
      <c r="B4946" s="1"/>
      <c r="E4946" s="82"/>
      <c r="F4946" s="213"/>
      <c r="G4946" s="11"/>
      <c r="H4946" s="77"/>
      <c r="I4946" s="77"/>
    </row>
    <row r="4947" spans="2:9" x14ac:dyDescent="0.2">
      <c r="B4947" s="1"/>
      <c r="E4947" s="82"/>
      <c r="F4947" s="213"/>
      <c r="G4947" s="11"/>
      <c r="H4947" s="77"/>
      <c r="I4947" s="77"/>
    </row>
    <row r="4948" spans="2:9" x14ac:dyDescent="0.2">
      <c r="B4948" s="1"/>
      <c r="E4948" s="82"/>
      <c r="F4948" s="213"/>
      <c r="G4948" s="11"/>
      <c r="H4948" s="77"/>
      <c r="I4948" s="77"/>
    </row>
    <row r="4949" spans="2:9" x14ac:dyDescent="0.2">
      <c r="B4949" s="1"/>
      <c r="E4949" s="82"/>
      <c r="F4949" s="213"/>
      <c r="G4949" s="11"/>
      <c r="H4949" s="77"/>
      <c r="I4949" s="77"/>
    </row>
    <row r="4950" spans="2:9" x14ac:dyDescent="0.2">
      <c r="B4950" s="1"/>
      <c r="E4950" s="82"/>
      <c r="F4950" s="213"/>
      <c r="G4950" s="11"/>
      <c r="H4950" s="77"/>
      <c r="I4950" s="77"/>
    </row>
    <row r="4951" spans="2:9" x14ac:dyDescent="0.2">
      <c r="B4951" s="1"/>
      <c r="E4951" s="82"/>
      <c r="F4951" s="213"/>
      <c r="G4951" s="11"/>
      <c r="H4951" s="77"/>
      <c r="I4951" s="77"/>
    </row>
    <row r="4952" spans="2:9" x14ac:dyDescent="0.2">
      <c r="B4952" s="1"/>
      <c r="E4952" s="82"/>
      <c r="F4952" s="213"/>
      <c r="G4952" s="11"/>
      <c r="H4952" s="77"/>
      <c r="I4952" s="77"/>
    </row>
    <row r="4953" spans="2:9" x14ac:dyDescent="0.2">
      <c r="B4953" s="1"/>
      <c r="E4953" s="82"/>
      <c r="F4953" s="213"/>
      <c r="G4953" s="11"/>
      <c r="H4953" s="77"/>
      <c r="I4953" s="77"/>
    </row>
    <row r="4954" spans="2:9" x14ac:dyDescent="0.2">
      <c r="B4954" s="1"/>
      <c r="E4954" s="82"/>
      <c r="F4954" s="213"/>
      <c r="G4954" s="11"/>
      <c r="H4954" s="77"/>
      <c r="I4954" s="77"/>
    </row>
    <row r="4955" spans="2:9" x14ac:dyDescent="0.2">
      <c r="B4955" s="1"/>
      <c r="E4955" s="82"/>
      <c r="F4955" s="213"/>
      <c r="G4955" s="11"/>
      <c r="H4955" s="77"/>
      <c r="I4955" s="77"/>
    </row>
    <row r="4956" spans="2:9" x14ac:dyDescent="0.2">
      <c r="B4956" s="1"/>
      <c r="E4956" s="82"/>
      <c r="F4956" s="213"/>
      <c r="G4956" s="11"/>
      <c r="H4956" s="77"/>
      <c r="I4956" s="77"/>
    </row>
    <row r="4957" spans="2:9" x14ac:dyDescent="0.2">
      <c r="B4957" s="1"/>
      <c r="E4957" s="82"/>
      <c r="F4957" s="213"/>
      <c r="G4957" s="11"/>
      <c r="H4957" s="77"/>
      <c r="I4957" s="77"/>
    </row>
    <row r="4958" spans="2:9" x14ac:dyDescent="0.2">
      <c r="B4958" s="1"/>
      <c r="E4958" s="82"/>
      <c r="F4958" s="213"/>
      <c r="G4958" s="11"/>
      <c r="H4958" s="77"/>
      <c r="I4958" s="77"/>
    </row>
    <row r="4959" spans="2:9" x14ac:dyDescent="0.2">
      <c r="B4959" s="1"/>
      <c r="E4959" s="82"/>
      <c r="F4959" s="213"/>
      <c r="G4959" s="11"/>
      <c r="H4959" s="77"/>
      <c r="I4959" s="77"/>
    </row>
    <row r="4960" spans="2:9" x14ac:dyDescent="0.2">
      <c r="B4960" s="1"/>
      <c r="E4960" s="82"/>
      <c r="F4960" s="213"/>
      <c r="G4960" s="11"/>
      <c r="H4960" s="77"/>
      <c r="I4960" s="77"/>
    </row>
    <row r="4961" spans="2:9" x14ac:dyDescent="0.2">
      <c r="B4961" s="1"/>
      <c r="E4961" s="82"/>
      <c r="F4961" s="213"/>
      <c r="G4961" s="11"/>
      <c r="H4961" s="77"/>
      <c r="I4961" s="77"/>
    </row>
    <row r="4962" spans="2:9" x14ac:dyDescent="0.2">
      <c r="B4962" s="1"/>
      <c r="E4962" s="82"/>
      <c r="F4962" s="213"/>
      <c r="G4962" s="11"/>
      <c r="H4962" s="77"/>
      <c r="I4962" s="77"/>
    </row>
    <row r="4963" spans="2:9" x14ac:dyDescent="0.2">
      <c r="B4963" s="1"/>
      <c r="E4963" s="82"/>
      <c r="F4963" s="213"/>
      <c r="G4963" s="11"/>
      <c r="H4963" s="77"/>
      <c r="I4963" s="77"/>
    </row>
    <row r="4964" spans="2:9" x14ac:dyDescent="0.2">
      <c r="B4964" s="1"/>
      <c r="E4964" s="82"/>
      <c r="F4964" s="213"/>
      <c r="G4964" s="11"/>
      <c r="H4964" s="77"/>
      <c r="I4964" s="77"/>
    </row>
    <row r="4965" spans="2:9" x14ac:dyDescent="0.2">
      <c r="B4965" s="1"/>
      <c r="E4965" s="82"/>
      <c r="F4965" s="213"/>
      <c r="G4965" s="11"/>
      <c r="H4965" s="77"/>
      <c r="I4965" s="77"/>
    </row>
    <row r="4966" spans="2:9" x14ac:dyDescent="0.2">
      <c r="B4966" s="1"/>
      <c r="E4966" s="82"/>
      <c r="F4966" s="213"/>
      <c r="G4966" s="11"/>
      <c r="H4966" s="77"/>
      <c r="I4966" s="77"/>
    </row>
    <row r="4967" spans="2:9" x14ac:dyDescent="0.2">
      <c r="B4967" s="1"/>
      <c r="E4967" s="82"/>
      <c r="F4967" s="213"/>
      <c r="G4967" s="11"/>
      <c r="H4967" s="77"/>
      <c r="I4967" s="77"/>
    </row>
    <row r="4968" spans="2:9" x14ac:dyDescent="0.2">
      <c r="B4968" s="1"/>
      <c r="E4968" s="82"/>
      <c r="F4968" s="213"/>
      <c r="G4968" s="11"/>
      <c r="H4968" s="77"/>
      <c r="I4968" s="77"/>
    </row>
    <row r="4969" spans="2:9" x14ac:dyDescent="0.2">
      <c r="B4969" s="1"/>
      <c r="E4969" s="82"/>
      <c r="F4969" s="213"/>
      <c r="G4969" s="11"/>
      <c r="H4969" s="77"/>
      <c r="I4969" s="77"/>
    </row>
    <row r="4970" spans="2:9" x14ac:dyDescent="0.2">
      <c r="B4970" s="1"/>
      <c r="E4970" s="82"/>
      <c r="F4970" s="213"/>
      <c r="G4970" s="11"/>
      <c r="H4970" s="77"/>
      <c r="I4970" s="77"/>
    </row>
    <row r="4971" spans="2:9" x14ac:dyDescent="0.2">
      <c r="B4971" s="1"/>
      <c r="E4971" s="82"/>
      <c r="F4971" s="213"/>
      <c r="G4971" s="11"/>
      <c r="H4971" s="77"/>
      <c r="I4971" s="77"/>
    </row>
    <row r="4972" spans="2:9" x14ac:dyDescent="0.2">
      <c r="B4972" s="1"/>
      <c r="E4972" s="82"/>
      <c r="F4972" s="213"/>
      <c r="G4972" s="11"/>
      <c r="H4972" s="77"/>
      <c r="I4972" s="77"/>
    </row>
    <row r="4973" spans="2:9" x14ac:dyDescent="0.2">
      <c r="B4973" s="1"/>
      <c r="E4973" s="82"/>
      <c r="F4973" s="213"/>
      <c r="G4973" s="11"/>
      <c r="H4973" s="77"/>
      <c r="I4973" s="77"/>
    </row>
    <row r="4974" spans="2:9" x14ac:dyDescent="0.2">
      <c r="B4974" s="1"/>
      <c r="E4974" s="82"/>
      <c r="F4974" s="213"/>
      <c r="G4974" s="11"/>
      <c r="H4974" s="77"/>
      <c r="I4974" s="77"/>
    </row>
    <row r="4975" spans="2:9" x14ac:dyDescent="0.2">
      <c r="B4975" s="1"/>
      <c r="E4975" s="82"/>
      <c r="F4975" s="213"/>
      <c r="G4975" s="11"/>
      <c r="H4975" s="77"/>
      <c r="I4975" s="77"/>
    </row>
    <row r="4976" spans="2:9" x14ac:dyDescent="0.2">
      <c r="B4976" s="1"/>
      <c r="E4976" s="82"/>
      <c r="F4976" s="213"/>
      <c r="G4976" s="11"/>
      <c r="H4976" s="77"/>
      <c r="I4976" s="77"/>
    </row>
    <row r="4977" spans="2:9" x14ac:dyDescent="0.2">
      <c r="B4977" s="1"/>
      <c r="E4977" s="82"/>
      <c r="F4977" s="213"/>
      <c r="G4977" s="11"/>
      <c r="H4977" s="77"/>
      <c r="I4977" s="77"/>
    </row>
    <row r="4978" spans="2:9" x14ac:dyDescent="0.2">
      <c r="B4978" s="1"/>
      <c r="E4978" s="82"/>
      <c r="F4978" s="213"/>
      <c r="G4978" s="11"/>
      <c r="H4978" s="77"/>
      <c r="I4978" s="77"/>
    </row>
    <row r="4979" spans="2:9" x14ac:dyDescent="0.2">
      <c r="B4979" s="1"/>
      <c r="E4979" s="82"/>
      <c r="F4979" s="213"/>
      <c r="G4979" s="11"/>
      <c r="H4979" s="77"/>
      <c r="I4979" s="77"/>
    </row>
    <row r="4980" spans="2:9" x14ac:dyDescent="0.2">
      <c r="B4980" s="1"/>
      <c r="E4980" s="82"/>
      <c r="F4980" s="213"/>
      <c r="G4980" s="11"/>
      <c r="H4980" s="77"/>
      <c r="I4980" s="77"/>
    </row>
    <row r="4981" spans="2:9" x14ac:dyDescent="0.2">
      <c r="B4981" s="1"/>
      <c r="E4981" s="82"/>
      <c r="F4981" s="213"/>
      <c r="G4981" s="11"/>
      <c r="H4981" s="77"/>
      <c r="I4981" s="77"/>
    </row>
    <row r="4982" spans="2:9" x14ac:dyDescent="0.2">
      <c r="B4982" s="1"/>
      <c r="E4982" s="82"/>
      <c r="F4982" s="213"/>
      <c r="G4982" s="11"/>
      <c r="H4982" s="77"/>
      <c r="I4982" s="77"/>
    </row>
    <row r="4983" spans="2:9" x14ac:dyDescent="0.2">
      <c r="B4983" s="1"/>
      <c r="E4983" s="82"/>
      <c r="F4983" s="213"/>
      <c r="G4983" s="11"/>
      <c r="H4983" s="77"/>
      <c r="I4983" s="77"/>
    </row>
    <row r="4984" spans="2:9" x14ac:dyDescent="0.2">
      <c r="B4984" s="1"/>
      <c r="E4984" s="82"/>
      <c r="F4984" s="213"/>
      <c r="G4984" s="11"/>
      <c r="H4984" s="77"/>
      <c r="I4984" s="77"/>
    </row>
    <row r="4985" spans="2:9" x14ac:dyDescent="0.2">
      <c r="B4985" s="1"/>
      <c r="E4985" s="82"/>
      <c r="F4985" s="213"/>
      <c r="G4985" s="11"/>
      <c r="H4985" s="77"/>
      <c r="I4985" s="77"/>
    </row>
    <row r="4986" spans="2:9" x14ac:dyDescent="0.2">
      <c r="B4986" s="1"/>
      <c r="E4986" s="82"/>
      <c r="F4986" s="213"/>
      <c r="G4986" s="11"/>
      <c r="H4986" s="77"/>
      <c r="I4986" s="77"/>
    </row>
    <row r="4987" spans="2:9" x14ac:dyDescent="0.2">
      <c r="B4987" s="1"/>
      <c r="E4987" s="82"/>
      <c r="F4987" s="213"/>
      <c r="G4987" s="11"/>
      <c r="H4987" s="77"/>
      <c r="I4987" s="77"/>
    </row>
    <row r="4988" spans="2:9" x14ac:dyDescent="0.2">
      <c r="B4988" s="1"/>
      <c r="E4988" s="82"/>
      <c r="F4988" s="213"/>
      <c r="G4988" s="11"/>
      <c r="H4988" s="77"/>
      <c r="I4988" s="77"/>
    </row>
    <row r="4989" spans="2:9" x14ac:dyDescent="0.2">
      <c r="B4989" s="1"/>
      <c r="E4989" s="82"/>
      <c r="F4989" s="213"/>
      <c r="G4989" s="11"/>
      <c r="H4989" s="77"/>
      <c r="I4989" s="77"/>
    </row>
    <row r="4990" spans="2:9" x14ac:dyDescent="0.2">
      <c r="B4990" s="1"/>
      <c r="E4990" s="82"/>
      <c r="F4990" s="213"/>
      <c r="G4990" s="11"/>
      <c r="H4990" s="77"/>
      <c r="I4990" s="77"/>
    </row>
    <row r="4991" spans="2:9" x14ac:dyDescent="0.2">
      <c r="B4991" s="1"/>
      <c r="E4991" s="82"/>
      <c r="F4991" s="213"/>
      <c r="G4991" s="11"/>
      <c r="H4991" s="77"/>
      <c r="I4991" s="77"/>
    </row>
    <row r="4992" spans="2:9" x14ac:dyDescent="0.2">
      <c r="B4992" s="1"/>
      <c r="E4992" s="82"/>
      <c r="F4992" s="213"/>
      <c r="G4992" s="11"/>
      <c r="H4992" s="77"/>
      <c r="I4992" s="77"/>
    </row>
    <row r="4993" spans="2:9" x14ac:dyDescent="0.2">
      <c r="B4993" s="1"/>
      <c r="E4993" s="82"/>
      <c r="F4993" s="213"/>
      <c r="G4993" s="11"/>
      <c r="H4993" s="77"/>
      <c r="I4993" s="77"/>
    </row>
    <row r="4994" spans="2:9" x14ac:dyDescent="0.2">
      <c r="B4994" s="1"/>
      <c r="E4994" s="82"/>
      <c r="F4994" s="213"/>
      <c r="G4994" s="11"/>
      <c r="H4994" s="77"/>
      <c r="I4994" s="77"/>
    </row>
    <row r="4995" spans="2:9" x14ac:dyDescent="0.2">
      <c r="B4995" s="1"/>
      <c r="E4995" s="82"/>
      <c r="F4995" s="213"/>
      <c r="G4995" s="11"/>
      <c r="H4995" s="77"/>
      <c r="I4995" s="77"/>
    </row>
    <row r="4996" spans="2:9" x14ac:dyDescent="0.2">
      <c r="B4996" s="1"/>
      <c r="E4996" s="82"/>
      <c r="F4996" s="213"/>
      <c r="G4996" s="11"/>
      <c r="H4996" s="77"/>
      <c r="I4996" s="77"/>
    </row>
    <row r="4997" spans="2:9" x14ac:dyDescent="0.2">
      <c r="B4997" s="1"/>
      <c r="E4997" s="82"/>
      <c r="F4997" s="213"/>
      <c r="G4997" s="11"/>
      <c r="H4997" s="77"/>
      <c r="I4997" s="77"/>
    </row>
    <row r="4998" spans="2:9" x14ac:dyDescent="0.2">
      <c r="B4998" s="1"/>
      <c r="E4998" s="82"/>
      <c r="F4998" s="213"/>
      <c r="G4998" s="11"/>
      <c r="H4998" s="77"/>
      <c r="I4998" s="77"/>
    </row>
    <row r="4999" spans="2:9" x14ac:dyDescent="0.2">
      <c r="B4999" s="1"/>
      <c r="E4999" s="82"/>
      <c r="F4999" s="213"/>
      <c r="G4999" s="11"/>
      <c r="H4999" s="77"/>
      <c r="I4999" s="77"/>
    </row>
    <row r="5000" spans="2:9" x14ac:dyDescent="0.2">
      <c r="B5000" s="1"/>
      <c r="E5000" s="82"/>
      <c r="F5000" s="213"/>
      <c r="G5000" s="11"/>
      <c r="H5000" s="77"/>
      <c r="I5000" s="77"/>
    </row>
    <row r="5001" spans="2:9" x14ac:dyDescent="0.2">
      <c r="B5001" s="1"/>
      <c r="E5001" s="82"/>
      <c r="F5001" s="213"/>
      <c r="G5001" s="11"/>
      <c r="H5001" s="77"/>
      <c r="I5001" s="77"/>
    </row>
    <row r="5002" spans="2:9" x14ac:dyDescent="0.2">
      <c r="B5002" s="1"/>
      <c r="E5002" s="82"/>
      <c r="F5002" s="213"/>
      <c r="G5002" s="11"/>
      <c r="H5002" s="77"/>
      <c r="I5002" s="77"/>
    </row>
    <row r="5003" spans="2:9" x14ac:dyDescent="0.2">
      <c r="B5003" s="1"/>
      <c r="E5003" s="82"/>
      <c r="F5003" s="213"/>
      <c r="G5003" s="11"/>
      <c r="H5003" s="77"/>
      <c r="I5003" s="77"/>
    </row>
    <row r="5004" spans="2:9" x14ac:dyDescent="0.2">
      <c r="B5004" s="1"/>
      <c r="E5004" s="82"/>
      <c r="F5004" s="213"/>
      <c r="G5004" s="11"/>
      <c r="H5004" s="77"/>
      <c r="I5004" s="77"/>
    </row>
    <row r="5005" spans="2:9" x14ac:dyDescent="0.2">
      <c r="B5005" s="1"/>
      <c r="E5005" s="82"/>
      <c r="F5005" s="213"/>
      <c r="G5005" s="11"/>
      <c r="H5005" s="77"/>
      <c r="I5005" s="77"/>
    </row>
    <row r="5006" spans="2:9" x14ac:dyDescent="0.2">
      <c r="B5006" s="1"/>
      <c r="E5006" s="82"/>
      <c r="F5006" s="213"/>
      <c r="G5006" s="11"/>
      <c r="H5006" s="77"/>
      <c r="I5006" s="77"/>
    </row>
    <row r="5007" spans="2:9" x14ac:dyDescent="0.2">
      <c r="B5007" s="1"/>
      <c r="E5007" s="82"/>
      <c r="F5007" s="213"/>
      <c r="G5007" s="11"/>
      <c r="H5007" s="77"/>
      <c r="I5007" s="77"/>
    </row>
    <row r="5008" spans="2:9" x14ac:dyDescent="0.2">
      <c r="B5008" s="1"/>
      <c r="E5008" s="82"/>
      <c r="F5008" s="213"/>
      <c r="G5008" s="11"/>
      <c r="H5008" s="77"/>
      <c r="I5008" s="77"/>
    </row>
    <row r="5009" spans="2:9" x14ac:dyDescent="0.2">
      <c r="B5009" s="1"/>
      <c r="E5009" s="82"/>
      <c r="F5009" s="213"/>
      <c r="G5009" s="11"/>
      <c r="H5009" s="77"/>
      <c r="I5009" s="77"/>
    </row>
    <row r="5010" spans="2:9" x14ac:dyDescent="0.2">
      <c r="B5010" s="1"/>
      <c r="E5010" s="82"/>
      <c r="F5010" s="213"/>
      <c r="G5010" s="11"/>
      <c r="H5010" s="77"/>
      <c r="I5010" s="77"/>
    </row>
    <row r="5011" spans="2:9" x14ac:dyDescent="0.2">
      <c r="B5011" s="1"/>
      <c r="E5011" s="82"/>
      <c r="F5011" s="213"/>
      <c r="G5011" s="11"/>
      <c r="H5011" s="77"/>
      <c r="I5011" s="77"/>
    </row>
    <row r="5012" spans="2:9" x14ac:dyDescent="0.2">
      <c r="B5012" s="1"/>
      <c r="E5012" s="82"/>
      <c r="F5012" s="213"/>
      <c r="G5012" s="11"/>
      <c r="H5012" s="77"/>
      <c r="I5012" s="77"/>
    </row>
    <row r="5013" spans="2:9" x14ac:dyDescent="0.2">
      <c r="B5013" s="1"/>
      <c r="E5013" s="82"/>
      <c r="F5013" s="213"/>
      <c r="G5013" s="11"/>
      <c r="H5013" s="77"/>
      <c r="I5013" s="77"/>
    </row>
    <row r="5014" spans="2:9" x14ac:dyDescent="0.2">
      <c r="B5014" s="1"/>
      <c r="E5014" s="82"/>
      <c r="F5014" s="213"/>
      <c r="G5014" s="11"/>
      <c r="H5014" s="77"/>
      <c r="I5014" s="77"/>
    </row>
    <row r="5015" spans="2:9" x14ac:dyDescent="0.2">
      <c r="B5015" s="1"/>
      <c r="E5015" s="82"/>
      <c r="F5015" s="213"/>
      <c r="G5015" s="11"/>
      <c r="H5015" s="77"/>
      <c r="I5015" s="77"/>
    </row>
    <row r="5016" spans="2:9" x14ac:dyDescent="0.2">
      <c r="B5016" s="1"/>
      <c r="E5016" s="82"/>
      <c r="F5016" s="213"/>
      <c r="G5016" s="11"/>
      <c r="H5016" s="77"/>
      <c r="I5016" s="77"/>
    </row>
    <row r="5017" spans="2:9" x14ac:dyDescent="0.2">
      <c r="B5017" s="1"/>
      <c r="E5017" s="82"/>
      <c r="F5017" s="213"/>
      <c r="G5017" s="11"/>
      <c r="H5017" s="77"/>
      <c r="I5017" s="77"/>
    </row>
    <row r="5018" spans="2:9" x14ac:dyDescent="0.2">
      <c r="B5018" s="1"/>
      <c r="E5018" s="82"/>
      <c r="F5018" s="213"/>
      <c r="G5018" s="11"/>
      <c r="H5018" s="77"/>
      <c r="I5018" s="77"/>
    </row>
    <row r="5019" spans="2:9" x14ac:dyDescent="0.2">
      <c r="B5019" s="1"/>
      <c r="E5019" s="82"/>
      <c r="F5019" s="213"/>
      <c r="G5019" s="11"/>
      <c r="H5019" s="77"/>
      <c r="I5019" s="77"/>
    </row>
    <row r="5020" spans="2:9" x14ac:dyDescent="0.2">
      <c r="B5020" s="1"/>
      <c r="E5020" s="82"/>
      <c r="F5020" s="213"/>
      <c r="G5020" s="11"/>
      <c r="H5020" s="77"/>
      <c r="I5020" s="77"/>
    </row>
    <row r="5021" spans="2:9" x14ac:dyDescent="0.2">
      <c r="B5021" s="1"/>
      <c r="E5021" s="82"/>
      <c r="F5021" s="213"/>
      <c r="G5021" s="11"/>
      <c r="H5021" s="77"/>
      <c r="I5021" s="77"/>
    </row>
    <row r="5022" spans="2:9" x14ac:dyDescent="0.2">
      <c r="B5022" s="1"/>
      <c r="E5022" s="82"/>
      <c r="F5022" s="213"/>
      <c r="G5022" s="11"/>
      <c r="H5022" s="77"/>
      <c r="I5022" s="77"/>
    </row>
    <row r="5023" spans="2:9" x14ac:dyDescent="0.2">
      <c r="B5023" s="1"/>
      <c r="E5023" s="82"/>
      <c r="F5023" s="213"/>
      <c r="G5023" s="11"/>
      <c r="H5023" s="77"/>
      <c r="I5023" s="77"/>
    </row>
    <row r="5024" spans="2:9" x14ac:dyDescent="0.2">
      <c r="B5024" s="1"/>
      <c r="E5024" s="82"/>
      <c r="F5024" s="213"/>
      <c r="G5024" s="11"/>
      <c r="H5024" s="77"/>
      <c r="I5024" s="77"/>
    </row>
    <row r="5025" spans="2:9" x14ac:dyDescent="0.2">
      <c r="B5025" s="1"/>
      <c r="E5025" s="82"/>
      <c r="F5025" s="213"/>
      <c r="G5025" s="11"/>
      <c r="H5025" s="77"/>
      <c r="I5025" s="77"/>
    </row>
    <row r="5026" spans="2:9" x14ac:dyDescent="0.2">
      <c r="B5026" s="1"/>
      <c r="E5026" s="82"/>
      <c r="F5026" s="213"/>
      <c r="G5026" s="11"/>
      <c r="H5026" s="77"/>
      <c r="I5026" s="77"/>
    </row>
    <row r="5027" spans="2:9" x14ac:dyDescent="0.2">
      <c r="B5027" s="1"/>
      <c r="E5027" s="82"/>
      <c r="F5027" s="213"/>
      <c r="G5027" s="11"/>
      <c r="H5027" s="77"/>
      <c r="I5027" s="77"/>
    </row>
    <row r="5028" spans="2:9" x14ac:dyDescent="0.2">
      <c r="B5028" s="1"/>
      <c r="E5028" s="82"/>
      <c r="F5028" s="213"/>
      <c r="G5028" s="11"/>
      <c r="H5028" s="77"/>
      <c r="I5028" s="77"/>
    </row>
    <row r="5029" spans="2:9" x14ac:dyDescent="0.2">
      <c r="B5029" s="1"/>
      <c r="E5029" s="82"/>
      <c r="F5029" s="213"/>
      <c r="G5029" s="11"/>
      <c r="H5029" s="77"/>
      <c r="I5029" s="77"/>
    </row>
    <row r="5030" spans="2:9" x14ac:dyDescent="0.2">
      <c r="B5030" s="1"/>
      <c r="E5030" s="82"/>
      <c r="F5030" s="213"/>
      <c r="G5030" s="11"/>
      <c r="H5030" s="77"/>
      <c r="I5030" s="77"/>
    </row>
    <row r="5031" spans="2:9" x14ac:dyDescent="0.2">
      <c r="B5031" s="1"/>
      <c r="E5031" s="82"/>
      <c r="F5031" s="213"/>
      <c r="G5031" s="11"/>
      <c r="H5031" s="77"/>
      <c r="I5031" s="77"/>
    </row>
    <row r="5032" spans="2:9" x14ac:dyDescent="0.2">
      <c r="B5032" s="1"/>
      <c r="E5032" s="82"/>
      <c r="F5032" s="213"/>
      <c r="G5032" s="11"/>
      <c r="H5032" s="77"/>
      <c r="I5032" s="77"/>
    </row>
    <row r="5033" spans="2:9" x14ac:dyDescent="0.2">
      <c r="B5033" s="1"/>
      <c r="E5033" s="82"/>
      <c r="F5033" s="213"/>
      <c r="G5033" s="11"/>
      <c r="H5033" s="77"/>
      <c r="I5033" s="77"/>
    </row>
    <row r="5034" spans="2:9" x14ac:dyDescent="0.2">
      <c r="B5034" s="1"/>
      <c r="E5034" s="82"/>
      <c r="F5034" s="213"/>
      <c r="G5034" s="11"/>
      <c r="H5034" s="77"/>
      <c r="I5034" s="77"/>
    </row>
    <row r="5035" spans="2:9" x14ac:dyDescent="0.2">
      <c r="B5035" s="1"/>
      <c r="E5035" s="82"/>
      <c r="F5035" s="213"/>
      <c r="G5035" s="11"/>
      <c r="H5035" s="77"/>
      <c r="I5035" s="77"/>
    </row>
    <row r="5036" spans="2:9" x14ac:dyDescent="0.2">
      <c r="B5036" s="1"/>
      <c r="E5036" s="82"/>
      <c r="F5036" s="213"/>
      <c r="G5036" s="11"/>
      <c r="H5036" s="77"/>
      <c r="I5036" s="77"/>
    </row>
    <row r="5037" spans="2:9" x14ac:dyDescent="0.2">
      <c r="B5037" s="1"/>
      <c r="E5037" s="82"/>
      <c r="F5037" s="213"/>
      <c r="G5037" s="11"/>
      <c r="H5037" s="77"/>
      <c r="I5037" s="77"/>
    </row>
    <row r="5038" spans="2:9" x14ac:dyDescent="0.2">
      <c r="B5038" s="1"/>
      <c r="E5038" s="82"/>
      <c r="F5038" s="213"/>
      <c r="G5038" s="11"/>
      <c r="H5038" s="77"/>
      <c r="I5038" s="77"/>
    </row>
    <row r="5039" spans="2:9" x14ac:dyDescent="0.2">
      <c r="B5039" s="1"/>
      <c r="E5039" s="82"/>
      <c r="F5039" s="213"/>
      <c r="G5039" s="11"/>
      <c r="H5039" s="77"/>
      <c r="I5039" s="77"/>
    </row>
    <row r="5040" spans="2:9" x14ac:dyDescent="0.2">
      <c r="B5040" s="1"/>
      <c r="E5040" s="82"/>
      <c r="F5040" s="213"/>
      <c r="G5040" s="11"/>
      <c r="H5040" s="77"/>
      <c r="I5040" s="77"/>
    </row>
    <row r="5041" spans="2:9" x14ac:dyDescent="0.2">
      <c r="B5041" s="1"/>
      <c r="E5041" s="82"/>
      <c r="F5041" s="213"/>
      <c r="G5041" s="11"/>
      <c r="H5041" s="77"/>
      <c r="I5041" s="77"/>
    </row>
    <row r="5042" spans="2:9" x14ac:dyDescent="0.2">
      <c r="B5042" s="1"/>
      <c r="E5042" s="82"/>
      <c r="F5042" s="213"/>
      <c r="G5042" s="11"/>
      <c r="H5042" s="77"/>
      <c r="I5042" s="77"/>
    </row>
    <row r="5043" spans="2:9" x14ac:dyDescent="0.2">
      <c r="B5043" s="1"/>
      <c r="E5043" s="82"/>
      <c r="F5043" s="213"/>
      <c r="G5043" s="11"/>
      <c r="H5043" s="77"/>
      <c r="I5043" s="77"/>
    </row>
    <row r="5044" spans="2:9" x14ac:dyDescent="0.2">
      <c r="B5044" s="1"/>
      <c r="E5044" s="82"/>
      <c r="F5044" s="213"/>
      <c r="G5044" s="11"/>
      <c r="H5044" s="77"/>
      <c r="I5044" s="77"/>
    </row>
    <row r="5045" spans="2:9" x14ac:dyDescent="0.2">
      <c r="B5045" s="1"/>
      <c r="E5045" s="82"/>
      <c r="F5045" s="213"/>
      <c r="G5045" s="11"/>
      <c r="H5045" s="77"/>
      <c r="I5045" s="77"/>
    </row>
    <row r="5046" spans="2:9" x14ac:dyDescent="0.2">
      <c r="B5046" s="1"/>
      <c r="E5046" s="82"/>
      <c r="F5046" s="213"/>
      <c r="G5046" s="11"/>
      <c r="H5046" s="77"/>
      <c r="I5046" s="77"/>
    </row>
    <row r="5047" spans="2:9" x14ac:dyDescent="0.2">
      <c r="B5047" s="1"/>
      <c r="E5047" s="82"/>
      <c r="F5047" s="213"/>
      <c r="G5047" s="11"/>
      <c r="H5047" s="77"/>
      <c r="I5047" s="77"/>
    </row>
    <row r="5048" spans="2:9" x14ac:dyDescent="0.2">
      <c r="B5048" s="1"/>
      <c r="E5048" s="82"/>
      <c r="F5048" s="213"/>
      <c r="G5048" s="11"/>
      <c r="H5048" s="77"/>
      <c r="I5048" s="77"/>
    </row>
    <row r="5049" spans="2:9" x14ac:dyDescent="0.2">
      <c r="B5049" s="1"/>
      <c r="E5049" s="82"/>
      <c r="F5049" s="213"/>
      <c r="G5049" s="11"/>
      <c r="H5049" s="77"/>
      <c r="I5049" s="77"/>
    </row>
    <row r="5050" spans="2:9" x14ac:dyDescent="0.2">
      <c r="B5050" s="1"/>
      <c r="E5050" s="82"/>
      <c r="F5050" s="213"/>
      <c r="G5050" s="11"/>
      <c r="H5050" s="77"/>
      <c r="I5050" s="77"/>
    </row>
    <row r="5051" spans="2:9" x14ac:dyDescent="0.2">
      <c r="B5051" s="1"/>
      <c r="E5051" s="82"/>
      <c r="F5051" s="213"/>
      <c r="G5051" s="11"/>
      <c r="H5051" s="77"/>
      <c r="I5051" s="77"/>
    </row>
    <row r="5052" spans="2:9" x14ac:dyDescent="0.2">
      <c r="B5052" s="1"/>
      <c r="E5052" s="82"/>
      <c r="F5052" s="213"/>
      <c r="G5052" s="11"/>
      <c r="H5052" s="77"/>
      <c r="I5052" s="77"/>
    </row>
    <row r="5053" spans="2:9" x14ac:dyDescent="0.2">
      <c r="B5053" s="1"/>
      <c r="E5053" s="82"/>
      <c r="F5053" s="213"/>
      <c r="G5053" s="11"/>
      <c r="H5053" s="77"/>
      <c r="I5053" s="77"/>
    </row>
    <row r="5054" spans="2:9" x14ac:dyDescent="0.2">
      <c r="B5054" s="1"/>
      <c r="E5054" s="82"/>
      <c r="F5054" s="213"/>
      <c r="G5054" s="11"/>
      <c r="H5054" s="77"/>
      <c r="I5054" s="77"/>
    </row>
    <row r="5055" spans="2:9" x14ac:dyDescent="0.2">
      <c r="B5055" s="1"/>
      <c r="E5055" s="82"/>
      <c r="F5055" s="213"/>
      <c r="G5055" s="11"/>
      <c r="H5055" s="77"/>
      <c r="I5055" s="77"/>
    </row>
    <row r="5056" spans="2:9" x14ac:dyDescent="0.2">
      <c r="B5056" s="1"/>
      <c r="E5056" s="82"/>
      <c r="F5056" s="213"/>
      <c r="G5056" s="11"/>
      <c r="H5056" s="77"/>
      <c r="I5056" s="77"/>
    </row>
    <row r="5057" spans="2:9" x14ac:dyDescent="0.2">
      <c r="B5057" s="1"/>
      <c r="E5057" s="82"/>
      <c r="F5057" s="213"/>
      <c r="G5057" s="11"/>
      <c r="H5057" s="77"/>
      <c r="I5057" s="77"/>
    </row>
    <row r="5058" spans="2:9" x14ac:dyDescent="0.2">
      <c r="B5058" s="1"/>
      <c r="E5058" s="82"/>
      <c r="F5058" s="213"/>
      <c r="G5058" s="11"/>
      <c r="H5058" s="77"/>
      <c r="I5058" s="77"/>
    </row>
    <row r="5059" spans="2:9" x14ac:dyDescent="0.2">
      <c r="B5059" s="1"/>
      <c r="E5059" s="82"/>
      <c r="F5059" s="213"/>
      <c r="G5059" s="11"/>
      <c r="H5059" s="77"/>
      <c r="I5059" s="77"/>
    </row>
    <row r="5060" spans="2:9" x14ac:dyDescent="0.2">
      <c r="B5060" s="1"/>
      <c r="E5060" s="82"/>
      <c r="F5060" s="213"/>
      <c r="G5060" s="11"/>
      <c r="H5060" s="77"/>
      <c r="I5060" s="77"/>
    </row>
    <row r="5061" spans="2:9" x14ac:dyDescent="0.2">
      <c r="B5061" s="1"/>
      <c r="E5061" s="82"/>
      <c r="F5061" s="213"/>
      <c r="G5061" s="11"/>
      <c r="H5061" s="77"/>
      <c r="I5061" s="77"/>
    </row>
    <row r="5062" spans="2:9" x14ac:dyDescent="0.2">
      <c r="B5062" s="1"/>
      <c r="E5062" s="82"/>
      <c r="F5062" s="213"/>
      <c r="G5062" s="11"/>
      <c r="H5062" s="77"/>
      <c r="I5062" s="77"/>
    </row>
    <row r="5063" spans="2:9" x14ac:dyDescent="0.2">
      <c r="B5063" s="1"/>
      <c r="E5063" s="82"/>
      <c r="F5063" s="213"/>
      <c r="G5063" s="11"/>
      <c r="H5063" s="77"/>
      <c r="I5063" s="77"/>
    </row>
    <row r="5064" spans="2:9" x14ac:dyDescent="0.2">
      <c r="B5064" s="1"/>
      <c r="E5064" s="82"/>
      <c r="F5064" s="213"/>
      <c r="G5064" s="11"/>
      <c r="H5064" s="77"/>
      <c r="I5064" s="77"/>
    </row>
    <row r="5065" spans="2:9" x14ac:dyDescent="0.2">
      <c r="B5065" s="1"/>
      <c r="E5065" s="82"/>
      <c r="F5065" s="213"/>
      <c r="G5065" s="11"/>
      <c r="H5065" s="77"/>
      <c r="I5065" s="77"/>
    </row>
    <row r="5066" spans="2:9" x14ac:dyDescent="0.2">
      <c r="B5066" s="1"/>
      <c r="E5066" s="82"/>
      <c r="F5066" s="213"/>
      <c r="G5066" s="11"/>
      <c r="H5066" s="77"/>
      <c r="I5066" s="77"/>
    </row>
    <row r="5067" spans="2:9" x14ac:dyDescent="0.2">
      <c r="B5067" s="1"/>
      <c r="E5067" s="82"/>
      <c r="F5067" s="213"/>
      <c r="G5067" s="11"/>
      <c r="H5067" s="77"/>
      <c r="I5067" s="77"/>
    </row>
    <row r="5068" spans="2:9" x14ac:dyDescent="0.2">
      <c r="B5068" s="1"/>
      <c r="E5068" s="82"/>
      <c r="F5068" s="213"/>
      <c r="G5068" s="11"/>
      <c r="H5068" s="77"/>
      <c r="I5068" s="77"/>
    </row>
    <row r="5069" spans="2:9" x14ac:dyDescent="0.2">
      <c r="B5069" s="1"/>
      <c r="E5069" s="82"/>
      <c r="F5069" s="213"/>
      <c r="G5069" s="11"/>
      <c r="H5069" s="77"/>
      <c r="I5069" s="77"/>
    </row>
    <row r="5070" spans="2:9" x14ac:dyDescent="0.2">
      <c r="B5070" s="1"/>
      <c r="E5070" s="82"/>
      <c r="F5070" s="213"/>
      <c r="G5070" s="11"/>
      <c r="H5070" s="77"/>
      <c r="I5070" s="77"/>
    </row>
    <row r="5071" spans="2:9" x14ac:dyDescent="0.2">
      <c r="B5071" s="1"/>
      <c r="E5071" s="82"/>
      <c r="F5071" s="213"/>
      <c r="G5071" s="11"/>
      <c r="H5071" s="77"/>
      <c r="I5071" s="77"/>
    </row>
    <row r="5072" spans="2:9" x14ac:dyDescent="0.2">
      <c r="B5072" s="1"/>
      <c r="E5072" s="82"/>
      <c r="F5072" s="213"/>
      <c r="G5072" s="11"/>
      <c r="H5072" s="77"/>
      <c r="I5072" s="77"/>
    </row>
    <row r="5073" spans="2:9" x14ac:dyDescent="0.2">
      <c r="B5073" s="1"/>
      <c r="E5073" s="82"/>
      <c r="F5073" s="213"/>
      <c r="G5073" s="11"/>
      <c r="H5073" s="77"/>
      <c r="I5073" s="77"/>
    </row>
    <row r="5074" spans="2:9" x14ac:dyDescent="0.2">
      <c r="B5074" s="1"/>
      <c r="E5074" s="82"/>
      <c r="F5074" s="213"/>
      <c r="G5074" s="11"/>
      <c r="H5074" s="77"/>
      <c r="I5074" s="77"/>
    </row>
    <row r="5075" spans="2:9" x14ac:dyDescent="0.2">
      <c r="B5075" s="1"/>
      <c r="E5075" s="82"/>
      <c r="F5075" s="213"/>
      <c r="G5075" s="11"/>
      <c r="H5075" s="77"/>
      <c r="I5075" s="77"/>
    </row>
    <row r="5076" spans="2:9" x14ac:dyDescent="0.2">
      <c r="B5076" s="1"/>
      <c r="E5076" s="82"/>
      <c r="F5076" s="213"/>
      <c r="G5076" s="11"/>
      <c r="H5076" s="77"/>
      <c r="I5076" s="77"/>
    </row>
    <row r="5077" spans="2:9" x14ac:dyDescent="0.2">
      <c r="B5077" s="1"/>
      <c r="E5077" s="82"/>
      <c r="F5077" s="213"/>
      <c r="G5077" s="11"/>
      <c r="H5077" s="77"/>
      <c r="I5077" s="77"/>
    </row>
    <row r="5078" spans="2:9" x14ac:dyDescent="0.2">
      <c r="B5078" s="1"/>
      <c r="E5078" s="82"/>
      <c r="F5078" s="213"/>
      <c r="G5078" s="11"/>
      <c r="H5078" s="77"/>
      <c r="I5078" s="77"/>
    </row>
    <row r="5079" spans="2:9" x14ac:dyDescent="0.2">
      <c r="B5079" s="1"/>
      <c r="E5079" s="82"/>
      <c r="F5079" s="213"/>
      <c r="G5079" s="11"/>
      <c r="H5079" s="77"/>
      <c r="I5079" s="77"/>
    </row>
    <row r="5080" spans="2:9" x14ac:dyDescent="0.2">
      <c r="B5080" s="1"/>
      <c r="E5080" s="82"/>
      <c r="F5080" s="213"/>
      <c r="G5080" s="11"/>
      <c r="H5080" s="77"/>
      <c r="I5080" s="77"/>
    </row>
    <row r="5081" spans="2:9" x14ac:dyDescent="0.2">
      <c r="B5081" s="1"/>
      <c r="E5081" s="82"/>
      <c r="F5081" s="213"/>
      <c r="G5081" s="11"/>
      <c r="H5081" s="77"/>
      <c r="I5081" s="77"/>
    </row>
    <row r="5082" spans="2:9" x14ac:dyDescent="0.2">
      <c r="B5082" s="1"/>
      <c r="E5082" s="82"/>
      <c r="F5082" s="213"/>
      <c r="G5082" s="11"/>
      <c r="H5082" s="77"/>
      <c r="I5082" s="77"/>
    </row>
    <row r="5083" spans="2:9" x14ac:dyDescent="0.2">
      <c r="B5083" s="1"/>
      <c r="E5083" s="82"/>
      <c r="F5083" s="213"/>
      <c r="G5083" s="11"/>
      <c r="H5083" s="77"/>
      <c r="I5083" s="77"/>
    </row>
    <row r="5084" spans="2:9" x14ac:dyDescent="0.2">
      <c r="B5084" s="1"/>
      <c r="E5084" s="82"/>
      <c r="F5084" s="213"/>
      <c r="G5084" s="11"/>
      <c r="H5084" s="77"/>
      <c r="I5084" s="77"/>
    </row>
    <row r="5085" spans="2:9" x14ac:dyDescent="0.2">
      <c r="B5085" s="1"/>
      <c r="E5085" s="82"/>
      <c r="F5085" s="213"/>
      <c r="G5085" s="11"/>
      <c r="H5085" s="77"/>
      <c r="I5085" s="77"/>
    </row>
    <row r="5086" spans="2:9" x14ac:dyDescent="0.2">
      <c r="B5086" s="1"/>
      <c r="E5086" s="82"/>
      <c r="F5086" s="213"/>
      <c r="G5086" s="11"/>
      <c r="H5086" s="77"/>
      <c r="I5086" s="77"/>
    </row>
    <row r="5087" spans="2:9" x14ac:dyDescent="0.2">
      <c r="B5087" s="1"/>
      <c r="E5087" s="82"/>
      <c r="F5087" s="213"/>
      <c r="G5087" s="11"/>
      <c r="H5087" s="77"/>
      <c r="I5087" s="77"/>
    </row>
    <row r="5088" spans="2:9" x14ac:dyDescent="0.2">
      <c r="B5088" s="1"/>
      <c r="E5088" s="82"/>
      <c r="F5088" s="213"/>
      <c r="G5088" s="11"/>
      <c r="H5088" s="77"/>
      <c r="I5088" s="77"/>
    </row>
    <row r="5089" spans="2:9" x14ac:dyDescent="0.2">
      <c r="B5089" s="1"/>
      <c r="E5089" s="82"/>
      <c r="F5089" s="213"/>
      <c r="G5089" s="11"/>
      <c r="H5089" s="77"/>
      <c r="I5089" s="77"/>
    </row>
    <row r="5090" spans="2:9" x14ac:dyDescent="0.2">
      <c r="B5090" s="1"/>
      <c r="E5090" s="82"/>
      <c r="F5090" s="213"/>
      <c r="G5090" s="11"/>
      <c r="H5090" s="77"/>
      <c r="I5090" s="77"/>
    </row>
    <row r="5091" spans="2:9" x14ac:dyDescent="0.2">
      <c r="B5091" s="1"/>
      <c r="E5091" s="82"/>
      <c r="F5091" s="213"/>
      <c r="G5091" s="11"/>
      <c r="H5091" s="77"/>
      <c r="I5091" s="77"/>
    </row>
    <row r="5092" spans="2:9" x14ac:dyDescent="0.2">
      <c r="B5092" s="1"/>
      <c r="E5092" s="82"/>
      <c r="F5092" s="213"/>
      <c r="G5092" s="11"/>
      <c r="H5092" s="77"/>
      <c r="I5092" s="77"/>
    </row>
    <row r="5093" spans="2:9" x14ac:dyDescent="0.2">
      <c r="B5093" s="1"/>
      <c r="E5093" s="82"/>
      <c r="F5093" s="213"/>
      <c r="G5093" s="11"/>
      <c r="H5093" s="77"/>
      <c r="I5093" s="77"/>
    </row>
    <row r="5094" spans="2:9" x14ac:dyDescent="0.2">
      <c r="B5094" s="1"/>
      <c r="E5094" s="82"/>
      <c r="F5094" s="213"/>
      <c r="G5094" s="11"/>
      <c r="H5094" s="77"/>
      <c r="I5094" s="77"/>
    </row>
    <row r="5095" spans="2:9" x14ac:dyDescent="0.2">
      <c r="B5095" s="1"/>
      <c r="E5095" s="82"/>
      <c r="F5095" s="213"/>
      <c r="G5095" s="11"/>
      <c r="H5095" s="77"/>
      <c r="I5095" s="77"/>
    </row>
    <row r="5096" spans="2:9" x14ac:dyDescent="0.2">
      <c r="B5096" s="1"/>
      <c r="E5096" s="82"/>
      <c r="F5096" s="213"/>
      <c r="G5096" s="11"/>
      <c r="H5096" s="77"/>
      <c r="I5096" s="77"/>
    </row>
    <row r="5097" spans="2:9" x14ac:dyDescent="0.2">
      <c r="B5097" s="1"/>
      <c r="E5097" s="82"/>
      <c r="F5097" s="213"/>
      <c r="G5097" s="11"/>
      <c r="H5097" s="77"/>
      <c r="I5097" s="77"/>
    </row>
    <row r="5098" spans="2:9" x14ac:dyDescent="0.2">
      <c r="B5098" s="1"/>
      <c r="E5098" s="82"/>
      <c r="F5098" s="213"/>
      <c r="G5098" s="11"/>
      <c r="H5098" s="77"/>
      <c r="I5098" s="77"/>
    </row>
    <row r="5099" spans="2:9" x14ac:dyDescent="0.2">
      <c r="B5099" s="1"/>
      <c r="E5099" s="82"/>
      <c r="F5099" s="213"/>
      <c r="G5099" s="11"/>
      <c r="H5099" s="77"/>
      <c r="I5099" s="77"/>
    </row>
    <row r="5100" spans="2:9" x14ac:dyDescent="0.2">
      <c r="B5100" s="1"/>
      <c r="E5100" s="82"/>
      <c r="F5100" s="213"/>
      <c r="G5100" s="11"/>
      <c r="H5100" s="77"/>
      <c r="I5100" s="77"/>
    </row>
    <row r="5101" spans="2:9" x14ac:dyDescent="0.2">
      <c r="B5101" s="1"/>
      <c r="E5101" s="82"/>
      <c r="F5101" s="213"/>
      <c r="G5101" s="11"/>
      <c r="H5101" s="77"/>
      <c r="I5101" s="77"/>
    </row>
    <row r="5102" spans="2:9" x14ac:dyDescent="0.2">
      <c r="B5102" s="1"/>
      <c r="E5102" s="82"/>
      <c r="F5102" s="213"/>
      <c r="G5102" s="11"/>
      <c r="H5102" s="77"/>
      <c r="I5102" s="77"/>
    </row>
    <row r="5103" spans="2:9" x14ac:dyDescent="0.2">
      <c r="B5103" s="1"/>
      <c r="E5103" s="82"/>
      <c r="F5103" s="213"/>
      <c r="G5103" s="11"/>
      <c r="H5103" s="77"/>
      <c r="I5103" s="77"/>
    </row>
    <row r="5104" spans="2:9" x14ac:dyDescent="0.2">
      <c r="B5104" s="1"/>
      <c r="E5104" s="82"/>
      <c r="F5104" s="213"/>
      <c r="G5104" s="11"/>
      <c r="H5104" s="77"/>
      <c r="I5104" s="77"/>
    </row>
    <row r="5105" spans="2:9" x14ac:dyDescent="0.2">
      <c r="B5105" s="1"/>
      <c r="E5105" s="82"/>
      <c r="F5105" s="213"/>
      <c r="G5105" s="11"/>
      <c r="H5105" s="77"/>
      <c r="I5105" s="77"/>
    </row>
    <row r="5106" spans="2:9" x14ac:dyDescent="0.2">
      <c r="B5106" s="1"/>
      <c r="E5106" s="82"/>
      <c r="F5106" s="213"/>
      <c r="G5106" s="11"/>
      <c r="H5106" s="77"/>
      <c r="I5106" s="77"/>
    </row>
    <row r="5107" spans="2:9" x14ac:dyDescent="0.2">
      <c r="B5107" s="1"/>
      <c r="E5107" s="82"/>
      <c r="F5107" s="213"/>
      <c r="G5107" s="11"/>
      <c r="H5107" s="77"/>
      <c r="I5107" s="77"/>
    </row>
    <row r="5108" spans="2:9" x14ac:dyDescent="0.2">
      <c r="B5108" s="1"/>
      <c r="E5108" s="82"/>
      <c r="F5108" s="213"/>
      <c r="G5108" s="11"/>
      <c r="H5108" s="77"/>
      <c r="I5108" s="77"/>
    </row>
    <row r="5109" spans="2:9" x14ac:dyDescent="0.2">
      <c r="B5109" s="1"/>
      <c r="E5109" s="82"/>
      <c r="F5109" s="213"/>
      <c r="G5109" s="11"/>
      <c r="H5109" s="77"/>
      <c r="I5109" s="77"/>
    </row>
    <row r="5110" spans="2:9" x14ac:dyDescent="0.2">
      <c r="B5110" s="1"/>
      <c r="E5110" s="82"/>
      <c r="F5110" s="213"/>
      <c r="G5110" s="11"/>
      <c r="H5110" s="77"/>
      <c r="I5110" s="77"/>
    </row>
    <row r="5111" spans="2:9" x14ac:dyDescent="0.2">
      <c r="B5111" s="1"/>
      <c r="E5111" s="82"/>
      <c r="F5111" s="213"/>
      <c r="G5111" s="11"/>
      <c r="H5111" s="77"/>
      <c r="I5111" s="77"/>
    </row>
    <row r="5112" spans="2:9" x14ac:dyDescent="0.2">
      <c r="B5112" s="1"/>
      <c r="E5112" s="82"/>
      <c r="F5112" s="213"/>
      <c r="G5112" s="11"/>
      <c r="H5112" s="77"/>
      <c r="I5112" s="77"/>
    </row>
    <row r="5113" spans="2:9" x14ac:dyDescent="0.2">
      <c r="B5113" s="1"/>
      <c r="E5113" s="82"/>
      <c r="F5113" s="213"/>
      <c r="G5113" s="11"/>
      <c r="H5113" s="77"/>
      <c r="I5113" s="77"/>
    </row>
    <row r="5114" spans="2:9" x14ac:dyDescent="0.2">
      <c r="B5114" s="1"/>
      <c r="E5114" s="82"/>
      <c r="F5114" s="213"/>
      <c r="G5114" s="11"/>
      <c r="H5114" s="77"/>
      <c r="I5114" s="77"/>
    </row>
    <row r="5115" spans="2:9" x14ac:dyDescent="0.2">
      <c r="B5115" s="1"/>
      <c r="E5115" s="82"/>
      <c r="F5115" s="213"/>
      <c r="G5115" s="11"/>
      <c r="H5115" s="77"/>
      <c r="I5115" s="77"/>
    </row>
    <row r="5116" spans="2:9" x14ac:dyDescent="0.2">
      <c r="B5116" s="1"/>
      <c r="E5116" s="82"/>
      <c r="F5116" s="213"/>
      <c r="G5116" s="11"/>
      <c r="H5116" s="77"/>
      <c r="I5116" s="77"/>
    </row>
    <row r="5117" spans="2:9" x14ac:dyDescent="0.2">
      <c r="B5117" s="1"/>
      <c r="E5117" s="82"/>
      <c r="F5117" s="213"/>
      <c r="G5117" s="11"/>
      <c r="H5117" s="77"/>
      <c r="I5117" s="77"/>
    </row>
    <row r="5118" spans="2:9" x14ac:dyDescent="0.2">
      <c r="B5118" s="1"/>
      <c r="E5118" s="82"/>
      <c r="F5118" s="213"/>
      <c r="G5118" s="11"/>
      <c r="H5118" s="77"/>
      <c r="I5118" s="77"/>
    </row>
    <row r="5119" spans="2:9" x14ac:dyDescent="0.2">
      <c r="B5119" s="1"/>
      <c r="E5119" s="82"/>
      <c r="F5119" s="213"/>
      <c r="G5119" s="11"/>
      <c r="H5119" s="77"/>
      <c r="I5119" s="77"/>
    </row>
    <row r="5120" spans="2:9" x14ac:dyDescent="0.2">
      <c r="B5120" s="1"/>
      <c r="E5120" s="82"/>
      <c r="F5120" s="213"/>
      <c r="G5120" s="11"/>
      <c r="H5120" s="77"/>
      <c r="I5120" s="77"/>
    </row>
    <row r="5121" spans="2:9" x14ac:dyDescent="0.2">
      <c r="B5121" s="1"/>
      <c r="E5121" s="82"/>
      <c r="F5121" s="213"/>
      <c r="G5121" s="11"/>
      <c r="H5121" s="77"/>
      <c r="I5121" s="77"/>
    </row>
    <row r="5122" spans="2:9" x14ac:dyDescent="0.2">
      <c r="B5122" s="1"/>
      <c r="E5122" s="82"/>
      <c r="F5122" s="213"/>
      <c r="G5122" s="11"/>
      <c r="H5122" s="77"/>
      <c r="I5122" s="77"/>
    </row>
    <row r="5123" spans="2:9" x14ac:dyDescent="0.2">
      <c r="B5123" s="1"/>
      <c r="E5123" s="82"/>
      <c r="F5123" s="213"/>
      <c r="G5123" s="11"/>
      <c r="H5123" s="77"/>
      <c r="I5123" s="77"/>
    </row>
    <row r="5124" spans="2:9" x14ac:dyDescent="0.2">
      <c r="B5124" s="1"/>
      <c r="E5124" s="82"/>
      <c r="F5124" s="213"/>
      <c r="G5124" s="11"/>
      <c r="H5124" s="77"/>
      <c r="I5124" s="77"/>
    </row>
    <row r="5125" spans="2:9" x14ac:dyDescent="0.2">
      <c r="B5125" s="1"/>
      <c r="E5125" s="82"/>
      <c r="F5125" s="213"/>
      <c r="G5125" s="11"/>
      <c r="H5125" s="77"/>
      <c r="I5125" s="77"/>
    </row>
    <row r="5126" spans="2:9" x14ac:dyDescent="0.2">
      <c r="B5126" s="1"/>
      <c r="E5126" s="82"/>
      <c r="F5126" s="213"/>
      <c r="G5126" s="11"/>
      <c r="H5126" s="77"/>
      <c r="I5126" s="77"/>
    </row>
    <row r="5127" spans="2:9" x14ac:dyDescent="0.2">
      <c r="B5127" s="1"/>
      <c r="E5127" s="82"/>
      <c r="F5127" s="213"/>
      <c r="G5127" s="11"/>
      <c r="H5127" s="77"/>
      <c r="I5127" s="77"/>
    </row>
    <row r="5128" spans="2:9" x14ac:dyDescent="0.2">
      <c r="B5128" s="1"/>
      <c r="E5128" s="82"/>
      <c r="F5128" s="213"/>
      <c r="G5128" s="11"/>
      <c r="H5128" s="77"/>
      <c r="I5128" s="77"/>
    </row>
    <row r="5129" spans="2:9" x14ac:dyDescent="0.2">
      <c r="B5129" s="1"/>
      <c r="E5129" s="82"/>
      <c r="F5129" s="213"/>
      <c r="G5129" s="11"/>
      <c r="H5129" s="77"/>
      <c r="I5129" s="77"/>
    </row>
    <row r="5130" spans="2:9" x14ac:dyDescent="0.2">
      <c r="B5130" s="1"/>
      <c r="E5130" s="82"/>
      <c r="F5130" s="213"/>
      <c r="G5130" s="11"/>
      <c r="H5130" s="77"/>
      <c r="I5130" s="77"/>
    </row>
    <row r="5131" spans="2:9" x14ac:dyDescent="0.2">
      <c r="B5131" s="1"/>
      <c r="E5131" s="82"/>
      <c r="F5131" s="213"/>
      <c r="G5131" s="11"/>
      <c r="H5131" s="77"/>
      <c r="I5131" s="77"/>
    </row>
    <row r="5132" spans="2:9" x14ac:dyDescent="0.2">
      <c r="B5132" s="1"/>
      <c r="E5132" s="82"/>
      <c r="F5132" s="213"/>
      <c r="G5132" s="11"/>
      <c r="H5132" s="77"/>
      <c r="I5132" s="77"/>
    </row>
    <row r="5133" spans="2:9" x14ac:dyDescent="0.2">
      <c r="B5133" s="1"/>
      <c r="E5133" s="82"/>
      <c r="F5133" s="213"/>
      <c r="G5133" s="11"/>
      <c r="H5133" s="77"/>
      <c r="I5133" s="77"/>
    </row>
    <row r="5134" spans="2:9" x14ac:dyDescent="0.2">
      <c r="B5134" s="1"/>
      <c r="E5134" s="82"/>
      <c r="F5134" s="213"/>
      <c r="G5134" s="11"/>
      <c r="H5134" s="77"/>
      <c r="I5134" s="77"/>
    </row>
    <row r="5135" spans="2:9" x14ac:dyDescent="0.2">
      <c r="B5135" s="1"/>
      <c r="E5135" s="82"/>
      <c r="F5135" s="213"/>
      <c r="G5135" s="11"/>
      <c r="H5135" s="77"/>
      <c r="I5135" s="77"/>
    </row>
    <row r="5136" spans="2:9" x14ac:dyDescent="0.2">
      <c r="B5136" s="1"/>
      <c r="E5136" s="82"/>
      <c r="F5136" s="213"/>
      <c r="G5136" s="11"/>
      <c r="H5136" s="77"/>
      <c r="I5136" s="77"/>
    </row>
    <row r="5137" spans="2:9" x14ac:dyDescent="0.2">
      <c r="B5137" s="1"/>
      <c r="E5137" s="82"/>
      <c r="F5137" s="213"/>
      <c r="G5137" s="11"/>
      <c r="H5137" s="77"/>
      <c r="I5137" s="77"/>
    </row>
    <row r="5138" spans="2:9" x14ac:dyDescent="0.2">
      <c r="B5138" s="1"/>
      <c r="E5138" s="82"/>
      <c r="F5138" s="213"/>
      <c r="G5138" s="11"/>
      <c r="H5138" s="77"/>
      <c r="I5138" s="77"/>
    </row>
    <row r="5139" spans="2:9" x14ac:dyDescent="0.2">
      <c r="B5139" s="1"/>
      <c r="E5139" s="82"/>
      <c r="F5139" s="213"/>
      <c r="G5139" s="11"/>
      <c r="H5139" s="77"/>
      <c r="I5139" s="77"/>
    </row>
    <row r="5140" spans="2:9" x14ac:dyDescent="0.2">
      <c r="B5140" s="1"/>
      <c r="E5140" s="82"/>
      <c r="F5140" s="213"/>
      <c r="G5140" s="11"/>
      <c r="H5140" s="77"/>
      <c r="I5140" s="77"/>
    </row>
    <row r="5141" spans="2:9" x14ac:dyDescent="0.2">
      <c r="B5141" s="1"/>
      <c r="E5141" s="82"/>
      <c r="F5141" s="213"/>
      <c r="G5141" s="11"/>
      <c r="H5141" s="77"/>
      <c r="I5141" s="77"/>
    </row>
    <row r="5142" spans="2:9" x14ac:dyDescent="0.2">
      <c r="B5142" s="1"/>
      <c r="E5142" s="82"/>
      <c r="F5142" s="213"/>
      <c r="G5142" s="11"/>
      <c r="H5142" s="77"/>
      <c r="I5142" s="77"/>
    </row>
    <row r="5143" spans="2:9" x14ac:dyDescent="0.2">
      <c r="B5143" s="1"/>
      <c r="E5143" s="82"/>
      <c r="F5143" s="213"/>
      <c r="G5143" s="11"/>
      <c r="H5143" s="77"/>
      <c r="I5143" s="77"/>
    </row>
    <row r="5144" spans="2:9" x14ac:dyDescent="0.2">
      <c r="B5144" s="1"/>
      <c r="E5144" s="82"/>
      <c r="F5144" s="213"/>
      <c r="G5144" s="11"/>
      <c r="H5144" s="77"/>
      <c r="I5144" s="77"/>
    </row>
    <row r="5145" spans="2:9" x14ac:dyDescent="0.2">
      <c r="B5145" s="1"/>
      <c r="E5145" s="82"/>
      <c r="F5145" s="213"/>
      <c r="G5145" s="11"/>
      <c r="H5145" s="77"/>
      <c r="I5145" s="77"/>
    </row>
    <row r="5146" spans="2:9" x14ac:dyDescent="0.2">
      <c r="B5146" s="1"/>
      <c r="E5146" s="82"/>
      <c r="F5146" s="213"/>
      <c r="G5146" s="11"/>
      <c r="H5146" s="77"/>
      <c r="I5146" s="77"/>
    </row>
    <row r="5147" spans="2:9" x14ac:dyDescent="0.2">
      <c r="B5147" s="1"/>
      <c r="E5147" s="82"/>
      <c r="F5147" s="213"/>
      <c r="G5147" s="11"/>
      <c r="H5147" s="77"/>
      <c r="I5147" s="77"/>
    </row>
    <row r="5148" spans="2:9" x14ac:dyDescent="0.2">
      <c r="B5148" s="1"/>
      <c r="E5148" s="82"/>
      <c r="F5148" s="213"/>
      <c r="G5148" s="11"/>
      <c r="H5148" s="77"/>
      <c r="I5148" s="77"/>
    </row>
    <row r="5149" spans="2:9" x14ac:dyDescent="0.2">
      <c r="B5149" s="1"/>
      <c r="E5149" s="82"/>
      <c r="F5149" s="213"/>
      <c r="G5149" s="11"/>
      <c r="H5149" s="77"/>
      <c r="I5149" s="77"/>
    </row>
    <row r="5150" spans="2:9" x14ac:dyDescent="0.2">
      <c r="B5150" s="1"/>
      <c r="E5150" s="82"/>
      <c r="F5150" s="213"/>
      <c r="G5150" s="11"/>
      <c r="H5150" s="77"/>
      <c r="I5150" s="77"/>
    </row>
    <row r="5151" spans="2:9" x14ac:dyDescent="0.2">
      <c r="B5151" s="1"/>
      <c r="E5151" s="82"/>
      <c r="F5151" s="213"/>
      <c r="G5151" s="11"/>
      <c r="H5151" s="77"/>
      <c r="I5151" s="77"/>
    </row>
    <row r="5152" spans="2:9" x14ac:dyDescent="0.2">
      <c r="B5152" s="1"/>
      <c r="E5152" s="82"/>
      <c r="F5152" s="213"/>
      <c r="G5152" s="11"/>
      <c r="H5152" s="77"/>
      <c r="I5152" s="77"/>
    </row>
    <row r="5153" spans="2:9" x14ac:dyDescent="0.2">
      <c r="B5153" s="1"/>
      <c r="E5153" s="82"/>
      <c r="F5153" s="213"/>
      <c r="G5153" s="11"/>
      <c r="H5153" s="77"/>
      <c r="I5153" s="77"/>
    </row>
    <row r="5154" spans="2:9" x14ac:dyDescent="0.2">
      <c r="B5154" s="1"/>
      <c r="E5154" s="82"/>
      <c r="F5154" s="213"/>
      <c r="G5154" s="11"/>
      <c r="H5154" s="77"/>
      <c r="I5154" s="77"/>
    </row>
    <row r="5155" spans="2:9" x14ac:dyDescent="0.2">
      <c r="B5155" s="1"/>
      <c r="E5155" s="82"/>
      <c r="F5155" s="213"/>
      <c r="G5155" s="11"/>
      <c r="H5155" s="77"/>
      <c r="I5155" s="77"/>
    </row>
    <row r="5156" spans="2:9" x14ac:dyDescent="0.2">
      <c r="B5156" s="1"/>
      <c r="E5156" s="82"/>
      <c r="F5156" s="213"/>
      <c r="G5156" s="11"/>
      <c r="H5156" s="77"/>
      <c r="I5156" s="77"/>
    </row>
    <row r="5157" spans="2:9" x14ac:dyDescent="0.2">
      <c r="B5157" s="1"/>
      <c r="E5157" s="82"/>
      <c r="F5157" s="213"/>
      <c r="G5157" s="11"/>
      <c r="H5157" s="77"/>
      <c r="I5157" s="77"/>
    </row>
    <row r="5158" spans="2:9" x14ac:dyDescent="0.2">
      <c r="B5158" s="1"/>
      <c r="E5158" s="82"/>
      <c r="F5158" s="213"/>
      <c r="G5158" s="11"/>
      <c r="H5158" s="77"/>
      <c r="I5158" s="77"/>
    </row>
    <row r="5159" spans="2:9" x14ac:dyDescent="0.2">
      <c r="B5159" s="1"/>
      <c r="E5159" s="82"/>
      <c r="F5159" s="213"/>
      <c r="G5159" s="11"/>
      <c r="H5159" s="77"/>
      <c r="I5159" s="77"/>
    </row>
    <row r="5160" spans="2:9" x14ac:dyDescent="0.2">
      <c r="B5160" s="1"/>
      <c r="E5160" s="82"/>
      <c r="F5160" s="213"/>
      <c r="G5160" s="11"/>
      <c r="H5160" s="77"/>
      <c r="I5160" s="77"/>
    </row>
    <row r="5161" spans="2:9" x14ac:dyDescent="0.2">
      <c r="B5161" s="1"/>
      <c r="E5161" s="82"/>
      <c r="F5161" s="213"/>
      <c r="G5161" s="11"/>
      <c r="H5161" s="77"/>
      <c r="I5161" s="77"/>
    </row>
    <row r="5162" spans="2:9" x14ac:dyDescent="0.2">
      <c r="B5162" s="1"/>
      <c r="E5162" s="82"/>
      <c r="F5162" s="213"/>
      <c r="G5162" s="11"/>
      <c r="H5162" s="77"/>
      <c r="I5162" s="77"/>
    </row>
    <row r="5163" spans="2:9" x14ac:dyDescent="0.2">
      <c r="B5163" s="1"/>
      <c r="E5163" s="82"/>
      <c r="F5163" s="213"/>
      <c r="G5163" s="11"/>
      <c r="H5163" s="77"/>
      <c r="I5163" s="77"/>
    </row>
    <row r="5164" spans="2:9" x14ac:dyDescent="0.2">
      <c r="B5164" s="1"/>
      <c r="E5164" s="82"/>
      <c r="F5164" s="213"/>
      <c r="G5164" s="11"/>
      <c r="H5164" s="77"/>
      <c r="I5164" s="77"/>
    </row>
    <row r="5165" spans="2:9" x14ac:dyDescent="0.2">
      <c r="B5165" s="1"/>
      <c r="E5165" s="82"/>
      <c r="F5165" s="213"/>
      <c r="G5165" s="11"/>
      <c r="H5165" s="77"/>
      <c r="I5165" s="77"/>
    </row>
    <row r="5166" spans="2:9" x14ac:dyDescent="0.2">
      <c r="B5166" s="1"/>
      <c r="E5166" s="82"/>
      <c r="F5166" s="213"/>
      <c r="G5166" s="11"/>
      <c r="H5166" s="77"/>
      <c r="I5166" s="77"/>
    </row>
    <row r="5167" spans="2:9" x14ac:dyDescent="0.2">
      <c r="B5167" s="1"/>
      <c r="E5167" s="82"/>
      <c r="F5167" s="213"/>
      <c r="G5167" s="11"/>
      <c r="H5167" s="77"/>
      <c r="I5167" s="77"/>
    </row>
    <row r="5168" spans="2:9" x14ac:dyDescent="0.2">
      <c r="B5168" s="1"/>
      <c r="E5168" s="82"/>
      <c r="F5168" s="213"/>
      <c r="G5168" s="11"/>
      <c r="H5168" s="77"/>
      <c r="I5168" s="77"/>
    </row>
    <row r="5169" spans="2:9" x14ac:dyDescent="0.2">
      <c r="B5169" s="1"/>
      <c r="E5169" s="82"/>
      <c r="F5169" s="213"/>
      <c r="G5169" s="11"/>
      <c r="H5169" s="77"/>
      <c r="I5169" s="77"/>
    </row>
    <row r="5170" spans="2:9" x14ac:dyDescent="0.2">
      <c r="B5170" s="1"/>
      <c r="E5170" s="82"/>
      <c r="F5170" s="213"/>
      <c r="G5170" s="11"/>
      <c r="H5170" s="77"/>
      <c r="I5170" s="77"/>
    </row>
    <row r="5171" spans="2:9" x14ac:dyDescent="0.2">
      <c r="B5171" s="1"/>
      <c r="E5171" s="82"/>
      <c r="F5171" s="213"/>
      <c r="G5171" s="11"/>
      <c r="H5171" s="77"/>
      <c r="I5171" s="77"/>
    </row>
    <row r="5172" spans="2:9" x14ac:dyDescent="0.2">
      <c r="B5172" s="1"/>
      <c r="E5172" s="82"/>
      <c r="F5172" s="213"/>
      <c r="G5172" s="11"/>
      <c r="H5172" s="77"/>
      <c r="I5172" s="77"/>
    </row>
    <row r="5173" spans="2:9" x14ac:dyDescent="0.2">
      <c r="B5173" s="1"/>
      <c r="E5173" s="82"/>
      <c r="F5173" s="213"/>
      <c r="G5173" s="11"/>
      <c r="H5173" s="77"/>
      <c r="I5173" s="77"/>
    </row>
    <row r="5174" spans="2:9" x14ac:dyDescent="0.2">
      <c r="B5174" s="1"/>
      <c r="E5174" s="82"/>
      <c r="F5174" s="213"/>
      <c r="G5174" s="11"/>
      <c r="H5174" s="77"/>
      <c r="I5174" s="77"/>
    </row>
    <row r="5175" spans="2:9" x14ac:dyDescent="0.2">
      <c r="B5175" s="1"/>
      <c r="E5175" s="82"/>
      <c r="F5175" s="213"/>
      <c r="G5175" s="11"/>
      <c r="H5175" s="77"/>
      <c r="I5175" s="77"/>
    </row>
    <row r="5176" spans="2:9" x14ac:dyDescent="0.2">
      <c r="B5176" s="1"/>
      <c r="E5176" s="82"/>
      <c r="F5176" s="213"/>
      <c r="G5176" s="11"/>
      <c r="H5176" s="77"/>
      <c r="I5176" s="77"/>
    </row>
    <row r="5177" spans="2:9" x14ac:dyDescent="0.2">
      <c r="B5177" s="1"/>
      <c r="E5177" s="82"/>
      <c r="F5177" s="213"/>
      <c r="G5177" s="11"/>
      <c r="H5177" s="77"/>
      <c r="I5177" s="77"/>
    </row>
    <row r="5178" spans="2:9" x14ac:dyDescent="0.2">
      <c r="B5178" s="1"/>
      <c r="E5178" s="82"/>
      <c r="F5178" s="213"/>
      <c r="G5178" s="11"/>
      <c r="H5178" s="77"/>
      <c r="I5178" s="77"/>
    </row>
    <row r="5179" spans="2:9" x14ac:dyDescent="0.2">
      <c r="B5179" s="1"/>
      <c r="E5179" s="82"/>
      <c r="F5179" s="213"/>
      <c r="G5179" s="11"/>
      <c r="H5179" s="77"/>
      <c r="I5179" s="77"/>
    </row>
    <row r="5180" spans="2:9" x14ac:dyDescent="0.2">
      <c r="B5180" s="1"/>
      <c r="E5180" s="82"/>
      <c r="F5180" s="213"/>
      <c r="G5180" s="11"/>
      <c r="H5180" s="77"/>
      <c r="I5180" s="77"/>
    </row>
    <row r="5181" spans="2:9" x14ac:dyDescent="0.2">
      <c r="B5181" s="1"/>
      <c r="E5181" s="82"/>
      <c r="F5181" s="213"/>
      <c r="G5181" s="11"/>
      <c r="H5181" s="77"/>
      <c r="I5181" s="77"/>
    </row>
    <row r="5182" spans="2:9" x14ac:dyDescent="0.2">
      <c r="B5182" s="1"/>
      <c r="E5182" s="82"/>
      <c r="F5182" s="213"/>
      <c r="G5182" s="11"/>
      <c r="H5182" s="77"/>
      <c r="I5182" s="77"/>
    </row>
    <row r="5183" spans="2:9" x14ac:dyDescent="0.2">
      <c r="B5183" s="1"/>
      <c r="E5183" s="82"/>
      <c r="F5183" s="213"/>
      <c r="G5183" s="11"/>
      <c r="H5183" s="77"/>
      <c r="I5183" s="77"/>
    </row>
    <row r="5184" spans="2:9" x14ac:dyDescent="0.2">
      <c r="B5184" s="1"/>
      <c r="E5184" s="82"/>
      <c r="F5184" s="213"/>
      <c r="G5184" s="11"/>
      <c r="H5184" s="77"/>
      <c r="I5184" s="77"/>
    </row>
    <row r="5185" spans="2:9" x14ac:dyDescent="0.2">
      <c r="B5185" s="1"/>
      <c r="E5185" s="82"/>
      <c r="F5185" s="213"/>
      <c r="G5185" s="11"/>
      <c r="H5185" s="77"/>
      <c r="I5185" s="77"/>
    </row>
    <row r="5186" spans="2:9" x14ac:dyDescent="0.2">
      <c r="B5186" s="1"/>
      <c r="E5186" s="82"/>
      <c r="F5186" s="213"/>
      <c r="G5186" s="11"/>
      <c r="H5186" s="77"/>
      <c r="I5186" s="77"/>
    </row>
    <row r="5187" spans="2:9" x14ac:dyDescent="0.2">
      <c r="B5187" s="1"/>
      <c r="E5187" s="82"/>
      <c r="F5187" s="213"/>
      <c r="G5187" s="11"/>
      <c r="H5187" s="77"/>
      <c r="I5187" s="77"/>
    </row>
    <row r="5188" spans="2:9" x14ac:dyDescent="0.2">
      <c r="B5188" s="1"/>
      <c r="E5188" s="82"/>
      <c r="F5188" s="213"/>
      <c r="G5188" s="11"/>
      <c r="H5188" s="77"/>
      <c r="I5188" s="77"/>
    </row>
    <row r="5189" spans="2:9" x14ac:dyDescent="0.2">
      <c r="B5189" s="1"/>
      <c r="E5189" s="82"/>
      <c r="F5189" s="213"/>
      <c r="G5189" s="11"/>
      <c r="H5189" s="77"/>
      <c r="I5189" s="77"/>
    </row>
    <row r="5190" spans="2:9" x14ac:dyDescent="0.2">
      <c r="B5190" s="1"/>
      <c r="E5190" s="82"/>
      <c r="F5190" s="213"/>
      <c r="G5190" s="11"/>
      <c r="H5190" s="77"/>
      <c r="I5190" s="77"/>
    </row>
    <row r="5191" spans="2:9" x14ac:dyDescent="0.2">
      <c r="B5191" s="1"/>
      <c r="E5191" s="82"/>
      <c r="F5191" s="213"/>
      <c r="G5191" s="11"/>
      <c r="H5191" s="77"/>
      <c r="I5191" s="77"/>
    </row>
    <row r="5192" spans="2:9" x14ac:dyDescent="0.2">
      <c r="B5192" s="1"/>
      <c r="E5192" s="82"/>
      <c r="F5192" s="213"/>
      <c r="G5192" s="11"/>
      <c r="H5192" s="77"/>
      <c r="I5192" s="77"/>
    </row>
    <row r="5193" spans="2:9" x14ac:dyDescent="0.2">
      <c r="B5193" s="1"/>
      <c r="E5193" s="82"/>
      <c r="F5193" s="213"/>
      <c r="G5193" s="11"/>
      <c r="H5193" s="77"/>
      <c r="I5193" s="77"/>
    </row>
    <row r="5194" spans="2:9" x14ac:dyDescent="0.2">
      <c r="B5194" s="1"/>
      <c r="E5194" s="82"/>
      <c r="F5194" s="213"/>
      <c r="G5194" s="11"/>
      <c r="H5194" s="77"/>
      <c r="I5194" s="77"/>
    </row>
    <row r="5195" spans="2:9" x14ac:dyDescent="0.2">
      <c r="B5195" s="1"/>
      <c r="E5195" s="82"/>
      <c r="F5195" s="213"/>
      <c r="G5195" s="11"/>
      <c r="H5195" s="77"/>
      <c r="I5195" s="77"/>
    </row>
    <row r="5196" spans="2:9" x14ac:dyDescent="0.2">
      <c r="B5196" s="1"/>
      <c r="E5196" s="82"/>
      <c r="F5196" s="213"/>
      <c r="G5196" s="11"/>
      <c r="H5196" s="77"/>
      <c r="I5196" s="77"/>
    </row>
    <row r="5197" spans="2:9" x14ac:dyDescent="0.2">
      <c r="B5197" s="1"/>
      <c r="E5197" s="82"/>
      <c r="F5197" s="213"/>
      <c r="G5197" s="11"/>
      <c r="H5197" s="77"/>
      <c r="I5197" s="77"/>
    </row>
    <row r="5198" spans="2:9" x14ac:dyDescent="0.2">
      <c r="B5198" s="1"/>
      <c r="E5198" s="82"/>
      <c r="F5198" s="213"/>
      <c r="G5198" s="11"/>
      <c r="H5198" s="77"/>
      <c r="I5198" s="77"/>
    </row>
    <row r="5199" spans="2:9" x14ac:dyDescent="0.2">
      <c r="B5199" s="1"/>
      <c r="E5199" s="82"/>
      <c r="F5199" s="213"/>
      <c r="G5199" s="11"/>
      <c r="H5199" s="77"/>
      <c r="I5199" s="77"/>
    </row>
    <row r="5200" spans="2:9" x14ac:dyDescent="0.2">
      <c r="B5200" s="1"/>
      <c r="E5200" s="82"/>
      <c r="F5200" s="213"/>
      <c r="G5200" s="11"/>
      <c r="H5200" s="77"/>
      <c r="I5200" s="77"/>
    </row>
    <row r="5201" spans="2:9" x14ac:dyDescent="0.2">
      <c r="B5201" s="1"/>
      <c r="E5201" s="82"/>
      <c r="F5201" s="213"/>
      <c r="G5201" s="11"/>
      <c r="H5201" s="77"/>
      <c r="I5201" s="77"/>
    </row>
    <row r="5202" spans="2:9" x14ac:dyDescent="0.2">
      <c r="B5202" s="1"/>
      <c r="E5202" s="82"/>
      <c r="F5202" s="213"/>
      <c r="G5202" s="11"/>
      <c r="H5202" s="77"/>
      <c r="I5202" s="77"/>
    </row>
    <row r="5203" spans="2:9" x14ac:dyDescent="0.2">
      <c r="B5203" s="1"/>
      <c r="E5203" s="82"/>
      <c r="F5203" s="213"/>
      <c r="G5203" s="11"/>
      <c r="H5203" s="77"/>
      <c r="I5203" s="77"/>
    </row>
    <row r="5204" spans="2:9" x14ac:dyDescent="0.2">
      <c r="B5204" s="1"/>
      <c r="E5204" s="82"/>
      <c r="F5204" s="213"/>
      <c r="G5204" s="11"/>
      <c r="H5204" s="77"/>
      <c r="I5204" s="77"/>
    </row>
    <row r="5205" spans="2:9" x14ac:dyDescent="0.2">
      <c r="B5205" s="1"/>
      <c r="E5205" s="82"/>
      <c r="F5205" s="213"/>
      <c r="G5205" s="11"/>
      <c r="H5205" s="77"/>
      <c r="I5205" s="77"/>
    </row>
    <row r="5206" spans="2:9" x14ac:dyDescent="0.2">
      <c r="B5206" s="1"/>
      <c r="E5206" s="82"/>
      <c r="F5206" s="213"/>
      <c r="G5206" s="11"/>
      <c r="H5206" s="77"/>
      <c r="I5206" s="77"/>
    </row>
    <row r="5207" spans="2:9" x14ac:dyDescent="0.2">
      <c r="B5207" s="1"/>
      <c r="E5207" s="82"/>
      <c r="F5207" s="213"/>
      <c r="G5207" s="11"/>
      <c r="H5207" s="77"/>
      <c r="I5207" s="77"/>
    </row>
    <row r="5208" spans="2:9" x14ac:dyDescent="0.2">
      <c r="B5208" s="1"/>
      <c r="E5208" s="82"/>
      <c r="F5208" s="213"/>
      <c r="G5208" s="11"/>
      <c r="H5208" s="77"/>
      <c r="I5208" s="77"/>
    </row>
    <row r="5209" spans="2:9" x14ac:dyDescent="0.2">
      <c r="B5209" s="1"/>
      <c r="E5209" s="82"/>
      <c r="F5209" s="213"/>
      <c r="G5209" s="11"/>
      <c r="H5209" s="77"/>
      <c r="I5209" s="77"/>
    </row>
    <row r="5210" spans="2:9" x14ac:dyDescent="0.2">
      <c r="B5210" s="1"/>
      <c r="E5210" s="82"/>
      <c r="F5210" s="213"/>
      <c r="G5210" s="11"/>
      <c r="H5210" s="77"/>
      <c r="I5210" s="77"/>
    </row>
    <row r="5211" spans="2:9" x14ac:dyDescent="0.2">
      <c r="B5211" s="1"/>
      <c r="E5211" s="82"/>
      <c r="F5211" s="213"/>
      <c r="G5211" s="11"/>
      <c r="H5211" s="77"/>
      <c r="I5211" s="77"/>
    </row>
    <row r="5212" spans="2:9" x14ac:dyDescent="0.2">
      <c r="B5212" s="1"/>
      <c r="E5212" s="82"/>
      <c r="F5212" s="213"/>
      <c r="G5212" s="11"/>
      <c r="H5212" s="77"/>
      <c r="I5212" s="77"/>
    </row>
    <row r="5213" spans="2:9" x14ac:dyDescent="0.2">
      <c r="B5213" s="1"/>
      <c r="E5213" s="82"/>
      <c r="F5213" s="213"/>
      <c r="G5213" s="11"/>
      <c r="H5213" s="77"/>
      <c r="I5213" s="77"/>
    </row>
    <row r="5214" spans="2:9" x14ac:dyDescent="0.2">
      <c r="B5214" s="1"/>
      <c r="E5214" s="82"/>
      <c r="F5214" s="213"/>
      <c r="G5214" s="11"/>
      <c r="H5214" s="77"/>
      <c r="I5214" s="77"/>
    </row>
    <row r="5215" spans="2:9" x14ac:dyDescent="0.2">
      <c r="B5215" s="1"/>
      <c r="E5215" s="82"/>
      <c r="F5215" s="213"/>
      <c r="G5215" s="11"/>
      <c r="H5215" s="77"/>
      <c r="I5215" s="77"/>
    </row>
    <row r="5216" spans="2:9" x14ac:dyDescent="0.2">
      <c r="B5216" s="1"/>
      <c r="E5216" s="82"/>
      <c r="F5216" s="213"/>
      <c r="G5216" s="11"/>
      <c r="H5216" s="77"/>
      <c r="I5216" s="77"/>
    </row>
    <row r="5217" spans="2:9" x14ac:dyDescent="0.2">
      <c r="B5217" s="1"/>
      <c r="E5217" s="82"/>
      <c r="F5217" s="213"/>
      <c r="G5217" s="11"/>
      <c r="H5217" s="77"/>
      <c r="I5217" s="77"/>
    </row>
    <row r="5218" spans="2:9" x14ac:dyDescent="0.2">
      <c r="B5218" s="1"/>
      <c r="E5218" s="82"/>
      <c r="F5218" s="213"/>
      <c r="G5218" s="11"/>
      <c r="H5218" s="77"/>
      <c r="I5218" s="77"/>
    </row>
    <row r="5219" spans="2:9" x14ac:dyDescent="0.2">
      <c r="B5219" s="1"/>
      <c r="E5219" s="82"/>
      <c r="F5219" s="213"/>
      <c r="G5219" s="11"/>
      <c r="H5219" s="77"/>
      <c r="I5219" s="77"/>
    </row>
    <row r="5220" spans="2:9" x14ac:dyDescent="0.2">
      <c r="B5220" s="1"/>
      <c r="E5220" s="82"/>
      <c r="F5220" s="213"/>
      <c r="G5220" s="11"/>
      <c r="H5220" s="77"/>
      <c r="I5220" s="77"/>
    </row>
    <row r="5221" spans="2:9" x14ac:dyDescent="0.2">
      <c r="B5221" s="1"/>
      <c r="E5221" s="82"/>
      <c r="F5221" s="213"/>
      <c r="G5221" s="11"/>
      <c r="H5221" s="77"/>
      <c r="I5221" s="77"/>
    </row>
    <row r="5222" spans="2:9" x14ac:dyDescent="0.2">
      <c r="B5222" s="1"/>
      <c r="E5222" s="82"/>
      <c r="F5222" s="213"/>
      <c r="G5222" s="11"/>
      <c r="H5222" s="77"/>
      <c r="I5222" s="77"/>
    </row>
    <row r="5223" spans="2:9" x14ac:dyDescent="0.2">
      <c r="B5223" s="1"/>
      <c r="E5223" s="82"/>
      <c r="F5223" s="213"/>
      <c r="G5223" s="11"/>
      <c r="H5223" s="77"/>
      <c r="I5223" s="77"/>
    </row>
    <row r="5224" spans="2:9" x14ac:dyDescent="0.2">
      <c r="B5224" s="1"/>
      <c r="E5224" s="82"/>
      <c r="F5224" s="213"/>
      <c r="G5224" s="11"/>
      <c r="H5224" s="77"/>
      <c r="I5224" s="77"/>
    </row>
    <row r="5225" spans="2:9" x14ac:dyDescent="0.2">
      <c r="B5225" s="1"/>
      <c r="E5225" s="82"/>
      <c r="F5225" s="213"/>
      <c r="G5225" s="11"/>
      <c r="H5225" s="77"/>
      <c r="I5225" s="77"/>
    </row>
    <row r="5226" spans="2:9" x14ac:dyDescent="0.2">
      <c r="B5226" s="1"/>
      <c r="E5226" s="82"/>
      <c r="F5226" s="213"/>
      <c r="G5226" s="11"/>
      <c r="H5226" s="77"/>
      <c r="I5226" s="77"/>
    </row>
    <row r="5227" spans="2:9" x14ac:dyDescent="0.2">
      <c r="B5227" s="1"/>
      <c r="E5227" s="82"/>
      <c r="F5227" s="213"/>
      <c r="G5227" s="11"/>
      <c r="H5227" s="77"/>
      <c r="I5227" s="77"/>
    </row>
    <row r="5228" spans="2:9" x14ac:dyDescent="0.2">
      <c r="B5228" s="1"/>
      <c r="E5228" s="82"/>
      <c r="F5228" s="213"/>
      <c r="G5228" s="11"/>
      <c r="H5228" s="77"/>
      <c r="I5228" s="77"/>
    </row>
    <row r="5229" spans="2:9" x14ac:dyDescent="0.2">
      <c r="B5229" s="1"/>
      <c r="E5229" s="82"/>
      <c r="F5229" s="213"/>
      <c r="G5229" s="11"/>
      <c r="H5229" s="77"/>
      <c r="I5229" s="77"/>
    </row>
    <row r="5230" spans="2:9" x14ac:dyDescent="0.2">
      <c r="B5230" s="1"/>
      <c r="E5230" s="82"/>
      <c r="F5230" s="213"/>
      <c r="G5230" s="11"/>
      <c r="H5230" s="77"/>
      <c r="I5230" s="77"/>
    </row>
    <row r="5231" spans="2:9" x14ac:dyDescent="0.2">
      <c r="B5231" s="1"/>
      <c r="E5231" s="82"/>
      <c r="F5231" s="213"/>
      <c r="G5231" s="11"/>
      <c r="H5231" s="77"/>
      <c r="I5231" s="77"/>
    </row>
    <row r="5232" spans="2:9" x14ac:dyDescent="0.2">
      <c r="B5232" s="1"/>
      <c r="E5232" s="82"/>
      <c r="F5232" s="213"/>
      <c r="G5232" s="11"/>
      <c r="H5232" s="77"/>
      <c r="I5232" s="77"/>
    </row>
    <row r="5233" spans="2:9" x14ac:dyDescent="0.2">
      <c r="B5233" s="1"/>
      <c r="E5233" s="82"/>
      <c r="F5233" s="213"/>
      <c r="G5233" s="11"/>
      <c r="H5233" s="77"/>
      <c r="I5233" s="77"/>
    </row>
    <row r="5234" spans="2:9" x14ac:dyDescent="0.2">
      <c r="B5234" s="1"/>
      <c r="E5234" s="82"/>
      <c r="F5234" s="213"/>
      <c r="G5234" s="11"/>
      <c r="H5234" s="77"/>
      <c r="I5234" s="77"/>
    </row>
    <row r="5235" spans="2:9" x14ac:dyDescent="0.2">
      <c r="B5235" s="1"/>
      <c r="E5235" s="82"/>
      <c r="F5235" s="213"/>
      <c r="G5235" s="11"/>
      <c r="H5235" s="77"/>
      <c r="I5235" s="77"/>
    </row>
    <row r="5236" spans="2:9" x14ac:dyDescent="0.2">
      <c r="B5236" s="1"/>
      <c r="E5236" s="82"/>
      <c r="F5236" s="213"/>
      <c r="G5236" s="11"/>
      <c r="H5236" s="77"/>
      <c r="I5236" s="77"/>
    </row>
    <row r="5237" spans="2:9" x14ac:dyDescent="0.2">
      <c r="B5237" s="1"/>
      <c r="E5237" s="82"/>
      <c r="F5237" s="213"/>
      <c r="G5237" s="11"/>
      <c r="H5237" s="77"/>
      <c r="I5237" s="77"/>
    </row>
    <row r="5238" spans="2:9" x14ac:dyDescent="0.2">
      <c r="B5238" s="1"/>
      <c r="E5238" s="82"/>
      <c r="F5238" s="213"/>
      <c r="G5238" s="11"/>
      <c r="H5238" s="77"/>
      <c r="I5238" s="77"/>
    </row>
    <row r="5239" spans="2:9" x14ac:dyDescent="0.2">
      <c r="B5239" s="1"/>
      <c r="E5239" s="82"/>
      <c r="F5239" s="213"/>
      <c r="G5239" s="11"/>
      <c r="H5239" s="77"/>
      <c r="I5239" s="77"/>
    </row>
    <row r="5240" spans="2:9" x14ac:dyDescent="0.2">
      <c r="B5240" s="1"/>
      <c r="E5240" s="82"/>
      <c r="F5240" s="213"/>
      <c r="G5240" s="11"/>
      <c r="H5240" s="77"/>
      <c r="I5240" s="77"/>
    </row>
    <row r="5241" spans="2:9" x14ac:dyDescent="0.2">
      <c r="B5241" s="1"/>
      <c r="E5241" s="82"/>
      <c r="F5241" s="213"/>
      <c r="G5241" s="11"/>
      <c r="H5241" s="77"/>
      <c r="I5241" s="77"/>
    </row>
    <row r="5242" spans="2:9" x14ac:dyDescent="0.2">
      <c r="B5242" s="1"/>
      <c r="E5242" s="82"/>
      <c r="F5242" s="213"/>
      <c r="G5242" s="11"/>
      <c r="H5242" s="77"/>
      <c r="I5242" s="77"/>
    </row>
    <row r="5243" spans="2:9" x14ac:dyDescent="0.2">
      <c r="B5243" s="1"/>
      <c r="E5243" s="82"/>
      <c r="F5243" s="213"/>
      <c r="G5243" s="11"/>
      <c r="H5243" s="77"/>
      <c r="I5243" s="77"/>
    </row>
    <row r="5244" spans="2:9" x14ac:dyDescent="0.2">
      <c r="B5244" s="1"/>
      <c r="E5244" s="82"/>
      <c r="F5244" s="213"/>
      <c r="G5244" s="11"/>
      <c r="H5244" s="77"/>
      <c r="I5244" s="77"/>
    </row>
    <row r="5245" spans="2:9" x14ac:dyDescent="0.2">
      <c r="B5245" s="1"/>
      <c r="E5245" s="82"/>
      <c r="F5245" s="213"/>
      <c r="G5245" s="11"/>
      <c r="H5245" s="77"/>
      <c r="I5245" s="77"/>
    </row>
    <row r="5246" spans="2:9" x14ac:dyDescent="0.2">
      <c r="B5246" s="1"/>
      <c r="E5246" s="82"/>
      <c r="F5246" s="213"/>
      <c r="G5246" s="11"/>
      <c r="H5246" s="77"/>
      <c r="I5246" s="77"/>
    </row>
    <row r="5247" spans="2:9" x14ac:dyDescent="0.2">
      <c r="B5247" s="1"/>
      <c r="E5247" s="82"/>
      <c r="F5247" s="213"/>
      <c r="G5247" s="11"/>
      <c r="H5247" s="77"/>
      <c r="I5247" s="77"/>
    </row>
    <row r="5248" spans="2:9" x14ac:dyDescent="0.2">
      <c r="B5248" s="1"/>
      <c r="E5248" s="82"/>
      <c r="F5248" s="213"/>
      <c r="G5248" s="11"/>
      <c r="H5248" s="77"/>
      <c r="I5248" s="77"/>
    </row>
    <row r="5249" spans="2:9" x14ac:dyDescent="0.2">
      <c r="B5249" s="1"/>
      <c r="E5249" s="82"/>
      <c r="F5249" s="213"/>
      <c r="G5249" s="11"/>
      <c r="H5249" s="77"/>
      <c r="I5249" s="77"/>
    </row>
    <row r="5250" spans="2:9" x14ac:dyDescent="0.2">
      <c r="B5250" s="1"/>
      <c r="E5250" s="82"/>
      <c r="F5250" s="213"/>
      <c r="G5250" s="11"/>
      <c r="H5250" s="77"/>
      <c r="I5250" s="77"/>
    </row>
    <row r="5251" spans="2:9" x14ac:dyDescent="0.2">
      <c r="B5251" s="1"/>
      <c r="E5251" s="82"/>
      <c r="F5251" s="213"/>
      <c r="G5251" s="11"/>
      <c r="H5251" s="77"/>
      <c r="I5251" s="77"/>
    </row>
    <row r="5252" spans="2:9" x14ac:dyDescent="0.2">
      <c r="B5252" s="1"/>
      <c r="E5252" s="82"/>
      <c r="F5252" s="213"/>
      <c r="G5252" s="11"/>
      <c r="H5252" s="77"/>
      <c r="I5252" s="77"/>
    </row>
    <row r="5253" spans="2:9" x14ac:dyDescent="0.2">
      <c r="B5253" s="1"/>
      <c r="E5253" s="82"/>
      <c r="F5253" s="213"/>
      <c r="G5253" s="11"/>
      <c r="H5253" s="77"/>
      <c r="I5253" s="77"/>
    </row>
    <row r="5254" spans="2:9" x14ac:dyDescent="0.2">
      <c r="B5254" s="1"/>
      <c r="E5254" s="82"/>
      <c r="F5254" s="213"/>
      <c r="G5254" s="11"/>
      <c r="H5254" s="77"/>
      <c r="I5254" s="77"/>
    </row>
    <row r="5255" spans="2:9" x14ac:dyDescent="0.2">
      <c r="B5255" s="1"/>
      <c r="E5255" s="82"/>
      <c r="F5255" s="213"/>
      <c r="G5255" s="11"/>
      <c r="H5255" s="77"/>
      <c r="I5255" s="77"/>
    </row>
    <row r="5256" spans="2:9" x14ac:dyDescent="0.2">
      <c r="B5256" s="1"/>
      <c r="E5256" s="82"/>
      <c r="F5256" s="213"/>
      <c r="G5256" s="11"/>
      <c r="H5256" s="77"/>
      <c r="I5256" s="77"/>
    </row>
    <row r="5257" spans="2:9" x14ac:dyDescent="0.2">
      <c r="B5257" s="1"/>
      <c r="E5257" s="82"/>
      <c r="F5257" s="213"/>
      <c r="G5257" s="11"/>
      <c r="H5257" s="77"/>
      <c r="I5257" s="77"/>
    </row>
    <row r="5258" spans="2:9" x14ac:dyDescent="0.2">
      <c r="B5258" s="1"/>
      <c r="E5258" s="82"/>
      <c r="F5258" s="213"/>
      <c r="G5258" s="11"/>
      <c r="H5258" s="77"/>
      <c r="I5258" s="77"/>
    </row>
    <row r="5259" spans="2:9" x14ac:dyDescent="0.2">
      <c r="B5259" s="1"/>
      <c r="E5259" s="82"/>
      <c r="F5259" s="213"/>
      <c r="G5259" s="11"/>
      <c r="H5259" s="77"/>
      <c r="I5259" s="77"/>
    </row>
    <row r="5260" spans="2:9" x14ac:dyDescent="0.2">
      <c r="B5260" s="1"/>
      <c r="E5260" s="82"/>
      <c r="F5260" s="213"/>
      <c r="G5260" s="11"/>
      <c r="H5260" s="77"/>
      <c r="I5260" s="77"/>
    </row>
    <row r="5261" spans="2:9" x14ac:dyDescent="0.2">
      <c r="B5261" s="1"/>
      <c r="E5261" s="82"/>
      <c r="F5261" s="213"/>
      <c r="G5261" s="11"/>
      <c r="H5261" s="77"/>
      <c r="I5261" s="77"/>
    </row>
    <row r="5262" spans="2:9" x14ac:dyDescent="0.2">
      <c r="B5262" s="1"/>
      <c r="E5262" s="82"/>
      <c r="F5262" s="213"/>
      <c r="G5262" s="11"/>
      <c r="H5262" s="77"/>
      <c r="I5262" s="77"/>
    </row>
    <row r="5263" spans="2:9" x14ac:dyDescent="0.2">
      <c r="B5263" s="1"/>
      <c r="E5263" s="82"/>
      <c r="F5263" s="213"/>
      <c r="G5263" s="11"/>
      <c r="H5263" s="77"/>
      <c r="I5263" s="77"/>
    </row>
    <row r="5264" spans="2:9" x14ac:dyDescent="0.2">
      <c r="B5264" s="1"/>
      <c r="E5264" s="82"/>
      <c r="F5264" s="213"/>
      <c r="G5264" s="11"/>
      <c r="H5264" s="77"/>
      <c r="I5264" s="77"/>
    </row>
    <row r="5265" spans="2:9" x14ac:dyDescent="0.2">
      <c r="B5265" s="1"/>
      <c r="E5265" s="82"/>
      <c r="F5265" s="213"/>
      <c r="G5265" s="11"/>
      <c r="H5265" s="77"/>
      <c r="I5265" s="77"/>
    </row>
    <row r="5266" spans="2:9" x14ac:dyDescent="0.2">
      <c r="B5266" s="1"/>
      <c r="E5266" s="82"/>
      <c r="F5266" s="213"/>
      <c r="G5266" s="11"/>
      <c r="H5266" s="77"/>
      <c r="I5266" s="77"/>
    </row>
    <row r="5267" spans="2:9" x14ac:dyDescent="0.2">
      <c r="B5267" s="1"/>
      <c r="E5267" s="82"/>
      <c r="F5267" s="213"/>
      <c r="G5267" s="11"/>
      <c r="H5267" s="77"/>
      <c r="I5267" s="77"/>
    </row>
    <row r="5268" spans="2:9" x14ac:dyDescent="0.2">
      <c r="B5268" s="1"/>
      <c r="E5268" s="82"/>
      <c r="F5268" s="213"/>
      <c r="G5268" s="11"/>
      <c r="H5268" s="77"/>
      <c r="I5268" s="77"/>
    </row>
    <row r="5269" spans="2:9" x14ac:dyDescent="0.2">
      <c r="B5269" s="1"/>
      <c r="E5269" s="82"/>
      <c r="F5269" s="213"/>
      <c r="G5269" s="11"/>
      <c r="H5269" s="77"/>
      <c r="I5269" s="77"/>
    </row>
    <row r="5270" spans="2:9" x14ac:dyDescent="0.2">
      <c r="B5270" s="1"/>
      <c r="E5270" s="82"/>
      <c r="F5270" s="213"/>
      <c r="G5270" s="11"/>
      <c r="H5270" s="77"/>
      <c r="I5270" s="77"/>
    </row>
    <row r="5271" spans="2:9" x14ac:dyDescent="0.2">
      <c r="B5271" s="1"/>
      <c r="E5271" s="82"/>
      <c r="F5271" s="213"/>
      <c r="G5271" s="11"/>
      <c r="H5271" s="77"/>
      <c r="I5271" s="77"/>
    </row>
    <row r="5272" spans="2:9" x14ac:dyDescent="0.2">
      <c r="B5272" s="1"/>
      <c r="E5272" s="82"/>
      <c r="F5272" s="213"/>
      <c r="G5272" s="11"/>
      <c r="H5272" s="77"/>
      <c r="I5272" s="77"/>
    </row>
    <row r="5273" spans="2:9" x14ac:dyDescent="0.2">
      <c r="B5273" s="1"/>
      <c r="E5273" s="82"/>
      <c r="F5273" s="213"/>
      <c r="G5273" s="11"/>
      <c r="H5273" s="77"/>
      <c r="I5273" s="77"/>
    </row>
    <row r="5274" spans="2:9" x14ac:dyDescent="0.2">
      <c r="B5274" s="1"/>
      <c r="E5274" s="82"/>
      <c r="F5274" s="213"/>
      <c r="G5274" s="11"/>
      <c r="H5274" s="77"/>
      <c r="I5274" s="77"/>
    </row>
    <row r="5275" spans="2:9" x14ac:dyDescent="0.2">
      <c r="B5275" s="1"/>
      <c r="E5275" s="82"/>
      <c r="F5275" s="213"/>
      <c r="G5275" s="11"/>
      <c r="H5275" s="77"/>
      <c r="I5275" s="77"/>
    </row>
    <row r="5276" spans="2:9" x14ac:dyDescent="0.2">
      <c r="B5276" s="1"/>
      <c r="E5276" s="82"/>
      <c r="F5276" s="213"/>
      <c r="G5276" s="11"/>
      <c r="H5276" s="77"/>
      <c r="I5276" s="77"/>
    </row>
    <row r="5277" spans="2:9" x14ac:dyDescent="0.2">
      <c r="B5277" s="1"/>
      <c r="E5277" s="82"/>
      <c r="F5277" s="213"/>
      <c r="G5277" s="11"/>
      <c r="H5277" s="77"/>
      <c r="I5277" s="77"/>
    </row>
    <row r="5278" spans="2:9" x14ac:dyDescent="0.2">
      <c r="B5278" s="1"/>
      <c r="E5278" s="82"/>
      <c r="F5278" s="213"/>
      <c r="G5278" s="11"/>
      <c r="H5278" s="77"/>
      <c r="I5278" s="77"/>
    </row>
    <row r="5279" spans="2:9" x14ac:dyDescent="0.2">
      <c r="B5279" s="1"/>
      <c r="E5279" s="82"/>
      <c r="F5279" s="213"/>
      <c r="G5279" s="11"/>
      <c r="H5279" s="77"/>
      <c r="I5279" s="77"/>
    </row>
    <row r="5280" spans="2:9" x14ac:dyDescent="0.2">
      <c r="B5280" s="1"/>
      <c r="E5280" s="82"/>
      <c r="F5280" s="213"/>
      <c r="G5280" s="11"/>
      <c r="H5280" s="77"/>
      <c r="I5280" s="77"/>
    </row>
    <row r="5281" spans="2:9" x14ac:dyDescent="0.2">
      <c r="B5281" s="1"/>
      <c r="E5281" s="82"/>
      <c r="F5281" s="213"/>
      <c r="G5281" s="11"/>
      <c r="H5281" s="77"/>
      <c r="I5281" s="77"/>
    </row>
    <row r="5282" spans="2:9" x14ac:dyDescent="0.2">
      <c r="B5282" s="1"/>
      <c r="E5282" s="82"/>
      <c r="F5282" s="213"/>
      <c r="G5282" s="11"/>
      <c r="H5282" s="77"/>
      <c r="I5282" s="77"/>
    </row>
    <row r="5283" spans="2:9" x14ac:dyDescent="0.2">
      <c r="B5283" s="1"/>
      <c r="E5283" s="82"/>
      <c r="F5283" s="213"/>
      <c r="G5283" s="11"/>
      <c r="H5283" s="77"/>
      <c r="I5283" s="77"/>
    </row>
    <row r="5284" spans="2:9" x14ac:dyDescent="0.2">
      <c r="B5284" s="1"/>
      <c r="E5284" s="82"/>
      <c r="F5284" s="213"/>
      <c r="G5284" s="11"/>
      <c r="H5284" s="77"/>
      <c r="I5284" s="77"/>
    </row>
    <row r="5285" spans="2:9" x14ac:dyDescent="0.2">
      <c r="B5285" s="1"/>
      <c r="E5285" s="82"/>
      <c r="F5285" s="213"/>
      <c r="G5285" s="11"/>
      <c r="H5285" s="77"/>
      <c r="I5285" s="77"/>
    </row>
    <row r="5286" spans="2:9" x14ac:dyDescent="0.2">
      <c r="B5286" s="1"/>
      <c r="E5286" s="82"/>
      <c r="F5286" s="213"/>
      <c r="G5286" s="11"/>
      <c r="H5286" s="77"/>
      <c r="I5286" s="77"/>
    </row>
    <row r="5287" spans="2:9" x14ac:dyDescent="0.2">
      <c r="B5287" s="1"/>
      <c r="E5287" s="82"/>
      <c r="F5287" s="213"/>
      <c r="G5287" s="11"/>
      <c r="H5287" s="77"/>
      <c r="I5287" s="77"/>
    </row>
    <row r="5288" spans="2:9" x14ac:dyDescent="0.2">
      <c r="B5288" s="1"/>
      <c r="E5288" s="82"/>
      <c r="F5288" s="213"/>
      <c r="G5288" s="11"/>
      <c r="H5288" s="77"/>
      <c r="I5288" s="77"/>
    </row>
    <row r="5289" spans="2:9" x14ac:dyDescent="0.2">
      <c r="B5289" s="1"/>
      <c r="E5289" s="82"/>
      <c r="F5289" s="213"/>
      <c r="G5289" s="11"/>
      <c r="H5289" s="77"/>
      <c r="I5289" s="77"/>
    </row>
    <row r="5290" spans="2:9" x14ac:dyDescent="0.2">
      <c r="B5290" s="1"/>
      <c r="E5290" s="82"/>
      <c r="F5290" s="213"/>
      <c r="G5290" s="11"/>
      <c r="H5290" s="77"/>
      <c r="I5290" s="77"/>
    </row>
    <row r="5291" spans="2:9" x14ac:dyDescent="0.2">
      <c r="B5291" s="1"/>
      <c r="E5291" s="82"/>
      <c r="F5291" s="213"/>
      <c r="G5291" s="11"/>
      <c r="H5291" s="77"/>
      <c r="I5291" s="77"/>
    </row>
    <row r="5292" spans="2:9" x14ac:dyDescent="0.2">
      <c r="B5292" s="1"/>
      <c r="E5292" s="82"/>
      <c r="F5292" s="213"/>
      <c r="G5292" s="11"/>
      <c r="H5292" s="77"/>
      <c r="I5292" s="77"/>
    </row>
    <row r="5293" spans="2:9" x14ac:dyDescent="0.2">
      <c r="B5293" s="1"/>
      <c r="E5293" s="82"/>
      <c r="F5293" s="213"/>
      <c r="G5293" s="11"/>
      <c r="H5293" s="77"/>
      <c r="I5293" s="77"/>
    </row>
    <row r="5294" spans="2:9" x14ac:dyDescent="0.2">
      <c r="B5294" s="1"/>
      <c r="E5294" s="82"/>
      <c r="F5294" s="213"/>
      <c r="G5294" s="11"/>
      <c r="H5294" s="77"/>
      <c r="I5294" s="77"/>
    </row>
    <row r="5295" spans="2:9" x14ac:dyDescent="0.2">
      <c r="B5295" s="1"/>
      <c r="E5295" s="82"/>
      <c r="F5295" s="213"/>
      <c r="G5295" s="11"/>
      <c r="H5295" s="77"/>
      <c r="I5295" s="77"/>
    </row>
    <row r="5296" spans="2:9" x14ac:dyDescent="0.2">
      <c r="B5296" s="1"/>
      <c r="E5296" s="82"/>
      <c r="F5296" s="213"/>
      <c r="G5296" s="11"/>
      <c r="H5296" s="77"/>
      <c r="I5296" s="77"/>
    </row>
    <row r="5297" spans="2:9" x14ac:dyDescent="0.2">
      <c r="B5297" s="1"/>
      <c r="E5297" s="82"/>
      <c r="F5297" s="213"/>
      <c r="G5297" s="11"/>
      <c r="H5297" s="77"/>
      <c r="I5297" s="77"/>
    </row>
    <row r="5298" spans="2:9" x14ac:dyDescent="0.2">
      <c r="B5298" s="1"/>
      <c r="E5298" s="82"/>
      <c r="F5298" s="213"/>
      <c r="G5298" s="11"/>
      <c r="H5298" s="77"/>
      <c r="I5298" s="77"/>
    </row>
    <row r="5299" spans="2:9" x14ac:dyDescent="0.2">
      <c r="B5299" s="1"/>
      <c r="E5299" s="82"/>
      <c r="F5299" s="213"/>
      <c r="G5299" s="11"/>
      <c r="H5299" s="77"/>
      <c r="I5299" s="77"/>
    </row>
    <row r="5300" spans="2:9" x14ac:dyDescent="0.2">
      <c r="B5300" s="1"/>
      <c r="E5300" s="82"/>
      <c r="F5300" s="213"/>
      <c r="G5300" s="11"/>
      <c r="H5300" s="77"/>
      <c r="I5300" s="77"/>
    </row>
    <row r="5301" spans="2:9" x14ac:dyDescent="0.2">
      <c r="B5301" s="1"/>
      <c r="E5301" s="82"/>
      <c r="F5301" s="213"/>
      <c r="G5301" s="11"/>
      <c r="H5301" s="77"/>
      <c r="I5301" s="77"/>
    </row>
    <row r="5302" spans="2:9" x14ac:dyDescent="0.2">
      <c r="B5302" s="1"/>
      <c r="E5302" s="82"/>
      <c r="F5302" s="213"/>
      <c r="G5302" s="11"/>
      <c r="H5302" s="77"/>
      <c r="I5302" s="77"/>
    </row>
    <row r="5303" spans="2:9" x14ac:dyDescent="0.2">
      <c r="B5303" s="1"/>
      <c r="E5303" s="82"/>
      <c r="F5303" s="213"/>
      <c r="G5303" s="11"/>
      <c r="H5303" s="77"/>
      <c r="I5303" s="77"/>
    </row>
    <row r="5304" spans="2:9" x14ac:dyDescent="0.2">
      <c r="B5304" s="1"/>
      <c r="E5304" s="82"/>
      <c r="F5304" s="213"/>
      <c r="G5304" s="11"/>
      <c r="H5304" s="77"/>
      <c r="I5304" s="77"/>
    </row>
    <row r="5305" spans="2:9" x14ac:dyDescent="0.2">
      <c r="B5305" s="1"/>
      <c r="E5305" s="82"/>
      <c r="F5305" s="213"/>
      <c r="G5305" s="11"/>
      <c r="H5305" s="77"/>
      <c r="I5305" s="77"/>
    </row>
    <row r="5306" spans="2:9" x14ac:dyDescent="0.2">
      <c r="B5306" s="1"/>
      <c r="E5306" s="82"/>
      <c r="F5306" s="213"/>
      <c r="G5306" s="11"/>
      <c r="H5306" s="77"/>
      <c r="I5306" s="77"/>
    </row>
    <row r="5307" spans="2:9" x14ac:dyDescent="0.2">
      <c r="B5307" s="1"/>
      <c r="E5307" s="82"/>
      <c r="F5307" s="213"/>
      <c r="G5307" s="11"/>
      <c r="H5307" s="77"/>
      <c r="I5307" s="77"/>
    </row>
    <row r="5308" spans="2:9" x14ac:dyDescent="0.2">
      <c r="B5308" s="1"/>
      <c r="E5308" s="82"/>
      <c r="F5308" s="213"/>
      <c r="G5308" s="11"/>
      <c r="H5308" s="77"/>
      <c r="I5308" s="77"/>
    </row>
    <row r="5309" spans="2:9" x14ac:dyDescent="0.2">
      <c r="B5309" s="1"/>
      <c r="E5309" s="82"/>
      <c r="F5309" s="213"/>
      <c r="G5309" s="11"/>
      <c r="H5309" s="77"/>
      <c r="I5309" s="77"/>
    </row>
    <row r="5310" spans="2:9" x14ac:dyDescent="0.2">
      <c r="B5310" s="1"/>
      <c r="E5310" s="82"/>
      <c r="F5310" s="213"/>
      <c r="G5310" s="11"/>
      <c r="H5310" s="77"/>
      <c r="I5310" s="77"/>
    </row>
    <row r="5311" spans="2:9" x14ac:dyDescent="0.2">
      <c r="B5311" s="1"/>
      <c r="E5311" s="82"/>
      <c r="F5311" s="213"/>
      <c r="G5311" s="11"/>
      <c r="H5311" s="77"/>
      <c r="I5311" s="77"/>
    </row>
    <row r="5312" spans="2:9" x14ac:dyDescent="0.2">
      <c r="B5312" s="1"/>
      <c r="E5312" s="82"/>
      <c r="F5312" s="213"/>
      <c r="G5312" s="11"/>
      <c r="H5312" s="77"/>
      <c r="I5312" s="77"/>
    </row>
    <row r="5313" spans="2:9" x14ac:dyDescent="0.2">
      <c r="B5313" s="1"/>
      <c r="E5313" s="82"/>
      <c r="F5313" s="213"/>
      <c r="G5313" s="11"/>
      <c r="H5313" s="77"/>
      <c r="I5313" s="77"/>
    </row>
    <row r="5314" spans="2:9" x14ac:dyDescent="0.2">
      <c r="B5314" s="1"/>
      <c r="E5314" s="82"/>
      <c r="F5314" s="213"/>
      <c r="G5314" s="11"/>
      <c r="H5314" s="77"/>
      <c r="I5314" s="77"/>
    </row>
    <row r="5315" spans="2:9" x14ac:dyDescent="0.2">
      <c r="B5315" s="1"/>
      <c r="E5315" s="82"/>
      <c r="F5315" s="213"/>
      <c r="G5315" s="11"/>
      <c r="H5315" s="77"/>
      <c r="I5315" s="77"/>
    </row>
    <row r="5316" spans="2:9" x14ac:dyDescent="0.2">
      <c r="B5316" s="1"/>
      <c r="E5316" s="82"/>
      <c r="F5316" s="213"/>
      <c r="G5316" s="11"/>
      <c r="H5316" s="77"/>
      <c r="I5316" s="77"/>
    </row>
    <row r="5317" spans="2:9" x14ac:dyDescent="0.2">
      <c r="B5317" s="1"/>
      <c r="E5317" s="82"/>
      <c r="F5317" s="213"/>
      <c r="G5317" s="11"/>
      <c r="H5317" s="77"/>
      <c r="I5317" s="77"/>
    </row>
    <row r="5318" spans="2:9" x14ac:dyDescent="0.2">
      <c r="B5318" s="1"/>
      <c r="E5318" s="82"/>
      <c r="F5318" s="213"/>
      <c r="G5318" s="11"/>
      <c r="H5318" s="77"/>
      <c r="I5318" s="77"/>
    </row>
    <row r="5319" spans="2:9" x14ac:dyDescent="0.2">
      <c r="B5319" s="1"/>
      <c r="E5319" s="82"/>
      <c r="F5319" s="213"/>
      <c r="G5319" s="11"/>
      <c r="H5319" s="77"/>
      <c r="I5319" s="77"/>
    </row>
    <row r="5320" spans="2:9" x14ac:dyDescent="0.2">
      <c r="B5320" s="1"/>
      <c r="E5320" s="82"/>
      <c r="F5320" s="213"/>
      <c r="G5320" s="11"/>
      <c r="H5320" s="77"/>
      <c r="I5320" s="77"/>
    </row>
    <row r="5321" spans="2:9" x14ac:dyDescent="0.2">
      <c r="B5321" s="1"/>
      <c r="E5321" s="82"/>
      <c r="F5321" s="213"/>
      <c r="G5321" s="11"/>
      <c r="H5321" s="77"/>
      <c r="I5321" s="77"/>
    </row>
    <row r="5322" spans="2:9" x14ac:dyDescent="0.2">
      <c r="B5322" s="1"/>
      <c r="E5322" s="82"/>
      <c r="F5322" s="213"/>
      <c r="G5322" s="11"/>
      <c r="H5322" s="77"/>
      <c r="I5322" s="77"/>
    </row>
    <row r="5323" spans="2:9" x14ac:dyDescent="0.2">
      <c r="B5323" s="1"/>
      <c r="E5323" s="82"/>
      <c r="F5323" s="213"/>
      <c r="G5323" s="11"/>
      <c r="H5323" s="77"/>
      <c r="I5323" s="77"/>
    </row>
    <row r="5324" spans="2:9" x14ac:dyDescent="0.2">
      <c r="B5324" s="1"/>
      <c r="E5324" s="82"/>
      <c r="F5324" s="213"/>
      <c r="G5324" s="11"/>
      <c r="H5324" s="77"/>
      <c r="I5324" s="77"/>
    </row>
    <row r="5325" spans="2:9" x14ac:dyDescent="0.2">
      <c r="B5325" s="1"/>
      <c r="E5325" s="82"/>
      <c r="F5325" s="213"/>
      <c r="G5325" s="11"/>
      <c r="H5325" s="77"/>
      <c r="I5325" s="77"/>
    </row>
    <row r="5326" spans="2:9" x14ac:dyDescent="0.2">
      <c r="B5326" s="1"/>
      <c r="E5326" s="82"/>
      <c r="F5326" s="213"/>
      <c r="G5326" s="11"/>
      <c r="H5326" s="77"/>
      <c r="I5326" s="77"/>
    </row>
    <row r="5327" spans="2:9" x14ac:dyDescent="0.2">
      <c r="B5327" s="1"/>
      <c r="E5327" s="82"/>
      <c r="F5327" s="213"/>
      <c r="G5327" s="11"/>
      <c r="H5327" s="77"/>
      <c r="I5327" s="77"/>
    </row>
    <row r="5328" spans="2:9" x14ac:dyDescent="0.2">
      <c r="B5328" s="1"/>
      <c r="E5328" s="82"/>
      <c r="F5328" s="213"/>
      <c r="G5328" s="11"/>
      <c r="H5328" s="77"/>
      <c r="I5328" s="77"/>
    </row>
    <row r="5329" spans="2:9" x14ac:dyDescent="0.2">
      <c r="B5329" s="1"/>
      <c r="E5329" s="82"/>
      <c r="F5329" s="213"/>
      <c r="G5329" s="11"/>
      <c r="H5329" s="77"/>
      <c r="I5329" s="77"/>
    </row>
    <row r="5330" spans="2:9" x14ac:dyDescent="0.2">
      <c r="B5330" s="1"/>
      <c r="E5330" s="82"/>
      <c r="F5330" s="213"/>
      <c r="G5330" s="11"/>
      <c r="H5330" s="77"/>
      <c r="I5330" s="77"/>
    </row>
    <row r="5331" spans="2:9" x14ac:dyDescent="0.2">
      <c r="B5331" s="1"/>
      <c r="E5331" s="82"/>
      <c r="F5331" s="213"/>
      <c r="G5331" s="11"/>
      <c r="H5331" s="77"/>
      <c r="I5331" s="77"/>
    </row>
    <row r="5332" spans="2:9" x14ac:dyDescent="0.2">
      <c r="B5332" s="1"/>
      <c r="E5332" s="82"/>
      <c r="F5332" s="213"/>
      <c r="G5332" s="11"/>
      <c r="H5332" s="77"/>
      <c r="I5332" s="77"/>
    </row>
    <row r="5333" spans="2:9" x14ac:dyDescent="0.2">
      <c r="B5333" s="1"/>
      <c r="E5333" s="82"/>
      <c r="F5333" s="213"/>
      <c r="G5333" s="11"/>
      <c r="H5333" s="77"/>
      <c r="I5333" s="77"/>
    </row>
    <row r="5334" spans="2:9" x14ac:dyDescent="0.2">
      <c r="B5334" s="1"/>
      <c r="E5334" s="82"/>
      <c r="F5334" s="213"/>
      <c r="G5334" s="11"/>
      <c r="H5334" s="77"/>
      <c r="I5334" s="77"/>
    </row>
    <row r="5335" spans="2:9" x14ac:dyDescent="0.2">
      <c r="B5335" s="1"/>
      <c r="E5335" s="82"/>
      <c r="F5335" s="213"/>
      <c r="G5335" s="11"/>
      <c r="H5335" s="77"/>
      <c r="I5335" s="77"/>
    </row>
    <row r="5336" spans="2:9" x14ac:dyDescent="0.2">
      <c r="B5336" s="1"/>
      <c r="E5336" s="82"/>
      <c r="F5336" s="213"/>
      <c r="G5336" s="11"/>
      <c r="H5336" s="77"/>
      <c r="I5336" s="77"/>
    </row>
    <row r="5337" spans="2:9" x14ac:dyDescent="0.2">
      <c r="B5337" s="1"/>
      <c r="E5337" s="82"/>
      <c r="F5337" s="213"/>
      <c r="G5337" s="11"/>
      <c r="H5337" s="77"/>
      <c r="I5337" s="77"/>
    </row>
    <row r="5338" spans="2:9" x14ac:dyDescent="0.2">
      <c r="B5338" s="1"/>
      <c r="E5338" s="82"/>
      <c r="F5338" s="213"/>
      <c r="G5338" s="11"/>
      <c r="H5338" s="77"/>
      <c r="I5338" s="77"/>
    </row>
    <row r="5339" spans="2:9" x14ac:dyDescent="0.2">
      <c r="B5339" s="1"/>
      <c r="E5339" s="82"/>
      <c r="F5339" s="213"/>
      <c r="G5339" s="11"/>
      <c r="H5339" s="77"/>
      <c r="I5339" s="77"/>
    </row>
    <row r="5340" spans="2:9" x14ac:dyDescent="0.2">
      <c r="B5340" s="1"/>
      <c r="E5340" s="82"/>
      <c r="F5340" s="213"/>
      <c r="G5340" s="11"/>
      <c r="H5340" s="77"/>
      <c r="I5340" s="77"/>
    </row>
    <row r="5341" spans="2:9" x14ac:dyDescent="0.2">
      <c r="B5341" s="1"/>
      <c r="E5341" s="82"/>
      <c r="F5341" s="213"/>
      <c r="G5341" s="11"/>
      <c r="H5341" s="77"/>
      <c r="I5341" s="77"/>
    </row>
    <row r="5342" spans="2:9" x14ac:dyDescent="0.2">
      <c r="B5342" s="1"/>
      <c r="E5342" s="82"/>
      <c r="F5342" s="213"/>
      <c r="G5342" s="11"/>
      <c r="H5342" s="77"/>
      <c r="I5342" s="77"/>
    </row>
    <row r="5343" spans="2:9" x14ac:dyDescent="0.2">
      <c r="B5343" s="1"/>
      <c r="E5343" s="82"/>
      <c r="F5343" s="213"/>
      <c r="G5343" s="11"/>
      <c r="H5343" s="77"/>
      <c r="I5343" s="77"/>
    </row>
    <row r="5344" spans="2:9" x14ac:dyDescent="0.2">
      <c r="B5344" s="1"/>
      <c r="E5344" s="82"/>
      <c r="F5344" s="213"/>
      <c r="G5344" s="11"/>
      <c r="H5344" s="77"/>
      <c r="I5344" s="77"/>
    </row>
    <row r="5345" spans="2:9" x14ac:dyDescent="0.2">
      <c r="B5345" s="1"/>
      <c r="E5345" s="82"/>
      <c r="F5345" s="213"/>
      <c r="G5345" s="11"/>
      <c r="H5345" s="77"/>
      <c r="I5345" s="77"/>
    </row>
    <row r="5346" spans="2:9" x14ac:dyDescent="0.2">
      <c r="B5346" s="1"/>
      <c r="E5346" s="82"/>
      <c r="F5346" s="213"/>
      <c r="G5346" s="11"/>
      <c r="H5346" s="77"/>
      <c r="I5346" s="77"/>
    </row>
    <row r="5347" spans="2:9" x14ac:dyDescent="0.2">
      <c r="B5347" s="1"/>
      <c r="E5347" s="82"/>
      <c r="F5347" s="213"/>
      <c r="G5347" s="11"/>
      <c r="H5347" s="77"/>
      <c r="I5347" s="77"/>
    </row>
    <row r="5348" spans="2:9" x14ac:dyDescent="0.2">
      <c r="B5348" s="1"/>
      <c r="E5348" s="82"/>
      <c r="F5348" s="213"/>
      <c r="G5348" s="11"/>
      <c r="H5348" s="77"/>
      <c r="I5348" s="77"/>
    </row>
    <row r="5349" spans="2:9" x14ac:dyDescent="0.2">
      <c r="B5349" s="1"/>
      <c r="E5349" s="82"/>
      <c r="F5349" s="213"/>
      <c r="G5349" s="11"/>
      <c r="H5349" s="77"/>
      <c r="I5349" s="77"/>
    </row>
    <row r="5350" spans="2:9" x14ac:dyDescent="0.2">
      <c r="B5350" s="1"/>
      <c r="E5350" s="82"/>
      <c r="F5350" s="213"/>
      <c r="G5350" s="11"/>
      <c r="H5350" s="77"/>
      <c r="I5350" s="77"/>
    </row>
    <row r="5351" spans="2:9" x14ac:dyDescent="0.2">
      <c r="B5351" s="1"/>
      <c r="E5351" s="82"/>
      <c r="F5351" s="213"/>
      <c r="G5351" s="11"/>
      <c r="H5351" s="77"/>
      <c r="I5351" s="77"/>
    </row>
    <row r="5352" spans="2:9" x14ac:dyDescent="0.2">
      <c r="B5352" s="1"/>
      <c r="E5352" s="82"/>
      <c r="F5352" s="213"/>
      <c r="G5352" s="11"/>
      <c r="H5352" s="77"/>
      <c r="I5352" s="77"/>
    </row>
    <row r="5353" spans="2:9" x14ac:dyDescent="0.2">
      <c r="B5353" s="1"/>
      <c r="E5353" s="82"/>
      <c r="F5353" s="213"/>
      <c r="G5353" s="11"/>
      <c r="H5353" s="77"/>
      <c r="I5353" s="77"/>
    </row>
    <row r="5354" spans="2:9" x14ac:dyDescent="0.2">
      <c r="B5354" s="1"/>
      <c r="E5354" s="82"/>
      <c r="F5354" s="213"/>
      <c r="G5354" s="11"/>
      <c r="H5354" s="77"/>
      <c r="I5354" s="77"/>
    </row>
    <row r="5355" spans="2:9" x14ac:dyDescent="0.2">
      <c r="B5355" s="1"/>
      <c r="E5355" s="82"/>
      <c r="F5355" s="213"/>
      <c r="G5355" s="11"/>
      <c r="H5355" s="77"/>
      <c r="I5355" s="77"/>
    </row>
    <row r="5356" spans="2:9" x14ac:dyDescent="0.2">
      <c r="B5356" s="1"/>
      <c r="E5356" s="82"/>
      <c r="F5356" s="213"/>
      <c r="G5356" s="11"/>
      <c r="H5356" s="77"/>
      <c r="I5356" s="77"/>
    </row>
    <row r="5357" spans="2:9" x14ac:dyDescent="0.2">
      <c r="B5357" s="1"/>
      <c r="E5357" s="82"/>
      <c r="F5357" s="213"/>
      <c r="G5357" s="11"/>
      <c r="H5357" s="77"/>
      <c r="I5357" s="77"/>
    </row>
    <row r="5358" spans="2:9" x14ac:dyDescent="0.2">
      <c r="B5358" s="1"/>
      <c r="E5358" s="82"/>
      <c r="F5358" s="213"/>
      <c r="G5358" s="11"/>
      <c r="H5358" s="77"/>
      <c r="I5358" s="77"/>
    </row>
    <row r="5359" spans="2:9" x14ac:dyDescent="0.2">
      <c r="B5359" s="1"/>
      <c r="E5359" s="82"/>
      <c r="F5359" s="213"/>
      <c r="G5359" s="11"/>
      <c r="H5359" s="77"/>
      <c r="I5359" s="77"/>
    </row>
    <row r="5360" spans="2:9" x14ac:dyDescent="0.2">
      <c r="B5360" s="1"/>
      <c r="E5360" s="82"/>
      <c r="F5360" s="213"/>
      <c r="G5360" s="11"/>
      <c r="H5360" s="77"/>
      <c r="I5360" s="77"/>
    </row>
    <row r="5361" spans="2:9" x14ac:dyDescent="0.2">
      <c r="B5361" s="1"/>
      <c r="E5361" s="82"/>
      <c r="F5361" s="213"/>
      <c r="G5361" s="11"/>
      <c r="H5361" s="77"/>
      <c r="I5361" s="77"/>
    </row>
    <row r="5362" spans="2:9" x14ac:dyDescent="0.2">
      <c r="B5362" s="1"/>
      <c r="E5362" s="82"/>
      <c r="F5362" s="213"/>
      <c r="G5362" s="11"/>
      <c r="H5362" s="77"/>
      <c r="I5362" s="77"/>
    </row>
    <row r="5363" spans="2:9" x14ac:dyDescent="0.2">
      <c r="B5363" s="1"/>
      <c r="E5363" s="82"/>
      <c r="F5363" s="213"/>
      <c r="G5363" s="11"/>
      <c r="H5363" s="77"/>
      <c r="I5363" s="77"/>
    </row>
    <row r="5364" spans="2:9" x14ac:dyDescent="0.2">
      <c r="B5364" s="1"/>
      <c r="E5364" s="82"/>
      <c r="F5364" s="213"/>
      <c r="G5364" s="11"/>
      <c r="H5364" s="77"/>
      <c r="I5364" s="77"/>
    </row>
    <row r="5365" spans="2:9" x14ac:dyDescent="0.2">
      <c r="B5365" s="1"/>
      <c r="E5365" s="82"/>
      <c r="F5365" s="213"/>
      <c r="G5365" s="11"/>
      <c r="H5365" s="77"/>
      <c r="I5365" s="77"/>
    </row>
    <row r="5366" spans="2:9" x14ac:dyDescent="0.2">
      <c r="B5366" s="1"/>
      <c r="E5366" s="82"/>
      <c r="F5366" s="213"/>
      <c r="G5366" s="11"/>
      <c r="H5366" s="77"/>
      <c r="I5366" s="77"/>
    </row>
    <row r="5367" spans="2:9" x14ac:dyDescent="0.2">
      <c r="B5367" s="1"/>
      <c r="E5367" s="82"/>
      <c r="F5367" s="213"/>
      <c r="G5367" s="11"/>
      <c r="H5367" s="77"/>
      <c r="I5367" s="77"/>
    </row>
    <row r="5368" spans="2:9" x14ac:dyDescent="0.2">
      <c r="B5368" s="1"/>
      <c r="E5368" s="82"/>
      <c r="F5368" s="213"/>
      <c r="G5368" s="11"/>
      <c r="H5368" s="77"/>
      <c r="I5368" s="77"/>
    </row>
    <row r="5369" spans="2:9" x14ac:dyDescent="0.2">
      <c r="B5369" s="1"/>
      <c r="E5369" s="82"/>
      <c r="F5369" s="213"/>
      <c r="G5369" s="11"/>
      <c r="H5369" s="77"/>
      <c r="I5369" s="77"/>
    </row>
    <row r="5370" spans="2:9" x14ac:dyDescent="0.2">
      <c r="B5370" s="1"/>
      <c r="E5370" s="82"/>
      <c r="F5370" s="213"/>
      <c r="G5370" s="11"/>
      <c r="H5370" s="77"/>
      <c r="I5370" s="77"/>
    </row>
    <row r="5371" spans="2:9" x14ac:dyDescent="0.2">
      <c r="B5371" s="1"/>
      <c r="E5371" s="82"/>
      <c r="F5371" s="213"/>
      <c r="G5371" s="11"/>
      <c r="H5371" s="77"/>
      <c r="I5371" s="77"/>
    </row>
    <row r="5372" spans="2:9" x14ac:dyDescent="0.2">
      <c r="B5372" s="1"/>
      <c r="E5372" s="82"/>
      <c r="F5372" s="213"/>
      <c r="G5372" s="11"/>
      <c r="H5372" s="77"/>
      <c r="I5372" s="77"/>
    </row>
    <row r="5373" spans="2:9" x14ac:dyDescent="0.2">
      <c r="B5373" s="1"/>
      <c r="E5373" s="82"/>
      <c r="F5373" s="213"/>
      <c r="G5373" s="11"/>
      <c r="H5373" s="77"/>
      <c r="I5373" s="77"/>
    </row>
    <row r="5374" spans="2:9" x14ac:dyDescent="0.2">
      <c r="B5374" s="1"/>
      <c r="E5374" s="82"/>
      <c r="F5374" s="213"/>
      <c r="G5374" s="11"/>
      <c r="H5374" s="77"/>
      <c r="I5374" s="77"/>
    </row>
    <row r="5375" spans="2:9" x14ac:dyDescent="0.2">
      <c r="B5375" s="1"/>
      <c r="E5375" s="82"/>
      <c r="F5375" s="213"/>
      <c r="G5375" s="11"/>
      <c r="H5375" s="77"/>
      <c r="I5375" s="77"/>
    </row>
    <row r="5376" spans="2:9" x14ac:dyDescent="0.2">
      <c r="B5376" s="1"/>
      <c r="E5376" s="82"/>
      <c r="F5376" s="213"/>
      <c r="G5376" s="11"/>
      <c r="H5376" s="77"/>
      <c r="I5376" s="77"/>
    </row>
    <row r="5377" spans="2:9" x14ac:dyDescent="0.2">
      <c r="B5377" s="1"/>
      <c r="E5377" s="82"/>
      <c r="F5377" s="213"/>
      <c r="G5377" s="11"/>
      <c r="H5377" s="77"/>
      <c r="I5377" s="77"/>
    </row>
    <row r="5378" spans="2:9" x14ac:dyDescent="0.2">
      <c r="B5378" s="1"/>
      <c r="E5378" s="82"/>
      <c r="F5378" s="213"/>
      <c r="G5378" s="11"/>
      <c r="H5378" s="77"/>
      <c r="I5378" s="77"/>
    </row>
    <row r="5379" spans="2:9" x14ac:dyDescent="0.2">
      <c r="B5379" s="1"/>
      <c r="E5379" s="82"/>
      <c r="F5379" s="213"/>
      <c r="G5379" s="11"/>
      <c r="H5379" s="77"/>
      <c r="I5379" s="77"/>
    </row>
    <row r="5380" spans="2:9" x14ac:dyDescent="0.2">
      <c r="B5380" s="1"/>
      <c r="E5380" s="82"/>
      <c r="F5380" s="213"/>
      <c r="G5380" s="11"/>
      <c r="H5380" s="77"/>
      <c r="I5380" s="77"/>
    </row>
    <row r="5381" spans="2:9" x14ac:dyDescent="0.2">
      <c r="B5381" s="1"/>
      <c r="E5381" s="82"/>
      <c r="F5381" s="213"/>
      <c r="G5381" s="11"/>
      <c r="H5381" s="77"/>
      <c r="I5381" s="77"/>
    </row>
    <row r="5382" spans="2:9" x14ac:dyDescent="0.2">
      <c r="B5382" s="1"/>
      <c r="E5382" s="82"/>
      <c r="F5382" s="213"/>
      <c r="G5382" s="11"/>
      <c r="H5382" s="77"/>
      <c r="I5382" s="77"/>
    </row>
    <row r="5383" spans="2:9" x14ac:dyDescent="0.2">
      <c r="B5383" s="1"/>
      <c r="E5383" s="82"/>
      <c r="F5383" s="213"/>
      <c r="G5383" s="11"/>
      <c r="H5383" s="77"/>
      <c r="I5383" s="77"/>
    </row>
    <row r="5384" spans="2:9" x14ac:dyDescent="0.2">
      <c r="B5384" s="1"/>
      <c r="E5384" s="82"/>
      <c r="F5384" s="213"/>
      <c r="G5384" s="11"/>
      <c r="H5384" s="77"/>
      <c r="I5384" s="77"/>
    </row>
    <row r="5385" spans="2:9" x14ac:dyDescent="0.2">
      <c r="B5385" s="1"/>
      <c r="E5385" s="82"/>
      <c r="F5385" s="213"/>
      <c r="G5385" s="11"/>
      <c r="H5385" s="77"/>
      <c r="I5385" s="77"/>
    </row>
    <row r="5386" spans="2:9" x14ac:dyDescent="0.2">
      <c r="B5386" s="1"/>
      <c r="E5386" s="82"/>
      <c r="F5386" s="213"/>
      <c r="G5386" s="11"/>
      <c r="H5386" s="77"/>
      <c r="I5386" s="77"/>
    </row>
    <row r="5387" spans="2:9" x14ac:dyDescent="0.2">
      <c r="B5387" s="1"/>
      <c r="E5387" s="82"/>
      <c r="F5387" s="213"/>
      <c r="G5387" s="11"/>
      <c r="H5387" s="77"/>
      <c r="I5387" s="77"/>
    </row>
    <row r="5388" spans="2:9" x14ac:dyDescent="0.2">
      <c r="B5388" s="1"/>
      <c r="E5388" s="82"/>
      <c r="F5388" s="213"/>
      <c r="G5388" s="11"/>
      <c r="H5388" s="77"/>
      <c r="I5388" s="77"/>
    </row>
    <row r="5389" spans="2:9" x14ac:dyDescent="0.2">
      <c r="B5389" s="1"/>
      <c r="E5389" s="82"/>
      <c r="F5389" s="213"/>
      <c r="G5389" s="11"/>
      <c r="H5389" s="77"/>
      <c r="I5389" s="77"/>
    </row>
    <row r="5390" spans="2:9" x14ac:dyDescent="0.2">
      <c r="B5390" s="1"/>
      <c r="E5390" s="82"/>
      <c r="F5390" s="213"/>
      <c r="G5390" s="11"/>
      <c r="H5390" s="77"/>
      <c r="I5390" s="77"/>
    </row>
    <row r="5391" spans="2:9" x14ac:dyDescent="0.2">
      <c r="B5391" s="1"/>
      <c r="E5391" s="82"/>
      <c r="F5391" s="213"/>
      <c r="G5391" s="11"/>
      <c r="H5391" s="77"/>
      <c r="I5391" s="77"/>
    </row>
    <row r="5392" spans="2:9" x14ac:dyDescent="0.2">
      <c r="B5392" s="1"/>
      <c r="E5392" s="82"/>
      <c r="F5392" s="213"/>
      <c r="G5392" s="11"/>
      <c r="H5392" s="77"/>
      <c r="I5392" s="77"/>
    </row>
    <row r="5393" spans="2:9" x14ac:dyDescent="0.2">
      <c r="B5393" s="1"/>
      <c r="E5393" s="82"/>
      <c r="F5393" s="213"/>
      <c r="G5393" s="11"/>
      <c r="H5393" s="77"/>
      <c r="I5393" s="77"/>
    </row>
    <row r="5394" spans="2:9" x14ac:dyDescent="0.2">
      <c r="B5394" s="1"/>
      <c r="E5394" s="82"/>
      <c r="F5394" s="213"/>
      <c r="G5394" s="11"/>
      <c r="H5394" s="77"/>
      <c r="I5394" s="77"/>
    </row>
    <row r="5395" spans="2:9" x14ac:dyDescent="0.2">
      <c r="B5395" s="1"/>
      <c r="E5395" s="82"/>
      <c r="F5395" s="213"/>
      <c r="G5395" s="11"/>
      <c r="H5395" s="77"/>
      <c r="I5395" s="77"/>
    </row>
    <row r="5396" spans="2:9" x14ac:dyDescent="0.2">
      <c r="B5396" s="1"/>
      <c r="E5396" s="82"/>
      <c r="F5396" s="213"/>
      <c r="G5396" s="11"/>
      <c r="H5396" s="77"/>
      <c r="I5396" s="77"/>
    </row>
    <row r="5397" spans="2:9" x14ac:dyDescent="0.2">
      <c r="B5397" s="1"/>
      <c r="E5397" s="82"/>
      <c r="F5397" s="213"/>
      <c r="G5397" s="11"/>
      <c r="H5397" s="77"/>
      <c r="I5397" s="77"/>
    </row>
    <row r="5398" spans="2:9" x14ac:dyDescent="0.2">
      <c r="B5398" s="1"/>
      <c r="E5398" s="82"/>
      <c r="F5398" s="213"/>
      <c r="G5398" s="11"/>
      <c r="H5398" s="77"/>
      <c r="I5398" s="77"/>
    </row>
    <row r="5399" spans="2:9" x14ac:dyDescent="0.2">
      <c r="B5399" s="1"/>
      <c r="E5399" s="82"/>
      <c r="F5399" s="213"/>
      <c r="G5399" s="11"/>
      <c r="H5399" s="77"/>
      <c r="I5399" s="77"/>
    </row>
    <row r="5400" spans="2:9" x14ac:dyDescent="0.2">
      <c r="B5400" s="1"/>
      <c r="E5400" s="82"/>
      <c r="F5400" s="213"/>
      <c r="G5400" s="11"/>
      <c r="H5400" s="77"/>
      <c r="I5400" s="77"/>
    </row>
    <row r="5401" spans="2:9" x14ac:dyDescent="0.2">
      <c r="B5401" s="1"/>
      <c r="E5401" s="82"/>
      <c r="F5401" s="213"/>
      <c r="G5401" s="11"/>
      <c r="H5401" s="77"/>
      <c r="I5401" s="77"/>
    </row>
    <row r="5402" spans="2:9" x14ac:dyDescent="0.2">
      <c r="B5402" s="1"/>
      <c r="E5402" s="82"/>
      <c r="F5402" s="213"/>
      <c r="G5402" s="11"/>
      <c r="H5402" s="77"/>
      <c r="I5402" s="77"/>
    </row>
    <row r="5403" spans="2:9" x14ac:dyDescent="0.2">
      <c r="B5403" s="1"/>
      <c r="E5403" s="82"/>
      <c r="F5403" s="213"/>
      <c r="G5403" s="11"/>
      <c r="H5403" s="77"/>
      <c r="I5403" s="77"/>
    </row>
    <row r="5404" spans="2:9" x14ac:dyDescent="0.2">
      <c r="B5404" s="1"/>
      <c r="E5404" s="82"/>
      <c r="F5404" s="213"/>
      <c r="G5404" s="11"/>
      <c r="H5404" s="77"/>
      <c r="I5404" s="77"/>
    </row>
    <row r="5405" spans="2:9" x14ac:dyDescent="0.2">
      <c r="B5405" s="1"/>
      <c r="E5405" s="82"/>
      <c r="F5405" s="213"/>
      <c r="G5405" s="11"/>
      <c r="H5405" s="77"/>
      <c r="I5405" s="77"/>
    </row>
    <row r="5406" spans="2:9" x14ac:dyDescent="0.2">
      <c r="B5406" s="1"/>
      <c r="E5406" s="82"/>
      <c r="F5406" s="213"/>
      <c r="G5406" s="11"/>
      <c r="H5406" s="77"/>
      <c r="I5406" s="77"/>
    </row>
    <row r="5407" spans="2:9" x14ac:dyDescent="0.2">
      <c r="B5407" s="1"/>
      <c r="E5407" s="82"/>
      <c r="F5407" s="213"/>
      <c r="G5407" s="11"/>
      <c r="H5407" s="77"/>
      <c r="I5407" s="77"/>
    </row>
    <row r="5408" spans="2:9" x14ac:dyDescent="0.2">
      <c r="B5408" s="1"/>
      <c r="E5408" s="82"/>
      <c r="F5408" s="213"/>
      <c r="G5408" s="11"/>
      <c r="H5408" s="77"/>
      <c r="I5408" s="77"/>
    </row>
    <row r="5409" spans="2:9" x14ac:dyDescent="0.2">
      <c r="B5409" s="1"/>
      <c r="E5409" s="82"/>
      <c r="F5409" s="213"/>
      <c r="G5409" s="11"/>
      <c r="H5409" s="77"/>
      <c r="I5409" s="77"/>
    </row>
    <row r="5410" spans="2:9" x14ac:dyDescent="0.2">
      <c r="B5410" s="1"/>
      <c r="E5410" s="82"/>
      <c r="F5410" s="213"/>
      <c r="G5410" s="11"/>
      <c r="H5410" s="77"/>
      <c r="I5410" s="77"/>
    </row>
    <row r="5411" spans="2:9" x14ac:dyDescent="0.2">
      <c r="B5411" s="1"/>
      <c r="E5411" s="82"/>
      <c r="F5411" s="213"/>
      <c r="G5411" s="11"/>
      <c r="H5411" s="77"/>
      <c r="I5411" s="77"/>
    </row>
    <row r="5412" spans="2:9" x14ac:dyDescent="0.2">
      <c r="B5412" s="1"/>
      <c r="E5412" s="82"/>
      <c r="F5412" s="213"/>
      <c r="G5412" s="11"/>
      <c r="H5412" s="77"/>
      <c r="I5412" s="77"/>
    </row>
    <row r="5413" spans="2:9" x14ac:dyDescent="0.2">
      <c r="B5413" s="1"/>
      <c r="E5413" s="82"/>
      <c r="F5413" s="213"/>
      <c r="G5413" s="11"/>
      <c r="H5413" s="77"/>
      <c r="I5413" s="77"/>
    </row>
    <row r="5414" spans="2:9" x14ac:dyDescent="0.2">
      <c r="B5414" s="1"/>
      <c r="E5414" s="82"/>
      <c r="F5414" s="213"/>
      <c r="G5414" s="11"/>
      <c r="H5414" s="77"/>
      <c r="I5414" s="77"/>
    </row>
    <row r="5415" spans="2:9" x14ac:dyDescent="0.2">
      <c r="B5415" s="1"/>
      <c r="E5415" s="82"/>
      <c r="F5415" s="213"/>
      <c r="G5415" s="11"/>
      <c r="H5415" s="77"/>
      <c r="I5415" s="77"/>
    </row>
    <row r="5416" spans="2:9" x14ac:dyDescent="0.2">
      <c r="B5416" s="1"/>
      <c r="E5416" s="82"/>
      <c r="F5416" s="213"/>
      <c r="G5416" s="11"/>
      <c r="H5416" s="77"/>
      <c r="I5416" s="77"/>
    </row>
    <row r="5417" spans="2:9" x14ac:dyDescent="0.2">
      <c r="B5417" s="1"/>
      <c r="E5417" s="82"/>
      <c r="F5417" s="213"/>
      <c r="G5417" s="11"/>
      <c r="H5417" s="77"/>
      <c r="I5417" s="77"/>
    </row>
    <row r="5418" spans="2:9" x14ac:dyDescent="0.2">
      <c r="B5418" s="1"/>
      <c r="E5418" s="82"/>
      <c r="F5418" s="213"/>
      <c r="G5418" s="11"/>
      <c r="H5418" s="77"/>
      <c r="I5418" s="77"/>
    </row>
    <row r="5419" spans="2:9" x14ac:dyDescent="0.2">
      <c r="B5419" s="1"/>
      <c r="E5419" s="82"/>
      <c r="F5419" s="213"/>
      <c r="G5419" s="11"/>
      <c r="H5419" s="77"/>
      <c r="I5419" s="77"/>
    </row>
    <row r="5420" spans="2:9" x14ac:dyDescent="0.2">
      <c r="B5420" s="1"/>
      <c r="E5420" s="82"/>
      <c r="F5420" s="213"/>
      <c r="G5420" s="11"/>
      <c r="H5420" s="77"/>
      <c r="I5420" s="77"/>
    </row>
    <row r="5421" spans="2:9" x14ac:dyDescent="0.2">
      <c r="B5421" s="1"/>
      <c r="E5421" s="82"/>
      <c r="F5421" s="213"/>
      <c r="G5421" s="11"/>
      <c r="H5421" s="77"/>
      <c r="I5421" s="77"/>
    </row>
    <row r="5422" spans="2:9" x14ac:dyDescent="0.2">
      <c r="B5422" s="1"/>
      <c r="E5422" s="82"/>
      <c r="F5422" s="213"/>
      <c r="G5422" s="11"/>
      <c r="H5422" s="77"/>
      <c r="I5422" s="77"/>
    </row>
    <row r="5423" spans="2:9" x14ac:dyDescent="0.2">
      <c r="B5423" s="1"/>
      <c r="E5423" s="82"/>
      <c r="F5423" s="213"/>
      <c r="G5423" s="11"/>
      <c r="H5423" s="77"/>
      <c r="I5423" s="77"/>
    </row>
    <row r="5424" spans="2:9" x14ac:dyDescent="0.2">
      <c r="B5424" s="1"/>
      <c r="E5424" s="82"/>
      <c r="F5424" s="213"/>
      <c r="G5424" s="11"/>
      <c r="H5424" s="77"/>
      <c r="I5424" s="77"/>
    </row>
    <row r="5425" spans="2:9" x14ac:dyDescent="0.2">
      <c r="B5425" s="1"/>
      <c r="E5425" s="82"/>
      <c r="F5425" s="213"/>
      <c r="G5425" s="11"/>
      <c r="H5425" s="77"/>
      <c r="I5425" s="77"/>
    </row>
    <row r="5426" spans="2:9" x14ac:dyDescent="0.2">
      <c r="B5426" s="1"/>
      <c r="E5426" s="82"/>
      <c r="F5426" s="213"/>
      <c r="G5426" s="11"/>
      <c r="H5426" s="77"/>
      <c r="I5426" s="77"/>
    </row>
    <row r="5427" spans="2:9" x14ac:dyDescent="0.2">
      <c r="B5427" s="1"/>
      <c r="E5427" s="82"/>
      <c r="F5427" s="213"/>
      <c r="G5427" s="11"/>
      <c r="H5427" s="77"/>
      <c r="I5427" s="77"/>
    </row>
    <row r="5428" spans="2:9" x14ac:dyDescent="0.2">
      <c r="B5428" s="1"/>
      <c r="E5428" s="82"/>
      <c r="F5428" s="213"/>
      <c r="G5428" s="11"/>
      <c r="H5428" s="77"/>
      <c r="I5428" s="77"/>
    </row>
    <row r="5429" spans="2:9" x14ac:dyDescent="0.2">
      <c r="B5429" s="1"/>
      <c r="E5429" s="82"/>
      <c r="F5429" s="213"/>
      <c r="G5429" s="11"/>
      <c r="H5429" s="77"/>
      <c r="I5429" s="77"/>
    </row>
    <row r="5430" spans="2:9" x14ac:dyDescent="0.2">
      <c r="B5430" s="1"/>
      <c r="E5430" s="82"/>
      <c r="F5430" s="213"/>
      <c r="G5430" s="11"/>
      <c r="H5430" s="77"/>
      <c r="I5430" s="77"/>
    </row>
    <row r="5431" spans="2:9" x14ac:dyDescent="0.2">
      <c r="B5431" s="1"/>
      <c r="E5431" s="82"/>
      <c r="F5431" s="213"/>
      <c r="G5431" s="11"/>
      <c r="H5431" s="77"/>
      <c r="I5431" s="77"/>
    </row>
    <row r="5432" spans="2:9" x14ac:dyDescent="0.2">
      <c r="B5432" s="1"/>
      <c r="E5432" s="82"/>
      <c r="F5432" s="213"/>
      <c r="G5432" s="11"/>
      <c r="H5432" s="77"/>
      <c r="I5432" s="77"/>
    </row>
    <row r="5433" spans="2:9" x14ac:dyDescent="0.2">
      <c r="B5433" s="1"/>
      <c r="E5433" s="82"/>
      <c r="F5433" s="213"/>
      <c r="G5433" s="11"/>
      <c r="H5433" s="77"/>
      <c r="I5433" s="77"/>
    </row>
    <row r="5434" spans="2:9" x14ac:dyDescent="0.2">
      <c r="B5434" s="1"/>
      <c r="E5434" s="82"/>
      <c r="F5434" s="213"/>
      <c r="G5434" s="11"/>
      <c r="H5434" s="77"/>
      <c r="I5434" s="77"/>
    </row>
    <row r="5435" spans="2:9" x14ac:dyDescent="0.2">
      <c r="B5435" s="1"/>
      <c r="E5435" s="82"/>
      <c r="F5435" s="213"/>
      <c r="G5435" s="11"/>
      <c r="H5435" s="77"/>
      <c r="I5435" s="77"/>
    </row>
    <row r="5436" spans="2:9" x14ac:dyDescent="0.2">
      <c r="B5436" s="1"/>
      <c r="E5436" s="82"/>
      <c r="F5436" s="213"/>
      <c r="G5436" s="11"/>
      <c r="H5436" s="77"/>
      <c r="I5436" s="77"/>
    </row>
    <row r="5437" spans="2:9" x14ac:dyDescent="0.2">
      <c r="B5437" s="1"/>
      <c r="E5437" s="82"/>
      <c r="F5437" s="213"/>
      <c r="G5437" s="11"/>
      <c r="H5437" s="77"/>
      <c r="I5437" s="77"/>
    </row>
    <row r="5438" spans="2:9" x14ac:dyDescent="0.2">
      <c r="B5438" s="1"/>
      <c r="E5438" s="82"/>
      <c r="F5438" s="213"/>
      <c r="G5438" s="11"/>
      <c r="H5438" s="77"/>
      <c r="I5438" s="77"/>
    </row>
    <row r="5439" spans="2:9" x14ac:dyDescent="0.2">
      <c r="B5439" s="1"/>
      <c r="E5439" s="82"/>
      <c r="F5439" s="213"/>
      <c r="G5439" s="11"/>
      <c r="H5439" s="77"/>
      <c r="I5439" s="77"/>
    </row>
    <row r="5440" spans="2:9" x14ac:dyDescent="0.2">
      <c r="B5440" s="1"/>
      <c r="E5440" s="82"/>
      <c r="F5440" s="213"/>
      <c r="G5440" s="11"/>
      <c r="H5440" s="77"/>
      <c r="I5440" s="77"/>
    </row>
    <row r="5441" spans="2:9" x14ac:dyDescent="0.2">
      <c r="B5441" s="1"/>
      <c r="E5441" s="82"/>
      <c r="F5441" s="213"/>
      <c r="G5441" s="11"/>
      <c r="H5441" s="77"/>
      <c r="I5441" s="77"/>
    </row>
    <row r="5442" spans="2:9" x14ac:dyDescent="0.2">
      <c r="B5442" s="1"/>
      <c r="E5442" s="82"/>
      <c r="F5442" s="213"/>
      <c r="G5442" s="11"/>
      <c r="H5442" s="77"/>
      <c r="I5442" s="77"/>
    </row>
    <row r="5443" spans="2:9" x14ac:dyDescent="0.2">
      <c r="B5443" s="1"/>
      <c r="E5443" s="82"/>
      <c r="F5443" s="213"/>
      <c r="G5443" s="11"/>
      <c r="H5443" s="77"/>
      <c r="I5443" s="77"/>
    </row>
    <row r="5444" spans="2:9" x14ac:dyDescent="0.2">
      <c r="B5444" s="1"/>
      <c r="E5444" s="82"/>
      <c r="F5444" s="213"/>
      <c r="G5444" s="11"/>
      <c r="H5444" s="77"/>
      <c r="I5444" s="77"/>
    </row>
    <row r="5445" spans="2:9" x14ac:dyDescent="0.2">
      <c r="B5445" s="1"/>
      <c r="E5445" s="82"/>
      <c r="F5445" s="213"/>
      <c r="G5445" s="11"/>
      <c r="H5445" s="77"/>
      <c r="I5445" s="77"/>
    </row>
    <row r="5446" spans="2:9" x14ac:dyDescent="0.2">
      <c r="B5446" s="1"/>
      <c r="E5446" s="82"/>
      <c r="F5446" s="213"/>
      <c r="G5446" s="11"/>
      <c r="H5446" s="77"/>
      <c r="I5446" s="77"/>
    </row>
    <row r="5447" spans="2:9" x14ac:dyDescent="0.2">
      <c r="B5447" s="1"/>
      <c r="E5447" s="82"/>
      <c r="F5447" s="213"/>
      <c r="G5447" s="11"/>
      <c r="H5447" s="77"/>
      <c r="I5447" s="77"/>
    </row>
    <row r="5448" spans="2:9" x14ac:dyDescent="0.2">
      <c r="B5448" s="1"/>
      <c r="E5448" s="82"/>
      <c r="F5448" s="213"/>
      <c r="G5448" s="11"/>
      <c r="H5448" s="77"/>
      <c r="I5448" s="77"/>
    </row>
    <row r="5449" spans="2:9" x14ac:dyDescent="0.2">
      <c r="B5449" s="1"/>
      <c r="E5449" s="82"/>
      <c r="F5449" s="213"/>
      <c r="G5449" s="11"/>
      <c r="H5449" s="77"/>
      <c r="I5449" s="77"/>
    </row>
    <row r="5450" spans="2:9" x14ac:dyDescent="0.2">
      <c r="B5450" s="1"/>
      <c r="E5450" s="82"/>
      <c r="F5450" s="213"/>
      <c r="G5450" s="11"/>
      <c r="H5450" s="77"/>
      <c r="I5450" s="77"/>
    </row>
    <row r="5451" spans="2:9" x14ac:dyDescent="0.2">
      <c r="B5451" s="1"/>
      <c r="E5451" s="82"/>
      <c r="F5451" s="213"/>
      <c r="G5451" s="11"/>
      <c r="H5451" s="77"/>
      <c r="I5451" s="77"/>
    </row>
    <row r="5452" spans="2:9" x14ac:dyDescent="0.2">
      <c r="B5452" s="1"/>
      <c r="E5452" s="82"/>
      <c r="F5452" s="213"/>
      <c r="G5452" s="11"/>
      <c r="H5452" s="77"/>
      <c r="I5452" s="77"/>
    </row>
    <row r="5453" spans="2:9" x14ac:dyDescent="0.2">
      <c r="B5453" s="1"/>
      <c r="E5453" s="82"/>
      <c r="F5453" s="213"/>
      <c r="G5453" s="11"/>
      <c r="H5453" s="77"/>
      <c r="I5453" s="77"/>
    </row>
    <row r="5454" spans="2:9" x14ac:dyDescent="0.2">
      <c r="B5454" s="1"/>
      <c r="E5454" s="82"/>
      <c r="F5454" s="213"/>
      <c r="G5454" s="11"/>
      <c r="H5454" s="77"/>
      <c r="I5454" s="77"/>
    </row>
    <row r="5455" spans="2:9" x14ac:dyDescent="0.2">
      <c r="B5455" s="1"/>
      <c r="E5455" s="82"/>
      <c r="F5455" s="213"/>
      <c r="G5455" s="11"/>
      <c r="H5455" s="77"/>
      <c r="I5455" s="77"/>
    </row>
    <row r="5456" spans="2:9" x14ac:dyDescent="0.2">
      <c r="B5456" s="1"/>
      <c r="E5456" s="82"/>
      <c r="F5456" s="213"/>
      <c r="G5456" s="11"/>
      <c r="H5456" s="77"/>
      <c r="I5456" s="77"/>
    </row>
    <row r="5457" spans="2:9" x14ac:dyDescent="0.2">
      <c r="B5457" s="1"/>
      <c r="E5457" s="82"/>
      <c r="F5457" s="213"/>
      <c r="G5457" s="11"/>
      <c r="H5457" s="77"/>
      <c r="I5457" s="77"/>
    </row>
    <row r="5458" spans="2:9" x14ac:dyDescent="0.2">
      <c r="B5458" s="1"/>
      <c r="E5458" s="82"/>
      <c r="F5458" s="213"/>
      <c r="G5458" s="11"/>
      <c r="H5458" s="77"/>
      <c r="I5458" s="77"/>
    </row>
    <row r="5459" spans="2:9" x14ac:dyDescent="0.2">
      <c r="B5459" s="1"/>
      <c r="E5459" s="82"/>
      <c r="F5459" s="213"/>
      <c r="G5459" s="11"/>
      <c r="H5459" s="77"/>
      <c r="I5459" s="77"/>
    </row>
    <row r="5460" spans="2:9" x14ac:dyDescent="0.2">
      <c r="B5460" s="1"/>
      <c r="E5460" s="82"/>
      <c r="F5460" s="213"/>
      <c r="G5460" s="11"/>
      <c r="H5460" s="77"/>
      <c r="I5460" s="77"/>
    </row>
    <row r="5461" spans="2:9" x14ac:dyDescent="0.2">
      <c r="B5461" s="1"/>
      <c r="E5461" s="82"/>
      <c r="F5461" s="213"/>
      <c r="G5461" s="11"/>
      <c r="H5461" s="77"/>
      <c r="I5461" s="77"/>
    </row>
    <row r="5462" spans="2:9" x14ac:dyDescent="0.2">
      <c r="B5462" s="1"/>
      <c r="E5462" s="82"/>
      <c r="F5462" s="213"/>
      <c r="G5462" s="11"/>
      <c r="H5462" s="77"/>
      <c r="I5462" s="77"/>
    </row>
    <row r="5463" spans="2:9" x14ac:dyDescent="0.2">
      <c r="B5463" s="1"/>
      <c r="E5463" s="82"/>
      <c r="F5463" s="213"/>
      <c r="G5463" s="11"/>
      <c r="H5463" s="77"/>
      <c r="I5463" s="77"/>
    </row>
    <row r="5464" spans="2:9" x14ac:dyDescent="0.2">
      <c r="B5464" s="1"/>
      <c r="E5464" s="82"/>
      <c r="F5464" s="213"/>
      <c r="G5464" s="11"/>
      <c r="H5464" s="77"/>
      <c r="I5464" s="77"/>
    </row>
    <row r="5465" spans="2:9" x14ac:dyDescent="0.2">
      <c r="B5465" s="1"/>
      <c r="E5465" s="82"/>
      <c r="F5465" s="213"/>
      <c r="G5465" s="11"/>
      <c r="H5465" s="77"/>
      <c r="I5465" s="77"/>
    </row>
    <row r="5466" spans="2:9" x14ac:dyDescent="0.2">
      <c r="B5466" s="1"/>
      <c r="E5466" s="82"/>
      <c r="F5466" s="213"/>
      <c r="G5466" s="11"/>
      <c r="H5466" s="77"/>
      <c r="I5466" s="77"/>
    </row>
    <row r="5467" spans="2:9" x14ac:dyDescent="0.2">
      <c r="B5467" s="1"/>
      <c r="E5467" s="82"/>
      <c r="F5467" s="213"/>
      <c r="G5467" s="11"/>
      <c r="H5467" s="77"/>
      <c r="I5467" s="77"/>
    </row>
    <row r="5468" spans="2:9" x14ac:dyDescent="0.2">
      <c r="B5468" s="1"/>
      <c r="E5468" s="82"/>
      <c r="F5468" s="213"/>
      <c r="G5468" s="11"/>
      <c r="H5468" s="77"/>
      <c r="I5468" s="77"/>
    </row>
    <row r="5469" spans="2:9" x14ac:dyDescent="0.2">
      <c r="B5469" s="1"/>
      <c r="E5469" s="82"/>
      <c r="F5469" s="213"/>
      <c r="G5469" s="11"/>
      <c r="H5469" s="77"/>
      <c r="I5469" s="77"/>
    </row>
    <row r="5470" spans="2:9" x14ac:dyDescent="0.2">
      <c r="B5470" s="1"/>
      <c r="E5470" s="82"/>
      <c r="F5470" s="213"/>
      <c r="G5470" s="11"/>
      <c r="H5470" s="77"/>
      <c r="I5470" s="77"/>
    </row>
    <row r="5471" spans="2:9" x14ac:dyDescent="0.2">
      <c r="B5471" s="1"/>
      <c r="E5471" s="82"/>
      <c r="F5471" s="213"/>
      <c r="G5471" s="11"/>
      <c r="H5471" s="77"/>
      <c r="I5471" s="77"/>
    </row>
    <row r="5472" spans="2:9" x14ac:dyDescent="0.2">
      <c r="B5472" s="1"/>
      <c r="E5472" s="82"/>
      <c r="F5472" s="213"/>
      <c r="G5472" s="11"/>
      <c r="H5472" s="77"/>
      <c r="I5472" s="77"/>
    </row>
    <row r="5473" spans="2:9" x14ac:dyDescent="0.2">
      <c r="B5473" s="1"/>
      <c r="E5473" s="82"/>
      <c r="F5473" s="213"/>
      <c r="G5473" s="11"/>
      <c r="H5473" s="77"/>
      <c r="I5473" s="77"/>
    </row>
    <row r="5474" spans="2:9" x14ac:dyDescent="0.2">
      <c r="B5474" s="1"/>
      <c r="E5474" s="82"/>
      <c r="F5474" s="213"/>
      <c r="G5474" s="11"/>
      <c r="H5474" s="77"/>
      <c r="I5474" s="77"/>
    </row>
    <row r="5475" spans="2:9" x14ac:dyDescent="0.2">
      <c r="B5475" s="1"/>
      <c r="E5475" s="82"/>
      <c r="F5475" s="213"/>
      <c r="G5475" s="11"/>
      <c r="H5475" s="77"/>
      <c r="I5475" s="77"/>
    </row>
    <row r="5476" spans="2:9" x14ac:dyDescent="0.2">
      <c r="B5476" s="1"/>
      <c r="E5476" s="82"/>
      <c r="F5476" s="213"/>
      <c r="G5476" s="11"/>
      <c r="H5476" s="77"/>
      <c r="I5476" s="77"/>
    </row>
    <row r="5477" spans="2:9" x14ac:dyDescent="0.2">
      <c r="B5477" s="1"/>
      <c r="E5477" s="82"/>
      <c r="F5477" s="213"/>
      <c r="G5477" s="11"/>
      <c r="H5477" s="77"/>
      <c r="I5477" s="77"/>
    </row>
    <row r="5478" spans="2:9" x14ac:dyDescent="0.2">
      <c r="B5478" s="1"/>
      <c r="E5478" s="82"/>
      <c r="F5478" s="213"/>
      <c r="G5478" s="11"/>
      <c r="H5478" s="77"/>
      <c r="I5478" s="77"/>
    </row>
    <row r="5479" spans="2:9" x14ac:dyDescent="0.2">
      <c r="B5479" s="1"/>
      <c r="E5479" s="82"/>
      <c r="F5479" s="213"/>
      <c r="G5479" s="11"/>
      <c r="H5479" s="77"/>
      <c r="I5479" s="77"/>
    </row>
    <row r="5480" spans="2:9" x14ac:dyDescent="0.2">
      <c r="B5480" s="1"/>
      <c r="E5480" s="82"/>
      <c r="F5480" s="213"/>
      <c r="G5480" s="11"/>
      <c r="H5480" s="77"/>
      <c r="I5480" s="77"/>
    </row>
    <row r="5481" spans="2:9" x14ac:dyDescent="0.2">
      <c r="B5481" s="1"/>
      <c r="E5481" s="82"/>
      <c r="F5481" s="213"/>
      <c r="G5481" s="11"/>
      <c r="H5481" s="77"/>
      <c r="I5481" s="77"/>
    </row>
    <row r="5482" spans="2:9" x14ac:dyDescent="0.2">
      <c r="B5482" s="1"/>
      <c r="E5482" s="82"/>
      <c r="F5482" s="213"/>
      <c r="G5482" s="11"/>
      <c r="H5482" s="77"/>
      <c r="I5482" s="77"/>
    </row>
    <row r="5483" spans="2:9" x14ac:dyDescent="0.2">
      <c r="B5483" s="1"/>
      <c r="E5483" s="82"/>
      <c r="F5483" s="213"/>
      <c r="G5483" s="11"/>
      <c r="H5483" s="77"/>
      <c r="I5483" s="77"/>
    </row>
    <row r="5484" spans="2:9" x14ac:dyDescent="0.2">
      <c r="B5484" s="1"/>
      <c r="E5484" s="82"/>
      <c r="F5484" s="213"/>
      <c r="G5484" s="11"/>
      <c r="H5484" s="77"/>
      <c r="I5484" s="77"/>
    </row>
    <row r="5485" spans="2:9" x14ac:dyDescent="0.2">
      <c r="B5485" s="1"/>
      <c r="E5485" s="82"/>
      <c r="F5485" s="213"/>
      <c r="G5485" s="11"/>
      <c r="H5485" s="77"/>
      <c r="I5485" s="77"/>
    </row>
    <row r="5486" spans="2:9" x14ac:dyDescent="0.2">
      <c r="B5486" s="1"/>
      <c r="E5486" s="82"/>
      <c r="F5486" s="213"/>
      <c r="G5486" s="11"/>
      <c r="H5486" s="77"/>
      <c r="I5486" s="77"/>
    </row>
    <row r="5487" spans="2:9" x14ac:dyDescent="0.2">
      <c r="B5487" s="1"/>
      <c r="E5487" s="82"/>
      <c r="F5487" s="213"/>
      <c r="G5487" s="11"/>
      <c r="H5487" s="77"/>
      <c r="I5487" s="77"/>
    </row>
    <row r="5488" spans="2:9" x14ac:dyDescent="0.2">
      <c r="B5488" s="1"/>
      <c r="E5488" s="82"/>
      <c r="F5488" s="213"/>
      <c r="G5488" s="11"/>
      <c r="H5488" s="77"/>
      <c r="I5488" s="77"/>
    </row>
    <row r="5489" spans="2:9" x14ac:dyDescent="0.2">
      <c r="B5489" s="1"/>
      <c r="E5489" s="82"/>
      <c r="F5489" s="213"/>
      <c r="G5489" s="11"/>
      <c r="H5489" s="77"/>
      <c r="I5489" s="77"/>
    </row>
    <row r="5490" spans="2:9" x14ac:dyDescent="0.2">
      <c r="B5490" s="1"/>
      <c r="E5490" s="82"/>
      <c r="F5490" s="213"/>
      <c r="G5490" s="11"/>
      <c r="H5490" s="77"/>
      <c r="I5490" s="77"/>
    </row>
    <row r="5491" spans="2:9" x14ac:dyDescent="0.2">
      <c r="B5491" s="1"/>
      <c r="E5491" s="82"/>
      <c r="F5491" s="213"/>
      <c r="G5491" s="11"/>
      <c r="H5491" s="77"/>
      <c r="I5491" s="77"/>
    </row>
    <row r="5492" spans="2:9" x14ac:dyDescent="0.2">
      <c r="B5492" s="1"/>
      <c r="E5492" s="82"/>
      <c r="F5492" s="213"/>
      <c r="G5492" s="11"/>
      <c r="H5492" s="77"/>
      <c r="I5492" s="77"/>
    </row>
    <row r="5493" spans="2:9" x14ac:dyDescent="0.2">
      <c r="B5493" s="1"/>
      <c r="E5493" s="82"/>
      <c r="F5493" s="213"/>
      <c r="G5493" s="11"/>
      <c r="H5493" s="77"/>
      <c r="I5493" s="77"/>
    </row>
    <row r="5494" spans="2:9" x14ac:dyDescent="0.2">
      <c r="B5494" s="1"/>
      <c r="E5494" s="82"/>
      <c r="F5494" s="213"/>
      <c r="G5494" s="11"/>
      <c r="H5494" s="77"/>
      <c r="I5494" s="77"/>
    </row>
    <row r="5495" spans="2:9" x14ac:dyDescent="0.2">
      <c r="B5495" s="1"/>
      <c r="E5495" s="82"/>
      <c r="F5495" s="213"/>
      <c r="G5495" s="11"/>
      <c r="H5495" s="77"/>
      <c r="I5495" s="77"/>
    </row>
    <row r="5496" spans="2:9" x14ac:dyDescent="0.2">
      <c r="B5496" s="1"/>
      <c r="E5496" s="82"/>
      <c r="F5496" s="213"/>
      <c r="G5496" s="11"/>
      <c r="H5496" s="77"/>
      <c r="I5496" s="77"/>
    </row>
    <row r="5497" spans="2:9" x14ac:dyDescent="0.2">
      <c r="B5497" s="1"/>
      <c r="E5497" s="82"/>
      <c r="F5497" s="213"/>
      <c r="G5497" s="11"/>
      <c r="H5497" s="77"/>
      <c r="I5497" s="77"/>
    </row>
    <row r="5498" spans="2:9" x14ac:dyDescent="0.2">
      <c r="B5498" s="1"/>
      <c r="E5498" s="82"/>
      <c r="F5498" s="213"/>
      <c r="G5498" s="11"/>
      <c r="H5498" s="77"/>
      <c r="I5498" s="77"/>
    </row>
    <row r="5499" spans="2:9" x14ac:dyDescent="0.2">
      <c r="B5499" s="1"/>
      <c r="E5499" s="82"/>
      <c r="F5499" s="213"/>
      <c r="G5499" s="11"/>
      <c r="H5499" s="77"/>
      <c r="I5499" s="77"/>
    </row>
    <row r="5500" spans="2:9" x14ac:dyDescent="0.2">
      <c r="B5500" s="1"/>
      <c r="E5500" s="82"/>
      <c r="F5500" s="213"/>
      <c r="G5500" s="11"/>
      <c r="H5500" s="77"/>
      <c r="I5500" s="77"/>
    </row>
    <row r="5501" spans="2:9" x14ac:dyDescent="0.2">
      <c r="B5501" s="1"/>
      <c r="E5501" s="82"/>
      <c r="F5501" s="213"/>
      <c r="G5501" s="11"/>
      <c r="H5501" s="77"/>
      <c r="I5501" s="77"/>
    </row>
    <row r="5502" spans="2:9" x14ac:dyDescent="0.2">
      <c r="B5502" s="1"/>
      <c r="E5502" s="82"/>
      <c r="F5502" s="213"/>
      <c r="G5502" s="11"/>
      <c r="H5502" s="77"/>
      <c r="I5502" s="77"/>
    </row>
    <row r="5503" spans="2:9" x14ac:dyDescent="0.2">
      <c r="B5503" s="1"/>
      <c r="E5503" s="82"/>
      <c r="F5503" s="213"/>
      <c r="G5503" s="11"/>
      <c r="H5503" s="77"/>
      <c r="I5503" s="77"/>
    </row>
    <row r="5504" spans="2:9" x14ac:dyDescent="0.2">
      <c r="B5504" s="1"/>
      <c r="E5504" s="82"/>
      <c r="F5504" s="213"/>
      <c r="G5504" s="11"/>
      <c r="H5504" s="77"/>
      <c r="I5504" s="77"/>
    </row>
    <row r="5505" spans="2:9" x14ac:dyDescent="0.2">
      <c r="B5505" s="1"/>
      <c r="E5505" s="82"/>
      <c r="F5505" s="213"/>
      <c r="G5505" s="11"/>
      <c r="H5505" s="77"/>
      <c r="I5505" s="77"/>
    </row>
    <row r="5506" spans="2:9" x14ac:dyDescent="0.2">
      <c r="B5506" s="1"/>
      <c r="E5506" s="82"/>
      <c r="F5506" s="213"/>
      <c r="G5506" s="11"/>
      <c r="H5506" s="77"/>
      <c r="I5506" s="77"/>
    </row>
    <row r="5507" spans="2:9" x14ac:dyDescent="0.2">
      <c r="B5507" s="1"/>
      <c r="E5507" s="82"/>
      <c r="F5507" s="213"/>
      <c r="G5507" s="11"/>
      <c r="H5507" s="77"/>
      <c r="I5507" s="77"/>
    </row>
    <row r="5508" spans="2:9" x14ac:dyDescent="0.2">
      <c r="B5508" s="1"/>
      <c r="E5508" s="82"/>
      <c r="F5508" s="213"/>
      <c r="G5508" s="11"/>
      <c r="H5508" s="77"/>
      <c r="I5508" s="77"/>
    </row>
    <row r="5509" spans="2:9" x14ac:dyDescent="0.2">
      <c r="B5509" s="1"/>
      <c r="E5509" s="82"/>
      <c r="F5509" s="213"/>
      <c r="G5509" s="11"/>
      <c r="H5509" s="77"/>
      <c r="I5509" s="77"/>
    </row>
    <row r="5510" spans="2:9" x14ac:dyDescent="0.2">
      <c r="B5510" s="1"/>
      <c r="E5510" s="82"/>
      <c r="F5510" s="213"/>
      <c r="G5510" s="11"/>
      <c r="H5510" s="77"/>
      <c r="I5510" s="77"/>
    </row>
    <row r="5511" spans="2:9" x14ac:dyDescent="0.2">
      <c r="B5511" s="1"/>
      <c r="E5511" s="82"/>
      <c r="F5511" s="213"/>
      <c r="G5511" s="11"/>
      <c r="H5511" s="77"/>
      <c r="I5511" s="77"/>
    </row>
    <row r="5512" spans="2:9" x14ac:dyDescent="0.2">
      <c r="B5512" s="1"/>
      <c r="E5512" s="82"/>
      <c r="F5512" s="213"/>
      <c r="G5512" s="11"/>
      <c r="H5512" s="77"/>
      <c r="I5512" s="77"/>
    </row>
    <row r="5513" spans="2:9" x14ac:dyDescent="0.2">
      <c r="B5513" s="1"/>
      <c r="E5513" s="82"/>
      <c r="F5513" s="213"/>
      <c r="G5513" s="11"/>
      <c r="H5513" s="77"/>
      <c r="I5513" s="77"/>
    </row>
    <row r="5514" spans="2:9" x14ac:dyDescent="0.2">
      <c r="B5514" s="1"/>
      <c r="E5514" s="82"/>
      <c r="F5514" s="213"/>
      <c r="G5514" s="11"/>
      <c r="H5514" s="77"/>
      <c r="I5514" s="77"/>
    </row>
    <row r="5515" spans="2:9" x14ac:dyDescent="0.2">
      <c r="B5515" s="1"/>
      <c r="E5515" s="82"/>
      <c r="F5515" s="213"/>
      <c r="G5515" s="11"/>
      <c r="H5515" s="77"/>
      <c r="I5515" s="77"/>
    </row>
    <row r="5516" spans="2:9" x14ac:dyDescent="0.2">
      <c r="B5516" s="1"/>
      <c r="E5516" s="82"/>
      <c r="F5516" s="213"/>
      <c r="G5516" s="11"/>
      <c r="H5516" s="77"/>
      <c r="I5516" s="77"/>
    </row>
    <row r="5517" spans="2:9" x14ac:dyDescent="0.2">
      <c r="B5517" s="1"/>
      <c r="E5517" s="82"/>
      <c r="F5517" s="213"/>
      <c r="G5517" s="11"/>
      <c r="H5517" s="77"/>
      <c r="I5517" s="77"/>
    </row>
    <row r="5518" spans="2:9" x14ac:dyDescent="0.2">
      <c r="B5518" s="1"/>
      <c r="E5518" s="82"/>
      <c r="F5518" s="213"/>
      <c r="G5518" s="11"/>
      <c r="H5518" s="77"/>
      <c r="I5518" s="77"/>
    </row>
    <row r="5519" spans="2:9" x14ac:dyDescent="0.2">
      <c r="B5519" s="1"/>
      <c r="E5519" s="82"/>
      <c r="F5519" s="213"/>
      <c r="G5519" s="11"/>
      <c r="H5519" s="77"/>
      <c r="I5519" s="77"/>
    </row>
    <row r="5520" spans="2:9" x14ac:dyDescent="0.2">
      <c r="B5520" s="1"/>
      <c r="E5520" s="82"/>
      <c r="F5520" s="213"/>
      <c r="G5520" s="11"/>
      <c r="H5520" s="77"/>
      <c r="I5520" s="77"/>
    </row>
    <row r="5521" spans="2:9" x14ac:dyDescent="0.2">
      <c r="B5521" s="1"/>
      <c r="E5521" s="82"/>
      <c r="F5521" s="213"/>
      <c r="G5521" s="11"/>
      <c r="H5521" s="77"/>
      <c r="I5521" s="77"/>
    </row>
    <row r="5522" spans="2:9" x14ac:dyDescent="0.2">
      <c r="B5522" s="1"/>
      <c r="E5522" s="82"/>
      <c r="F5522" s="213"/>
      <c r="G5522" s="11"/>
      <c r="H5522" s="77"/>
      <c r="I5522" s="77"/>
    </row>
    <row r="5523" spans="2:9" x14ac:dyDescent="0.2">
      <c r="B5523" s="1"/>
      <c r="E5523" s="82"/>
      <c r="F5523" s="213"/>
      <c r="G5523" s="11"/>
      <c r="H5523" s="77"/>
      <c r="I5523" s="77"/>
    </row>
    <row r="5524" spans="2:9" x14ac:dyDescent="0.2">
      <c r="B5524" s="1"/>
      <c r="E5524" s="82"/>
      <c r="F5524" s="213"/>
      <c r="G5524" s="11"/>
      <c r="H5524" s="77"/>
      <c r="I5524" s="77"/>
    </row>
    <row r="5525" spans="2:9" x14ac:dyDescent="0.2">
      <c r="B5525" s="1"/>
      <c r="E5525" s="82"/>
      <c r="F5525" s="213"/>
      <c r="G5525" s="11"/>
      <c r="H5525" s="77"/>
      <c r="I5525" s="77"/>
    </row>
    <row r="5526" spans="2:9" x14ac:dyDescent="0.2">
      <c r="B5526" s="1"/>
      <c r="E5526" s="82"/>
      <c r="F5526" s="213"/>
      <c r="G5526" s="11"/>
      <c r="H5526" s="77"/>
      <c r="I5526" s="77"/>
    </row>
    <row r="5527" spans="2:9" x14ac:dyDescent="0.2">
      <c r="B5527" s="1"/>
      <c r="E5527" s="82"/>
      <c r="F5527" s="213"/>
      <c r="G5527" s="11"/>
      <c r="H5527" s="77"/>
      <c r="I5527" s="77"/>
    </row>
    <row r="5528" spans="2:9" x14ac:dyDescent="0.2">
      <c r="B5528" s="1"/>
      <c r="E5528" s="82"/>
      <c r="F5528" s="213"/>
      <c r="G5528" s="11"/>
      <c r="H5528" s="77"/>
      <c r="I5528" s="77"/>
    </row>
    <row r="5529" spans="2:9" x14ac:dyDescent="0.2">
      <c r="B5529" s="1"/>
      <c r="E5529" s="82"/>
      <c r="F5529" s="213"/>
      <c r="G5529" s="11"/>
      <c r="H5529" s="77"/>
      <c r="I5529" s="77"/>
    </row>
    <row r="5530" spans="2:9" x14ac:dyDescent="0.2">
      <c r="B5530" s="1"/>
      <c r="E5530" s="82"/>
      <c r="F5530" s="213"/>
      <c r="G5530" s="11"/>
      <c r="H5530" s="77"/>
      <c r="I5530" s="77"/>
    </row>
    <row r="5531" spans="2:9" x14ac:dyDescent="0.2">
      <c r="B5531" s="1"/>
      <c r="E5531" s="82"/>
      <c r="F5531" s="213"/>
      <c r="G5531" s="11"/>
      <c r="H5531" s="77"/>
      <c r="I5531" s="77"/>
    </row>
    <row r="5532" spans="2:9" x14ac:dyDescent="0.2">
      <c r="B5532" s="1"/>
      <c r="E5532" s="82"/>
      <c r="F5532" s="213"/>
      <c r="G5532" s="11"/>
      <c r="H5532" s="77"/>
      <c r="I5532" s="77"/>
    </row>
    <row r="5533" spans="2:9" x14ac:dyDescent="0.2">
      <c r="B5533" s="1"/>
      <c r="E5533" s="82"/>
      <c r="F5533" s="213"/>
      <c r="G5533" s="11"/>
      <c r="H5533" s="77"/>
      <c r="I5533" s="77"/>
    </row>
    <row r="5534" spans="2:9" x14ac:dyDescent="0.2">
      <c r="B5534" s="1"/>
      <c r="E5534" s="82"/>
      <c r="F5534" s="213"/>
      <c r="G5534" s="11"/>
      <c r="H5534" s="77"/>
      <c r="I5534" s="77"/>
    </row>
    <row r="5535" spans="2:9" x14ac:dyDescent="0.2">
      <c r="B5535" s="1"/>
      <c r="E5535" s="82"/>
      <c r="F5535" s="213"/>
      <c r="G5535" s="11"/>
      <c r="H5535" s="77"/>
      <c r="I5535" s="77"/>
    </row>
    <row r="5536" spans="2:9" x14ac:dyDescent="0.2">
      <c r="B5536" s="1"/>
      <c r="E5536" s="82"/>
      <c r="F5536" s="213"/>
      <c r="G5536" s="11"/>
      <c r="H5536" s="77"/>
      <c r="I5536" s="77"/>
    </row>
    <row r="5537" spans="2:9" x14ac:dyDescent="0.2">
      <c r="B5537" s="1"/>
      <c r="E5537" s="82"/>
      <c r="F5537" s="213"/>
      <c r="G5537" s="11"/>
      <c r="H5537" s="77"/>
      <c r="I5537" s="77"/>
    </row>
    <row r="5538" spans="2:9" x14ac:dyDescent="0.2">
      <c r="B5538" s="1"/>
      <c r="E5538" s="82"/>
      <c r="F5538" s="213"/>
      <c r="G5538" s="11"/>
      <c r="H5538" s="77"/>
      <c r="I5538" s="77"/>
    </row>
    <row r="5539" spans="2:9" x14ac:dyDescent="0.2">
      <c r="B5539" s="1"/>
      <c r="E5539" s="82"/>
      <c r="F5539" s="213"/>
      <c r="G5539" s="11"/>
      <c r="H5539" s="77"/>
      <c r="I5539" s="77"/>
    </row>
    <row r="5540" spans="2:9" x14ac:dyDescent="0.2">
      <c r="B5540" s="1"/>
      <c r="E5540" s="82"/>
      <c r="F5540" s="213"/>
      <c r="G5540" s="11"/>
      <c r="H5540" s="77"/>
      <c r="I5540" s="77"/>
    </row>
    <row r="5541" spans="2:9" x14ac:dyDescent="0.2">
      <c r="B5541" s="1"/>
      <c r="E5541" s="82"/>
      <c r="F5541" s="213"/>
      <c r="G5541" s="11"/>
      <c r="H5541" s="77"/>
      <c r="I5541" s="77"/>
    </row>
    <row r="5542" spans="2:9" x14ac:dyDescent="0.2">
      <c r="B5542" s="1"/>
      <c r="E5542" s="82"/>
      <c r="F5542" s="213"/>
      <c r="G5542" s="11"/>
      <c r="H5542" s="77"/>
      <c r="I5542" s="77"/>
    </row>
    <row r="5543" spans="2:9" x14ac:dyDescent="0.2">
      <c r="B5543" s="1"/>
      <c r="E5543" s="82"/>
      <c r="F5543" s="213"/>
      <c r="G5543" s="11"/>
      <c r="H5543" s="77"/>
      <c r="I5543" s="77"/>
    </row>
    <row r="5544" spans="2:9" x14ac:dyDescent="0.2">
      <c r="B5544" s="1"/>
      <c r="E5544" s="82"/>
      <c r="F5544" s="213"/>
      <c r="G5544" s="11"/>
      <c r="H5544" s="77"/>
      <c r="I5544" s="77"/>
    </row>
    <row r="5545" spans="2:9" x14ac:dyDescent="0.2">
      <c r="B5545" s="1"/>
      <c r="E5545" s="82"/>
      <c r="F5545" s="213"/>
      <c r="G5545" s="11"/>
      <c r="H5545" s="77"/>
      <c r="I5545" s="77"/>
    </row>
    <row r="5546" spans="2:9" x14ac:dyDescent="0.2">
      <c r="B5546" s="1"/>
      <c r="E5546" s="82"/>
      <c r="F5546" s="213"/>
      <c r="G5546" s="11"/>
      <c r="H5546" s="77"/>
      <c r="I5546" s="77"/>
    </row>
    <row r="5547" spans="2:9" x14ac:dyDescent="0.2">
      <c r="B5547" s="1"/>
      <c r="E5547" s="82"/>
      <c r="F5547" s="213"/>
      <c r="G5547" s="11"/>
      <c r="H5547" s="77"/>
      <c r="I5547" s="77"/>
    </row>
    <row r="5548" spans="2:9" x14ac:dyDescent="0.2">
      <c r="B5548" s="1"/>
      <c r="E5548" s="82"/>
      <c r="F5548" s="213"/>
      <c r="G5548" s="11"/>
      <c r="H5548" s="77"/>
      <c r="I5548" s="77"/>
    </row>
    <row r="5549" spans="2:9" x14ac:dyDescent="0.2">
      <c r="B5549" s="1"/>
      <c r="E5549" s="82"/>
      <c r="F5549" s="213"/>
      <c r="G5549" s="11"/>
      <c r="H5549" s="77"/>
      <c r="I5549" s="77"/>
    </row>
    <row r="5550" spans="2:9" x14ac:dyDescent="0.2">
      <c r="B5550" s="1"/>
      <c r="E5550" s="82"/>
      <c r="F5550" s="213"/>
      <c r="G5550" s="11"/>
      <c r="H5550" s="77"/>
      <c r="I5550" s="77"/>
    </row>
    <row r="5551" spans="2:9" x14ac:dyDescent="0.2">
      <c r="B5551" s="1"/>
      <c r="E5551" s="82"/>
      <c r="F5551" s="213"/>
      <c r="G5551" s="11"/>
      <c r="H5551" s="77"/>
      <c r="I5551" s="77"/>
    </row>
    <row r="5552" spans="2:9" x14ac:dyDescent="0.2">
      <c r="B5552" s="1"/>
      <c r="E5552" s="82"/>
      <c r="F5552" s="213"/>
      <c r="G5552" s="11"/>
      <c r="H5552" s="77"/>
      <c r="I5552" s="77"/>
    </row>
    <row r="5553" spans="2:9" x14ac:dyDescent="0.2">
      <c r="B5553" s="1"/>
      <c r="E5553" s="82"/>
      <c r="F5553" s="213"/>
      <c r="G5553" s="11"/>
      <c r="H5553" s="77"/>
      <c r="I5553" s="77"/>
    </row>
    <row r="5554" spans="2:9" x14ac:dyDescent="0.2">
      <c r="B5554" s="1"/>
      <c r="E5554" s="82"/>
      <c r="F5554" s="213"/>
      <c r="G5554" s="11"/>
      <c r="H5554" s="77"/>
      <c r="I5554" s="77"/>
    </row>
    <row r="5555" spans="2:9" x14ac:dyDescent="0.2">
      <c r="B5555" s="1"/>
      <c r="E5555" s="82"/>
      <c r="F5555" s="213"/>
      <c r="G5555" s="11"/>
      <c r="H5555" s="77"/>
      <c r="I5555" s="77"/>
    </row>
    <row r="5556" spans="2:9" x14ac:dyDescent="0.2">
      <c r="B5556" s="1"/>
      <c r="E5556" s="82"/>
      <c r="F5556" s="213"/>
      <c r="G5556" s="11"/>
      <c r="H5556" s="77"/>
      <c r="I5556" s="77"/>
    </row>
    <row r="5557" spans="2:9" x14ac:dyDescent="0.2">
      <c r="B5557" s="1"/>
      <c r="E5557" s="82"/>
      <c r="F5557" s="213"/>
      <c r="G5557" s="11"/>
      <c r="H5557" s="77"/>
      <c r="I5557" s="77"/>
    </row>
    <row r="5558" spans="2:9" x14ac:dyDescent="0.2">
      <c r="B5558" s="1"/>
      <c r="E5558" s="82"/>
      <c r="F5558" s="213"/>
      <c r="G5558" s="11"/>
      <c r="H5558" s="77"/>
      <c r="I5558" s="77"/>
    </row>
    <row r="5559" spans="2:9" x14ac:dyDescent="0.2">
      <c r="B5559" s="1"/>
      <c r="E5559" s="82"/>
      <c r="F5559" s="213"/>
      <c r="G5559" s="11"/>
      <c r="H5559" s="77"/>
      <c r="I5559" s="77"/>
    </row>
    <row r="5560" spans="2:9" x14ac:dyDescent="0.2">
      <c r="B5560" s="1"/>
      <c r="E5560" s="82"/>
      <c r="F5560" s="213"/>
      <c r="G5560" s="11"/>
      <c r="H5560" s="77"/>
      <c r="I5560" s="77"/>
    </row>
    <row r="5561" spans="2:9" x14ac:dyDescent="0.2">
      <c r="B5561" s="1"/>
      <c r="E5561" s="82"/>
      <c r="F5561" s="213"/>
      <c r="G5561" s="11"/>
      <c r="H5561" s="77"/>
      <c r="I5561" s="77"/>
    </row>
    <row r="5562" spans="2:9" x14ac:dyDescent="0.2">
      <c r="B5562" s="1"/>
      <c r="E5562" s="82"/>
      <c r="F5562" s="213"/>
      <c r="G5562" s="11"/>
      <c r="H5562" s="77"/>
      <c r="I5562" s="77"/>
    </row>
    <row r="5563" spans="2:9" x14ac:dyDescent="0.2">
      <c r="B5563" s="1"/>
      <c r="E5563" s="82"/>
      <c r="F5563" s="213"/>
      <c r="G5563" s="11"/>
      <c r="H5563" s="77"/>
      <c r="I5563" s="77"/>
    </row>
    <row r="5564" spans="2:9" x14ac:dyDescent="0.2">
      <c r="B5564" s="1"/>
      <c r="E5564" s="82"/>
      <c r="F5564" s="213"/>
      <c r="G5564" s="11"/>
      <c r="H5564" s="77"/>
      <c r="I5564" s="77"/>
    </row>
    <row r="5565" spans="2:9" x14ac:dyDescent="0.2">
      <c r="B5565" s="1"/>
      <c r="E5565" s="82"/>
      <c r="F5565" s="213"/>
      <c r="G5565" s="11"/>
      <c r="H5565" s="77"/>
      <c r="I5565" s="77"/>
    </row>
    <row r="5566" spans="2:9" x14ac:dyDescent="0.2">
      <c r="B5566" s="1"/>
      <c r="E5566" s="82"/>
      <c r="F5566" s="213"/>
      <c r="G5566" s="11"/>
      <c r="H5566" s="77"/>
      <c r="I5566" s="77"/>
    </row>
    <row r="5567" spans="2:9" x14ac:dyDescent="0.2">
      <c r="B5567" s="1"/>
      <c r="E5567" s="82"/>
      <c r="F5567" s="213"/>
      <c r="G5567" s="11"/>
      <c r="H5567" s="77"/>
      <c r="I5567" s="77"/>
    </row>
    <row r="5568" spans="2:9" x14ac:dyDescent="0.2">
      <c r="B5568" s="1"/>
      <c r="E5568" s="82"/>
      <c r="F5568" s="213"/>
      <c r="G5568" s="11"/>
      <c r="H5568" s="77"/>
      <c r="I5568" s="77"/>
    </row>
    <row r="5569" spans="2:9" x14ac:dyDescent="0.2">
      <c r="B5569" s="1"/>
      <c r="E5569" s="82"/>
      <c r="F5569" s="213"/>
      <c r="G5569" s="11"/>
      <c r="H5569" s="77"/>
      <c r="I5569" s="77"/>
    </row>
    <row r="5570" spans="2:9" x14ac:dyDescent="0.2">
      <c r="B5570" s="1"/>
      <c r="E5570" s="82"/>
      <c r="F5570" s="213"/>
      <c r="G5570" s="11"/>
      <c r="H5570" s="77"/>
      <c r="I5570" s="77"/>
    </row>
    <row r="5571" spans="2:9" x14ac:dyDescent="0.2">
      <c r="B5571" s="1"/>
      <c r="E5571" s="82"/>
      <c r="F5571" s="213"/>
      <c r="G5571" s="11"/>
      <c r="H5571" s="77"/>
      <c r="I5571" s="77"/>
    </row>
    <row r="5572" spans="2:9" x14ac:dyDescent="0.2">
      <c r="B5572" s="1"/>
      <c r="E5572" s="82"/>
      <c r="F5572" s="213"/>
      <c r="G5572" s="11"/>
      <c r="H5572" s="77"/>
      <c r="I5572" s="77"/>
    </row>
    <row r="5573" spans="2:9" x14ac:dyDescent="0.2">
      <c r="B5573" s="1"/>
      <c r="E5573" s="82"/>
      <c r="F5573" s="213"/>
      <c r="G5573" s="11"/>
      <c r="H5573" s="77"/>
      <c r="I5573" s="77"/>
    </row>
    <row r="5574" spans="2:9" x14ac:dyDescent="0.2">
      <c r="B5574" s="1"/>
      <c r="E5574" s="82"/>
      <c r="F5574" s="213"/>
      <c r="G5574" s="11"/>
      <c r="H5574" s="77"/>
      <c r="I5574" s="77"/>
    </row>
    <row r="5575" spans="2:9" x14ac:dyDescent="0.2">
      <c r="B5575" s="1"/>
      <c r="E5575" s="82"/>
      <c r="F5575" s="213"/>
      <c r="G5575" s="11"/>
      <c r="H5575" s="77"/>
      <c r="I5575" s="77"/>
    </row>
    <row r="5576" spans="2:9" x14ac:dyDescent="0.2">
      <c r="B5576" s="1"/>
      <c r="E5576" s="82"/>
      <c r="F5576" s="213"/>
      <c r="G5576" s="11"/>
      <c r="H5576" s="77"/>
      <c r="I5576" s="77"/>
    </row>
    <row r="5577" spans="2:9" x14ac:dyDescent="0.2">
      <c r="B5577" s="1"/>
      <c r="E5577" s="82"/>
      <c r="F5577" s="213"/>
      <c r="G5577" s="11"/>
      <c r="H5577" s="77"/>
      <c r="I5577" s="77"/>
    </row>
    <row r="5578" spans="2:9" x14ac:dyDescent="0.2">
      <c r="B5578" s="1"/>
      <c r="E5578" s="82"/>
      <c r="F5578" s="213"/>
      <c r="G5578" s="11"/>
      <c r="H5578" s="77"/>
      <c r="I5578" s="77"/>
    </row>
    <row r="5579" spans="2:9" x14ac:dyDescent="0.2">
      <c r="B5579" s="1"/>
      <c r="E5579" s="82"/>
      <c r="F5579" s="213"/>
      <c r="G5579" s="11"/>
      <c r="H5579" s="77"/>
      <c r="I5579" s="77"/>
    </row>
    <row r="5580" spans="2:9" x14ac:dyDescent="0.2">
      <c r="B5580" s="1"/>
      <c r="E5580" s="82"/>
      <c r="F5580" s="213"/>
      <c r="G5580" s="11"/>
      <c r="H5580" s="77"/>
      <c r="I5580" s="77"/>
    </row>
    <row r="5581" spans="2:9" x14ac:dyDescent="0.2">
      <c r="B5581" s="1"/>
      <c r="E5581" s="82"/>
      <c r="F5581" s="213"/>
      <c r="G5581" s="11"/>
      <c r="H5581" s="77"/>
      <c r="I5581" s="77"/>
    </row>
    <row r="5582" spans="2:9" x14ac:dyDescent="0.2">
      <c r="B5582" s="1"/>
      <c r="E5582" s="82"/>
      <c r="F5582" s="213"/>
      <c r="G5582" s="11"/>
      <c r="H5582" s="77"/>
      <c r="I5582" s="77"/>
    </row>
    <row r="5583" spans="2:9" x14ac:dyDescent="0.2">
      <c r="B5583" s="1"/>
      <c r="E5583" s="82"/>
      <c r="F5583" s="213"/>
      <c r="G5583" s="11"/>
      <c r="H5583" s="77"/>
      <c r="I5583" s="77"/>
    </row>
    <row r="5584" spans="2:9" x14ac:dyDescent="0.2">
      <c r="B5584" s="1"/>
      <c r="E5584" s="82"/>
      <c r="F5584" s="213"/>
      <c r="G5584" s="11"/>
      <c r="H5584" s="77"/>
      <c r="I5584" s="77"/>
    </row>
    <row r="5585" spans="2:9" x14ac:dyDescent="0.2">
      <c r="B5585" s="1"/>
      <c r="E5585" s="82"/>
      <c r="F5585" s="213"/>
      <c r="G5585" s="11"/>
      <c r="H5585" s="77"/>
      <c r="I5585" s="77"/>
    </row>
    <row r="5586" spans="2:9" x14ac:dyDescent="0.2">
      <c r="B5586" s="1"/>
      <c r="E5586" s="82"/>
      <c r="F5586" s="213"/>
      <c r="G5586" s="11"/>
      <c r="H5586" s="77"/>
      <c r="I5586" s="77"/>
    </row>
    <row r="5587" spans="2:9" x14ac:dyDescent="0.2">
      <c r="B5587" s="1"/>
      <c r="E5587" s="82"/>
      <c r="F5587" s="213"/>
      <c r="G5587" s="11"/>
      <c r="H5587" s="77"/>
      <c r="I5587" s="77"/>
    </row>
    <row r="5588" spans="2:9" x14ac:dyDescent="0.2">
      <c r="B5588" s="1"/>
      <c r="E5588" s="82"/>
      <c r="F5588" s="213"/>
      <c r="G5588" s="11"/>
      <c r="H5588" s="77"/>
      <c r="I5588" s="77"/>
    </row>
    <row r="5589" spans="2:9" x14ac:dyDescent="0.2">
      <c r="B5589" s="1"/>
      <c r="E5589" s="82"/>
      <c r="F5589" s="213"/>
      <c r="G5589" s="11"/>
      <c r="H5589" s="77"/>
      <c r="I5589" s="77"/>
    </row>
    <row r="5590" spans="2:9" x14ac:dyDescent="0.2">
      <c r="B5590" s="1"/>
      <c r="E5590" s="82"/>
      <c r="F5590" s="213"/>
      <c r="G5590" s="11"/>
      <c r="H5590" s="77"/>
      <c r="I5590" s="77"/>
    </row>
    <row r="5591" spans="2:9" x14ac:dyDescent="0.2">
      <c r="B5591" s="1"/>
      <c r="E5591" s="82"/>
      <c r="F5591" s="213"/>
      <c r="G5591" s="11"/>
      <c r="H5591" s="77"/>
      <c r="I5591" s="77"/>
    </row>
    <row r="5592" spans="2:9" x14ac:dyDescent="0.2">
      <c r="B5592" s="1"/>
      <c r="E5592" s="82"/>
      <c r="F5592" s="213"/>
      <c r="G5592" s="11"/>
      <c r="H5592" s="77"/>
      <c r="I5592" s="77"/>
    </row>
    <row r="5593" spans="2:9" x14ac:dyDescent="0.2">
      <c r="B5593" s="1"/>
      <c r="E5593" s="82"/>
      <c r="F5593" s="213"/>
      <c r="G5593" s="11"/>
      <c r="H5593" s="77"/>
      <c r="I5593" s="77"/>
    </row>
    <row r="5594" spans="2:9" x14ac:dyDescent="0.2">
      <c r="B5594" s="1"/>
      <c r="E5594" s="82"/>
      <c r="F5594" s="213"/>
      <c r="G5594" s="11"/>
      <c r="H5594" s="77"/>
      <c r="I5594" s="77"/>
    </row>
    <row r="5595" spans="2:9" x14ac:dyDescent="0.2">
      <c r="B5595" s="1"/>
      <c r="E5595" s="82"/>
      <c r="F5595" s="213"/>
      <c r="G5595" s="11"/>
      <c r="H5595" s="77"/>
      <c r="I5595" s="77"/>
    </row>
    <row r="5596" spans="2:9" x14ac:dyDescent="0.2">
      <c r="B5596" s="1"/>
      <c r="E5596" s="82"/>
      <c r="F5596" s="213"/>
      <c r="G5596" s="11"/>
      <c r="H5596" s="77"/>
      <c r="I5596" s="77"/>
    </row>
    <row r="5597" spans="2:9" x14ac:dyDescent="0.2">
      <c r="B5597" s="1"/>
      <c r="E5597" s="82"/>
      <c r="F5597" s="213"/>
      <c r="G5597" s="11"/>
      <c r="H5597" s="77"/>
      <c r="I5597" s="77"/>
    </row>
    <row r="5598" spans="2:9" x14ac:dyDescent="0.2">
      <c r="B5598" s="1"/>
      <c r="E5598" s="82"/>
      <c r="F5598" s="213"/>
      <c r="G5598" s="11"/>
      <c r="H5598" s="77"/>
      <c r="I5598" s="77"/>
    </row>
    <row r="5599" spans="2:9" x14ac:dyDescent="0.2">
      <c r="B5599" s="1"/>
      <c r="E5599" s="82"/>
      <c r="F5599" s="213"/>
      <c r="G5599" s="11"/>
      <c r="H5599" s="77"/>
      <c r="I5599" s="77"/>
    </row>
    <row r="5600" spans="2:9" x14ac:dyDescent="0.2">
      <c r="B5600" s="1"/>
      <c r="E5600" s="82"/>
      <c r="F5600" s="213"/>
      <c r="G5600" s="11"/>
      <c r="H5600" s="77"/>
      <c r="I5600" s="77"/>
    </row>
    <row r="5601" spans="2:9" x14ac:dyDescent="0.2">
      <c r="B5601" s="1"/>
      <c r="E5601" s="82"/>
      <c r="F5601" s="213"/>
      <c r="G5601" s="11"/>
      <c r="H5601" s="77"/>
      <c r="I5601" s="77"/>
    </row>
    <row r="5602" spans="2:9" x14ac:dyDescent="0.2">
      <c r="B5602" s="1"/>
      <c r="E5602" s="82"/>
      <c r="F5602" s="213"/>
      <c r="G5602" s="11"/>
      <c r="H5602" s="77"/>
      <c r="I5602" s="77"/>
    </row>
    <row r="5603" spans="2:9" x14ac:dyDescent="0.2">
      <c r="B5603" s="1"/>
      <c r="E5603" s="82"/>
      <c r="F5603" s="213"/>
      <c r="G5603" s="11"/>
      <c r="H5603" s="77"/>
      <c r="I5603" s="77"/>
    </row>
    <row r="5604" spans="2:9" x14ac:dyDescent="0.2">
      <c r="B5604" s="1"/>
      <c r="E5604" s="82"/>
      <c r="F5604" s="213"/>
      <c r="G5604" s="11"/>
      <c r="H5604" s="77"/>
      <c r="I5604" s="77"/>
    </row>
    <row r="5605" spans="2:9" x14ac:dyDescent="0.2">
      <c r="B5605" s="1"/>
      <c r="E5605" s="82"/>
      <c r="F5605" s="213"/>
      <c r="G5605" s="11"/>
      <c r="H5605" s="77"/>
      <c r="I5605" s="77"/>
    </row>
    <row r="5606" spans="2:9" x14ac:dyDescent="0.2">
      <c r="B5606" s="1"/>
      <c r="E5606" s="82"/>
      <c r="F5606" s="213"/>
      <c r="G5606" s="11"/>
      <c r="H5606" s="77"/>
      <c r="I5606" s="77"/>
    </row>
    <row r="5607" spans="2:9" x14ac:dyDescent="0.2">
      <c r="B5607" s="1"/>
      <c r="E5607" s="82"/>
      <c r="F5607" s="213"/>
      <c r="G5607" s="11"/>
      <c r="H5607" s="77"/>
      <c r="I5607" s="77"/>
    </row>
    <row r="5608" spans="2:9" x14ac:dyDescent="0.2">
      <c r="B5608" s="1"/>
      <c r="E5608" s="82"/>
      <c r="F5608" s="213"/>
      <c r="G5608" s="11"/>
      <c r="H5608" s="77"/>
      <c r="I5608" s="77"/>
    </row>
    <row r="5609" spans="2:9" x14ac:dyDescent="0.2">
      <c r="B5609" s="1"/>
      <c r="E5609" s="82"/>
      <c r="F5609" s="213"/>
      <c r="G5609" s="11"/>
      <c r="H5609" s="77"/>
      <c r="I5609" s="77"/>
    </row>
    <row r="5610" spans="2:9" x14ac:dyDescent="0.2">
      <c r="B5610" s="1"/>
      <c r="E5610" s="82"/>
      <c r="F5610" s="213"/>
      <c r="G5610" s="11"/>
      <c r="H5610" s="77"/>
      <c r="I5610" s="77"/>
    </row>
    <row r="5611" spans="2:9" x14ac:dyDescent="0.2">
      <c r="B5611" s="1"/>
      <c r="E5611" s="82"/>
      <c r="F5611" s="213"/>
      <c r="G5611" s="11"/>
      <c r="H5611" s="77"/>
      <c r="I5611" s="77"/>
    </row>
    <row r="5612" spans="2:9" x14ac:dyDescent="0.2">
      <c r="B5612" s="1"/>
      <c r="E5612" s="82"/>
      <c r="F5612" s="213"/>
      <c r="G5612" s="11"/>
      <c r="H5612" s="77"/>
      <c r="I5612" s="77"/>
    </row>
    <row r="5613" spans="2:9" x14ac:dyDescent="0.2">
      <c r="B5613" s="1"/>
      <c r="E5613" s="82"/>
      <c r="F5613" s="213"/>
      <c r="G5613" s="11"/>
      <c r="H5613" s="77"/>
      <c r="I5613" s="77"/>
    </row>
    <row r="5614" spans="2:9" x14ac:dyDescent="0.2">
      <c r="B5614" s="1"/>
      <c r="E5614" s="82"/>
      <c r="F5614" s="213"/>
      <c r="G5614" s="11"/>
      <c r="H5614" s="77"/>
      <c r="I5614" s="77"/>
    </row>
    <row r="5615" spans="2:9" x14ac:dyDescent="0.2">
      <c r="B5615" s="1"/>
      <c r="E5615" s="82"/>
      <c r="F5615" s="213"/>
      <c r="G5615" s="11"/>
      <c r="H5615" s="77"/>
      <c r="I5615" s="77"/>
    </row>
    <row r="5616" spans="2:9" x14ac:dyDescent="0.2">
      <c r="B5616" s="1"/>
      <c r="E5616" s="82"/>
      <c r="F5616" s="213"/>
      <c r="G5616" s="11"/>
      <c r="H5616" s="77"/>
      <c r="I5616" s="77"/>
    </row>
    <row r="5617" spans="2:9" x14ac:dyDescent="0.2">
      <c r="B5617" s="1"/>
      <c r="E5617" s="82"/>
      <c r="F5617" s="213"/>
      <c r="G5617" s="11"/>
      <c r="H5617" s="77"/>
      <c r="I5617" s="77"/>
    </row>
    <row r="5618" spans="2:9" x14ac:dyDescent="0.2">
      <c r="B5618" s="1"/>
      <c r="E5618" s="82"/>
      <c r="F5618" s="213"/>
      <c r="G5618" s="11"/>
      <c r="H5618" s="77"/>
      <c r="I5618" s="77"/>
    </row>
    <row r="5619" spans="2:9" x14ac:dyDescent="0.2">
      <c r="B5619" s="1"/>
      <c r="E5619" s="82"/>
      <c r="F5619" s="213"/>
      <c r="G5619" s="11"/>
      <c r="H5619" s="77"/>
      <c r="I5619" s="77"/>
    </row>
    <row r="5620" spans="2:9" x14ac:dyDescent="0.2">
      <c r="B5620" s="1"/>
      <c r="E5620" s="82"/>
      <c r="F5620" s="213"/>
      <c r="G5620" s="11"/>
      <c r="H5620" s="77"/>
      <c r="I5620" s="77"/>
    </row>
    <row r="5621" spans="2:9" x14ac:dyDescent="0.2">
      <c r="B5621" s="1"/>
      <c r="E5621" s="82"/>
      <c r="F5621" s="213"/>
      <c r="G5621" s="11"/>
      <c r="H5621" s="77"/>
      <c r="I5621" s="77"/>
    </row>
    <row r="5622" spans="2:9" x14ac:dyDescent="0.2">
      <c r="B5622" s="1"/>
      <c r="E5622" s="82"/>
      <c r="F5622" s="213"/>
      <c r="G5622" s="11"/>
      <c r="H5622" s="77"/>
      <c r="I5622" s="77"/>
    </row>
    <row r="5623" spans="2:9" x14ac:dyDescent="0.2">
      <c r="B5623" s="1"/>
      <c r="E5623" s="82"/>
      <c r="F5623" s="213"/>
      <c r="G5623" s="11"/>
      <c r="H5623" s="77"/>
      <c r="I5623" s="77"/>
    </row>
    <row r="5624" spans="2:9" x14ac:dyDescent="0.2">
      <c r="B5624" s="1"/>
      <c r="E5624" s="82"/>
      <c r="F5624" s="213"/>
      <c r="G5624" s="11"/>
      <c r="H5624" s="77"/>
      <c r="I5624" s="77"/>
    </row>
    <row r="5625" spans="2:9" x14ac:dyDescent="0.2">
      <c r="B5625" s="1"/>
      <c r="E5625" s="82"/>
      <c r="F5625" s="213"/>
      <c r="G5625" s="11"/>
      <c r="H5625" s="77"/>
      <c r="I5625" s="77"/>
    </row>
    <row r="5626" spans="2:9" x14ac:dyDescent="0.2">
      <c r="B5626" s="1"/>
      <c r="E5626" s="82"/>
      <c r="F5626" s="213"/>
      <c r="G5626" s="11"/>
      <c r="H5626" s="77"/>
      <c r="I5626" s="77"/>
    </row>
    <row r="5627" spans="2:9" x14ac:dyDescent="0.2">
      <c r="B5627" s="1"/>
      <c r="E5627" s="82"/>
      <c r="F5627" s="213"/>
      <c r="G5627" s="11"/>
      <c r="H5627" s="77"/>
      <c r="I5627" s="77"/>
    </row>
    <row r="5628" spans="2:9" x14ac:dyDescent="0.2">
      <c r="B5628" s="1"/>
      <c r="E5628" s="82"/>
      <c r="F5628" s="213"/>
      <c r="G5628" s="11"/>
      <c r="H5628" s="77"/>
      <c r="I5628" s="77"/>
    </row>
    <row r="5629" spans="2:9" x14ac:dyDescent="0.2">
      <c r="B5629" s="1"/>
      <c r="E5629" s="82"/>
      <c r="F5629" s="213"/>
      <c r="G5629" s="11"/>
      <c r="H5629" s="77"/>
      <c r="I5629" s="77"/>
    </row>
    <row r="5630" spans="2:9" x14ac:dyDescent="0.2">
      <c r="B5630" s="1"/>
      <c r="E5630" s="82"/>
      <c r="F5630" s="213"/>
      <c r="G5630" s="11"/>
      <c r="H5630" s="77"/>
      <c r="I5630" s="77"/>
    </row>
    <row r="5631" spans="2:9" x14ac:dyDescent="0.2">
      <c r="B5631" s="1"/>
      <c r="E5631" s="82"/>
      <c r="F5631" s="213"/>
      <c r="G5631" s="11"/>
      <c r="H5631" s="77"/>
      <c r="I5631" s="77"/>
    </row>
    <row r="5632" spans="2:9" x14ac:dyDescent="0.2">
      <c r="B5632" s="1"/>
      <c r="E5632" s="82"/>
      <c r="F5632" s="213"/>
      <c r="G5632" s="11"/>
      <c r="H5632" s="77"/>
      <c r="I5632" s="77"/>
    </row>
    <row r="5633" spans="2:9" x14ac:dyDescent="0.2">
      <c r="B5633" s="1"/>
      <c r="E5633" s="82"/>
      <c r="F5633" s="213"/>
      <c r="G5633" s="11"/>
      <c r="H5633" s="77"/>
      <c r="I5633" s="77"/>
    </row>
    <row r="5634" spans="2:9" x14ac:dyDescent="0.2">
      <c r="B5634" s="1"/>
      <c r="E5634" s="82"/>
      <c r="F5634" s="213"/>
      <c r="G5634" s="11"/>
      <c r="H5634" s="77"/>
      <c r="I5634" s="77"/>
    </row>
    <row r="5635" spans="2:9" x14ac:dyDescent="0.2">
      <c r="B5635" s="1"/>
      <c r="E5635" s="82"/>
      <c r="F5635" s="213"/>
      <c r="G5635" s="11"/>
      <c r="H5635" s="77"/>
      <c r="I5635" s="77"/>
    </row>
    <row r="5636" spans="2:9" x14ac:dyDescent="0.2">
      <c r="B5636" s="1"/>
      <c r="E5636" s="82"/>
      <c r="F5636" s="213"/>
      <c r="G5636" s="11"/>
      <c r="H5636" s="77"/>
      <c r="I5636" s="77"/>
    </row>
    <row r="5637" spans="2:9" x14ac:dyDescent="0.2">
      <c r="B5637" s="1"/>
      <c r="E5637" s="82"/>
      <c r="F5637" s="213"/>
      <c r="G5637" s="11"/>
      <c r="H5637" s="77"/>
      <c r="I5637" s="77"/>
    </row>
    <row r="5638" spans="2:9" x14ac:dyDescent="0.2">
      <c r="B5638" s="1"/>
      <c r="E5638" s="82"/>
      <c r="F5638" s="213"/>
      <c r="G5638" s="11"/>
      <c r="H5638" s="77"/>
      <c r="I5638" s="77"/>
    </row>
    <row r="5639" spans="2:9" x14ac:dyDescent="0.2">
      <c r="B5639" s="1"/>
      <c r="E5639" s="82"/>
      <c r="F5639" s="213"/>
      <c r="G5639" s="11"/>
      <c r="H5639" s="77"/>
      <c r="I5639" s="77"/>
    </row>
    <row r="5640" spans="2:9" x14ac:dyDescent="0.2">
      <c r="B5640" s="1"/>
      <c r="E5640" s="82"/>
      <c r="F5640" s="213"/>
      <c r="G5640" s="11"/>
      <c r="H5640" s="77"/>
      <c r="I5640" s="77"/>
    </row>
    <row r="5641" spans="2:9" x14ac:dyDescent="0.2">
      <c r="B5641" s="1"/>
      <c r="E5641" s="82"/>
      <c r="F5641" s="213"/>
      <c r="G5641" s="11"/>
      <c r="H5641" s="77"/>
      <c r="I5641" s="77"/>
    </row>
    <row r="5642" spans="2:9" x14ac:dyDescent="0.2">
      <c r="B5642" s="1"/>
      <c r="E5642" s="82"/>
      <c r="F5642" s="213"/>
      <c r="G5642" s="11"/>
      <c r="H5642" s="77"/>
      <c r="I5642" s="77"/>
    </row>
    <row r="5643" spans="2:9" x14ac:dyDescent="0.2">
      <c r="B5643" s="1"/>
      <c r="E5643" s="82"/>
      <c r="F5643" s="213"/>
      <c r="G5643" s="11"/>
      <c r="H5643" s="77"/>
      <c r="I5643" s="77"/>
    </row>
    <row r="5644" spans="2:9" x14ac:dyDescent="0.2">
      <c r="B5644" s="1"/>
      <c r="E5644" s="82"/>
      <c r="F5644" s="213"/>
      <c r="G5644" s="11"/>
      <c r="H5644" s="77"/>
      <c r="I5644" s="77"/>
    </row>
    <row r="5645" spans="2:9" x14ac:dyDescent="0.2">
      <c r="B5645" s="1"/>
      <c r="E5645" s="82"/>
      <c r="F5645" s="213"/>
      <c r="G5645" s="11"/>
      <c r="H5645" s="77"/>
      <c r="I5645" s="77"/>
    </row>
    <row r="5646" spans="2:9" x14ac:dyDescent="0.2">
      <c r="B5646" s="1"/>
      <c r="E5646" s="82"/>
      <c r="F5646" s="213"/>
      <c r="G5646" s="11"/>
      <c r="H5646" s="77"/>
      <c r="I5646" s="77"/>
    </row>
    <row r="5647" spans="2:9" x14ac:dyDescent="0.2">
      <c r="B5647" s="1"/>
      <c r="E5647" s="82"/>
      <c r="F5647" s="213"/>
      <c r="G5647" s="11"/>
      <c r="H5647" s="77"/>
      <c r="I5647" s="77"/>
    </row>
    <row r="5648" spans="2:9" x14ac:dyDescent="0.2">
      <c r="B5648" s="1"/>
      <c r="E5648" s="82"/>
      <c r="F5648" s="213"/>
      <c r="G5648" s="11"/>
      <c r="H5648" s="77"/>
      <c r="I5648" s="77"/>
    </row>
    <row r="5649" spans="2:9" x14ac:dyDescent="0.2">
      <c r="B5649" s="1"/>
      <c r="E5649" s="82"/>
      <c r="F5649" s="213"/>
      <c r="G5649" s="11"/>
      <c r="H5649" s="77"/>
      <c r="I5649" s="77"/>
    </row>
    <row r="5650" spans="2:9" x14ac:dyDescent="0.2">
      <c r="B5650" s="1"/>
      <c r="E5650" s="82"/>
      <c r="F5650" s="213"/>
      <c r="G5650" s="11"/>
      <c r="H5650" s="77"/>
      <c r="I5650" s="77"/>
    </row>
    <row r="5651" spans="2:9" x14ac:dyDescent="0.2">
      <c r="B5651" s="1"/>
      <c r="E5651" s="82"/>
      <c r="F5651" s="213"/>
      <c r="G5651" s="11"/>
      <c r="H5651" s="77"/>
      <c r="I5651" s="77"/>
    </row>
    <row r="5652" spans="2:9" x14ac:dyDescent="0.2">
      <c r="B5652" s="1"/>
      <c r="E5652" s="82"/>
      <c r="F5652" s="213"/>
      <c r="G5652" s="11"/>
      <c r="H5652" s="77"/>
      <c r="I5652" s="77"/>
    </row>
    <row r="5653" spans="2:9" x14ac:dyDescent="0.2">
      <c r="B5653" s="1"/>
      <c r="E5653" s="82"/>
      <c r="F5653" s="213"/>
      <c r="G5653" s="11"/>
      <c r="H5653" s="77"/>
      <c r="I5653" s="77"/>
    </row>
    <row r="5654" spans="2:9" x14ac:dyDescent="0.2">
      <c r="B5654" s="1"/>
      <c r="E5654" s="82"/>
      <c r="F5654" s="213"/>
      <c r="G5654" s="11"/>
      <c r="H5654" s="77"/>
      <c r="I5654" s="77"/>
    </row>
    <row r="5655" spans="2:9" x14ac:dyDescent="0.2">
      <c r="B5655" s="1"/>
      <c r="E5655" s="82"/>
      <c r="F5655" s="213"/>
      <c r="G5655" s="11"/>
      <c r="H5655" s="77"/>
      <c r="I5655" s="77"/>
    </row>
    <row r="5656" spans="2:9" x14ac:dyDescent="0.2">
      <c r="B5656" s="1"/>
      <c r="E5656" s="82"/>
      <c r="F5656" s="213"/>
      <c r="G5656" s="11"/>
      <c r="H5656" s="77"/>
      <c r="I5656" s="77"/>
    </row>
    <row r="5657" spans="2:9" x14ac:dyDescent="0.2">
      <c r="B5657" s="1"/>
      <c r="E5657" s="82"/>
      <c r="F5657" s="213"/>
      <c r="G5657" s="11"/>
      <c r="H5657" s="77"/>
      <c r="I5657" s="77"/>
    </row>
    <row r="5658" spans="2:9" x14ac:dyDescent="0.2">
      <c r="B5658" s="1"/>
      <c r="E5658" s="82"/>
      <c r="F5658" s="213"/>
      <c r="G5658" s="11"/>
      <c r="H5658" s="77"/>
      <c r="I5658" s="77"/>
    </row>
    <row r="5659" spans="2:9" x14ac:dyDescent="0.2">
      <c r="B5659" s="1"/>
      <c r="E5659" s="82"/>
      <c r="F5659" s="213"/>
      <c r="G5659" s="11"/>
      <c r="H5659" s="77"/>
      <c r="I5659" s="77"/>
    </row>
    <row r="5660" spans="2:9" x14ac:dyDescent="0.2">
      <c r="B5660" s="1"/>
      <c r="E5660" s="82"/>
      <c r="F5660" s="213"/>
      <c r="G5660" s="11"/>
      <c r="H5660" s="77"/>
      <c r="I5660" s="77"/>
    </row>
    <row r="5661" spans="2:9" x14ac:dyDescent="0.2">
      <c r="B5661" s="1"/>
      <c r="E5661" s="82"/>
      <c r="F5661" s="213"/>
      <c r="G5661" s="11"/>
      <c r="H5661" s="77"/>
      <c r="I5661" s="77"/>
    </row>
    <row r="5662" spans="2:9" x14ac:dyDescent="0.2">
      <c r="B5662" s="1"/>
      <c r="E5662" s="82"/>
      <c r="F5662" s="213"/>
      <c r="G5662" s="11"/>
      <c r="H5662" s="77"/>
      <c r="I5662" s="77"/>
    </row>
    <row r="5663" spans="2:9" x14ac:dyDescent="0.2">
      <c r="B5663" s="1"/>
      <c r="E5663" s="82"/>
      <c r="F5663" s="213"/>
      <c r="G5663" s="11"/>
      <c r="H5663" s="77"/>
      <c r="I5663" s="77"/>
    </row>
    <row r="5664" spans="2:9" x14ac:dyDescent="0.2">
      <c r="B5664" s="1"/>
      <c r="E5664" s="82"/>
      <c r="F5664" s="213"/>
      <c r="G5664" s="11"/>
      <c r="H5664" s="77"/>
      <c r="I5664" s="77"/>
    </row>
    <row r="5665" spans="2:9" x14ac:dyDescent="0.2">
      <c r="B5665" s="1"/>
      <c r="E5665" s="82"/>
      <c r="F5665" s="213"/>
      <c r="G5665" s="11"/>
      <c r="H5665" s="77"/>
      <c r="I5665" s="77"/>
    </row>
    <row r="5666" spans="2:9" x14ac:dyDescent="0.2">
      <c r="B5666" s="1"/>
      <c r="E5666" s="82"/>
      <c r="F5666" s="213"/>
      <c r="G5666" s="11"/>
      <c r="H5666" s="77"/>
      <c r="I5666" s="77"/>
    </row>
    <row r="5667" spans="2:9" x14ac:dyDescent="0.2">
      <c r="B5667" s="1"/>
      <c r="E5667" s="82"/>
      <c r="F5667" s="213"/>
      <c r="G5667" s="11"/>
      <c r="H5667" s="77"/>
      <c r="I5667" s="77"/>
    </row>
    <row r="5668" spans="2:9" x14ac:dyDescent="0.2">
      <c r="B5668" s="1"/>
      <c r="E5668" s="82"/>
      <c r="F5668" s="213"/>
      <c r="G5668" s="11"/>
      <c r="H5668" s="77"/>
      <c r="I5668" s="77"/>
    </row>
    <row r="5669" spans="2:9" x14ac:dyDescent="0.2">
      <c r="B5669" s="1"/>
      <c r="E5669" s="82"/>
      <c r="F5669" s="213"/>
      <c r="G5669" s="11"/>
      <c r="H5669" s="77"/>
      <c r="I5669" s="77"/>
    </row>
    <row r="5670" spans="2:9" x14ac:dyDescent="0.2">
      <c r="B5670" s="1"/>
      <c r="E5670" s="82"/>
      <c r="F5670" s="213"/>
      <c r="G5670" s="11"/>
      <c r="H5670" s="77"/>
      <c r="I5670" s="77"/>
    </row>
    <row r="5671" spans="2:9" x14ac:dyDescent="0.2">
      <c r="B5671" s="1"/>
      <c r="E5671" s="82"/>
      <c r="F5671" s="213"/>
      <c r="G5671" s="11"/>
      <c r="H5671" s="77"/>
      <c r="I5671" s="77"/>
    </row>
    <row r="5672" spans="2:9" x14ac:dyDescent="0.2">
      <c r="B5672" s="1"/>
      <c r="E5672" s="82"/>
      <c r="F5672" s="213"/>
      <c r="G5672" s="11"/>
      <c r="H5672" s="77"/>
      <c r="I5672" s="77"/>
    </row>
    <row r="5673" spans="2:9" x14ac:dyDescent="0.2">
      <c r="B5673" s="1"/>
      <c r="E5673" s="82"/>
      <c r="F5673" s="213"/>
      <c r="G5673" s="11"/>
      <c r="H5673" s="77"/>
      <c r="I5673" s="77"/>
    </row>
    <row r="5674" spans="2:9" x14ac:dyDescent="0.2">
      <c r="B5674" s="1"/>
      <c r="E5674" s="82"/>
      <c r="F5674" s="213"/>
      <c r="G5674" s="11"/>
      <c r="H5674" s="77"/>
      <c r="I5674" s="77"/>
    </row>
    <row r="5675" spans="2:9" x14ac:dyDescent="0.2">
      <c r="B5675" s="1"/>
      <c r="E5675" s="82"/>
      <c r="F5675" s="213"/>
      <c r="G5675" s="11"/>
      <c r="H5675" s="77"/>
      <c r="I5675" s="77"/>
    </row>
    <row r="5676" spans="2:9" x14ac:dyDescent="0.2">
      <c r="B5676" s="1"/>
      <c r="E5676" s="82"/>
      <c r="F5676" s="213"/>
      <c r="G5676" s="11"/>
      <c r="H5676" s="77"/>
      <c r="I5676" s="77"/>
    </row>
    <row r="5677" spans="2:9" x14ac:dyDescent="0.2">
      <c r="B5677" s="1"/>
      <c r="E5677" s="82"/>
      <c r="F5677" s="213"/>
      <c r="G5677" s="11"/>
      <c r="H5677" s="77"/>
      <c r="I5677" s="77"/>
    </row>
    <row r="5678" spans="2:9" x14ac:dyDescent="0.2">
      <c r="B5678" s="1"/>
      <c r="E5678" s="82"/>
      <c r="F5678" s="213"/>
      <c r="G5678" s="11"/>
      <c r="H5678" s="77"/>
      <c r="I5678" s="77"/>
    </row>
    <row r="5679" spans="2:9" x14ac:dyDescent="0.2">
      <c r="B5679" s="1"/>
      <c r="E5679" s="82"/>
      <c r="F5679" s="213"/>
      <c r="G5679" s="11"/>
      <c r="H5679" s="77"/>
      <c r="I5679" s="77"/>
    </row>
    <row r="5680" spans="2:9" x14ac:dyDescent="0.2">
      <c r="B5680" s="1"/>
      <c r="E5680" s="82"/>
      <c r="F5680" s="213"/>
      <c r="G5680" s="11"/>
      <c r="H5680" s="77"/>
      <c r="I5680" s="77"/>
    </row>
    <row r="5681" spans="2:9" x14ac:dyDescent="0.2">
      <c r="B5681" s="1"/>
      <c r="E5681" s="82"/>
      <c r="F5681" s="213"/>
      <c r="G5681" s="11"/>
      <c r="H5681" s="77"/>
      <c r="I5681" s="77"/>
    </row>
    <row r="5682" spans="2:9" x14ac:dyDescent="0.2">
      <c r="B5682" s="1"/>
      <c r="E5682" s="82"/>
      <c r="F5682" s="213"/>
      <c r="G5682" s="11"/>
      <c r="H5682" s="77"/>
      <c r="I5682" s="77"/>
    </row>
    <row r="5683" spans="2:9" x14ac:dyDescent="0.2">
      <c r="B5683" s="1"/>
      <c r="E5683" s="82"/>
      <c r="F5683" s="213"/>
      <c r="G5683" s="11"/>
      <c r="H5683" s="77"/>
      <c r="I5683" s="77"/>
    </row>
    <row r="5684" spans="2:9" x14ac:dyDescent="0.2">
      <c r="B5684" s="1"/>
      <c r="E5684" s="82"/>
      <c r="F5684" s="213"/>
      <c r="G5684" s="11"/>
      <c r="H5684" s="77"/>
      <c r="I5684" s="77"/>
    </row>
    <row r="5685" spans="2:9" x14ac:dyDescent="0.2">
      <c r="B5685" s="1"/>
      <c r="E5685" s="82"/>
      <c r="F5685" s="213"/>
      <c r="G5685" s="11"/>
      <c r="H5685" s="77"/>
      <c r="I5685" s="77"/>
    </row>
    <row r="5686" spans="2:9" x14ac:dyDescent="0.2">
      <c r="B5686" s="1"/>
      <c r="E5686" s="82"/>
      <c r="F5686" s="213"/>
      <c r="G5686" s="11"/>
      <c r="H5686" s="77"/>
      <c r="I5686" s="77"/>
    </row>
    <row r="5687" spans="2:9" x14ac:dyDescent="0.2">
      <c r="B5687" s="1"/>
      <c r="E5687" s="82"/>
      <c r="F5687" s="213"/>
      <c r="G5687" s="11"/>
      <c r="H5687" s="77"/>
      <c r="I5687" s="77"/>
    </row>
    <row r="5688" spans="2:9" x14ac:dyDescent="0.2">
      <c r="B5688" s="1"/>
      <c r="E5688" s="82"/>
      <c r="F5688" s="213"/>
      <c r="G5688" s="11"/>
      <c r="H5688" s="77"/>
      <c r="I5688" s="77"/>
    </row>
    <row r="5689" spans="2:9" x14ac:dyDescent="0.2">
      <c r="B5689" s="1"/>
      <c r="E5689" s="82"/>
      <c r="F5689" s="213"/>
      <c r="G5689" s="11"/>
      <c r="H5689" s="77"/>
      <c r="I5689" s="77"/>
    </row>
    <row r="5690" spans="2:9" x14ac:dyDescent="0.2">
      <c r="B5690" s="1"/>
      <c r="E5690" s="82"/>
      <c r="F5690" s="213"/>
      <c r="G5690" s="11"/>
      <c r="H5690" s="77"/>
      <c r="I5690" s="77"/>
    </row>
    <row r="5691" spans="2:9" x14ac:dyDescent="0.2">
      <c r="B5691" s="1"/>
      <c r="E5691" s="82"/>
      <c r="F5691" s="213"/>
      <c r="G5691" s="11"/>
      <c r="H5691" s="77"/>
      <c r="I5691" s="77"/>
    </row>
    <row r="5692" spans="2:9" x14ac:dyDescent="0.2">
      <c r="B5692" s="1"/>
      <c r="E5692" s="82"/>
      <c r="F5692" s="213"/>
      <c r="G5692" s="11"/>
      <c r="H5692" s="77"/>
      <c r="I5692" s="77"/>
    </row>
    <row r="5693" spans="2:9" x14ac:dyDescent="0.2">
      <c r="B5693" s="1"/>
      <c r="E5693" s="82"/>
      <c r="F5693" s="213"/>
      <c r="G5693" s="11"/>
      <c r="H5693" s="77"/>
      <c r="I5693" s="77"/>
    </row>
    <row r="5694" spans="2:9" x14ac:dyDescent="0.2">
      <c r="B5694" s="1"/>
      <c r="E5694" s="82"/>
      <c r="F5694" s="213"/>
      <c r="G5694" s="11"/>
      <c r="H5694" s="77"/>
      <c r="I5694" s="77"/>
    </row>
    <row r="5695" spans="2:9" x14ac:dyDescent="0.2">
      <c r="B5695" s="1"/>
      <c r="E5695" s="82"/>
      <c r="F5695" s="213"/>
      <c r="G5695" s="11"/>
      <c r="H5695" s="77"/>
      <c r="I5695" s="77"/>
    </row>
    <row r="5696" spans="2:9" x14ac:dyDescent="0.2">
      <c r="B5696" s="1"/>
      <c r="E5696" s="82"/>
      <c r="F5696" s="213"/>
      <c r="G5696" s="11"/>
      <c r="H5696" s="77"/>
      <c r="I5696" s="77"/>
    </row>
    <row r="5697" spans="2:9" x14ac:dyDescent="0.2">
      <c r="B5697" s="1"/>
      <c r="E5697" s="82"/>
      <c r="F5697" s="213"/>
      <c r="G5697" s="11"/>
      <c r="H5697" s="77"/>
      <c r="I5697" s="77"/>
    </row>
    <row r="5698" spans="2:9" x14ac:dyDescent="0.2">
      <c r="B5698" s="1"/>
      <c r="E5698" s="82"/>
      <c r="F5698" s="213"/>
      <c r="G5698" s="11"/>
      <c r="H5698" s="77"/>
      <c r="I5698" s="77"/>
    </row>
    <row r="5699" spans="2:9" x14ac:dyDescent="0.2">
      <c r="B5699" s="1"/>
      <c r="E5699" s="82"/>
      <c r="F5699" s="213"/>
      <c r="G5699" s="11"/>
      <c r="H5699" s="77"/>
      <c r="I5699" s="77"/>
    </row>
    <row r="5700" spans="2:9" x14ac:dyDescent="0.2">
      <c r="B5700" s="1"/>
      <c r="E5700" s="82"/>
      <c r="F5700" s="213"/>
      <c r="G5700" s="11"/>
      <c r="H5700" s="77"/>
      <c r="I5700" s="77"/>
    </row>
    <row r="5701" spans="2:9" x14ac:dyDescent="0.2">
      <c r="B5701" s="1"/>
      <c r="E5701" s="82"/>
      <c r="F5701" s="213"/>
      <c r="G5701" s="11"/>
      <c r="H5701" s="77"/>
      <c r="I5701" s="77"/>
    </row>
    <row r="5702" spans="2:9" x14ac:dyDescent="0.2">
      <c r="B5702" s="1"/>
      <c r="E5702" s="82"/>
      <c r="F5702" s="213"/>
      <c r="G5702" s="11"/>
      <c r="H5702" s="77"/>
      <c r="I5702" s="77"/>
    </row>
    <row r="5703" spans="2:9" x14ac:dyDescent="0.2">
      <c r="B5703" s="1"/>
      <c r="E5703" s="82"/>
      <c r="F5703" s="213"/>
      <c r="G5703" s="11"/>
      <c r="H5703" s="77"/>
      <c r="I5703" s="77"/>
    </row>
    <row r="5704" spans="2:9" x14ac:dyDescent="0.2">
      <c r="B5704" s="1"/>
      <c r="E5704" s="82"/>
      <c r="F5704" s="213"/>
      <c r="G5704" s="11"/>
      <c r="H5704" s="77"/>
      <c r="I5704" s="77"/>
    </row>
    <row r="5705" spans="2:9" x14ac:dyDescent="0.2">
      <c r="B5705" s="1"/>
      <c r="E5705" s="82"/>
      <c r="F5705" s="213"/>
      <c r="G5705" s="11"/>
      <c r="H5705" s="77"/>
      <c r="I5705" s="77"/>
    </row>
    <row r="5706" spans="2:9" x14ac:dyDescent="0.2">
      <c r="B5706" s="1"/>
      <c r="E5706" s="82"/>
      <c r="F5706" s="213"/>
      <c r="G5706" s="11"/>
      <c r="H5706" s="77"/>
      <c r="I5706" s="77"/>
    </row>
    <row r="5707" spans="2:9" x14ac:dyDescent="0.2">
      <c r="B5707" s="1"/>
      <c r="E5707" s="82"/>
      <c r="F5707" s="213"/>
      <c r="G5707" s="11"/>
      <c r="H5707" s="77"/>
      <c r="I5707" s="77"/>
    </row>
    <row r="5708" spans="2:9" x14ac:dyDescent="0.2">
      <c r="B5708" s="1"/>
      <c r="E5708" s="82"/>
      <c r="F5708" s="213"/>
      <c r="G5708" s="11"/>
      <c r="H5708" s="77"/>
      <c r="I5708" s="77"/>
    </row>
    <row r="5709" spans="2:9" x14ac:dyDescent="0.2">
      <c r="B5709" s="1"/>
      <c r="E5709" s="82"/>
      <c r="F5709" s="213"/>
      <c r="G5709" s="11"/>
      <c r="H5709" s="77"/>
      <c r="I5709" s="77"/>
    </row>
    <row r="5710" spans="2:9" x14ac:dyDescent="0.2">
      <c r="B5710" s="1"/>
      <c r="E5710" s="82"/>
      <c r="F5710" s="213"/>
      <c r="G5710" s="11"/>
      <c r="H5710" s="77"/>
      <c r="I5710" s="77"/>
    </row>
    <row r="5711" spans="2:9" x14ac:dyDescent="0.2">
      <c r="B5711" s="1"/>
      <c r="E5711" s="82"/>
      <c r="F5711" s="213"/>
      <c r="G5711" s="11"/>
      <c r="H5711" s="77"/>
      <c r="I5711" s="77"/>
    </row>
    <row r="5712" spans="2:9" x14ac:dyDescent="0.2">
      <c r="B5712" s="1"/>
      <c r="E5712" s="82"/>
      <c r="F5712" s="213"/>
      <c r="G5712" s="11"/>
      <c r="H5712" s="77"/>
      <c r="I5712" s="77"/>
    </row>
    <row r="5713" spans="2:9" x14ac:dyDescent="0.2">
      <c r="B5713" s="1"/>
      <c r="E5713" s="82"/>
      <c r="F5713" s="213"/>
      <c r="G5713" s="11"/>
      <c r="H5713" s="77"/>
      <c r="I5713" s="77"/>
    </row>
    <row r="5714" spans="2:9" x14ac:dyDescent="0.2">
      <c r="B5714" s="1"/>
      <c r="E5714" s="82"/>
      <c r="F5714" s="213"/>
      <c r="G5714" s="11"/>
      <c r="H5714" s="77"/>
      <c r="I5714" s="77"/>
    </row>
    <row r="5715" spans="2:9" x14ac:dyDescent="0.2">
      <c r="B5715" s="1"/>
      <c r="E5715" s="82"/>
      <c r="F5715" s="213"/>
      <c r="G5715" s="11"/>
      <c r="H5715" s="77"/>
      <c r="I5715" s="77"/>
    </row>
    <row r="5716" spans="2:9" x14ac:dyDescent="0.2">
      <c r="B5716" s="1"/>
      <c r="E5716" s="82"/>
      <c r="F5716" s="213"/>
      <c r="G5716" s="11"/>
      <c r="H5716" s="77"/>
      <c r="I5716" s="77"/>
    </row>
    <row r="5717" spans="2:9" x14ac:dyDescent="0.2">
      <c r="B5717" s="1"/>
      <c r="E5717" s="82"/>
      <c r="F5717" s="213"/>
      <c r="G5717" s="11"/>
      <c r="H5717" s="77"/>
      <c r="I5717" s="77"/>
    </row>
    <row r="5718" spans="2:9" x14ac:dyDescent="0.2">
      <c r="B5718" s="1"/>
      <c r="E5718" s="82"/>
      <c r="F5718" s="213"/>
      <c r="G5718" s="11"/>
      <c r="H5718" s="77"/>
      <c r="I5718" s="77"/>
    </row>
    <row r="5719" spans="2:9" x14ac:dyDescent="0.2">
      <c r="B5719" s="1"/>
      <c r="E5719" s="82"/>
      <c r="F5719" s="213"/>
      <c r="G5719" s="11"/>
      <c r="H5719" s="77"/>
      <c r="I5719" s="77"/>
    </row>
    <row r="5720" spans="2:9" x14ac:dyDescent="0.2">
      <c r="B5720" s="1"/>
      <c r="E5720" s="82"/>
      <c r="F5720" s="213"/>
      <c r="G5720" s="11"/>
      <c r="H5720" s="77"/>
      <c r="I5720" s="77"/>
    </row>
    <row r="5721" spans="2:9" x14ac:dyDescent="0.2">
      <c r="B5721" s="1"/>
      <c r="E5721" s="82"/>
      <c r="F5721" s="213"/>
      <c r="G5721" s="11"/>
      <c r="H5721" s="77"/>
      <c r="I5721" s="77"/>
    </row>
    <row r="5722" spans="2:9" x14ac:dyDescent="0.2">
      <c r="B5722" s="1"/>
      <c r="E5722" s="82"/>
      <c r="F5722" s="213"/>
      <c r="G5722" s="11"/>
      <c r="H5722" s="77"/>
      <c r="I5722" s="77"/>
    </row>
    <row r="5723" spans="2:9" x14ac:dyDescent="0.2">
      <c r="B5723" s="1"/>
      <c r="E5723" s="82"/>
      <c r="F5723" s="213"/>
      <c r="G5723" s="11"/>
      <c r="H5723" s="77"/>
      <c r="I5723" s="77"/>
    </row>
    <row r="5724" spans="2:9" x14ac:dyDescent="0.2">
      <c r="B5724" s="1"/>
      <c r="E5724" s="82"/>
      <c r="F5724" s="213"/>
      <c r="G5724" s="11"/>
      <c r="H5724" s="77"/>
      <c r="I5724" s="77"/>
    </row>
    <row r="5725" spans="2:9" x14ac:dyDescent="0.2">
      <c r="B5725" s="1"/>
      <c r="E5725" s="82"/>
      <c r="F5725" s="213"/>
      <c r="G5725" s="11"/>
      <c r="H5725" s="77"/>
      <c r="I5725" s="77"/>
    </row>
    <row r="5726" spans="2:9" x14ac:dyDescent="0.2">
      <c r="B5726" s="1"/>
      <c r="E5726" s="82"/>
      <c r="F5726" s="213"/>
      <c r="G5726" s="11"/>
      <c r="H5726" s="77"/>
      <c r="I5726" s="77"/>
    </row>
    <row r="5727" spans="2:9" x14ac:dyDescent="0.2">
      <c r="B5727" s="1"/>
      <c r="E5727" s="82"/>
      <c r="F5727" s="213"/>
      <c r="G5727" s="11"/>
      <c r="H5727" s="77"/>
      <c r="I5727" s="77"/>
    </row>
    <row r="5728" spans="2:9" x14ac:dyDescent="0.2">
      <c r="B5728" s="1"/>
      <c r="E5728" s="82"/>
      <c r="F5728" s="213"/>
      <c r="G5728" s="11"/>
      <c r="H5728" s="77"/>
      <c r="I5728" s="77"/>
    </row>
    <row r="5729" spans="2:9" x14ac:dyDescent="0.2">
      <c r="B5729" s="1"/>
      <c r="E5729" s="82"/>
      <c r="F5729" s="213"/>
      <c r="G5729" s="11"/>
      <c r="H5729" s="77"/>
      <c r="I5729" s="77"/>
    </row>
    <row r="5730" spans="2:9" x14ac:dyDescent="0.2">
      <c r="B5730" s="1"/>
      <c r="E5730" s="82"/>
      <c r="F5730" s="213"/>
      <c r="G5730" s="11"/>
      <c r="H5730" s="77"/>
      <c r="I5730" s="77"/>
    </row>
    <row r="5731" spans="2:9" x14ac:dyDescent="0.2">
      <c r="B5731" s="1"/>
      <c r="E5731" s="82"/>
      <c r="F5731" s="213"/>
      <c r="G5731" s="11"/>
      <c r="H5731" s="77"/>
      <c r="I5731" s="77"/>
    </row>
    <row r="5732" spans="2:9" x14ac:dyDescent="0.2">
      <c r="B5732" s="1"/>
      <c r="E5732" s="82"/>
      <c r="F5732" s="213"/>
      <c r="G5732" s="11"/>
      <c r="H5732" s="77"/>
      <c r="I5732" s="77"/>
    </row>
    <row r="5733" spans="2:9" x14ac:dyDescent="0.2">
      <c r="B5733" s="1"/>
      <c r="E5733" s="82"/>
      <c r="F5733" s="213"/>
      <c r="G5733" s="11"/>
      <c r="H5733" s="77"/>
      <c r="I5733" s="77"/>
    </row>
    <row r="5734" spans="2:9" x14ac:dyDescent="0.2">
      <c r="B5734" s="1"/>
      <c r="E5734" s="82"/>
      <c r="F5734" s="213"/>
      <c r="G5734" s="11"/>
      <c r="H5734" s="77"/>
      <c r="I5734" s="77"/>
    </row>
    <row r="5735" spans="2:9" x14ac:dyDescent="0.2">
      <c r="B5735" s="1"/>
      <c r="E5735" s="82"/>
      <c r="F5735" s="213"/>
      <c r="G5735" s="11"/>
      <c r="H5735" s="77"/>
      <c r="I5735" s="77"/>
    </row>
    <row r="5736" spans="2:9" x14ac:dyDescent="0.2">
      <c r="B5736" s="1"/>
      <c r="E5736" s="82"/>
      <c r="F5736" s="213"/>
      <c r="G5736" s="11"/>
      <c r="H5736" s="77"/>
      <c r="I5736" s="77"/>
    </row>
    <row r="5737" spans="2:9" x14ac:dyDescent="0.2">
      <c r="B5737" s="1"/>
      <c r="E5737" s="82"/>
      <c r="F5737" s="213"/>
      <c r="G5737" s="11"/>
      <c r="H5737" s="77"/>
      <c r="I5737" s="77"/>
    </row>
    <row r="5738" spans="2:9" x14ac:dyDescent="0.2">
      <c r="B5738" s="1"/>
      <c r="E5738" s="82"/>
      <c r="F5738" s="213"/>
      <c r="G5738" s="11"/>
      <c r="H5738" s="77"/>
      <c r="I5738" s="77"/>
    </row>
    <row r="5739" spans="2:9" x14ac:dyDescent="0.2">
      <c r="B5739" s="1"/>
      <c r="E5739" s="82"/>
      <c r="F5739" s="213"/>
      <c r="G5739" s="11"/>
      <c r="H5739" s="77"/>
      <c r="I5739" s="77"/>
    </row>
    <row r="5740" spans="2:9" x14ac:dyDescent="0.2">
      <c r="B5740" s="1"/>
      <c r="E5740" s="82"/>
      <c r="F5740" s="213"/>
      <c r="G5740" s="11"/>
      <c r="H5740" s="77"/>
      <c r="I5740" s="77"/>
    </row>
    <row r="5741" spans="2:9" x14ac:dyDescent="0.2">
      <c r="B5741" s="1"/>
      <c r="E5741" s="82"/>
      <c r="F5741" s="213"/>
      <c r="G5741" s="11"/>
      <c r="H5741" s="77"/>
      <c r="I5741" s="77"/>
    </row>
    <row r="5742" spans="2:9" x14ac:dyDescent="0.2">
      <c r="B5742" s="1"/>
      <c r="E5742" s="82"/>
      <c r="F5742" s="213"/>
      <c r="G5742" s="11"/>
      <c r="H5742" s="77"/>
      <c r="I5742" s="77"/>
    </row>
    <row r="5743" spans="2:9" x14ac:dyDescent="0.2">
      <c r="B5743" s="1"/>
      <c r="E5743" s="82"/>
      <c r="F5743" s="213"/>
      <c r="G5743" s="11"/>
      <c r="H5743" s="77"/>
      <c r="I5743" s="77"/>
    </row>
    <row r="5744" spans="2:9" x14ac:dyDescent="0.2">
      <c r="B5744" s="1"/>
      <c r="E5744" s="82"/>
      <c r="F5744" s="213"/>
      <c r="G5744" s="11"/>
      <c r="H5744" s="77"/>
      <c r="I5744" s="77"/>
    </row>
    <row r="5745" spans="2:9" x14ac:dyDescent="0.2">
      <c r="B5745" s="1"/>
      <c r="E5745" s="82"/>
      <c r="F5745" s="213"/>
      <c r="G5745" s="11"/>
      <c r="H5745" s="77"/>
      <c r="I5745" s="77"/>
    </row>
    <row r="5746" spans="2:9" x14ac:dyDescent="0.2">
      <c r="B5746" s="1"/>
      <c r="E5746" s="82"/>
      <c r="F5746" s="213"/>
      <c r="G5746" s="11"/>
      <c r="H5746" s="77"/>
      <c r="I5746" s="77"/>
    </row>
    <row r="5747" spans="2:9" x14ac:dyDescent="0.2">
      <c r="B5747" s="1"/>
      <c r="E5747" s="82"/>
      <c r="F5747" s="213"/>
      <c r="G5747" s="11"/>
      <c r="H5747" s="77"/>
      <c r="I5747" s="77"/>
    </row>
    <row r="5748" spans="2:9" x14ac:dyDescent="0.2">
      <c r="B5748" s="1"/>
      <c r="E5748" s="82"/>
      <c r="F5748" s="213"/>
      <c r="G5748" s="11"/>
      <c r="H5748" s="77"/>
      <c r="I5748" s="77"/>
    </row>
    <row r="5749" spans="2:9" x14ac:dyDescent="0.2">
      <c r="B5749" s="1"/>
      <c r="E5749" s="82"/>
      <c r="F5749" s="213"/>
      <c r="G5749" s="11"/>
      <c r="H5749" s="77"/>
      <c r="I5749" s="77"/>
    </row>
    <row r="5750" spans="2:9" x14ac:dyDescent="0.2">
      <c r="B5750" s="1"/>
      <c r="E5750" s="82"/>
      <c r="F5750" s="213"/>
      <c r="G5750" s="11"/>
      <c r="H5750" s="77"/>
      <c r="I5750" s="77"/>
    </row>
    <row r="5751" spans="2:9" x14ac:dyDescent="0.2">
      <c r="B5751" s="1"/>
      <c r="E5751" s="82"/>
      <c r="F5751" s="213"/>
      <c r="G5751" s="11"/>
      <c r="H5751" s="77"/>
      <c r="I5751" s="77"/>
    </row>
    <row r="5752" spans="2:9" x14ac:dyDescent="0.2">
      <c r="B5752" s="1"/>
      <c r="E5752" s="82"/>
      <c r="F5752" s="213"/>
      <c r="G5752" s="11"/>
      <c r="H5752" s="77"/>
      <c r="I5752" s="77"/>
    </row>
    <row r="5753" spans="2:9" x14ac:dyDescent="0.2">
      <c r="B5753" s="1"/>
      <c r="E5753" s="82"/>
      <c r="F5753" s="213"/>
      <c r="G5753" s="11"/>
      <c r="H5753" s="77"/>
      <c r="I5753" s="77"/>
    </row>
    <row r="5754" spans="2:9" x14ac:dyDescent="0.2">
      <c r="B5754" s="1"/>
      <c r="E5754" s="82"/>
      <c r="F5754" s="213"/>
      <c r="G5754" s="11"/>
      <c r="H5754" s="77"/>
      <c r="I5754" s="77"/>
    </row>
    <row r="5755" spans="2:9" x14ac:dyDescent="0.2">
      <c r="B5755" s="1"/>
      <c r="E5755" s="82"/>
      <c r="F5755" s="213"/>
      <c r="G5755" s="11"/>
      <c r="H5755" s="77"/>
      <c r="I5755" s="77"/>
    </row>
    <row r="5756" spans="2:9" x14ac:dyDescent="0.2">
      <c r="B5756" s="1"/>
      <c r="E5756" s="82"/>
      <c r="F5756" s="213"/>
      <c r="G5756" s="11"/>
      <c r="H5756" s="77"/>
      <c r="I5756" s="77"/>
    </row>
    <row r="5757" spans="2:9" x14ac:dyDescent="0.2">
      <c r="B5757" s="1"/>
      <c r="E5757" s="82"/>
      <c r="F5757" s="213"/>
      <c r="G5757" s="11"/>
      <c r="H5757" s="77"/>
      <c r="I5757" s="77"/>
    </row>
    <row r="5758" spans="2:9" x14ac:dyDescent="0.2">
      <c r="B5758" s="1"/>
      <c r="E5758" s="82"/>
      <c r="F5758" s="213"/>
      <c r="G5758" s="11"/>
      <c r="H5758" s="77"/>
      <c r="I5758" s="77"/>
    </row>
    <row r="5759" spans="2:9" x14ac:dyDescent="0.2">
      <c r="B5759" s="1"/>
      <c r="E5759" s="82"/>
      <c r="F5759" s="213"/>
      <c r="G5759" s="11"/>
      <c r="H5759" s="77"/>
      <c r="I5759" s="77"/>
    </row>
    <row r="5760" spans="2:9" x14ac:dyDescent="0.2">
      <c r="B5760" s="1"/>
      <c r="E5760" s="82"/>
      <c r="F5760" s="213"/>
      <c r="G5760" s="11"/>
      <c r="H5760" s="77"/>
      <c r="I5760" s="77"/>
    </row>
    <row r="5761" spans="2:9" x14ac:dyDescent="0.2">
      <c r="B5761" s="1"/>
      <c r="E5761" s="82"/>
      <c r="F5761" s="213"/>
      <c r="G5761" s="11"/>
      <c r="H5761" s="77"/>
      <c r="I5761" s="77"/>
    </row>
    <row r="5762" spans="2:9" x14ac:dyDescent="0.2">
      <c r="B5762" s="1"/>
      <c r="E5762" s="82"/>
      <c r="F5762" s="213"/>
      <c r="G5762" s="11"/>
      <c r="H5762" s="77"/>
      <c r="I5762" s="77"/>
    </row>
    <row r="5763" spans="2:9" x14ac:dyDescent="0.2">
      <c r="B5763" s="1"/>
      <c r="E5763" s="82"/>
      <c r="F5763" s="213"/>
      <c r="G5763" s="11"/>
      <c r="H5763" s="77"/>
      <c r="I5763" s="77"/>
    </row>
    <row r="5764" spans="2:9" x14ac:dyDescent="0.2">
      <c r="B5764" s="1"/>
      <c r="E5764" s="82"/>
      <c r="F5764" s="213"/>
      <c r="G5764" s="11"/>
      <c r="H5764" s="77"/>
      <c r="I5764" s="77"/>
    </row>
    <row r="5765" spans="2:9" x14ac:dyDescent="0.2">
      <c r="B5765" s="1"/>
      <c r="E5765" s="82"/>
      <c r="F5765" s="213"/>
      <c r="G5765" s="11"/>
      <c r="H5765" s="77"/>
      <c r="I5765" s="77"/>
    </row>
    <row r="5766" spans="2:9" x14ac:dyDescent="0.2">
      <c r="B5766" s="1"/>
      <c r="E5766" s="82"/>
      <c r="F5766" s="213"/>
      <c r="G5766" s="11"/>
      <c r="H5766" s="77"/>
      <c r="I5766" s="77"/>
    </row>
    <row r="5767" spans="2:9" x14ac:dyDescent="0.2">
      <c r="B5767" s="1"/>
      <c r="E5767" s="82"/>
      <c r="F5767" s="213"/>
      <c r="G5767" s="11"/>
      <c r="H5767" s="77"/>
      <c r="I5767" s="77"/>
    </row>
    <row r="5768" spans="2:9" x14ac:dyDescent="0.2">
      <c r="B5768" s="1"/>
      <c r="E5768" s="82"/>
      <c r="F5768" s="213"/>
      <c r="G5768" s="11"/>
      <c r="H5768" s="77"/>
      <c r="I5768" s="77"/>
    </row>
    <row r="5769" spans="2:9" x14ac:dyDescent="0.2">
      <c r="B5769" s="1"/>
      <c r="E5769" s="82"/>
      <c r="F5769" s="213"/>
      <c r="G5769" s="11"/>
      <c r="H5769" s="77"/>
      <c r="I5769" s="77"/>
    </row>
    <row r="5770" spans="2:9" x14ac:dyDescent="0.2">
      <c r="B5770" s="1"/>
      <c r="E5770" s="82"/>
      <c r="F5770" s="213"/>
      <c r="G5770" s="11"/>
      <c r="H5770" s="77"/>
      <c r="I5770" s="77"/>
    </row>
    <row r="5771" spans="2:9" x14ac:dyDescent="0.2">
      <c r="B5771" s="1"/>
      <c r="E5771" s="82"/>
      <c r="F5771" s="213"/>
      <c r="G5771" s="11"/>
      <c r="H5771" s="77"/>
      <c r="I5771" s="77"/>
    </row>
    <row r="5772" spans="2:9" x14ac:dyDescent="0.2">
      <c r="B5772" s="1"/>
      <c r="E5772" s="82"/>
      <c r="F5772" s="213"/>
      <c r="G5772" s="11"/>
      <c r="H5772" s="77"/>
      <c r="I5772" s="77"/>
    </row>
    <row r="5773" spans="2:9" x14ac:dyDescent="0.2">
      <c r="B5773" s="1"/>
      <c r="E5773" s="82"/>
      <c r="F5773" s="213"/>
      <c r="G5773" s="11"/>
      <c r="H5773" s="77"/>
      <c r="I5773" s="77"/>
    </row>
    <row r="5774" spans="2:9" x14ac:dyDescent="0.2">
      <c r="B5774" s="1"/>
      <c r="E5774" s="82"/>
      <c r="F5774" s="213"/>
      <c r="G5774" s="11"/>
      <c r="H5774" s="77"/>
      <c r="I5774" s="77"/>
    </row>
    <row r="5775" spans="2:9" x14ac:dyDescent="0.2">
      <c r="B5775" s="1"/>
      <c r="E5775" s="82"/>
      <c r="F5775" s="213"/>
      <c r="G5775" s="11"/>
      <c r="H5775" s="77"/>
      <c r="I5775" s="77"/>
    </row>
    <row r="5776" spans="2:9" x14ac:dyDescent="0.2">
      <c r="B5776" s="1"/>
      <c r="E5776" s="82"/>
      <c r="F5776" s="213"/>
      <c r="G5776" s="11"/>
      <c r="H5776" s="77"/>
      <c r="I5776" s="77"/>
    </row>
    <row r="5777" spans="2:9" x14ac:dyDescent="0.2">
      <c r="B5777" s="1"/>
      <c r="E5777" s="82"/>
      <c r="F5777" s="213"/>
      <c r="G5777" s="11"/>
      <c r="H5777" s="77"/>
      <c r="I5777" s="77"/>
    </row>
    <row r="5778" spans="2:9" x14ac:dyDescent="0.2">
      <c r="B5778" s="1"/>
      <c r="E5778" s="82"/>
      <c r="F5778" s="213"/>
      <c r="G5778" s="11"/>
      <c r="H5778" s="77"/>
      <c r="I5778" s="77"/>
    </row>
    <row r="5779" spans="2:9" x14ac:dyDescent="0.2">
      <c r="B5779" s="1"/>
      <c r="E5779" s="82"/>
      <c r="F5779" s="213"/>
      <c r="G5779" s="11"/>
      <c r="H5779" s="77"/>
      <c r="I5779" s="77"/>
    </row>
    <row r="5780" spans="2:9" x14ac:dyDescent="0.2">
      <c r="B5780" s="1"/>
      <c r="E5780" s="82"/>
      <c r="F5780" s="213"/>
      <c r="G5780" s="11"/>
      <c r="H5780" s="77"/>
      <c r="I5780" s="77"/>
    </row>
    <row r="5781" spans="2:9" x14ac:dyDescent="0.2">
      <c r="B5781" s="1"/>
      <c r="E5781" s="82"/>
      <c r="F5781" s="213"/>
      <c r="G5781" s="11"/>
      <c r="H5781" s="77"/>
      <c r="I5781" s="77"/>
    </row>
    <row r="5782" spans="2:9" x14ac:dyDescent="0.2">
      <c r="B5782" s="1"/>
      <c r="E5782" s="82"/>
      <c r="F5782" s="213"/>
      <c r="G5782" s="11"/>
      <c r="H5782" s="77"/>
      <c r="I5782" s="77"/>
    </row>
    <row r="5783" spans="2:9" x14ac:dyDescent="0.2">
      <c r="B5783" s="1"/>
      <c r="E5783" s="82"/>
      <c r="F5783" s="213"/>
      <c r="G5783" s="11"/>
      <c r="H5783" s="77"/>
      <c r="I5783" s="77"/>
    </row>
    <row r="5784" spans="2:9" x14ac:dyDescent="0.2">
      <c r="B5784" s="1"/>
      <c r="E5784" s="82"/>
      <c r="F5784" s="213"/>
      <c r="G5784" s="11"/>
      <c r="H5784" s="77"/>
      <c r="I5784" s="77"/>
    </row>
    <row r="5785" spans="2:9" x14ac:dyDescent="0.2">
      <c r="B5785" s="1"/>
      <c r="E5785" s="82"/>
      <c r="F5785" s="213"/>
      <c r="G5785" s="11"/>
      <c r="H5785" s="77"/>
      <c r="I5785" s="77"/>
    </row>
    <row r="5786" spans="2:9" x14ac:dyDescent="0.2">
      <c r="B5786" s="1"/>
      <c r="E5786" s="82"/>
      <c r="F5786" s="213"/>
      <c r="G5786" s="11"/>
      <c r="H5786" s="77"/>
      <c r="I5786" s="77"/>
    </row>
    <row r="5787" spans="2:9" x14ac:dyDescent="0.2">
      <c r="B5787" s="1"/>
      <c r="E5787" s="82"/>
      <c r="F5787" s="213"/>
      <c r="G5787" s="11"/>
      <c r="H5787" s="77"/>
      <c r="I5787" s="77"/>
    </row>
    <row r="5788" spans="2:9" x14ac:dyDescent="0.2">
      <c r="B5788" s="1"/>
      <c r="E5788" s="82"/>
      <c r="F5788" s="213"/>
      <c r="G5788" s="11"/>
      <c r="H5788" s="77"/>
      <c r="I5788" s="77"/>
    </row>
    <row r="5789" spans="2:9" x14ac:dyDescent="0.2">
      <c r="B5789" s="1"/>
      <c r="E5789" s="82"/>
      <c r="F5789" s="213"/>
      <c r="G5789" s="11"/>
      <c r="H5789" s="77"/>
      <c r="I5789" s="77"/>
    </row>
    <row r="5790" spans="2:9" x14ac:dyDescent="0.2">
      <c r="B5790" s="1"/>
      <c r="E5790" s="82"/>
      <c r="F5790" s="213"/>
      <c r="G5790" s="11"/>
      <c r="H5790" s="77"/>
      <c r="I5790" s="77"/>
    </row>
    <row r="5791" spans="2:9" x14ac:dyDescent="0.2">
      <c r="B5791" s="1"/>
      <c r="E5791" s="82"/>
      <c r="F5791" s="213"/>
      <c r="G5791" s="11"/>
      <c r="H5791" s="77"/>
      <c r="I5791" s="77"/>
    </row>
    <row r="5792" spans="2:9" x14ac:dyDescent="0.2">
      <c r="B5792" s="1"/>
      <c r="E5792" s="82"/>
      <c r="F5792" s="213"/>
      <c r="G5792" s="11"/>
      <c r="H5792" s="77"/>
      <c r="I5792" s="77"/>
    </row>
    <row r="5793" spans="2:9" x14ac:dyDescent="0.2">
      <c r="B5793" s="1"/>
      <c r="E5793" s="82"/>
      <c r="F5793" s="213"/>
      <c r="G5793" s="11"/>
      <c r="H5793" s="77"/>
      <c r="I5793" s="77"/>
    </row>
    <row r="5794" spans="2:9" x14ac:dyDescent="0.2">
      <c r="B5794" s="1"/>
      <c r="E5794" s="82"/>
      <c r="F5794" s="213"/>
      <c r="G5794" s="11"/>
      <c r="H5794" s="77"/>
      <c r="I5794" s="77"/>
    </row>
    <row r="5795" spans="2:9" x14ac:dyDescent="0.2">
      <c r="B5795" s="1"/>
      <c r="E5795" s="82"/>
      <c r="F5795" s="213"/>
      <c r="G5795" s="11"/>
      <c r="H5795" s="77"/>
      <c r="I5795" s="77"/>
    </row>
    <row r="5796" spans="2:9" x14ac:dyDescent="0.2">
      <c r="B5796" s="1"/>
      <c r="E5796" s="82"/>
      <c r="F5796" s="213"/>
      <c r="G5796" s="11"/>
      <c r="H5796" s="77"/>
      <c r="I5796" s="77"/>
    </row>
    <row r="5797" spans="2:9" x14ac:dyDescent="0.2">
      <c r="B5797" s="1"/>
      <c r="E5797" s="82"/>
      <c r="F5797" s="213"/>
      <c r="G5797" s="11"/>
      <c r="H5797" s="77"/>
      <c r="I5797" s="77"/>
    </row>
    <row r="5798" spans="2:9" x14ac:dyDescent="0.2">
      <c r="B5798" s="1"/>
      <c r="E5798" s="82"/>
      <c r="F5798" s="213"/>
      <c r="G5798" s="11"/>
      <c r="H5798" s="77"/>
      <c r="I5798" s="77"/>
    </row>
    <row r="5799" spans="2:9" x14ac:dyDescent="0.2">
      <c r="B5799" s="1"/>
      <c r="E5799" s="82"/>
      <c r="F5799" s="213"/>
      <c r="G5799" s="11"/>
      <c r="H5799" s="77"/>
      <c r="I5799" s="77"/>
    </row>
    <row r="5800" spans="2:9" x14ac:dyDescent="0.2">
      <c r="B5800" s="1"/>
      <c r="E5800" s="82"/>
      <c r="F5800" s="213"/>
      <c r="G5800" s="11"/>
      <c r="H5800" s="77"/>
      <c r="I5800" s="77"/>
    </row>
    <row r="5801" spans="2:9" x14ac:dyDescent="0.2">
      <c r="B5801" s="1"/>
      <c r="E5801" s="82"/>
      <c r="F5801" s="213"/>
      <c r="G5801" s="11"/>
      <c r="H5801" s="77"/>
      <c r="I5801" s="77"/>
    </row>
    <row r="5802" spans="2:9" x14ac:dyDescent="0.2">
      <c r="B5802" s="1"/>
      <c r="E5802" s="82"/>
      <c r="F5802" s="213"/>
      <c r="G5802" s="11"/>
      <c r="H5802" s="77"/>
      <c r="I5802" s="77"/>
    </row>
    <row r="5803" spans="2:9" x14ac:dyDescent="0.2">
      <c r="B5803" s="1"/>
      <c r="E5803" s="82"/>
      <c r="F5803" s="213"/>
      <c r="G5803" s="11"/>
      <c r="H5803" s="77"/>
      <c r="I5803" s="77"/>
    </row>
    <row r="5804" spans="2:9" x14ac:dyDescent="0.2">
      <c r="B5804" s="1"/>
      <c r="E5804" s="82"/>
      <c r="F5804" s="213"/>
      <c r="G5804" s="11"/>
      <c r="H5804" s="77"/>
      <c r="I5804" s="77"/>
    </row>
    <row r="5805" spans="2:9" x14ac:dyDescent="0.2">
      <c r="B5805" s="1"/>
      <c r="E5805" s="82"/>
      <c r="F5805" s="213"/>
      <c r="G5805" s="11"/>
      <c r="H5805" s="77"/>
      <c r="I5805" s="77"/>
    </row>
    <row r="5806" spans="2:9" x14ac:dyDescent="0.2">
      <c r="B5806" s="1"/>
      <c r="E5806" s="82"/>
      <c r="F5806" s="213"/>
      <c r="G5806" s="11"/>
      <c r="H5806" s="77"/>
      <c r="I5806" s="77"/>
    </row>
    <row r="5807" spans="2:9" x14ac:dyDescent="0.2">
      <c r="B5807" s="1"/>
      <c r="E5807" s="82"/>
      <c r="F5807" s="213"/>
      <c r="G5807" s="11"/>
      <c r="H5807" s="77"/>
      <c r="I5807" s="77"/>
    </row>
    <row r="5808" spans="2:9" x14ac:dyDescent="0.2">
      <c r="B5808" s="1"/>
      <c r="E5808" s="82"/>
      <c r="F5808" s="213"/>
      <c r="G5808" s="11"/>
      <c r="H5808" s="77"/>
      <c r="I5808" s="77"/>
    </row>
    <row r="5809" spans="2:9" x14ac:dyDescent="0.2">
      <c r="B5809" s="1"/>
      <c r="E5809" s="82"/>
      <c r="F5809" s="213"/>
      <c r="G5809" s="11"/>
      <c r="H5809" s="77"/>
      <c r="I5809" s="77"/>
    </row>
    <row r="5810" spans="2:9" x14ac:dyDescent="0.2">
      <c r="B5810" s="1"/>
      <c r="E5810" s="82"/>
      <c r="F5810" s="213"/>
      <c r="G5810" s="11"/>
      <c r="H5810" s="77"/>
      <c r="I5810" s="77"/>
    </row>
    <row r="5811" spans="2:9" x14ac:dyDescent="0.2">
      <c r="B5811" s="1"/>
      <c r="E5811" s="82"/>
      <c r="F5811" s="213"/>
      <c r="G5811" s="11"/>
      <c r="H5811" s="77"/>
      <c r="I5811" s="77"/>
    </row>
    <row r="5812" spans="2:9" x14ac:dyDescent="0.2">
      <c r="B5812" s="1"/>
      <c r="E5812" s="82"/>
      <c r="F5812" s="213"/>
      <c r="G5812" s="11"/>
      <c r="H5812" s="77"/>
      <c r="I5812" s="77"/>
    </row>
    <row r="5813" spans="2:9" x14ac:dyDescent="0.2">
      <c r="B5813" s="1"/>
      <c r="E5813" s="82"/>
      <c r="F5813" s="213"/>
      <c r="G5813" s="11"/>
      <c r="H5813" s="77"/>
      <c r="I5813" s="77"/>
    </row>
    <row r="5814" spans="2:9" x14ac:dyDescent="0.2">
      <c r="B5814" s="1"/>
      <c r="E5814" s="82"/>
      <c r="F5814" s="213"/>
      <c r="G5814" s="11"/>
      <c r="H5814" s="77"/>
      <c r="I5814" s="77"/>
    </row>
    <row r="5815" spans="2:9" x14ac:dyDescent="0.2">
      <c r="B5815" s="1"/>
      <c r="E5815" s="82"/>
      <c r="F5815" s="213"/>
      <c r="G5815" s="11"/>
      <c r="H5815" s="77"/>
      <c r="I5815" s="77"/>
    </row>
    <row r="5816" spans="2:9" x14ac:dyDescent="0.2">
      <c r="B5816" s="1"/>
      <c r="E5816" s="82"/>
      <c r="F5816" s="213"/>
      <c r="G5816" s="11"/>
      <c r="H5816" s="77"/>
      <c r="I5816" s="77"/>
    </row>
    <row r="5817" spans="2:9" x14ac:dyDescent="0.2">
      <c r="B5817" s="1"/>
      <c r="E5817" s="82"/>
      <c r="F5817" s="213"/>
      <c r="G5817" s="11"/>
      <c r="H5817" s="77"/>
      <c r="I5817" s="77"/>
    </row>
    <row r="5818" spans="2:9" x14ac:dyDescent="0.2">
      <c r="B5818" s="1"/>
      <c r="E5818" s="82"/>
      <c r="F5818" s="213"/>
      <c r="G5818" s="11"/>
      <c r="H5818" s="77"/>
      <c r="I5818" s="77"/>
    </row>
    <row r="5819" spans="2:9" x14ac:dyDescent="0.2">
      <c r="B5819" s="1"/>
      <c r="E5819" s="82"/>
      <c r="F5819" s="213"/>
      <c r="G5819" s="11"/>
      <c r="H5819" s="77"/>
      <c r="I5819" s="77"/>
    </row>
    <row r="5820" spans="2:9" x14ac:dyDescent="0.2">
      <c r="B5820" s="1"/>
      <c r="E5820" s="82"/>
      <c r="F5820" s="213"/>
      <c r="G5820" s="11"/>
      <c r="H5820" s="77"/>
      <c r="I5820" s="77"/>
    </row>
    <row r="5821" spans="2:9" x14ac:dyDescent="0.2">
      <c r="B5821" s="1"/>
      <c r="E5821" s="82"/>
      <c r="F5821" s="213"/>
      <c r="G5821" s="11"/>
      <c r="H5821" s="77"/>
      <c r="I5821" s="77"/>
    </row>
    <row r="5822" spans="2:9" x14ac:dyDescent="0.2">
      <c r="B5822" s="1"/>
      <c r="E5822" s="82"/>
      <c r="F5822" s="213"/>
      <c r="G5822" s="11"/>
      <c r="H5822" s="77"/>
      <c r="I5822" s="77"/>
    </row>
    <row r="5823" spans="2:9" x14ac:dyDescent="0.2">
      <c r="B5823" s="1"/>
      <c r="E5823" s="82"/>
      <c r="F5823" s="213"/>
      <c r="G5823" s="11"/>
      <c r="H5823" s="77"/>
      <c r="I5823" s="77"/>
    </row>
    <row r="5824" spans="2:9" x14ac:dyDescent="0.2">
      <c r="B5824" s="1"/>
      <c r="E5824" s="82"/>
      <c r="F5824" s="213"/>
      <c r="G5824" s="11"/>
      <c r="H5824" s="77"/>
      <c r="I5824" s="77"/>
    </row>
    <row r="5825" spans="2:9" x14ac:dyDescent="0.2">
      <c r="B5825" s="1"/>
      <c r="E5825" s="82"/>
      <c r="F5825" s="213"/>
      <c r="G5825" s="11"/>
      <c r="H5825" s="77"/>
      <c r="I5825" s="77"/>
    </row>
    <row r="5826" spans="2:9" x14ac:dyDescent="0.2">
      <c r="B5826" s="1"/>
      <c r="E5826" s="82"/>
      <c r="F5826" s="213"/>
      <c r="G5826" s="11"/>
      <c r="H5826" s="77"/>
      <c r="I5826" s="77"/>
    </row>
    <row r="5827" spans="2:9" x14ac:dyDescent="0.2">
      <c r="B5827" s="1"/>
      <c r="E5827" s="82"/>
      <c r="F5827" s="213"/>
      <c r="G5827" s="11"/>
      <c r="H5827" s="77"/>
      <c r="I5827" s="77"/>
    </row>
    <row r="5828" spans="2:9" x14ac:dyDescent="0.2">
      <c r="B5828" s="1"/>
      <c r="E5828" s="82"/>
      <c r="F5828" s="213"/>
      <c r="G5828" s="11"/>
      <c r="H5828" s="77"/>
      <c r="I5828" s="77"/>
    </row>
    <row r="5829" spans="2:9" x14ac:dyDescent="0.2">
      <c r="B5829" s="1"/>
      <c r="E5829" s="82"/>
      <c r="F5829" s="213"/>
      <c r="G5829" s="11"/>
      <c r="H5829" s="77"/>
      <c r="I5829" s="77"/>
    </row>
    <row r="5830" spans="2:9" x14ac:dyDescent="0.2">
      <c r="B5830" s="1"/>
      <c r="E5830" s="82"/>
      <c r="F5830" s="213"/>
      <c r="G5830" s="11"/>
      <c r="H5830" s="77"/>
      <c r="I5830" s="77"/>
    </row>
    <row r="5831" spans="2:9" x14ac:dyDescent="0.2">
      <c r="B5831" s="1"/>
      <c r="E5831" s="82"/>
      <c r="F5831" s="213"/>
      <c r="G5831" s="11"/>
      <c r="H5831" s="77"/>
      <c r="I5831" s="77"/>
    </row>
    <row r="5832" spans="2:9" x14ac:dyDescent="0.2">
      <c r="B5832" s="1"/>
      <c r="E5832" s="82"/>
      <c r="F5832" s="213"/>
      <c r="G5832" s="11"/>
      <c r="H5832" s="77"/>
      <c r="I5832" s="77"/>
    </row>
    <row r="5833" spans="2:9" x14ac:dyDescent="0.2">
      <c r="B5833" s="1"/>
      <c r="E5833" s="82"/>
      <c r="F5833" s="213"/>
      <c r="G5833" s="11"/>
      <c r="H5833" s="77"/>
      <c r="I5833" s="77"/>
    </row>
    <row r="5834" spans="2:9" x14ac:dyDescent="0.2">
      <c r="B5834" s="1"/>
      <c r="E5834" s="82"/>
      <c r="F5834" s="213"/>
      <c r="G5834" s="11"/>
      <c r="H5834" s="77"/>
      <c r="I5834" s="77"/>
    </row>
    <row r="5835" spans="2:9" x14ac:dyDescent="0.2">
      <c r="B5835" s="1"/>
      <c r="E5835" s="82"/>
      <c r="F5835" s="213"/>
      <c r="G5835" s="11"/>
      <c r="H5835" s="77"/>
      <c r="I5835" s="77"/>
    </row>
    <row r="5836" spans="2:9" x14ac:dyDescent="0.2">
      <c r="B5836" s="1"/>
      <c r="E5836" s="82"/>
      <c r="F5836" s="213"/>
      <c r="G5836" s="11"/>
      <c r="H5836" s="77"/>
      <c r="I5836" s="77"/>
    </row>
    <row r="5837" spans="2:9" x14ac:dyDescent="0.2">
      <c r="B5837" s="1"/>
      <c r="E5837" s="82"/>
      <c r="F5837" s="213"/>
      <c r="G5837" s="11"/>
      <c r="H5837" s="77"/>
      <c r="I5837" s="77"/>
    </row>
    <row r="5838" spans="2:9" x14ac:dyDescent="0.2">
      <c r="B5838" s="1"/>
      <c r="E5838" s="82"/>
      <c r="F5838" s="213"/>
      <c r="G5838" s="11"/>
      <c r="H5838" s="77"/>
      <c r="I5838" s="77"/>
    </row>
    <row r="5839" spans="2:9" x14ac:dyDescent="0.2">
      <c r="B5839" s="1"/>
      <c r="E5839" s="82"/>
      <c r="F5839" s="213"/>
      <c r="G5839" s="11"/>
      <c r="H5839" s="77"/>
      <c r="I5839" s="77"/>
    </row>
    <row r="5840" spans="2:9" x14ac:dyDescent="0.2">
      <c r="B5840" s="1"/>
      <c r="E5840" s="82"/>
      <c r="F5840" s="213"/>
      <c r="G5840" s="11"/>
      <c r="H5840" s="77"/>
      <c r="I5840" s="77"/>
    </row>
    <row r="5841" spans="2:9" x14ac:dyDescent="0.2">
      <c r="B5841" s="1"/>
      <c r="E5841" s="82"/>
      <c r="F5841" s="213"/>
      <c r="G5841" s="11"/>
      <c r="H5841" s="77"/>
      <c r="I5841" s="77"/>
    </row>
    <row r="5842" spans="2:9" x14ac:dyDescent="0.2">
      <c r="B5842" s="1"/>
      <c r="E5842" s="82"/>
      <c r="F5842" s="213"/>
      <c r="G5842" s="11"/>
      <c r="H5842" s="77"/>
      <c r="I5842" s="77"/>
    </row>
    <row r="5843" spans="2:9" x14ac:dyDescent="0.2">
      <c r="B5843" s="1"/>
      <c r="E5843" s="82"/>
      <c r="F5843" s="213"/>
      <c r="G5843" s="11"/>
      <c r="H5843" s="77"/>
      <c r="I5843" s="77"/>
    </row>
    <row r="5844" spans="2:9" x14ac:dyDescent="0.2">
      <c r="B5844" s="1"/>
      <c r="E5844" s="82"/>
      <c r="F5844" s="213"/>
      <c r="G5844" s="11"/>
      <c r="H5844" s="77"/>
      <c r="I5844" s="77"/>
    </row>
    <row r="5845" spans="2:9" x14ac:dyDescent="0.2">
      <c r="B5845" s="1"/>
      <c r="E5845" s="82"/>
      <c r="F5845" s="213"/>
      <c r="G5845" s="11"/>
      <c r="H5845" s="77"/>
      <c r="I5845" s="77"/>
    </row>
    <row r="5846" spans="2:9" x14ac:dyDescent="0.2">
      <c r="B5846" s="1"/>
      <c r="E5846" s="82"/>
      <c r="F5846" s="213"/>
      <c r="G5846" s="11"/>
      <c r="H5846" s="77"/>
      <c r="I5846" s="77"/>
    </row>
    <row r="5847" spans="2:9" x14ac:dyDescent="0.2">
      <c r="B5847" s="1"/>
      <c r="E5847" s="82"/>
      <c r="F5847" s="213"/>
      <c r="G5847" s="11"/>
      <c r="H5847" s="77"/>
      <c r="I5847" s="77"/>
    </row>
    <row r="5848" spans="2:9" x14ac:dyDescent="0.2">
      <c r="B5848" s="1"/>
      <c r="E5848" s="82"/>
      <c r="F5848" s="213"/>
      <c r="G5848" s="11"/>
      <c r="H5848" s="77"/>
      <c r="I5848" s="77"/>
    </row>
    <row r="5849" spans="2:9" x14ac:dyDescent="0.2">
      <c r="B5849" s="1"/>
      <c r="E5849" s="82"/>
      <c r="F5849" s="213"/>
      <c r="G5849" s="11"/>
      <c r="H5849" s="77"/>
      <c r="I5849" s="77"/>
    </row>
    <row r="5850" spans="2:9" x14ac:dyDescent="0.2">
      <c r="B5850" s="1"/>
      <c r="E5850" s="82"/>
      <c r="F5850" s="213"/>
      <c r="G5850" s="11"/>
      <c r="H5850" s="77"/>
      <c r="I5850" s="77"/>
    </row>
    <row r="5851" spans="2:9" x14ac:dyDescent="0.2">
      <c r="B5851" s="1"/>
      <c r="E5851" s="82"/>
      <c r="F5851" s="213"/>
      <c r="G5851" s="11"/>
      <c r="H5851" s="77"/>
      <c r="I5851" s="77"/>
    </row>
    <row r="5852" spans="2:9" x14ac:dyDescent="0.2">
      <c r="B5852" s="1"/>
      <c r="E5852" s="82"/>
      <c r="F5852" s="213"/>
      <c r="G5852" s="11"/>
      <c r="H5852" s="77"/>
      <c r="I5852" s="77"/>
    </row>
    <row r="5853" spans="2:9" x14ac:dyDescent="0.2">
      <c r="B5853" s="1"/>
      <c r="E5853" s="82"/>
      <c r="F5853" s="213"/>
      <c r="G5853" s="11"/>
      <c r="H5853" s="77"/>
      <c r="I5853" s="77"/>
    </row>
    <row r="5854" spans="2:9" x14ac:dyDescent="0.2">
      <c r="B5854" s="1"/>
      <c r="E5854" s="82"/>
      <c r="F5854" s="213"/>
      <c r="G5854" s="11"/>
      <c r="H5854" s="77"/>
      <c r="I5854" s="77"/>
    </row>
    <row r="5855" spans="2:9" x14ac:dyDescent="0.2">
      <c r="B5855" s="1"/>
      <c r="E5855" s="82"/>
      <c r="F5855" s="213"/>
      <c r="G5855" s="11"/>
      <c r="H5855" s="77"/>
      <c r="I5855" s="77"/>
    </row>
    <row r="5856" spans="2:9" x14ac:dyDescent="0.2">
      <c r="B5856" s="1"/>
      <c r="E5856" s="82"/>
      <c r="F5856" s="213"/>
      <c r="G5856" s="11"/>
      <c r="H5856" s="77"/>
      <c r="I5856" s="77"/>
    </row>
    <row r="5857" spans="2:9" x14ac:dyDescent="0.2">
      <c r="B5857" s="1"/>
      <c r="E5857" s="82"/>
      <c r="F5857" s="213"/>
      <c r="G5857" s="11"/>
      <c r="H5857" s="77"/>
      <c r="I5857" s="77"/>
    </row>
    <row r="5858" spans="2:9" x14ac:dyDescent="0.2">
      <c r="B5858" s="1"/>
      <c r="E5858" s="82"/>
      <c r="F5858" s="213"/>
      <c r="G5858" s="11"/>
      <c r="H5858" s="77"/>
      <c r="I5858" s="77"/>
    </row>
    <row r="5859" spans="2:9" x14ac:dyDescent="0.2">
      <c r="B5859" s="1"/>
      <c r="E5859" s="82"/>
      <c r="F5859" s="213"/>
      <c r="G5859" s="11"/>
      <c r="H5859" s="77"/>
      <c r="I5859" s="77"/>
    </row>
    <row r="5860" spans="2:9" x14ac:dyDescent="0.2">
      <c r="B5860" s="1"/>
      <c r="E5860" s="82"/>
      <c r="F5860" s="213"/>
      <c r="G5860" s="11"/>
      <c r="H5860" s="77"/>
      <c r="I5860" s="77"/>
    </row>
    <row r="5861" spans="2:9" x14ac:dyDescent="0.2">
      <c r="B5861" s="1"/>
      <c r="E5861" s="82"/>
      <c r="F5861" s="213"/>
      <c r="G5861" s="11"/>
      <c r="H5861" s="77"/>
      <c r="I5861" s="77"/>
    </row>
    <row r="5862" spans="2:9" x14ac:dyDescent="0.2">
      <c r="B5862" s="1"/>
      <c r="E5862" s="82"/>
      <c r="F5862" s="213"/>
      <c r="G5862" s="11"/>
      <c r="H5862" s="77"/>
      <c r="I5862" s="77"/>
    </row>
    <row r="5863" spans="2:9" x14ac:dyDescent="0.2">
      <c r="B5863" s="1"/>
      <c r="E5863" s="82"/>
      <c r="F5863" s="213"/>
      <c r="G5863" s="11"/>
      <c r="H5863" s="77"/>
      <c r="I5863" s="77"/>
    </row>
    <row r="5864" spans="2:9" x14ac:dyDescent="0.2">
      <c r="B5864" s="1"/>
      <c r="E5864" s="82"/>
      <c r="F5864" s="213"/>
      <c r="G5864" s="11"/>
      <c r="H5864" s="77"/>
      <c r="I5864" s="77"/>
    </row>
    <row r="5865" spans="2:9" x14ac:dyDescent="0.2">
      <c r="B5865" s="1"/>
      <c r="E5865" s="82"/>
      <c r="F5865" s="213"/>
      <c r="G5865" s="11"/>
      <c r="H5865" s="77"/>
      <c r="I5865" s="77"/>
    </row>
    <row r="5866" spans="2:9" x14ac:dyDescent="0.2">
      <c r="B5866" s="1"/>
      <c r="E5866" s="82"/>
      <c r="F5866" s="213"/>
      <c r="G5866" s="11"/>
      <c r="H5866" s="77"/>
      <c r="I5866" s="77"/>
    </row>
    <row r="5867" spans="2:9" x14ac:dyDescent="0.2">
      <c r="B5867" s="1"/>
      <c r="E5867" s="82"/>
      <c r="F5867" s="213"/>
      <c r="G5867" s="11"/>
      <c r="H5867" s="77"/>
      <c r="I5867" s="77"/>
    </row>
    <row r="5868" spans="2:9" x14ac:dyDescent="0.2">
      <c r="B5868" s="1"/>
      <c r="E5868" s="82"/>
      <c r="F5868" s="213"/>
      <c r="G5868" s="11"/>
      <c r="H5868" s="77"/>
      <c r="I5868" s="77"/>
    </row>
    <row r="5869" spans="2:9" x14ac:dyDescent="0.2">
      <c r="B5869" s="1"/>
      <c r="E5869" s="82"/>
      <c r="F5869" s="213"/>
      <c r="G5869" s="11"/>
      <c r="H5869" s="77"/>
      <c r="I5869" s="77"/>
    </row>
    <row r="5870" spans="2:9" x14ac:dyDescent="0.2">
      <c r="B5870" s="1"/>
      <c r="E5870" s="82"/>
      <c r="F5870" s="213"/>
      <c r="G5870" s="11"/>
      <c r="H5870" s="77"/>
      <c r="I5870" s="77"/>
    </row>
    <row r="5871" spans="2:9" x14ac:dyDescent="0.2">
      <c r="B5871" s="1"/>
      <c r="E5871" s="82"/>
      <c r="F5871" s="213"/>
      <c r="G5871" s="11"/>
      <c r="H5871" s="77"/>
      <c r="I5871" s="77"/>
    </row>
    <row r="5872" spans="2:9" x14ac:dyDescent="0.2">
      <c r="B5872" s="1"/>
      <c r="E5872" s="82"/>
      <c r="F5872" s="213"/>
      <c r="G5872" s="11"/>
      <c r="H5872" s="77"/>
      <c r="I5872" s="77"/>
    </row>
    <row r="5873" spans="2:9" x14ac:dyDescent="0.2">
      <c r="B5873" s="1"/>
      <c r="E5873" s="82"/>
      <c r="F5873" s="213"/>
      <c r="G5873" s="11"/>
      <c r="H5873" s="77"/>
      <c r="I5873" s="77"/>
    </row>
    <row r="5874" spans="2:9" x14ac:dyDescent="0.2">
      <c r="B5874" s="1"/>
      <c r="E5874" s="82"/>
      <c r="F5874" s="213"/>
      <c r="G5874" s="11"/>
      <c r="H5874" s="77"/>
      <c r="I5874" s="77"/>
    </row>
    <row r="5875" spans="2:9" x14ac:dyDescent="0.2">
      <c r="B5875" s="1"/>
      <c r="E5875" s="82"/>
      <c r="F5875" s="213"/>
      <c r="G5875" s="11"/>
      <c r="H5875" s="77"/>
      <c r="I5875" s="77"/>
    </row>
    <row r="5876" spans="2:9" x14ac:dyDescent="0.2">
      <c r="B5876" s="1"/>
      <c r="E5876" s="82"/>
      <c r="F5876" s="213"/>
      <c r="G5876" s="11"/>
      <c r="H5876" s="77"/>
      <c r="I5876" s="77"/>
    </row>
    <row r="5877" spans="2:9" x14ac:dyDescent="0.2">
      <c r="B5877" s="1"/>
      <c r="E5877" s="82"/>
      <c r="F5877" s="213"/>
      <c r="G5877" s="11"/>
      <c r="H5877" s="77"/>
      <c r="I5877" s="77"/>
    </row>
    <row r="5878" spans="2:9" x14ac:dyDescent="0.2">
      <c r="B5878" s="1"/>
      <c r="E5878" s="82"/>
      <c r="F5878" s="213"/>
      <c r="G5878" s="11"/>
      <c r="H5878" s="77"/>
      <c r="I5878" s="77"/>
    </row>
    <row r="5879" spans="2:9" x14ac:dyDescent="0.2">
      <c r="B5879" s="1"/>
      <c r="E5879" s="82"/>
      <c r="F5879" s="213"/>
      <c r="G5879" s="11"/>
      <c r="H5879" s="77"/>
      <c r="I5879" s="77"/>
    </row>
    <row r="5880" spans="2:9" x14ac:dyDescent="0.2">
      <c r="B5880" s="1"/>
      <c r="E5880" s="82"/>
      <c r="F5880" s="213"/>
      <c r="G5880" s="11"/>
      <c r="H5880" s="77"/>
      <c r="I5880" s="77"/>
    </row>
    <row r="5881" spans="2:9" x14ac:dyDescent="0.2">
      <c r="B5881" s="1"/>
      <c r="E5881" s="82"/>
      <c r="F5881" s="213"/>
      <c r="G5881" s="11"/>
      <c r="H5881" s="77"/>
      <c r="I5881" s="77"/>
    </row>
    <row r="5882" spans="2:9" x14ac:dyDescent="0.2">
      <c r="B5882" s="1"/>
      <c r="E5882" s="82"/>
      <c r="F5882" s="213"/>
      <c r="G5882" s="11"/>
      <c r="H5882" s="77"/>
      <c r="I5882" s="77"/>
    </row>
    <row r="5883" spans="2:9" x14ac:dyDescent="0.2">
      <c r="B5883" s="1"/>
      <c r="E5883" s="82"/>
      <c r="F5883" s="213"/>
      <c r="G5883" s="11"/>
      <c r="H5883" s="77"/>
      <c r="I5883" s="77"/>
    </row>
    <row r="5884" spans="2:9" x14ac:dyDescent="0.2">
      <c r="B5884" s="1"/>
      <c r="E5884" s="82"/>
      <c r="F5884" s="213"/>
      <c r="G5884" s="11"/>
      <c r="H5884" s="77"/>
      <c r="I5884" s="77"/>
    </row>
    <row r="5885" spans="2:9" x14ac:dyDescent="0.2">
      <c r="B5885" s="1"/>
      <c r="E5885" s="82"/>
      <c r="F5885" s="213"/>
      <c r="G5885" s="11"/>
      <c r="H5885" s="77"/>
      <c r="I5885" s="77"/>
    </row>
    <row r="5886" spans="2:9" x14ac:dyDescent="0.2">
      <c r="B5886" s="1"/>
      <c r="E5886" s="82"/>
      <c r="F5886" s="213"/>
      <c r="G5886" s="11"/>
      <c r="H5886" s="77"/>
      <c r="I5886" s="77"/>
    </row>
    <row r="5887" spans="2:9" x14ac:dyDescent="0.2">
      <c r="B5887" s="1"/>
      <c r="E5887" s="82"/>
      <c r="F5887" s="213"/>
      <c r="G5887" s="11"/>
      <c r="H5887" s="77"/>
      <c r="I5887" s="77"/>
    </row>
    <row r="5888" spans="2:9" x14ac:dyDescent="0.2">
      <c r="B5888" s="1"/>
      <c r="E5888" s="82"/>
      <c r="F5888" s="213"/>
      <c r="G5888" s="11"/>
      <c r="H5888" s="77"/>
      <c r="I5888" s="77"/>
    </row>
    <row r="5889" spans="2:9" x14ac:dyDescent="0.2">
      <c r="B5889" s="1"/>
      <c r="E5889" s="82"/>
      <c r="F5889" s="213"/>
      <c r="G5889" s="11"/>
      <c r="H5889" s="77"/>
      <c r="I5889" s="77"/>
    </row>
    <row r="5890" spans="2:9" x14ac:dyDescent="0.2">
      <c r="B5890" s="1"/>
      <c r="E5890" s="82"/>
      <c r="F5890" s="213"/>
      <c r="G5890" s="11"/>
      <c r="H5890" s="77"/>
      <c r="I5890" s="77"/>
    </row>
    <row r="5891" spans="2:9" x14ac:dyDescent="0.2">
      <c r="B5891" s="1"/>
      <c r="E5891" s="82"/>
      <c r="F5891" s="213"/>
      <c r="G5891" s="11"/>
      <c r="H5891" s="77"/>
      <c r="I5891" s="77"/>
    </row>
    <row r="5892" spans="2:9" x14ac:dyDescent="0.2">
      <c r="B5892" s="1"/>
      <c r="E5892" s="82"/>
      <c r="F5892" s="213"/>
      <c r="G5892" s="11"/>
      <c r="H5892" s="77"/>
      <c r="I5892" s="77"/>
    </row>
    <row r="5893" spans="2:9" x14ac:dyDescent="0.2">
      <c r="B5893" s="1"/>
      <c r="E5893" s="82"/>
      <c r="F5893" s="213"/>
      <c r="G5893" s="11"/>
      <c r="H5893" s="77"/>
      <c r="I5893" s="77"/>
    </row>
    <row r="5894" spans="2:9" x14ac:dyDescent="0.2">
      <c r="B5894" s="1"/>
      <c r="E5894" s="82"/>
      <c r="F5894" s="213"/>
      <c r="G5894" s="11"/>
      <c r="H5894" s="77"/>
      <c r="I5894" s="77"/>
    </row>
    <row r="5895" spans="2:9" x14ac:dyDescent="0.2">
      <c r="B5895" s="1"/>
      <c r="E5895" s="82"/>
      <c r="F5895" s="213"/>
      <c r="G5895" s="11"/>
      <c r="H5895" s="77"/>
      <c r="I5895" s="77"/>
    </row>
    <row r="5896" spans="2:9" x14ac:dyDescent="0.2">
      <c r="B5896" s="1"/>
      <c r="E5896" s="82"/>
      <c r="F5896" s="213"/>
      <c r="G5896" s="11"/>
      <c r="H5896" s="77"/>
      <c r="I5896" s="77"/>
    </row>
    <row r="5897" spans="2:9" x14ac:dyDescent="0.2">
      <c r="B5897" s="1"/>
      <c r="E5897" s="82"/>
      <c r="F5897" s="213"/>
      <c r="G5897" s="11"/>
      <c r="H5897" s="77"/>
      <c r="I5897" s="77"/>
    </row>
    <row r="5898" spans="2:9" x14ac:dyDescent="0.2">
      <c r="B5898" s="1"/>
      <c r="E5898" s="82"/>
      <c r="F5898" s="213"/>
      <c r="G5898" s="11"/>
      <c r="H5898" s="77"/>
      <c r="I5898" s="77"/>
    </row>
    <row r="5899" spans="2:9" x14ac:dyDescent="0.2">
      <c r="B5899" s="1"/>
      <c r="E5899" s="82"/>
      <c r="F5899" s="213"/>
      <c r="G5899" s="11"/>
      <c r="H5899" s="77"/>
      <c r="I5899" s="77"/>
    </row>
    <row r="5900" spans="2:9" x14ac:dyDescent="0.2">
      <c r="B5900" s="1"/>
      <c r="E5900" s="82"/>
      <c r="F5900" s="213"/>
      <c r="G5900" s="11"/>
      <c r="H5900" s="77"/>
      <c r="I5900" s="77"/>
    </row>
    <row r="5901" spans="2:9" x14ac:dyDescent="0.2">
      <c r="B5901" s="1"/>
      <c r="E5901" s="82"/>
      <c r="F5901" s="213"/>
      <c r="G5901" s="11"/>
      <c r="H5901" s="77"/>
      <c r="I5901" s="77"/>
    </row>
    <row r="5902" spans="2:9" x14ac:dyDescent="0.2">
      <c r="B5902" s="1"/>
      <c r="E5902" s="82"/>
      <c r="F5902" s="213"/>
      <c r="G5902" s="11"/>
      <c r="H5902" s="77"/>
      <c r="I5902" s="77"/>
    </row>
    <row r="5903" spans="2:9" x14ac:dyDescent="0.2">
      <c r="B5903" s="1"/>
      <c r="E5903" s="82"/>
      <c r="F5903" s="213"/>
      <c r="G5903" s="11"/>
      <c r="H5903" s="77"/>
      <c r="I5903" s="77"/>
    </row>
    <row r="5904" spans="2:9" x14ac:dyDescent="0.2">
      <c r="B5904" s="1"/>
      <c r="E5904" s="82"/>
      <c r="F5904" s="213"/>
      <c r="G5904" s="11"/>
      <c r="H5904" s="77"/>
      <c r="I5904" s="77"/>
    </row>
    <row r="5905" spans="2:9" x14ac:dyDescent="0.2">
      <c r="B5905" s="1"/>
      <c r="E5905" s="82"/>
      <c r="F5905" s="213"/>
      <c r="G5905" s="11"/>
      <c r="H5905" s="77"/>
      <c r="I5905" s="77"/>
    </row>
    <row r="5906" spans="2:9" x14ac:dyDescent="0.2">
      <c r="B5906" s="1"/>
      <c r="E5906" s="82"/>
      <c r="F5906" s="213"/>
      <c r="G5906" s="11"/>
      <c r="H5906" s="77"/>
      <c r="I5906" s="77"/>
    </row>
    <row r="5907" spans="2:9" x14ac:dyDescent="0.2">
      <c r="B5907" s="1"/>
      <c r="E5907" s="82"/>
      <c r="F5907" s="213"/>
      <c r="G5907" s="11"/>
      <c r="H5907" s="77"/>
      <c r="I5907" s="77"/>
    </row>
    <row r="5908" spans="2:9" x14ac:dyDescent="0.2">
      <c r="B5908" s="1"/>
      <c r="E5908" s="82"/>
      <c r="F5908" s="213"/>
      <c r="G5908" s="11"/>
      <c r="H5908" s="77"/>
      <c r="I5908" s="77"/>
    </row>
    <row r="5909" spans="2:9" x14ac:dyDescent="0.2">
      <c r="B5909" s="1"/>
      <c r="E5909" s="82"/>
      <c r="F5909" s="213"/>
      <c r="G5909" s="11"/>
      <c r="H5909" s="77"/>
      <c r="I5909" s="77"/>
    </row>
    <row r="5910" spans="2:9" x14ac:dyDescent="0.2">
      <c r="B5910" s="1"/>
      <c r="E5910" s="82"/>
      <c r="F5910" s="213"/>
      <c r="G5910" s="11"/>
      <c r="H5910" s="77"/>
      <c r="I5910" s="77"/>
    </row>
    <row r="5911" spans="2:9" x14ac:dyDescent="0.2">
      <c r="B5911" s="1"/>
      <c r="E5911" s="82"/>
      <c r="F5911" s="213"/>
      <c r="G5911" s="11"/>
      <c r="H5911" s="77"/>
      <c r="I5911" s="77"/>
    </row>
    <row r="5912" spans="2:9" x14ac:dyDescent="0.2">
      <c r="B5912" s="1"/>
      <c r="E5912" s="82"/>
      <c r="F5912" s="213"/>
      <c r="G5912" s="11"/>
      <c r="H5912" s="77"/>
      <c r="I5912" s="77"/>
    </row>
    <row r="5913" spans="2:9" x14ac:dyDescent="0.2">
      <c r="B5913" s="1"/>
      <c r="E5913" s="82"/>
      <c r="F5913" s="213"/>
      <c r="G5913" s="11"/>
      <c r="H5913" s="77"/>
      <c r="I5913" s="77"/>
    </row>
    <row r="5914" spans="2:9" x14ac:dyDescent="0.2">
      <c r="B5914" s="1"/>
      <c r="E5914" s="82"/>
      <c r="F5914" s="213"/>
      <c r="G5914" s="11"/>
      <c r="H5914" s="77"/>
      <c r="I5914" s="77"/>
    </row>
    <row r="5915" spans="2:9" x14ac:dyDescent="0.2">
      <c r="B5915" s="1"/>
      <c r="E5915" s="82"/>
      <c r="F5915" s="213"/>
      <c r="G5915" s="11"/>
      <c r="H5915" s="77"/>
      <c r="I5915" s="77"/>
    </row>
    <row r="5916" spans="2:9" x14ac:dyDescent="0.2">
      <c r="B5916" s="1"/>
      <c r="E5916" s="82"/>
      <c r="F5916" s="213"/>
      <c r="G5916" s="11"/>
      <c r="H5916" s="77"/>
      <c r="I5916" s="77"/>
    </row>
    <row r="5917" spans="2:9" x14ac:dyDescent="0.2">
      <c r="B5917" s="1"/>
      <c r="E5917" s="82"/>
      <c r="F5917" s="213"/>
      <c r="G5917" s="11"/>
      <c r="H5917" s="77"/>
      <c r="I5917" s="77"/>
    </row>
    <row r="5918" spans="2:9" x14ac:dyDescent="0.2">
      <c r="B5918" s="1"/>
      <c r="E5918" s="82"/>
      <c r="F5918" s="213"/>
      <c r="G5918" s="11"/>
      <c r="H5918" s="77"/>
      <c r="I5918" s="77"/>
    </row>
    <row r="5919" spans="2:9" x14ac:dyDescent="0.2">
      <c r="B5919" s="1"/>
      <c r="E5919" s="82"/>
      <c r="F5919" s="213"/>
      <c r="G5919" s="11"/>
      <c r="H5919" s="77"/>
      <c r="I5919" s="77"/>
    </row>
    <row r="5920" spans="2:9" x14ac:dyDescent="0.2">
      <c r="B5920" s="1"/>
      <c r="E5920" s="82"/>
      <c r="F5920" s="213"/>
      <c r="G5920" s="11"/>
      <c r="H5920" s="77"/>
      <c r="I5920" s="77"/>
    </row>
    <row r="5921" spans="2:9" x14ac:dyDescent="0.2">
      <c r="B5921" s="1"/>
      <c r="E5921" s="82"/>
      <c r="F5921" s="213"/>
      <c r="G5921" s="11"/>
      <c r="H5921" s="77"/>
      <c r="I5921" s="77"/>
    </row>
    <row r="5922" spans="2:9" x14ac:dyDescent="0.2">
      <c r="B5922" s="1"/>
      <c r="E5922" s="82"/>
      <c r="F5922" s="213"/>
      <c r="G5922" s="11"/>
      <c r="H5922" s="77"/>
      <c r="I5922" s="77"/>
    </row>
    <row r="5923" spans="2:9" x14ac:dyDescent="0.2">
      <c r="B5923" s="1"/>
      <c r="E5923" s="82"/>
      <c r="F5923" s="213"/>
      <c r="G5923" s="11"/>
      <c r="H5923" s="77"/>
      <c r="I5923" s="77"/>
    </row>
    <row r="5924" spans="2:9" x14ac:dyDescent="0.2">
      <c r="B5924" s="1"/>
      <c r="E5924" s="82"/>
      <c r="F5924" s="213"/>
      <c r="G5924" s="11"/>
      <c r="H5924" s="77"/>
      <c r="I5924" s="77"/>
    </row>
    <row r="5925" spans="2:9" x14ac:dyDescent="0.2">
      <c r="B5925" s="1"/>
      <c r="E5925" s="82"/>
      <c r="F5925" s="213"/>
      <c r="G5925" s="11"/>
      <c r="H5925" s="77"/>
      <c r="I5925" s="77"/>
    </row>
    <row r="5926" spans="2:9" x14ac:dyDescent="0.2">
      <c r="E5926" s="37"/>
    </row>
    <row r="5927" spans="2:9" x14ac:dyDescent="0.2">
      <c r="E5927" s="37"/>
    </row>
    <row r="5928" spans="2:9" x14ac:dyDescent="0.2">
      <c r="E5928" s="37"/>
    </row>
    <row r="5929" spans="2:9" x14ac:dyDescent="0.2">
      <c r="E5929" s="37"/>
    </row>
    <row r="5930" spans="2:9" x14ac:dyDescent="0.2">
      <c r="E5930" s="37"/>
    </row>
    <row r="5931" spans="2:9" x14ac:dyDescent="0.2">
      <c r="E5931" s="37"/>
    </row>
    <row r="5932" spans="2:9" x14ac:dyDescent="0.2">
      <c r="E5932" s="37"/>
    </row>
    <row r="5933" spans="2:9" x14ac:dyDescent="0.2">
      <c r="E5933" s="37"/>
    </row>
    <row r="5934" spans="2:9" x14ac:dyDescent="0.2">
      <c r="E5934" s="37"/>
    </row>
    <row r="5935" spans="2:9" x14ac:dyDescent="0.2">
      <c r="E5935" s="37"/>
    </row>
    <row r="5936" spans="2:9" x14ac:dyDescent="0.2">
      <c r="E5936" s="37"/>
    </row>
    <row r="5937" spans="5:5" x14ac:dyDescent="0.2">
      <c r="E5937" s="37"/>
    </row>
    <row r="5938" spans="5:5" x14ac:dyDescent="0.2">
      <c r="E5938" s="37"/>
    </row>
    <row r="5939" spans="5:5" x14ac:dyDescent="0.2">
      <c r="E5939" s="37"/>
    </row>
    <row r="5940" spans="5:5" x14ac:dyDescent="0.2">
      <c r="E5940" s="37"/>
    </row>
    <row r="5941" spans="5:5" x14ac:dyDescent="0.2">
      <c r="E5941" s="37"/>
    </row>
    <row r="5942" spans="5:5" x14ac:dyDescent="0.2">
      <c r="E5942" s="37"/>
    </row>
    <row r="5943" spans="5:5" x14ac:dyDescent="0.2">
      <c r="E5943" s="37"/>
    </row>
    <row r="5944" spans="5:5" x14ac:dyDescent="0.2">
      <c r="E5944" s="37"/>
    </row>
    <row r="5945" spans="5:5" x14ac:dyDescent="0.2">
      <c r="E5945" s="37"/>
    </row>
    <row r="5946" spans="5:5" x14ac:dyDescent="0.2">
      <c r="E5946" s="37"/>
    </row>
    <row r="5947" spans="5:5" x14ac:dyDescent="0.2">
      <c r="E5947" s="37"/>
    </row>
    <row r="5948" spans="5:5" x14ac:dyDescent="0.2">
      <c r="E5948" s="37"/>
    </row>
    <row r="5949" spans="5:5" x14ac:dyDescent="0.2">
      <c r="E5949" s="37"/>
    </row>
  </sheetData>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77"/>
  <sheetViews>
    <sheetView workbookViewId="0">
      <pane ySplit="5" topLeftCell="A6" activePane="bottomLeft" state="frozen"/>
      <selection activeCell="C1" sqref="C1"/>
      <selection pane="bottomLeft"/>
    </sheetView>
  </sheetViews>
  <sheetFormatPr defaultRowHeight="12.75" x14ac:dyDescent="0.2"/>
  <cols>
    <col min="1" max="1" width="29.28515625" customWidth="1"/>
    <col min="2" max="2" width="22.7109375" customWidth="1"/>
    <col min="3" max="3" width="19.7109375" customWidth="1"/>
    <col min="4" max="4" width="19.7109375" style="35" customWidth="1"/>
    <col min="5" max="5" width="19.7109375" customWidth="1"/>
    <col min="6" max="6" width="12.7109375" customWidth="1"/>
    <col min="7" max="7" width="33.7109375" customWidth="1"/>
    <col min="8" max="8" width="12.42578125" style="124" bestFit="1" customWidth="1"/>
    <col min="9" max="9" width="9.140625" style="124" customWidth="1"/>
    <col min="10" max="10" width="12.42578125" style="124" bestFit="1" customWidth="1"/>
    <col min="11" max="12" width="9.140625" style="124" customWidth="1"/>
    <col min="14" max="14" width="24.28515625" bestFit="1" customWidth="1"/>
  </cols>
  <sheetData>
    <row r="1" spans="1:14" x14ac:dyDescent="0.2">
      <c r="A1" s="19" t="s">
        <v>17238</v>
      </c>
      <c r="C1" s="7"/>
      <c r="D1" s="77"/>
      <c r="E1" s="43"/>
    </row>
    <row r="2" spans="1:14" x14ac:dyDescent="0.2">
      <c r="A2" s="48"/>
      <c r="D2" s="38"/>
    </row>
    <row r="3" spans="1:14" x14ac:dyDescent="0.2">
      <c r="D3" s="40"/>
      <c r="G3" t="s">
        <v>16618</v>
      </c>
    </row>
    <row r="4" spans="1:14" x14ac:dyDescent="0.2">
      <c r="D4" s="58"/>
      <c r="E4" s="7"/>
      <c r="G4" s="6"/>
      <c r="H4" s="131"/>
      <c r="J4" s="131"/>
      <c r="K4" s="131"/>
      <c r="L4" s="131"/>
      <c r="N4" s="47"/>
    </row>
    <row r="5" spans="1:14" s="4" customFormat="1" x14ac:dyDescent="0.2">
      <c r="A5" s="4" t="s">
        <v>17239</v>
      </c>
      <c r="B5" s="4" t="s">
        <v>2586</v>
      </c>
      <c r="C5" s="4" t="s">
        <v>795</v>
      </c>
      <c r="D5" s="36" t="s">
        <v>794</v>
      </c>
      <c r="F5" s="4" t="s">
        <v>792</v>
      </c>
      <c r="G5" s="4" t="s">
        <v>793</v>
      </c>
      <c r="H5" s="132" t="s">
        <v>2430</v>
      </c>
      <c r="I5" s="132" t="s">
        <v>2431</v>
      </c>
      <c r="J5" s="132" t="s">
        <v>2432</v>
      </c>
      <c r="K5" s="132" t="s">
        <v>2433</v>
      </c>
      <c r="L5" s="132" t="s">
        <v>5575</v>
      </c>
    </row>
    <row r="6" spans="1:14" s="43" customFormat="1" x14ac:dyDescent="0.2">
      <c r="A6" s="43" t="s">
        <v>2410</v>
      </c>
      <c r="B6" s="43" t="str">
        <f>VLOOKUP(D6,fips_xref!$A$5:$C$17,2,FALSE)</f>
        <v>Fremont</v>
      </c>
      <c r="C6" s="44" t="str">
        <f t="shared" ref="C6:C11" si="0">LEFT(D6,2)</f>
        <v>56</v>
      </c>
      <c r="D6" s="170" t="s">
        <v>13957</v>
      </c>
      <c r="E6" s="44"/>
      <c r="F6" s="43" t="str">
        <f>SCC_xref!A$19</f>
        <v>2310001630</v>
      </c>
      <c r="G6" s="43" t="str">
        <f>VLOOKUP(F6,SCC_xref!$A$6:$B$37,2,FALSE)</f>
        <v>Venting - blowdowns</v>
      </c>
      <c r="H6" s="46">
        <v>0</v>
      </c>
      <c r="I6" s="46">
        <v>2336.781488020732</v>
      </c>
      <c r="J6" s="46">
        <v>0</v>
      </c>
      <c r="K6" s="46">
        <v>0</v>
      </c>
      <c r="L6" s="46">
        <v>0</v>
      </c>
    </row>
    <row r="7" spans="1:14" s="37" customFormat="1" x14ac:dyDescent="0.2">
      <c r="A7" s="37" t="s">
        <v>2410</v>
      </c>
      <c r="B7" s="37" t="str">
        <f>VLOOKUP(D7,fips_xref!$A$5:$C$17,2,FALSE)</f>
        <v>Fremont_Tribal</v>
      </c>
      <c r="C7" s="123" t="str">
        <f t="shared" si="0"/>
        <v>56</v>
      </c>
      <c r="D7" s="171" t="s">
        <v>16616</v>
      </c>
      <c r="E7" s="123"/>
      <c r="F7" s="37" t="str">
        <f>SCC_xref!A$19</f>
        <v>2310001630</v>
      </c>
      <c r="G7" s="37" t="str">
        <f>VLOOKUP(F7,SCC_xref!$A$6:$B$37,2,FALSE)</f>
        <v>Venting - blowdowns</v>
      </c>
      <c r="H7" s="133">
        <v>0</v>
      </c>
      <c r="I7" s="133">
        <v>85.654399986942138</v>
      </c>
      <c r="J7" s="133">
        <v>0</v>
      </c>
      <c r="K7" s="133">
        <v>0</v>
      </c>
      <c r="L7" s="133">
        <v>0</v>
      </c>
    </row>
    <row r="8" spans="1:14" s="39" customFormat="1" x14ac:dyDescent="0.2">
      <c r="A8" s="39" t="s">
        <v>2410</v>
      </c>
      <c r="B8" s="39" t="str">
        <f>VLOOKUP(D8,fips_xref!$A$5:$C$17,2,FALSE)</f>
        <v>Fremont_NonTribal</v>
      </c>
      <c r="C8" s="122" t="str">
        <f t="shared" si="0"/>
        <v>56</v>
      </c>
      <c r="D8" s="172" t="s">
        <v>16617</v>
      </c>
      <c r="E8" s="122"/>
      <c r="F8" s="39" t="str">
        <f>SCC_xref!A$19</f>
        <v>2310001630</v>
      </c>
      <c r="G8" s="39" t="str">
        <f>VLOOKUP(F8,SCC_xref!$A$6:$B$37,2,FALSE)</f>
        <v>Venting - blowdowns</v>
      </c>
      <c r="H8" s="134">
        <v>0</v>
      </c>
      <c r="I8" s="134">
        <v>2251.1270880337897</v>
      </c>
      <c r="J8" s="134">
        <v>0</v>
      </c>
      <c r="K8" s="134">
        <v>0</v>
      </c>
      <c r="L8" s="134">
        <v>0</v>
      </c>
    </row>
    <row r="9" spans="1:14" s="43" customFormat="1" x14ac:dyDescent="0.2">
      <c r="A9" s="43" t="s">
        <v>2589</v>
      </c>
      <c r="B9" s="43" t="str">
        <f>VLOOKUP(D9,fips_xref!$A$5:$C$17,2,FALSE)</f>
        <v>Fremont</v>
      </c>
      <c r="C9" s="44" t="str">
        <f t="shared" si="0"/>
        <v>56</v>
      </c>
      <c r="D9" s="170" t="s">
        <v>13957</v>
      </c>
      <c r="E9" s="44"/>
      <c r="F9" s="43" t="str">
        <f>SCC_xref!A$16</f>
        <v>2310001610</v>
      </c>
      <c r="G9" s="43" t="str">
        <f>VLOOKUP(F9,SCC_xref!$A$6:$B$37,2,FALSE)</f>
        <v>Venting - initial completions</v>
      </c>
      <c r="H9" s="46">
        <v>0</v>
      </c>
      <c r="I9" s="46">
        <v>3.0004269958993426</v>
      </c>
      <c r="J9" s="46">
        <v>0</v>
      </c>
      <c r="K9" s="46">
        <v>0</v>
      </c>
      <c r="L9" s="46">
        <v>0</v>
      </c>
    </row>
    <row r="10" spans="1:14" s="37" customFormat="1" x14ac:dyDescent="0.2">
      <c r="A10" s="37" t="s">
        <v>2589</v>
      </c>
      <c r="B10" s="37" t="str">
        <f>VLOOKUP(D10,fips_xref!$A$5:$C$17,2,FALSE)</f>
        <v>Fremont_Tribal</v>
      </c>
      <c r="C10" s="123" t="str">
        <f t="shared" si="0"/>
        <v>56</v>
      </c>
      <c r="D10" s="171" t="s">
        <v>16616</v>
      </c>
      <c r="E10" s="123"/>
      <c r="F10" s="37" t="str">
        <f>SCC_xref!A$16</f>
        <v>2310001610</v>
      </c>
      <c r="G10" s="37" t="str">
        <f>VLOOKUP(F10,SCC_xref!$A$6:$B$37,2,FALSE)</f>
        <v>Venting - initial completions</v>
      </c>
      <c r="H10" s="133">
        <v>0</v>
      </c>
      <c r="I10" s="133">
        <v>0</v>
      </c>
      <c r="J10" s="133">
        <v>0</v>
      </c>
      <c r="K10" s="133">
        <v>0</v>
      </c>
      <c r="L10" s="133">
        <v>0</v>
      </c>
    </row>
    <row r="11" spans="1:14" s="39" customFormat="1" x14ac:dyDescent="0.2">
      <c r="A11" s="39" t="s">
        <v>2589</v>
      </c>
      <c r="B11" s="39" t="str">
        <f>VLOOKUP(D11,fips_xref!$A$5:$C$17,2,FALSE)</f>
        <v>Fremont_NonTribal</v>
      </c>
      <c r="C11" s="122" t="str">
        <f t="shared" si="0"/>
        <v>56</v>
      </c>
      <c r="D11" s="172" t="s">
        <v>16617</v>
      </c>
      <c r="E11" s="122"/>
      <c r="F11" s="39" t="str">
        <f>SCC_xref!A$16</f>
        <v>2310001610</v>
      </c>
      <c r="G11" s="39" t="str">
        <f>VLOOKUP(F11,SCC_xref!$A$6:$B$37,2,FALSE)</f>
        <v>Venting - initial completions</v>
      </c>
      <c r="H11" s="134">
        <v>0</v>
      </c>
      <c r="I11" s="134">
        <v>3.0004269958993426</v>
      </c>
      <c r="J11" s="134">
        <v>0</v>
      </c>
      <c r="K11" s="134">
        <v>0</v>
      </c>
      <c r="L11" s="134">
        <v>0</v>
      </c>
    </row>
    <row r="12" spans="1:14" s="43" customFormat="1" x14ac:dyDescent="0.2">
      <c r="A12" s="43" t="s">
        <v>2589</v>
      </c>
      <c r="B12" s="43" t="str">
        <f>VLOOKUP(D12,fips_xref!$A$5:$C$17,2,FALSE)</f>
        <v>Fremont</v>
      </c>
      <c r="C12" s="44" t="str">
        <f t="shared" ref="C12:C27" si="1">LEFT(D12,2)</f>
        <v>56</v>
      </c>
      <c r="D12" s="170" t="s">
        <v>13957</v>
      </c>
      <c r="E12" s="44"/>
      <c r="F12" s="43" t="str">
        <f>SCC_xref!A$18</f>
        <v>2310001620</v>
      </c>
      <c r="G12" s="43" t="str">
        <f>VLOOKUP(F12,SCC_xref!$A$6:$B$37,2,FALSE)</f>
        <v>Venting - recompletions</v>
      </c>
      <c r="H12" s="46">
        <v>0</v>
      </c>
      <c r="I12" s="46">
        <v>0.10253604259433804</v>
      </c>
      <c r="J12" s="46">
        <v>0</v>
      </c>
      <c r="K12" s="46">
        <v>0</v>
      </c>
      <c r="L12" s="46">
        <v>0</v>
      </c>
    </row>
    <row r="13" spans="1:14" s="37" customFormat="1" x14ac:dyDescent="0.2">
      <c r="A13" s="37" t="s">
        <v>2589</v>
      </c>
      <c r="B13" s="37" t="str">
        <f>VLOOKUP(D13,fips_xref!$A$5:$C$17,2,FALSE)</f>
        <v>Fremont_Tribal</v>
      </c>
      <c r="C13" s="123" t="str">
        <f t="shared" si="1"/>
        <v>56</v>
      </c>
      <c r="D13" s="171" t="s">
        <v>16616</v>
      </c>
      <c r="E13" s="123"/>
      <c r="F13" s="37" t="str">
        <f>SCC_xref!A$18</f>
        <v>2310001620</v>
      </c>
      <c r="G13" s="37" t="str">
        <f>VLOOKUP(F13,SCC_xref!$A$6:$B$37,2,FALSE)</f>
        <v>Venting - recompletions</v>
      </c>
      <c r="H13" s="133">
        <v>0</v>
      </c>
      <c r="I13" s="133">
        <v>0</v>
      </c>
      <c r="J13" s="133">
        <v>0</v>
      </c>
      <c r="K13" s="133">
        <v>0</v>
      </c>
      <c r="L13" s="133">
        <v>0</v>
      </c>
    </row>
    <row r="14" spans="1:14" s="39" customFormat="1" x14ac:dyDescent="0.2">
      <c r="A14" s="39" t="s">
        <v>2589</v>
      </c>
      <c r="B14" s="39" t="str">
        <f>VLOOKUP(D14,fips_xref!$A$5:$C$17,2,FALSE)</f>
        <v>Fremont_NonTribal</v>
      </c>
      <c r="C14" s="122" t="str">
        <f t="shared" si="1"/>
        <v>56</v>
      </c>
      <c r="D14" s="172" t="s">
        <v>16617</v>
      </c>
      <c r="E14" s="122"/>
      <c r="F14" s="39" t="str">
        <f>SCC_xref!A$18</f>
        <v>2310001620</v>
      </c>
      <c r="G14" s="39" t="str">
        <f>VLOOKUP(F14,SCC_xref!$A$6:$B$37,2,FALSE)</f>
        <v>Venting - recompletions</v>
      </c>
      <c r="H14" s="134">
        <v>0</v>
      </c>
      <c r="I14" s="134">
        <v>0.10253604259433804</v>
      </c>
      <c r="J14" s="134">
        <v>0</v>
      </c>
      <c r="K14" s="134">
        <v>0</v>
      </c>
      <c r="L14" s="134">
        <v>0</v>
      </c>
    </row>
    <row r="15" spans="1:14" s="43" customFormat="1" x14ac:dyDescent="0.2">
      <c r="A15" s="42" t="s">
        <v>2414</v>
      </c>
      <c r="B15" s="43" t="str">
        <f>VLOOKUP(D15,fips_xref!$A$5:$C$17,2,FALSE)</f>
        <v>Fremont</v>
      </c>
      <c r="C15" s="44" t="str">
        <f t="shared" si="1"/>
        <v>56</v>
      </c>
      <c r="D15" s="170" t="s">
        <v>13957</v>
      </c>
      <c r="E15" s="44"/>
      <c r="F15" t="str">
        <f>SCC_xref!A$7</f>
        <v>2310000220</v>
      </c>
      <c r="G15" s="43" t="str">
        <f>VLOOKUP(F15,SCC_xref!$A$6:$B$37,2,FALSE)</f>
        <v>Drill rigs</v>
      </c>
      <c r="H15" s="124">
        <v>53.757309492571807</v>
      </c>
      <c r="I15" s="124">
        <v>5.678843121372708</v>
      </c>
      <c r="J15" s="124">
        <v>119.19828703937178</v>
      </c>
      <c r="K15" s="124">
        <v>0.17581217240695121</v>
      </c>
      <c r="L15" s="124">
        <v>3.8418578486181425</v>
      </c>
    </row>
    <row r="16" spans="1:14" s="37" customFormat="1" x14ac:dyDescent="0.2">
      <c r="A16" s="135" t="s">
        <v>2414</v>
      </c>
      <c r="B16" s="37" t="str">
        <f>VLOOKUP(D16,fips_xref!$A$5:$C$17,2,FALSE)</f>
        <v>Fremont_Tribal</v>
      </c>
      <c r="C16" s="123" t="str">
        <f t="shared" si="1"/>
        <v>56</v>
      </c>
      <c r="D16" s="171" t="s">
        <v>16616</v>
      </c>
      <c r="E16" s="123"/>
      <c r="F16" s="37" t="str">
        <f>SCC_xref!A$7</f>
        <v>2310000220</v>
      </c>
      <c r="G16" s="37" t="str">
        <f>VLOOKUP(F16,SCC_xref!$A$6:$B$37,2,FALSE)</f>
        <v>Drill rigs</v>
      </c>
      <c r="H16" s="133">
        <v>0</v>
      </c>
      <c r="I16" s="133">
        <v>0</v>
      </c>
      <c r="J16" s="133">
        <v>0</v>
      </c>
      <c r="K16" s="133">
        <v>0</v>
      </c>
      <c r="L16" s="133">
        <v>0</v>
      </c>
    </row>
    <row r="17" spans="1:12" s="39" customFormat="1" x14ac:dyDescent="0.2">
      <c r="A17" s="138" t="s">
        <v>2414</v>
      </c>
      <c r="B17" s="39" t="str">
        <f>VLOOKUP(D17,fips_xref!$A$5:$C$17,2,FALSE)</f>
        <v>Fremont_NonTribal</v>
      </c>
      <c r="C17" s="122" t="str">
        <f t="shared" si="1"/>
        <v>56</v>
      </c>
      <c r="D17" s="172" t="s">
        <v>16617</v>
      </c>
      <c r="E17" s="122"/>
      <c r="F17" s="39" t="str">
        <f>SCC_xref!A$7</f>
        <v>2310000220</v>
      </c>
      <c r="G17" s="39" t="str">
        <f>VLOOKUP(F17,SCC_xref!$A$6:$B$37,2,FALSE)</f>
        <v>Drill rigs</v>
      </c>
      <c r="H17" s="134">
        <v>53.757309492571807</v>
      </c>
      <c r="I17" s="134">
        <v>5.678843121372708</v>
      </c>
      <c r="J17" s="134">
        <v>119.19828703937178</v>
      </c>
      <c r="K17" s="134">
        <v>0.17581217240695121</v>
      </c>
      <c r="L17" s="134">
        <v>3.8418578486181425</v>
      </c>
    </row>
    <row r="18" spans="1:12" s="43" customFormat="1" x14ac:dyDescent="0.2">
      <c r="A18" s="43" t="s">
        <v>1891</v>
      </c>
      <c r="B18" s="43" t="str">
        <f>VLOOKUP(D18,fips_xref!$A$5:$C$17,2,FALSE)</f>
        <v>Fremont</v>
      </c>
      <c r="C18" s="44" t="str">
        <f t="shared" si="1"/>
        <v>56</v>
      </c>
      <c r="D18" s="170" t="s">
        <v>13957</v>
      </c>
      <c r="E18" s="44"/>
      <c r="F18" s="43" t="str">
        <f>SCC_xref!A$10</f>
        <v>2310000700</v>
      </c>
      <c r="G18" s="43" t="str">
        <f>VLOOKUP(F18,SCC_xref!$A$6:$B$37,2,FALSE)</f>
        <v>Unpermitted Fugitives</v>
      </c>
      <c r="H18" s="46">
        <v>0</v>
      </c>
      <c r="I18" s="46">
        <v>289.75383929339893</v>
      </c>
      <c r="J18" s="46">
        <v>0</v>
      </c>
      <c r="K18" s="46">
        <v>0</v>
      </c>
      <c r="L18" s="46">
        <v>0</v>
      </c>
    </row>
    <row r="19" spans="1:12" s="37" customFormat="1" x14ac:dyDescent="0.2">
      <c r="A19" s="37" t="s">
        <v>1891</v>
      </c>
      <c r="B19" s="37" t="str">
        <f>VLOOKUP(D19,fips_xref!$A$5:$C$17,2,FALSE)</f>
        <v>Fremont_Tribal</v>
      </c>
      <c r="C19" s="123" t="str">
        <f t="shared" si="1"/>
        <v>56</v>
      </c>
      <c r="D19" s="171" t="s">
        <v>16616</v>
      </c>
      <c r="E19" s="123"/>
      <c r="F19" s="37" t="str">
        <f>SCC_xref!A$10</f>
        <v>2310000700</v>
      </c>
      <c r="G19" s="37" t="str">
        <f>VLOOKUP(F19,SCC_xref!$A$6:$B$37,2,FALSE)</f>
        <v>Unpermitted Fugitives</v>
      </c>
      <c r="H19" s="133">
        <v>0</v>
      </c>
      <c r="I19" s="133">
        <v>86.154309307540501</v>
      </c>
      <c r="J19" s="133">
        <v>0</v>
      </c>
      <c r="K19" s="133">
        <v>0</v>
      </c>
      <c r="L19" s="133">
        <v>0</v>
      </c>
    </row>
    <row r="20" spans="1:12" s="138" customFormat="1" x14ac:dyDescent="0.2">
      <c r="A20" s="39" t="s">
        <v>1891</v>
      </c>
      <c r="B20" s="39" t="str">
        <f>VLOOKUP(D20,fips_xref!$A$5:$C$17,2,FALSE)</f>
        <v>Fremont_NonTribal</v>
      </c>
      <c r="C20" s="122" t="str">
        <f t="shared" si="1"/>
        <v>56</v>
      </c>
      <c r="D20" s="172" t="s">
        <v>16617</v>
      </c>
      <c r="E20" s="140"/>
      <c r="F20" s="39" t="str">
        <f>SCC_xref!A$10</f>
        <v>2310000700</v>
      </c>
      <c r="G20" s="138" t="str">
        <f>VLOOKUP(F20,SCC_xref!$A$6:$B$37,2,FALSE)</f>
        <v>Unpermitted Fugitives</v>
      </c>
      <c r="H20" s="134">
        <v>0</v>
      </c>
      <c r="I20" s="139">
        <v>203.59952998585842</v>
      </c>
      <c r="J20" s="134">
        <v>0</v>
      </c>
      <c r="K20" s="134">
        <v>0</v>
      </c>
      <c r="L20" s="134">
        <v>0</v>
      </c>
    </row>
    <row r="21" spans="1:12" s="42" customFormat="1" x14ac:dyDescent="0.2">
      <c r="A21" s="42" t="s">
        <v>2412</v>
      </c>
      <c r="B21" s="43" t="str">
        <f>VLOOKUP(D21,fips_xref!$A$5:$C$17,2,FALSE)</f>
        <v>Fremont</v>
      </c>
      <c r="C21" s="44" t="str">
        <f t="shared" si="1"/>
        <v>56</v>
      </c>
      <c r="D21" s="170" t="s">
        <v>13957</v>
      </c>
      <c r="E21" s="76"/>
      <c r="F21" s="7" t="str">
        <f>SCC_xref!$A$6</f>
        <v>2310000100</v>
      </c>
      <c r="G21" s="42" t="str">
        <f>VLOOKUP(F21,SCC_xref!$A$6:$B$37,2,FALSE)</f>
        <v>Heaters</v>
      </c>
      <c r="H21" s="78">
        <v>85.199569050173153</v>
      </c>
      <c r="I21" s="78">
        <v>4.6859762977595238</v>
      </c>
      <c r="J21" s="78">
        <v>71.567638002145458</v>
      </c>
      <c r="K21" s="78">
        <v>0.51119741430103893</v>
      </c>
      <c r="L21" s="78">
        <v>6.4751672478131601</v>
      </c>
    </row>
    <row r="22" spans="1:12" s="135" customFormat="1" x14ac:dyDescent="0.2">
      <c r="A22" s="135" t="s">
        <v>2412</v>
      </c>
      <c r="B22" s="37" t="str">
        <f>VLOOKUP(D22,fips_xref!$A$5:$C$17,2,FALSE)</f>
        <v>Fremont_Tribal</v>
      </c>
      <c r="C22" s="123" t="str">
        <f t="shared" si="1"/>
        <v>56</v>
      </c>
      <c r="D22" s="171" t="s">
        <v>16616</v>
      </c>
      <c r="E22" s="136"/>
      <c r="F22" s="135" t="str">
        <f>SCC_xref!$A$6</f>
        <v>2310000100</v>
      </c>
      <c r="G22" s="135" t="str">
        <f>VLOOKUP(F22,SCC_xref!$A$6:$B$37,2,FALSE)</f>
        <v>Heaters</v>
      </c>
      <c r="H22" s="137">
        <v>25.33291721938194</v>
      </c>
      <c r="I22" s="137">
        <v>1.3933104470660067</v>
      </c>
      <c r="J22" s="137">
        <v>21.279650464280831</v>
      </c>
      <c r="K22" s="137">
        <v>0.15199750331629164</v>
      </c>
      <c r="L22" s="137">
        <v>1.9253017086730275</v>
      </c>
    </row>
    <row r="23" spans="1:12" s="138" customFormat="1" x14ac:dyDescent="0.2">
      <c r="A23" s="138" t="s">
        <v>2412</v>
      </c>
      <c r="B23" s="39" t="str">
        <f>VLOOKUP(D23,fips_xref!$A$5:$C$17,2,FALSE)</f>
        <v>Fremont_NonTribal</v>
      </c>
      <c r="C23" s="122" t="str">
        <f t="shared" si="1"/>
        <v>56</v>
      </c>
      <c r="D23" s="172" t="s">
        <v>16617</v>
      </c>
      <c r="E23" s="140"/>
      <c r="F23" s="138" t="str">
        <f>SCC_xref!$A$6</f>
        <v>2310000100</v>
      </c>
      <c r="G23" s="138" t="str">
        <f>VLOOKUP(F23,SCC_xref!$A$6:$B$37,2,FALSE)</f>
        <v>Heaters</v>
      </c>
      <c r="H23" s="139">
        <v>59.866651830791213</v>
      </c>
      <c r="I23" s="139">
        <v>3.2926658506935169</v>
      </c>
      <c r="J23" s="139">
        <v>50.287987537864623</v>
      </c>
      <c r="K23" s="139">
        <v>0.35919991098474729</v>
      </c>
      <c r="L23" s="139">
        <v>4.549865539140133</v>
      </c>
    </row>
    <row r="24" spans="1:12" s="42" customFormat="1" x14ac:dyDescent="0.2">
      <c r="A24" s="42" t="s">
        <v>1892</v>
      </c>
      <c r="B24" s="43" t="str">
        <f>VLOOKUP(D24,fips_xref!$A$5:$C$17,2,FALSE)</f>
        <v>Fremont</v>
      </c>
      <c r="C24" s="44" t="str">
        <f t="shared" si="1"/>
        <v>56</v>
      </c>
      <c r="D24" s="170" t="s">
        <v>13957</v>
      </c>
      <c r="E24" s="76"/>
      <c r="F24" s="42" t="str">
        <f>SCC_xref!A$9</f>
        <v>2310000300</v>
      </c>
      <c r="G24" s="42" t="str">
        <f>VLOOKUP(F24,SCC_xref!$A$6:$B$37,2,FALSE)</f>
        <v>Pneumatic devices</v>
      </c>
      <c r="H24" s="46">
        <v>0</v>
      </c>
      <c r="I24" s="78">
        <v>5507.4253229734486</v>
      </c>
      <c r="J24" s="46">
        <v>0</v>
      </c>
      <c r="K24" s="46">
        <v>0</v>
      </c>
      <c r="L24" s="46">
        <v>0</v>
      </c>
    </row>
    <row r="25" spans="1:12" s="135" customFormat="1" x14ac:dyDescent="0.2">
      <c r="A25" s="135" t="s">
        <v>1892</v>
      </c>
      <c r="B25" s="37" t="str">
        <f>VLOOKUP(D25,fips_xref!$A$5:$C$17,2,FALSE)</f>
        <v>Fremont_Tribal</v>
      </c>
      <c r="C25" s="123" t="str">
        <f t="shared" si="1"/>
        <v>56</v>
      </c>
      <c r="D25" s="171" t="s">
        <v>16616</v>
      </c>
      <c r="E25" s="136"/>
      <c r="F25" s="135" t="str">
        <f>SCC_xref!A$9</f>
        <v>2310000300</v>
      </c>
      <c r="G25" s="135" t="str">
        <f>VLOOKUP(F25,SCC_xref!$A$6:$B$37,2,FALSE)</f>
        <v>Pneumatic devices</v>
      </c>
      <c r="H25" s="133">
        <v>0</v>
      </c>
      <c r="I25" s="137">
        <v>1637.5569894802263</v>
      </c>
      <c r="J25" s="133">
        <v>0</v>
      </c>
      <c r="K25" s="133">
        <v>0</v>
      </c>
      <c r="L25" s="133">
        <v>0</v>
      </c>
    </row>
    <row r="26" spans="1:12" s="138" customFormat="1" x14ac:dyDescent="0.2">
      <c r="A26" s="138" t="s">
        <v>1892</v>
      </c>
      <c r="B26" s="39" t="str">
        <f>VLOOKUP(D26,fips_xref!$A$5:$C$17,2,FALSE)</f>
        <v>Fremont_NonTribal</v>
      </c>
      <c r="C26" s="122" t="str">
        <f t="shared" si="1"/>
        <v>56</v>
      </c>
      <c r="D26" s="172" t="s">
        <v>16617</v>
      </c>
      <c r="E26" s="140"/>
      <c r="F26" s="138" t="str">
        <f>SCC_xref!A$9</f>
        <v>2310000300</v>
      </c>
      <c r="G26" s="138" t="str">
        <f>VLOOKUP(F26,SCC_xref!$A$6:$B$37,2,FALSE)</f>
        <v>Pneumatic devices</v>
      </c>
      <c r="H26" s="134">
        <v>0</v>
      </c>
      <c r="I26" s="139">
        <v>3869.8683334932225</v>
      </c>
      <c r="J26" s="134">
        <v>0</v>
      </c>
      <c r="K26" s="134">
        <v>0</v>
      </c>
      <c r="L26" s="134">
        <v>0</v>
      </c>
    </row>
    <row r="27" spans="1:12" s="42" customFormat="1" x14ac:dyDescent="0.2">
      <c r="A27" s="42" t="s">
        <v>1893</v>
      </c>
      <c r="B27" s="43" t="str">
        <f>VLOOKUP(D27,fips_xref!$A$5:$C$17,2,FALSE)</f>
        <v>Fremont</v>
      </c>
      <c r="C27" s="44" t="str">
        <f t="shared" si="1"/>
        <v>56</v>
      </c>
      <c r="D27" s="170" t="s">
        <v>13957</v>
      </c>
      <c r="E27" s="76"/>
      <c r="F27" s="42" t="str">
        <f>SCC_xref!A$29</f>
        <v>2310003200</v>
      </c>
      <c r="G27" s="42" t="str">
        <f>VLOOKUP(F27,SCC_xref!$A$6:$B$37,2,FALSE)</f>
        <v>Pneumatic pumps</v>
      </c>
      <c r="H27" s="46">
        <v>0</v>
      </c>
      <c r="I27" s="78">
        <v>332.59689529056993</v>
      </c>
      <c r="J27" s="46">
        <v>0</v>
      </c>
      <c r="K27" s="46">
        <v>0</v>
      </c>
      <c r="L27" s="46">
        <v>0</v>
      </c>
    </row>
    <row r="28" spans="1:12" s="135" customFormat="1" x14ac:dyDescent="0.2">
      <c r="A28" s="135" t="s">
        <v>1893</v>
      </c>
      <c r="B28" s="37" t="str">
        <f>VLOOKUP(D28,fips_xref!$A$5:$C$17,2,FALSE)</f>
        <v>Fremont_Tribal</v>
      </c>
      <c r="C28" s="123" t="str">
        <f t="shared" ref="C28:C43" si="2">LEFT(D28,2)</f>
        <v>56</v>
      </c>
      <c r="D28" s="171" t="s">
        <v>16616</v>
      </c>
      <c r="E28" s="136"/>
      <c r="F28" s="135" t="str">
        <f>SCC_xref!A$29</f>
        <v>2310003200</v>
      </c>
      <c r="G28" s="135" t="str">
        <f>VLOOKUP(F28,SCC_xref!$A$6:$B$37,2,FALSE)</f>
        <v>Pneumatic pumps</v>
      </c>
      <c r="H28" s="133">
        <v>0</v>
      </c>
      <c r="I28" s="137">
        <v>98.893101335497036</v>
      </c>
      <c r="J28" s="133">
        <v>0</v>
      </c>
      <c r="K28" s="133">
        <v>0</v>
      </c>
      <c r="L28" s="133">
        <v>0</v>
      </c>
    </row>
    <row r="29" spans="1:12" s="138" customFormat="1" x14ac:dyDescent="0.2">
      <c r="A29" s="138" t="s">
        <v>1893</v>
      </c>
      <c r="B29" s="39" t="str">
        <f>VLOOKUP(D29,fips_xref!$A$5:$C$17,2,FALSE)</f>
        <v>Fremont_NonTribal</v>
      </c>
      <c r="C29" s="122" t="str">
        <f t="shared" si="2"/>
        <v>56</v>
      </c>
      <c r="D29" s="172" t="s">
        <v>16617</v>
      </c>
      <c r="E29" s="140"/>
      <c r="F29" s="138" t="str">
        <f>SCC_xref!A$29</f>
        <v>2310003200</v>
      </c>
      <c r="G29" s="138" t="str">
        <f>VLOOKUP(F29,SCC_xref!$A$6:$B$37,2,FALSE)</f>
        <v>Pneumatic pumps</v>
      </c>
      <c r="H29" s="134">
        <v>0</v>
      </c>
      <c r="I29" s="139">
        <v>233.70379395507288</v>
      </c>
      <c r="J29" s="134">
        <v>0</v>
      </c>
      <c r="K29" s="134">
        <v>0</v>
      </c>
      <c r="L29" s="134">
        <v>0</v>
      </c>
    </row>
    <row r="30" spans="1:12" s="42" customFormat="1" x14ac:dyDescent="0.2">
      <c r="A30" s="42" t="s">
        <v>2413</v>
      </c>
      <c r="B30" s="43" t="str">
        <f>VLOOKUP(D30,fips_xref!$A$5:$C$17,2,FALSE)</f>
        <v>Fremont</v>
      </c>
      <c r="C30" s="44" t="str">
        <f t="shared" si="2"/>
        <v>56</v>
      </c>
      <c r="D30" s="170" t="s">
        <v>13957</v>
      </c>
      <c r="E30" s="76"/>
      <c r="F30" s="42" t="str">
        <f>SCC_xref!$A$8</f>
        <v>2310000230</v>
      </c>
      <c r="G30" s="42" t="str">
        <f>VLOOKUP(F30,SCC_xref!$A$6:$B$37,2,FALSE)</f>
        <v>Workover rigs</v>
      </c>
      <c r="H30" s="78">
        <v>62.375752718914484</v>
      </c>
      <c r="I30" s="78">
        <v>10.395167701864951</v>
      </c>
      <c r="J30" s="78">
        <v>35.277277526707074</v>
      </c>
      <c r="K30" s="78">
        <v>1.6549538141180327</v>
      </c>
      <c r="L30" s="78">
        <v>4.8846141064850714</v>
      </c>
    </row>
    <row r="31" spans="1:12" s="135" customFormat="1" x14ac:dyDescent="0.2">
      <c r="A31" s="135" t="s">
        <v>2413</v>
      </c>
      <c r="B31" s="37" t="str">
        <f>VLOOKUP(D31,fips_xref!$A$5:$C$17,2,FALSE)</f>
        <v>Fremont_Tribal</v>
      </c>
      <c r="C31" s="123" t="str">
        <f t="shared" si="2"/>
        <v>56</v>
      </c>
      <c r="D31" s="171" t="s">
        <v>16616</v>
      </c>
      <c r="E31" s="136"/>
      <c r="F31" s="135" t="str">
        <f>SCC_xref!$A$8</f>
        <v>2310000230</v>
      </c>
      <c r="G31" s="135" t="str">
        <f>VLOOKUP(F31,SCC_xref!$A$6:$B$37,2,FALSE)</f>
        <v>Workover rigs</v>
      </c>
      <c r="H31" s="137">
        <v>18.546570102888179</v>
      </c>
      <c r="I31" s="137">
        <v>3.0908597990426383</v>
      </c>
      <c r="J31" s="137">
        <v>10.489212108372946</v>
      </c>
      <c r="K31" s="137">
        <v>0.49207769995014222</v>
      </c>
      <c r="L31" s="137">
        <v>1.4523726608915295</v>
      </c>
    </row>
    <row r="32" spans="1:12" s="138" customFormat="1" x14ac:dyDescent="0.2">
      <c r="A32" s="138" t="s">
        <v>2413</v>
      </c>
      <c r="B32" s="39" t="str">
        <f>VLOOKUP(D32,fips_xref!$A$5:$C$17,2,FALSE)</f>
        <v>Fremont_NonTribal</v>
      </c>
      <c r="C32" s="122" t="str">
        <f t="shared" si="2"/>
        <v>56</v>
      </c>
      <c r="D32" s="172" t="s">
        <v>16617</v>
      </c>
      <c r="E32" s="140"/>
      <c r="F32" s="138" t="str">
        <f>SCC_xref!$A$8</f>
        <v>2310000230</v>
      </c>
      <c r="G32" s="138" t="str">
        <f>VLOOKUP(F32,SCC_xref!$A$6:$B$37,2,FALSE)</f>
        <v>Workover rigs</v>
      </c>
      <c r="H32" s="139">
        <v>43.829182616026301</v>
      </c>
      <c r="I32" s="139">
        <v>7.3043079028223126</v>
      </c>
      <c r="J32" s="139">
        <v>24.788065418334128</v>
      </c>
      <c r="K32" s="139">
        <v>1.1628761141678905</v>
      </c>
      <c r="L32" s="139">
        <v>3.4322414455935419</v>
      </c>
    </row>
    <row r="33" spans="1:12" s="42" customFormat="1" x14ac:dyDescent="0.2">
      <c r="A33" s="42" t="s">
        <v>789</v>
      </c>
      <c r="B33" s="43" t="str">
        <f>VLOOKUP(D33,fips_xref!$A$5:$C$17,2,FALSE)</f>
        <v>Fremont</v>
      </c>
      <c r="C33" s="44" t="str">
        <f t="shared" si="2"/>
        <v>56</v>
      </c>
      <c r="D33" s="170" t="s">
        <v>13957</v>
      </c>
      <c r="E33" s="76"/>
      <c r="F33" s="42" t="str">
        <f>SCC_xref!A$12</f>
        <v>2310000801</v>
      </c>
      <c r="G33" s="42" t="str">
        <f>VLOOKUP(F33,SCC_xref!$A$6:$B$37,2,FALSE)</f>
        <v>Gas Well Truck Loading</v>
      </c>
      <c r="H33" s="46">
        <v>0</v>
      </c>
      <c r="I33" s="78">
        <v>17.321782486144091</v>
      </c>
      <c r="J33" s="46">
        <v>0</v>
      </c>
      <c r="K33" s="46">
        <v>0</v>
      </c>
      <c r="L33" s="46">
        <v>0</v>
      </c>
    </row>
    <row r="34" spans="1:12" s="135" customFormat="1" x14ac:dyDescent="0.2">
      <c r="A34" s="135" t="s">
        <v>789</v>
      </c>
      <c r="B34" s="37" t="str">
        <f>VLOOKUP(D34,fips_xref!$A$5:$C$17,2,FALSE)</f>
        <v>Fremont_Tribal</v>
      </c>
      <c r="C34" s="123" t="str">
        <f t="shared" si="2"/>
        <v>56</v>
      </c>
      <c r="D34" s="171" t="s">
        <v>16616</v>
      </c>
      <c r="E34" s="136"/>
      <c r="F34" s="135" t="str">
        <f>SCC_xref!A$12</f>
        <v>2310000801</v>
      </c>
      <c r="G34" s="135" t="str">
        <f>VLOOKUP(F34,SCC_xref!$A$6:$B$37,2,FALSE)</f>
        <v>Gas Well Truck Loading</v>
      </c>
      <c r="H34" s="133">
        <v>0</v>
      </c>
      <c r="I34" s="137">
        <v>0.41628159906468604</v>
      </c>
      <c r="J34" s="133">
        <v>0</v>
      </c>
      <c r="K34" s="133">
        <v>0</v>
      </c>
      <c r="L34" s="133">
        <v>0</v>
      </c>
    </row>
    <row r="35" spans="1:12" s="138" customFormat="1" x14ac:dyDescent="0.2">
      <c r="A35" s="138" t="s">
        <v>789</v>
      </c>
      <c r="B35" s="39" t="str">
        <f>VLOOKUP(D35,fips_xref!$A$5:$C$17,2,FALSE)</f>
        <v>Fremont_NonTribal</v>
      </c>
      <c r="C35" s="122" t="str">
        <f t="shared" si="2"/>
        <v>56</v>
      </c>
      <c r="D35" s="172" t="s">
        <v>16617</v>
      </c>
      <c r="E35" s="140"/>
      <c r="F35" s="138" t="str">
        <f>SCC_xref!A$12</f>
        <v>2310000801</v>
      </c>
      <c r="G35" s="138" t="str">
        <f>VLOOKUP(F35,SCC_xref!$A$6:$B$37,2,FALSE)</f>
        <v>Gas Well Truck Loading</v>
      </c>
      <c r="H35" s="134">
        <v>0</v>
      </c>
      <c r="I35" s="139">
        <v>16.905500887079405</v>
      </c>
      <c r="J35" s="134">
        <v>0</v>
      </c>
      <c r="K35" s="134">
        <v>0</v>
      </c>
      <c r="L35" s="134">
        <v>0</v>
      </c>
    </row>
    <row r="36" spans="1:12" s="42" customFormat="1" x14ac:dyDescent="0.2">
      <c r="A36" s="42" t="s">
        <v>790</v>
      </c>
      <c r="B36" s="43" t="str">
        <f>VLOOKUP(D36,fips_xref!$A$5:$C$17,2,FALSE)</f>
        <v>Fremont</v>
      </c>
      <c r="C36" s="44" t="str">
        <f t="shared" si="2"/>
        <v>56</v>
      </c>
      <c r="D36" s="170" t="s">
        <v>13957</v>
      </c>
      <c r="E36" s="76"/>
      <c r="F36" s="42" t="str">
        <f>SCC_xref!A$13</f>
        <v>2310000802</v>
      </c>
      <c r="G36" s="42" t="str">
        <f>VLOOKUP(F36,SCC_xref!$A$6:$B$37,2,FALSE)</f>
        <v>Oil Well Truck Loading</v>
      </c>
      <c r="H36" s="46">
        <v>0</v>
      </c>
      <c r="I36" s="46">
        <v>136.33874107585092</v>
      </c>
      <c r="J36" s="46">
        <v>0</v>
      </c>
      <c r="K36" s="46">
        <v>0</v>
      </c>
      <c r="L36" s="46">
        <v>0</v>
      </c>
    </row>
    <row r="37" spans="1:12" s="135" customFormat="1" x14ac:dyDescent="0.2">
      <c r="A37" s="135" t="s">
        <v>790</v>
      </c>
      <c r="B37" s="37" t="str">
        <f>VLOOKUP(D37,fips_xref!$A$5:$C$17,2,FALSE)</f>
        <v>Fremont_Tribal</v>
      </c>
      <c r="C37" s="123" t="str">
        <f t="shared" si="2"/>
        <v>56</v>
      </c>
      <c r="D37" s="171" t="s">
        <v>16616</v>
      </c>
      <c r="E37" s="136"/>
      <c r="F37" s="135" t="str">
        <f>SCC_xref!A$13</f>
        <v>2310000802</v>
      </c>
      <c r="G37" s="135" t="str">
        <f>VLOOKUP(F37,SCC_xref!$A$6:$B$37,2,FALSE)</f>
        <v>Oil Well Truck Loading</v>
      </c>
      <c r="H37" s="133">
        <v>0</v>
      </c>
      <c r="I37" s="133">
        <v>88.13607958629288</v>
      </c>
      <c r="J37" s="133">
        <v>0</v>
      </c>
      <c r="K37" s="133">
        <v>0</v>
      </c>
      <c r="L37" s="133">
        <v>0</v>
      </c>
    </row>
    <row r="38" spans="1:12" s="138" customFormat="1" x14ac:dyDescent="0.2">
      <c r="A38" s="138" t="s">
        <v>790</v>
      </c>
      <c r="B38" s="39" t="str">
        <f>VLOOKUP(D38,fips_xref!$A$5:$C$17,2,FALSE)</f>
        <v>Fremont_NonTribal</v>
      </c>
      <c r="C38" s="122" t="str">
        <f t="shared" si="2"/>
        <v>56</v>
      </c>
      <c r="D38" s="172" t="s">
        <v>16617</v>
      </c>
      <c r="E38" s="140"/>
      <c r="F38" s="138" t="str">
        <f>SCC_xref!A$13</f>
        <v>2310000802</v>
      </c>
      <c r="G38" s="138" t="str">
        <f>VLOOKUP(F38,SCC_xref!$A$6:$B$37,2,FALSE)</f>
        <v>Oil Well Truck Loading</v>
      </c>
      <c r="H38" s="134">
        <v>0</v>
      </c>
      <c r="I38" s="134">
        <v>48.202661489558039</v>
      </c>
      <c r="J38" s="134">
        <v>0</v>
      </c>
      <c r="K38" s="134">
        <v>0</v>
      </c>
      <c r="L38" s="134">
        <v>0</v>
      </c>
    </row>
    <row r="39" spans="1:12" s="42" customFormat="1" x14ac:dyDescent="0.2">
      <c r="A39" s="42" t="s">
        <v>1869</v>
      </c>
      <c r="B39" s="42" t="str">
        <f>VLOOKUP(D39,fips_xref!$A$5:$C$17,2,FALSE)</f>
        <v>Fremont</v>
      </c>
      <c r="C39" s="76" t="str">
        <f t="shared" si="2"/>
        <v>56</v>
      </c>
      <c r="D39" s="170" t="s">
        <v>13957</v>
      </c>
      <c r="E39" s="76"/>
      <c r="F39" s="42" t="str">
        <f>SCC_xref!$A$15</f>
        <v>2310000820</v>
      </c>
      <c r="G39" s="42" t="str">
        <f>VLOOKUP(F39,SCC_xref!$A$6:$B$37,2,FALSE)</f>
        <v>Gas Plant Truck Loading</v>
      </c>
      <c r="H39" s="78">
        <v>0</v>
      </c>
      <c r="I39" s="78">
        <v>0</v>
      </c>
      <c r="J39" s="78">
        <v>0</v>
      </c>
      <c r="K39" s="78">
        <v>0</v>
      </c>
      <c r="L39" s="78">
        <v>0</v>
      </c>
    </row>
    <row r="40" spans="1:12" s="135" customFormat="1" x14ac:dyDescent="0.2">
      <c r="A40" s="135" t="s">
        <v>1869</v>
      </c>
      <c r="B40" s="135" t="str">
        <f>VLOOKUP(D40,fips_xref!$A$5:$C$17,2,FALSE)</f>
        <v>Fremont_Tribal</v>
      </c>
      <c r="C40" s="136" t="str">
        <f t="shared" si="2"/>
        <v>56</v>
      </c>
      <c r="D40" s="180" t="s">
        <v>16616</v>
      </c>
      <c r="E40" s="136"/>
      <c r="F40" s="135" t="str">
        <f>SCC_xref!$A$15</f>
        <v>2310000820</v>
      </c>
      <c r="G40" s="135" t="str">
        <f>VLOOKUP(F40,SCC_xref!$A$6:$B$37,2,FALSE)</f>
        <v>Gas Plant Truck Loading</v>
      </c>
      <c r="H40" s="137">
        <v>0</v>
      </c>
      <c r="I40" s="137">
        <v>0</v>
      </c>
      <c r="J40" s="137">
        <v>0</v>
      </c>
      <c r="K40" s="137">
        <v>0</v>
      </c>
      <c r="L40" s="137">
        <v>0</v>
      </c>
    </row>
    <row r="41" spans="1:12" s="138" customFormat="1" x14ac:dyDescent="0.2">
      <c r="A41" s="138" t="s">
        <v>1869</v>
      </c>
      <c r="B41" s="138" t="str">
        <f>VLOOKUP(D41,fips_xref!$A$5:$C$17,2,FALSE)</f>
        <v>Fremont_NonTribal</v>
      </c>
      <c r="C41" s="140" t="str">
        <f t="shared" si="2"/>
        <v>56</v>
      </c>
      <c r="D41" s="181" t="s">
        <v>16617</v>
      </c>
      <c r="E41" s="140"/>
      <c r="F41" s="138" t="str">
        <f>SCC_xref!$A$15</f>
        <v>2310000820</v>
      </c>
      <c r="G41" s="138" t="str">
        <f>VLOOKUP(F41,SCC_xref!$A$6:$B$37,2,FALSE)</f>
        <v>Gas Plant Truck Loading</v>
      </c>
      <c r="H41" s="139">
        <v>0</v>
      </c>
      <c r="I41" s="139">
        <v>0</v>
      </c>
      <c r="J41" s="139">
        <v>0</v>
      </c>
      <c r="K41" s="139">
        <v>0</v>
      </c>
      <c r="L41" s="139">
        <v>0</v>
      </c>
    </row>
    <row r="42" spans="1:12" s="42" customFormat="1" x14ac:dyDescent="0.2">
      <c r="A42" s="42" t="s">
        <v>1885</v>
      </c>
      <c r="B42" s="43" t="str">
        <f>VLOOKUP(D42,fips_xref!$A$5:$C$17,2,FALSE)</f>
        <v>Fremont</v>
      </c>
      <c r="C42" s="44" t="str">
        <f t="shared" si="2"/>
        <v>56</v>
      </c>
      <c r="D42" s="170" t="s">
        <v>13957</v>
      </c>
      <c r="E42" s="76"/>
      <c r="F42" s="42" t="str">
        <f>SCC_xref!$A$25</f>
        <v>2310002230</v>
      </c>
      <c r="G42" s="42" t="str">
        <f>VLOOKUP(F42,SCC_xref!$A$6:$B$37,2,FALSE)</f>
        <v xml:space="preserve">Condensate tank </v>
      </c>
      <c r="H42" s="46">
        <v>0</v>
      </c>
      <c r="I42" s="78">
        <v>633.45183999999995</v>
      </c>
      <c r="J42" s="46">
        <v>0</v>
      </c>
      <c r="K42" s="46">
        <v>0</v>
      </c>
      <c r="L42" s="46">
        <v>0</v>
      </c>
    </row>
    <row r="43" spans="1:12" s="135" customFormat="1" x14ac:dyDescent="0.2">
      <c r="A43" s="135" t="s">
        <v>1885</v>
      </c>
      <c r="B43" s="37" t="str">
        <f>VLOOKUP(D43,fips_xref!$A$5:$C$17,2,FALSE)</f>
        <v>Fremont_Tribal</v>
      </c>
      <c r="C43" s="123" t="str">
        <f t="shared" si="2"/>
        <v>56</v>
      </c>
      <c r="D43" s="171" t="s">
        <v>16616</v>
      </c>
      <c r="E43" s="136"/>
      <c r="F43" s="135" t="str">
        <f>SCC_xref!$A$25</f>
        <v>2310002230</v>
      </c>
      <c r="G43" s="135" t="str">
        <f>VLOOKUP(F43,SCC_xref!$A$6:$B$37,2,FALSE)</f>
        <v xml:space="preserve">Condensate tank </v>
      </c>
      <c r="H43" s="133">
        <v>0</v>
      </c>
      <c r="I43" s="137">
        <v>15.223279999999999</v>
      </c>
      <c r="J43" s="133">
        <v>0</v>
      </c>
      <c r="K43" s="133">
        <v>0</v>
      </c>
      <c r="L43" s="133">
        <v>0</v>
      </c>
    </row>
    <row r="44" spans="1:12" s="138" customFormat="1" x14ac:dyDescent="0.2">
      <c r="A44" s="138" t="s">
        <v>1885</v>
      </c>
      <c r="B44" s="39" t="str">
        <f>VLOOKUP(D44,fips_xref!$A$5:$C$17,2,FALSE)</f>
        <v>Fremont_NonTribal</v>
      </c>
      <c r="C44" s="122" t="str">
        <f t="shared" ref="C44:C71" si="3">LEFT(D44,2)</f>
        <v>56</v>
      </c>
      <c r="D44" s="172" t="s">
        <v>16617</v>
      </c>
      <c r="E44" s="140"/>
      <c r="F44" s="138" t="str">
        <f>SCC_xref!$A$25</f>
        <v>2310002230</v>
      </c>
      <c r="G44" s="138" t="str">
        <f>VLOOKUP(F44,SCC_xref!$A$6:$B$37,2,FALSE)</f>
        <v xml:space="preserve">Condensate tank </v>
      </c>
      <c r="H44" s="134">
        <v>0</v>
      </c>
      <c r="I44" s="139">
        <v>618.2285599999999</v>
      </c>
      <c r="J44" s="134">
        <v>0</v>
      </c>
      <c r="K44" s="134">
        <v>0</v>
      </c>
      <c r="L44" s="134">
        <v>0</v>
      </c>
    </row>
    <row r="45" spans="1:12" s="42" customFormat="1" x14ac:dyDescent="0.2">
      <c r="A45" s="42" t="s">
        <v>1886</v>
      </c>
      <c r="B45" s="43" t="str">
        <f>VLOOKUP(D45,fips_xref!$A$5:$C$17,2,FALSE)</f>
        <v>Fremont</v>
      </c>
      <c r="C45" s="44" t="str">
        <f t="shared" si="3"/>
        <v>56</v>
      </c>
      <c r="D45" s="170" t="s">
        <v>13957</v>
      </c>
      <c r="E45" s="76"/>
      <c r="F45" s="42" t="str">
        <f>SCC_xref!$A$26</f>
        <v>2310002240</v>
      </c>
      <c r="G45" s="42" t="str">
        <f>VLOOKUP(F45,SCC_xref!$A$6:$B$37,2,FALSE)</f>
        <v>Oil Tank</v>
      </c>
      <c r="H45" s="46">
        <v>0</v>
      </c>
      <c r="I45" s="78">
        <v>457.52839999999998</v>
      </c>
      <c r="J45" s="46">
        <v>0</v>
      </c>
      <c r="K45" s="46">
        <v>0</v>
      </c>
      <c r="L45" s="46">
        <v>0</v>
      </c>
    </row>
    <row r="46" spans="1:12" s="135" customFormat="1" x14ac:dyDescent="0.2">
      <c r="A46" s="135" t="s">
        <v>1886</v>
      </c>
      <c r="B46" s="37" t="str">
        <f>VLOOKUP(D46,fips_xref!$A$5:$C$17,2,FALSE)</f>
        <v>Fremont_Tribal</v>
      </c>
      <c r="C46" s="123" t="str">
        <f t="shared" si="3"/>
        <v>56</v>
      </c>
      <c r="D46" s="171" t="s">
        <v>16616</v>
      </c>
      <c r="E46" s="136"/>
      <c r="F46" s="135" t="str">
        <f>SCC_xref!$A$26</f>
        <v>2310002240</v>
      </c>
      <c r="G46" s="135" t="str">
        <f>VLOOKUP(F46,SCC_xref!$A$6:$B$37,2,FALSE)</f>
        <v>Oil Tank</v>
      </c>
      <c r="H46" s="133">
        <v>0</v>
      </c>
      <c r="I46" s="137">
        <v>295.76890000000003</v>
      </c>
      <c r="J46" s="133">
        <v>0</v>
      </c>
      <c r="K46" s="133">
        <v>0</v>
      </c>
      <c r="L46" s="133">
        <v>0</v>
      </c>
    </row>
    <row r="47" spans="1:12" s="138" customFormat="1" x14ac:dyDescent="0.2">
      <c r="A47" s="138" t="s">
        <v>1886</v>
      </c>
      <c r="B47" s="39" t="str">
        <f>VLOOKUP(D47,fips_xref!$A$5:$C$17,2,FALSE)</f>
        <v>Fremont_NonTribal</v>
      </c>
      <c r="C47" s="122" t="str">
        <f t="shared" si="3"/>
        <v>56</v>
      </c>
      <c r="D47" s="172" t="s">
        <v>16617</v>
      </c>
      <c r="E47" s="140"/>
      <c r="F47" s="138" t="str">
        <f>SCC_xref!$A$26</f>
        <v>2310002240</v>
      </c>
      <c r="G47" s="138" t="str">
        <f>VLOOKUP(F47,SCC_xref!$A$6:$B$37,2,FALSE)</f>
        <v>Oil Tank</v>
      </c>
      <c r="H47" s="134">
        <v>0</v>
      </c>
      <c r="I47" s="139">
        <v>161.7595</v>
      </c>
      <c r="J47" s="134">
        <v>0</v>
      </c>
      <c r="K47" s="134">
        <v>0</v>
      </c>
      <c r="L47" s="134">
        <v>0</v>
      </c>
    </row>
    <row r="48" spans="1:12" s="7" customFormat="1" x14ac:dyDescent="0.2">
      <c r="A48" s="42" t="s">
        <v>899</v>
      </c>
      <c r="B48" s="42" t="str">
        <f>VLOOKUP(D48,fips_xref!$A$5:$C$17,2,FALSE)</f>
        <v>Fremont</v>
      </c>
      <c r="C48" s="76" t="str">
        <f t="shared" si="3"/>
        <v>56</v>
      </c>
      <c r="D48" s="170" t="s">
        <v>13957</v>
      </c>
      <c r="F48" s="42" t="str">
        <f>SCC_xref!A$27</f>
        <v>2310002231</v>
      </c>
      <c r="G48" s="42" t="str">
        <f>VLOOKUP(F48,SCC_xref!$A$6:$B$59,2,FALSE)</f>
        <v>Condensate tank flaring</v>
      </c>
      <c r="H48" s="78">
        <v>0.25463801895383309</v>
      </c>
      <c r="I48" s="78">
        <v>0</v>
      </c>
      <c r="J48" s="78">
        <v>1.3855303972487973</v>
      </c>
      <c r="K48" s="78">
        <v>0</v>
      </c>
      <c r="L48" s="78">
        <v>0</v>
      </c>
    </row>
    <row r="49" spans="1:12" s="135" customFormat="1" x14ac:dyDescent="0.2">
      <c r="A49" s="182" t="s">
        <v>899</v>
      </c>
      <c r="B49" s="135" t="str">
        <f>VLOOKUP(D49,fips_xref!$A$5:$C$17,2,FALSE)</f>
        <v>Fremont_Tribal</v>
      </c>
      <c r="C49" s="136" t="str">
        <f t="shared" si="3"/>
        <v>56</v>
      </c>
      <c r="D49" s="180" t="s">
        <v>16616</v>
      </c>
      <c r="F49" s="135" t="str">
        <f>SCC_xref!A$27</f>
        <v>2310002231</v>
      </c>
      <c r="G49" s="135" t="str">
        <f>VLOOKUP(F49,SCC_xref!$A$6:$B$59,2,FALSE)</f>
        <v>Condensate tank flaring</v>
      </c>
      <c r="H49" s="137">
        <v>6.1195273521969856E-3</v>
      </c>
      <c r="I49" s="137">
        <v>0</v>
      </c>
      <c r="J49" s="137">
        <v>3.3297428239895351E-2</v>
      </c>
      <c r="K49" s="137">
        <v>0</v>
      </c>
      <c r="L49" s="137">
        <v>0</v>
      </c>
    </row>
    <row r="50" spans="1:12" s="138" customFormat="1" x14ac:dyDescent="0.2">
      <c r="A50" s="138" t="s">
        <v>899</v>
      </c>
      <c r="B50" s="138" t="str">
        <f>VLOOKUP(D50,fips_xref!$A$5:$C$17,2,FALSE)</f>
        <v>Fremont_NonTribal</v>
      </c>
      <c r="C50" s="140" t="str">
        <f t="shared" si="3"/>
        <v>56</v>
      </c>
      <c r="D50" s="181" t="s">
        <v>16617</v>
      </c>
      <c r="F50" s="138" t="str">
        <f>SCC_xref!A$27</f>
        <v>2310002231</v>
      </c>
      <c r="G50" s="138" t="str">
        <f>VLOOKUP(F50,SCC_xref!$A$6:$B$59,2,FALSE)</f>
        <v>Condensate tank flaring</v>
      </c>
      <c r="H50" s="139">
        <v>0.24851849160163611</v>
      </c>
      <c r="I50" s="139">
        <v>0</v>
      </c>
      <c r="J50" s="139">
        <v>1.3522329690089019</v>
      </c>
      <c r="K50" s="139">
        <v>0</v>
      </c>
      <c r="L50" s="139">
        <v>0</v>
      </c>
    </row>
    <row r="51" spans="1:12" s="7" customFormat="1" x14ac:dyDescent="0.2">
      <c r="A51" s="183" t="s">
        <v>1878</v>
      </c>
      <c r="B51" s="42" t="str">
        <f>VLOOKUP(D51,fips_xref!$A$5:$C$17,2,FALSE)</f>
        <v>Fremont</v>
      </c>
      <c r="C51" s="76" t="str">
        <f t="shared" si="3"/>
        <v>56</v>
      </c>
      <c r="D51" s="170" t="s">
        <v>13957</v>
      </c>
      <c r="F51" s="42" t="str">
        <f>SCC_xref!A$17</f>
        <v>2310001611</v>
      </c>
      <c r="G51" s="42" t="str">
        <f>VLOOKUP(F51,SCC_xref!$A$6:$B$59,2,FALSE)</f>
        <v>Initial completion Flaring</v>
      </c>
      <c r="H51" s="78">
        <v>1.4695269281450407</v>
      </c>
      <c r="I51" s="78">
        <v>0</v>
      </c>
      <c r="J51" s="78">
        <v>7.9959553443186016</v>
      </c>
      <c r="K51" s="78">
        <v>0</v>
      </c>
      <c r="L51" s="78">
        <v>0</v>
      </c>
    </row>
    <row r="52" spans="1:12" s="182" customFormat="1" x14ac:dyDescent="0.2">
      <c r="A52" s="184" t="s">
        <v>1878</v>
      </c>
      <c r="B52" s="182" t="str">
        <f>VLOOKUP(D52,fips_xref!$A$5:$C$17,2,FALSE)</f>
        <v>Fremont_Tribal</v>
      </c>
      <c r="C52" s="185" t="str">
        <f t="shared" si="3"/>
        <v>56</v>
      </c>
      <c r="D52" s="180" t="s">
        <v>16616</v>
      </c>
      <c r="F52" s="182" t="str">
        <f>SCC_xref!A$17</f>
        <v>2310001611</v>
      </c>
      <c r="G52" s="182" t="str">
        <f>VLOOKUP(F52,SCC_xref!$A$6:$B$59,2,FALSE)</f>
        <v>Initial completion Flaring</v>
      </c>
      <c r="H52" s="137">
        <v>0</v>
      </c>
      <c r="I52" s="137">
        <v>0</v>
      </c>
      <c r="J52" s="137">
        <v>0</v>
      </c>
      <c r="K52" s="137">
        <v>0</v>
      </c>
      <c r="L52" s="137">
        <v>0</v>
      </c>
    </row>
    <row r="53" spans="1:12" s="187" customFormat="1" x14ac:dyDescent="0.2">
      <c r="A53" s="186" t="s">
        <v>1878</v>
      </c>
      <c r="B53" s="187" t="str">
        <f>VLOOKUP(D53,fips_xref!$A$5:$C$17,2,FALSE)</f>
        <v>Fremont_NonTribal</v>
      </c>
      <c r="C53" s="188" t="str">
        <f t="shared" si="3"/>
        <v>56</v>
      </c>
      <c r="D53" s="181" t="s">
        <v>16617</v>
      </c>
      <c r="F53" s="187" t="str">
        <f>SCC_xref!A$17</f>
        <v>2310001611</v>
      </c>
      <c r="G53" s="187" t="str">
        <f>VLOOKUP(F53,SCC_xref!$A$6:$B$59,2,FALSE)</f>
        <v>Initial completion Flaring</v>
      </c>
      <c r="H53" s="139">
        <v>1.4695269281450407</v>
      </c>
      <c r="I53" s="139">
        <v>0</v>
      </c>
      <c r="J53" s="139">
        <v>7.9959553443186016</v>
      </c>
      <c r="K53" s="139">
        <v>0</v>
      </c>
      <c r="L53" s="139">
        <v>0</v>
      </c>
    </row>
    <row r="54" spans="1:12" x14ac:dyDescent="0.2">
      <c r="A54" t="s">
        <v>3166</v>
      </c>
      <c r="B54" s="43" t="str">
        <f>VLOOKUP(D54,fips_xref!$A$5:$C$17,2,FALSE)</f>
        <v>Fremont</v>
      </c>
      <c r="C54" s="44" t="str">
        <f t="shared" si="3"/>
        <v>56</v>
      </c>
      <c r="D54" s="170" t="s">
        <v>13957</v>
      </c>
      <c r="F54" t="str">
        <f>SCC_xref!A$28</f>
        <v>2310003100</v>
      </c>
      <c r="G54" s="42" t="str">
        <f>VLOOKUP(F54,SCC_xref!$A$6:$B$59,2,FALSE)</f>
        <v>Miscellaneous engines</v>
      </c>
      <c r="H54" s="237">
        <v>2.9267635822992702E-2</v>
      </c>
      <c r="I54" s="237">
        <v>1.1346618542918085E-2</v>
      </c>
      <c r="J54" s="237">
        <v>2.3685333853444155E-2</v>
      </c>
      <c r="K54" s="237">
        <v>3.5981084343325786E-3</v>
      </c>
      <c r="L54" s="237">
        <v>2.4638840400327861E-3</v>
      </c>
    </row>
    <row r="55" spans="1:12" s="37" customFormat="1" x14ac:dyDescent="0.2">
      <c r="A55" s="37" t="s">
        <v>3166</v>
      </c>
      <c r="B55" s="37" t="str">
        <f>VLOOKUP(D55,fips_xref!$A$5:$C$17,2,FALSE)</f>
        <v>Fremont_Tribal</v>
      </c>
      <c r="C55" s="123" t="str">
        <f t="shared" si="3"/>
        <v>56</v>
      </c>
      <c r="D55" s="171" t="s">
        <v>16616</v>
      </c>
      <c r="F55" s="37" t="str">
        <f>SCC_xref!A$28</f>
        <v>2310003100</v>
      </c>
      <c r="G55" s="135" t="str">
        <f>VLOOKUP(F55,SCC_xref!$A$6:$B$59,2,FALSE)</f>
        <v>Miscellaneous engines</v>
      </c>
      <c r="H55" s="238">
        <v>8.7023280020849438E-3</v>
      </c>
      <c r="I55" s="238">
        <v>3.3737605890749958E-3</v>
      </c>
      <c r="J55" s="238">
        <v>7.0425074740622295E-3</v>
      </c>
      <c r="K55" s="238">
        <v>1.0698479361982397E-3</v>
      </c>
      <c r="L55" s="238">
        <v>7.3260194998815025E-4</v>
      </c>
    </row>
    <row r="56" spans="1:12" s="39" customFormat="1" x14ac:dyDescent="0.2">
      <c r="A56" s="39" t="s">
        <v>3166</v>
      </c>
      <c r="B56" s="39" t="str">
        <f>VLOOKUP(D56,fips_xref!$A$5:$C$17,2,FALSE)</f>
        <v>Fremont_NonTribal</v>
      </c>
      <c r="C56" s="122" t="str">
        <f t="shared" si="3"/>
        <v>56</v>
      </c>
      <c r="D56" s="172" t="s">
        <v>16617</v>
      </c>
      <c r="F56" s="39" t="str">
        <f>SCC_xref!A$28</f>
        <v>2310003100</v>
      </c>
      <c r="G56" s="138" t="str">
        <f>VLOOKUP(F56,SCC_xref!$A$6:$B$59,2,FALSE)</f>
        <v>Miscellaneous engines</v>
      </c>
      <c r="H56" s="239">
        <v>2.056530782090776E-2</v>
      </c>
      <c r="I56" s="239">
        <v>7.9728579538430894E-3</v>
      </c>
      <c r="J56" s="239">
        <v>1.6642826379381925E-2</v>
      </c>
      <c r="K56" s="239">
        <v>2.528260498134339E-3</v>
      </c>
      <c r="L56" s="239">
        <v>1.7312820900446358E-3</v>
      </c>
    </row>
    <row r="57" spans="1:12" x14ac:dyDescent="0.2">
      <c r="A57" s="42" t="s">
        <v>3167</v>
      </c>
      <c r="B57" s="43" t="str">
        <f>VLOOKUP(D57,fips_xref!$A$5:$C$17,2,FALSE)</f>
        <v>Fremont</v>
      </c>
      <c r="C57" s="44" t="str">
        <f t="shared" si="3"/>
        <v>56</v>
      </c>
      <c r="D57" s="170" t="s">
        <v>13957</v>
      </c>
      <c r="E57" s="44"/>
      <c r="F57" s="43" t="str">
        <f>SCC_xref!A$34</f>
        <v>2310000330</v>
      </c>
      <c r="G57" s="42" t="str">
        <f>VLOOKUP(F57,SCC_xref!$A$6:$B$59,2,FALSE)</f>
        <v>Artificial Lift</v>
      </c>
      <c r="H57" s="124">
        <v>44.030270052402223</v>
      </c>
      <c r="I57" s="124">
        <v>74.098171623395203</v>
      </c>
      <c r="J57" s="124">
        <v>47.330508785771933</v>
      </c>
      <c r="K57" s="124">
        <v>0</v>
      </c>
      <c r="L57" s="124">
        <v>2.2428823329571386</v>
      </c>
    </row>
    <row r="58" spans="1:12" s="37" customFormat="1" x14ac:dyDescent="0.2">
      <c r="A58" s="135" t="s">
        <v>3167</v>
      </c>
      <c r="B58" s="37" t="str">
        <f>VLOOKUP(D58,fips_xref!$A$5:$C$17,2,FALSE)</f>
        <v>Fremont_Tribal</v>
      </c>
      <c r="C58" s="123" t="str">
        <f t="shared" si="3"/>
        <v>56</v>
      </c>
      <c r="D58" s="171" t="s">
        <v>16616</v>
      </c>
      <c r="F58" s="37" t="str">
        <f>SCC_xref!A$34</f>
        <v>2310000330</v>
      </c>
      <c r="G58" s="135" t="str">
        <f>VLOOKUP(F58,SCC_xref!$A$6:$B$59,2,FALSE)</f>
        <v>Artificial Lift</v>
      </c>
      <c r="H58" s="133">
        <v>28.46333591554524</v>
      </c>
      <c r="I58" s="133">
        <v>47.900708924435762</v>
      </c>
      <c r="J58" s="133">
        <v>30.596772834228656</v>
      </c>
      <c r="K58" s="133">
        <v>0</v>
      </c>
      <c r="L58" s="133">
        <v>1.4499096459327261</v>
      </c>
    </row>
    <row r="59" spans="1:12" s="39" customFormat="1" x14ac:dyDescent="0.2">
      <c r="A59" s="138" t="s">
        <v>3167</v>
      </c>
      <c r="B59" s="39" t="str">
        <f>VLOOKUP(D59,fips_xref!$A$5:$C$17,2,FALSE)</f>
        <v>Fremont_NonTribal</v>
      </c>
      <c r="C59" s="122" t="str">
        <f t="shared" si="3"/>
        <v>56</v>
      </c>
      <c r="D59" s="172" t="s">
        <v>16617</v>
      </c>
      <c r="F59" s="39" t="str">
        <f>SCC_xref!A$34</f>
        <v>2310000330</v>
      </c>
      <c r="G59" s="138" t="str">
        <f>VLOOKUP(F59,SCC_xref!$A$6:$B$59,2,FALSE)</f>
        <v>Artificial Lift</v>
      </c>
      <c r="H59" s="134">
        <v>15.566934136856986</v>
      </c>
      <c r="I59" s="134">
        <v>26.197462698959445</v>
      </c>
      <c r="J59" s="134">
        <v>16.733735951543281</v>
      </c>
      <c r="K59" s="134">
        <v>0</v>
      </c>
      <c r="L59" s="134">
        <v>0.79297268702441259</v>
      </c>
    </row>
    <row r="60" spans="1:12" x14ac:dyDescent="0.2">
      <c r="A60" s="43" t="s">
        <v>3168</v>
      </c>
      <c r="B60" s="43" t="str">
        <f>VLOOKUP(D60,fips_xref!$A$5:$C$17,2,FALSE)</f>
        <v>Fremont</v>
      </c>
      <c r="C60" s="44" t="str">
        <f t="shared" si="3"/>
        <v>56</v>
      </c>
      <c r="D60" s="170" t="s">
        <v>13957</v>
      </c>
      <c r="F60" s="43" t="str">
        <f>SCC_xref!A$21</f>
        <v>2310001640</v>
      </c>
      <c r="G60" s="42" t="str">
        <f>VLOOKUP(F60,SCC_xref!$A$6:$B$59,2,FALSE)</f>
        <v xml:space="preserve">Venting - Compressor Startup </v>
      </c>
      <c r="H60" s="46">
        <v>0</v>
      </c>
      <c r="I60" s="78">
        <v>1.1510093262384975</v>
      </c>
      <c r="J60" s="46">
        <v>0</v>
      </c>
      <c r="K60" s="46">
        <v>0</v>
      </c>
      <c r="L60" s="46">
        <v>0</v>
      </c>
    </row>
    <row r="61" spans="1:12" s="37" customFormat="1" x14ac:dyDescent="0.2">
      <c r="A61" s="37" t="s">
        <v>3168</v>
      </c>
      <c r="B61" s="37" t="str">
        <f>VLOOKUP(D61,fips_xref!$A$5:$C$17,2,FALSE)</f>
        <v>Fremont_Tribal</v>
      </c>
      <c r="C61" s="123" t="str">
        <f t="shared" si="3"/>
        <v>56</v>
      </c>
      <c r="D61" s="171" t="s">
        <v>16616</v>
      </c>
      <c r="F61" s="37" t="str">
        <f>SCC_xref!A$21</f>
        <v>2310001640</v>
      </c>
      <c r="G61" s="135" t="str">
        <f>VLOOKUP(F61,SCC_xref!$A$6:$B$59,2,FALSE)</f>
        <v xml:space="preserve">Venting - Compressor Startup </v>
      </c>
      <c r="H61" s="133">
        <v>0</v>
      </c>
      <c r="I61" s="137">
        <v>4.2190086545849236E-2</v>
      </c>
      <c r="J61" s="133">
        <v>0</v>
      </c>
      <c r="K61" s="133">
        <v>0</v>
      </c>
      <c r="L61" s="133">
        <v>0</v>
      </c>
    </row>
    <row r="62" spans="1:12" s="39" customFormat="1" x14ac:dyDescent="0.2">
      <c r="A62" s="39" t="s">
        <v>3168</v>
      </c>
      <c r="B62" s="39" t="str">
        <f>VLOOKUP(D62,fips_xref!$A$5:$C$17,2,FALSE)</f>
        <v>Fremont_NonTribal</v>
      </c>
      <c r="C62" s="122" t="str">
        <f t="shared" si="3"/>
        <v>56</v>
      </c>
      <c r="D62" s="172" t="s">
        <v>16617</v>
      </c>
      <c r="F62" s="39" t="str">
        <f>SCC_xref!A$21</f>
        <v>2310001640</v>
      </c>
      <c r="G62" s="138" t="str">
        <f>VLOOKUP(F62,SCC_xref!$A$6:$B$59,2,FALSE)</f>
        <v xml:space="preserve">Venting - Compressor Startup </v>
      </c>
      <c r="H62" s="134">
        <v>0</v>
      </c>
      <c r="I62" s="139">
        <v>1.1088192396926482</v>
      </c>
      <c r="J62" s="134">
        <v>0</v>
      </c>
      <c r="K62" s="134">
        <v>0</v>
      </c>
      <c r="L62" s="134">
        <v>0</v>
      </c>
    </row>
    <row r="63" spans="1:12" x14ac:dyDescent="0.2">
      <c r="A63" s="43" t="s">
        <v>3169</v>
      </c>
      <c r="B63" s="43" t="str">
        <f>VLOOKUP(D63,fips_xref!$A$5:$C$17,2,FALSE)</f>
        <v>Fremont</v>
      </c>
      <c r="C63" s="44" t="str">
        <f t="shared" si="3"/>
        <v>56</v>
      </c>
      <c r="D63" s="170" t="s">
        <v>13957</v>
      </c>
      <c r="E63" s="76"/>
      <c r="F63" s="43" t="str">
        <f>SCC_xref!A$22</f>
        <v>2310001650</v>
      </c>
      <c r="G63" s="42" t="str">
        <f>VLOOKUP(F63,SCC_xref!$A$6:$B$59,2,FALSE)</f>
        <v>Venting - Compressor Shutdown</v>
      </c>
      <c r="H63" s="46">
        <v>0</v>
      </c>
      <c r="I63" s="78">
        <v>0.77678483030208534</v>
      </c>
      <c r="J63" s="46">
        <v>0</v>
      </c>
      <c r="K63" s="46">
        <v>0</v>
      </c>
      <c r="L63" s="46">
        <v>0</v>
      </c>
    </row>
    <row r="64" spans="1:12" s="37" customFormat="1" x14ac:dyDescent="0.2">
      <c r="A64" s="37" t="s">
        <v>3169</v>
      </c>
      <c r="B64" s="37" t="str">
        <f>VLOOKUP(D64,fips_xref!$A$5:$C$17,2,FALSE)</f>
        <v>Fremont_Tribal</v>
      </c>
      <c r="C64" s="123" t="str">
        <f t="shared" si="3"/>
        <v>56</v>
      </c>
      <c r="D64" s="171" t="s">
        <v>16616</v>
      </c>
      <c r="F64" s="37" t="str">
        <f>SCC_xref!A$22</f>
        <v>2310001650</v>
      </c>
      <c r="G64" s="135" t="str">
        <f>VLOOKUP(F64,SCC_xref!$A$6:$B$59,2,FALSE)</f>
        <v>Venting - Compressor Shutdown</v>
      </c>
      <c r="H64" s="133">
        <v>0</v>
      </c>
      <c r="I64" s="137">
        <v>2.8472939767611463E-2</v>
      </c>
      <c r="J64" s="133">
        <v>0</v>
      </c>
      <c r="K64" s="133">
        <v>0</v>
      </c>
      <c r="L64" s="133">
        <v>0</v>
      </c>
    </row>
    <row r="65" spans="1:12" s="39" customFormat="1" x14ac:dyDescent="0.2">
      <c r="A65" s="39" t="s">
        <v>3169</v>
      </c>
      <c r="B65" s="39" t="str">
        <f>VLOOKUP(D65,fips_xref!$A$5:$C$17,2,FALSE)</f>
        <v>Fremont_NonTribal</v>
      </c>
      <c r="C65" s="122" t="str">
        <f t="shared" si="3"/>
        <v>56</v>
      </c>
      <c r="D65" s="172" t="s">
        <v>16617</v>
      </c>
      <c r="F65" s="39" t="str">
        <f>SCC_xref!A$22</f>
        <v>2310001650</v>
      </c>
      <c r="G65" s="138" t="str">
        <f>VLOOKUP(F65,SCC_xref!$A$6:$B$59,2,FALSE)</f>
        <v>Venting - Compressor Shutdown</v>
      </c>
      <c r="H65" s="134">
        <v>0</v>
      </c>
      <c r="I65" s="139">
        <v>0.74831189053447389</v>
      </c>
      <c r="J65" s="134">
        <v>0</v>
      </c>
      <c r="K65" s="134">
        <v>0</v>
      </c>
      <c r="L65" s="134">
        <v>0</v>
      </c>
    </row>
    <row r="66" spans="1:12" s="7" customFormat="1" x14ac:dyDescent="0.2">
      <c r="A66" s="42" t="s">
        <v>3170</v>
      </c>
      <c r="B66" s="42" t="str">
        <f>VLOOKUP(D66,fips_xref!$A$5:$C$17,2,FALSE)</f>
        <v>Fremont</v>
      </c>
      <c r="C66" s="76" t="str">
        <f t="shared" si="3"/>
        <v>56</v>
      </c>
      <c r="D66" s="170" t="s">
        <v>13957</v>
      </c>
      <c r="F66" s="42" t="str">
        <f>SCC_xref!A$32</f>
        <v>2310021410</v>
      </c>
      <c r="G66" s="42" t="str">
        <f>VLOOKUP(F66,SCC_xref!$A$6:$B$59,2,FALSE)</f>
        <v>Dehydrator</v>
      </c>
      <c r="H66" s="96">
        <v>4.7008880725557427</v>
      </c>
      <c r="I66" s="96">
        <v>922.71745973362374</v>
      </c>
      <c r="J66" s="96">
        <v>3.9487459809468239</v>
      </c>
      <c r="K66" s="96">
        <v>0</v>
      </c>
      <c r="L66" s="96">
        <v>0.35726749351423648</v>
      </c>
    </row>
    <row r="67" spans="1:12" s="135" customFormat="1" x14ac:dyDescent="0.2">
      <c r="A67" s="135" t="s">
        <v>3170</v>
      </c>
      <c r="B67" s="135" t="str">
        <f>VLOOKUP(D67,fips_xref!$A$5:$C$17,2,FALSE)</f>
        <v>Fremont_Tribal</v>
      </c>
      <c r="C67" s="136" t="str">
        <f t="shared" si="3"/>
        <v>56</v>
      </c>
      <c r="D67" s="180" t="s">
        <v>16616</v>
      </c>
      <c r="F67" s="135" t="str">
        <f>SCC_xref!A$32</f>
        <v>2310021410</v>
      </c>
      <c r="G67" s="135" t="str">
        <f>VLOOKUP(F67,SCC_xref!$A$6:$B$59,2,FALSE)</f>
        <v>Dehydrator</v>
      </c>
      <c r="H67" s="137">
        <v>0.17231039758089814</v>
      </c>
      <c r="I67" s="137">
        <v>33.822079974581598</v>
      </c>
      <c r="J67" s="137">
        <v>0.14474073396795442</v>
      </c>
      <c r="K67" s="137">
        <v>0</v>
      </c>
      <c r="L67" s="137">
        <v>1.309559021614826E-2</v>
      </c>
    </row>
    <row r="68" spans="1:12" s="138" customFormat="1" x14ac:dyDescent="0.2">
      <c r="A68" s="138" t="s">
        <v>3170</v>
      </c>
      <c r="B68" s="138" t="str">
        <f>VLOOKUP(D68,fips_xref!$A$5:$C$17,2,FALSE)</f>
        <v>Fremont_NonTribal</v>
      </c>
      <c r="C68" s="140" t="str">
        <f t="shared" si="3"/>
        <v>56</v>
      </c>
      <c r="D68" s="181" t="s">
        <v>16617</v>
      </c>
      <c r="F68" s="138" t="str">
        <f>SCC_xref!A$32</f>
        <v>2310021410</v>
      </c>
      <c r="G68" s="138" t="str">
        <f>VLOOKUP(F68,SCC_xref!$A$6:$B$59,2,FALSE)</f>
        <v>Dehydrator</v>
      </c>
      <c r="H68" s="139">
        <v>4.5285776749748443</v>
      </c>
      <c r="I68" s="139">
        <v>888.89537975904204</v>
      </c>
      <c r="J68" s="139">
        <v>3.8040052469788694</v>
      </c>
      <c r="K68" s="139">
        <v>0</v>
      </c>
      <c r="L68" s="139">
        <v>0.34417190329808822</v>
      </c>
    </row>
    <row r="69" spans="1:12" x14ac:dyDescent="0.2">
      <c r="A69" s="42" t="s">
        <v>20</v>
      </c>
      <c r="B69" s="43" t="str">
        <f>VLOOKUP(D69,fips_xref!$A$5:$C$17,2,FALSE)</f>
        <v>Fremont</v>
      </c>
      <c r="C69" s="44" t="str">
        <f t="shared" si="3"/>
        <v>56</v>
      </c>
      <c r="D69" s="170" t="s">
        <v>13957</v>
      </c>
      <c r="E69" s="44"/>
      <c r="F69" s="43" t="str">
        <f>SCC_xref!A$31</f>
        <v>2310020600</v>
      </c>
      <c r="G69" s="43" t="str">
        <f>VLOOKUP(F69,SCC_xref!$A$6:$B$59,2,FALSE)</f>
        <v>Compressor engines</v>
      </c>
      <c r="H69" s="124">
        <v>396.4390402662321</v>
      </c>
      <c r="I69" s="124">
        <v>47.489447113159365</v>
      </c>
      <c r="J69" s="124">
        <v>238.86684040781992</v>
      </c>
      <c r="K69" s="124">
        <v>0</v>
      </c>
      <c r="L69" s="124">
        <v>2.0025258148431879</v>
      </c>
    </row>
    <row r="70" spans="1:12" s="37" customFormat="1" x14ac:dyDescent="0.2">
      <c r="A70" s="135" t="s">
        <v>20</v>
      </c>
      <c r="B70" s="37" t="str">
        <f>VLOOKUP(D70,fips_xref!$A$5:$C$17,2,FALSE)</f>
        <v>Fremont_Tribal</v>
      </c>
      <c r="C70" s="123" t="str">
        <f t="shared" si="3"/>
        <v>56</v>
      </c>
      <c r="D70" s="171" t="s">
        <v>16616</v>
      </c>
      <c r="F70" s="37" t="str">
        <f>SCC_xref!A$31</f>
        <v>2310020600</v>
      </c>
      <c r="G70" s="37" t="str">
        <f>VLOOKUP(F70,SCC_xref!$A$6:$B$59,2,FALSE)</f>
        <v>Compressor engines</v>
      </c>
      <c r="H70" s="133">
        <v>14.531417806705099</v>
      </c>
      <c r="I70" s="133">
        <v>1.7407190698153965</v>
      </c>
      <c r="J70" s="133">
        <v>8.7556307668451367</v>
      </c>
      <c r="K70" s="133">
        <v>0</v>
      </c>
      <c r="L70" s="133">
        <v>7.3402304840252092E-2</v>
      </c>
    </row>
    <row r="71" spans="1:12" s="39" customFormat="1" x14ac:dyDescent="0.2">
      <c r="A71" s="138" t="s">
        <v>20</v>
      </c>
      <c r="B71" s="39" t="str">
        <f>VLOOKUP(D71,fips_xref!$A$5:$C$17,2,FALSE)</f>
        <v>Fremont_NonTribal</v>
      </c>
      <c r="C71" s="122" t="str">
        <f t="shared" si="3"/>
        <v>56</v>
      </c>
      <c r="D71" s="172" t="s">
        <v>16617</v>
      </c>
      <c r="F71" s="39" t="str">
        <f>SCC_xref!A$31</f>
        <v>2310020600</v>
      </c>
      <c r="G71" s="39" t="str">
        <f>VLOOKUP(F71,SCC_xref!$A$6:$B$59,2,FALSE)</f>
        <v>Compressor engines</v>
      </c>
      <c r="H71" s="134">
        <v>381.90762245952698</v>
      </c>
      <c r="I71" s="134">
        <v>45.748728043343974</v>
      </c>
      <c r="J71" s="134">
        <v>230.11120964097478</v>
      </c>
      <c r="K71" s="134">
        <v>0</v>
      </c>
      <c r="L71" s="134">
        <v>1.9291235100029358</v>
      </c>
    </row>
    <row r="72" spans="1:12" x14ac:dyDescent="0.2">
      <c r="A72" s="42" t="s">
        <v>901</v>
      </c>
      <c r="B72" s="42" t="str">
        <f>VLOOKUP(D72,fips_xref!$A$5:$C$17,2,FALSE)</f>
        <v>Fremont</v>
      </c>
      <c r="C72" s="76" t="str">
        <f t="shared" ref="C72:C77" si="4">LEFT(D72,2)</f>
        <v>56</v>
      </c>
      <c r="D72" s="170" t="s">
        <v>13957</v>
      </c>
      <c r="E72" s="7"/>
      <c r="F72" s="42" t="str">
        <f>SCC_xref!A$20</f>
        <v>2310001631</v>
      </c>
      <c r="G72" s="42" t="str">
        <f>VLOOKUP(F72,SCC_xref!$A$6:$B$59,2,FALSE)</f>
        <v>Blowdown Flaring</v>
      </c>
      <c r="H72" s="78">
        <v>66.353340632984853</v>
      </c>
      <c r="I72" s="78">
        <v>0</v>
      </c>
      <c r="J72" s="78">
        <v>361.04023579712339</v>
      </c>
      <c r="K72" s="78">
        <v>0</v>
      </c>
      <c r="L72" s="78">
        <v>0</v>
      </c>
    </row>
    <row r="73" spans="1:12" s="37" customFormat="1" x14ac:dyDescent="0.2">
      <c r="A73" s="182" t="s">
        <v>901</v>
      </c>
      <c r="B73" s="135" t="str">
        <f>VLOOKUP(D73,fips_xref!$A$5:$C$17,2,FALSE)</f>
        <v>Fremont_Tribal</v>
      </c>
      <c r="C73" s="136" t="str">
        <f t="shared" si="4"/>
        <v>56</v>
      </c>
      <c r="D73" s="180" t="s">
        <v>16616</v>
      </c>
      <c r="E73" s="135"/>
      <c r="F73" s="135" t="str">
        <f>SCC_xref!A$20</f>
        <v>2310001631</v>
      </c>
      <c r="G73" s="135" t="str">
        <f>VLOOKUP(F73,SCC_xref!$A$6:$B$59,2,FALSE)</f>
        <v>Blowdown Flaring</v>
      </c>
      <c r="H73" s="137">
        <v>2.4321724595060132</v>
      </c>
      <c r="I73" s="137">
        <v>0</v>
      </c>
      <c r="J73" s="137">
        <v>13.233879559076835</v>
      </c>
      <c r="K73" s="137">
        <v>0</v>
      </c>
      <c r="L73" s="137">
        <v>0</v>
      </c>
    </row>
    <row r="74" spans="1:12" s="39" customFormat="1" x14ac:dyDescent="0.2">
      <c r="A74" s="138" t="s">
        <v>901</v>
      </c>
      <c r="B74" s="138" t="str">
        <f>VLOOKUP(D74,fips_xref!$A$5:$C$17,2,FALSE)</f>
        <v>Fremont_NonTribal</v>
      </c>
      <c r="C74" s="140" t="str">
        <f t="shared" si="4"/>
        <v>56</v>
      </c>
      <c r="D74" s="181" t="s">
        <v>16617</v>
      </c>
      <c r="E74" s="138"/>
      <c r="F74" s="138" t="str">
        <f>SCC_xref!A$20</f>
        <v>2310001631</v>
      </c>
      <c r="G74" s="138" t="str">
        <f>VLOOKUP(F74,SCC_xref!$A$6:$B$59,2,FALSE)</f>
        <v>Blowdown Flaring</v>
      </c>
      <c r="H74" s="139">
        <v>63.92116817347884</v>
      </c>
      <c r="I74" s="139">
        <v>0</v>
      </c>
      <c r="J74" s="139">
        <v>347.80635623804653</v>
      </c>
      <c r="K74" s="139">
        <v>0</v>
      </c>
      <c r="L74" s="139">
        <v>0</v>
      </c>
    </row>
    <row r="75" spans="1:12" x14ac:dyDescent="0.2">
      <c r="A75" s="42" t="s">
        <v>3159</v>
      </c>
      <c r="B75" s="42" t="str">
        <f>VLOOKUP(D75,fips_xref!$A$5:$C$17,2,FALSE)</f>
        <v>Fremont</v>
      </c>
      <c r="C75" s="76" t="str">
        <f t="shared" si="4"/>
        <v>56</v>
      </c>
      <c r="D75" s="170" t="s">
        <v>13957</v>
      </c>
      <c r="E75" s="7"/>
      <c r="F75" s="42" t="str">
        <f>SCC_xref!A$38</f>
        <v>2310022000</v>
      </c>
      <c r="G75" s="42" t="str">
        <f>VLOOKUP(F75,SCC_xref!$A$6:$B$59,2,FALSE)</f>
        <v>Amine Units</v>
      </c>
      <c r="H75" s="78">
        <v>0</v>
      </c>
      <c r="I75" s="78">
        <v>0</v>
      </c>
      <c r="J75" s="78">
        <v>0</v>
      </c>
      <c r="K75" s="78">
        <v>0</v>
      </c>
      <c r="L75" s="78">
        <v>0</v>
      </c>
    </row>
    <row r="76" spans="1:12" s="37" customFormat="1" x14ac:dyDescent="0.2">
      <c r="A76" s="182" t="s">
        <v>3159</v>
      </c>
      <c r="B76" s="135" t="str">
        <f>VLOOKUP(D76,fips_xref!$A$5:$C$17,2,FALSE)</f>
        <v>Fremont_Tribal</v>
      </c>
      <c r="C76" s="136" t="str">
        <f t="shared" si="4"/>
        <v>56</v>
      </c>
      <c r="D76" s="180" t="s">
        <v>16616</v>
      </c>
      <c r="E76" s="135"/>
      <c r="F76" s="135" t="str">
        <f>SCC_xref!A$38</f>
        <v>2310022000</v>
      </c>
      <c r="G76" s="135" t="str">
        <f>VLOOKUP(F76,SCC_xref!$A$6:$B$59,2,FALSE)</f>
        <v>Amine Units</v>
      </c>
      <c r="H76" s="137">
        <v>0</v>
      </c>
      <c r="I76" s="137">
        <v>0</v>
      </c>
      <c r="J76" s="137">
        <v>0</v>
      </c>
      <c r="K76" s="137">
        <v>0</v>
      </c>
      <c r="L76" s="137">
        <v>0</v>
      </c>
    </row>
    <row r="77" spans="1:12" s="39" customFormat="1" x14ac:dyDescent="0.2">
      <c r="A77" s="138" t="s">
        <v>3159</v>
      </c>
      <c r="B77" s="138" t="str">
        <f>VLOOKUP(D77,fips_xref!$A$5:$C$17,2,FALSE)</f>
        <v>Fremont_NonTribal</v>
      </c>
      <c r="C77" s="140" t="str">
        <f t="shared" si="4"/>
        <v>56</v>
      </c>
      <c r="D77" s="181" t="s">
        <v>16617</v>
      </c>
      <c r="E77" s="138"/>
      <c r="F77" s="138" t="str">
        <f>SCC_xref!A$38</f>
        <v>2310022000</v>
      </c>
      <c r="G77" s="138" t="str">
        <f>VLOOKUP(F77,SCC_xref!$A$6:$B$59,2,FALSE)</f>
        <v>Amine Units</v>
      </c>
      <c r="H77" s="139">
        <v>0</v>
      </c>
      <c r="I77" s="139">
        <v>0</v>
      </c>
      <c r="J77" s="139">
        <v>0</v>
      </c>
      <c r="K77" s="139">
        <v>0</v>
      </c>
      <c r="L77" s="139">
        <v>0</v>
      </c>
    </row>
  </sheetData>
  <autoFilter ref="A5:D77"/>
  <phoneticPr fontId="4"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91"/>
  <sheetViews>
    <sheetView workbookViewId="0">
      <selection activeCell="A5" sqref="A5"/>
    </sheetView>
  </sheetViews>
  <sheetFormatPr defaultColWidth="9.140625" defaultRowHeight="12.75" x14ac:dyDescent="0.2"/>
  <cols>
    <col min="1" max="1" width="12" customWidth="1"/>
    <col min="2" max="2" width="29.140625" bestFit="1" customWidth="1"/>
    <col min="3" max="3" width="29.140625" style="126" customWidth="1"/>
    <col min="4" max="4" width="14.85546875" style="7" customWidth="1"/>
    <col min="5" max="6" width="45.7109375" style="73" customWidth="1"/>
    <col min="7" max="7" width="46.28515625" style="73" customWidth="1"/>
    <col min="8" max="8" width="23.7109375" style="7" customWidth="1"/>
    <col min="9" max="9" width="21.42578125" style="7" customWidth="1"/>
    <col min="10" max="10" width="58.42578125" style="7" customWidth="1"/>
    <col min="11" max="16384" width="9.140625" style="7"/>
  </cols>
  <sheetData>
    <row r="1" spans="1:12" customFormat="1" x14ac:dyDescent="0.2">
      <c r="C1" s="126"/>
      <c r="E1" s="14"/>
      <c r="F1" s="14"/>
      <c r="G1" s="14"/>
    </row>
    <row r="2" spans="1:12" customFormat="1" x14ac:dyDescent="0.2">
      <c r="C2" s="126"/>
      <c r="E2" s="14"/>
      <c r="F2" s="14"/>
      <c r="G2" s="14"/>
    </row>
    <row r="3" spans="1:12" customFormat="1" x14ac:dyDescent="0.2">
      <c r="C3" s="126"/>
      <c r="E3" s="14"/>
      <c r="F3" s="14"/>
      <c r="G3" s="14"/>
    </row>
    <row r="4" spans="1:12" customFormat="1" ht="13.5" thickBot="1" x14ac:dyDescent="0.25">
      <c r="A4" s="5" t="s">
        <v>17240</v>
      </c>
      <c r="C4" s="126"/>
      <c r="D4" s="5"/>
      <c r="E4" s="14"/>
      <c r="F4" s="14"/>
      <c r="G4" s="14"/>
    </row>
    <row r="5" spans="1:12" customFormat="1" x14ac:dyDescent="0.2">
      <c r="A5" s="3" t="s">
        <v>792</v>
      </c>
      <c r="B5" s="145" t="s">
        <v>793</v>
      </c>
      <c r="C5" s="148"/>
      <c r="D5" s="241" t="s">
        <v>792</v>
      </c>
      <c r="E5" s="242" t="s">
        <v>5580</v>
      </c>
      <c r="F5" s="242"/>
      <c r="G5" s="242" t="s">
        <v>5580</v>
      </c>
      <c r="I5" s="15" t="s">
        <v>1147</v>
      </c>
      <c r="J5" s="16" t="s">
        <v>1148</v>
      </c>
    </row>
    <row r="6" spans="1:12" customFormat="1" ht="25.5" x14ac:dyDescent="0.2">
      <c r="A6" s="2" t="s">
        <v>2416</v>
      </c>
      <c r="B6" s="146" t="s">
        <v>2412</v>
      </c>
      <c r="C6" s="21"/>
      <c r="D6" s="243">
        <v>20200201</v>
      </c>
      <c r="E6" s="244" t="s">
        <v>20</v>
      </c>
      <c r="F6" s="244">
        <f t="shared" ref="F6:F45" si="0">D6</f>
        <v>20200201</v>
      </c>
      <c r="G6" s="244" t="s">
        <v>5582</v>
      </c>
      <c r="I6" s="12" t="s">
        <v>1149</v>
      </c>
      <c r="J6" s="17" t="s">
        <v>1150</v>
      </c>
    </row>
    <row r="7" spans="1:12" customFormat="1" ht="25.5" x14ac:dyDescent="0.2">
      <c r="A7" s="2" t="s">
        <v>2585</v>
      </c>
      <c r="B7" s="147" t="s">
        <v>2584</v>
      </c>
      <c r="C7" s="21"/>
      <c r="D7" s="243">
        <v>20200202</v>
      </c>
      <c r="E7" s="244" t="s">
        <v>20</v>
      </c>
      <c r="F7" s="244">
        <f t="shared" si="0"/>
        <v>20200202</v>
      </c>
      <c r="G7" s="244" t="s">
        <v>5584</v>
      </c>
      <c r="I7" s="12" t="s">
        <v>1151</v>
      </c>
      <c r="J7" s="17" t="s">
        <v>2690</v>
      </c>
    </row>
    <row r="8" spans="1:12" customFormat="1" ht="25.5" x14ac:dyDescent="0.2">
      <c r="A8" s="2" t="s">
        <v>2415</v>
      </c>
      <c r="B8" s="146" t="s">
        <v>799</v>
      </c>
      <c r="C8" s="21"/>
      <c r="D8" s="243">
        <v>20200203</v>
      </c>
      <c r="E8" s="244" t="s">
        <v>20</v>
      </c>
      <c r="F8" s="244">
        <f t="shared" si="0"/>
        <v>20200203</v>
      </c>
      <c r="G8" s="244" t="s">
        <v>4241</v>
      </c>
      <c r="I8" s="12" t="s">
        <v>313</v>
      </c>
      <c r="J8" s="17" t="s">
        <v>314</v>
      </c>
    </row>
    <row r="9" spans="1:12" customFormat="1" ht="25.5" x14ac:dyDescent="0.2">
      <c r="A9" s="2" t="s">
        <v>2419</v>
      </c>
      <c r="B9" s="146" t="s">
        <v>2588</v>
      </c>
      <c r="C9" s="144"/>
      <c r="D9" s="243">
        <v>20200209</v>
      </c>
      <c r="E9" s="244" t="s">
        <v>20</v>
      </c>
      <c r="F9" s="244">
        <f t="shared" si="0"/>
        <v>20200209</v>
      </c>
      <c r="G9" s="244" t="s">
        <v>4243</v>
      </c>
      <c r="I9" s="12" t="s">
        <v>315</v>
      </c>
      <c r="J9" s="17" t="s">
        <v>1497</v>
      </c>
    </row>
    <row r="10" spans="1:12" customFormat="1" ht="25.5" x14ac:dyDescent="0.2">
      <c r="A10" s="2" t="s">
        <v>2421</v>
      </c>
      <c r="B10" s="146" t="s">
        <v>1863</v>
      </c>
      <c r="C10" s="144"/>
      <c r="D10" s="243">
        <v>20200252</v>
      </c>
      <c r="E10" s="244" t="s">
        <v>20</v>
      </c>
      <c r="F10" s="244">
        <f t="shared" si="0"/>
        <v>20200252</v>
      </c>
      <c r="G10" s="244" t="s">
        <v>4245</v>
      </c>
      <c r="I10" s="12" t="s">
        <v>1498</v>
      </c>
      <c r="J10" s="17" t="s">
        <v>7597</v>
      </c>
    </row>
    <row r="11" spans="1:12" customFormat="1" ht="25.5" x14ac:dyDescent="0.2">
      <c r="A11" s="2" t="s">
        <v>2417</v>
      </c>
      <c r="B11" s="146" t="s">
        <v>1865</v>
      </c>
      <c r="C11" s="144"/>
      <c r="D11" s="243">
        <v>20200253</v>
      </c>
      <c r="E11" s="244" t="s">
        <v>20</v>
      </c>
      <c r="F11" s="244">
        <f t="shared" si="0"/>
        <v>20200253</v>
      </c>
      <c r="G11" s="244" t="s">
        <v>4247</v>
      </c>
      <c r="I11" s="12" t="s">
        <v>7598</v>
      </c>
      <c r="J11" s="17" t="s">
        <v>10434</v>
      </c>
    </row>
    <row r="12" spans="1:12" customFormat="1" ht="25.5" x14ac:dyDescent="0.2">
      <c r="A12" s="2" t="s">
        <v>788</v>
      </c>
      <c r="B12" s="146" t="s">
        <v>789</v>
      </c>
      <c r="C12" s="144"/>
      <c r="D12" s="243">
        <v>20200253</v>
      </c>
      <c r="E12" s="244" t="s">
        <v>20</v>
      </c>
      <c r="F12" s="244">
        <f t="shared" si="0"/>
        <v>20200253</v>
      </c>
      <c r="G12" s="244" t="s">
        <v>4249</v>
      </c>
      <c r="I12" s="12" t="s">
        <v>10435</v>
      </c>
      <c r="J12" s="17" t="s">
        <v>10436</v>
      </c>
    </row>
    <row r="13" spans="1:12" customFormat="1" ht="26.25" thickBot="1" x14ac:dyDescent="0.25">
      <c r="A13" s="2" t="s">
        <v>791</v>
      </c>
      <c r="B13" s="146" t="s">
        <v>790</v>
      </c>
      <c r="C13" s="144"/>
      <c r="D13" s="243">
        <v>31000101</v>
      </c>
      <c r="E13" s="244" t="s">
        <v>1864</v>
      </c>
      <c r="F13" s="244">
        <f t="shared" si="0"/>
        <v>31000101</v>
      </c>
      <c r="G13" s="244" t="s">
        <v>4251</v>
      </c>
      <c r="I13" s="13" t="s">
        <v>10437</v>
      </c>
      <c r="J13" s="18" t="s">
        <v>10438</v>
      </c>
    </row>
    <row r="14" spans="1:12" customFormat="1" ht="25.5" x14ac:dyDescent="0.2">
      <c r="A14" s="2" t="s">
        <v>1866</v>
      </c>
      <c r="B14" s="146" t="s">
        <v>1867</v>
      </c>
      <c r="C14" s="144"/>
      <c r="D14" s="243">
        <v>31000102</v>
      </c>
      <c r="E14" s="244" t="s">
        <v>10443</v>
      </c>
      <c r="F14" s="244">
        <f t="shared" si="0"/>
        <v>31000102</v>
      </c>
      <c r="G14" s="244" t="s">
        <v>4253</v>
      </c>
    </row>
    <row r="15" spans="1:12" customFormat="1" ht="25.5" x14ac:dyDescent="0.2">
      <c r="A15" s="2" t="s">
        <v>1868</v>
      </c>
      <c r="B15" s="146" t="s">
        <v>1869</v>
      </c>
      <c r="C15" s="144"/>
      <c r="D15" s="243">
        <v>31000123</v>
      </c>
      <c r="E15" s="244" t="s">
        <v>10444</v>
      </c>
      <c r="F15" s="244">
        <f t="shared" si="0"/>
        <v>31000123</v>
      </c>
      <c r="G15" s="244" t="s">
        <v>7304</v>
      </c>
    </row>
    <row r="16" spans="1:12" customFormat="1" ht="25.5" x14ac:dyDescent="0.2">
      <c r="A16" s="2" t="s">
        <v>2422</v>
      </c>
      <c r="B16" s="146" t="s">
        <v>5586</v>
      </c>
      <c r="C16" s="144"/>
      <c r="D16" s="243">
        <v>31000129</v>
      </c>
      <c r="E16" s="244" t="s">
        <v>10445</v>
      </c>
      <c r="F16" s="244">
        <f t="shared" si="0"/>
        <v>31000129</v>
      </c>
      <c r="G16" s="244" t="s">
        <v>7306</v>
      </c>
      <c r="H16" s="73"/>
      <c r="I16" s="73"/>
      <c r="J16" s="73"/>
      <c r="K16" s="73"/>
      <c r="L16" s="7"/>
    </row>
    <row r="17" spans="1:12" customFormat="1" ht="25.5" x14ac:dyDescent="0.2">
      <c r="A17" s="2" t="s">
        <v>1877</v>
      </c>
      <c r="B17" s="146" t="s">
        <v>1878</v>
      </c>
      <c r="C17" s="144"/>
      <c r="D17" s="243">
        <v>31000130</v>
      </c>
      <c r="E17" s="244" t="s">
        <v>7620</v>
      </c>
      <c r="F17" s="244">
        <f t="shared" si="0"/>
        <v>31000130</v>
      </c>
      <c r="G17" s="244" t="s">
        <v>7308</v>
      </c>
      <c r="H17" s="73"/>
      <c r="I17" s="73"/>
      <c r="J17" s="73"/>
      <c r="K17" s="73"/>
      <c r="L17" s="7"/>
    </row>
    <row r="18" spans="1:12" customFormat="1" ht="38.25" x14ac:dyDescent="0.2">
      <c r="A18" s="2" t="s">
        <v>2423</v>
      </c>
      <c r="B18" s="146" t="s">
        <v>2409</v>
      </c>
      <c r="C18" s="144"/>
      <c r="D18" s="243">
        <v>31000132</v>
      </c>
      <c r="E18" s="244" t="s">
        <v>7621</v>
      </c>
      <c r="F18" s="244">
        <f t="shared" si="0"/>
        <v>31000132</v>
      </c>
      <c r="G18" s="244" t="s">
        <v>7310</v>
      </c>
      <c r="H18" s="73"/>
      <c r="I18" s="73"/>
      <c r="J18" s="73"/>
      <c r="K18" s="73"/>
      <c r="L18" s="7"/>
    </row>
    <row r="19" spans="1:12" customFormat="1" ht="38.25" x14ac:dyDescent="0.2">
      <c r="A19" s="2" t="s">
        <v>2424</v>
      </c>
      <c r="B19" s="146" t="s">
        <v>2411</v>
      </c>
      <c r="C19" s="144"/>
      <c r="D19" s="243">
        <v>31000199</v>
      </c>
      <c r="E19" s="244" t="s">
        <v>7622</v>
      </c>
      <c r="F19" s="244">
        <f t="shared" si="0"/>
        <v>31000199</v>
      </c>
      <c r="G19" s="244" t="s">
        <v>7312</v>
      </c>
      <c r="H19" s="73"/>
      <c r="I19" s="73"/>
      <c r="J19" s="73"/>
      <c r="K19" s="73"/>
      <c r="L19" s="7"/>
    </row>
    <row r="20" spans="1:12" customFormat="1" ht="38.25" x14ac:dyDescent="0.2">
      <c r="A20" s="2" t="s">
        <v>900</v>
      </c>
      <c r="B20" s="146" t="s">
        <v>901</v>
      </c>
      <c r="C20" s="144"/>
      <c r="D20" s="243">
        <v>31000201</v>
      </c>
      <c r="E20" s="244" t="s">
        <v>7623</v>
      </c>
      <c r="F20" s="244">
        <f t="shared" si="0"/>
        <v>31000201</v>
      </c>
      <c r="G20" s="244" t="s">
        <v>7314</v>
      </c>
      <c r="H20" s="73"/>
      <c r="I20" s="73"/>
      <c r="J20" s="73"/>
      <c r="K20" s="73"/>
      <c r="L20" s="7"/>
    </row>
    <row r="21" spans="1:12" customFormat="1" ht="25.5" x14ac:dyDescent="0.2">
      <c r="A21" s="2" t="s">
        <v>1870</v>
      </c>
      <c r="B21" s="146" t="s">
        <v>1871</v>
      </c>
      <c r="C21" s="144"/>
      <c r="D21" s="243">
        <v>31000202</v>
      </c>
      <c r="E21" s="244" t="s">
        <v>7624</v>
      </c>
      <c r="F21" s="244">
        <f t="shared" si="0"/>
        <v>31000202</v>
      </c>
      <c r="G21" s="244" t="s">
        <v>4255</v>
      </c>
      <c r="H21" s="73"/>
      <c r="I21" s="73"/>
      <c r="J21" s="73"/>
      <c r="K21" s="73"/>
      <c r="L21" s="7"/>
    </row>
    <row r="22" spans="1:12" customFormat="1" ht="25.5" x14ac:dyDescent="0.2">
      <c r="A22" s="2" t="s">
        <v>1872</v>
      </c>
      <c r="B22" s="146" t="s">
        <v>1873</v>
      </c>
      <c r="C22" s="144"/>
      <c r="D22" s="243">
        <v>31000203</v>
      </c>
      <c r="E22" s="244" t="s">
        <v>20</v>
      </c>
      <c r="F22" s="244">
        <f t="shared" si="0"/>
        <v>31000203</v>
      </c>
      <c r="G22" s="244" t="s">
        <v>4257</v>
      </c>
      <c r="H22" s="73"/>
      <c r="I22" s="73"/>
      <c r="J22" s="73"/>
      <c r="K22" s="73"/>
      <c r="L22" s="7"/>
    </row>
    <row r="23" spans="1:12" customFormat="1" ht="25.5" x14ac:dyDescent="0.2">
      <c r="A23" s="2" t="s">
        <v>2426</v>
      </c>
      <c r="B23" s="146" t="s">
        <v>798</v>
      </c>
      <c r="C23" s="144"/>
      <c r="D23" s="243">
        <v>31000205</v>
      </c>
      <c r="E23" s="244" t="s">
        <v>897</v>
      </c>
      <c r="F23" s="244">
        <f t="shared" si="0"/>
        <v>31000205</v>
      </c>
      <c r="G23" s="244" t="s">
        <v>4259</v>
      </c>
      <c r="H23" s="73"/>
      <c r="I23" s="73"/>
      <c r="J23" s="73"/>
      <c r="K23" s="73"/>
      <c r="L23" s="7"/>
    </row>
    <row r="24" spans="1:12" customFormat="1" ht="25.5" x14ac:dyDescent="0.2">
      <c r="A24" s="2" t="s">
        <v>2427</v>
      </c>
      <c r="B24" s="146" t="s">
        <v>797</v>
      </c>
      <c r="C24" s="144"/>
      <c r="D24" s="243">
        <v>31000207</v>
      </c>
      <c r="E24" s="245" t="s">
        <v>1864</v>
      </c>
      <c r="F24" s="244">
        <f t="shared" si="0"/>
        <v>31000207</v>
      </c>
      <c r="G24" s="244" t="s">
        <v>1542</v>
      </c>
      <c r="H24" s="73"/>
      <c r="I24" s="73"/>
      <c r="J24" s="73"/>
      <c r="K24" s="73"/>
      <c r="L24" s="7"/>
    </row>
    <row r="25" spans="1:12" customFormat="1" ht="38.25" x14ac:dyDescent="0.2">
      <c r="A25" s="2" t="s">
        <v>1881</v>
      </c>
      <c r="B25" s="146" t="s">
        <v>1882</v>
      </c>
      <c r="C25" s="144"/>
      <c r="D25" s="243">
        <v>31000209</v>
      </c>
      <c r="E25" s="244" t="s">
        <v>7625</v>
      </c>
      <c r="F25" s="244">
        <f t="shared" si="0"/>
        <v>31000209</v>
      </c>
      <c r="G25" s="244" t="s">
        <v>1544</v>
      </c>
      <c r="H25" s="73"/>
      <c r="I25" s="73"/>
      <c r="J25" s="73"/>
      <c r="K25" s="73"/>
      <c r="L25" s="7"/>
    </row>
    <row r="26" spans="1:12" customFormat="1" ht="38.25" x14ac:dyDescent="0.2">
      <c r="A26" s="2" t="s">
        <v>1883</v>
      </c>
      <c r="B26" s="146" t="s">
        <v>1884</v>
      </c>
      <c r="C26" s="144"/>
      <c r="D26" s="243">
        <v>31000215</v>
      </c>
      <c r="E26" s="244" t="s">
        <v>7626</v>
      </c>
      <c r="F26" s="244">
        <f t="shared" si="0"/>
        <v>31000215</v>
      </c>
      <c r="G26" s="244" t="s">
        <v>1546</v>
      </c>
      <c r="H26" s="73"/>
      <c r="I26" s="73"/>
      <c r="J26" s="73"/>
      <c r="K26" s="73"/>
      <c r="L26" s="7"/>
    </row>
    <row r="27" spans="1:12" customFormat="1" ht="38.25" x14ac:dyDescent="0.2">
      <c r="A27" s="2" t="s">
        <v>1889</v>
      </c>
      <c r="B27" s="146" t="s">
        <v>796</v>
      </c>
      <c r="C27" s="144"/>
      <c r="D27" s="243">
        <v>31000216</v>
      </c>
      <c r="E27" s="244" t="s">
        <v>7627</v>
      </c>
      <c r="F27" s="244">
        <f t="shared" si="0"/>
        <v>31000216</v>
      </c>
      <c r="G27" s="244" t="s">
        <v>1548</v>
      </c>
      <c r="H27" s="73"/>
      <c r="I27" s="73"/>
      <c r="J27" s="73"/>
      <c r="K27" s="73"/>
      <c r="L27" s="7"/>
    </row>
    <row r="28" spans="1:12" customFormat="1" ht="38.25" x14ac:dyDescent="0.2">
      <c r="A28" s="2" t="s">
        <v>2418</v>
      </c>
      <c r="B28" s="146" t="s">
        <v>3165</v>
      </c>
      <c r="C28" s="144"/>
      <c r="D28" s="243">
        <v>31000220</v>
      </c>
      <c r="E28" s="244" t="s">
        <v>7628</v>
      </c>
      <c r="F28" s="244">
        <f t="shared" si="0"/>
        <v>31000220</v>
      </c>
      <c r="G28" s="244" t="s">
        <v>1550</v>
      </c>
      <c r="H28" s="73"/>
      <c r="I28" s="73"/>
      <c r="J28" s="73"/>
      <c r="K28" s="73"/>
      <c r="L28" s="7"/>
    </row>
    <row r="29" spans="1:12" customFormat="1" ht="25.5" x14ac:dyDescent="0.2">
      <c r="A29" s="2" t="s">
        <v>2420</v>
      </c>
      <c r="B29" s="146" t="s">
        <v>2587</v>
      </c>
      <c r="C29" s="144"/>
      <c r="D29" s="243">
        <v>31000225</v>
      </c>
      <c r="E29" s="244" t="s">
        <v>7629</v>
      </c>
      <c r="F29" s="244">
        <f t="shared" si="0"/>
        <v>31000225</v>
      </c>
      <c r="G29" s="244" t="s">
        <v>0</v>
      </c>
      <c r="H29" s="73"/>
      <c r="I29" s="73"/>
      <c r="J29" s="73"/>
      <c r="K29" s="73"/>
      <c r="L29" s="7"/>
    </row>
    <row r="30" spans="1:12" customFormat="1" ht="25.5" x14ac:dyDescent="0.2">
      <c r="A30" s="9" t="s">
        <v>2428</v>
      </c>
      <c r="B30" s="146" t="s">
        <v>2429</v>
      </c>
      <c r="C30" s="144"/>
      <c r="D30" s="243">
        <v>31000226</v>
      </c>
      <c r="E30" s="244" t="s">
        <v>7630</v>
      </c>
      <c r="F30" s="244">
        <f t="shared" si="0"/>
        <v>31000226</v>
      </c>
      <c r="G30" s="244" t="s">
        <v>2</v>
      </c>
      <c r="H30" s="73"/>
      <c r="I30" s="73"/>
      <c r="J30" s="73"/>
      <c r="K30" s="73"/>
      <c r="L30" s="7"/>
    </row>
    <row r="31" spans="1:12" customFormat="1" ht="38.25" x14ac:dyDescent="0.2">
      <c r="A31" s="2" t="s">
        <v>821</v>
      </c>
      <c r="B31" s="147" t="s">
        <v>820</v>
      </c>
      <c r="C31" s="144"/>
      <c r="D31" s="243">
        <v>31000227</v>
      </c>
      <c r="E31" s="246" t="s">
        <v>1874</v>
      </c>
      <c r="F31" s="244">
        <f t="shared" si="0"/>
        <v>31000227</v>
      </c>
      <c r="G31" s="244" t="s">
        <v>4</v>
      </c>
      <c r="H31" s="73"/>
      <c r="I31" s="73"/>
      <c r="J31" s="73"/>
      <c r="K31" s="73"/>
      <c r="L31" s="7"/>
    </row>
    <row r="32" spans="1:12" customFormat="1" ht="38.25" x14ac:dyDescent="0.2">
      <c r="A32" s="65" t="s">
        <v>1875</v>
      </c>
      <c r="B32" s="146" t="s">
        <v>1874</v>
      </c>
      <c r="C32" s="144"/>
      <c r="D32" s="243">
        <v>31000227</v>
      </c>
      <c r="E32" s="246" t="s">
        <v>1874</v>
      </c>
      <c r="F32" s="244">
        <f t="shared" si="0"/>
        <v>31000227</v>
      </c>
      <c r="G32" s="244" t="s">
        <v>6</v>
      </c>
      <c r="H32" s="73"/>
      <c r="I32" s="73"/>
      <c r="J32" s="73"/>
      <c r="K32" s="73"/>
      <c r="L32" s="7"/>
    </row>
    <row r="33" spans="1:12" customFormat="1" ht="25.5" x14ac:dyDescent="0.2">
      <c r="A33" s="65" t="s">
        <v>1888</v>
      </c>
      <c r="B33" s="146" t="s">
        <v>1876</v>
      </c>
      <c r="C33" s="144"/>
      <c r="D33" s="243">
        <v>31000229</v>
      </c>
      <c r="E33" s="244" t="s">
        <v>1855</v>
      </c>
      <c r="F33" s="244">
        <f t="shared" si="0"/>
        <v>31000229</v>
      </c>
      <c r="G33" s="244" t="s">
        <v>8</v>
      </c>
      <c r="H33" s="73"/>
      <c r="I33" s="73"/>
      <c r="J33" s="73"/>
      <c r="K33" s="73"/>
      <c r="L33" s="7"/>
    </row>
    <row r="34" spans="1:12" customFormat="1" ht="25.5" x14ac:dyDescent="0.2">
      <c r="A34" s="2" t="s">
        <v>2583</v>
      </c>
      <c r="B34" s="147" t="s">
        <v>2582</v>
      </c>
      <c r="C34" s="144"/>
      <c r="D34" s="243">
        <v>31000230</v>
      </c>
      <c r="E34" s="244" t="s">
        <v>1856</v>
      </c>
      <c r="F34" s="244">
        <f t="shared" si="0"/>
        <v>31000230</v>
      </c>
      <c r="G34" s="244" t="s">
        <v>25</v>
      </c>
      <c r="H34" s="73"/>
      <c r="I34" s="73"/>
      <c r="J34" s="73"/>
      <c r="K34" s="73"/>
      <c r="L34" s="7"/>
    </row>
    <row r="35" spans="1:12" customFormat="1" ht="25.5" x14ac:dyDescent="0.2">
      <c r="A35" s="12" t="s">
        <v>1890</v>
      </c>
      <c r="B35" s="205" t="s">
        <v>16392</v>
      </c>
      <c r="C35" s="144"/>
      <c r="D35" s="243">
        <v>31000299</v>
      </c>
      <c r="E35" s="244" t="s">
        <v>1857</v>
      </c>
      <c r="F35" s="244">
        <f t="shared" si="0"/>
        <v>31000299</v>
      </c>
      <c r="G35" s="244" t="s">
        <v>1257</v>
      </c>
      <c r="H35" s="73"/>
      <c r="I35" s="73"/>
      <c r="J35" s="73"/>
      <c r="K35" s="73"/>
      <c r="L35" s="7"/>
    </row>
    <row r="36" spans="1:12" customFormat="1" ht="38.25" x14ac:dyDescent="0.2">
      <c r="A36" s="9" t="s">
        <v>5576</v>
      </c>
      <c r="B36" s="146" t="s">
        <v>5577</v>
      </c>
      <c r="C36" s="144"/>
      <c r="D36" s="243">
        <v>31000301</v>
      </c>
      <c r="E36" s="246" t="s">
        <v>1874</v>
      </c>
      <c r="F36" s="244">
        <f t="shared" si="0"/>
        <v>31000301</v>
      </c>
      <c r="G36" s="244" t="s">
        <v>1259</v>
      </c>
      <c r="H36" s="73"/>
      <c r="I36" s="73"/>
      <c r="J36" s="73"/>
      <c r="K36" s="73"/>
      <c r="L36" s="7"/>
    </row>
    <row r="37" spans="1:12" customFormat="1" ht="51" x14ac:dyDescent="0.2">
      <c r="A37" s="121" t="s">
        <v>3163</v>
      </c>
      <c r="B37" s="146" t="s">
        <v>3164</v>
      </c>
      <c r="C37" s="144"/>
      <c r="D37" s="243">
        <v>31000302</v>
      </c>
      <c r="E37" s="246" t="s">
        <v>1874</v>
      </c>
      <c r="F37" s="244">
        <f t="shared" si="0"/>
        <v>31000302</v>
      </c>
      <c r="G37" s="244" t="s">
        <v>1261</v>
      </c>
      <c r="H37" s="73"/>
      <c r="I37" s="73"/>
      <c r="J37" s="73"/>
      <c r="K37" s="73"/>
      <c r="L37" s="7"/>
    </row>
    <row r="38" spans="1:12" customFormat="1" ht="51" x14ac:dyDescent="0.2">
      <c r="A38" s="201" t="s">
        <v>2872</v>
      </c>
      <c r="B38" s="202" t="s">
        <v>3159</v>
      </c>
      <c r="C38" s="144"/>
      <c r="D38" s="243">
        <v>31000303</v>
      </c>
      <c r="E38" s="246" t="s">
        <v>1874</v>
      </c>
      <c r="F38" s="244">
        <f t="shared" si="0"/>
        <v>31000303</v>
      </c>
      <c r="G38" s="244" t="s">
        <v>3814</v>
      </c>
      <c r="H38" s="7"/>
      <c r="I38" s="7"/>
      <c r="J38" s="7"/>
      <c r="K38" s="7"/>
      <c r="L38" s="7"/>
    </row>
    <row r="39" spans="1:12" customFormat="1" ht="38.25" x14ac:dyDescent="0.2">
      <c r="A39" s="10"/>
      <c r="C39" s="144"/>
      <c r="D39" s="243">
        <v>31000304</v>
      </c>
      <c r="E39" s="246" t="s">
        <v>1874</v>
      </c>
      <c r="F39" s="244">
        <f t="shared" si="0"/>
        <v>31000304</v>
      </c>
      <c r="G39" s="244" t="s">
        <v>3816</v>
      </c>
      <c r="H39" s="7"/>
      <c r="I39" s="7"/>
      <c r="J39" s="7"/>
      <c r="K39" s="7"/>
      <c r="L39" s="7"/>
    </row>
    <row r="40" spans="1:12" customFormat="1" ht="38.25" x14ac:dyDescent="0.2">
      <c r="A40" s="4" t="s">
        <v>2425</v>
      </c>
      <c r="C40" s="144"/>
      <c r="D40" s="243">
        <v>31000305</v>
      </c>
      <c r="E40" s="244" t="s">
        <v>1858</v>
      </c>
      <c r="F40" s="244">
        <f t="shared" si="0"/>
        <v>31000305</v>
      </c>
      <c r="G40" s="244" t="s">
        <v>3818</v>
      </c>
      <c r="H40" s="7"/>
      <c r="I40" s="7"/>
      <c r="J40" s="7"/>
      <c r="K40" s="7"/>
      <c r="L40" s="7"/>
    </row>
    <row r="41" spans="1:12" customFormat="1" ht="25.5" x14ac:dyDescent="0.2">
      <c r="A41" s="3" t="s">
        <v>792</v>
      </c>
      <c r="B41" s="145" t="s">
        <v>793</v>
      </c>
      <c r="C41" s="144"/>
      <c r="D41" s="243">
        <v>31000306</v>
      </c>
      <c r="E41" s="244" t="s">
        <v>1859</v>
      </c>
      <c r="F41" s="244">
        <f t="shared" si="0"/>
        <v>31000306</v>
      </c>
      <c r="G41" s="244" t="s">
        <v>3820</v>
      </c>
      <c r="H41" s="7"/>
      <c r="I41" s="7"/>
      <c r="J41" s="7"/>
      <c r="K41" s="7"/>
      <c r="L41" s="7"/>
    </row>
    <row r="42" spans="1:12" customFormat="1" ht="25.5" x14ac:dyDescent="0.2">
      <c r="A42" s="2" t="s">
        <v>2579</v>
      </c>
      <c r="B42" s="147" t="s">
        <v>2578</v>
      </c>
      <c r="C42" s="144"/>
      <c r="D42" s="243">
        <v>31000307</v>
      </c>
      <c r="E42" s="244" t="s">
        <v>1860</v>
      </c>
      <c r="F42" s="244">
        <f t="shared" si="0"/>
        <v>31000307</v>
      </c>
      <c r="G42" s="244" t="s">
        <v>3822</v>
      </c>
      <c r="H42" s="7"/>
      <c r="I42" s="7"/>
      <c r="J42" s="7"/>
      <c r="K42" s="7"/>
      <c r="L42" s="7"/>
    </row>
    <row r="43" spans="1:12" customFormat="1" ht="38.25" x14ac:dyDescent="0.2">
      <c r="A43" s="2" t="s">
        <v>2577</v>
      </c>
      <c r="B43" s="147" t="s">
        <v>2576</v>
      </c>
      <c r="C43" s="144"/>
      <c r="D43" s="243">
        <v>31000309</v>
      </c>
      <c r="E43" s="244" t="s">
        <v>1861</v>
      </c>
      <c r="F43" s="244">
        <f t="shared" si="0"/>
        <v>31000309</v>
      </c>
      <c r="G43" s="244" t="s">
        <v>3824</v>
      </c>
      <c r="H43" s="7"/>
      <c r="I43" s="7"/>
      <c r="J43" s="7"/>
      <c r="K43" s="7"/>
      <c r="L43" s="7"/>
    </row>
    <row r="44" spans="1:12" customFormat="1" ht="25.5" x14ac:dyDescent="0.2">
      <c r="A44" s="2" t="s">
        <v>2575</v>
      </c>
      <c r="B44" s="147" t="s">
        <v>2574</v>
      </c>
      <c r="C44" s="144"/>
      <c r="D44" s="243">
        <v>31000310</v>
      </c>
      <c r="E44" s="244" t="s">
        <v>1862</v>
      </c>
      <c r="F44" s="244">
        <f t="shared" si="0"/>
        <v>31000310</v>
      </c>
      <c r="G44" s="244" t="s">
        <v>3826</v>
      </c>
    </row>
    <row r="45" spans="1:12" customFormat="1" ht="38.25" x14ac:dyDescent="0.2">
      <c r="A45" s="2" t="s">
        <v>825</v>
      </c>
      <c r="B45" s="147" t="s">
        <v>824</v>
      </c>
      <c r="C45" s="144"/>
      <c r="D45" s="243">
        <v>31000311</v>
      </c>
      <c r="E45" s="244" t="s">
        <v>9</v>
      </c>
      <c r="F45" s="244">
        <f t="shared" si="0"/>
        <v>31000311</v>
      </c>
      <c r="G45" s="244" t="s">
        <v>3828</v>
      </c>
    </row>
    <row r="46" spans="1:12" customFormat="1" ht="25.5" x14ac:dyDescent="0.2">
      <c r="A46" s="2" t="s">
        <v>823</v>
      </c>
      <c r="B46" s="147" t="s">
        <v>822</v>
      </c>
      <c r="C46" s="144"/>
      <c r="D46" s="243">
        <v>31000404</v>
      </c>
      <c r="E46" s="244" t="s">
        <v>11</v>
      </c>
      <c r="F46" s="244">
        <v>31000404</v>
      </c>
      <c r="G46" s="244" t="s">
        <v>3830</v>
      </c>
    </row>
    <row r="47" spans="1:12" customFormat="1" ht="25.5" x14ac:dyDescent="0.2">
      <c r="A47" s="2" t="s">
        <v>819</v>
      </c>
      <c r="B47" s="147" t="s">
        <v>818</v>
      </c>
      <c r="C47" s="144"/>
      <c r="D47" s="243">
        <v>31000405</v>
      </c>
      <c r="E47" s="244" t="s">
        <v>11</v>
      </c>
      <c r="F47" s="244">
        <f t="shared" ref="F47:F64" si="1">D47</f>
        <v>31000405</v>
      </c>
      <c r="G47" s="244" t="s">
        <v>1116</v>
      </c>
    </row>
    <row r="48" spans="1:12" customFormat="1" ht="25.5" x14ac:dyDescent="0.2">
      <c r="A48" s="2" t="s">
        <v>817</v>
      </c>
      <c r="B48" s="147" t="s">
        <v>816</v>
      </c>
      <c r="C48" s="144"/>
      <c r="D48" s="243">
        <v>31000406</v>
      </c>
      <c r="E48" s="244" t="s">
        <v>11</v>
      </c>
      <c r="F48" s="244">
        <f t="shared" si="1"/>
        <v>31000406</v>
      </c>
      <c r="G48" s="244" t="s">
        <v>1118</v>
      </c>
    </row>
    <row r="49" spans="1:7" customFormat="1" ht="25.5" x14ac:dyDescent="0.2">
      <c r="A49" s="2" t="s">
        <v>815</v>
      </c>
      <c r="B49" s="147" t="s">
        <v>814</v>
      </c>
      <c r="C49" s="144"/>
      <c r="D49" s="243">
        <v>31000502</v>
      </c>
      <c r="E49" s="244" t="s">
        <v>10</v>
      </c>
      <c r="F49" s="244">
        <f t="shared" si="1"/>
        <v>31000502</v>
      </c>
      <c r="G49" s="244" t="s">
        <v>1120</v>
      </c>
    </row>
    <row r="50" spans="1:7" customFormat="1" ht="25.5" x14ac:dyDescent="0.2">
      <c r="A50" s="2" t="s">
        <v>813</v>
      </c>
      <c r="B50" s="147" t="s">
        <v>812</v>
      </c>
      <c r="C50" s="144"/>
      <c r="D50" s="243">
        <v>31088801</v>
      </c>
      <c r="E50" s="245" t="s">
        <v>1864</v>
      </c>
      <c r="F50" s="244">
        <f t="shared" si="1"/>
        <v>31088801</v>
      </c>
      <c r="G50" s="244" t="s">
        <v>1122</v>
      </c>
    </row>
    <row r="51" spans="1:7" customFormat="1" ht="25.5" x14ac:dyDescent="0.2">
      <c r="A51" s="2" t="s">
        <v>811</v>
      </c>
      <c r="B51" s="147" t="s">
        <v>810</v>
      </c>
      <c r="C51" s="144"/>
      <c r="D51" s="243">
        <v>31088802</v>
      </c>
      <c r="E51" s="245" t="s">
        <v>1864</v>
      </c>
      <c r="F51" s="244">
        <f t="shared" si="1"/>
        <v>31088802</v>
      </c>
      <c r="G51" s="244" t="s">
        <v>1122</v>
      </c>
    </row>
    <row r="52" spans="1:7" customFormat="1" ht="25.5" x14ac:dyDescent="0.2">
      <c r="A52" s="2" t="s">
        <v>809</v>
      </c>
      <c r="B52" s="147" t="s">
        <v>808</v>
      </c>
      <c r="C52" s="144"/>
      <c r="D52" s="243">
        <v>31088803</v>
      </c>
      <c r="E52" s="245" t="s">
        <v>1864</v>
      </c>
      <c r="F52" s="244">
        <f t="shared" si="1"/>
        <v>31088803</v>
      </c>
      <c r="G52" s="244" t="s">
        <v>1122</v>
      </c>
    </row>
    <row r="53" spans="1:7" customFormat="1" ht="25.5" x14ac:dyDescent="0.2">
      <c r="A53" s="2" t="s">
        <v>807</v>
      </c>
      <c r="B53" s="147" t="s">
        <v>806</v>
      </c>
      <c r="C53" s="144"/>
      <c r="D53" s="243">
        <v>31088804</v>
      </c>
      <c r="E53" s="245" t="s">
        <v>1864</v>
      </c>
      <c r="F53" s="244">
        <f t="shared" si="1"/>
        <v>31088804</v>
      </c>
      <c r="G53" s="244" t="s">
        <v>1122</v>
      </c>
    </row>
    <row r="54" spans="1:7" customFormat="1" ht="25.5" x14ac:dyDescent="0.2">
      <c r="A54" s="2" t="s">
        <v>2581</v>
      </c>
      <c r="B54" s="147" t="s">
        <v>2580</v>
      </c>
      <c r="C54" s="127"/>
      <c r="D54" s="243">
        <v>31088805</v>
      </c>
      <c r="E54" s="245" t="s">
        <v>1864</v>
      </c>
      <c r="F54" s="244">
        <f t="shared" si="1"/>
        <v>31088805</v>
      </c>
      <c r="G54" s="244" t="s">
        <v>1122</v>
      </c>
    </row>
    <row r="55" spans="1:7" customFormat="1" ht="25.5" x14ac:dyDescent="0.2">
      <c r="A55" s="2" t="s">
        <v>805</v>
      </c>
      <c r="B55" s="147" t="s">
        <v>804</v>
      </c>
      <c r="C55" s="127"/>
      <c r="D55" s="243">
        <v>31088811</v>
      </c>
      <c r="E55" s="245" t="s">
        <v>1864</v>
      </c>
      <c r="F55" s="244">
        <f t="shared" si="1"/>
        <v>31088811</v>
      </c>
      <c r="G55" s="244" t="s">
        <v>1128</v>
      </c>
    </row>
    <row r="56" spans="1:7" customFormat="1" ht="51" x14ac:dyDescent="0.2">
      <c r="A56" s="2" t="s">
        <v>821</v>
      </c>
      <c r="B56" s="147" t="s">
        <v>820</v>
      </c>
      <c r="C56" s="127"/>
      <c r="D56" s="243">
        <v>40400301</v>
      </c>
      <c r="E56" s="244" t="s">
        <v>898</v>
      </c>
      <c r="F56" s="244">
        <f t="shared" si="1"/>
        <v>40400301</v>
      </c>
      <c r="G56" s="244" t="s">
        <v>1130</v>
      </c>
    </row>
    <row r="57" spans="1:7" customFormat="1" ht="51" x14ac:dyDescent="0.2">
      <c r="A57" s="2" t="s">
        <v>2583</v>
      </c>
      <c r="B57" s="147" t="s">
        <v>2582</v>
      </c>
      <c r="C57" s="127"/>
      <c r="D57" s="243">
        <v>40400302</v>
      </c>
      <c r="E57" s="244" t="s">
        <v>898</v>
      </c>
      <c r="F57" s="244">
        <f t="shared" si="1"/>
        <v>40400302</v>
      </c>
      <c r="G57" s="244" t="s">
        <v>1132</v>
      </c>
    </row>
    <row r="58" spans="1:7" customFormat="1" ht="51" x14ac:dyDescent="0.2">
      <c r="A58" s="2" t="s">
        <v>803</v>
      </c>
      <c r="B58" s="147" t="s">
        <v>802</v>
      </c>
      <c r="C58" s="127"/>
      <c r="D58" s="243">
        <v>40400304</v>
      </c>
      <c r="E58" s="244" t="s">
        <v>898</v>
      </c>
      <c r="F58" s="244">
        <f t="shared" si="1"/>
        <v>40400304</v>
      </c>
      <c r="G58" s="244" t="s">
        <v>1134</v>
      </c>
    </row>
    <row r="59" spans="1:7" customFormat="1" ht="51" x14ac:dyDescent="0.2">
      <c r="A59" s="2" t="s">
        <v>801</v>
      </c>
      <c r="B59" s="147" t="s">
        <v>800</v>
      </c>
      <c r="C59" s="126"/>
      <c r="D59" s="243">
        <v>40400305</v>
      </c>
      <c r="E59" s="244" t="s">
        <v>898</v>
      </c>
      <c r="F59" s="244">
        <f t="shared" si="1"/>
        <v>40400305</v>
      </c>
      <c r="G59" s="244" t="s">
        <v>1136</v>
      </c>
    </row>
    <row r="60" spans="1:7" customFormat="1" ht="51" x14ac:dyDescent="0.2">
      <c r="A60" s="12"/>
      <c r="B60" s="205"/>
      <c r="C60" s="126"/>
      <c r="D60" s="243">
        <v>40400311</v>
      </c>
      <c r="E60" s="244" t="s">
        <v>898</v>
      </c>
      <c r="F60" s="244">
        <f t="shared" si="1"/>
        <v>40400311</v>
      </c>
      <c r="G60" s="244" t="s">
        <v>1138</v>
      </c>
    </row>
    <row r="61" spans="1:7" customFormat="1" ht="51" x14ac:dyDescent="0.2">
      <c r="C61" s="125"/>
      <c r="D61" s="243">
        <v>40400312</v>
      </c>
      <c r="E61" s="244" t="s">
        <v>898</v>
      </c>
      <c r="F61" s="244">
        <f t="shared" si="1"/>
        <v>40400312</v>
      </c>
      <c r="G61" s="244" t="s">
        <v>1140</v>
      </c>
    </row>
    <row r="62" spans="1:7" customFormat="1" ht="51" x14ac:dyDescent="0.2">
      <c r="B62" s="125"/>
      <c r="C62" s="125"/>
      <c r="D62" s="243">
        <v>40400315</v>
      </c>
      <c r="E62" s="244" t="s">
        <v>898</v>
      </c>
      <c r="F62" s="244">
        <f t="shared" si="1"/>
        <v>40400315</v>
      </c>
      <c r="G62" s="244" t="s">
        <v>1142</v>
      </c>
    </row>
    <row r="63" spans="1:7" customFormat="1" ht="51" x14ac:dyDescent="0.2">
      <c r="B63" s="125"/>
      <c r="C63" s="125"/>
      <c r="D63" s="243">
        <v>40400322</v>
      </c>
      <c r="E63" s="244" t="s">
        <v>898</v>
      </c>
      <c r="F63" s="244">
        <f t="shared" si="1"/>
        <v>40400322</v>
      </c>
      <c r="G63" s="244" t="s">
        <v>1144</v>
      </c>
    </row>
    <row r="64" spans="1:7" customFormat="1" ht="51" x14ac:dyDescent="0.2">
      <c r="B64" s="125"/>
      <c r="C64" s="125"/>
      <c r="D64" s="243">
        <v>40400332</v>
      </c>
      <c r="E64" s="244" t="s">
        <v>898</v>
      </c>
      <c r="F64" s="244">
        <f t="shared" si="1"/>
        <v>40400332</v>
      </c>
      <c r="G64" s="244" t="s">
        <v>1146</v>
      </c>
    </row>
    <row r="65" spans="2:13" x14ac:dyDescent="0.2">
      <c r="B65" s="125"/>
      <c r="C65" s="125"/>
      <c r="D65" s="247">
        <v>31088800</v>
      </c>
      <c r="E65" s="248" t="s">
        <v>1864</v>
      </c>
      <c r="F65" s="244">
        <f>D65</f>
        <v>31088800</v>
      </c>
      <c r="G65" s="249"/>
      <c r="H65" s="240"/>
      <c r="I65" s="10"/>
      <c r="J65" s="10"/>
      <c r="K65" s="10"/>
      <c r="L65" s="10"/>
      <c r="M65" s="10"/>
    </row>
    <row r="66" spans="2:13" x14ac:dyDescent="0.2">
      <c r="B66" s="125"/>
      <c r="C66" s="125"/>
      <c r="D66" s="247">
        <v>20200200</v>
      </c>
      <c r="E66" s="250" t="s">
        <v>20</v>
      </c>
      <c r="F66" s="243">
        <v>20200200</v>
      </c>
      <c r="G66" s="249"/>
      <c r="H66" s="240"/>
      <c r="I66" s="240"/>
      <c r="J66" s="10"/>
      <c r="K66" s="10"/>
      <c r="L66" s="10"/>
      <c r="M66" s="10"/>
    </row>
    <row r="67" spans="2:13" x14ac:dyDescent="0.2">
      <c r="B67" s="125"/>
      <c r="C67" s="125"/>
      <c r="D67" s="251" t="s">
        <v>3290</v>
      </c>
      <c r="E67" s="249" t="s">
        <v>14400</v>
      </c>
      <c r="F67" s="254" t="s">
        <v>3290</v>
      </c>
      <c r="G67" s="249"/>
      <c r="H67" s="240"/>
      <c r="I67" s="240"/>
      <c r="J67" s="10"/>
      <c r="K67" s="10"/>
      <c r="L67" s="10"/>
      <c r="M67" s="10"/>
    </row>
    <row r="68" spans="2:13" ht="25.5" x14ac:dyDescent="0.2">
      <c r="B68" s="125"/>
      <c r="C68" s="125"/>
      <c r="D68" s="251">
        <v>10100604</v>
      </c>
      <c r="E68" s="253" t="s">
        <v>11</v>
      </c>
      <c r="F68" s="252"/>
      <c r="G68" s="249" t="s">
        <v>17025</v>
      </c>
      <c r="H68" s="240"/>
      <c r="I68" s="240"/>
      <c r="J68" s="10"/>
      <c r="K68" s="10"/>
      <c r="L68" s="10"/>
      <c r="M68" s="10"/>
    </row>
    <row r="69" spans="2:13" x14ac:dyDescent="0.2">
      <c r="B69" s="125"/>
      <c r="C69" s="125"/>
      <c r="D69" s="251">
        <v>20200208</v>
      </c>
      <c r="E69" s="253" t="s">
        <v>898</v>
      </c>
      <c r="F69" s="252"/>
      <c r="G69" s="253" t="s">
        <v>3262</v>
      </c>
      <c r="H69" s="240"/>
      <c r="I69" s="240"/>
      <c r="J69" s="10"/>
      <c r="K69" s="10"/>
      <c r="L69" s="10"/>
      <c r="M69" s="10"/>
    </row>
    <row r="70" spans="2:13" ht="25.5" x14ac:dyDescent="0.2">
      <c r="B70" s="125"/>
      <c r="C70" s="125"/>
      <c r="D70" s="251">
        <v>10200603</v>
      </c>
      <c r="E70" s="253" t="s">
        <v>11</v>
      </c>
      <c r="F70" s="252"/>
      <c r="G70" s="253" t="s">
        <v>17026</v>
      </c>
      <c r="H70" s="240"/>
      <c r="I70" s="240"/>
      <c r="J70" s="10"/>
      <c r="K70" s="10"/>
      <c r="L70" s="10"/>
      <c r="M70" s="10"/>
    </row>
    <row r="71" spans="2:13" ht="38.25" x14ac:dyDescent="0.2">
      <c r="B71" s="125"/>
      <c r="C71" s="125"/>
      <c r="D71" s="243">
        <v>31000228</v>
      </c>
      <c r="E71" s="246" t="s">
        <v>1874</v>
      </c>
      <c r="F71" s="244">
        <f>D71</f>
        <v>31000228</v>
      </c>
      <c r="G71" s="244" t="s">
        <v>6</v>
      </c>
      <c r="H71" s="240"/>
      <c r="I71" s="240"/>
      <c r="J71" s="10"/>
      <c r="K71" s="10"/>
      <c r="L71" s="10"/>
      <c r="M71" s="10"/>
    </row>
    <row r="72" spans="2:13" ht="25.5" x14ac:dyDescent="0.2">
      <c r="B72" s="125"/>
      <c r="C72" s="125"/>
      <c r="D72" s="243">
        <v>10200602</v>
      </c>
      <c r="E72" s="246" t="s">
        <v>11</v>
      </c>
      <c r="F72" s="244"/>
      <c r="G72" s="246" t="s">
        <v>17027</v>
      </c>
      <c r="H72" s="240"/>
      <c r="I72" s="240"/>
      <c r="J72" s="10"/>
      <c r="K72" s="10"/>
      <c r="L72" s="10"/>
      <c r="M72" s="10"/>
    </row>
    <row r="73" spans="2:13" ht="25.5" x14ac:dyDescent="0.2">
      <c r="B73" s="125"/>
      <c r="C73" s="125"/>
      <c r="D73" s="243">
        <v>20200102</v>
      </c>
      <c r="E73" s="246" t="s">
        <v>20</v>
      </c>
      <c r="F73" s="244"/>
      <c r="G73" s="246" t="s">
        <v>17028</v>
      </c>
      <c r="H73" s="240"/>
      <c r="I73" s="240"/>
      <c r="J73" s="10"/>
      <c r="K73" s="10"/>
      <c r="L73" s="10"/>
      <c r="M73" s="10"/>
    </row>
    <row r="74" spans="2:13" ht="25.5" x14ac:dyDescent="0.2">
      <c r="B74" s="125"/>
      <c r="C74" s="125"/>
      <c r="D74" s="243">
        <v>20200254</v>
      </c>
      <c r="E74" s="244" t="s">
        <v>20</v>
      </c>
      <c r="F74" s="244">
        <f>D74</f>
        <v>20200254</v>
      </c>
      <c r="G74" s="244" t="s">
        <v>5582</v>
      </c>
      <c r="H74" s="240"/>
      <c r="I74" s="240"/>
      <c r="J74" s="10"/>
      <c r="K74" s="10"/>
      <c r="L74" s="10"/>
      <c r="M74" s="10"/>
    </row>
    <row r="75" spans="2:13" x14ac:dyDescent="0.2">
      <c r="B75" s="125"/>
      <c r="C75" s="125"/>
      <c r="D75" s="247">
        <v>20200204</v>
      </c>
      <c r="E75" s="250" t="s">
        <v>1522</v>
      </c>
      <c r="F75" s="249"/>
      <c r="G75" s="249"/>
      <c r="H75" s="240"/>
      <c r="I75" s="240"/>
      <c r="J75" s="10"/>
      <c r="K75" s="10"/>
      <c r="L75" s="10"/>
      <c r="M75" s="10"/>
    </row>
    <row r="76" spans="2:13" x14ac:dyDescent="0.2">
      <c r="B76" s="125"/>
      <c r="C76" s="125"/>
      <c r="D76" s="10"/>
      <c r="E76" s="240"/>
      <c r="F76" s="240"/>
      <c r="G76" s="240"/>
      <c r="H76" s="240"/>
      <c r="I76" s="240"/>
      <c r="J76" s="10"/>
      <c r="K76" s="10"/>
      <c r="L76" s="10"/>
      <c r="M76" s="10"/>
    </row>
    <row r="77" spans="2:13" x14ac:dyDescent="0.2">
      <c r="B77" s="125"/>
      <c r="C77" s="125"/>
      <c r="D77" s="10"/>
      <c r="E77" s="240"/>
      <c r="F77" s="240"/>
      <c r="G77" s="240"/>
      <c r="H77" s="240"/>
      <c r="I77" s="240"/>
      <c r="J77" s="10"/>
      <c r="K77" s="10"/>
      <c r="L77" s="10"/>
      <c r="M77" s="10"/>
    </row>
    <row r="78" spans="2:13" x14ac:dyDescent="0.2">
      <c r="B78" s="125"/>
      <c r="C78" s="125"/>
      <c r="D78" s="10"/>
      <c r="E78" s="240"/>
      <c r="F78" s="240"/>
      <c r="G78" s="240"/>
      <c r="H78" s="240"/>
      <c r="I78" s="240"/>
      <c r="J78" s="10"/>
      <c r="K78" s="10"/>
      <c r="L78" s="10"/>
      <c r="M78" s="10"/>
    </row>
    <row r="79" spans="2:13" x14ac:dyDescent="0.2">
      <c r="B79" s="125"/>
      <c r="C79" s="125"/>
      <c r="D79" s="10"/>
      <c r="E79" s="240"/>
      <c r="F79" s="240"/>
      <c r="G79" s="240"/>
      <c r="H79" s="240"/>
      <c r="I79" s="240"/>
      <c r="J79" s="10"/>
      <c r="K79" s="10"/>
      <c r="L79" s="10"/>
      <c r="M79" s="10"/>
    </row>
    <row r="80" spans="2:13" x14ac:dyDescent="0.2">
      <c r="B80" s="125"/>
      <c r="C80" s="125"/>
      <c r="D80" s="10"/>
      <c r="E80" s="240"/>
      <c r="F80" s="240"/>
      <c r="G80" s="240"/>
      <c r="H80" s="240"/>
      <c r="I80" s="240"/>
      <c r="J80" s="10"/>
      <c r="K80" s="10"/>
      <c r="L80" s="10"/>
      <c r="M80" s="10"/>
    </row>
    <row r="81" spans="2:13" x14ac:dyDescent="0.2">
      <c r="B81" s="125"/>
      <c r="C81" s="125"/>
      <c r="D81" s="10"/>
      <c r="E81" s="240"/>
      <c r="F81" s="240"/>
      <c r="G81" s="240"/>
      <c r="H81" s="240"/>
      <c r="I81" s="240"/>
      <c r="J81" s="10"/>
      <c r="K81" s="10"/>
      <c r="L81" s="10"/>
      <c r="M81" s="10"/>
    </row>
    <row r="82" spans="2:13" x14ac:dyDescent="0.2">
      <c r="B82" s="125"/>
      <c r="C82" s="128"/>
      <c r="D82" s="10"/>
      <c r="E82" s="240"/>
      <c r="F82" s="240"/>
      <c r="G82" s="240"/>
      <c r="H82" s="73"/>
      <c r="I82" s="73"/>
      <c r="K82" s="10"/>
      <c r="L82" s="10"/>
      <c r="M82" s="10"/>
    </row>
    <row r="83" spans="2:13" x14ac:dyDescent="0.2">
      <c r="B83" s="128"/>
      <c r="C83" s="125"/>
      <c r="D83" s="10"/>
      <c r="E83" s="240"/>
      <c r="F83" s="240"/>
      <c r="G83" s="240"/>
      <c r="H83" s="73"/>
      <c r="I83" s="73"/>
    </row>
    <row r="84" spans="2:13" x14ac:dyDescent="0.2">
      <c r="B84" s="125"/>
      <c r="C84" s="129"/>
      <c r="D84" s="10"/>
      <c r="E84" s="240"/>
      <c r="F84" s="240"/>
      <c r="G84" s="240"/>
      <c r="H84" s="73"/>
      <c r="I84" s="73"/>
    </row>
    <row r="85" spans="2:13" x14ac:dyDescent="0.2">
      <c r="B85" s="129"/>
      <c r="C85" s="129"/>
      <c r="D85" s="10"/>
      <c r="E85" s="240"/>
      <c r="F85" s="240"/>
      <c r="G85" s="240"/>
    </row>
    <row r="86" spans="2:13" x14ac:dyDescent="0.2">
      <c r="B86" s="129"/>
      <c r="C86" s="125"/>
      <c r="D86" s="10"/>
      <c r="E86" s="240"/>
      <c r="F86" s="240"/>
      <c r="G86" s="240"/>
    </row>
    <row r="87" spans="2:13" x14ac:dyDescent="0.2">
      <c r="B87" s="125"/>
      <c r="C87" s="130"/>
      <c r="D87" s="10"/>
      <c r="E87" s="240"/>
      <c r="F87" s="240"/>
      <c r="G87" s="240"/>
    </row>
    <row r="88" spans="2:13" x14ac:dyDescent="0.2">
      <c r="B88" s="130"/>
      <c r="C88" s="128"/>
      <c r="D88" s="10"/>
      <c r="E88" s="240"/>
      <c r="F88" s="240"/>
      <c r="G88" s="240"/>
    </row>
    <row r="89" spans="2:13" x14ac:dyDescent="0.2">
      <c r="B89" s="128"/>
      <c r="D89" s="10"/>
    </row>
    <row r="90" spans="2:13" x14ac:dyDescent="0.2">
      <c r="B90" s="126"/>
      <c r="D90" s="10"/>
    </row>
    <row r="91" spans="2:13" x14ac:dyDescent="0.2">
      <c r="B91" s="126"/>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17"/>
  <sheetViews>
    <sheetView workbookViewId="0"/>
  </sheetViews>
  <sheetFormatPr defaultRowHeight="12.75" x14ac:dyDescent="0.2"/>
  <cols>
    <col min="2" max="2" width="18.28515625" customWidth="1"/>
    <col min="5" max="5" width="12.42578125" customWidth="1"/>
  </cols>
  <sheetData>
    <row r="2" spans="1:10" x14ac:dyDescent="0.2">
      <c r="A2" s="48"/>
    </row>
    <row r="5" spans="1:10" x14ac:dyDescent="0.2">
      <c r="A5" s="1" t="s">
        <v>13957</v>
      </c>
      <c r="B5" t="s">
        <v>13956</v>
      </c>
      <c r="C5" s="7" t="str">
        <f>A5</f>
        <v>56013</v>
      </c>
      <c r="D5" s="170"/>
      <c r="E5" s="10"/>
      <c r="F5" s="153"/>
    </row>
    <row r="6" spans="1:10" x14ac:dyDescent="0.2">
      <c r="A6" s="142" t="s">
        <v>16616</v>
      </c>
      <c r="B6" s="10" t="str">
        <f>B5&amp;"_"&amp;"Tribal"</f>
        <v>Fremont_Tribal</v>
      </c>
      <c r="C6" s="7" t="str">
        <f>A6</f>
        <v>5601301</v>
      </c>
      <c r="D6" s="170"/>
      <c r="E6" s="10"/>
      <c r="F6" s="1"/>
    </row>
    <row r="7" spans="1:10" x14ac:dyDescent="0.2">
      <c r="A7" s="142" t="s">
        <v>16617</v>
      </c>
      <c r="B7" s="10" t="str">
        <f>B5&amp;"_"&amp;"NonTribal"</f>
        <v>Fremont_NonTribal</v>
      </c>
      <c r="C7" s="7" t="str">
        <f>A7</f>
        <v>5601302</v>
      </c>
      <c r="D7" s="7"/>
      <c r="E7" s="7"/>
      <c r="F7" s="10"/>
      <c r="G7" s="75"/>
      <c r="H7" s="10"/>
      <c r="I7" s="10"/>
      <c r="J7" s="10"/>
    </row>
    <row r="8" spans="1:10" x14ac:dyDescent="0.2">
      <c r="A8" s="35"/>
      <c r="B8" s="10"/>
      <c r="C8" s="7"/>
      <c r="D8" s="7"/>
      <c r="E8" s="7"/>
      <c r="H8" s="10"/>
      <c r="I8" s="10"/>
      <c r="J8" s="10"/>
    </row>
    <row r="9" spans="1:10" x14ac:dyDescent="0.2">
      <c r="A9" s="35"/>
      <c r="B9" s="10"/>
      <c r="C9" s="7"/>
      <c r="D9" s="7"/>
      <c r="E9" s="7"/>
      <c r="H9" s="10"/>
      <c r="I9" s="10"/>
      <c r="J9" s="10"/>
    </row>
    <row r="10" spans="1:10" x14ac:dyDescent="0.2">
      <c r="A10" s="35"/>
      <c r="B10" s="10"/>
      <c r="C10" s="7"/>
      <c r="D10" s="7"/>
      <c r="E10" s="7"/>
      <c r="H10" s="10"/>
      <c r="I10" s="10"/>
      <c r="J10" s="10"/>
    </row>
    <row r="11" spans="1:10" x14ac:dyDescent="0.2">
      <c r="A11" s="35"/>
      <c r="D11" s="7"/>
      <c r="E11" s="7"/>
      <c r="H11" s="10"/>
      <c r="I11" s="10"/>
      <c r="J11" s="10"/>
    </row>
    <row r="12" spans="1:10" x14ac:dyDescent="0.2">
      <c r="A12" s="35"/>
      <c r="B12" s="10"/>
      <c r="C12" s="7"/>
      <c r="D12" s="7"/>
      <c r="E12" s="7"/>
      <c r="H12" s="10"/>
      <c r="I12" s="10"/>
      <c r="J12" s="10"/>
    </row>
    <row r="13" spans="1:10" x14ac:dyDescent="0.2">
      <c r="A13" s="35"/>
      <c r="B13" s="10"/>
      <c r="C13" s="35"/>
      <c r="D13" s="7"/>
      <c r="E13" s="7"/>
      <c r="H13" s="10"/>
      <c r="I13" s="10"/>
      <c r="J13" s="10"/>
    </row>
    <row r="14" spans="1:10" x14ac:dyDescent="0.2">
      <c r="A14" s="35"/>
      <c r="B14" s="10"/>
      <c r="C14" s="7"/>
      <c r="D14" s="7"/>
      <c r="E14" s="7"/>
      <c r="I14" s="10"/>
      <c r="J14" s="10"/>
    </row>
    <row r="15" spans="1:10" x14ac:dyDescent="0.2">
      <c r="A15" s="35"/>
      <c r="B15" s="10"/>
      <c r="C15" s="7"/>
      <c r="D15" s="7"/>
      <c r="E15" s="7"/>
      <c r="I15" s="10"/>
      <c r="J15" s="10"/>
    </row>
    <row r="16" spans="1:10" x14ac:dyDescent="0.2">
      <c r="A16" s="35"/>
      <c r="B16" s="10"/>
      <c r="C16" s="7"/>
      <c r="D16" s="7"/>
      <c r="E16" s="7"/>
      <c r="I16" s="10"/>
      <c r="J16" s="10"/>
    </row>
    <row r="17" spans="1:10" x14ac:dyDescent="0.2">
      <c r="A17" s="35"/>
      <c r="B17" s="10"/>
      <c r="C17" s="7"/>
      <c r="D17" s="7"/>
      <c r="E17" s="7"/>
      <c r="I17" s="10"/>
      <c r="J17" s="10"/>
    </row>
  </sheetData>
  <phoneticPr fontId="4"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9866"/>
  <sheetViews>
    <sheetView zoomScale="85" zoomScaleNormal="85" workbookViewId="0">
      <pane xSplit="1" ySplit="1" topLeftCell="B2462" activePane="bottomRight" state="frozen"/>
      <selection pane="topRight" activeCell="B1" sqref="B1"/>
      <selection pane="bottomLeft" activeCell="A2" sqref="A2"/>
      <selection pane="bottomRight" activeCell="B2462" sqref="B2462"/>
    </sheetView>
  </sheetViews>
  <sheetFormatPr defaultColWidth="9.140625" defaultRowHeight="12.75" x14ac:dyDescent="0.2"/>
  <cols>
    <col min="1" max="1" width="10.7109375" style="150" customWidth="1"/>
    <col min="2" max="2" width="6.85546875" style="150" customWidth="1"/>
    <col min="3" max="3" width="13.7109375" style="150" customWidth="1"/>
    <col min="4" max="5" width="12.85546875" style="150" customWidth="1"/>
    <col min="6" max="6" width="20" style="150" customWidth="1"/>
    <col min="7" max="7" width="39" style="150" customWidth="1"/>
    <col min="8" max="8" width="39.5703125" style="150" customWidth="1"/>
    <col min="9" max="9" width="60.42578125" style="150" customWidth="1"/>
    <col min="10" max="10" width="10.42578125" style="150" customWidth="1"/>
    <col min="11" max="11" width="9.5703125" style="150" customWidth="1"/>
    <col min="12" max="12" width="27.5703125" style="150" customWidth="1"/>
    <col min="13" max="13" width="15.85546875" style="150" customWidth="1"/>
    <col min="14" max="16384" width="9.140625" style="150"/>
  </cols>
  <sheetData>
    <row r="1" spans="1:12" x14ac:dyDescent="0.2">
      <c r="A1" s="149" t="s">
        <v>1393</v>
      </c>
      <c r="B1" s="149" t="s">
        <v>1394</v>
      </c>
      <c r="C1" s="149" t="s">
        <v>1395</v>
      </c>
      <c r="D1" s="149" t="s">
        <v>792</v>
      </c>
      <c r="E1" s="149"/>
      <c r="F1" s="149" t="s">
        <v>1396</v>
      </c>
      <c r="G1" s="149" t="s">
        <v>1397</v>
      </c>
      <c r="H1" s="149" t="s">
        <v>1398</v>
      </c>
      <c r="I1" s="149" t="s">
        <v>1399</v>
      </c>
      <c r="J1" s="149" t="s">
        <v>1400</v>
      </c>
      <c r="K1" s="149" t="s">
        <v>1401</v>
      </c>
      <c r="L1" s="149" t="s">
        <v>1402</v>
      </c>
    </row>
    <row r="2" spans="1:12" hidden="1" x14ac:dyDescent="0.2">
      <c r="A2" s="149" t="s">
        <v>1403</v>
      </c>
      <c r="D2" s="149" t="s">
        <v>1404</v>
      </c>
      <c r="E2" s="149">
        <f t="shared" ref="E2:E65" si="0">VALUE(D2)</f>
        <v>2101001000</v>
      </c>
      <c r="F2" s="149" t="s">
        <v>1405</v>
      </c>
      <c r="G2" s="149" t="s">
        <v>1406</v>
      </c>
      <c r="H2" s="149" t="s">
        <v>1407</v>
      </c>
      <c r="I2" s="149" t="s">
        <v>1408</v>
      </c>
    </row>
    <row r="3" spans="1:12" hidden="1" x14ac:dyDescent="0.2">
      <c r="A3" s="149" t="s">
        <v>1403</v>
      </c>
      <c r="D3" s="149" t="s">
        <v>1409</v>
      </c>
      <c r="E3" s="149">
        <f t="shared" si="0"/>
        <v>2101002000</v>
      </c>
      <c r="F3" s="149" t="s">
        <v>1405</v>
      </c>
      <c r="G3" s="149" t="s">
        <v>1406</v>
      </c>
      <c r="H3" s="149" t="s">
        <v>1410</v>
      </c>
      <c r="I3" s="149" t="s">
        <v>1408</v>
      </c>
    </row>
    <row r="4" spans="1:12" hidden="1" x14ac:dyDescent="0.2">
      <c r="A4" s="149" t="s">
        <v>1403</v>
      </c>
      <c r="D4" s="149" t="s">
        <v>1411</v>
      </c>
      <c r="E4" s="149">
        <f t="shared" si="0"/>
        <v>2101003000</v>
      </c>
      <c r="F4" s="149" t="s">
        <v>1405</v>
      </c>
      <c r="G4" s="149" t="s">
        <v>1406</v>
      </c>
      <c r="H4" s="149" t="s">
        <v>1412</v>
      </c>
      <c r="I4" s="149" t="s">
        <v>1408</v>
      </c>
    </row>
    <row r="5" spans="1:12" hidden="1" x14ac:dyDescent="0.2">
      <c r="A5" s="149" t="s">
        <v>1403</v>
      </c>
      <c r="D5" s="149" t="s">
        <v>1413</v>
      </c>
      <c r="E5" s="149">
        <f t="shared" si="0"/>
        <v>2101004000</v>
      </c>
      <c r="F5" s="149" t="s">
        <v>1405</v>
      </c>
      <c r="G5" s="149" t="s">
        <v>1406</v>
      </c>
      <c r="H5" s="149" t="s">
        <v>1414</v>
      </c>
      <c r="I5" s="149" t="s">
        <v>1415</v>
      </c>
    </row>
    <row r="6" spans="1:12" hidden="1" x14ac:dyDescent="0.2">
      <c r="A6" s="149" t="s">
        <v>1403</v>
      </c>
      <c r="D6" s="149" t="s">
        <v>1416</v>
      </c>
      <c r="E6" s="149">
        <f t="shared" si="0"/>
        <v>2101004001</v>
      </c>
      <c r="F6" s="149" t="s">
        <v>1405</v>
      </c>
      <c r="G6" s="149" t="s">
        <v>1406</v>
      </c>
      <c r="H6" s="149" t="s">
        <v>1414</v>
      </c>
      <c r="I6" s="149" t="s">
        <v>1417</v>
      </c>
    </row>
    <row r="7" spans="1:12" hidden="1" x14ac:dyDescent="0.2">
      <c r="A7" s="149" t="s">
        <v>1403</v>
      </c>
      <c r="D7" s="149" t="s">
        <v>1418</v>
      </c>
      <c r="E7" s="149">
        <f t="shared" si="0"/>
        <v>2101004002</v>
      </c>
      <c r="F7" s="149" t="s">
        <v>1405</v>
      </c>
      <c r="G7" s="149" t="s">
        <v>1406</v>
      </c>
      <c r="H7" s="149" t="s">
        <v>1414</v>
      </c>
      <c r="I7" s="149" t="s">
        <v>1419</v>
      </c>
    </row>
    <row r="8" spans="1:12" hidden="1" x14ac:dyDescent="0.2">
      <c r="A8" s="149" t="s">
        <v>1403</v>
      </c>
      <c r="D8" s="149" t="s">
        <v>1420</v>
      </c>
      <c r="E8" s="149">
        <f t="shared" si="0"/>
        <v>2101005000</v>
      </c>
      <c r="F8" s="149" t="s">
        <v>1405</v>
      </c>
      <c r="G8" s="149" t="s">
        <v>1406</v>
      </c>
      <c r="H8" s="149" t="s">
        <v>1421</v>
      </c>
      <c r="I8" s="149" t="s">
        <v>1408</v>
      </c>
    </row>
    <row r="9" spans="1:12" hidden="1" x14ac:dyDescent="0.2">
      <c r="A9" s="149" t="s">
        <v>1403</v>
      </c>
      <c r="D9" s="149" t="s">
        <v>1422</v>
      </c>
      <c r="E9" s="149">
        <f t="shared" si="0"/>
        <v>2101006000</v>
      </c>
      <c r="F9" s="149" t="s">
        <v>1405</v>
      </c>
      <c r="G9" s="149" t="s">
        <v>1406</v>
      </c>
      <c r="H9" s="149" t="s">
        <v>1423</v>
      </c>
      <c r="I9" s="149" t="s">
        <v>1415</v>
      </c>
    </row>
    <row r="10" spans="1:12" hidden="1" x14ac:dyDescent="0.2">
      <c r="A10" s="149" t="s">
        <v>1403</v>
      </c>
      <c r="D10" s="149" t="s">
        <v>1424</v>
      </c>
      <c r="E10" s="149">
        <f t="shared" si="0"/>
        <v>2101006001</v>
      </c>
      <c r="F10" s="149" t="s">
        <v>1405</v>
      </c>
      <c r="G10" s="149" t="s">
        <v>1406</v>
      </c>
      <c r="H10" s="149" t="s">
        <v>1423</v>
      </c>
      <c r="I10" s="149" t="s">
        <v>1417</v>
      </c>
    </row>
    <row r="11" spans="1:12" hidden="1" x14ac:dyDescent="0.2">
      <c r="A11" s="149" t="s">
        <v>1403</v>
      </c>
      <c r="D11" s="149" t="s">
        <v>1425</v>
      </c>
      <c r="E11" s="149">
        <f t="shared" si="0"/>
        <v>2101006002</v>
      </c>
      <c r="F11" s="149" t="s">
        <v>1405</v>
      </c>
      <c r="G11" s="149" t="s">
        <v>1406</v>
      </c>
      <c r="H11" s="149" t="s">
        <v>1423</v>
      </c>
      <c r="I11" s="149" t="s">
        <v>1419</v>
      </c>
    </row>
    <row r="12" spans="1:12" hidden="1" x14ac:dyDescent="0.2">
      <c r="A12" s="149" t="s">
        <v>1403</v>
      </c>
      <c r="D12" s="149" t="s">
        <v>1426</v>
      </c>
      <c r="E12" s="149">
        <f t="shared" si="0"/>
        <v>2101007000</v>
      </c>
      <c r="F12" s="149" t="s">
        <v>1405</v>
      </c>
      <c r="G12" s="149" t="s">
        <v>1406</v>
      </c>
      <c r="H12" s="149" t="s">
        <v>1427</v>
      </c>
      <c r="I12" s="149" t="s">
        <v>1408</v>
      </c>
    </row>
    <row r="13" spans="1:12" hidden="1" x14ac:dyDescent="0.2">
      <c r="A13" s="149" t="s">
        <v>1403</v>
      </c>
      <c r="D13" s="149" t="s">
        <v>1428</v>
      </c>
      <c r="E13" s="149">
        <f t="shared" si="0"/>
        <v>2101008000</v>
      </c>
      <c r="F13" s="149" t="s">
        <v>1405</v>
      </c>
      <c r="G13" s="149" t="s">
        <v>1406</v>
      </c>
      <c r="H13" s="149" t="s">
        <v>1429</v>
      </c>
      <c r="I13" s="149" t="s">
        <v>1408</v>
      </c>
    </row>
    <row r="14" spans="1:12" hidden="1" x14ac:dyDescent="0.2">
      <c r="A14" s="149" t="s">
        <v>1403</v>
      </c>
      <c r="D14" s="149" t="s">
        <v>1430</v>
      </c>
      <c r="E14" s="149">
        <f t="shared" si="0"/>
        <v>2101009000</v>
      </c>
      <c r="F14" s="149" t="s">
        <v>1405</v>
      </c>
      <c r="G14" s="149" t="s">
        <v>1406</v>
      </c>
      <c r="H14" s="149" t="s">
        <v>1431</v>
      </c>
      <c r="I14" s="149" t="s">
        <v>1408</v>
      </c>
      <c r="K14" s="151">
        <v>38019</v>
      </c>
      <c r="L14" s="149" t="s">
        <v>1432</v>
      </c>
    </row>
    <row r="15" spans="1:12" hidden="1" x14ac:dyDescent="0.2">
      <c r="A15" s="149" t="s">
        <v>1403</v>
      </c>
      <c r="D15" s="149" t="s">
        <v>1433</v>
      </c>
      <c r="E15" s="149">
        <f t="shared" si="0"/>
        <v>2101010000</v>
      </c>
      <c r="F15" s="149" t="s">
        <v>1405</v>
      </c>
      <c r="G15" s="149" t="s">
        <v>1406</v>
      </c>
      <c r="H15" s="149" t="s">
        <v>1434</v>
      </c>
      <c r="I15" s="149" t="s">
        <v>1408</v>
      </c>
    </row>
    <row r="16" spans="1:12" hidden="1" x14ac:dyDescent="0.2">
      <c r="A16" s="149" t="s">
        <v>1403</v>
      </c>
      <c r="D16" s="149" t="s">
        <v>1435</v>
      </c>
      <c r="E16" s="149">
        <f t="shared" si="0"/>
        <v>2102001000</v>
      </c>
      <c r="F16" s="149" t="s">
        <v>1405</v>
      </c>
      <c r="G16" s="149" t="s">
        <v>1436</v>
      </c>
      <c r="H16" s="149" t="s">
        <v>1407</v>
      </c>
      <c r="I16" s="149" t="s">
        <v>1408</v>
      </c>
    </row>
    <row r="17" spans="1:12" hidden="1" x14ac:dyDescent="0.2">
      <c r="A17" s="149" t="s">
        <v>1403</v>
      </c>
      <c r="D17" s="149" t="s">
        <v>1437</v>
      </c>
      <c r="E17" s="149">
        <f t="shared" si="0"/>
        <v>2102002000</v>
      </c>
      <c r="F17" s="149" t="s">
        <v>1405</v>
      </c>
      <c r="G17" s="149" t="s">
        <v>1436</v>
      </c>
      <c r="H17" s="149" t="s">
        <v>1410</v>
      </c>
      <c r="I17" s="149" t="s">
        <v>1408</v>
      </c>
    </row>
    <row r="18" spans="1:12" hidden="1" x14ac:dyDescent="0.2">
      <c r="A18" s="149" t="s">
        <v>1403</v>
      </c>
      <c r="D18" s="149" t="s">
        <v>1438</v>
      </c>
      <c r="E18" s="149">
        <f t="shared" si="0"/>
        <v>2102004000</v>
      </c>
      <c r="F18" s="149" t="s">
        <v>1405</v>
      </c>
      <c r="G18" s="149" t="s">
        <v>1436</v>
      </c>
      <c r="H18" s="149" t="s">
        <v>1414</v>
      </c>
      <c r="I18" s="149" t="s">
        <v>1415</v>
      </c>
    </row>
    <row r="19" spans="1:12" hidden="1" x14ac:dyDescent="0.2">
      <c r="A19" s="149" t="s">
        <v>1403</v>
      </c>
      <c r="D19" s="149" t="s">
        <v>1439</v>
      </c>
      <c r="E19" s="149">
        <f t="shared" si="0"/>
        <v>2102005000</v>
      </c>
      <c r="F19" s="149" t="s">
        <v>1405</v>
      </c>
      <c r="G19" s="149" t="s">
        <v>1436</v>
      </c>
      <c r="H19" s="149" t="s">
        <v>1421</v>
      </c>
      <c r="I19" s="149" t="s">
        <v>1408</v>
      </c>
    </row>
    <row r="20" spans="1:12" hidden="1" x14ac:dyDescent="0.2">
      <c r="A20" s="149" t="s">
        <v>1403</v>
      </c>
      <c r="D20" s="149" t="s">
        <v>1440</v>
      </c>
      <c r="E20" s="149">
        <f t="shared" si="0"/>
        <v>2102006000</v>
      </c>
      <c r="F20" s="149" t="s">
        <v>1405</v>
      </c>
      <c r="G20" s="149" t="s">
        <v>1436</v>
      </c>
      <c r="H20" s="149" t="s">
        <v>1423</v>
      </c>
      <c r="I20" s="149" t="s">
        <v>1415</v>
      </c>
    </row>
    <row r="21" spans="1:12" hidden="1" x14ac:dyDescent="0.2">
      <c r="A21" s="149" t="s">
        <v>1403</v>
      </c>
      <c r="D21" s="149" t="s">
        <v>1441</v>
      </c>
      <c r="E21" s="149">
        <f t="shared" si="0"/>
        <v>2102006001</v>
      </c>
      <c r="F21" s="149" t="s">
        <v>1405</v>
      </c>
      <c r="G21" s="149" t="s">
        <v>1436</v>
      </c>
      <c r="H21" s="149" t="s">
        <v>1423</v>
      </c>
      <c r="I21" s="149" t="s">
        <v>1417</v>
      </c>
    </row>
    <row r="22" spans="1:12" hidden="1" x14ac:dyDescent="0.2">
      <c r="A22" s="149" t="s">
        <v>1403</v>
      </c>
      <c r="D22" s="149" t="s">
        <v>1442</v>
      </c>
      <c r="E22" s="149">
        <f t="shared" si="0"/>
        <v>2102006002</v>
      </c>
      <c r="F22" s="149" t="s">
        <v>1405</v>
      </c>
      <c r="G22" s="149" t="s">
        <v>1436</v>
      </c>
      <c r="H22" s="149" t="s">
        <v>1423</v>
      </c>
      <c r="I22" s="149" t="s">
        <v>1419</v>
      </c>
    </row>
    <row r="23" spans="1:12" hidden="1" x14ac:dyDescent="0.2">
      <c r="A23" s="149" t="s">
        <v>1403</v>
      </c>
      <c r="D23" s="149" t="s">
        <v>1443</v>
      </c>
      <c r="E23" s="149">
        <f t="shared" si="0"/>
        <v>2102007000</v>
      </c>
      <c r="F23" s="149" t="s">
        <v>1405</v>
      </c>
      <c r="G23" s="149" t="s">
        <v>1436</v>
      </c>
      <c r="H23" s="149" t="s">
        <v>1427</v>
      </c>
      <c r="I23" s="149" t="s">
        <v>1408</v>
      </c>
    </row>
    <row r="24" spans="1:12" hidden="1" x14ac:dyDescent="0.2">
      <c r="A24" s="149" t="s">
        <v>1403</v>
      </c>
      <c r="D24" s="149" t="s">
        <v>1444</v>
      </c>
      <c r="E24" s="149">
        <f t="shared" si="0"/>
        <v>2102008000</v>
      </c>
      <c r="F24" s="149" t="s">
        <v>1405</v>
      </c>
      <c r="G24" s="149" t="s">
        <v>1436</v>
      </c>
      <c r="H24" s="149" t="s">
        <v>1429</v>
      </c>
      <c r="I24" s="149" t="s">
        <v>1408</v>
      </c>
    </row>
    <row r="25" spans="1:12" hidden="1" x14ac:dyDescent="0.2">
      <c r="A25" s="149" t="s">
        <v>1403</v>
      </c>
      <c r="D25" s="149" t="s">
        <v>1445</v>
      </c>
      <c r="E25" s="149">
        <f t="shared" si="0"/>
        <v>2102009000</v>
      </c>
      <c r="F25" s="149" t="s">
        <v>1405</v>
      </c>
      <c r="G25" s="149" t="s">
        <v>1436</v>
      </c>
      <c r="H25" s="149" t="s">
        <v>1431</v>
      </c>
      <c r="I25" s="149" t="s">
        <v>1408</v>
      </c>
      <c r="K25" s="151">
        <v>38019</v>
      </c>
      <c r="L25" s="149" t="s">
        <v>1432</v>
      </c>
    </row>
    <row r="26" spans="1:12" hidden="1" x14ac:dyDescent="0.2">
      <c r="A26" s="149" t="s">
        <v>1403</v>
      </c>
      <c r="D26" s="149" t="s">
        <v>1446</v>
      </c>
      <c r="E26" s="149">
        <f t="shared" si="0"/>
        <v>2102010000</v>
      </c>
      <c r="F26" s="149" t="s">
        <v>1405</v>
      </c>
      <c r="G26" s="149" t="s">
        <v>1436</v>
      </c>
      <c r="H26" s="149" t="s">
        <v>1434</v>
      </c>
      <c r="I26" s="149" t="s">
        <v>1408</v>
      </c>
    </row>
    <row r="27" spans="1:12" hidden="1" x14ac:dyDescent="0.2">
      <c r="A27" s="149" t="s">
        <v>1403</v>
      </c>
      <c r="D27" s="149" t="s">
        <v>1447</v>
      </c>
      <c r="E27" s="149">
        <f t="shared" si="0"/>
        <v>2102011000</v>
      </c>
      <c r="F27" s="149" t="s">
        <v>1405</v>
      </c>
      <c r="G27" s="149" t="s">
        <v>1436</v>
      </c>
      <c r="H27" s="149" t="s">
        <v>1448</v>
      </c>
      <c r="I27" s="149" t="s">
        <v>1408</v>
      </c>
      <c r="J27" s="151">
        <v>36504</v>
      </c>
    </row>
    <row r="28" spans="1:12" hidden="1" x14ac:dyDescent="0.2">
      <c r="A28" s="149" t="s">
        <v>1403</v>
      </c>
      <c r="D28" s="149" t="s">
        <v>1449</v>
      </c>
      <c r="E28" s="149">
        <f t="shared" si="0"/>
        <v>2103001000</v>
      </c>
      <c r="F28" s="149" t="s">
        <v>1405</v>
      </c>
      <c r="G28" s="149" t="s">
        <v>1450</v>
      </c>
      <c r="H28" s="149" t="s">
        <v>1407</v>
      </c>
      <c r="I28" s="149" t="s">
        <v>1408</v>
      </c>
    </row>
    <row r="29" spans="1:12" hidden="1" x14ac:dyDescent="0.2">
      <c r="A29" s="149" t="s">
        <v>1403</v>
      </c>
      <c r="D29" s="149" t="s">
        <v>1451</v>
      </c>
      <c r="E29" s="149">
        <f t="shared" si="0"/>
        <v>2103002000</v>
      </c>
      <c r="F29" s="149" t="s">
        <v>1405</v>
      </c>
      <c r="G29" s="149" t="s">
        <v>1450</v>
      </c>
      <c r="H29" s="149" t="s">
        <v>1410</v>
      </c>
      <c r="I29" s="149" t="s">
        <v>1408</v>
      </c>
    </row>
    <row r="30" spans="1:12" hidden="1" x14ac:dyDescent="0.2">
      <c r="A30" s="149" t="s">
        <v>1403</v>
      </c>
      <c r="D30" s="149" t="s">
        <v>1452</v>
      </c>
      <c r="E30" s="149">
        <f t="shared" si="0"/>
        <v>2103004000</v>
      </c>
      <c r="F30" s="149" t="s">
        <v>1405</v>
      </c>
      <c r="G30" s="149" t="s">
        <v>1450</v>
      </c>
      <c r="H30" s="149" t="s">
        <v>1414</v>
      </c>
      <c r="I30" s="149" t="s">
        <v>1415</v>
      </c>
    </row>
    <row r="31" spans="1:12" hidden="1" x14ac:dyDescent="0.2">
      <c r="A31" s="149" t="s">
        <v>1403</v>
      </c>
      <c r="D31" s="149" t="s">
        <v>1453</v>
      </c>
      <c r="E31" s="149">
        <f t="shared" si="0"/>
        <v>2103005000</v>
      </c>
      <c r="F31" s="149" t="s">
        <v>1405</v>
      </c>
      <c r="G31" s="149" t="s">
        <v>1450</v>
      </c>
      <c r="H31" s="149" t="s">
        <v>1421</v>
      </c>
      <c r="I31" s="149" t="s">
        <v>1408</v>
      </c>
    </row>
    <row r="32" spans="1:12" hidden="1" x14ac:dyDescent="0.2">
      <c r="A32" s="149" t="s">
        <v>1403</v>
      </c>
      <c r="D32" s="149" t="s">
        <v>1454</v>
      </c>
      <c r="E32" s="149">
        <f t="shared" si="0"/>
        <v>2103006000</v>
      </c>
      <c r="F32" s="149" t="s">
        <v>1405</v>
      </c>
      <c r="G32" s="149" t="s">
        <v>1450</v>
      </c>
      <c r="H32" s="149" t="s">
        <v>1423</v>
      </c>
      <c r="I32" s="149" t="s">
        <v>1415</v>
      </c>
    </row>
    <row r="33" spans="1:12" hidden="1" x14ac:dyDescent="0.2">
      <c r="A33" s="149" t="s">
        <v>1403</v>
      </c>
      <c r="D33" s="149" t="s">
        <v>1455</v>
      </c>
      <c r="E33" s="149">
        <f t="shared" si="0"/>
        <v>2103007000</v>
      </c>
      <c r="F33" s="149" t="s">
        <v>1405</v>
      </c>
      <c r="G33" s="149" t="s">
        <v>1450</v>
      </c>
      <c r="H33" s="149" t="s">
        <v>1427</v>
      </c>
      <c r="I33" s="149" t="s">
        <v>1456</v>
      </c>
    </row>
    <row r="34" spans="1:12" hidden="1" x14ac:dyDescent="0.2">
      <c r="A34" s="149" t="s">
        <v>1403</v>
      </c>
      <c r="D34" s="149" t="s">
        <v>1457</v>
      </c>
      <c r="E34" s="149">
        <f t="shared" si="0"/>
        <v>2103007005</v>
      </c>
      <c r="F34" s="149" t="s">
        <v>1405</v>
      </c>
      <c r="G34" s="149" t="s">
        <v>1450</v>
      </c>
      <c r="H34" s="149" t="s">
        <v>1427</v>
      </c>
      <c r="I34" s="149" t="s">
        <v>1417</v>
      </c>
    </row>
    <row r="35" spans="1:12" hidden="1" x14ac:dyDescent="0.2">
      <c r="A35" s="149" t="s">
        <v>1403</v>
      </c>
      <c r="D35" s="149" t="s">
        <v>1458</v>
      </c>
      <c r="E35" s="149">
        <f t="shared" si="0"/>
        <v>2103007010</v>
      </c>
      <c r="F35" s="149" t="s">
        <v>1405</v>
      </c>
      <c r="G35" s="149" t="s">
        <v>1450</v>
      </c>
      <c r="H35" s="149" t="s">
        <v>1427</v>
      </c>
      <c r="I35" s="149" t="s">
        <v>4105</v>
      </c>
    </row>
    <row r="36" spans="1:12" hidden="1" x14ac:dyDescent="0.2">
      <c r="A36" s="149" t="s">
        <v>1403</v>
      </c>
      <c r="D36" s="149" t="s">
        <v>4106</v>
      </c>
      <c r="E36" s="149">
        <f t="shared" si="0"/>
        <v>2103008000</v>
      </c>
      <c r="F36" s="149" t="s">
        <v>1405</v>
      </c>
      <c r="G36" s="149" t="s">
        <v>1450</v>
      </c>
      <c r="H36" s="149" t="s">
        <v>1429</v>
      </c>
      <c r="I36" s="149" t="s">
        <v>1408</v>
      </c>
    </row>
    <row r="37" spans="1:12" hidden="1" x14ac:dyDescent="0.2">
      <c r="A37" s="149" t="s">
        <v>1403</v>
      </c>
      <c r="D37" s="149" t="s">
        <v>4107</v>
      </c>
      <c r="E37" s="149">
        <f t="shared" si="0"/>
        <v>2103011000</v>
      </c>
      <c r="F37" s="149" t="s">
        <v>1405</v>
      </c>
      <c r="G37" s="149" t="s">
        <v>1450</v>
      </c>
      <c r="H37" s="149" t="s">
        <v>1448</v>
      </c>
      <c r="I37" s="149" t="s">
        <v>1456</v>
      </c>
    </row>
    <row r="38" spans="1:12" hidden="1" x14ac:dyDescent="0.2">
      <c r="A38" s="149" t="s">
        <v>1403</v>
      </c>
      <c r="D38" s="149" t="s">
        <v>4108</v>
      </c>
      <c r="E38" s="149">
        <f t="shared" si="0"/>
        <v>2103011005</v>
      </c>
      <c r="F38" s="149" t="s">
        <v>1405</v>
      </c>
      <c r="G38" s="149" t="s">
        <v>1450</v>
      </c>
      <c r="H38" s="149" t="s">
        <v>1448</v>
      </c>
      <c r="I38" s="149" t="s">
        <v>1417</v>
      </c>
    </row>
    <row r="39" spans="1:12" hidden="1" x14ac:dyDescent="0.2">
      <c r="A39" s="149" t="s">
        <v>1403</v>
      </c>
      <c r="D39" s="149" t="s">
        <v>4109</v>
      </c>
      <c r="E39" s="149">
        <f t="shared" si="0"/>
        <v>2103011010</v>
      </c>
      <c r="F39" s="149" t="s">
        <v>1405</v>
      </c>
      <c r="G39" s="149" t="s">
        <v>1450</v>
      </c>
      <c r="H39" s="149" t="s">
        <v>1448</v>
      </c>
      <c r="I39" s="149" t="s">
        <v>4105</v>
      </c>
    </row>
    <row r="40" spans="1:12" hidden="1" x14ac:dyDescent="0.2">
      <c r="A40" s="149" t="s">
        <v>1403</v>
      </c>
      <c r="D40" s="149" t="s">
        <v>4110</v>
      </c>
      <c r="E40" s="149">
        <f t="shared" si="0"/>
        <v>2104001000</v>
      </c>
      <c r="F40" s="149" t="s">
        <v>1405</v>
      </c>
      <c r="G40" s="149" t="s">
        <v>4111</v>
      </c>
      <c r="H40" s="149" t="s">
        <v>1407</v>
      </c>
      <c r="I40" s="149" t="s">
        <v>1456</v>
      </c>
    </row>
    <row r="41" spans="1:12" hidden="1" x14ac:dyDescent="0.2">
      <c r="A41" s="149" t="s">
        <v>1403</v>
      </c>
      <c r="D41" s="149" t="s">
        <v>4112</v>
      </c>
      <c r="E41" s="149">
        <f t="shared" si="0"/>
        <v>2104002000</v>
      </c>
      <c r="F41" s="149" t="s">
        <v>1405</v>
      </c>
      <c r="G41" s="149" t="s">
        <v>4111</v>
      </c>
      <c r="H41" s="149" t="s">
        <v>1410</v>
      </c>
      <c r="I41" s="149" t="s">
        <v>1456</v>
      </c>
    </row>
    <row r="42" spans="1:12" hidden="1" x14ac:dyDescent="0.2">
      <c r="A42" s="149" t="s">
        <v>1403</v>
      </c>
      <c r="D42" s="149" t="s">
        <v>4113</v>
      </c>
      <c r="E42" s="149">
        <f t="shared" si="0"/>
        <v>2104004000</v>
      </c>
      <c r="F42" s="149" t="s">
        <v>1405</v>
      </c>
      <c r="G42" s="149" t="s">
        <v>4111</v>
      </c>
      <c r="H42" s="149" t="s">
        <v>1414</v>
      </c>
      <c r="I42" s="149" t="s">
        <v>1456</v>
      </c>
    </row>
    <row r="43" spans="1:12" hidden="1" x14ac:dyDescent="0.2">
      <c r="A43" s="149" t="s">
        <v>1403</v>
      </c>
      <c r="D43" s="149" t="s">
        <v>4114</v>
      </c>
      <c r="E43" s="149">
        <f t="shared" si="0"/>
        <v>2104005000</v>
      </c>
      <c r="F43" s="149" t="s">
        <v>1405</v>
      </c>
      <c r="G43" s="149" t="s">
        <v>4111</v>
      </c>
      <c r="H43" s="149" t="s">
        <v>1421</v>
      </c>
      <c r="I43" s="149" t="s">
        <v>1456</v>
      </c>
    </row>
    <row r="44" spans="1:12" hidden="1" x14ac:dyDescent="0.2">
      <c r="A44" s="149" t="s">
        <v>1403</v>
      </c>
      <c r="D44" s="149" t="s">
        <v>4115</v>
      </c>
      <c r="E44" s="149">
        <f t="shared" si="0"/>
        <v>2104006000</v>
      </c>
      <c r="F44" s="149" t="s">
        <v>1405</v>
      </c>
      <c r="G44" s="149" t="s">
        <v>4111</v>
      </c>
      <c r="H44" s="149" t="s">
        <v>1423</v>
      </c>
      <c r="I44" s="149" t="s">
        <v>1456</v>
      </c>
    </row>
    <row r="45" spans="1:12" hidden="1" x14ac:dyDescent="0.2">
      <c r="A45" s="149" t="s">
        <v>1403</v>
      </c>
      <c r="D45" s="149" t="s">
        <v>4116</v>
      </c>
      <c r="E45" s="149">
        <f t="shared" si="0"/>
        <v>2104006010</v>
      </c>
      <c r="F45" s="149" t="s">
        <v>1405</v>
      </c>
      <c r="G45" s="149" t="s">
        <v>4111</v>
      </c>
      <c r="H45" s="149" t="s">
        <v>1423</v>
      </c>
      <c r="I45" s="149" t="s">
        <v>4117</v>
      </c>
    </row>
    <row r="46" spans="1:12" hidden="1" x14ac:dyDescent="0.2">
      <c r="A46" s="149" t="s">
        <v>1403</v>
      </c>
      <c r="D46" s="149" t="s">
        <v>4118</v>
      </c>
      <c r="E46" s="149">
        <f t="shared" si="0"/>
        <v>2104007000</v>
      </c>
      <c r="F46" s="149" t="s">
        <v>1405</v>
      </c>
      <c r="G46" s="149" t="s">
        <v>4111</v>
      </c>
      <c r="H46" s="149" t="s">
        <v>1427</v>
      </c>
      <c r="I46" s="149" t="s">
        <v>1456</v>
      </c>
    </row>
    <row r="47" spans="1:12" hidden="1" x14ac:dyDescent="0.2">
      <c r="A47" s="149" t="s">
        <v>1403</v>
      </c>
      <c r="D47" s="149" t="s">
        <v>4119</v>
      </c>
      <c r="E47" s="149">
        <f t="shared" si="0"/>
        <v>2104008000</v>
      </c>
      <c r="F47" s="149" t="s">
        <v>1405</v>
      </c>
      <c r="G47" s="149" t="s">
        <v>4111</v>
      </c>
      <c r="H47" s="149" t="s">
        <v>1429</v>
      </c>
      <c r="I47" s="149" t="s">
        <v>4120</v>
      </c>
    </row>
    <row r="48" spans="1:12" hidden="1" x14ac:dyDescent="0.2">
      <c r="A48" s="149" t="s">
        <v>1403</v>
      </c>
      <c r="D48" s="149" t="s">
        <v>4121</v>
      </c>
      <c r="E48" s="149">
        <f t="shared" si="0"/>
        <v>2104008001</v>
      </c>
      <c r="F48" s="149" t="s">
        <v>1405</v>
      </c>
      <c r="G48" s="149" t="s">
        <v>4111</v>
      </c>
      <c r="H48" s="149" t="s">
        <v>1429</v>
      </c>
      <c r="I48" s="149" t="s">
        <v>4122</v>
      </c>
      <c r="K48" s="151">
        <v>37063</v>
      </c>
      <c r="L48" s="149" t="s">
        <v>4123</v>
      </c>
    </row>
    <row r="49" spans="1:12" hidden="1" x14ac:dyDescent="0.2">
      <c r="A49" s="149" t="s">
        <v>1403</v>
      </c>
      <c r="D49" s="149" t="s">
        <v>4124</v>
      </c>
      <c r="E49" s="149">
        <f t="shared" si="0"/>
        <v>2104008002</v>
      </c>
      <c r="F49" s="149" t="s">
        <v>1405</v>
      </c>
      <c r="G49" s="149" t="s">
        <v>4111</v>
      </c>
      <c r="H49" s="149" t="s">
        <v>1429</v>
      </c>
      <c r="I49" s="149" t="s">
        <v>4125</v>
      </c>
      <c r="J49" s="151">
        <v>37063</v>
      </c>
    </row>
    <row r="50" spans="1:12" hidden="1" x14ac:dyDescent="0.2">
      <c r="A50" s="149" t="s">
        <v>1403</v>
      </c>
      <c r="D50" s="149" t="s">
        <v>4126</v>
      </c>
      <c r="E50" s="149">
        <f t="shared" si="0"/>
        <v>2104008003</v>
      </c>
      <c r="F50" s="149" t="s">
        <v>1405</v>
      </c>
      <c r="G50" s="149" t="s">
        <v>4111</v>
      </c>
      <c r="H50" s="149" t="s">
        <v>1429</v>
      </c>
      <c r="I50" s="149" t="s">
        <v>4127</v>
      </c>
      <c r="J50" s="151">
        <v>37063</v>
      </c>
    </row>
    <row r="51" spans="1:12" hidden="1" x14ac:dyDescent="0.2">
      <c r="A51" s="149" t="s">
        <v>1403</v>
      </c>
      <c r="D51" s="149" t="s">
        <v>4128</v>
      </c>
      <c r="E51" s="149">
        <f t="shared" si="0"/>
        <v>2104008004</v>
      </c>
      <c r="F51" s="149" t="s">
        <v>1405</v>
      </c>
      <c r="G51" s="149" t="s">
        <v>4111</v>
      </c>
      <c r="H51" s="149" t="s">
        <v>1429</v>
      </c>
      <c r="I51" s="149" t="s">
        <v>5767</v>
      </c>
      <c r="J51" s="151">
        <v>37063</v>
      </c>
    </row>
    <row r="52" spans="1:12" hidden="1" x14ac:dyDescent="0.2">
      <c r="A52" s="149" t="s">
        <v>1403</v>
      </c>
      <c r="D52" s="149" t="s">
        <v>5768</v>
      </c>
      <c r="E52" s="149">
        <f t="shared" si="0"/>
        <v>2104008010</v>
      </c>
      <c r="F52" s="149" t="s">
        <v>1405</v>
      </c>
      <c r="G52" s="149" t="s">
        <v>4111</v>
      </c>
      <c r="H52" s="149" t="s">
        <v>1429</v>
      </c>
      <c r="I52" s="149" t="s">
        <v>5769</v>
      </c>
    </row>
    <row r="53" spans="1:12" hidden="1" x14ac:dyDescent="0.2">
      <c r="A53" s="149" t="s">
        <v>1403</v>
      </c>
      <c r="D53" s="149" t="s">
        <v>5770</v>
      </c>
      <c r="E53" s="149">
        <f t="shared" si="0"/>
        <v>2104008030</v>
      </c>
      <c r="F53" s="149" t="s">
        <v>1405</v>
      </c>
      <c r="G53" s="149" t="s">
        <v>4111</v>
      </c>
      <c r="H53" s="149" t="s">
        <v>1429</v>
      </c>
      <c r="I53" s="149" t="s">
        <v>5771</v>
      </c>
    </row>
    <row r="54" spans="1:12" hidden="1" x14ac:dyDescent="0.2">
      <c r="A54" s="149" t="s">
        <v>1403</v>
      </c>
      <c r="D54" s="149" t="s">
        <v>5772</v>
      </c>
      <c r="E54" s="149">
        <f t="shared" si="0"/>
        <v>2104008050</v>
      </c>
      <c r="F54" s="149" t="s">
        <v>1405</v>
      </c>
      <c r="G54" s="149" t="s">
        <v>4111</v>
      </c>
      <c r="H54" s="149" t="s">
        <v>1429</v>
      </c>
      <c r="I54" s="149" t="s">
        <v>5773</v>
      </c>
      <c r="K54" s="151">
        <v>38040</v>
      </c>
      <c r="L54" s="149" t="s">
        <v>5774</v>
      </c>
    </row>
    <row r="55" spans="1:12" hidden="1" x14ac:dyDescent="0.2">
      <c r="A55" s="149" t="s">
        <v>1403</v>
      </c>
      <c r="D55" s="149" t="s">
        <v>5775</v>
      </c>
      <c r="E55" s="149">
        <f t="shared" si="0"/>
        <v>2104008051</v>
      </c>
      <c r="F55" s="149" t="s">
        <v>1405</v>
      </c>
      <c r="G55" s="149" t="s">
        <v>4111</v>
      </c>
      <c r="H55" s="149" t="s">
        <v>1429</v>
      </c>
      <c r="I55" s="149" t="s">
        <v>5776</v>
      </c>
      <c r="K55" s="151">
        <v>38040</v>
      </c>
      <c r="L55" s="149" t="s">
        <v>5777</v>
      </c>
    </row>
    <row r="56" spans="1:12" hidden="1" x14ac:dyDescent="0.2">
      <c r="A56" s="149" t="s">
        <v>1403</v>
      </c>
      <c r="D56" s="149" t="s">
        <v>5778</v>
      </c>
      <c r="E56" s="149">
        <f t="shared" si="0"/>
        <v>2104008052</v>
      </c>
      <c r="F56" s="149" t="s">
        <v>1405</v>
      </c>
      <c r="G56" s="149" t="s">
        <v>4111</v>
      </c>
      <c r="H56" s="149" t="s">
        <v>1429</v>
      </c>
      <c r="I56" s="149" t="s">
        <v>5779</v>
      </c>
    </row>
    <row r="57" spans="1:12" hidden="1" x14ac:dyDescent="0.2">
      <c r="A57" s="149" t="s">
        <v>1403</v>
      </c>
      <c r="D57" s="149" t="s">
        <v>5780</v>
      </c>
      <c r="E57" s="149">
        <f t="shared" si="0"/>
        <v>2104008053</v>
      </c>
      <c r="F57" s="149" t="s">
        <v>1405</v>
      </c>
      <c r="G57" s="149" t="s">
        <v>4111</v>
      </c>
      <c r="H57" s="149" t="s">
        <v>1429</v>
      </c>
      <c r="I57" s="149" t="s">
        <v>5781</v>
      </c>
    </row>
    <row r="58" spans="1:12" hidden="1" x14ac:dyDescent="0.2">
      <c r="A58" s="149" t="s">
        <v>1403</v>
      </c>
      <c r="D58" s="149" t="s">
        <v>5782</v>
      </c>
      <c r="E58" s="149">
        <f t="shared" si="0"/>
        <v>2104009000</v>
      </c>
      <c r="F58" s="149" t="s">
        <v>1405</v>
      </c>
      <c r="G58" s="149" t="s">
        <v>4111</v>
      </c>
      <c r="H58" s="149" t="s">
        <v>5783</v>
      </c>
      <c r="I58" s="149" t="s">
        <v>1456</v>
      </c>
      <c r="J58" s="151">
        <v>36964</v>
      </c>
    </row>
    <row r="59" spans="1:12" hidden="1" x14ac:dyDescent="0.2">
      <c r="A59" s="149" t="s">
        <v>1403</v>
      </c>
      <c r="D59" s="149" t="s">
        <v>5784</v>
      </c>
      <c r="E59" s="149">
        <f t="shared" si="0"/>
        <v>2104011000</v>
      </c>
      <c r="F59" s="149" t="s">
        <v>1405</v>
      </c>
      <c r="G59" s="149" t="s">
        <v>4111</v>
      </c>
      <c r="H59" s="149" t="s">
        <v>1448</v>
      </c>
      <c r="I59" s="149" t="s">
        <v>2849</v>
      </c>
    </row>
    <row r="60" spans="1:12" hidden="1" x14ac:dyDescent="0.2">
      <c r="A60" s="149" t="s">
        <v>1403</v>
      </c>
      <c r="D60" s="149" t="s">
        <v>2850</v>
      </c>
      <c r="E60" s="149">
        <f t="shared" si="0"/>
        <v>2199001000</v>
      </c>
      <c r="F60" s="149" t="s">
        <v>1405</v>
      </c>
      <c r="G60" s="149" t="s">
        <v>2851</v>
      </c>
      <c r="H60" s="149" t="s">
        <v>1407</v>
      </c>
      <c r="I60" s="149" t="s">
        <v>1408</v>
      </c>
    </row>
    <row r="61" spans="1:12" hidden="1" x14ac:dyDescent="0.2">
      <c r="A61" s="149" t="s">
        <v>1403</v>
      </c>
      <c r="D61" s="149" t="s">
        <v>2852</v>
      </c>
      <c r="E61" s="149">
        <f t="shared" si="0"/>
        <v>2199002000</v>
      </c>
      <c r="F61" s="149" t="s">
        <v>1405</v>
      </c>
      <c r="G61" s="149" t="s">
        <v>2851</v>
      </c>
      <c r="H61" s="149" t="s">
        <v>1410</v>
      </c>
      <c r="I61" s="149" t="s">
        <v>1408</v>
      </c>
    </row>
    <row r="62" spans="1:12" hidden="1" x14ac:dyDescent="0.2">
      <c r="A62" s="149" t="s">
        <v>1403</v>
      </c>
      <c r="D62" s="149" t="s">
        <v>2853</v>
      </c>
      <c r="E62" s="149">
        <f t="shared" si="0"/>
        <v>2199003000</v>
      </c>
      <c r="F62" s="149" t="s">
        <v>1405</v>
      </c>
      <c r="G62" s="149" t="s">
        <v>2851</v>
      </c>
      <c r="H62" s="149" t="s">
        <v>1412</v>
      </c>
      <c r="I62" s="149" t="s">
        <v>1408</v>
      </c>
    </row>
    <row r="63" spans="1:12" hidden="1" x14ac:dyDescent="0.2">
      <c r="A63" s="149" t="s">
        <v>1403</v>
      </c>
      <c r="D63" s="149" t="s">
        <v>2854</v>
      </c>
      <c r="E63" s="149">
        <f t="shared" si="0"/>
        <v>2199004000</v>
      </c>
      <c r="F63" s="149" t="s">
        <v>1405</v>
      </c>
      <c r="G63" s="149" t="s">
        <v>2851</v>
      </c>
      <c r="H63" s="149" t="s">
        <v>1414</v>
      </c>
      <c r="I63" s="149" t="s">
        <v>1415</v>
      </c>
    </row>
    <row r="64" spans="1:12" hidden="1" x14ac:dyDescent="0.2">
      <c r="A64" s="149" t="s">
        <v>1403</v>
      </c>
      <c r="D64" s="149" t="s">
        <v>2855</v>
      </c>
      <c r="E64" s="149">
        <f t="shared" si="0"/>
        <v>2199004001</v>
      </c>
      <c r="F64" s="149" t="s">
        <v>1405</v>
      </c>
      <c r="G64" s="149" t="s">
        <v>2851</v>
      </c>
      <c r="H64" s="149" t="s">
        <v>1414</v>
      </c>
      <c r="I64" s="149" t="s">
        <v>1417</v>
      </c>
    </row>
    <row r="65" spans="1:12" hidden="1" x14ac:dyDescent="0.2">
      <c r="A65" s="149" t="s">
        <v>1403</v>
      </c>
      <c r="D65" s="149" t="s">
        <v>2856</v>
      </c>
      <c r="E65" s="149">
        <f t="shared" si="0"/>
        <v>2199004002</v>
      </c>
      <c r="F65" s="149" t="s">
        <v>1405</v>
      </c>
      <c r="G65" s="149" t="s">
        <v>2851</v>
      </c>
      <c r="H65" s="149" t="s">
        <v>1414</v>
      </c>
      <c r="I65" s="149" t="s">
        <v>1419</v>
      </c>
    </row>
    <row r="66" spans="1:12" hidden="1" x14ac:dyDescent="0.2">
      <c r="A66" s="149" t="s">
        <v>1403</v>
      </c>
      <c r="D66" s="149" t="s">
        <v>2857</v>
      </c>
      <c r="E66" s="149">
        <f t="shared" ref="E66:E129" si="1">VALUE(D66)</f>
        <v>2199005000</v>
      </c>
      <c r="F66" s="149" t="s">
        <v>1405</v>
      </c>
      <c r="G66" s="149" t="s">
        <v>2851</v>
      </c>
      <c r="H66" s="149" t="s">
        <v>1421</v>
      </c>
      <c r="I66" s="149" t="s">
        <v>1408</v>
      </c>
    </row>
    <row r="67" spans="1:12" hidden="1" x14ac:dyDescent="0.2">
      <c r="A67" s="149" t="s">
        <v>1403</v>
      </c>
      <c r="D67" s="149" t="s">
        <v>2858</v>
      </c>
      <c r="E67" s="149">
        <f t="shared" si="1"/>
        <v>2199006000</v>
      </c>
      <c r="F67" s="149" t="s">
        <v>1405</v>
      </c>
      <c r="G67" s="149" t="s">
        <v>2851</v>
      </c>
      <c r="H67" s="149" t="s">
        <v>1423</v>
      </c>
      <c r="I67" s="149" t="s">
        <v>1415</v>
      </c>
    </row>
    <row r="68" spans="1:12" hidden="1" x14ac:dyDescent="0.2">
      <c r="A68" s="149" t="s">
        <v>1403</v>
      </c>
      <c r="D68" s="149" t="s">
        <v>2859</v>
      </c>
      <c r="E68" s="149">
        <f t="shared" si="1"/>
        <v>2199006001</v>
      </c>
      <c r="F68" s="149" t="s">
        <v>1405</v>
      </c>
      <c r="G68" s="149" t="s">
        <v>2851</v>
      </c>
      <c r="H68" s="149" t="s">
        <v>1423</v>
      </c>
      <c r="I68" s="149" t="s">
        <v>1417</v>
      </c>
    </row>
    <row r="69" spans="1:12" hidden="1" x14ac:dyDescent="0.2">
      <c r="A69" s="149" t="s">
        <v>1403</v>
      </c>
      <c r="D69" s="149" t="s">
        <v>2860</v>
      </c>
      <c r="E69" s="149">
        <f t="shared" si="1"/>
        <v>2199006002</v>
      </c>
      <c r="F69" s="149" t="s">
        <v>1405</v>
      </c>
      <c r="G69" s="149" t="s">
        <v>2851</v>
      </c>
      <c r="H69" s="149" t="s">
        <v>1423</v>
      </c>
      <c r="I69" s="149" t="s">
        <v>1419</v>
      </c>
    </row>
    <row r="70" spans="1:12" hidden="1" x14ac:dyDescent="0.2">
      <c r="A70" s="149" t="s">
        <v>1403</v>
      </c>
      <c r="D70" s="149" t="s">
        <v>2861</v>
      </c>
      <c r="E70" s="149">
        <f t="shared" si="1"/>
        <v>2199007000</v>
      </c>
      <c r="F70" s="149" t="s">
        <v>1405</v>
      </c>
      <c r="G70" s="149" t="s">
        <v>2851</v>
      </c>
      <c r="H70" s="149" t="s">
        <v>1427</v>
      </c>
      <c r="I70" s="149" t="s">
        <v>1408</v>
      </c>
    </row>
    <row r="71" spans="1:12" hidden="1" x14ac:dyDescent="0.2">
      <c r="A71" s="149" t="s">
        <v>1403</v>
      </c>
      <c r="D71" s="149" t="s">
        <v>2862</v>
      </c>
      <c r="E71" s="149">
        <f t="shared" si="1"/>
        <v>2199008000</v>
      </c>
      <c r="F71" s="149" t="s">
        <v>1405</v>
      </c>
      <c r="G71" s="149" t="s">
        <v>2851</v>
      </c>
      <c r="H71" s="149" t="s">
        <v>1429</v>
      </c>
      <c r="I71" s="149" t="s">
        <v>1408</v>
      </c>
    </row>
    <row r="72" spans="1:12" hidden="1" x14ac:dyDescent="0.2">
      <c r="A72" s="149" t="s">
        <v>1403</v>
      </c>
      <c r="D72" s="149" t="s">
        <v>2863</v>
      </c>
      <c r="E72" s="149">
        <f t="shared" si="1"/>
        <v>2199009000</v>
      </c>
      <c r="F72" s="149" t="s">
        <v>1405</v>
      </c>
      <c r="G72" s="149" t="s">
        <v>2851</v>
      </c>
      <c r="H72" s="149" t="s">
        <v>1431</v>
      </c>
      <c r="I72" s="149" t="s">
        <v>1408</v>
      </c>
      <c r="K72" s="151">
        <v>38019</v>
      </c>
      <c r="L72" s="149" t="s">
        <v>1432</v>
      </c>
    </row>
    <row r="73" spans="1:12" hidden="1" x14ac:dyDescent="0.2">
      <c r="A73" s="149" t="s">
        <v>1403</v>
      </c>
      <c r="D73" s="149" t="s">
        <v>2864</v>
      </c>
      <c r="E73" s="149">
        <f t="shared" si="1"/>
        <v>2199010000</v>
      </c>
      <c r="F73" s="149" t="s">
        <v>1405</v>
      </c>
      <c r="G73" s="149" t="s">
        <v>2851</v>
      </c>
      <c r="H73" s="149" t="s">
        <v>1434</v>
      </c>
      <c r="I73" s="149" t="s">
        <v>1408</v>
      </c>
    </row>
    <row r="74" spans="1:12" hidden="1" x14ac:dyDescent="0.2">
      <c r="A74" s="149" t="s">
        <v>1403</v>
      </c>
      <c r="D74" s="149" t="s">
        <v>2865</v>
      </c>
      <c r="E74" s="149">
        <f t="shared" si="1"/>
        <v>2199011000</v>
      </c>
      <c r="F74" s="149" t="s">
        <v>1405</v>
      </c>
      <c r="G74" s="149" t="s">
        <v>2851</v>
      </c>
      <c r="H74" s="149" t="s">
        <v>1448</v>
      </c>
      <c r="I74" s="149" t="s">
        <v>2849</v>
      </c>
    </row>
    <row r="75" spans="1:12" hidden="1" x14ac:dyDescent="0.2">
      <c r="A75" s="149" t="s">
        <v>1403</v>
      </c>
      <c r="D75" s="149" t="s">
        <v>2866</v>
      </c>
      <c r="E75" s="149">
        <f t="shared" si="1"/>
        <v>2294000000</v>
      </c>
      <c r="F75" s="149" t="s">
        <v>2867</v>
      </c>
      <c r="G75" s="149" t="s">
        <v>2868</v>
      </c>
      <c r="H75" s="149" t="s">
        <v>2869</v>
      </c>
      <c r="I75" s="149" t="s">
        <v>2870</v>
      </c>
    </row>
    <row r="76" spans="1:12" hidden="1" x14ac:dyDescent="0.2">
      <c r="A76" s="149" t="s">
        <v>1403</v>
      </c>
      <c r="D76" s="149" t="s">
        <v>2871</v>
      </c>
      <c r="E76" s="149">
        <f t="shared" si="1"/>
        <v>2294000001</v>
      </c>
      <c r="F76" s="149" t="s">
        <v>2867</v>
      </c>
      <c r="G76" s="149" t="s">
        <v>2868</v>
      </c>
      <c r="H76" s="149" t="s">
        <v>2869</v>
      </c>
      <c r="I76" s="149" t="s">
        <v>1378</v>
      </c>
    </row>
    <row r="77" spans="1:12" hidden="1" x14ac:dyDescent="0.2">
      <c r="A77" s="149" t="s">
        <v>1403</v>
      </c>
      <c r="D77" s="149" t="s">
        <v>1379</v>
      </c>
      <c r="E77" s="149">
        <f t="shared" si="1"/>
        <v>2294000002</v>
      </c>
      <c r="F77" s="149" t="s">
        <v>2867</v>
      </c>
      <c r="G77" s="149" t="s">
        <v>2868</v>
      </c>
      <c r="H77" s="149" t="s">
        <v>2869</v>
      </c>
      <c r="I77" s="149" t="s">
        <v>1380</v>
      </c>
    </row>
    <row r="78" spans="1:12" hidden="1" x14ac:dyDescent="0.2">
      <c r="A78" s="149" t="s">
        <v>1403</v>
      </c>
      <c r="D78" s="149" t="s">
        <v>1381</v>
      </c>
      <c r="E78" s="149">
        <f t="shared" si="1"/>
        <v>2294005000</v>
      </c>
      <c r="F78" s="149" t="s">
        <v>2867</v>
      </c>
      <c r="G78" s="149" t="s">
        <v>2868</v>
      </c>
      <c r="H78" s="149" t="s">
        <v>2399</v>
      </c>
      <c r="I78" s="149" t="s">
        <v>2870</v>
      </c>
    </row>
    <row r="79" spans="1:12" hidden="1" x14ac:dyDescent="0.2">
      <c r="A79" s="149" t="s">
        <v>1403</v>
      </c>
      <c r="D79" s="149" t="s">
        <v>2400</v>
      </c>
      <c r="E79" s="149">
        <f t="shared" si="1"/>
        <v>2294005001</v>
      </c>
      <c r="F79" s="149" t="s">
        <v>2867</v>
      </c>
      <c r="G79" s="149" t="s">
        <v>2868</v>
      </c>
      <c r="H79" s="149" t="s">
        <v>2399</v>
      </c>
      <c r="I79" s="149" t="s">
        <v>1378</v>
      </c>
    </row>
    <row r="80" spans="1:12" hidden="1" x14ac:dyDescent="0.2">
      <c r="A80" s="149" t="s">
        <v>1403</v>
      </c>
      <c r="D80" s="149" t="s">
        <v>2401</v>
      </c>
      <c r="E80" s="149">
        <f t="shared" si="1"/>
        <v>2294005002</v>
      </c>
      <c r="F80" s="149" t="s">
        <v>2867</v>
      </c>
      <c r="G80" s="149" t="s">
        <v>2868</v>
      </c>
      <c r="H80" s="149" t="s">
        <v>2399</v>
      </c>
      <c r="I80" s="149" t="s">
        <v>1380</v>
      </c>
    </row>
    <row r="81" spans="1:10" hidden="1" x14ac:dyDescent="0.2">
      <c r="A81" s="149" t="s">
        <v>1403</v>
      </c>
      <c r="D81" s="149" t="s">
        <v>2402</v>
      </c>
      <c r="E81" s="149">
        <f t="shared" si="1"/>
        <v>2294010000</v>
      </c>
      <c r="F81" s="149" t="s">
        <v>2867</v>
      </c>
      <c r="G81" s="149" t="s">
        <v>2868</v>
      </c>
      <c r="H81" s="149" t="s">
        <v>2403</v>
      </c>
      <c r="I81" s="149" t="s">
        <v>2870</v>
      </c>
    </row>
    <row r="82" spans="1:10" hidden="1" x14ac:dyDescent="0.2">
      <c r="A82" s="149" t="s">
        <v>1403</v>
      </c>
      <c r="D82" s="149" t="s">
        <v>2404</v>
      </c>
      <c r="E82" s="149">
        <f t="shared" si="1"/>
        <v>2294010001</v>
      </c>
      <c r="F82" s="149" t="s">
        <v>2867</v>
      </c>
      <c r="G82" s="149" t="s">
        <v>2868</v>
      </c>
      <c r="H82" s="149" t="s">
        <v>2403</v>
      </c>
      <c r="I82" s="149" t="s">
        <v>1378</v>
      </c>
    </row>
    <row r="83" spans="1:10" hidden="1" x14ac:dyDescent="0.2">
      <c r="A83" s="149" t="s">
        <v>1403</v>
      </c>
      <c r="D83" s="149" t="s">
        <v>2405</v>
      </c>
      <c r="E83" s="149">
        <f t="shared" si="1"/>
        <v>2294010002</v>
      </c>
      <c r="F83" s="149" t="s">
        <v>2867</v>
      </c>
      <c r="G83" s="149" t="s">
        <v>2868</v>
      </c>
      <c r="H83" s="149" t="s">
        <v>2403</v>
      </c>
      <c r="I83" s="149" t="s">
        <v>1380</v>
      </c>
    </row>
    <row r="84" spans="1:10" hidden="1" x14ac:dyDescent="0.2">
      <c r="A84" s="149" t="s">
        <v>1403</v>
      </c>
      <c r="D84" s="149" t="s">
        <v>2406</v>
      </c>
      <c r="E84" s="149">
        <f t="shared" si="1"/>
        <v>2294015000</v>
      </c>
      <c r="F84" s="149" t="s">
        <v>2867</v>
      </c>
      <c r="G84" s="149" t="s">
        <v>2868</v>
      </c>
      <c r="H84" s="149" t="s">
        <v>2407</v>
      </c>
      <c r="I84" s="149" t="s">
        <v>2870</v>
      </c>
    </row>
    <row r="85" spans="1:10" hidden="1" x14ac:dyDescent="0.2">
      <c r="A85" s="149" t="s">
        <v>1403</v>
      </c>
      <c r="D85" s="149" t="s">
        <v>2408</v>
      </c>
      <c r="E85" s="149">
        <f t="shared" si="1"/>
        <v>2294015001</v>
      </c>
      <c r="F85" s="149" t="s">
        <v>2867</v>
      </c>
      <c r="G85" s="149" t="s">
        <v>2868</v>
      </c>
      <c r="H85" s="149" t="s">
        <v>2407</v>
      </c>
      <c r="I85" s="149" t="s">
        <v>1378</v>
      </c>
    </row>
    <row r="86" spans="1:10" hidden="1" x14ac:dyDescent="0.2">
      <c r="A86" s="149" t="s">
        <v>1403</v>
      </c>
      <c r="D86" s="149" t="s">
        <v>1241</v>
      </c>
      <c r="E86" s="149">
        <f t="shared" si="1"/>
        <v>2294015002</v>
      </c>
      <c r="F86" s="149" t="s">
        <v>2867</v>
      </c>
      <c r="G86" s="149" t="s">
        <v>2868</v>
      </c>
      <c r="H86" s="149" t="s">
        <v>2407</v>
      </c>
      <c r="I86" s="149" t="s">
        <v>1380</v>
      </c>
    </row>
    <row r="87" spans="1:10" hidden="1" x14ac:dyDescent="0.2">
      <c r="A87" s="149" t="s">
        <v>1403</v>
      </c>
      <c r="D87" s="149" t="s">
        <v>1242</v>
      </c>
      <c r="E87" s="149">
        <f t="shared" si="1"/>
        <v>2296000000</v>
      </c>
      <c r="F87" s="149" t="s">
        <v>2867</v>
      </c>
      <c r="G87" s="149" t="s">
        <v>1243</v>
      </c>
      <c r="H87" s="149" t="s">
        <v>1244</v>
      </c>
      <c r="I87" s="149" t="s">
        <v>2870</v>
      </c>
    </row>
    <row r="88" spans="1:10" hidden="1" x14ac:dyDescent="0.2">
      <c r="A88" s="149" t="s">
        <v>1403</v>
      </c>
      <c r="D88" s="149" t="s">
        <v>1245</v>
      </c>
      <c r="E88" s="149">
        <f t="shared" si="1"/>
        <v>2296005000</v>
      </c>
      <c r="F88" s="149" t="s">
        <v>2867</v>
      </c>
      <c r="G88" s="149" t="s">
        <v>1243</v>
      </c>
      <c r="H88" s="149" t="s">
        <v>1246</v>
      </c>
      <c r="I88" s="149" t="s">
        <v>2870</v>
      </c>
    </row>
    <row r="89" spans="1:10" hidden="1" x14ac:dyDescent="0.2">
      <c r="A89" s="149" t="s">
        <v>1403</v>
      </c>
      <c r="D89" s="149" t="s">
        <v>1247</v>
      </c>
      <c r="E89" s="149">
        <f t="shared" si="1"/>
        <v>2296010000</v>
      </c>
      <c r="F89" s="149" t="s">
        <v>2867</v>
      </c>
      <c r="G89" s="149" t="s">
        <v>1243</v>
      </c>
      <c r="H89" s="149" t="s">
        <v>1248</v>
      </c>
      <c r="I89" s="149" t="s">
        <v>2870</v>
      </c>
    </row>
    <row r="90" spans="1:10" hidden="1" x14ac:dyDescent="0.2">
      <c r="A90" s="149" t="s">
        <v>1403</v>
      </c>
      <c r="D90" s="149" t="s">
        <v>1249</v>
      </c>
      <c r="E90" s="149">
        <f t="shared" si="1"/>
        <v>2301000000</v>
      </c>
      <c r="F90" s="149" t="s">
        <v>1250</v>
      </c>
      <c r="G90" s="149" t="s">
        <v>1251</v>
      </c>
      <c r="H90" s="149" t="s">
        <v>1252</v>
      </c>
      <c r="I90" s="149" t="s">
        <v>1887</v>
      </c>
    </row>
    <row r="91" spans="1:10" hidden="1" x14ac:dyDescent="0.2">
      <c r="A91" s="149" t="s">
        <v>1403</v>
      </c>
      <c r="D91" s="149" t="s">
        <v>1253</v>
      </c>
      <c r="E91" s="149">
        <f t="shared" si="1"/>
        <v>2301010000</v>
      </c>
      <c r="F91" s="149" t="s">
        <v>1250</v>
      </c>
      <c r="G91" s="149" t="s">
        <v>1251</v>
      </c>
      <c r="H91" s="149" t="s">
        <v>1254</v>
      </c>
      <c r="I91" s="149" t="s">
        <v>1887</v>
      </c>
    </row>
    <row r="92" spans="1:10" hidden="1" x14ac:dyDescent="0.2">
      <c r="A92" s="149" t="s">
        <v>1403</v>
      </c>
      <c r="D92" s="149" t="s">
        <v>1255</v>
      </c>
      <c r="E92" s="149">
        <f t="shared" si="1"/>
        <v>2301010010</v>
      </c>
      <c r="F92" s="149" t="s">
        <v>1250</v>
      </c>
      <c r="G92" s="149" t="s">
        <v>1251</v>
      </c>
      <c r="H92" s="149" t="s">
        <v>1254</v>
      </c>
      <c r="I92" s="149" t="s">
        <v>1256</v>
      </c>
    </row>
    <row r="93" spans="1:10" hidden="1" x14ac:dyDescent="0.2">
      <c r="A93" s="149" t="s">
        <v>1403</v>
      </c>
      <c r="D93" s="149" t="s">
        <v>1382</v>
      </c>
      <c r="E93" s="149">
        <f t="shared" si="1"/>
        <v>2301020000</v>
      </c>
      <c r="F93" s="149" t="s">
        <v>1250</v>
      </c>
      <c r="G93" s="149" t="s">
        <v>1251</v>
      </c>
      <c r="H93" s="149" t="s">
        <v>1383</v>
      </c>
      <c r="I93" s="149" t="s">
        <v>1887</v>
      </c>
      <c r="J93" s="151">
        <v>36552</v>
      </c>
    </row>
    <row r="94" spans="1:10" hidden="1" x14ac:dyDescent="0.2">
      <c r="A94" s="149" t="s">
        <v>1403</v>
      </c>
      <c r="D94" s="149" t="s">
        <v>1384</v>
      </c>
      <c r="E94" s="149">
        <f t="shared" si="1"/>
        <v>2301030000</v>
      </c>
      <c r="F94" s="149" t="s">
        <v>1250</v>
      </c>
      <c r="G94" s="149" t="s">
        <v>1251</v>
      </c>
      <c r="H94" s="149" t="s">
        <v>1385</v>
      </c>
      <c r="I94" s="149" t="s">
        <v>1887</v>
      </c>
      <c r="J94" s="151">
        <v>36552</v>
      </c>
    </row>
    <row r="95" spans="1:10" hidden="1" x14ac:dyDescent="0.2">
      <c r="A95" s="149" t="s">
        <v>1403</v>
      </c>
      <c r="D95" s="149" t="s">
        <v>1386</v>
      </c>
      <c r="E95" s="149">
        <f t="shared" si="1"/>
        <v>2301040000</v>
      </c>
      <c r="F95" s="149" t="s">
        <v>1250</v>
      </c>
      <c r="G95" s="149" t="s">
        <v>1251</v>
      </c>
      <c r="H95" s="149" t="s">
        <v>1387</v>
      </c>
      <c r="I95" s="149" t="s">
        <v>1887</v>
      </c>
      <c r="J95" s="151">
        <v>36552</v>
      </c>
    </row>
    <row r="96" spans="1:10" hidden="1" x14ac:dyDescent="0.2">
      <c r="A96" s="149" t="s">
        <v>1403</v>
      </c>
      <c r="D96" s="149" t="s">
        <v>1388</v>
      </c>
      <c r="E96" s="149">
        <f t="shared" si="1"/>
        <v>2302000000</v>
      </c>
      <c r="F96" s="149" t="s">
        <v>1250</v>
      </c>
      <c r="G96" s="149" t="s">
        <v>1389</v>
      </c>
      <c r="H96" s="149" t="s">
        <v>1252</v>
      </c>
      <c r="I96" s="149" t="s">
        <v>1887</v>
      </c>
    </row>
    <row r="97" spans="1:12" hidden="1" x14ac:dyDescent="0.2">
      <c r="A97" s="149" t="s">
        <v>1403</v>
      </c>
      <c r="D97" s="149" t="s">
        <v>1390</v>
      </c>
      <c r="E97" s="149">
        <f t="shared" si="1"/>
        <v>2302002000</v>
      </c>
      <c r="F97" s="149" t="s">
        <v>1250</v>
      </c>
      <c r="G97" s="149" t="s">
        <v>1389</v>
      </c>
      <c r="H97" s="149" t="s">
        <v>1391</v>
      </c>
      <c r="I97" s="149" t="s">
        <v>1392</v>
      </c>
      <c r="K97" s="151">
        <v>38037</v>
      </c>
      <c r="L97" s="149" t="s">
        <v>5715</v>
      </c>
    </row>
    <row r="98" spans="1:12" hidden="1" x14ac:dyDescent="0.2">
      <c r="A98" s="149" t="s">
        <v>1403</v>
      </c>
      <c r="D98" s="149" t="s">
        <v>5716</v>
      </c>
      <c r="E98" s="149">
        <f t="shared" si="1"/>
        <v>2302002100</v>
      </c>
      <c r="F98" s="149" t="s">
        <v>1250</v>
      </c>
      <c r="G98" s="149" t="s">
        <v>1389</v>
      </c>
      <c r="H98" s="149" t="s">
        <v>1391</v>
      </c>
      <c r="I98" s="149" t="s">
        <v>5717</v>
      </c>
      <c r="J98" s="151">
        <v>37778</v>
      </c>
      <c r="K98" s="151">
        <v>38037</v>
      </c>
      <c r="L98" s="149" t="s">
        <v>5718</v>
      </c>
    </row>
    <row r="99" spans="1:12" hidden="1" x14ac:dyDescent="0.2">
      <c r="A99" s="149" t="s">
        <v>1403</v>
      </c>
      <c r="D99" s="149" t="s">
        <v>5719</v>
      </c>
      <c r="E99" s="149">
        <f t="shared" si="1"/>
        <v>2302002200</v>
      </c>
      <c r="F99" s="149" t="s">
        <v>1250</v>
      </c>
      <c r="G99" s="149" t="s">
        <v>1389</v>
      </c>
      <c r="H99" s="149" t="s">
        <v>1391</v>
      </c>
      <c r="I99" s="149" t="s">
        <v>5720</v>
      </c>
      <c r="J99" s="151">
        <v>37778</v>
      </c>
      <c r="K99" s="151">
        <v>38037</v>
      </c>
      <c r="L99" s="149" t="s">
        <v>5718</v>
      </c>
    </row>
    <row r="100" spans="1:12" hidden="1" x14ac:dyDescent="0.2">
      <c r="A100" s="149" t="s">
        <v>1403</v>
      </c>
      <c r="D100" s="149" t="s">
        <v>5721</v>
      </c>
      <c r="E100" s="149">
        <f t="shared" si="1"/>
        <v>2302003000</v>
      </c>
      <c r="F100" s="149" t="s">
        <v>1250</v>
      </c>
      <c r="G100" s="149" t="s">
        <v>1389</v>
      </c>
      <c r="H100" s="149" t="s">
        <v>5722</v>
      </c>
      <c r="I100" s="149" t="s">
        <v>5723</v>
      </c>
      <c r="J100" s="151">
        <v>37484</v>
      </c>
      <c r="K100" s="151">
        <v>38037</v>
      </c>
      <c r="L100" s="149" t="s">
        <v>5715</v>
      </c>
    </row>
    <row r="101" spans="1:12" hidden="1" x14ac:dyDescent="0.2">
      <c r="A101" s="149" t="s">
        <v>1403</v>
      </c>
      <c r="D101" s="149" t="s">
        <v>5724</v>
      </c>
      <c r="E101" s="149">
        <f t="shared" si="1"/>
        <v>2302003100</v>
      </c>
      <c r="F101" s="149" t="s">
        <v>1250</v>
      </c>
      <c r="G101" s="149" t="s">
        <v>1389</v>
      </c>
      <c r="H101" s="149" t="s">
        <v>5722</v>
      </c>
      <c r="I101" s="149" t="s">
        <v>5725</v>
      </c>
      <c r="J101" s="151">
        <v>37778</v>
      </c>
      <c r="K101" s="151">
        <v>38037</v>
      </c>
      <c r="L101" s="149" t="s">
        <v>5718</v>
      </c>
    </row>
    <row r="102" spans="1:12" hidden="1" x14ac:dyDescent="0.2">
      <c r="A102" s="149" t="s">
        <v>1403</v>
      </c>
      <c r="D102" s="149" t="s">
        <v>5726</v>
      </c>
      <c r="E102" s="149">
        <f t="shared" si="1"/>
        <v>2302003200</v>
      </c>
      <c r="F102" s="149" t="s">
        <v>1250</v>
      </c>
      <c r="G102" s="149" t="s">
        <v>1389</v>
      </c>
      <c r="H102" s="149" t="s">
        <v>5722</v>
      </c>
      <c r="I102" s="149" t="s">
        <v>5727</v>
      </c>
      <c r="J102" s="151">
        <v>37778</v>
      </c>
      <c r="K102" s="151">
        <v>38037</v>
      </c>
      <c r="L102" s="149" t="s">
        <v>5718</v>
      </c>
    </row>
    <row r="103" spans="1:12" hidden="1" x14ac:dyDescent="0.2">
      <c r="A103" s="149" t="s">
        <v>1403</v>
      </c>
      <c r="D103" s="149" t="s">
        <v>5728</v>
      </c>
      <c r="E103" s="149">
        <f t="shared" si="1"/>
        <v>2302010000</v>
      </c>
      <c r="F103" s="149" t="s">
        <v>1250</v>
      </c>
      <c r="G103" s="149" t="s">
        <v>1389</v>
      </c>
      <c r="H103" s="149" t="s">
        <v>5729</v>
      </c>
      <c r="I103" s="149" t="s">
        <v>1887</v>
      </c>
    </row>
    <row r="104" spans="1:12" hidden="1" x14ac:dyDescent="0.2">
      <c r="A104" s="149" t="s">
        <v>1403</v>
      </c>
      <c r="D104" s="149" t="s">
        <v>5730</v>
      </c>
      <c r="E104" s="149">
        <f t="shared" si="1"/>
        <v>2302040000</v>
      </c>
      <c r="F104" s="149" t="s">
        <v>1250</v>
      </c>
      <c r="G104" s="149" t="s">
        <v>1389</v>
      </c>
      <c r="H104" s="149" t="s">
        <v>5731</v>
      </c>
      <c r="I104" s="149" t="s">
        <v>1887</v>
      </c>
    </row>
    <row r="105" spans="1:12" hidden="1" x14ac:dyDescent="0.2">
      <c r="A105" s="149" t="s">
        <v>1403</v>
      </c>
      <c r="D105" s="149" t="s">
        <v>5732</v>
      </c>
      <c r="E105" s="149">
        <f t="shared" si="1"/>
        <v>2302050000</v>
      </c>
      <c r="F105" s="149" t="s">
        <v>1250</v>
      </c>
      <c r="G105" s="149" t="s">
        <v>1389</v>
      </c>
      <c r="H105" s="149" t="s">
        <v>5733</v>
      </c>
      <c r="I105" s="149" t="s">
        <v>1887</v>
      </c>
    </row>
    <row r="106" spans="1:12" hidden="1" x14ac:dyDescent="0.2">
      <c r="A106" s="149" t="s">
        <v>1403</v>
      </c>
      <c r="D106" s="149" t="s">
        <v>5734</v>
      </c>
      <c r="E106" s="149">
        <f t="shared" si="1"/>
        <v>2302070000</v>
      </c>
      <c r="F106" s="149" t="s">
        <v>1250</v>
      </c>
      <c r="G106" s="149" t="s">
        <v>1389</v>
      </c>
      <c r="H106" s="149" t="s">
        <v>5735</v>
      </c>
      <c r="I106" s="149" t="s">
        <v>1887</v>
      </c>
    </row>
    <row r="107" spans="1:12" hidden="1" x14ac:dyDescent="0.2">
      <c r="A107" s="149" t="s">
        <v>1403</v>
      </c>
      <c r="D107" s="149" t="s">
        <v>5736</v>
      </c>
      <c r="E107" s="149">
        <f t="shared" si="1"/>
        <v>2302070001</v>
      </c>
      <c r="F107" s="149" t="s">
        <v>1250</v>
      </c>
      <c r="G107" s="149" t="s">
        <v>1389</v>
      </c>
      <c r="H107" s="149" t="s">
        <v>5735</v>
      </c>
      <c r="I107" s="149" t="s">
        <v>5737</v>
      </c>
    </row>
    <row r="108" spans="1:12" hidden="1" x14ac:dyDescent="0.2">
      <c r="A108" s="149" t="s">
        <v>1403</v>
      </c>
      <c r="D108" s="149" t="s">
        <v>5738</v>
      </c>
      <c r="E108" s="149">
        <f t="shared" si="1"/>
        <v>2302070005</v>
      </c>
      <c r="F108" s="149" t="s">
        <v>1250</v>
      </c>
      <c r="G108" s="149" t="s">
        <v>1389</v>
      </c>
      <c r="H108" s="149" t="s">
        <v>5735</v>
      </c>
      <c r="I108" s="149" t="s">
        <v>5739</v>
      </c>
    </row>
    <row r="109" spans="1:12" hidden="1" x14ac:dyDescent="0.2">
      <c r="A109" s="149" t="s">
        <v>1403</v>
      </c>
      <c r="D109" s="149" t="s">
        <v>5740</v>
      </c>
      <c r="E109" s="149">
        <f t="shared" si="1"/>
        <v>2302070010</v>
      </c>
      <c r="F109" s="149" t="s">
        <v>1250</v>
      </c>
      <c r="G109" s="149" t="s">
        <v>1389</v>
      </c>
      <c r="H109" s="149" t="s">
        <v>5735</v>
      </c>
      <c r="I109" s="149" t="s">
        <v>5741</v>
      </c>
    </row>
    <row r="110" spans="1:12" hidden="1" x14ac:dyDescent="0.2">
      <c r="A110" s="149" t="s">
        <v>1403</v>
      </c>
      <c r="D110" s="149" t="s">
        <v>5742</v>
      </c>
      <c r="E110" s="149">
        <f t="shared" si="1"/>
        <v>2302080000</v>
      </c>
      <c r="F110" s="149" t="s">
        <v>1250</v>
      </c>
      <c r="G110" s="149" t="s">
        <v>1389</v>
      </c>
      <c r="H110" s="149" t="s">
        <v>5743</v>
      </c>
      <c r="I110" s="149" t="s">
        <v>1887</v>
      </c>
    </row>
    <row r="111" spans="1:12" hidden="1" x14ac:dyDescent="0.2">
      <c r="A111" s="149" t="s">
        <v>1403</v>
      </c>
      <c r="D111" s="149" t="s">
        <v>5744</v>
      </c>
      <c r="E111" s="149">
        <f t="shared" si="1"/>
        <v>2302080002</v>
      </c>
      <c r="F111" s="149" t="s">
        <v>1250</v>
      </c>
      <c r="G111" s="149" t="s">
        <v>1389</v>
      </c>
      <c r="H111" s="149" t="s">
        <v>5743</v>
      </c>
      <c r="I111" s="149" t="s">
        <v>5745</v>
      </c>
      <c r="J111" s="151">
        <v>36797</v>
      </c>
    </row>
    <row r="112" spans="1:12" hidden="1" x14ac:dyDescent="0.2">
      <c r="A112" s="149" t="s">
        <v>1403</v>
      </c>
      <c r="D112" s="149" t="s">
        <v>5746</v>
      </c>
      <c r="E112" s="149">
        <f t="shared" si="1"/>
        <v>2303000000</v>
      </c>
      <c r="F112" s="149" t="s">
        <v>1250</v>
      </c>
      <c r="G112" s="149" t="s">
        <v>5747</v>
      </c>
      <c r="H112" s="149" t="s">
        <v>1252</v>
      </c>
      <c r="I112" s="149" t="s">
        <v>1887</v>
      </c>
    </row>
    <row r="113" spans="1:9" hidden="1" x14ac:dyDescent="0.2">
      <c r="A113" s="149" t="s">
        <v>1403</v>
      </c>
      <c r="D113" s="149" t="s">
        <v>5748</v>
      </c>
      <c r="E113" s="149">
        <f t="shared" si="1"/>
        <v>2303020000</v>
      </c>
      <c r="F113" s="149" t="s">
        <v>1250</v>
      </c>
      <c r="G113" s="149" t="s">
        <v>5747</v>
      </c>
      <c r="H113" s="149" t="s">
        <v>5749</v>
      </c>
      <c r="I113" s="149" t="s">
        <v>1887</v>
      </c>
    </row>
    <row r="114" spans="1:9" hidden="1" x14ac:dyDescent="0.2">
      <c r="A114" s="149" t="s">
        <v>1403</v>
      </c>
      <c r="D114" s="149" t="s">
        <v>5750</v>
      </c>
      <c r="E114" s="149">
        <f t="shared" si="1"/>
        <v>2304000000</v>
      </c>
      <c r="F114" s="149" t="s">
        <v>1250</v>
      </c>
      <c r="G114" s="149" t="s">
        <v>5751</v>
      </c>
      <c r="H114" s="149" t="s">
        <v>1252</v>
      </c>
      <c r="I114" s="149" t="s">
        <v>1887</v>
      </c>
    </row>
    <row r="115" spans="1:9" hidden="1" x14ac:dyDescent="0.2">
      <c r="A115" s="149" t="s">
        <v>1403</v>
      </c>
      <c r="D115" s="149" t="s">
        <v>5752</v>
      </c>
      <c r="E115" s="149">
        <f t="shared" si="1"/>
        <v>2304050000</v>
      </c>
      <c r="F115" s="149" t="s">
        <v>1250</v>
      </c>
      <c r="G115" s="149" t="s">
        <v>5751</v>
      </c>
      <c r="H115" s="149" t="s">
        <v>5753</v>
      </c>
      <c r="I115" s="149" t="s">
        <v>1887</v>
      </c>
    </row>
    <row r="116" spans="1:9" hidden="1" x14ac:dyDescent="0.2">
      <c r="A116" s="149" t="s">
        <v>1403</v>
      </c>
      <c r="D116" s="149" t="s">
        <v>5754</v>
      </c>
      <c r="E116" s="149">
        <f t="shared" si="1"/>
        <v>2305000000</v>
      </c>
      <c r="F116" s="149" t="s">
        <v>1250</v>
      </c>
      <c r="G116" s="149" t="s">
        <v>5755</v>
      </c>
      <c r="H116" s="149" t="s">
        <v>1252</v>
      </c>
      <c r="I116" s="149" t="s">
        <v>1887</v>
      </c>
    </row>
    <row r="117" spans="1:9" hidden="1" x14ac:dyDescent="0.2">
      <c r="A117" s="149" t="s">
        <v>1403</v>
      </c>
      <c r="D117" s="149" t="s">
        <v>5756</v>
      </c>
      <c r="E117" s="149">
        <f t="shared" si="1"/>
        <v>2305070000</v>
      </c>
      <c r="F117" s="149" t="s">
        <v>1250</v>
      </c>
      <c r="G117" s="149" t="s">
        <v>5755</v>
      </c>
      <c r="H117" s="149" t="s">
        <v>5757</v>
      </c>
      <c r="I117" s="149" t="s">
        <v>1887</v>
      </c>
    </row>
    <row r="118" spans="1:9" hidden="1" x14ac:dyDescent="0.2">
      <c r="A118" s="149" t="s">
        <v>1403</v>
      </c>
      <c r="D118" s="149" t="s">
        <v>5758</v>
      </c>
      <c r="E118" s="149">
        <f t="shared" si="1"/>
        <v>2305080000</v>
      </c>
      <c r="F118" s="149" t="s">
        <v>1250</v>
      </c>
      <c r="G118" s="149" t="s">
        <v>5755</v>
      </c>
      <c r="H118" s="149" t="s">
        <v>5759</v>
      </c>
      <c r="I118" s="149" t="s">
        <v>1887</v>
      </c>
    </row>
    <row r="119" spans="1:9" hidden="1" x14ac:dyDescent="0.2">
      <c r="A119" s="149" t="s">
        <v>1403</v>
      </c>
      <c r="D119" s="149" t="s">
        <v>5760</v>
      </c>
      <c r="E119" s="149">
        <f t="shared" si="1"/>
        <v>2306000000</v>
      </c>
      <c r="F119" s="149" t="s">
        <v>1250</v>
      </c>
      <c r="G119" s="149" t="s">
        <v>5761</v>
      </c>
      <c r="H119" s="149" t="s">
        <v>1252</v>
      </c>
      <c r="I119" s="149" t="s">
        <v>1887</v>
      </c>
    </row>
    <row r="120" spans="1:9" hidden="1" x14ac:dyDescent="0.2">
      <c r="A120" s="149" t="s">
        <v>1403</v>
      </c>
      <c r="D120" s="149" t="s">
        <v>5762</v>
      </c>
      <c r="E120" s="149">
        <f t="shared" si="1"/>
        <v>2306010000</v>
      </c>
      <c r="F120" s="149" t="s">
        <v>1250</v>
      </c>
      <c r="G120" s="149" t="s">
        <v>5761</v>
      </c>
      <c r="H120" s="149" t="s">
        <v>5763</v>
      </c>
      <c r="I120" s="149" t="s">
        <v>1887</v>
      </c>
    </row>
    <row r="121" spans="1:9" hidden="1" x14ac:dyDescent="0.2">
      <c r="A121" s="149" t="s">
        <v>1403</v>
      </c>
      <c r="D121" s="149" t="s">
        <v>5764</v>
      </c>
      <c r="E121" s="149">
        <f t="shared" si="1"/>
        <v>2307000000</v>
      </c>
      <c r="F121" s="149" t="s">
        <v>1250</v>
      </c>
      <c r="G121" s="149" t="s">
        <v>5765</v>
      </c>
      <c r="H121" s="149" t="s">
        <v>1252</v>
      </c>
      <c r="I121" s="149" t="s">
        <v>1887</v>
      </c>
    </row>
    <row r="122" spans="1:9" hidden="1" x14ac:dyDescent="0.2">
      <c r="A122" s="149" t="s">
        <v>1403</v>
      </c>
      <c r="D122" s="149" t="s">
        <v>5766</v>
      </c>
      <c r="E122" s="149">
        <f t="shared" si="1"/>
        <v>2307010000</v>
      </c>
      <c r="F122" s="149" t="s">
        <v>1250</v>
      </c>
      <c r="G122" s="149" t="s">
        <v>5765</v>
      </c>
      <c r="H122" s="149" t="s">
        <v>8715</v>
      </c>
      <c r="I122" s="149" t="s">
        <v>1887</v>
      </c>
    </row>
    <row r="123" spans="1:9" hidden="1" x14ac:dyDescent="0.2">
      <c r="A123" s="149" t="s">
        <v>1403</v>
      </c>
      <c r="D123" s="149" t="s">
        <v>8716</v>
      </c>
      <c r="E123" s="149">
        <f t="shared" si="1"/>
        <v>2307020000</v>
      </c>
      <c r="F123" s="149" t="s">
        <v>1250</v>
      </c>
      <c r="G123" s="149" t="s">
        <v>5765</v>
      </c>
      <c r="H123" s="149" t="s">
        <v>8717</v>
      </c>
      <c r="I123" s="149" t="s">
        <v>1887</v>
      </c>
    </row>
    <row r="124" spans="1:9" hidden="1" x14ac:dyDescent="0.2">
      <c r="A124" s="149" t="s">
        <v>1403</v>
      </c>
      <c r="D124" s="149" t="s">
        <v>8718</v>
      </c>
      <c r="E124" s="149">
        <f t="shared" si="1"/>
        <v>2307030000</v>
      </c>
      <c r="F124" s="149" t="s">
        <v>1250</v>
      </c>
      <c r="G124" s="149" t="s">
        <v>5765</v>
      </c>
      <c r="H124" s="149" t="s">
        <v>8719</v>
      </c>
      <c r="I124" s="149" t="s">
        <v>1887</v>
      </c>
    </row>
    <row r="125" spans="1:9" hidden="1" x14ac:dyDescent="0.2">
      <c r="A125" s="149" t="s">
        <v>1403</v>
      </c>
      <c r="D125" s="149" t="s">
        <v>8720</v>
      </c>
      <c r="E125" s="149">
        <f t="shared" si="1"/>
        <v>2307060000</v>
      </c>
      <c r="F125" s="149" t="s">
        <v>1250</v>
      </c>
      <c r="G125" s="149" t="s">
        <v>5765</v>
      </c>
      <c r="H125" s="149" t="s">
        <v>8721</v>
      </c>
      <c r="I125" s="149" t="s">
        <v>1887</v>
      </c>
    </row>
    <row r="126" spans="1:9" hidden="1" x14ac:dyDescent="0.2">
      <c r="A126" s="149" t="s">
        <v>1403</v>
      </c>
      <c r="D126" s="149" t="s">
        <v>8722</v>
      </c>
      <c r="E126" s="149">
        <f t="shared" si="1"/>
        <v>2308000000</v>
      </c>
      <c r="F126" s="149" t="s">
        <v>1250</v>
      </c>
      <c r="G126" s="149" t="s">
        <v>8723</v>
      </c>
      <c r="H126" s="149" t="s">
        <v>1252</v>
      </c>
      <c r="I126" s="149" t="s">
        <v>1887</v>
      </c>
    </row>
    <row r="127" spans="1:9" hidden="1" x14ac:dyDescent="0.2">
      <c r="A127" s="149" t="s">
        <v>1403</v>
      </c>
      <c r="D127" s="149" t="s">
        <v>8724</v>
      </c>
      <c r="E127" s="149">
        <f t="shared" si="1"/>
        <v>2309000000</v>
      </c>
      <c r="F127" s="149" t="s">
        <v>1250</v>
      </c>
      <c r="G127" s="149" t="s">
        <v>8725</v>
      </c>
      <c r="H127" s="149" t="s">
        <v>1252</v>
      </c>
      <c r="I127" s="149" t="s">
        <v>1887</v>
      </c>
    </row>
    <row r="128" spans="1:9" hidden="1" x14ac:dyDescent="0.2">
      <c r="A128" s="149" t="s">
        <v>1403</v>
      </c>
      <c r="D128" s="149" t="s">
        <v>8726</v>
      </c>
      <c r="E128" s="149">
        <f t="shared" si="1"/>
        <v>2309100000</v>
      </c>
      <c r="F128" s="149" t="s">
        <v>1250</v>
      </c>
      <c r="G128" s="149" t="s">
        <v>8725</v>
      </c>
      <c r="H128" s="149" t="s">
        <v>8727</v>
      </c>
      <c r="I128" s="149" t="s">
        <v>8728</v>
      </c>
    </row>
    <row r="129" spans="1:10" hidden="1" x14ac:dyDescent="0.2">
      <c r="A129" s="149" t="s">
        <v>1403</v>
      </c>
      <c r="D129" s="149" t="s">
        <v>8729</v>
      </c>
      <c r="E129" s="149">
        <f t="shared" si="1"/>
        <v>2309100010</v>
      </c>
      <c r="F129" s="149" t="s">
        <v>1250</v>
      </c>
      <c r="G129" s="149" t="s">
        <v>8725</v>
      </c>
      <c r="H129" s="149" t="s">
        <v>8727</v>
      </c>
      <c r="I129" s="149" t="s">
        <v>8730</v>
      </c>
    </row>
    <row r="130" spans="1:10" hidden="1" x14ac:dyDescent="0.2">
      <c r="A130" s="149" t="s">
        <v>1403</v>
      </c>
      <c r="D130" s="149" t="s">
        <v>8731</v>
      </c>
      <c r="E130" s="149">
        <f t="shared" ref="E130:E193" si="2">VALUE(D130)</f>
        <v>2309100030</v>
      </c>
      <c r="F130" s="149" t="s">
        <v>1250</v>
      </c>
      <c r="G130" s="149" t="s">
        <v>8725</v>
      </c>
      <c r="H130" s="149" t="s">
        <v>8727</v>
      </c>
      <c r="I130" s="149" t="s">
        <v>8732</v>
      </c>
    </row>
    <row r="131" spans="1:10" hidden="1" x14ac:dyDescent="0.2">
      <c r="A131" s="149" t="s">
        <v>1403</v>
      </c>
      <c r="D131" s="149" t="s">
        <v>8733</v>
      </c>
      <c r="E131" s="149">
        <f t="shared" si="2"/>
        <v>2309100050</v>
      </c>
      <c r="F131" s="149" t="s">
        <v>1250</v>
      </c>
      <c r="G131" s="149" t="s">
        <v>8725</v>
      </c>
      <c r="H131" s="149" t="s">
        <v>8727</v>
      </c>
      <c r="I131" s="149" t="s">
        <v>8734</v>
      </c>
    </row>
    <row r="132" spans="1:10" hidden="1" x14ac:dyDescent="0.2">
      <c r="A132" s="149" t="s">
        <v>1403</v>
      </c>
      <c r="D132" s="149" t="s">
        <v>8735</v>
      </c>
      <c r="E132" s="149">
        <f t="shared" si="2"/>
        <v>2309100080</v>
      </c>
      <c r="F132" s="149" t="s">
        <v>1250</v>
      </c>
      <c r="G132" s="149" t="s">
        <v>8725</v>
      </c>
      <c r="H132" s="149" t="s">
        <v>8727</v>
      </c>
      <c r="I132" s="149" t="s">
        <v>8736</v>
      </c>
    </row>
    <row r="133" spans="1:10" hidden="1" x14ac:dyDescent="0.2">
      <c r="A133" s="149" t="s">
        <v>1403</v>
      </c>
      <c r="D133" s="149" t="s">
        <v>8737</v>
      </c>
      <c r="E133" s="149">
        <f t="shared" si="2"/>
        <v>2309100110</v>
      </c>
      <c r="F133" s="149" t="s">
        <v>1250</v>
      </c>
      <c r="G133" s="149" t="s">
        <v>8725</v>
      </c>
      <c r="H133" s="149" t="s">
        <v>8727</v>
      </c>
      <c r="I133" s="149" t="s">
        <v>8738</v>
      </c>
    </row>
    <row r="134" spans="1:10" hidden="1" x14ac:dyDescent="0.2">
      <c r="A134" s="149" t="s">
        <v>1403</v>
      </c>
      <c r="D134" s="149" t="s">
        <v>8739</v>
      </c>
      <c r="E134" s="149">
        <f t="shared" si="2"/>
        <v>2309100140</v>
      </c>
      <c r="F134" s="149" t="s">
        <v>1250</v>
      </c>
      <c r="G134" s="149" t="s">
        <v>8725</v>
      </c>
      <c r="H134" s="149" t="s">
        <v>8727</v>
      </c>
      <c r="I134" s="149" t="s">
        <v>8740</v>
      </c>
    </row>
    <row r="135" spans="1:10" hidden="1" x14ac:dyDescent="0.2">
      <c r="A135" s="149" t="s">
        <v>1403</v>
      </c>
      <c r="D135" s="149" t="s">
        <v>8741</v>
      </c>
      <c r="E135" s="149">
        <f t="shared" si="2"/>
        <v>2309100170</v>
      </c>
      <c r="F135" s="149" t="s">
        <v>1250</v>
      </c>
      <c r="G135" s="149" t="s">
        <v>8725</v>
      </c>
      <c r="H135" s="149" t="s">
        <v>8727</v>
      </c>
      <c r="I135" s="149" t="s">
        <v>8742</v>
      </c>
    </row>
    <row r="136" spans="1:10" hidden="1" x14ac:dyDescent="0.2">
      <c r="A136" s="149" t="s">
        <v>1403</v>
      </c>
      <c r="D136" s="149" t="s">
        <v>8743</v>
      </c>
      <c r="E136" s="149">
        <f t="shared" si="2"/>
        <v>2309100200</v>
      </c>
      <c r="F136" s="149" t="s">
        <v>1250</v>
      </c>
      <c r="G136" s="149" t="s">
        <v>8725</v>
      </c>
      <c r="H136" s="149" t="s">
        <v>8727</v>
      </c>
      <c r="I136" s="149" t="s">
        <v>8744</v>
      </c>
    </row>
    <row r="137" spans="1:10" hidden="1" x14ac:dyDescent="0.2">
      <c r="A137" s="149" t="s">
        <v>1403</v>
      </c>
      <c r="D137" s="149" t="s">
        <v>8745</v>
      </c>
      <c r="E137" s="149">
        <f t="shared" si="2"/>
        <v>2309100230</v>
      </c>
      <c r="F137" s="149" t="s">
        <v>1250</v>
      </c>
      <c r="G137" s="149" t="s">
        <v>8725</v>
      </c>
      <c r="H137" s="149" t="s">
        <v>8727</v>
      </c>
      <c r="I137" s="149" t="s">
        <v>8746</v>
      </c>
    </row>
    <row r="138" spans="1:10" hidden="1" x14ac:dyDescent="0.2">
      <c r="A138" s="149" t="s">
        <v>1403</v>
      </c>
      <c r="D138" s="149" t="s">
        <v>8747</v>
      </c>
      <c r="E138" s="149">
        <f t="shared" si="2"/>
        <v>2309100260</v>
      </c>
      <c r="F138" s="149" t="s">
        <v>1250</v>
      </c>
      <c r="G138" s="149" t="s">
        <v>8725</v>
      </c>
      <c r="H138" s="149" t="s">
        <v>8727</v>
      </c>
      <c r="I138" s="149" t="s">
        <v>8748</v>
      </c>
    </row>
    <row r="139" spans="1:10" hidden="1" x14ac:dyDescent="0.2">
      <c r="A139" s="149" t="s">
        <v>1403</v>
      </c>
      <c r="D139" s="149" t="s">
        <v>8749</v>
      </c>
      <c r="E139" s="149">
        <f t="shared" si="2"/>
        <v>2310000000</v>
      </c>
      <c r="F139" s="149" t="s">
        <v>1250</v>
      </c>
      <c r="G139" s="149" t="s">
        <v>5785</v>
      </c>
      <c r="H139" s="149" t="s">
        <v>1252</v>
      </c>
      <c r="I139" s="149" t="s">
        <v>8728</v>
      </c>
    </row>
    <row r="140" spans="1:10" hidden="1" x14ac:dyDescent="0.2">
      <c r="A140" s="149" t="s">
        <v>1403</v>
      </c>
      <c r="D140" s="149" t="s">
        <v>5786</v>
      </c>
      <c r="E140" s="149">
        <f t="shared" si="2"/>
        <v>2310001000</v>
      </c>
      <c r="F140" s="149" t="s">
        <v>1250</v>
      </c>
      <c r="G140" s="149" t="s">
        <v>5785</v>
      </c>
      <c r="H140" s="149" t="s">
        <v>5787</v>
      </c>
      <c r="I140" s="149" t="s">
        <v>8728</v>
      </c>
      <c r="J140" s="151">
        <v>37302</v>
      </c>
    </row>
    <row r="141" spans="1:10" hidden="1" x14ac:dyDescent="0.2">
      <c r="A141" s="149" t="s">
        <v>1403</v>
      </c>
      <c r="D141" s="149" t="s">
        <v>5788</v>
      </c>
      <c r="E141" s="149">
        <f t="shared" si="2"/>
        <v>2310002000</v>
      </c>
      <c r="F141" s="149" t="s">
        <v>1250</v>
      </c>
      <c r="G141" s="149" t="s">
        <v>5785</v>
      </c>
      <c r="H141" s="149" t="s">
        <v>5789</v>
      </c>
      <c r="I141" s="149" t="s">
        <v>8728</v>
      </c>
      <c r="J141" s="151">
        <v>37302</v>
      </c>
    </row>
    <row r="142" spans="1:10" hidden="1" x14ac:dyDescent="0.2">
      <c r="A142" s="149" t="s">
        <v>1403</v>
      </c>
      <c r="D142" s="149" t="s">
        <v>5790</v>
      </c>
      <c r="E142" s="149">
        <f t="shared" si="2"/>
        <v>2310010000</v>
      </c>
      <c r="F142" s="149" t="s">
        <v>1250</v>
      </c>
      <c r="G142" s="149" t="s">
        <v>5785</v>
      </c>
      <c r="H142" s="149" t="s">
        <v>5791</v>
      </c>
      <c r="I142" s="149" t="s">
        <v>8728</v>
      </c>
    </row>
    <row r="143" spans="1:10" hidden="1" x14ac:dyDescent="0.2">
      <c r="A143" s="149" t="s">
        <v>1403</v>
      </c>
      <c r="D143" s="149" t="s">
        <v>5792</v>
      </c>
      <c r="E143" s="149">
        <f t="shared" si="2"/>
        <v>2310011000</v>
      </c>
      <c r="F143" s="149" t="s">
        <v>1250</v>
      </c>
      <c r="G143" s="149" t="s">
        <v>5785</v>
      </c>
      <c r="H143" s="149" t="s">
        <v>5793</v>
      </c>
      <c r="I143" s="149" t="s">
        <v>8728</v>
      </c>
      <c r="J143" s="151">
        <v>37302</v>
      </c>
    </row>
    <row r="144" spans="1:10" hidden="1" x14ac:dyDescent="0.2">
      <c r="A144" s="149" t="s">
        <v>1403</v>
      </c>
      <c r="D144" s="149" t="s">
        <v>5794</v>
      </c>
      <c r="E144" s="149">
        <f t="shared" si="2"/>
        <v>2310012000</v>
      </c>
      <c r="F144" s="149" t="s">
        <v>1250</v>
      </c>
      <c r="G144" s="149" t="s">
        <v>5785</v>
      </c>
      <c r="H144" s="149" t="s">
        <v>5795</v>
      </c>
      <c r="I144" s="149" t="s">
        <v>8728</v>
      </c>
      <c r="J144" s="151">
        <v>37302</v>
      </c>
    </row>
    <row r="145" spans="1:10" hidden="1" x14ac:dyDescent="0.2">
      <c r="A145" s="149" t="s">
        <v>1403</v>
      </c>
      <c r="D145" s="149" t="s">
        <v>5796</v>
      </c>
      <c r="E145" s="149">
        <f t="shared" si="2"/>
        <v>2310020000</v>
      </c>
      <c r="F145" s="149" t="s">
        <v>1250</v>
      </c>
      <c r="G145" s="149" t="s">
        <v>5785</v>
      </c>
      <c r="H145" s="149" t="s">
        <v>1423</v>
      </c>
      <c r="I145" s="149" t="s">
        <v>8728</v>
      </c>
    </row>
    <row r="146" spans="1:10" hidden="1" x14ac:dyDescent="0.2">
      <c r="A146" s="149" t="s">
        <v>1403</v>
      </c>
      <c r="D146" s="149" t="s">
        <v>5797</v>
      </c>
      <c r="E146" s="149">
        <f t="shared" si="2"/>
        <v>2310021000</v>
      </c>
      <c r="F146" s="149" t="s">
        <v>1250</v>
      </c>
      <c r="G146" s="149" t="s">
        <v>5785</v>
      </c>
      <c r="H146" s="149" t="s">
        <v>5798</v>
      </c>
      <c r="I146" s="149" t="s">
        <v>8728</v>
      </c>
      <c r="J146" s="151">
        <v>37302</v>
      </c>
    </row>
    <row r="147" spans="1:10" hidden="1" x14ac:dyDescent="0.2">
      <c r="A147" s="149" t="s">
        <v>1403</v>
      </c>
      <c r="D147" s="149" t="s">
        <v>2872</v>
      </c>
      <c r="E147" s="149">
        <f t="shared" si="2"/>
        <v>2310022000</v>
      </c>
      <c r="F147" s="149" t="s">
        <v>1250</v>
      </c>
      <c r="G147" s="149" t="s">
        <v>5785</v>
      </c>
      <c r="H147" s="149" t="s">
        <v>2873</v>
      </c>
      <c r="I147" s="149" t="s">
        <v>8728</v>
      </c>
      <c r="J147" s="151">
        <v>37302</v>
      </c>
    </row>
    <row r="148" spans="1:10" hidden="1" x14ac:dyDescent="0.2">
      <c r="A148" s="149" t="s">
        <v>1403</v>
      </c>
      <c r="D148" s="149" t="s">
        <v>2874</v>
      </c>
      <c r="E148" s="149">
        <f t="shared" si="2"/>
        <v>2310030000</v>
      </c>
      <c r="F148" s="149" t="s">
        <v>1250</v>
      </c>
      <c r="G148" s="149" t="s">
        <v>5785</v>
      </c>
      <c r="H148" s="149" t="s">
        <v>2875</v>
      </c>
      <c r="I148" s="149" t="s">
        <v>8728</v>
      </c>
    </row>
    <row r="149" spans="1:10" hidden="1" x14ac:dyDescent="0.2">
      <c r="A149" s="149" t="s">
        <v>1403</v>
      </c>
      <c r="D149" s="149" t="s">
        <v>2876</v>
      </c>
      <c r="E149" s="149">
        <f t="shared" si="2"/>
        <v>2310031000</v>
      </c>
      <c r="F149" s="149" t="s">
        <v>1250</v>
      </c>
      <c r="G149" s="149" t="s">
        <v>5785</v>
      </c>
      <c r="H149" s="149" t="s">
        <v>2877</v>
      </c>
      <c r="I149" s="149" t="s">
        <v>8728</v>
      </c>
      <c r="J149" s="151">
        <v>37302</v>
      </c>
    </row>
    <row r="150" spans="1:10" hidden="1" x14ac:dyDescent="0.2">
      <c r="A150" s="149" t="s">
        <v>1403</v>
      </c>
      <c r="D150" s="149" t="s">
        <v>2878</v>
      </c>
      <c r="E150" s="149">
        <f t="shared" si="2"/>
        <v>2310032000</v>
      </c>
      <c r="F150" s="149" t="s">
        <v>1250</v>
      </c>
      <c r="G150" s="149" t="s">
        <v>5785</v>
      </c>
      <c r="H150" s="149" t="s">
        <v>2879</v>
      </c>
      <c r="I150" s="149" t="s">
        <v>8728</v>
      </c>
      <c r="J150" s="151">
        <v>37302</v>
      </c>
    </row>
    <row r="151" spans="1:10" hidden="1" x14ac:dyDescent="0.2">
      <c r="A151" s="149" t="s">
        <v>1403</v>
      </c>
      <c r="D151" s="149" t="s">
        <v>2880</v>
      </c>
      <c r="E151" s="149">
        <f t="shared" si="2"/>
        <v>2311000000</v>
      </c>
      <c r="F151" s="149" t="s">
        <v>1250</v>
      </c>
      <c r="G151" s="149" t="s">
        <v>2881</v>
      </c>
      <c r="H151" s="149" t="s">
        <v>1252</v>
      </c>
      <c r="I151" s="149" t="s">
        <v>1887</v>
      </c>
    </row>
    <row r="152" spans="1:10" hidden="1" x14ac:dyDescent="0.2">
      <c r="A152" s="149" t="s">
        <v>1403</v>
      </c>
      <c r="D152" s="149" t="s">
        <v>2882</v>
      </c>
      <c r="E152" s="149">
        <f t="shared" si="2"/>
        <v>2311000010</v>
      </c>
      <c r="F152" s="149" t="s">
        <v>1250</v>
      </c>
      <c r="G152" s="149" t="s">
        <v>2881</v>
      </c>
      <c r="H152" s="149" t="s">
        <v>1252</v>
      </c>
      <c r="I152" s="149" t="s">
        <v>2883</v>
      </c>
    </row>
    <row r="153" spans="1:10" hidden="1" x14ac:dyDescent="0.2">
      <c r="A153" s="149" t="s">
        <v>1403</v>
      </c>
      <c r="D153" s="149" t="s">
        <v>2884</v>
      </c>
      <c r="E153" s="149">
        <f t="shared" si="2"/>
        <v>2311000020</v>
      </c>
      <c r="F153" s="149" t="s">
        <v>1250</v>
      </c>
      <c r="G153" s="149" t="s">
        <v>2881</v>
      </c>
      <c r="H153" s="149" t="s">
        <v>1252</v>
      </c>
      <c r="I153" s="149" t="s">
        <v>2885</v>
      </c>
    </row>
    <row r="154" spans="1:10" hidden="1" x14ac:dyDescent="0.2">
      <c r="A154" s="149" t="s">
        <v>1403</v>
      </c>
      <c r="D154" s="149" t="s">
        <v>2886</v>
      </c>
      <c r="E154" s="149">
        <f t="shared" si="2"/>
        <v>2311000030</v>
      </c>
      <c r="F154" s="149" t="s">
        <v>1250</v>
      </c>
      <c r="G154" s="149" t="s">
        <v>2881</v>
      </c>
      <c r="H154" s="149" t="s">
        <v>1252</v>
      </c>
      <c r="I154" s="149" t="s">
        <v>2887</v>
      </c>
    </row>
    <row r="155" spans="1:10" hidden="1" x14ac:dyDescent="0.2">
      <c r="A155" s="149" t="s">
        <v>1403</v>
      </c>
      <c r="D155" s="149" t="s">
        <v>2888</v>
      </c>
      <c r="E155" s="149">
        <f t="shared" si="2"/>
        <v>2311000040</v>
      </c>
      <c r="F155" s="149" t="s">
        <v>1250</v>
      </c>
      <c r="G155" s="149" t="s">
        <v>2881</v>
      </c>
      <c r="H155" s="149" t="s">
        <v>1252</v>
      </c>
      <c r="I155" s="149" t="s">
        <v>2889</v>
      </c>
    </row>
    <row r="156" spans="1:10" hidden="1" x14ac:dyDescent="0.2">
      <c r="A156" s="149" t="s">
        <v>1403</v>
      </c>
      <c r="D156" s="149" t="s">
        <v>2890</v>
      </c>
      <c r="E156" s="149">
        <f t="shared" si="2"/>
        <v>2311000050</v>
      </c>
      <c r="F156" s="149" t="s">
        <v>1250</v>
      </c>
      <c r="G156" s="149" t="s">
        <v>2881</v>
      </c>
      <c r="H156" s="149" t="s">
        <v>1252</v>
      </c>
      <c r="I156" s="149" t="s">
        <v>2891</v>
      </c>
    </row>
    <row r="157" spans="1:10" hidden="1" x14ac:dyDescent="0.2">
      <c r="A157" s="149" t="s">
        <v>1403</v>
      </c>
      <c r="D157" s="149" t="s">
        <v>2892</v>
      </c>
      <c r="E157" s="149">
        <f t="shared" si="2"/>
        <v>2311000060</v>
      </c>
      <c r="F157" s="149" t="s">
        <v>1250</v>
      </c>
      <c r="G157" s="149" t="s">
        <v>2881</v>
      </c>
      <c r="H157" s="149" t="s">
        <v>1252</v>
      </c>
      <c r="I157" s="149" t="s">
        <v>2893</v>
      </c>
    </row>
    <row r="158" spans="1:10" hidden="1" x14ac:dyDescent="0.2">
      <c r="A158" s="149" t="s">
        <v>1403</v>
      </c>
      <c r="D158" s="149" t="s">
        <v>2894</v>
      </c>
      <c r="E158" s="149">
        <f t="shared" si="2"/>
        <v>2311000070</v>
      </c>
      <c r="F158" s="149" t="s">
        <v>1250</v>
      </c>
      <c r="G158" s="149" t="s">
        <v>2881</v>
      </c>
      <c r="H158" s="149" t="s">
        <v>1252</v>
      </c>
      <c r="I158" s="149" t="s">
        <v>2895</v>
      </c>
    </row>
    <row r="159" spans="1:10" hidden="1" x14ac:dyDescent="0.2">
      <c r="A159" s="149" t="s">
        <v>1403</v>
      </c>
      <c r="D159" s="149" t="s">
        <v>2896</v>
      </c>
      <c r="E159" s="149">
        <f t="shared" si="2"/>
        <v>2311000080</v>
      </c>
      <c r="F159" s="149" t="s">
        <v>1250</v>
      </c>
      <c r="G159" s="149" t="s">
        <v>2881</v>
      </c>
      <c r="H159" s="149" t="s">
        <v>1252</v>
      </c>
      <c r="I159" s="149" t="s">
        <v>2897</v>
      </c>
    </row>
    <row r="160" spans="1:10" hidden="1" x14ac:dyDescent="0.2">
      <c r="A160" s="149" t="s">
        <v>1403</v>
      </c>
      <c r="D160" s="149" t="s">
        <v>2898</v>
      </c>
      <c r="E160" s="149">
        <f t="shared" si="2"/>
        <v>2311000100</v>
      </c>
      <c r="F160" s="149" t="s">
        <v>1250</v>
      </c>
      <c r="G160" s="149" t="s">
        <v>2881</v>
      </c>
      <c r="H160" s="149" t="s">
        <v>1252</v>
      </c>
      <c r="I160" s="149" t="s">
        <v>2899</v>
      </c>
    </row>
    <row r="161" spans="1:12" hidden="1" x14ac:dyDescent="0.2">
      <c r="A161" s="149" t="s">
        <v>1403</v>
      </c>
      <c r="D161" s="149" t="s">
        <v>2900</v>
      </c>
      <c r="E161" s="149">
        <f t="shared" si="2"/>
        <v>2311010000</v>
      </c>
      <c r="F161" s="149" t="s">
        <v>1250</v>
      </c>
      <c r="G161" s="149" t="s">
        <v>2881</v>
      </c>
      <c r="H161" s="149" t="s">
        <v>4111</v>
      </c>
      <c r="I161" s="149" t="s">
        <v>1887</v>
      </c>
      <c r="K161" s="151">
        <v>38037</v>
      </c>
      <c r="L161" s="149" t="s">
        <v>2901</v>
      </c>
    </row>
    <row r="162" spans="1:12" hidden="1" x14ac:dyDescent="0.2">
      <c r="A162" s="149" t="s">
        <v>1403</v>
      </c>
      <c r="B162" s="152" t="s">
        <v>2902</v>
      </c>
      <c r="D162" s="149" t="s">
        <v>2903</v>
      </c>
      <c r="E162" s="149">
        <f t="shared" si="2"/>
        <v>2311010010</v>
      </c>
      <c r="F162" s="149" t="s">
        <v>1250</v>
      </c>
      <c r="G162" s="149" t="s">
        <v>2881</v>
      </c>
      <c r="H162" s="149" t="s">
        <v>4111</v>
      </c>
      <c r="I162" s="149" t="s">
        <v>2883</v>
      </c>
      <c r="K162" s="151">
        <v>38037</v>
      </c>
      <c r="L162" s="149" t="s">
        <v>2901</v>
      </c>
    </row>
    <row r="163" spans="1:12" hidden="1" x14ac:dyDescent="0.2">
      <c r="A163" s="149" t="s">
        <v>1403</v>
      </c>
      <c r="B163" s="152" t="s">
        <v>2902</v>
      </c>
      <c r="D163" s="149" t="s">
        <v>2904</v>
      </c>
      <c r="E163" s="149">
        <f t="shared" si="2"/>
        <v>2311010020</v>
      </c>
      <c r="F163" s="149" t="s">
        <v>1250</v>
      </c>
      <c r="G163" s="149" t="s">
        <v>2881</v>
      </c>
      <c r="H163" s="149" t="s">
        <v>4111</v>
      </c>
      <c r="I163" s="149" t="s">
        <v>2885</v>
      </c>
      <c r="K163" s="151">
        <v>38037</v>
      </c>
      <c r="L163" s="149" t="s">
        <v>2901</v>
      </c>
    </row>
    <row r="164" spans="1:12" hidden="1" x14ac:dyDescent="0.2">
      <c r="A164" s="149" t="s">
        <v>1403</v>
      </c>
      <c r="B164" s="152" t="s">
        <v>2902</v>
      </c>
      <c r="D164" s="149" t="s">
        <v>2905</v>
      </c>
      <c r="E164" s="149">
        <f t="shared" si="2"/>
        <v>2311010030</v>
      </c>
      <c r="F164" s="149" t="s">
        <v>1250</v>
      </c>
      <c r="G164" s="149" t="s">
        <v>2881</v>
      </c>
      <c r="H164" s="149" t="s">
        <v>4111</v>
      </c>
      <c r="I164" s="149" t="s">
        <v>2887</v>
      </c>
      <c r="K164" s="151">
        <v>38037</v>
      </c>
      <c r="L164" s="149" t="s">
        <v>2901</v>
      </c>
    </row>
    <row r="165" spans="1:12" hidden="1" x14ac:dyDescent="0.2">
      <c r="A165" s="149" t="s">
        <v>1403</v>
      </c>
      <c r="B165" s="152" t="s">
        <v>2902</v>
      </c>
      <c r="D165" s="149" t="s">
        <v>2906</v>
      </c>
      <c r="E165" s="149">
        <f t="shared" si="2"/>
        <v>2311010040</v>
      </c>
      <c r="F165" s="149" t="s">
        <v>1250</v>
      </c>
      <c r="G165" s="149" t="s">
        <v>2881</v>
      </c>
      <c r="H165" s="149" t="s">
        <v>4111</v>
      </c>
      <c r="I165" s="149" t="s">
        <v>2889</v>
      </c>
      <c r="K165" s="151">
        <v>38037</v>
      </c>
      <c r="L165" s="149" t="s">
        <v>2901</v>
      </c>
    </row>
    <row r="166" spans="1:12" hidden="1" x14ac:dyDescent="0.2">
      <c r="A166" s="149" t="s">
        <v>1403</v>
      </c>
      <c r="B166" s="152" t="s">
        <v>2902</v>
      </c>
      <c r="D166" s="149" t="s">
        <v>2907</v>
      </c>
      <c r="E166" s="149">
        <f t="shared" si="2"/>
        <v>2311010050</v>
      </c>
      <c r="F166" s="149" t="s">
        <v>1250</v>
      </c>
      <c r="G166" s="149" t="s">
        <v>2881</v>
      </c>
      <c r="H166" s="149" t="s">
        <v>4111</v>
      </c>
      <c r="I166" s="149" t="s">
        <v>2891</v>
      </c>
      <c r="K166" s="151">
        <v>38037</v>
      </c>
      <c r="L166" s="149" t="s">
        <v>2901</v>
      </c>
    </row>
    <row r="167" spans="1:12" hidden="1" x14ac:dyDescent="0.2">
      <c r="A167" s="149" t="s">
        <v>1403</v>
      </c>
      <c r="B167" s="152" t="s">
        <v>2902</v>
      </c>
      <c r="D167" s="149" t="s">
        <v>2908</v>
      </c>
      <c r="E167" s="149">
        <f t="shared" si="2"/>
        <v>2311010060</v>
      </c>
      <c r="F167" s="149" t="s">
        <v>1250</v>
      </c>
      <c r="G167" s="149" t="s">
        <v>2881</v>
      </c>
      <c r="H167" s="149" t="s">
        <v>4111</v>
      </c>
      <c r="I167" s="149" t="s">
        <v>2893</v>
      </c>
      <c r="K167" s="151">
        <v>38037</v>
      </c>
      <c r="L167" s="149" t="s">
        <v>2901</v>
      </c>
    </row>
    <row r="168" spans="1:12" hidden="1" x14ac:dyDescent="0.2">
      <c r="A168" s="149" t="s">
        <v>1403</v>
      </c>
      <c r="B168" s="149"/>
      <c r="D168" s="149" t="s">
        <v>2909</v>
      </c>
      <c r="E168" s="149">
        <f t="shared" si="2"/>
        <v>2311010070</v>
      </c>
      <c r="F168" s="149" t="s">
        <v>1250</v>
      </c>
      <c r="G168" s="149" t="s">
        <v>2881</v>
      </c>
      <c r="H168" s="149" t="s">
        <v>4111</v>
      </c>
      <c r="I168" s="149" t="s">
        <v>2895</v>
      </c>
      <c r="K168" s="151">
        <v>38037</v>
      </c>
      <c r="L168" s="149" t="s">
        <v>2901</v>
      </c>
    </row>
    <row r="169" spans="1:12" hidden="1" x14ac:dyDescent="0.2">
      <c r="A169" s="149" t="s">
        <v>1403</v>
      </c>
      <c r="B169" s="152" t="s">
        <v>2902</v>
      </c>
      <c r="D169" s="149" t="s">
        <v>2910</v>
      </c>
      <c r="E169" s="149">
        <f t="shared" si="2"/>
        <v>2311010080</v>
      </c>
      <c r="F169" s="149" t="s">
        <v>1250</v>
      </c>
      <c r="G169" s="149" t="s">
        <v>2881</v>
      </c>
      <c r="H169" s="149" t="s">
        <v>4111</v>
      </c>
      <c r="I169" s="149" t="s">
        <v>2897</v>
      </c>
      <c r="K169" s="151">
        <v>38037</v>
      </c>
      <c r="L169" s="149" t="s">
        <v>2901</v>
      </c>
    </row>
    <row r="170" spans="1:12" hidden="1" x14ac:dyDescent="0.2">
      <c r="A170" s="149" t="s">
        <v>1403</v>
      </c>
      <c r="B170" s="152" t="s">
        <v>2902</v>
      </c>
      <c r="D170" s="149" t="s">
        <v>2911</v>
      </c>
      <c r="E170" s="149">
        <f t="shared" si="2"/>
        <v>2311010100</v>
      </c>
      <c r="F170" s="149" t="s">
        <v>1250</v>
      </c>
      <c r="G170" s="149" t="s">
        <v>2881</v>
      </c>
      <c r="H170" s="149" t="s">
        <v>4111</v>
      </c>
      <c r="I170" s="149" t="s">
        <v>2899</v>
      </c>
      <c r="K170" s="151">
        <v>38037</v>
      </c>
      <c r="L170" s="149" t="s">
        <v>2901</v>
      </c>
    </row>
    <row r="171" spans="1:12" hidden="1" x14ac:dyDescent="0.2">
      <c r="A171" s="149" t="s">
        <v>1403</v>
      </c>
      <c r="D171" s="149" t="s">
        <v>2912</v>
      </c>
      <c r="E171" s="149">
        <f t="shared" si="2"/>
        <v>2311020000</v>
      </c>
      <c r="F171" s="149" t="s">
        <v>1250</v>
      </c>
      <c r="G171" s="149" t="s">
        <v>2881</v>
      </c>
      <c r="H171" s="149" t="s">
        <v>2913</v>
      </c>
      <c r="I171" s="149" t="s">
        <v>1887</v>
      </c>
      <c r="K171" s="151">
        <v>38037</v>
      </c>
      <c r="L171" s="149" t="s">
        <v>2914</v>
      </c>
    </row>
    <row r="172" spans="1:12" hidden="1" x14ac:dyDescent="0.2">
      <c r="A172" s="149" t="s">
        <v>1403</v>
      </c>
      <c r="B172" s="152" t="s">
        <v>2902</v>
      </c>
      <c r="D172" s="149" t="s">
        <v>2915</v>
      </c>
      <c r="E172" s="149">
        <f t="shared" si="2"/>
        <v>2311020010</v>
      </c>
      <c r="F172" s="149" t="s">
        <v>1250</v>
      </c>
      <c r="G172" s="149" t="s">
        <v>2881</v>
      </c>
      <c r="H172" s="149" t="s">
        <v>2913</v>
      </c>
      <c r="I172" s="149" t="s">
        <v>2883</v>
      </c>
      <c r="K172" s="151">
        <v>38037</v>
      </c>
      <c r="L172" s="149" t="s">
        <v>2914</v>
      </c>
    </row>
    <row r="173" spans="1:12" hidden="1" x14ac:dyDescent="0.2">
      <c r="A173" s="149" t="s">
        <v>1403</v>
      </c>
      <c r="B173" s="152" t="s">
        <v>2902</v>
      </c>
      <c r="D173" s="149" t="s">
        <v>250</v>
      </c>
      <c r="E173" s="149">
        <f t="shared" si="2"/>
        <v>2311020020</v>
      </c>
      <c r="F173" s="149" t="s">
        <v>1250</v>
      </c>
      <c r="G173" s="149" t="s">
        <v>2881</v>
      </c>
      <c r="H173" s="149" t="s">
        <v>2913</v>
      </c>
      <c r="I173" s="149" t="s">
        <v>2885</v>
      </c>
      <c r="K173" s="151">
        <v>38037</v>
      </c>
      <c r="L173" s="149" t="s">
        <v>2914</v>
      </c>
    </row>
    <row r="174" spans="1:12" hidden="1" x14ac:dyDescent="0.2">
      <c r="A174" s="149" t="s">
        <v>1403</v>
      </c>
      <c r="B174" s="152" t="s">
        <v>2902</v>
      </c>
      <c r="D174" s="149" t="s">
        <v>251</v>
      </c>
      <c r="E174" s="149">
        <f t="shared" si="2"/>
        <v>2311020030</v>
      </c>
      <c r="F174" s="149" t="s">
        <v>1250</v>
      </c>
      <c r="G174" s="149" t="s">
        <v>2881</v>
      </c>
      <c r="H174" s="149" t="s">
        <v>2913</v>
      </c>
      <c r="I174" s="149" t="s">
        <v>2887</v>
      </c>
      <c r="K174" s="151">
        <v>38037</v>
      </c>
      <c r="L174" s="149" t="s">
        <v>2914</v>
      </c>
    </row>
    <row r="175" spans="1:12" hidden="1" x14ac:dyDescent="0.2">
      <c r="A175" s="149" t="s">
        <v>1403</v>
      </c>
      <c r="B175" s="152" t="s">
        <v>2902</v>
      </c>
      <c r="D175" s="149" t="s">
        <v>252</v>
      </c>
      <c r="E175" s="149">
        <f t="shared" si="2"/>
        <v>2311020040</v>
      </c>
      <c r="F175" s="149" t="s">
        <v>1250</v>
      </c>
      <c r="G175" s="149" t="s">
        <v>2881</v>
      </c>
      <c r="H175" s="149" t="s">
        <v>2913</v>
      </c>
      <c r="I175" s="149" t="s">
        <v>2889</v>
      </c>
      <c r="K175" s="151">
        <v>38037</v>
      </c>
      <c r="L175" s="149" t="s">
        <v>2914</v>
      </c>
    </row>
    <row r="176" spans="1:12" hidden="1" x14ac:dyDescent="0.2">
      <c r="A176" s="149" t="s">
        <v>1403</v>
      </c>
      <c r="B176" s="152" t="s">
        <v>2902</v>
      </c>
      <c r="D176" s="149" t="s">
        <v>253</v>
      </c>
      <c r="E176" s="149">
        <f t="shared" si="2"/>
        <v>2311020050</v>
      </c>
      <c r="F176" s="149" t="s">
        <v>1250</v>
      </c>
      <c r="G176" s="149" t="s">
        <v>2881</v>
      </c>
      <c r="H176" s="149" t="s">
        <v>2913</v>
      </c>
      <c r="I176" s="149" t="s">
        <v>2891</v>
      </c>
      <c r="K176" s="151">
        <v>38037</v>
      </c>
      <c r="L176" s="149" t="s">
        <v>2914</v>
      </c>
    </row>
    <row r="177" spans="1:12" hidden="1" x14ac:dyDescent="0.2">
      <c r="A177" s="149" t="s">
        <v>1403</v>
      </c>
      <c r="B177" s="152" t="s">
        <v>2902</v>
      </c>
      <c r="D177" s="149" t="s">
        <v>254</v>
      </c>
      <c r="E177" s="149">
        <f t="shared" si="2"/>
        <v>2311020060</v>
      </c>
      <c r="F177" s="149" t="s">
        <v>1250</v>
      </c>
      <c r="G177" s="149" t="s">
        <v>2881</v>
      </c>
      <c r="H177" s="149" t="s">
        <v>2913</v>
      </c>
      <c r="I177" s="149" t="s">
        <v>2893</v>
      </c>
      <c r="K177" s="151">
        <v>38037</v>
      </c>
      <c r="L177" s="149" t="s">
        <v>2914</v>
      </c>
    </row>
    <row r="178" spans="1:12" hidden="1" x14ac:dyDescent="0.2">
      <c r="A178" s="149" t="s">
        <v>1403</v>
      </c>
      <c r="B178" s="152" t="s">
        <v>2902</v>
      </c>
      <c r="D178" s="149" t="s">
        <v>255</v>
      </c>
      <c r="E178" s="149">
        <f t="shared" si="2"/>
        <v>2311020070</v>
      </c>
      <c r="F178" s="149" t="s">
        <v>1250</v>
      </c>
      <c r="G178" s="149" t="s">
        <v>2881</v>
      </c>
      <c r="H178" s="149" t="s">
        <v>2913</v>
      </c>
      <c r="I178" s="149" t="s">
        <v>2895</v>
      </c>
      <c r="K178" s="151">
        <v>38037</v>
      </c>
      <c r="L178" s="149" t="s">
        <v>2914</v>
      </c>
    </row>
    <row r="179" spans="1:12" hidden="1" x14ac:dyDescent="0.2">
      <c r="A179" s="149" t="s">
        <v>1403</v>
      </c>
      <c r="B179" s="152" t="s">
        <v>2902</v>
      </c>
      <c r="D179" s="149" t="s">
        <v>256</v>
      </c>
      <c r="E179" s="149">
        <f t="shared" si="2"/>
        <v>2311020080</v>
      </c>
      <c r="F179" s="149" t="s">
        <v>1250</v>
      </c>
      <c r="G179" s="149" t="s">
        <v>2881</v>
      </c>
      <c r="H179" s="149" t="s">
        <v>2913</v>
      </c>
      <c r="I179" s="149" t="s">
        <v>2897</v>
      </c>
      <c r="K179" s="151">
        <v>38037</v>
      </c>
      <c r="L179" s="149" t="s">
        <v>2914</v>
      </c>
    </row>
    <row r="180" spans="1:12" hidden="1" x14ac:dyDescent="0.2">
      <c r="A180" s="149" t="s">
        <v>1403</v>
      </c>
      <c r="B180" s="152" t="s">
        <v>2902</v>
      </c>
      <c r="D180" s="149" t="s">
        <v>257</v>
      </c>
      <c r="E180" s="149">
        <f t="shared" si="2"/>
        <v>2311020100</v>
      </c>
      <c r="F180" s="149" t="s">
        <v>1250</v>
      </c>
      <c r="G180" s="149" t="s">
        <v>2881</v>
      </c>
      <c r="H180" s="149" t="s">
        <v>2913</v>
      </c>
      <c r="I180" s="149" t="s">
        <v>2899</v>
      </c>
      <c r="K180" s="151">
        <v>38037</v>
      </c>
      <c r="L180" s="149" t="s">
        <v>2914</v>
      </c>
    </row>
    <row r="181" spans="1:12" hidden="1" x14ac:dyDescent="0.2">
      <c r="A181" s="149" t="s">
        <v>1403</v>
      </c>
      <c r="D181" s="149" t="s">
        <v>258</v>
      </c>
      <c r="E181" s="149">
        <f t="shared" si="2"/>
        <v>2311030000</v>
      </c>
      <c r="F181" s="149" t="s">
        <v>1250</v>
      </c>
      <c r="G181" s="149" t="s">
        <v>2881</v>
      </c>
      <c r="H181" s="149" t="s">
        <v>259</v>
      </c>
      <c r="I181" s="149" t="s">
        <v>1887</v>
      </c>
    </row>
    <row r="182" spans="1:12" hidden="1" x14ac:dyDescent="0.2">
      <c r="A182" s="149" t="s">
        <v>1403</v>
      </c>
      <c r="B182" s="152" t="s">
        <v>2902</v>
      </c>
      <c r="D182" s="149" t="s">
        <v>260</v>
      </c>
      <c r="E182" s="149">
        <f t="shared" si="2"/>
        <v>2311030010</v>
      </c>
      <c r="F182" s="149" t="s">
        <v>1250</v>
      </c>
      <c r="G182" s="149" t="s">
        <v>2881</v>
      </c>
      <c r="H182" s="149" t="s">
        <v>259</v>
      </c>
      <c r="I182" s="149" t="s">
        <v>2883</v>
      </c>
    </row>
    <row r="183" spans="1:12" hidden="1" x14ac:dyDescent="0.2">
      <c r="A183" s="149" t="s">
        <v>1403</v>
      </c>
      <c r="B183" s="152" t="s">
        <v>2902</v>
      </c>
      <c r="D183" s="149" t="s">
        <v>261</v>
      </c>
      <c r="E183" s="149">
        <f t="shared" si="2"/>
        <v>2311030020</v>
      </c>
      <c r="F183" s="149" t="s">
        <v>1250</v>
      </c>
      <c r="G183" s="149" t="s">
        <v>2881</v>
      </c>
      <c r="H183" s="149" t="s">
        <v>259</v>
      </c>
      <c r="I183" s="149" t="s">
        <v>2885</v>
      </c>
    </row>
    <row r="184" spans="1:12" hidden="1" x14ac:dyDescent="0.2">
      <c r="A184" s="149" t="s">
        <v>1403</v>
      </c>
      <c r="B184" s="152" t="s">
        <v>2902</v>
      </c>
      <c r="D184" s="149" t="s">
        <v>262</v>
      </c>
      <c r="E184" s="149">
        <f t="shared" si="2"/>
        <v>2311030030</v>
      </c>
      <c r="F184" s="149" t="s">
        <v>1250</v>
      </c>
      <c r="G184" s="149" t="s">
        <v>2881</v>
      </c>
      <c r="H184" s="149" t="s">
        <v>259</v>
      </c>
      <c r="I184" s="149" t="s">
        <v>2887</v>
      </c>
    </row>
    <row r="185" spans="1:12" hidden="1" x14ac:dyDescent="0.2">
      <c r="A185" s="149" t="s">
        <v>1403</v>
      </c>
      <c r="B185" s="152" t="s">
        <v>2902</v>
      </c>
      <c r="D185" s="149" t="s">
        <v>263</v>
      </c>
      <c r="E185" s="149">
        <f t="shared" si="2"/>
        <v>2311030040</v>
      </c>
      <c r="F185" s="149" t="s">
        <v>1250</v>
      </c>
      <c r="G185" s="149" t="s">
        <v>2881</v>
      </c>
      <c r="H185" s="149" t="s">
        <v>259</v>
      </c>
      <c r="I185" s="149" t="s">
        <v>2889</v>
      </c>
    </row>
    <row r="186" spans="1:12" hidden="1" x14ac:dyDescent="0.2">
      <c r="A186" s="149" t="s">
        <v>1403</v>
      </c>
      <c r="B186" s="152" t="s">
        <v>2902</v>
      </c>
      <c r="D186" s="149" t="s">
        <v>264</v>
      </c>
      <c r="E186" s="149">
        <f t="shared" si="2"/>
        <v>2311030050</v>
      </c>
      <c r="F186" s="149" t="s">
        <v>1250</v>
      </c>
      <c r="G186" s="149" t="s">
        <v>2881</v>
      </c>
      <c r="H186" s="149" t="s">
        <v>259</v>
      </c>
      <c r="I186" s="149" t="s">
        <v>2891</v>
      </c>
    </row>
    <row r="187" spans="1:12" hidden="1" x14ac:dyDescent="0.2">
      <c r="A187" s="149" t="s">
        <v>1403</v>
      </c>
      <c r="B187" s="152" t="s">
        <v>2902</v>
      </c>
      <c r="D187" s="149" t="s">
        <v>265</v>
      </c>
      <c r="E187" s="149">
        <f t="shared" si="2"/>
        <v>2311030060</v>
      </c>
      <c r="F187" s="149" t="s">
        <v>1250</v>
      </c>
      <c r="G187" s="149" t="s">
        <v>2881</v>
      </c>
      <c r="H187" s="149" t="s">
        <v>259</v>
      </c>
      <c r="I187" s="149" t="s">
        <v>2893</v>
      </c>
    </row>
    <row r="188" spans="1:12" hidden="1" x14ac:dyDescent="0.2">
      <c r="A188" s="149" t="s">
        <v>1403</v>
      </c>
      <c r="B188" s="152" t="s">
        <v>2902</v>
      </c>
      <c r="D188" s="149" t="s">
        <v>266</v>
      </c>
      <c r="E188" s="149">
        <f t="shared" si="2"/>
        <v>2311030070</v>
      </c>
      <c r="F188" s="149" t="s">
        <v>1250</v>
      </c>
      <c r="G188" s="149" t="s">
        <v>2881</v>
      </c>
      <c r="H188" s="149" t="s">
        <v>259</v>
      </c>
      <c r="I188" s="149" t="s">
        <v>2895</v>
      </c>
    </row>
    <row r="189" spans="1:12" hidden="1" x14ac:dyDescent="0.2">
      <c r="A189" s="149" t="s">
        <v>1403</v>
      </c>
      <c r="B189" s="152" t="s">
        <v>2902</v>
      </c>
      <c r="D189" s="149" t="s">
        <v>267</v>
      </c>
      <c r="E189" s="149">
        <f t="shared" si="2"/>
        <v>2311030080</v>
      </c>
      <c r="F189" s="149" t="s">
        <v>1250</v>
      </c>
      <c r="G189" s="149" t="s">
        <v>2881</v>
      </c>
      <c r="H189" s="149" t="s">
        <v>259</v>
      </c>
      <c r="I189" s="149" t="s">
        <v>2897</v>
      </c>
    </row>
    <row r="190" spans="1:12" hidden="1" x14ac:dyDescent="0.2">
      <c r="A190" s="149" t="s">
        <v>1403</v>
      </c>
      <c r="B190" s="152" t="s">
        <v>2902</v>
      </c>
      <c r="D190" s="149" t="s">
        <v>268</v>
      </c>
      <c r="E190" s="149">
        <f t="shared" si="2"/>
        <v>2311030100</v>
      </c>
      <c r="F190" s="149" t="s">
        <v>1250</v>
      </c>
      <c r="G190" s="149" t="s">
        <v>2881</v>
      </c>
      <c r="H190" s="149" t="s">
        <v>259</v>
      </c>
      <c r="I190" s="149" t="s">
        <v>2899</v>
      </c>
    </row>
    <row r="191" spans="1:12" hidden="1" x14ac:dyDescent="0.2">
      <c r="A191" s="149" t="s">
        <v>1403</v>
      </c>
      <c r="D191" s="149" t="s">
        <v>269</v>
      </c>
      <c r="E191" s="149">
        <f t="shared" si="2"/>
        <v>2311040000</v>
      </c>
      <c r="F191" s="149" t="s">
        <v>1250</v>
      </c>
      <c r="G191" s="149" t="s">
        <v>2881</v>
      </c>
      <c r="H191" s="149" t="s">
        <v>270</v>
      </c>
      <c r="I191" s="149" t="s">
        <v>1887</v>
      </c>
    </row>
    <row r="192" spans="1:12" hidden="1" x14ac:dyDescent="0.2">
      <c r="A192" s="149" t="s">
        <v>1403</v>
      </c>
      <c r="B192" s="152" t="s">
        <v>2902</v>
      </c>
      <c r="D192" s="149" t="s">
        <v>271</v>
      </c>
      <c r="E192" s="149">
        <f t="shared" si="2"/>
        <v>2311040080</v>
      </c>
      <c r="F192" s="149" t="s">
        <v>1250</v>
      </c>
      <c r="G192" s="149" t="s">
        <v>2881</v>
      </c>
      <c r="H192" s="149" t="s">
        <v>270</v>
      </c>
      <c r="I192" s="149" t="s">
        <v>2897</v>
      </c>
    </row>
    <row r="193" spans="1:9" hidden="1" x14ac:dyDescent="0.2">
      <c r="A193" s="149" t="s">
        <v>1403</v>
      </c>
      <c r="B193" s="152" t="s">
        <v>2902</v>
      </c>
      <c r="D193" s="149" t="s">
        <v>272</v>
      </c>
      <c r="E193" s="149">
        <f t="shared" si="2"/>
        <v>2311040100</v>
      </c>
      <c r="F193" s="149" t="s">
        <v>1250</v>
      </c>
      <c r="G193" s="149" t="s">
        <v>2881</v>
      </c>
      <c r="H193" s="149" t="s">
        <v>270</v>
      </c>
      <c r="I193" s="149" t="s">
        <v>2899</v>
      </c>
    </row>
    <row r="194" spans="1:9" hidden="1" x14ac:dyDescent="0.2">
      <c r="A194" s="149" t="s">
        <v>1403</v>
      </c>
      <c r="D194" s="149" t="s">
        <v>273</v>
      </c>
      <c r="E194" s="149">
        <f t="shared" ref="E194:E257" si="3">VALUE(D194)</f>
        <v>2312000000</v>
      </c>
      <c r="F194" s="149" t="s">
        <v>1250</v>
      </c>
      <c r="G194" s="149" t="s">
        <v>274</v>
      </c>
      <c r="H194" s="149" t="s">
        <v>1252</v>
      </c>
      <c r="I194" s="149" t="s">
        <v>1887</v>
      </c>
    </row>
    <row r="195" spans="1:9" hidden="1" x14ac:dyDescent="0.2">
      <c r="A195" s="149" t="s">
        <v>1403</v>
      </c>
      <c r="D195" s="149" t="s">
        <v>275</v>
      </c>
      <c r="E195" s="149">
        <f t="shared" si="3"/>
        <v>2312050000</v>
      </c>
      <c r="F195" s="149" t="s">
        <v>1250</v>
      </c>
      <c r="G195" s="149" t="s">
        <v>274</v>
      </c>
      <c r="H195" s="149" t="s">
        <v>276</v>
      </c>
      <c r="I195" s="149" t="s">
        <v>1887</v>
      </c>
    </row>
    <row r="196" spans="1:9" hidden="1" x14ac:dyDescent="0.2">
      <c r="A196" s="149" t="s">
        <v>1403</v>
      </c>
      <c r="D196" s="149" t="s">
        <v>277</v>
      </c>
      <c r="E196" s="149">
        <f t="shared" si="3"/>
        <v>2325000000</v>
      </c>
      <c r="F196" s="149" t="s">
        <v>1250</v>
      </c>
      <c r="G196" s="149" t="s">
        <v>278</v>
      </c>
      <c r="H196" s="149" t="s">
        <v>1252</v>
      </c>
      <c r="I196" s="149" t="s">
        <v>1887</v>
      </c>
    </row>
    <row r="197" spans="1:9" hidden="1" x14ac:dyDescent="0.2">
      <c r="A197" s="149" t="s">
        <v>1403</v>
      </c>
      <c r="D197" s="149" t="s">
        <v>279</v>
      </c>
      <c r="E197" s="149">
        <f t="shared" si="3"/>
        <v>2325010000</v>
      </c>
      <c r="F197" s="149" t="s">
        <v>1250</v>
      </c>
      <c r="G197" s="149" t="s">
        <v>278</v>
      </c>
      <c r="H197" s="149" t="s">
        <v>280</v>
      </c>
      <c r="I197" s="149" t="s">
        <v>1887</v>
      </c>
    </row>
    <row r="198" spans="1:9" hidden="1" x14ac:dyDescent="0.2">
      <c r="A198" s="149" t="s">
        <v>1403</v>
      </c>
      <c r="D198" s="149" t="s">
        <v>281</v>
      </c>
      <c r="E198" s="149">
        <f t="shared" si="3"/>
        <v>2325020000</v>
      </c>
      <c r="F198" s="149" t="s">
        <v>1250</v>
      </c>
      <c r="G198" s="149" t="s">
        <v>278</v>
      </c>
      <c r="H198" s="149" t="s">
        <v>282</v>
      </c>
      <c r="I198" s="149" t="s">
        <v>1887</v>
      </c>
    </row>
    <row r="199" spans="1:9" hidden="1" x14ac:dyDescent="0.2">
      <c r="A199" s="149" t="s">
        <v>1403</v>
      </c>
      <c r="D199" s="149" t="s">
        <v>283</v>
      </c>
      <c r="E199" s="149">
        <f t="shared" si="3"/>
        <v>2325030000</v>
      </c>
      <c r="F199" s="149" t="s">
        <v>1250</v>
      </c>
      <c r="G199" s="149" t="s">
        <v>278</v>
      </c>
      <c r="H199" s="149" t="s">
        <v>284</v>
      </c>
      <c r="I199" s="149" t="s">
        <v>1887</v>
      </c>
    </row>
    <row r="200" spans="1:9" hidden="1" x14ac:dyDescent="0.2">
      <c r="A200" s="149" t="s">
        <v>1403</v>
      </c>
      <c r="D200" s="149" t="s">
        <v>285</v>
      </c>
      <c r="E200" s="149">
        <f t="shared" si="3"/>
        <v>2325040000</v>
      </c>
      <c r="F200" s="149" t="s">
        <v>1250</v>
      </c>
      <c r="G200" s="149" t="s">
        <v>278</v>
      </c>
      <c r="H200" s="149" t="s">
        <v>286</v>
      </c>
      <c r="I200" s="149" t="s">
        <v>1887</v>
      </c>
    </row>
    <row r="201" spans="1:9" hidden="1" x14ac:dyDescent="0.2">
      <c r="A201" s="149" t="s">
        <v>1403</v>
      </c>
      <c r="D201" s="149" t="s">
        <v>287</v>
      </c>
      <c r="E201" s="149">
        <f t="shared" si="3"/>
        <v>2325050000</v>
      </c>
      <c r="F201" s="149" t="s">
        <v>1250</v>
      </c>
      <c r="G201" s="149" t="s">
        <v>278</v>
      </c>
      <c r="H201" s="149" t="s">
        <v>288</v>
      </c>
      <c r="I201" s="149" t="s">
        <v>1887</v>
      </c>
    </row>
    <row r="202" spans="1:9" hidden="1" x14ac:dyDescent="0.2">
      <c r="A202" s="149" t="s">
        <v>1403</v>
      </c>
      <c r="D202" s="149" t="s">
        <v>289</v>
      </c>
      <c r="E202" s="149">
        <f t="shared" si="3"/>
        <v>2390001000</v>
      </c>
      <c r="F202" s="149" t="s">
        <v>1250</v>
      </c>
      <c r="G202" s="149" t="s">
        <v>290</v>
      </c>
      <c r="H202" s="149" t="s">
        <v>1407</v>
      </c>
      <c r="I202" s="149" t="s">
        <v>1887</v>
      </c>
    </row>
    <row r="203" spans="1:9" hidden="1" x14ac:dyDescent="0.2">
      <c r="A203" s="149" t="s">
        <v>1403</v>
      </c>
      <c r="D203" s="149" t="s">
        <v>291</v>
      </c>
      <c r="E203" s="149">
        <f t="shared" si="3"/>
        <v>2390002000</v>
      </c>
      <c r="F203" s="149" t="s">
        <v>1250</v>
      </c>
      <c r="G203" s="149" t="s">
        <v>290</v>
      </c>
      <c r="H203" s="149" t="s">
        <v>1410</v>
      </c>
      <c r="I203" s="149" t="s">
        <v>1887</v>
      </c>
    </row>
    <row r="204" spans="1:9" hidden="1" x14ac:dyDescent="0.2">
      <c r="A204" s="149" t="s">
        <v>1403</v>
      </c>
      <c r="D204" s="149" t="s">
        <v>292</v>
      </c>
      <c r="E204" s="149">
        <f t="shared" si="3"/>
        <v>2390004000</v>
      </c>
      <c r="F204" s="149" t="s">
        <v>1250</v>
      </c>
      <c r="G204" s="149" t="s">
        <v>290</v>
      </c>
      <c r="H204" s="149" t="s">
        <v>1414</v>
      </c>
      <c r="I204" s="149" t="s">
        <v>1887</v>
      </c>
    </row>
    <row r="205" spans="1:9" hidden="1" x14ac:dyDescent="0.2">
      <c r="A205" s="149" t="s">
        <v>1403</v>
      </c>
      <c r="D205" s="149" t="s">
        <v>1493</v>
      </c>
      <c r="E205" s="149">
        <f t="shared" si="3"/>
        <v>2390005000</v>
      </c>
      <c r="F205" s="149" t="s">
        <v>1250</v>
      </c>
      <c r="G205" s="149" t="s">
        <v>290</v>
      </c>
      <c r="H205" s="149" t="s">
        <v>1421</v>
      </c>
      <c r="I205" s="149" t="s">
        <v>1887</v>
      </c>
    </row>
    <row r="206" spans="1:9" hidden="1" x14ac:dyDescent="0.2">
      <c r="A206" s="149" t="s">
        <v>1403</v>
      </c>
      <c r="D206" s="149" t="s">
        <v>1494</v>
      </c>
      <c r="E206" s="149">
        <f t="shared" si="3"/>
        <v>2390006000</v>
      </c>
      <c r="F206" s="149" t="s">
        <v>1250</v>
      </c>
      <c r="G206" s="149" t="s">
        <v>290</v>
      </c>
      <c r="H206" s="149" t="s">
        <v>1423</v>
      </c>
      <c r="I206" s="149" t="s">
        <v>1887</v>
      </c>
    </row>
    <row r="207" spans="1:9" hidden="1" x14ac:dyDescent="0.2">
      <c r="A207" s="149" t="s">
        <v>1403</v>
      </c>
      <c r="D207" s="149" t="s">
        <v>1495</v>
      </c>
      <c r="E207" s="149">
        <f t="shared" si="3"/>
        <v>2390007000</v>
      </c>
      <c r="F207" s="149" t="s">
        <v>1250</v>
      </c>
      <c r="G207" s="149" t="s">
        <v>290</v>
      </c>
      <c r="H207" s="149" t="s">
        <v>1427</v>
      </c>
      <c r="I207" s="149" t="s">
        <v>1887</v>
      </c>
    </row>
    <row r="208" spans="1:9" hidden="1" x14ac:dyDescent="0.2">
      <c r="A208" s="149" t="s">
        <v>1403</v>
      </c>
      <c r="D208" s="149" t="s">
        <v>1496</v>
      </c>
      <c r="E208" s="149">
        <f t="shared" si="3"/>
        <v>2390008000</v>
      </c>
      <c r="F208" s="149" t="s">
        <v>1250</v>
      </c>
      <c r="G208" s="149" t="s">
        <v>290</v>
      </c>
      <c r="H208" s="149" t="s">
        <v>1429</v>
      </c>
      <c r="I208" s="149" t="s">
        <v>1887</v>
      </c>
    </row>
    <row r="209" spans="1:12" hidden="1" x14ac:dyDescent="0.2">
      <c r="A209" s="149" t="s">
        <v>1403</v>
      </c>
      <c r="D209" s="149" t="s">
        <v>1523</v>
      </c>
      <c r="E209" s="149">
        <f t="shared" si="3"/>
        <v>2390009000</v>
      </c>
      <c r="F209" s="149" t="s">
        <v>1250</v>
      </c>
      <c r="G209" s="149" t="s">
        <v>290</v>
      </c>
      <c r="H209" s="149" t="s">
        <v>1524</v>
      </c>
      <c r="I209" s="149" t="s">
        <v>1887</v>
      </c>
    </row>
    <row r="210" spans="1:12" hidden="1" x14ac:dyDescent="0.2">
      <c r="A210" s="149" t="s">
        <v>1403</v>
      </c>
      <c r="D210" s="149" t="s">
        <v>1525</v>
      </c>
      <c r="E210" s="149">
        <f t="shared" si="3"/>
        <v>2390010000</v>
      </c>
      <c r="F210" s="149" t="s">
        <v>1250</v>
      </c>
      <c r="G210" s="149" t="s">
        <v>290</v>
      </c>
      <c r="H210" s="149" t="s">
        <v>1434</v>
      </c>
      <c r="I210" s="149" t="s">
        <v>1887</v>
      </c>
    </row>
    <row r="211" spans="1:12" hidden="1" x14ac:dyDescent="0.2">
      <c r="A211" s="149" t="s">
        <v>1403</v>
      </c>
      <c r="D211" s="149" t="s">
        <v>1526</v>
      </c>
      <c r="E211" s="149">
        <f t="shared" si="3"/>
        <v>2399000000</v>
      </c>
      <c r="F211" s="149" t="s">
        <v>1250</v>
      </c>
      <c r="G211" s="149" t="s">
        <v>1527</v>
      </c>
      <c r="H211" s="149" t="s">
        <v>1527</v>
      </c>
      <c r="I211" s="149" t="s">
        <v>1887</v>
      </c>
    </row>
    <row r="212" spans="1:12" hidden="1" x14ac:dyDescent="0.2">
      <c r="A212" s="149" t="s">
        <v>1403</v>
      </c>
      <c r="D212" s="149" t="s">
        <v>1528</v>
      </c>
      <c r="E212" s="149">
        <f t="shared" si="3"/>
        <v>2401001000</v>
      </c>
      <c r="F212" s="149" t="s">
        <v>1529</v>
      </c>
      <c r="G212" s="149" t="s">
        <v>1530</v>
      </c>
      <c r="H212" s="149" t="s">
        <v>1531</v>
      </c>
      <c r="I212" s="149" t="s">
        <v>1532</v>
      </c>
    </row>
    <row r="213" spans="1:12" hidden="1" x14ac:dyDescent="0.2">
      <c r="A213" s="149" t="s">
        <v>1403</v>
      </c>
      <c r="D213" s="149" t="s">
        <v>1533</v>
      </c>
      <c r="E213" s="149">
        <f t="shared" si="3"/>
        <v>2401001001</v>
      </c>
      <c r="F213" s="149" t="s">
        <v>1529</v>
      </c>
      <c r="G213" s="149" t="s">
        <v>1530</v>
      </c>
      <c r="H213" s="149" t="s">
        <v>1531</v>
      </c>
      <c r="I213" s="149" t="s">
        <v>1534</v>
      </c>
      <c r="J213" s="151">
        <v>37307</v>
      </c>
    </row>
    <row r="214" spans="1:12" hidden="1" x14ac:dyDescent="0.2">
      <c r="A214" s="149" t="s">
        <v>1403</v>
      </c>
      <c r="D214" s="149" t="s">
        <v>1535</v>
      </c>
      <c r="E214" s="149">
        <f t="shared" si="3"/>
        <v>2401001005</v>
      </c>
      <c r="F214" s="149" t="s">
        <v>1529</v>
      </c>
      <c r="G214" s="149" t="s">
        <v>1530</v>
      </c>
      <c r="H214" s="149" t="s">
        <v>1531</v>
      </c>
      <c r="I214" s="149" t="s">
        <v>1536</v>
      </c>
      <c r="J214" s="151">
        <v>37307</v>
      </c>
    </row>
    <row r="215" spans="1:12" hidden="1" x14ac:dyDescent="0.2">
      <c r="A215" s="149" t="s">
        <v>1403</v>
      </c>
      <c r="D215" s="149" t="s">
        <v>1537</v>
      </c>
      <c r="E215" s="149">
        <f t="shared" si="3"/>
        <v>2401001006</v>
      </c>
      <c r="F215" s="149" t="s">
        <v>1529</v>
      </c>
      <c r="G215" s="149" t="s">
        <v>1530</v>
      </c>
      <c r="H215" s="149" t="s">
        <v>1531</v>
      </c>
      <c r="I215" s="149" t="s">
        <v>1538</v>
      </c>
      <c r="J215" s="151">
        <v>37307</v>
      </c>
    </row>
    <row r="216" spans="1:12" hidden="1" x14ac:dyDescent="0.2">
      <c r="A216" s="149" t="s">
        <v>1403</v>
      </c>
      <c r="D216" s="149" t="s">
        <v>1539</v>
      </c>
      <c r="E216" s="149">
        <f t="shared" si="3"/>
        <v>2401001010</v>
      </c>
      <c r="F216" s="149" t="s">
        <v>1529</v>
      </c>
      <c r="G216" s="149" t="s">
        <v>1530</v>
      </c>
      <c r="H216" s="149" t="s">
        <v>1531</v>
      </c>
      <c r="I216" s="149" t="s">
        <v>1540</v>
      </c>
      <c r="J216" s="151">
        <v>37307</v>
      </c>
    </row>
    <row r="217" spans="1:12" hidden="1" x14ac:dyDescent="0.2">
      <c r="A217" s="149" t="s">
        <v>1403</v>
      </c>
      <c r="D217" s="149" t="s">
        <v>1541</v>
      </c>
      <c r="E217" s="149">
        <f t="shared" si="3"/>
        <v>2401001011</v>
      </c>
      <c r="F217" s="149" t="s">
        <v>1529</v>
      </c>
      <c r="G217" s="149" t="s">
        <v>1530</v>
      </c>
      <c r="H217" s="149" t="s">
        <v>1531</v>
      </c>
      <c r="I217" s="149" t="s">
        <v>2700</v>
      </c>
      <c r="J217" s="151">
        <v>37307</v>
      </c>
    </row>
    <row r="218" spans="1:12" hidden="1" x14ac:dyDescent="0.2">
      <c r="A218" s="149" t="s">
        <v>1403</v>
      </c>
      <c r="D218" s="149" t="s">
        <v>2701</v>
      </c>
      <c r="E218" s="149">
        <f t="shared" si="3"/>
        <v>2401001015</v>
      </c>
      <c r="F218" s="149" t="s">
        <v>1529</v>
      </c>
      <c r="G218" s="149" t="s">
        <v>1530</v>
      </c>
      <c r="H218" s="149" t="s">
        <v>1531</v>
      </c>
      <c r="I218" s="149" t="s">
        <v>2702</v>
      </c>
      <c r="J218" s="151">
        <v>37307</v>
      </c>
    </row>
    <row r="219" spans="1:12" hidden="1" x14ac:dyDescent="0.2">
      <c r="A219" s="149" t="s">
        <v>1403</v>
      </c>
      <c r="D219" s="149" t="s">
        <v>2703</v>
      </c>
      <c r="E219" s="149">
        <f t="shared" si="3"/>
        <v>2401001020</v>
      </c>
      <c r="F219" s="149" t="s">
        <v>1529</v>
      </c>
      <c r="G219" s="149" t="s">
        <v>1530</v>
      </c>
      <c r="H219" s="149" t="s">
        <v>1531</v>
      </c>
      <c r="I219" s="149" t="s">
        <v>2704</v>
      </c>
      <c r="J219" s="151">
        <v>37307</v>
      </c>
    </row>
    <row r="220" spans="1:12" hidden="1" x14ac:dyDescent="0.2">
      <c r="A220" s="149" t="s">
        <v>1403</v>
      </c>
      <c r="D220" s="149" t="s">
        <v>2705</v>
      </c>
      <c r="E220" s="149">
        <f t="shared" si="3"/>
        <v>2401001025</v>
      </c>
      <c r="F220" s="149" t="s">
        <v>1529</v>
      </c>
      <c r="G220" s="149" t="s">
        <v>1530</v>
      </c>
      <c r="H220" s="149" t="s">
        <v>1531</v>
      </c>
      <c r="I220" s="149" t="s">
        <v>2706</v>
      </c>
      <c r="J220" s="151">
        <v>37307</v>
      </c>
    </row>
    <row r="221" spans="1:12" hidden="1" x14ac:dyDescent="0.2">
      <c r="A221" s="149" t="s">
        <v>1403</v>
      </c>
      <c r="D221" s="149" t="s">
        <v>2707</v>
      </c>
      <c r="E221" s="149">
        <f t="shared" si="3"/>
        <v>2401001050</v>
      </c>
      <c r="F221" s="149" t="s">
        <v>1529</v>
      </c>
      <c r="G221" s="149" t="s">
        <v>1530</v>
      </c>
      <c r="H221" s="149" t="s">
        <v>1531</v>
      </c>
      <c r="I221" s="149" t="s">
        <v>2708</v>
      </c>
      <c r="J221" s="151">
        <v>37307</v>
      </c>
    </row>
    <row r="222" spans="1:12" hidden="1" x14ac:dyDescent="0.2">
      <c r="A222" s="149" t="s">
        <v>1403</v>
      </c>
      <c r="B222" s="152" t="s">
        <v>2902</v>
      </c>
      <c r="C222" s="149" t="s">
        <v>1528</v>
      </c>
      <c r="D222" s="149" t="s">
        <v>2709</v>
      </c>
      <c r="E222" s="149">
        <f t="shared" si="3"/>
        <v>2401001999</v>
      </c>
      <c r="F222" s="149" t="s">
        <v>1529</v>
      </c>
      <c r="G222" s="149" t="s">
        <v>1530</v>
      </c>
      <c r="H222" s="149" t="s">
        <v>1531</v>
      </c>
      <c r="I222" s="149" t="s">
        <v>2710</v>
      </c>
      <c r="K222" s="151">
        <v>37725</v>
      </c>
      <c r="L222" s="149" t="s">
        <v>2711</v>
      </c>
    </row>
    <row r="223" spans="1:12" hidden="1" x14ac:dyDescent="0.2">
      <c r="A223" s="149" t="s">
        <v>1403</v>
      </c>
      <c r="D223" s="149" t="s">
        <v>2712</v>
      </c>
      <c r="E223" s="149">
        <f t="shared" si="3"/>
        <v>2401002000</v>
      </c>
      <c r="F223" s="149" t="s">
        <v>1529</v>
      </c>
      <c r="G223" s="149" t="s">
        <v>1530</v>
      </c>
      <c r="H223" s="149" t="s">
        <v>2713</v>
      </c>
      <c r="I223" s="149" t="s">
        <v>1532</v>
      </c>
      <c r="J223" s="151">
        <v>36788</v>
      </c>
    </row>
    <row r="224" spans="1:12" hidden="1" x14ac:dyDescent="0.2">
      <c r="A224" s="149" t="s">
        <v>1403</v>
      </c>
      <c r="D224" s="149" t="s">
        <v>2714</v>
      </c>
      <c r="E224" s="149">
        <f t="shared" si="3"/>
        <v>2401003000</v>
      </c>
      <c r="F224" s="149" t="s">
        <v>1529</v>
      </c>
      <c r="G224" s="149" t="s">
        <v>1530</v>
      </c>
      <c r="H224" s="149" t="s">
        <v>2715</v>
      </c>
      <c r="I224" s="149" t="s">
        <v>1532</v>
      </c>
      <c r="J224" s="151">
        <v>36788</v>
      </c>
    </row>
    <row r="225" spans="1:12" hidden="1" x14ac:dyDescent="0.2">
      <c r="A225" s="149" t="s">
        <v>1403</v>
      </c>
      <c r="D225" s="149" t="s">
        <v>2716</v>
      </c>
      <c r="E225" s="149">
        <f t="shared" si="3"/>
        <v>2401005000</v>
      </c>
      <c r="F225" s="149" t="s">
        <v>1529</v>
      </c>
      <c r="G225" s="149" t="s">
        <v>1530</v>
      </c>
      <c r="H225" s="149" t="s">
        <v>2717</v>
      </c>
      <c r="I225" s="149" t="s">
        <v>1532</v>
      </c>
    </row>
    <row r="226" spans="1:12" hidden="1" x14ac:dyDescent="0.2">
      <c r="A226" s="149" t="s">
        <v>1403</v>
      </c>
      <c r="D226" s="149" t="s">
        <v>2718</v>
      </c>
      <c r="E226" s="149">
        <f t="shared" si="3"/>
        <v>2401005500</v>
      </c>
      <c r="F226" s="149" t="s">
        <v>1529</v>
      </c>
      <c r="G226" s="149" t="s">
        <v>1530</v>
      </c>
      <c r="H226" s="149" t="s">
        <v>2717</v>
      </c>
      <c r="I226" s="149" t="s">
        <v>2719</v>
      </c>
      <c r="J226" s="151">
        <v>37307</v>
      </c>
    </row>
    <row r="227" spans="1:12" hidden="1" x14ac:dyDescent="0.2">
      <c r="A227" s="149" t="s">
        <v>1403</v>
      </c>
      <c r="D227" s="149" t="s">
        <v>2720</v>
      </c>
      <c r="E227" s="149">
        <f t="shared" si="3"/>
        <v>2401005600</v>
      </c>
      <c r="F227" s="149" t="s">
        <v>1529</v>
      </c>
      <c r="G227" s="149" t="s">
        <v>1530</v>
      </c>
      <c r="H227" s="149" t="s">
        <v>2717</v>
      </c>
      <c r="I227" s="149" t="s">
        <v>2721</v>
      </c>
      <c r="J227" s="151">
        <v>37307</v>
      </c>
    </row>
    <row r="228" spans="1:12" hidden="1" x14ac:dyDescent="0.2">
      <c r="A228" s="149" t="s">
        <v>1403</v>
      </c>
      <c r="D228" s="149" t="s">
        <v>2722</v>
      </c>
      <c r="E228" s="149">
        <f t="shared" si="3"/>
        <v>2401005700</v>
      </c>
      <c r="F228" s="149" t="s">
        <v>1529</v>
      </c>
      <c r="G228" s="149" t="s">
        <v>1530</v>
      </c>
      <c r="H228" s="149" t="s">
        <v>2717</v>
      </c>
      <c r="I228" s="149" t="s">
        <v>2723</v>
      </c>
      <c r="J228" s="151">
        <v>37307</v>
      </c>
    </row>
    <row r="229" spans="1:12" hidden="1" x14ac:dyDescent="0.2">
      <c r="A229" s="149" t="s">
        <v>1403</v>
      </c>
      <c r="D229" s="149" t="s">
        <v>2724</v>
      </c>
      <c r="E229" s="149">
        <f t="shared" si="3"/>
        <v>2401005800</v>
      </c>
      <c r="F229" s="149" t="s">
        <v>1529</v>
      </c>
      <c r="G229" s="149" t="s">
        <v>1530</v>
      </c>
      <c r="H229" s="149" t="s">
        <v>2717</v>
      </c>
      <c r="I229" s="149" t="s">
        <v>2725</v>
      </c>
      <c r="J229" s="151">
        <v>37307</v>
      </c>
    </row>
    <row r="230" spans="1:12" hidden="1" x14ac:dyDescent="0.2">
      <c r="A230" s="149" t="s">
        <v>1403</v>
      </c>
      <c r="D230" s="149" t="s">
        <v>2726</v>
      </c>
      <c r="E230" s="149">
        <f t="shared" si="3"/>
        <v>2401008000</v>
      </c>
      <c r="F230" s="149" t="s">
        <v>1529</v>
      </c>
      <c r="G230" s="149" t="s">
        <v>1530</v>
      </c>
      <c r="H230" s="149" t="s">
        <v>2727</v>
      </c>
      <c r="I230" s="149" t="s">
        <v>1532</v>
      </c>
    </row>
    <row r="231" spans="1:12" hidden="1" x14ac:dyDescent="0.2">
      <c r="A231" s="149" t="s">
        <v>1403</v>
      </c>
      <c r="B231" s="152" t="s">
        <v>2902</v>
      </c>
      <c r="C231" s="149" t="s">
        <v>2726</v>
      </c>
      <c r="D231" s="149" t="s">
        <v>2728</v>
      </c>
      <c r="E231" s="149">
        <f t="shared" si="3"/>
        <v>2401008999</v>
      </c>
      <c r="F231" s="149" t="s">
        <v>1529</v>
      </c>
      <c r="G231" s="149" t="s">
        <v>1530</v>
      </c>
      <c r="H231" s="149" t="s">
        <v>2727</v>
      </c>
      <c r="I231" s="149" t="s">
        <v>2710</v>
      </c>
      <c r="K231" s="151">
        <v>37725</v>
      </c>
      <c r="L231" s="149" t="s">
        <v>2711</v>
      </c>
    </row>
    <row r="232" spans="1:12" hidden="1" x14ac:dyDescent="0.2">
      <c r="A232" s="149" t="s">
        <v>1403</v>
      </c>
      <c r="D232" s="149" t="s">
        <v>2729</v>
      </c>
      <c r="E232" s="149">
        <f t="shared" si="3"/>
        <v>2401010000</v>
      </c>
      <c r="F232" s="149" t="s">
        <v>1529</v>
      </c>
      <c r="G232" s="149" t="s">
        <v>1530</v>
      </c>
      <c r="H232" s="149" t="s">
        <v>2730</v>
      </c>
      <c r="I232" s="149" t="s">
        <v>1532</v>
      </c>
    </row>
    <row r="233" spans="1:12" hidden="1" x14ac:dyDescent="0.2">
      <c r="A233" s="149" t="s">
        <v>1403</v>
      </c>
      <c r="D233" s="149" t="s">
        <v>2731</v>
      </c>
      <c r="E233" s="149">
        <f t="shared" si="3"/>
        <v>2401015000</v>
      </c>
      <c r="F233" s="149" t="s">
        <v>1529</v>
      </c>
      <c r="G233" s="149" t="s">
        <v>1530</v>
      </c>
      <c r="H233" s="149" t="s">
        <v>2732</v>
      </c>
      <c r="I233" s="149" t="s">
        <v>1532</v>
      </c>
    </row>
    <row r="234" spans="1:12" hidden="1" x14ac:dyDescent="0.2">
      <c r="A234" s="149" t="s">
        <v>1403</v>
      </c>
      <c r="D234" s="149" t="s">
        <v>2733</v>
      </c>
      <c r="E234" s="149">
        <f t="shared" si="3"/>
        <v>2401020000</v>
      </c>
      <c r="F234" s="149" t="s">
        <v>1529</v>
      </c>
      <c r="G234" s="149" t="s">
        <v>1530</v>
      </c>
      <c r="H234" s="149" t="s">
        <v>2734</v>
      </c>
      <c r="I234" s="149" t="s">
        <v>1532</v>
      </c>
    </row>
    <row r="235" spans="1:12" hidden="1" x14ac:dyDescent="0.2">
      <c r="A235" s="149" t="s">
        <v>1403</v>
      </c>
      <c r="D235" s="149" t="s">
        <v>2735</v>
      </c>
      <c r="E235" s="149">
        <f t="shared" si="3"/>
        <v>2401025000</v>
      </c>
      <c r="F235" s="149" t="s">
        <v>1529</v>
      </c>
      <c r="G235" s="149" t="s">
        <v>1530</v>
      </c>
      <c r="H235" s="149" t="s">
        <v>2736</v>
      </c>
      <c r="I235" s="149" t="s">
        <v>1532</v>
      </c>
    </row>
    <row r="236" spans="1:12" hidden="1" x14ac:dyDescent="0.2">
      <c r="A236" s="149" t="s">
        <v>1403</v>
      </c>
      <c r="D236" s="149" t="s">
        <v>2737</v>
      </c>
      <c r="E236" s="149">
        <f t="shared" si="3"/>
        <v>2401030000</v>
      </c>
      <c r="F236" s="149" t="s">
        <v>1529</v>
      </c>
      <c r="G236" s="149" t="s">
        <v>1530</v>
      </c>
      <c r="H236" s="149" t="s">
        <v>2738</v>
      </c>
      <c r="I236" s="149" t="s">
        <v>1532</v>
      </c>
    </row>
    <row r="237" spans="1:12" hidden="1" x14ac:dyDescent="0.2">
      <c r="A237" s="149" t="s">
        <v>1403</v>
      </c>
      <c r="D237" s="149" t="s">
        <v>2739</v>
      </c>
      <c r="E237" s="149">
        <f t="shared" si="3"/>
        <v>2401035000</v>
      </c>
      <c r="F237" s="149" t="s">
        <v>1529</v>
      </c>
      <c r="G237" s="149" t="s">
        <v>1530</v>
      </c>
      <c r="H237" s="149" t="s">
        <v>2740</v>
      </c>
      <c r="I237" s="149" t="s">
        <v>1532</v>
      </c>
    </row>
    <row r="238" spans="1:12" hidden="1" x14ac:dyDescent="0.2">
      <c r="A238" s="149" t="s">
        <v>1403</v>
      </c>
      <c r="D238" s="149" t="s">
        <v>2741</v>
      </c>
      <c r="E238" s="149">
        <f t="shared" si="3"/>
        <v>2401040000</v>
      </c>
      <c r="F238" s="149" t="s">
        <v>1529</v>
      </c>
      <c r="G238" s="149" t="s">
        <v>1530</v>
      </c>
      <c r="H238" s="149" t="s">
        <v>2742</v>
      </c>
      <c r="I238" s="149" t="s">
        <v>1532</v>
      </c>
    </row>
    <row r="239" spans="1:12" hidden="1" x14ac:dyDescent="0.2">
      <c r="A239" s="149" t="s">
        <v>1403</v>
      </c>
      <c r="D239" s="149" t="s">
        <v>2743</v>
      </c>
      <c r="E239" s="149">
        <f t="shared" si="3"/>
        <v>2401045000</v>
      </c>
      <c r="F239" s="149" t="s">
        <v>1529</v>
      </c>
      <c r="G239" s="149" t="s">
        <v>1530</v>
      </c>
      <c r="H239" s="149" t="s">
        <v>2744</v>
      </c>
      <c r="I239" s="149" t="s">
        <v>1532</v>
      </c>
    </row>
    <row r="240" spans="1:12" hidden="1" x14ac:dyDescent="0.2">
      <c r="A240" s="149" t="s">
        <v>1403</v>
      </c>
      <c r="D240" s="149" t="s">
        <v>2745</v>
      </c>
      <c r="E240" s="149">
        <f t="shared" si="3"/>
        <v>2401050000</v>
      </c>
      <c r="F240" s="149" t="s">
        <v>1529</v>
      </c>
      <c r="G240" s="149" t="s">
        <v>1530</v>
      </c>
      <c r="H240" s="149" t="s">
        <v>2746</v>
      </c>
      <c r="I240" s="149" t="s">
        <v>1532</v>
      </c>
    </row>
    <row r="241" spans="1:12" hidden="1" x14ac:dyDescent="0.2">
      <c r="A241" s="149" t="s">
        <v>1403</v>
      </c>
      <c r="D241" s="149" t="s">
        <v>2747</v>
      </c>
      <c r="E241" s="149">
        <f t="shared" si="3"/>
        <v>2401055000</v>
      </c>
      <c r="F241" s="149" t="s">
        <v>1529</v>
      </c>
      <c r="G241" s="149" t="s">
        <v>1530</v>
      </c>
      <c r="H241" s="149" t="s">
        <v>2748</v>
      </c>
      <c r="I241" s="149" t="s">
        <v>1532</v>
      </c>
    </row>
    <row r="242" spans="1:12" hidden="1" x14ac:dyDescent="0.2">
      <c r="A242" s="149" t="s">
        <v>1403</v>
      </c>
      <c r="D242" s="149" t="s">
        <v>2749</v>
      </c>
      <c r="E242" s="149">
        <f t="shared" si="3"/>
        <v>2401060000</v>
      </c>
      <c r="F242" s="149" t="s">
        <v>1529</v>
      </c>
      <c r="G242" s="149" t="s">
        <v>1530</v>
      </c>
      <c r="H242" s="149" t="s">
        <v>2750</v>
      </c>
      <c r="I242" s="149" t="s">
        <v>1532</v>
      </c>
    </row>
    <row r="243" spans="1:12" hidden="1" x14ac:dyDescent="0.2">
      <c r="A243" s="149" t="s">
        <v>1403</v>
      </c>
      <c r="D243" s="149" t="s">
        <v>2751</v>
      </c>
      <c r="E243" s="149">
        <f t="shared" si="3"/>
        <v>2401065000</v>
      </c>
      <c r="F243" s="149" t="s">
        <v>1529</v>
      </c>
      <c r="G243" s="149" t="s">
        <v>1530</v>
      </c>
      <c r="H243" s="149" t="s">
        <v>2752</v>
      </c>
      <c r="I243" s="149" t="s">
        <v>1532</v>
      </c>
    </row>
    <row r="244" spans="1:12" hidden="1" x14ac:dyDescent="0.2">
      <c r="A244" s="149" t="s">
        <v>1403</v>
      </c>
      <c r="D244" s="149" t="s">
        <v>2753</v>
      </c>
      <c r="E244" s="149">
        <f t="shared" si="3"/>
        <v>2401070000</v>
      </c>
      <c r="F244" s="149" t="s">
        <v>1529</v>
      </c>
      <c r="G244" s="149" t="s">
        <v>1530</v>
      </c>
      <c r="H244" s="149" t="s">
        <v>2754</v>
      </c>
      <c r="I244" s="149" t="s">
        <v>1532</v>
      </c>
    </row>
    <row r="245" spans="1:12" hidden="1" x14ac:dyDescent="0.2">
      <c r="A245" s="149" t="s">
        <v>1403</v>
      </c>
      <c r="D245" s="149" t="s">
        <v>2755</v>
      </c>
      <c r="E245" s="149">
        <f t="shared" si="3"/>
        <v>2401075000</v>
      </c>
      <c r="F245" s="149" t="s">
        <v>1529</v>
      </c>
      <c r="G245" s="149" t="s">
        <v>1530</v>
      </c>
      <c r="H245" s="149" t="s">
        <v>2756</v>
      </c>
      <c r="I245" s="149" t="s">
        <v>1532</v>
      </c>
    </row>
    <row r="246" spans="1:12" hidden="1" x14ac:dyDescent="0.2">
      <c r="A246" s="149" t="s">
        <v>1403</v>
      </c>
      <c r="D246" s="149" t="s">
        <v>2757</v>
      </c>
      <c r="E246" s="149">
        <f t="shared" si="3"/>
        <v>2401080000</v>
      </c>
      <c r="F246" s="149" t="s">
        <v>1529</v>
      </c>
      <c r="G246" s="149" t="s">
        <v>1530</v>
      </c>
      <c r="H246" s="149" t="s">
        <v>2758</v>
      </c>
      <c r="I246" s="149" t="s">
        <v>1532</v>
      </c>
    </row>
    <row r="247" spans="1:12" hidden="1" x14ac:dyDescent="0.2">
      <c r="A247" s="149" t="s">
        <v>1403</v>
      </c>
      <c r="D247" s="149" t="s">
        <v>2759</v>
      </c>
      <c r="E247" s="149">
        <f t="shared" si="3"/>
        <v>2401085000</v>
      </c>
      <c r="F247" s="149" t="s">
        <v>1529</v>
      </c>
      <c r="G247" s="149" t="s">
        <v>1530</v>
      </c>
      <c r="H247" s="149" t="s">
        <v>2760</v>
      </c>
      <c r="I247" s="149" t="s">
        <v>1532</v>
      </c>
    </row>
    <row r="248" spans="1:12" hidden="1" x14ac:dyDescent="0.2">
      <c r="A248" s="149" t="s">
        <v>1403</v>
      </c>
      <c r="D248" s="149" t="s">
        <v>2761</v>
      </c>
      <c r="E248" s="149">
        <f t="shared" si="3"/>
        <v>2401090000</v>
      </c>
      <c r="F248" s="149" t="s">
        <v>1529</v>
      </c>
      <c r="G248" s="149" t="s">
        <v>1530</v>
      </c>
      <c r="H248" s="149" t="s">
        <v>2762</v>
      </c>
      <c r="I248" s="149" t="s">
        <v>1532</v>
      </c>
    </row>
    <row r="249" spans="1:12" hidden="1" x14ac:dyDescent="0.2">
      <c r="A249" s="149" t="s">
        <v>1403</v>
      </c>
      <c r="D249" s="149" t="s">
        <v>2763</v>
      </c>
      <c r="E249" s="149">
        <f t="shared" si="3"/>
        <v>2401100000</v>
      </c>
      <c r="F249" s="149" t="s">
        <v>1529</v>
      </c>
      <c r="G249" s="149" t="s">
        <v>1530</v>
      </c>
      <c r="H249" s="149" t="s">
        <v>2764</v>
      </c>
      <c r="I249" s="149" t="s">
        <v>1532</v>
      </c>
    </row>
    <row r="250" spans="1:12" hidden="1" x14ac:dyDescent="0.2">
      <c r="A250" s="149" t="s">
        <v>1403</v>
      </c>
      <c r="D250" s="149" t="s">
        <v>2765</v>
      </c>
      <c r="E250" s="149">
        <f t="shared" si="3"/>
        <v>2401100001</v>
      </c>
      <c r="F250" s="149" t="s">
        <v>1529</v>
      </c>
      <c r="G250" s="149" t="s">
        <v>1530</v>
      </c>
      <c r="H250" s="149" t="s">
        <v>2764</v>
      </c>
      <c r="I250" s="149" t="s">
        <v>2766</v>
      </c>
      <c r="J250" s="151">
        <v>37307</v>
      </c>
    </row>
    <row r="251" spans="1:12" hidden="1" x14ac:dyDescent="0.2">
      <c r="A251" s="149" t="s">
        <v>1403</v>
      </c>
      <c r="D251" s="149" t="s">
        <v>2767</v>
      </c>
      <c r="E251" s="149">
        <f t="shared" si="3"/>
        <v>2401200000</v>
      </c>
      <c r="F251" s="149" t="s">
        <v>1529</v>
      </c>
      <c r="G251" s="149" t="s">
        <v>1530</v>
      </c>
      <c r="H251" s="149" t="s">
        <v>2768</v>
      </c>
      <c r="I251" s="149" t="s">
        <v>1532</v>
      </c>
    </row>
    <row r="252" spans="1:12" hidden="1" x14ac:dyDescent="0.2">
      <c r="A252" s="149" t="s">
        <v>1403</v>
      </c>
      <c r="D252" s="149" t="s">
        <v>2769</v>
      </c>
      <c r="E252" s="149">
        <f t="shared" si="3"/>
        <v>2401990000</v>
      </c>
      <c r="F252" s="149" t="s">
        <v>1529</v>
      </c>
      <c r="G252" s="149" t="s">
        <v>1530</v>
      </c>
      <c r="H252" s="149" t="s">
        <v>2770</v>
      </c>
      <c r="I252" s="149" t="s">
        <v>1532</v>
      </c>
    </row>
    <row r="253" spans="1:12" hidden="1" x14ac:dyDescent="0.2">
      <c r="A253" s="149" t="s">
        <v>1403</v>
      </c>
      <c r="D253" s="149" t="s">
        <v>2771</v>
      </c>
      <c r="E253" s="149">
        <f t="shared" si="3"/>
        <v>2415000000</v>
      </c>
      <c r="F253" s="149" t="s">
        <v>1529</v>
      </c>
      <c r="G253" s="149" t="s">
        <v>2772</v>
      </c>
      <c r="H253" s="149" t="s">
        <v>2773</v>
      </c>
      <c r="I253" s="149" t="s">
        <v>1532</v>
      </c>
    </row>
    <row r="254" spans="1:12" hidden="1" x14ac:dyDescent="0.2">
      <c r="A254" s="149" t="s">
        <v>1403</v>
      </c>
      <c r="B254" s="152" t="s">
        <v>2902</v>
      </c>
      <c r="C254" s="149" t="s">
        <v>2771</v>
      </c>
      <c r="D254" s="149" t="s">
        <v>2774</v>
      </c>
      <c r="E254" s="149">
        <f t="shared" si="3"/>
        <v>2415000999</v>
      </c>
      <c r="F254" s="149" t="s">
        <v>1529</v>
      </c>
      <c r="G254" s="149" t="s">
        <v>2772</v>
      </c>
      <c r="H254" s="149" t="s">
        <v>2773</v>
      </c>
      <c r="I254" s="149" t="s">
        <v>2710</v>
      </c>
      <c r="K254" s="151">
        <v>37725</v>
      </c>
      <c r="L254" s="149" t="s">
        <v>2711</v>
      </c>
    </row>
    <row r="255" spans="1:12" hidden="1" x14ac:dyDescent="0.2">
      <c r="A255" s="149" t="s">
        <v>1403</v>
      </c>
      <c r="D255" s="149" t="s">
        <v>2775</v>
      </c>
      <c r="E255" s="149">
        <f t="shared" si="3"/>
        <v>2415005000</v>
      </c>
      <c r="F255" s="149" t="s">
        <v>1529</v>
      </c>
      <c r="G255" s="149" t="s">
        <v>2772</v>
      </c>
      <c r="H255" s="149" t="s">
        <v>2776</v>
      </c>
      <c r="I255" s="149" t="s">
        <v>1532</v>
      </c>
    </row>
    <row r="256" spans="1:12" hidden="1" x14ac:dyDescent="0.2">
      <c r="A256" s="149" t="s">
        <v>1403</v>
      </c>
      <c r="D256" s="149" t="s">
        <v>2777</v>
      </c>
      <c r="E256" s="149">
        <f t="shared" si="3"/>
        <v>2415010000</v>
      </c>
      <c r="F256" s="149" t="s">
        <v>1529</v>
      </c>
      <c r="G256" s="149" t="s">
        <v>2772</v>
      </c>
      <c r="H256" s="149" t="s">
        <v>2778</v>
      </c>
      <c r="I256" s="149" t="s">
        <v>1532</v>
      </c>
    </row>
    <row r="257" spans="1:12" hidden="1" x14ac:dyDescent="0.2">
      <c r="A257" s="149" t="s">
        <v>1403</v>
      </c>
      <c r="D257" s="149" t="s">
        <v>2779</v>
      </c>
      <c r="E257" s="149">
        <f t="shared" si="3"/>
        <v>2415015000</v>
      </c>
      <c r="F257" s="149" t="s">
        <v>1529</v>
      </c>
      <c r="G257" s="149" t="s">
        <v>2772</v>
      </c>
      <c r="H257" s="149" t="s">
        <v>2780</v>
      </c>
      <c r="I257" s="149" t="s">
        <v>1532</v>
      </c>
    </row>
    <row r="258" spans="1:12" hidden="1" x14ac:dyDescent="0.2">
      <c r="A258" s="149" t="s">
        <v>1403</v>
      </c>
      <c r="D258" s="149" t="s">
        <v>2781</v>
      </c>
      <c r="E258" s="149">
        <f t="shared" ref="E258:E321" si="4">VALUE(D258)</f>
        <v>2415020000</v>
      </c>
      <c r="F258" s="149" t="s">
        <v>1529</v>
      </c>
      <c r="G258" s="149" t="s">
        <v>2772</v>
      </c>
      <c r="H258" s="149" t="s">
        <v>2782</v>
      </c>
      <c r="I258" s="149" t="s">
        <v>1532</v>
      </c>
    </row>
    <row r="259" spans="1:12" hidden="1" x14ac:dyDescent="0.2">
      <c r="A259" s="149" t="s">
        <v>1403</v>
      </c>
      <c r="D259" s="149" t="s">
        <v>2783</v>
      </c>
      <c r="E259" s="149">
        <f t="shared" si="4"/>
        <v>2415025000</v>
      </c>
      <c r="F259" s="149" t="s">
        <v>1529</v>
      </c>
      <c r="G259" s="149" t="s">
        <v>2772</v>
      </c>
      <c r="H259" s="149" t="s">
        <v>2784</v>
      </c>
      <c r="I259" s="149" t="s">
        <v>1532</v>
      </c>
    </row>
    <row r="260" spans="1:12" hidden="1" x14ac:dyDescent="0.2">
      <c r="A260" s="149" t="s">
        <v>1403</v>
      </c>
      <c r="D260" s="149" t="s">
        <v>2785</v>
      </c>
      <c r="E260" s="149">
        <f t="shared" si="4"/>
        <v>2415030000</v>
      </c>
      <c r="F260" s="149" t="s">
        <v>1529</v>
      </c>
      <c r="G260" s="149" t="s">
        <v>2772</v>
      </c>
      <c r="H260" s="149" t="s">
        <v>2786</v>
      </c>
      <c r="I260" s="149" t="s">
        <v>1532</v>
      </c>
    </row>
    <row r="261" spans="1:12" hidden="1" x14ac:dyDescent="0.2">
      <c r="A261" s="149" t="s">
        <v>1403</v>
      </c>
      <c r="D261" s="149" t="s">
        <v>2787</v>
      </c>
      <c r="E261" s="149">
        <f t="shared" si="4"/>
        <v>2415035000</v>
      </c>
      <c r="F261" s="149" t="s">
        <v>1529</v>
      </c>
      <c r="G261" s="149" t="s">
        <v>2772</v>
      </c>
      <c r="H261" s="149" t="s">
        <v>2788</v>
      </c>
      <c r="I261" s="149" t="s">
        <v>1532</v>
      </c>
    </row>
    <row r="262" spans="1:12" hidden="1" x14ac:dyDescent="0.2">
      <c r="A262" s="149" t="s">
        <v>1403</v>
      </c>
      <c r="D262" s="149" t="s">
        <v>2789</v>
      </c>
      <c r="E262" s="149">
        <f t="shared" si="4"/>
        <v>2415040000</v>
      </c>
      <c r="F262" s="149" t="s">
        <v>1529</v>
      </c>
      <c r="G262" s="149" t="s">
        <v>2772</v>
      </c>
      <c r="H262" s="149" t="s">
        <v>2790</v>
      </c>
      <c r="I262" s="149" t="s">
        <v>1532</v>
      </c>
    </row>
    <row r="263" spans="1:12" hidden="1" x14ac:dyDescent="0.2">
      <c r="A263" s="149" t="s">
        <v>1403</v>
      </c>
      <c r="D263" s="149" t="s">
        <v>2791</v>
      </c>
      <c r="E263" s="149">
        <f t="shared" si="4"/>
        <v>2415045000</v>
      </c>
      <c r="F263" s="149" t="s">
        <v>1529</v>
      </c>
      <c r="G263" s="149" t="s">
        <v>2772</v>
      </c>
      <c r="H263" s="149" t="s">
        <v>2792</v>
      </c>
      <c r="I263" s="149" t="s">
        <v>1532</v>
      </c>
    </row>
    <row r="264" spans="1:12" hidden="1" x14ac:dyDescent="0.2">
      <c r="A264" s="149" t="s">
        <v>1403</v>
      </c>
      <c r="B264" s="152" t="s">
        <v>2902</v>
      </c>
      <c r="C264" s="149" t="s">
        <v>2791</v>
      </c>
      <c r="D264" s="149" t="s">
        <v>2793</v>
      </c>
      <c r="E264" s="149">
        <f t="shared" si="4"/>
        <v>2415045999</v>
      </c>
      <c r="F264" s="149" t="s">
        <v>1529</v>
      </c>
      <c r="G264" s="149" t="s">
        <v>2772</v>
      </c>
      <c r="H264" s="149" t="s">
        <v>2792</v>
      </c>
      <c r="I264" s="149" t="s">
        <v>2710</v>
      </c>
      <c r="K264" s="151">
        <v>37725</v>
      </c>
      <c r="L264" s="149" t="s">
        <v>2711</v>
      </c>
    </row>
    <row r="265" spans="1:12" hidden="1" x14ac:dyDescent="0.2">
      <c r="A265" s="149" t="s">
        <v>1403</v>
      </c>
      <c r="D265" s="149" t="s">
        <v>2794</v>
      </c>
      <c r="E265" s="149">
        <f t="shared" si="4"/>
        <v>2415050000</v>
      </c>
      <c r="F265" s="149" t="s">
        <v>1529</v>
      </c>
      <c r="G265" s="149" t="s">
        <v>2772</v>
      </c>
      <c r="H265" s="149" t="s">
        <v>2795</v>
      </c>
      <c r="I265" s="149" t="s">
        <v>1532</v>
      </c>
    </row>
    <row r="266" spans="1:12" hidden="1" x14ac:dyDescent="0.2">
      <c r="A266" s="149" t="s">
        <v>1403</v>
      </c>
      <c r="D266" s="149" t="s">
        <v>2796</v>
      </c>
      <c r="E266" s="149">
        <f t="shared" si="4"/>
        <v>2415055000</v>
      </c>
      <c r="F266" s="149" t="s">
        <v>1529</v>
      </c>
      <c r="G266" s="149" t="s">
        <v>2772</v>
      </c>
      <c r="H266" s="149" t="s">
        <v>2797</v>
      </c>
      <c r="I266" s="149" t="s">
        <v>1532</v>
      </c>
    </row>
    <row r="267" spans="1:12" hidden="1" x14ac:dyDescent="0.2">
      <c r="A267" s="149" t="s">
        <v>1403</v>
      </c>
      <c r="D267" s="149" t="s">
        <v>2798</v>
      </c>
      <c r="E267" s="149">
        <f t="shared" si="4"/>
        <v>2415060000</v>
      </c>
      <c r="F267" s="149" t="s">
        <v>1529</v>
      </c>
      <c r="G267" s="149" t="s">
        <v>2772</v>
      </c>
      <c r="H267" s="149" t="s">
        <v>2799</v>
      </c>
      <c r="I267" s="149" t="s">
        <v>1532</v>
      </c>
    </row>
    <row r="268" spans="1:12" hidden="1" x14ac:dyDescent="0.2">
      <c r="A268" s="149" t="s">
        <v>1403</v>
      </c>
      <c r="D268" s="149" t="s">
        <v>2800</v>
      </c>
      <c r="E268" s="149">
        <f t="shared" si="4"/>
        <v>2415065000</v>
      </c>
      <c r="F268" s="149" t="s">
        <v>1529</v>
      </c>
      <c r="G268" s="149" t="s">
        <v>2772</v>
      </c>
      <c r="H268" s="149" t="s">
        <v>2801</v>
      </c>
      <c r="I268" s="149" t="s">
        <v>1532</v>
      </c>
    </row>
    <row r="269" spans="1:12" hidden="1" x14ac:dyDescent="0.2">
      <c r="A269" s="149" t="s">
        <v>1403</v>
      </c>
      <c r="D269" s="149" t="s">
        <v>2802</v>
      </c>
      <c r="E269" s="149">
        <f t="shared" si="4"/>
        <v>2415100000</v>
      </c>
      <c r="F269" s="149" t="s">
        <v>1529</v>
      </c>
      <c r="G269" s="149" t="s">
        <v>2772</v>
      </c>
      <c r="H269" s="149" t="s">
        <v>2803</v>
      </c>
      <c r="I269" s="149" t="s">
        <v>1532</v>
      </c>
    </row>
    <row r="270" spans="1:12" hidden="1" x14ac:dyDescent="0.2">
      <c r="A270" s="149" t="s">
        <v>1403</v>
      </c>
      <c r="D270" s="149" t="s">
        <v>2804</v>
      </c>
      <c r="E270" s="149">
        <f t="shared" si="4"/>
        <v>2415105000</v>
      </c>
      <c r="F270" s="149" t="s">
        <v>1529</v>
      </c>
      <c r="G270" s="149" t="s">
        <v>2772</v>
      </c>
      <c r="H270" s="149" t="s">
        <v>2805</v>
      </c>
      <c r="I270" s="149" t="s">
        <v>1532</v>
      </c>
    </row>
    <row r="271" spans="1:12" hidden="1" x14ac:dyDescent="0.2">
      <c r="A271" s="149" t="s">
        <v>1403</v>
      </c>
      <c r="D271" s="149" t="s">
        <v>2806</v>
      </c>
      <c r="E271" s="149">
        <f t="shared" si="4"/>
        <v>2415110000</v>
      </c>
      <c r="F271" s="149" t="s">
        <v>1529</v>
      </c>
      <c r="G271" s="149" t="s">
        <v>2772</v>
      </c>
      <c r="H271" s="149" t="s">
        <v>2807</v>
      </c>
      <c r="I271" s="149" t="s">
        <v>1532</v>
      </c>
    </row>
    <row r="272" spans="1:12" hidden="1" x14ac:dyDescent="0.2">
      <c r="A272" s="149" t="s">
        <v>1403</v>
      </c>
      <c r="D272" s="149" t="s">
        <v>2808</v>
      </c>
      <c r="E272" s="149">
        <f t="shared" si="4"/>
        <v>2415115000</v>
      </c>
      <c r="F272" s="149" t="s">
        <v>1529</v>
      </c>
      <c r="G272" s="149" t="s">
        <v>2772</v>
      </c>
      <c r="H272" s="149" t="s">
        <v>2809</v>
      </c>
      <c r="I272" s="149" t="s">
        <v>1532</v>
      </c>
    </row>
    <row r="273" spans="1:9" hidden="1" x14ac:dyDescent="0.2">
      <c r="A273" s="149" t="s">
        <v>1403</v>
      </c>
      <c r="D273" s="149" t="s">
        <v>2810</v>
      </c>
      <c r="E273" s="149">
        <f t="shared" si="4"/>
        <v>2415120000</v>
      </c>
      <c r="F273" s="149" t="s">
        <v>1529</v>
      </c>
      <c r="G273" s="149" t="s">
        <v>2772</v>
      </c>
      <c r="H273" s="149" t="s">
        <v>2811</v>
      </c>
      <c r="I273" s="149" t="s">
        <v>1532</v>
      </c>
    </row>
    <row r="274" spans="1:9" hidden="1" x14ac:dyDescent="0.2">
      <c r="A274" s="149" t="s">
        <v>1403</v>
      </c>
      <c r="D274" s="149" t="s">
        <v>2812</v>
      </c>
      <c r="E274" s="149">
        <f t="shared" si="4"/>
        <v>2415125000</v>
      </c>
      <c r="F274" s="149" t="s">
        <v>1529</v>
      </c>
      <c r="G274" s="149" t="s">
        <v>2772</v>
      </c>
      <c r="H274" s="149" t="s">
        <v>2813</v>
      </c>
      <c r="I274" s="149" t="s">
        <v>1532</v>
      </c>
    </row>
    <row r="275" spans="1:9" hidden="1" x14ac:dyDescent="0.2">
      <c r="A275" s="149" t="s">
        <v>1403</v>
      </c>
      <c r="D275" s="149" t="s">
        <v>2814</v>
      </c>
      <c r="E275" s="149">
        <f t="shared" si="4"/>
        <v>2415130000</v>
      </c>
      <c r="F275" s="149" t="s">
        <v>1529</v>
      </c>
      <c r="G275" s="149" t="s">
        <v>2772</v>
      </c>
      <c r="H275" s="149" t="s">
        <v>2815</v>
      </c>
      <c r="I275" s="149" t="s">
        <v>1532</v>
      </c>
    </row>
    <row r="276" spans="1:9" hidden="1" x14ac:dyDescent="0.2">
      <c r="A276" s="149" t="s">
        <v>1403</v>
      </c>
      <c r="D276" s="149" t="s">
        <v>2816</v>
      </c>
      <c r="E276" s="149">
        <f t="shared" si="4"/>
        <v>2415135000</v>
      </c>
      <c r="F276" s="149" t="s">
        <v>1529</v>
      </c>
      <c r="G276" s="149" t="s">
        <v>2772</v>
      </c>
      <c r="H276" s="149" t="s">
        <v>2817</v>
      </c>
      <c r="I276" s="149" t="s">
        <v>1532</v>
      </c>
    </row>
    <row r="277" spans="1:9" hidden="1" x14ac:dyDescent="0.2">
      <c r="A277" s="149" t="s">
        <v>1403</v>
      </c>
      <c r="D277" s="149" t="s">
        <v>2818</v>
      </c>
      <c r="E277" s="149">
        <f t="shared" si="4"/>
        <v>2415140000</v>
      </c>
      <c r="F277" s="149" t="s">
        <v>1529</v>
      </c>
      <c r="G277" s="149" t="s">
        <v>2772</v>
      </c>
      <c r="H277" s="149" t="s">
        <v>3124</v>
      </c>
      <c r="I277" s="149" t="s">
        <v>1532</v>
      </c>
    </row>
    <row r="278" spans="1:9" hidden="1" x14ac:dyDescent="0.2">
      <c r="A278" s="149" t="s">
        <v>1403</v>
      </c>
      <c r="D278" s="149" t="s">
        <v>3125</v>
      </c>
      <c r="E278" s="149">
        <f t="shared" si="4"/>
        <v>2415145000</v>
      </c>
      <c r="F278" s="149" t="s">
        <v>1529</v>
      </c>
      <c r="G278" s="149" t="s">
        <v>2772</v>
      </c>
      <c r="H278" s="149" t="s">
        <v>3126</v>
      </c>
      <c r="I278" s="149" t="s">
        <v>1532</v>
      </c>
    </row>
    <row r="279" spans="1:9" hidden="1" x14ac:dyDescent="0.2">
      <c r="A279" s="149" t="s">
        <v>1403</v>
      </c>
      <c r="D279" s="149" t="s">
        <v>3127</v>
      </c>
      <c r="E279" s="149">
        <f t="shared" si="4"/>
        <v>2415150000</v>
      </c>
      <c r="F279" s="149" t="s">
        <v>1529</v>
      </c>
      <c r="G279" s="149" t="s">
        <v>2772</v>
      </c>
      <c r="H279" s="149" t="s">
        <v>3128</v>
      </c>
      <c r="I279" s="149" t="s">
        <v>1532</v>
      </c>
    </row>
    <row r="280" spans="1:9" hidden="1" x14ac:dyDescent="0.2">
      <c r="A280" s="149" t="s">
        <v>1403</v>
      </c>
      <c r="D280" s="149" t="s">
        <v>3129</v>
      </c>
      <c r="E280" s="149">
        <f t="shared" si="4"/>
        <v>2415155000</v>
      </c>
      <c r="F280" s="149" t="s">
        <v>1529</v>
      </c>
      <c r="G280" s="149" t="s">
        <v>2772</v>
      </c>
      <c r="H280" s="149" t="s">
        <v>3130</v>
      </c>
      <c r="I280" s="149" t="s">
        <v>1532</v>
      </c>
    </row>
    <row r="281" spans="1:9" hidden="1" x14ac:dyDescent="0.2">
      <c r="A281" s="149" t="s">
        <v>1403</v>
      </c>
      <c r="D281" s="149" t="s">
        <v>3131</v>
      </c>
      <c r="E281" s="149">
        <f t="shared" si="4"/>
        <v>2415160000</v>
      </c>
      <c r="F281" s="149" t="s">
        <v>1529</v>
      </c>
      <c r="G281" s="149" t="s">
        <v>2772</v>
      </c>
      <c r="H281" s="149" t="s">
        <v>3132</v>
      </c>
      <c r="I281" s="149" t="s">
        <v>1532</v>
      </c>
    </row>
    <row r="282" spans="1:9" hidden="1" x14ac:dyDescent="0.2">
      <c r="A282" s="149" t="s">
        <v>1403</v>
      </c>
      <c r="D282" s="149" t="s">
        <v>6145</v>
      </c>
      <c r="E282" s="149">
        <f t="shared" si="4"/>
        <v>2415165000</v>
      </c>
      <c r="F282" s="149" t="s">
        <v>1529</v>
      </c>
      <c r="G282" s="149" t="s">
        <v>2772</v>
      </c>
      <c r="H282" s="149" t="s">
        <v>6146</v>
      </c>
      <c r="I282" s="149" t="s">
        <v>1532</v>
      </c>
    </row>
    <row r="283" spans="1:9" hidden="1" x14ac:dyDescent="0.2">
      <c r="A283" s="149" t="s">
        <v>1403</v>
      </c>
      <c r="D283" s="149" t="s">
        <v>6147</v>
      </c>
      <c r="E283" s="149">
        <f t="shared" si="4"/>
        <v>2415200000</v>
      </c>
      <c r="F283" s="149" t="s">
        <v>1529</v>
      </c>
      <c r="G283" s="149" t="s">
        <v>2772</v>
      </c>
      <c r="H283" s="149" t="s">
        <v>6148</v>
      </c>
      <c r="I283" s="149" t="s">
        <v>1532</v>
      </c>
    </row>
    <row r="284" spans="1:9" hidden="1" x14ac:dyDescent="0.2">
      <c r="A284" s="149" t="s">
        <v>1403</v>
      </c>
      <c r="D284" s="149" t="s">
        <v>6149</v>
      </c>
      <c r="E284" s="149">
        <f t="shared" si="4"/>
        <v>2415205000</v>
      </c>
      <c r="F284" s="149" t="s">
        <v>1529</v>
      </c>
      <c r="G284" s="149" t="s">
        <v>2772</v>
      </c>
      <c r="H284" s="149" t="s">
        <v>6150</v>
      </c>
      <c r="I284" s="149" t="s">
        <v>1532</v>
      </c>
    </row>
    <row r="285" spans="1:9" hidden="1" x14ac:dyDescent="0.2">
      <c r="A285" s="149" t="s">
        <v>1403</v>
      </c>
      <c r="D285" s="149" t="s">
        <v>6151</v>
      </c>
      <c r="E285" s="149">
        <f t="shared" si="4"/>
        <v>2415210000</v>
      </c>
      <c r="F285" s="149" t="s">
        <v>1529</v>
      </c>
      <c r="G285" s="149" t="s">
        <v>2772</v>
      </c>
      <c r="H285" s="149" t="s">
        <v>6152</v>
      </c>
      <c r="I285" s="149" t="s">
        <v>1532</v>
      </c>
    </row>
    <row r="286" spans="1:9" hidden="1" x14ac:dyDescent="0.2">
      <c r="A286" s="149" t="s">
        <v>1403</v>
      </c>
      <c r="D286" s="149" t="s">
        <v>6153</v>
      </c>
      <c r="E286" s="149">
        <f t="shared" si="4"/>
        <v>2415215000</v>
      </c>
      <c r="F286" s="149" t="s">
        <v>1529</v>
      </c>
      <c r="G286" s="149" t="s">
        <v>2772</v>
      </c>
      <c r="H286" s="149" t="s">
        <v>9072</v>
      </c>
      <c r="I286" s="149" t="s">
        <v>1532</v>
      </c>
    </row>
    <row r="287" spans="1:9" hidden="1" x14ac:dyDescent="0.2">
      <c r="A287" s="149" t="s">
        <v>1403</v>
      </c>
      <c r="D287" s="149" t="s">
        <v>9073</v>
      </c>
      <c r="E287" s="149">
        <f t="shared" si="4"/>
        <v>2415220000</v>
      </c>
      <c r="F287" s="149" t="s">
        <v>1529</v>
      </c>
      <c r="G287" s="149" t="s">
        <v>2772</v>
      </c>
      <c r="H287" s="149" t="s">
        <v>6143</v>
      </c>
      <c r="I287" s="149" t="s">
        <v>1532</v>
      </c>
    </row>
    <row r="288" spans="1:9" hidden="1" x14ac:dyDescent="0.2">
      <c r="A288" s="149" t="s">
        <v>1403</v>
      </c>
      <c r="D288" s="149" t="s">
        <v>6144</v>
      </c>
      <c r="E288" s="149">
        <f t="shared" si="4"/>
        <v>2415225000</v>
      </c>
      <c r="F288" s="149" t="s">
        <v>1529</v>
      </c>
      <c r="G288" s="149" t="s">
        <v>2772</v>
      </c>
      <c r="H288" s="149" t="s">
        <v>9069</v>
      </c>
      <c r="I288" s="149" t="s">
        <v>1532</v>
      </c>
    </row>
    <row r="289" spans="1:9" hidden="1" x14ac:dyDescent="0.2">
      <c r="A289" s="149" t="s">
        <v>1403</v>
      </c>
      <c r="D289" s="149" t="s">
        <v>9070</v>
      </c>
      <c r="E289" s="149">
        <f t="shared" si="4"/>
        <v>2415230000</v>
      </c>
      <c r="F289" s="149" t="s">
        <v>1529</v>
      </c>
      <c r="G289" s="149" t="s">
        <v>2772</v>
      </c>
      <c r="H289" s="149" t="s">
        <v>9071</v>
      </c>
      <c r="I289" s="149" t="s">
        <v>1532</v>
      </c>
    </row>
    <row r="290" spans="1:9" hidden="1" x14ac:dyDescent="0.2">
      <c r="A290" s="149" t="s">
        <v>1403</v>
      </c>
      <c r="D290" s="149" t="s">
        <v>9063</v>
      </c>
      <c r="E290" s="149">
        <f t="shared" si="4"/>
        <v>2415235000</v>
      </c>
      <c r="F290" s="149" t="s">
        <v>1529</v>
      </c>
      <c r="G290" s="149" t="s">
        <v>2772</v>
      </c>
      <c r="H290" s="149" t="s">
        <v>9064</v>
      </c>
      <c r="I290" s="149" t="s">
        <v>1532</v>
      </c>
    </row>
    <row r="291" spans="1:9" hidden="1" x14ac:dyDescent="0.2">
      <c r="A291" s="149" t="s">
        <v>1403</v>
      </c>
      <c r="D291" s="149" t="s">
        <v>9065</v>
      </c>
      <c r="E291" s="149">
        <f t="shared" si="4"/>
        <v>2415240000</v>
      </c>
      <c r="F291" s="149" t="s">
        <v>1529</v>
      </c>
      <c r="G291" s="149" t="s">
        <v>2772</v>
      </c>
      <c r="H291" s="149" t="s">
        <v>9066</v>
      </c>
      <c r="I291" s="149" t="s">
        <v>1532</v>
      </c>
    </row>
    <row r="292" spans="1:9" hidden="1" x14ac:dyDescent="0.2">
      <c r="A292" s="149" t="s">
        <v>1403</v>
      </c>
      <c r="D292" s="149" t="s">
        <v>9067</v>
      </c>
      <c r="E292" s="149">
        <f t="shared" si="4"/>
        <v>2415245000</v>
      </c>
      <c r="F292" s="149" t="s">
        <v>1529</v>
      </c>
      <c r="G292" s="149" t="s">
        <v>2772</v>
      </c>
      <c r="H292" s="149" t="s">
        <v>9068</v>
      </c>
      <c r="I292" s="149" t="s">
        <v>1532</v>
      </c>
    </row>
    <row r="293" spans="1:9" hidden="1" x14ac:dyDescent="0.2">
      <c r="A293" s="149" t="s">
        <v>1403</v>
      </c>
      <c r="D293" s="149" t="s">
        <v>11839</v>
      </c>
      <c r="E293" s="149">
        <f t="shared" si="4"/>
        <v>2415250000</v>
      </c>
      <c r="F293" s="149" t="s">
        <v>1529</v>
      </c>
      <c r="G293" s="149" t="s">
        <v>2772</v>
      </c>
      <c r="H293" s="149" t="s">
        <v>11840</v>
      </c>
      <c r="I293" s="149" t="s">
        <v>1532</v>
      </c>
    </row>
    <row r="294" spans="1:9" hidden="1" x14ac:dyDescent="0.2">
      <c r="A294" s="149" t="s">
        <v>1403</v>
      </c>
      <c r="D294" s="149" t="s">
        <v>11841</v>
      </c>
      <c r="E294" s="149">
        <f t="shared" si="4"/>
        <v>2415255000</v>
      </c>
      <c r="F294" s="149" t="s">
        <v>1529</v>
      </c>
      <c r="G294" s="149" t="s">
        <v>2772</v>
      </c>
      <c r="H294" s="149" t="s">
        <v>11842</v>
      </c>
      <c r="I294" s="149" t="s">
        <v>1532</v>
      </c>
    </row>
    <row r="295" spans="1:9" hidden="1" x14ac:dyDescent="0.2">
      <c r="A295" s="149" t="s">
        <v>1403</v>
      </c>
      <c r="D295" s="149" t="s">
        <v>11843</v>
      </c>
      <c r="E295" s="149">
        <f t="shared" si="4"/>
        <v>2415260000</v>
      </c>
      <c r="F295" s="149" t="s">
        <v>1529</v>
      </c>
      <c r="G295" s="149" t="s">
        <v>2772</v>
      </c>
      <c r="H295" s="149" t="s">
        <v>11844</v>
      </c>
      <c r="I295" s="149" t="s">
        <v>1532</v>
      </c>
    </row>
    <row r="296" spans="1:9" hidden="1" x14ac:dyDescent="0.2">
      <c r="A296" s="149" t="s">
        <v>1403</v>
      </c>
      <c r="D296" s="149" t="s">
        <v>11845</v>
      </c>
      <c r="E296" s="149">
        <f t="shared" si="4"/>
        <v>2415265000</v>
      </c>
      <c r="F296" s="149" t="s">
        <v>1529</v>
      </c>
      <c r="G296" s="149" t="s">
        <v>2772</v>
      </c>
      <c r="H296" s="149" t="s">
        <v>11846</v>
      </c>
      <c r="I296" s="149" t="s">
        <v>1532</v>
      </c>
    </row>
    <row r="297" spans="1:9" hidden="1" x14ac:dyDescent="0.2">
      <c r="A297" s="149" t="s">
        <v>1403</v>
      </c>
      <c r="D297" s="149" t="s">
        <v>11847</v>
      </c>
      <c r="E297" s="149">
        <f t="shared" si="4"/>
        <v>2415300000</v>
      </c>
      <c r="F297" s="149" t="s">
        <v>1529</v>
      </c>
      <c r="G297" s="149" t="s">
        <v>2772</v>
      </c>
      <c r="H297" s="149" t="s">
        <v>11848</v>
      </c>
      <c r="I297" s="149" t="s">
        <v>1532</v>
      </c>
    </row>
    <row r="298" spans="1:9" hidden="1" x14ac:dyDescent="0.2">
      <c r="A298" s="149" t="s">
        <v>1403</v>
      </c>
      <c r="D298" s="149" t="s">
        <v>11849</v>
      </c>
      <c r="E298" s="149">
        <f t="shared" si="4"/>
        <v>2415305000</v>
      </c>
      <c r="F298" s="149" t="s">
        <v>1529</v>
      </c>
      <c r="G298" s="149" t="s">
        <v>2772</v>
      </c>
      <c r="H298" s="149" t="s">
        <v>11850</v>
      </c>
      <c r="I298" s="149" t="s">
        <v>1532</v>
      </c>
    </row>
    <row r="299" spans="1:9" hidden="1" x14ac:dyDescent="0.2">
      <c r="A299" s="149" t="s">
        <v>1403</v>
      </c>
      <c r="D299" s="149" t="s">
        <v>11851</v>
      </c>
      <c r="E299" s="149">
        <f t="shared" si="4"/>
        <v>2415310000</v>
      </c>
      <c r="F299" s="149" t="s">
        <v>1529</v>
      </c>
      <c r="G299" s="149" t="s">
        <v>2772</v>
      </c>
      <c r="H299" s="149" t="s">
        <v>11852</v>
      </c>
      <c r="I299" s="149" t="s">
        <v>1532</v>
      </c>
    </row>
    <row r="300" spans="1:9" hidden="1" x14ac:dyDescent="0.2">
      <c r="A300" s="149" t="s">
        <v>1403</v>
      </c>
      <c r="D300" s="149" t="s">
        <v>11853</v>
      </c>
      <c r="E300" s="149">
        <f t="shared" si="4"/>
        <v>2415315000</v>
      </c>
      <c r="F300" s="149" t="s">
        <v>1529</v>
      </c>
      <c r="G300" s="149" t="s">
        <v>2772</v>
      </c>
      <c r="H300" s="149" t="s">
        <v>11854</v>
      </c>
      <c r="I300" s="149" t="s">
        <v>1532</v>
      </c>
    </row>
    <row r="301" spans="1:9" hidden="1" x14ac:dyDescent="0.2">
      <c r="A301" s="149" t="s">
        <v>1403</v>
      </c>
      <c r="D301" s="149" t="s">
        <v>11855</v>
      </c>
      <c r="E301" s="149">
        <f t="shared" si="4"/>
        <v>2415320000</v>
      </c>
      <c r="F301" s="149" t="s">
        <v>1529</v>
      </c>
      <c r="G301" s="149" t="s">
        <v>2772</v>
      </c>
      <c r="H301" s="149" t="s">
        <v>11856</v>
      </c>
      <c r="I301" s="149" t="s">
        <v>1532</v>
      </c>
    </row>
    <row r="302" spans="1:9" hidden="1" x14ac:dyDescent="0.2">
      <c r="A302" s="149" t="s">
        <v>1403</v>
      </c>
      <c r="D302" s="149" t="s">
        <v>11857</v>
      </c>
      <c r="E302" s="149">
        <f t="shared" si="4"/>
        <v>2415325000</v>
      </c>
      <c r="F302" s="149" t="s">
        <v>1529</v>
      </c>
      <c r="G302" s="149" t="s">
        <v>2772</v>
      </c>
      <c r="H302" s="149" t="s">
        <v>11858</v>
      </c>
      <c r="I302" s="149" t="s">
        <v>1532</v>
      </c>
    </row>
    <row r="303" spans="1:9" hidden="1" x14ac:dyDescent="0.2">
      <c r="A303" s="149" t="s">
        <v>1403</v>
      </c>
      <c r="D303" s="149" t="s">
        <v>11859</v>
      </c>
      <c r="E303" s="149">
        <f t="shared" si="4"/>
        <v>2415330000</v>
      </c>
      <c r="F303" s="149" t="s">
        <v>1529</v>
      </c>
      <c r="G303" s="149" t="s">
        <v>2772</v>
      </c>
      <c r="H303" s="149" t="s">
        <v>9074</v>
      </c>
      <c r="I303" s="149" t="s">
        <v>1532</v>
      </c>
    </row>
    <row r="304" spans="1:9" hidden="1" x14ac:dyDescent="0.2">
      <c r="A304" s="149" t="s">
        <v>1403</v>
      </c>
      <c r="D304" s="149" t="s">
        <v>9075</v>
      </c>
      <c r="E304" s="149">
        <f t="shared" si="4"/>
        <v>2415335000</v>
      </c>
      <c r="F304" s="149" t="s">
        <v>1529</v>
      </c>
      <c r="G304" s="149" t="s">
        <v>2772</v>
      </c>
      <c r="H304" s="149" t="s">
        <v>9076</v>
      </c>
      <c r="I304" s="149" t="s">
        <v>1532</v>
      </c>
    </row>
    <row r="305" spans="1:12" hidden="1" x14ac:dyDescent="0.2">
      <c r="A305" s="149" t="s">
        <v>1403</v>
      </c>
      <c r="D305" s="149" t="s">
        <v>9077</v>
      </c>
      <c r="E305" s="149">
        <f t="shared" si="4"/>
        <v>2415340000</v>
      </c>
      <c r="F305" s="149" t="s">
        <v>1529</v>
      </c>
      <c r="G305" s="149" t="s">
        <v>2772</v>
      </c>
      <c r="H305" s="149" t="s">
        <v>9078</v>
      </c>
      <c r="I305" s="149" t="s">
        <v>1532</v>
      </c>
    </row>
    <row r="306" spans="1:12" hidden="1" x14ac:dyDescent="0.2">
      <c r="A306" s="149" t="s">
        <v>1403</v>
      </c>
      <c r="D306" s="149" t="s">
        <v>9079</v>
      </c>
      <c r="E306" s="149">
        <f t="shared" si="4"/>
        <v>2415345000</v>
      </c>
      <c r="F306" s="149" t="s">
        <v>1529</v>
      </c>
      <c r="G306" s="149" t="s">
        <v>2772</v>
      </c>
      <c r="H306" s="149" t="s">
        <v>9080</v>
      </c>
      <c r="I306" s="149" t="s">
        <v>1532</v>
      </c>
    </row>
    <row r="307" spans="1:12" hidden="1" x14ac:dyDescent="0.2">
      <c r="A307" s="149" t="s">
        <v>1403</v>
      </c>
      <c r="D307" s="149" t="s">
        <v>9081</v>
      </c>
      <c r="E307" s="149">
        <f t="shared" si="4"/>
        <v>2415350000</v>
      </c>
      <c r="F307" s="149" t="s">
        <v>1529</v>
      </c>
      <c r="G307" s="149" t="s">
        <v>2772</v>
      </c>
      <c r="H307" s="149" t="s">
        <v>9082</v>
      </c>
      <c r="I307" s="149" t="s">
        <v>1532</v>
      </c>
    </row>
    <row r="308" spans="1:12" hidden="1" x14ac:dyDescent="0.2">
      <c r="A308" s="149" t="s">
        <v>1403</v>
      </c>
      <c r="D308" s="149" t="s">
        <v>9083</v>
      </c>
      <c r="E308" s="149">
        <f t="shared" si="4"/>
        <v>2415355000</v>
      </c>
      <c r="F308" s="149" t="s">
        <v>1529</v>
      </c>
      <c r="G308" s="149" t="s">
        <v>2772</v>
      </c>
      <c r="H308" s="149" t="s">
        <v>9084</v>
      </c>
      <c r="I308" s="149" t="s">
        <v>1532</v>
      </c>
    </row>
    <row r="309" spans="1:12" hidden="1" x14ac:dyDescent="0.2">
      <c r="A309" s="149" t="s">
        <v>1403</v>
      </c>
      <c r="D309" s="149" t="s">
        <v>9085</v>
      </c>
      <c r="E309" s="149">
        <f t="shared" si="4"/>
        <v>2415360000</v>
      </c>
      <c r="F309" s="149" t="s">
        <v>1529</v>
      </c>
      <c r="G309" s="149" t="s">
        <v>2772</v>
      </c>
      <c r="H309" s="149" t="s">
        <v>9086</v>
      </c>
      <c r="I309" s="149" t="s">
        <v>1532</v>
      </c>
    </row>
    <row r="310" spans="1:12" hidden="1" x14ac:dyDescent="0.2">
      <c r="A310" s="149" t="s">
        <v>1403</v>
      </c>
      <c r="D310" s="149" t="s">
        <v>9087</v>
      </c>
      <c r="E310" s="149">
        <f t="shared" si="4"/>
        <v>2415365000</v>
      </c>
      <c r="F310" s="149" t="s">
        <v>1529</v>
      </c>
      <c r="G310" s="149" t="s">
        <v>2772</v>
      </c>
      <c r="H310" s="149" t="s">
        <v>9088</v>
      </c>
      <c r="I310" s="149" t="s">
        <v>1532</v>
      </c>
    </row>
    <row r="311" spans="1:12" hidden="1" x14ac:dyDescent="0.2">
      <c r="A311" s="149" t="s">
        <v>1403</v>
      </c>
      <c r="D311" s="149" t="s">
        <v>9089</v>
      </c>
      <c r="E311" s="149">
        <f t="shared" si="4"/>
        <v>2420000000</v>
      </c>
      <c r="F311" s="149" t="s">
        <v>1529</v>
      </c>
      <c r="G311" s="149" t="s">
        <v>9090</v>
      </c>
      <c r="H311" s="149" t="s">
        <v>1252</v>
      </c>
      <c r="I311" s="149" t="s">
        <v>1532</v>
      </c>
    </row>
    <row r="312" spans="1:12" hidden="1" x14ac:dyDescent="0.2">
      <c r="A312" s="149" t="s">
        <v>1403</v>
      </c>
      <c r="D312" s="149" t="s">
        <v>9091</v>
      </c>
      <c r="E312" s="149">
        <f t="shared" si="4"/>
        <v>2420000055</v>
      </c>
      <c r="F312" s="149" t="s">
        <v>1529</v>
      </c>
      <c r="G312" s="149" t="s">
        <v>9090</v>
      </c>
      <c r="H312" s="149" t="s">
        <v>1252</v>
      </c>
      <c r="I312" s="149" t="s">
        <v>9092</v>
      </c>
    </row>
    <row r="313" spans="1:12" hidden="1" x14ac:dyDescent="0.2">
      <c r="A313" s="149" t="s">
        <v>1403</v>
      </c>
      <c r="D313" s="149" t="s">
        <v>9093</v>
      </c>
      <c r="E313" s="149">
        <f t="shared" si="4"/>
        <v>2420000370</v>
      </c>
      <c r="F313" s="149" t="s">
        <v>1529</v>
      </c>
      <c r="G313" s="149" t="s">
        <v>9090</v>
      </c>
      <c r="H313" s="149" t="s">
        <v>1252</v>
      </c>
      <c r="I313" s="149" t="s">
        <v>9094</v>
      </c>
    </row>
    <row r="314" spans="1:12" hidden="1" x14ac:dyDescent="0.2">
      <c r="A314" s="149" t="s">
        <v>1403</v>
      </c>
      <c r="B314" s="152" t="s">
        <v>2902</v>
      </c>
      <c r="C314" s="149" t="s">
        <v>9089</v>
      </c>
      <c r="D314" s="149" t="s">
        <v>9095</v>
      </c>
      <c r="E314" s="149">
        <f t="shared" si="4"/>
        <v>2420000999</v>
      </c>
      <c r="F314" s="149" t="s">
        <v>1529</v>
      </c>
      <c r="G314" s="149" t="s">
        <v>9090</v>
      </c>
      <c r="H314" s="149" t="s">
        <v>1252</v>
      </c>
      <c r="I314" s="149" t="s">
        <v>2710</v>
      </c>
      <c r="K314" s="151">
        <v>37725</v>
      </c>
      <c r="L314" s="149" t="s">
        <v>2711</v>
      </c>
    </row>
    <row r="315" spans="1:12" hidden="1" x14ac:dyDescent="0.2">
      <c r="A315" s="149" t="s">
        <v>1403</v>
      </c>
      <c r="D315" s="149" t="s">
        <v>9096</v>
      </c>
      <c r="E315" s="149">
        <f t="shared" si="4"/>
        <v>2420010000</v>
      </c>
      <c r="F315" s="149" t="s">
        <v>1529</v>
      </c>
      <c r="G315" s="149" t="s">
        <v>9090</v>
      </c>
      <c r="H315" s="149" t="s">
        <v>9097</v>
      </c>
      <c r="I315" s="149" t="s">
        <v>1532</v>
      </c>
    </row>
    <row r="316" spans="1:12" hidden="1" x14ac:dyDescent="0.2">
      <c r="A316" s="149" t="s">
        <v>1403</v>
      </c>
      <c r="D316" s="149" t="s">
        <v>9098</v>
      </c>
      <c r="E316" s="149">
        <f t="shared" si="4"/>
        <v>2420010055</v>
      </c>
      <c r="F316" s="149" t="s">
        <v>1529</v>
      </c>
      <c r="G316" s="149" t="s">
        <v>9090</v>
      </c>
      <c r="H316" s="149" t="s">
        <v>9097</v>
      </c>
      <c r="I316" s="149" t="s">
        <v>9092</v>
      </c>
    </row>
    <row r="317" spans="1:12" hidden="1" x14ac:dyDescent="0.2">
      <c r="A317" s="149" t="s">
        <v>1403</v>
      </c>
      <c r="D317" s="149" t="s">
        <v>9099</v>
      </c>
      <c r="E317" s="149">
        <f t="shared" si="4"/>
        <v>2420010370</v>
      </c>
      <c r="F317" s="149" t="s">
        <v>1529</v>
      </c>
      <c r="G317" s="149" t="s">
        <v>9090</v>
      </c>
      <c r="H317" s="149" t="s">
        <v>9097</v>
      </c>
      <c r="I317" s="149" t="s">
        <v>9094</v>
      </c>
    </row>
    <row r="318" spans="1:12" hidden="1" x14ac:dyDescent="0.2">
      <c r="A318" s="149" t="s">
        <v>1403</v>
      </c>
      <c r="B318" s="152" t="s">
        <v>2902</v>
      </c>
      <c r="C318" s="149" t="s">
        <v>9096</v>
      </c>
      <c r="D318" s="149" t="s">
        <v>9100</v>
      </c>
      <c r="E318" s="149">
        <f t="shared" si="4"/>
        <v>2420010999</v>
      </c>
      <c r="F318" s="149" t="s">
        <v>1529</v>
      </c>
      <c r="G318" s="149" t="s">
        <v>9090</v>
      </c>
      <c r="H318" s="149" t="s">
        <v>9097</v>
      </c>
      <c r="I318" s="149" t="s">
        <v>2710</v>
      </c>
      <c r="K318" s="151">
        <v>37725</v>
      </c>
      <c r="L318" s="149" t="s">
        <v>2711</v>
      </c>
    </row>
    <row r="319" spans="1:12" hidden="1" x14ac:dyDescent="0.2">
      <c r="A319" s="149" t="s">
        <v>1403</v>
      </c>
      <c r="D319" s="149" t="s">
        <v>9101</v>
      </c>
      <c r="E319" s="149">
        <f t="shared" si="4"/>
        <v>2420020000</v>
      </c>
      <c r="F319" s="149" t="s">
        <v>1529</v>
      </c>
      <c r="G319" s="149" t="s">
        <v>9090</v>
      </c>
      <c r="H319" s="149" t="s">
        <v>9102</v>
      </c>
      <c r="I319" s="149" t="s">
        <v>1532</v>
      </c>
    </row>
    <row r="320" spans="1:12" hidden="1" x14ac:dyDescent="0.2">
      <c r="A320" s="149" t="s">
        <v>1403</v>
      </c>
      <c r="D320" s="149" t="s">
        <v>3191</v>
      </c>
      <c r="E320" s="149">
        <f t="shared" si="4"/>
        <v>2420020055</v>
      </c>
      <c r="F320" s="149" t="s">
        <v>1529</v>
      </c>
      <c r="G320" s="149" t="s">
        <v>9090</v>
      </c>
      <c r="H320" s="149" t="s">
        <v>9102</v>
      </c>
      <c r="I320" s="149" t="s">
        <v>9092</v>
      </c>
    </row>
    <row r="321" spans="1:12" hidden="1" x14ac:dyDescent="0.2">
      <c r="A321" s="149" t="s">
        <v>1403</v>
      </c>
      <c r="D321" s="149" t="s">
        <v>3192</v>
      </c>
      <c r="E321" s="149">
        <f t="shared" si="4"/>
        <v>2425000000</v>
      </c>
      <c r="F321" s="149" t="s">
        <v>1529</v>
      </c>
      <c r="G321" s="149" t="s">
        <v>3193</v>
      </c>
      <c r="H321" s="149" t="s">
        <v>1252</v>
      </c>
      <c r="I321" s="149" t="s">
        <v>1532</v>
      </c>
    </row>
    <row r="322" spans="1:12" hidden="1" x14ac:dyDescent="0.2">
      <c r="A322" s="149" t="s">
        <v>1403</v>
      </c>
      <c r="D322" s="149" t="s">
        <v>3194</v>
      </c>
      <c r="E322" s="149">
        <f t="shared" ref="E322:E385" si="5">VALUE(D322)</f>
        <v>2425010000</v>
      </c>
      <c r="F322" s="149" t="s">
        <v>1529</v>
      </c>
      <c r="G322" s="149" t="s">
        <v>3193</v>
      </c>
      <c r="H322" s="149" t="s">
        <v>3195</v>
      </c>
      <c r="I322" s="149" t="s">
        <v>1532</v>
      </c>
    </row>
    <row r="323" spans="1:12" hidden="1" x14ac:dyDescent="0.2">
      <c r="A323" s="149" t="s">
        <v>1403</v>
      </c>
      <c r="D323" s="149" t="s">
        <v>3196</v>
      </c>
      <c r="E323" s="149">
        <f t="shared" si="5"/>
        <v>2425020000</v>
      </c>
      <c r="F323" s="149" t="s">
        <v>1529</v>
      </c>
      <c r="G323" s="149" t="s">
        <v>3193</v>
      </c>
      <c r="H323" s="149" t="s">
        <v>3197</v>
      </c>
      <c r="I323" s="149" t="s">
        <v>1532</v>
      </c>
    </row>
    <row r="324" spans="1:12" hidden="1" x14ac:dyDescent="0.2">
      <c r="A324" s="149" t="s">
        <v>1403</v>
      </c>
      <c r="D324" s="149" t="s">
        <v>3198</v>
      </c>
      <c r="E324" s="149">
        <f t="shared" si="5"/>
        <v>2425030000</v>
      </c>
      <c r="F324" s="149" t="s">
        <v>1529</v>
      </c>
      <c r="G324" s="149" t="s">
        <v>3193</v>
      </c>
      <c r="H324" s="149" t="s">
        <v>3199</v>
      </c>
      <c r="I324" s="149" t="s">
        <v>1532</v>
      </c>
    </row>
    <row r="325" spans="1:12" hidden="1" x14ac:dyDescent="0.2">
      <c r="A325" s="149" t="s">
        <v>1403</v>
      </c>
      <c r="D325" s="149" t="s">
        <v>3200</v>
      </c>
      <c r="E325" s="149">
        <f t="shared" si="5"/>
        <v>2425040000</v>
      </c>
      <c r="F325" s="149" t="s">
        <v>1529</v>
      </c>
      <c r="G325" s="149" t="s">
        <v>3193</v>
      </c>
      <c r="H325" s="149" t="s">
        <v>3201</v>
      </c>
      <c r="I325" s="149" t="s">
        <v>1532</v>
      </c>
    </row>
    <row r="326" spans="1:12" hidden="1" x14ac:dyDescent="0.2">
      <c r="A326" s="149" t="s">
        <v>1403</v>
      </c>
      <c r="D326" s="149" t="s">
        <v>3202</v>
      </c>
      <c r="E326" s="149">
        <f t="shared" si="5"/>
        <v>2430000000</v>
      </c>
      <c r="F326" s="149" t="s">
        <v>1529</v>
      </c>
      <c r="G326" s="149" t="s">
        <v>3203</v>
      </c>
      <c r="H326" s="149" t="s">
        <v>1252</v>
      </c>
      <c r="I326" s="149" t="s">
        <v>1532</v>
      </c>
    </row>
    <row r="327" spans="1:12" hidden="1" x14ac:dyDescent="0.2">
      <c r="A327" s="149" t="s">
        <v>1403</v>
      </c>
      <c r="D327" s="149" t="s">
        <v>3204</v>
      </c>
      <c r="E327" s="149">
        <f t="shared" si="5"/>
        <v>2440000000</v>
      </c>
      <c r="F327" s="149" t="s">
        <v>1529</v>
      </c>
      <c r="G327" s="149" t="s">
        <v>3205</v>
      </c>
      <c r="H327" s="149" t="s">
        <v>1252</v>
      </c>
      <c r="I327" s="149" t="s">
        <v>1532</v>
      </c>
    </row>
    <row r="328" spans="1:12" hidden="1" x14ac:dyDescent="0.2">
      <c r="A328" s="149" t="s">
        <v>1403</v>
      </c>
      <c r="D328" s="149" t="s">
        <v>3206</v>
      </c>
      <c r="E328" s="149">
        <f t="shared" si="5"/>
        <v>2440020000</v>
      </c>
      <c r="F328" s="149" t="s">
        <v>1529</v>
      </c>
      <c r="G328" s="149" t="s">
        <v>3205</v>
      </c>
      <c r="H328" s="149" t="s">
        <v>3207</v>
      </c>
      <c r="I328" s="149" t="s">
        <v>1532</v>
      </c>
    </row>
    <row r="329" spans="1:12" hidden="1" x14ac:dyDescent="0.2">
      <c r="A329" s="149" t="s">
        <v>1403</v>
      </c>
      <c r="D329" s="149" t="s">
        <v>3208</v>
      </c>
      <c r="E329" s="149">
        <f t="shared" si="5"/>
        <v>2460000000</v>
      </c>
      <c r="F329" s="149" t="s">
        <v>1529</v>
      </c>
      <c r="G329" s="149" t="s">
        <v>3209</v>
      </c>
      <c r="H329" s="149" t="s">
        <v>1252</v>
      </c>
      <c r="I329" s="149" t="s">
        <v>1532</v>
      </c>
      <c r="K329" s="151">
        <v>36515</v>
      </c>
      <c r="L329" s="149" t="s">
        <v>3210</v>
      </c>
    </row>
    <row r="330" spans="1:12" hidden="1" x14ac:dyDescent="0.2">
      <c r="A330" s="149" t="s">
        <v>1403</v>
      </c>
      <c r="D330" s="149" t="s">
        <v>3211</v>
      </c>
      <c r="E330" s="149">
        <f t="shared" si="5"/>
        <v>2460100000</v>
      </c>
      <c r="F330" s="149" t="s">
        <v>1529</v>
      </c>
      <c r="G330" s="149" t="s">
        <v>3209</v>
      </c>
      <c r="H330" s="149" t="s">
        <v>3212</v>
      </c>
      <c r="I330" s="149" t="s">
        <v>1532</v>
      </c>
    </row>
    <row r="331" spans="1:12" hidden="1" x14ac:dyDescent="0.2">
      <c r="A331" s="149" t="s">
        <v>1403</v>
      </c>
      <c r="D331" s="149" t="s">
        <v>3213</v>
      </c>
      <c r="E331" s="149">
        <f t="shared" si="5"/>
        <v>2460110000</v>
      </c>
      <c r="F331" s="149" t="s">
        <v>1529</v>
      </c>
      <c r="G331" s="149" t="s">
        <v>3209</v>
      </c>
      <c r="H331" s="149" t="s">
        <v>3214</v>
      </c>
      <c r="I331" s="149" t="s">
        <v>1532</v>
      </c>
    </row>
    <row r="332" spans="1:12" hidden="1" x14ac:dyDescent="0.2">
      <c r="A332" s="149" t="s">
        <v>1403</v>
      </c>
      <c r="D332" s="149" t="s">
        <v>3215</v>
      </c>
      <c r="E332" s="149">
        <f t="shared" si="5"/>
        <v>2460120000</v>
      </c>
      <c r="F332" s="149" t="s">
        <v>1529</v>
      </c>
      <c r="G332" s="149" t="s">
        <v>3209</v>
      </c>
      <c r="H332" s="149" t="s">
        <v>3216</v>
      </c>
      <c r="I332" s="149" t="s">
        <v>1532</v>
      </c>
    </row>
    <row r="333" spans="1:12" hidden="1" x14ac:dyDescent="0.2">
      <c r="A333" s="149" t="s">
        <v>1403</v>
      </c>
      <c r="D333" s="149" t="s">
        <v>3217</v>
      </c>
      <c r="E333" s="149">
        <f t="shared" si="5"/>
        <v>2460130000</v>
      </c>
      <c r="F333" s="149" t="s">
        <v>1529</v>
      </c>
      <c r="G333" s="149" t="s">
        <v>3209</v>
      </c>
      <c r="H333" s="149" t="s">
        <v>3218</v>
      </c>
      <c r="I333" s="149" t="s">
        <v>1532</v>
      </c>
    </row>
    <row r="334" spans="1:12" hidden="1" x14ac:dyDescent="0.2">
      <c r="A334" s="149" t="s">
        <v>1403</v>
      </c>
      <c r="D334" s="149" t="s">
        <v>3219</v>
      </c>
      <c r="E334" s="149">
        <f t="shared" si="5"/>
        <v>2460140000</v>
      </c>
      <c r="F334" s="149" t="s">
        <v>1529</v>
      </c>
      <c r="G334" s="149" t="s">
        <v>3209</v>
      </c>
      <c r="H334" s="149" t="s">
        <v>3220</v>
      </c>
      <c r="I334" s="149" t="s">
        <v>1532</v>
      </c>
    </row>
    <row r="335" spans="1:12" hidden="1" x14ac:dyDescent="0.2">
      <c r="A335" s="149" t="s">
        <v>1403</v>
      </c>
      <c r="D335" s="149" t="s">
        <v>3221</v>
      </c>
      <c r="E335" s="149">
        <f t="shared" si="5"/>
        <v>2460150000</v>
      </c>
      <c r="F335" s="149" t="s">
        <v>1529</v>
      </c>
      <c r="G335" s="149" t="s">
        <v>3209</v>
      </c>
      <c r="H335" s="149" t="s">
        <v>3222</v>
      </c>
      <c r="I335" s="149" t="s">
        <v>1532</v>
      </c>
    </row>
    <row r="336" spans="1:12" hidden="1" x14ac:dyDescent="0.2">
      <c r="A336" s="149" t="s">
        <v>1403</v>
      </c>
      <c r="D336" s="149" t="s">
        <v>3223</v>
      </c>
      <c r="E336" s="149">
        <f t="shared" si="5"/>
        <v>2460160000</v>
      </c>
      <c r="F336" s="149" t="s">
        <v>1529</v>
      </c>
      <c r="G336" s="149" t="s">
        <v>3209</v>
      </c>
      <c r="H336" s="149" t="s">
        <v>3224</v>
      </c>
      <c r="I336" s="149" t="s">
        <v>1532</v>
      </c>
    </row>
    <row r="337" spans="1:9" hidden="1" x14ac:dyDescent="0.2">
      <c r="A337" s="149" t="s">
        <v>1403</v>
      </c>
      <c r="D337" s="149" t="s">
        <v>3225</v>
      </c>
      <c r="E337" s="149">
        <f t="shared" si="5"/>
        <v>2460170000</v>
      </c>
      <c r="F337" s="149" t="s">
        <v>1529</v>
      </c>
      <c r="G337" s="149" t="s">
        <v>3209</v>
      </c>
      <c r="H337" s="149" t="s">
        <v>3226</v>
      </c>
      <c r="I337" s="149" t="s">
        <v>1532</v>
      </c>
    </row>
    <row r="338" spans="1:9" hidden="1" x14ac:dyDescent="0.2">
      <c r="A338" s="149" t="s">
        <v>1403</v>
      </c>
      <c r="D338" s="149" t="s">
        <v>3227</v>
      </c>
      <c r="E338" s="149">
        <f t="shared" si="5"/>
        <v>2460180000</v>
      </c>
      <c r="F338" s="149" t="s">
        <v>1529</v>
      </c>
      <c r="G338" s="149" t="s">
        <v>3209</v>
      </c>
      <c r="H338" s="149" t="s">
        <v>3228</v>
      </c>
      <c r="I338" s="149" t="s">
        <v>1532</v>
      </c>
    </row>
    <row r="339" spans="1:9" hidden="1" x14ac:dyDescent="0.2">
      <c r="A339" s="149" t="s">
        <v>1403</v>
      </c>
      <c r="D339" s="149" t="s">
        <v>3229</v>
      </c>
      <c r="E339" s="149">
        <f t="shared" si="5"/>
        <v>2460190000</v>
      </c>
      <c r="F339" s="149" t="s">
        <v>1529</v>
      </c>
      <c r="G339" s="149" t="s">
        <v>3209</v>
      </c>
      <c r="H339" s="149" t="s">
        <v>3230</v>
      </c>
      <c r="I339" s="149" t="s">
        <v>1532</v>
      </c>
    </row>
    <row r="340" spans="1:9" hidden="1" x14ac:dyDescent="0.2">
      <c r="A340" s="149" t="s">
        <v>1403</v>
      </c>
      <c r="D340" s="149" t="s">
        <v>3231</v>
      </c>
      <c r="E340" s="149">
        <f t="shared" si="5"/>
        <v>2460200000</v>
      </c>
      <c r="F340" s="149" t="s">
        <v>1529</v>
      </c>
      <c r="G340" s="149" t="s">
        <v>3209</v>
      </c>
      <c r="H340" s="149" t="s">
        <v>3232</v>
      </c>
      <c r="I340" s="149" t="s">
        <v>1532</v>
      </c>
    </row>
    <row r="341" spans="1:9" hidden="1" x14ac:dyDescent="0.2">
      <c r="A341" s="149" t="s">
        <v>1403</v>
      </c>
      <c r="D341" s="149" t="s">
        <v>3233</v>
      </c>
      <c r="E341" s="149">
        <f t="shared" si="5"/>
        <v>2460210000</v>
      </c>
      <c r="F341" s="149" t="s">
        <v>1529</v>
      </c>
      <c r="G341" s="149" t="s">
        <v>3209</v>
      </c>
      <c r="H341" s="149" t="s">
        <v>3234</v>
      </c>
      <c r="I341" s="149" t="s">
        <v>1532</v>
      </c>
    </row>
    <row r="342" spans="1:9" hidden="1" x14ac:dyDescent="0.2">
      <c r="A342" s="149" t="s">
        <v>1403</v>
      </c>
      <c r="D342" s="149" t="s">
        <v>3235</v>
      </c>
      <c r="E342" s="149">
        <f t="shared" si="5"/>
        <v>2460220000</v>
      </c>
      <c r="F342" s="149" t="s">
        <v>1529</v>
      </c>
      <c r="G342" s="149" t="s">
        <v>3209</v>
      </c>
      <c r="H342" s="149" t="s">
        <v>3236</v>
      </c>
      <c r="I342" s="149" t="s">
        <v>1532</v>
      </c>
    </row>
    <row r="343" spans="1:9" hidden="1" x14ac:dyDescent="0.2">
      <c r="A343" s="149" t="s">
        <v>1403</v>
      </c>
      <c r="D343" s="149" t="s">
        <v>3237</v>
      </c>
      <c r="E343" s="149">
        <f t="shared" si="5"/>
        <v>2460230000</v>
      </c>
      <c r="F343" s="149" t="s">
        <v>1529</v>
      </c>
      <c r="G343" s="149" t="s">
        <v>3209</v>
      </c>
      <c r="H343" s="149" t="s">
        <v>3238</v>
      </c>
      <c r="I343" s="149" t="s">
        <v>1532</v>
      </c>
    </row>
    <row r="344" spans="1:9" hidden="1" x14ac:dyDescent="0.2">
      <c r="A344" s="149" t="s">
        <v>1403</v>
      </c>
      <c r="D344" s="149" t="s">
        <v>3239</v>
      </c>
      <c r="E344" s="149">
        <f t="shared" si="5"/>
        <v>2460240000</v>
      </c>
      <c r="F344" s="149" t="s">
        <v>1529</v>
      </c>
      <c r="G344" s="149" t="s">
        <v>3209</v>
      </c>
      <c r="H344" s="149" t="s">
        <v>3240</v>
      </c>
      <c r="I344" s="149" t="s">
        <v>1532</v>
      </c>
    </row>
    <row r="345" spans="1:9" hidden="1" x14ac:dyDescent="0.2">
      <c r="A345" s="149" t="s">
        <v>1403</v>
      </c>
      <c r="D345" s="149" t="s">
        <v>3241</v>
      </c>
      <c r="E345" s="149">
        <f t="shared" si="5"/>
        <v>2460250000</v>
      </c>
      <c r="F345" s="149" t="s">
        <v>1529</v>
      </c>
      <c r="G345" s="149" t="s">
        <v>3209</v>
      </c>
      <c r="H345" s="149" t="s">
        <v>3242</v>
      </c>
      <c r="I345" s="149" t="s">
        <v>1532</v>
      </c>
    </row>
    <row r="346" spans="1:9" hidden="1" x14ac:dyDescent="0.2">
      <c r="A346" s="149" t="s">
        <v>1403</v>
      </c>
      <c r="D346" s="149" t="s">
        <v>3243</v>
      </c>
      <c r="E346" s="149">
        <f t="shared" si="5"/>
        <v>2460260000</v>
      </c>
      <c r="F346" s="149" t="s">
        <v>1529</v>
      </c>
      <c r="G346" s="149" t="s">
        <v>3209</v>
      </c>
      <c r="H346" s="149" t="s">
        <v>3244</v>
      </c>
      <c r="I346" s="149" t="s">
        <v>1532</v>
      </c>
    </row>
    <row r="347" spans="1:9" hidden="1" x14ac:dyDescent="0.2">
      <c r="A347" s="149" t="s">
        <v>1403</v>
      </c>
      <c r="D347" s="149" t="s">
        <v>3245</v>
      </c>
      <c r="E347" s="149">
        <f t="shared" si="5"/>
        <v>2460270000</v>
      </c>
      <c r="F347" s="149" t="s">
        <v>1529</v>
      </c>
      <c r="G347" s="149" t="s">
        <v>3209</v>
      </c>
      <c r="H347" s="149" t="s">
        <v>3246</v>
      </c>
      <c r="I347" s="149" t="s">
        <v>1532</v>
      </c>
    </row>
    <row r="348" spans="1:9" hidden="1" x14ac:dyDescent="0.2">
      <c r="A348" s="149" t="s">
        <v>1403</v>
      </c>
      <c r="D348" s="149" t="s">
        <v>3247</v>
      </c>
      <c r="E348" s="149">
        <f t="shared" si="5"/>
        <v>2460290000</v>
      </c>
      <c r="F348" s="149" t="s">
        <v>1529</v>
      </c>
      <c r="G348" s="149" t="s">
        <v>3209</v>
      </c>
      <c r="H348" s="149" t="s">
        <v>3248</v>
      </c>
      <c r="I348" s="149" t="s">
        <v>1532</v>
      </c>
    </row>
    <row r="349" spans="1:9" hidden="1" x14ac:dyDescent="0.2">
      <c r="A349" s="149" t="s">
        <v>1403</v>
      </c>
      <c r="D349" s="149" t="s">
        <v>3249</v>
      </c>
      <c r="E349" s="149">
        <f t="shared" si="5"/>
        <v>2460400000</v>
      </c>
      <c r="F349" s="149" t="s">
        <v>1529</v>
      </c>
      <c r="G349" s="149" t="s">
        <v>3209</v>
      </c>
      <c r="H349" s="149" t="s">
        <v>3250</v>
      </c>
      <c r="I349" s="149" t="s">
        <v>1532</v>
      </c>
    </row>
    <row r="350" spans="1:9" hidden="1" x14ac:dyDescent="0.2">
      <c r="A350" s="149" t="s">
        <v>1403</v>
      </c>
      <c r="D350" s="149" t="s">
        <v>3251</v>
      </c>
      <c r="E350" s="149">
        <f t="shared" si="5"/>
        <v>2460410000</v>
      </c>
      <c r="F350" s="149" t="s">
        <v>1529</v>
      </c>
      <c r="G350" s="149" t="s">
        <v>3209</v>
      </c>
      <c r="H350" s="149" t="s">
        <v>248</v>
      </c>
      <c r="I350" s="149" t="s">
        <v>1532</v>
      </c>
    </row>
    <row r="351" spans="1:9" hidden="1" x14ac:dyDescent="0.2">
      <c r="A351" s="149" t="s">
        <v>1403</v>
      </c>
      <c r="D351" s="149" t="s">
        <v>249</v>
      </c>
      <c r="E351" s="149">
        <f t="shared" si="5"/>
        <v>2460420000</v>
      </c>
      <c r="F351" s="149" t="s">
        <v>1529</v>
      </c>
      <c r="G351" s="149" t="s">
        <v>3209</v>
      </c>
      <c r="H351" s="149" t="s">
        <v>1758</v>
      </c>
      <c r="I351" s="149" t="s">
        <v>1532</v>
      </c>
    </row>
    <row r="352" spans="1:9" hidden="1" x14ac:dyDescent="0.2">
      <c r="A352" s="149" t="s">
        <v>1403</v>
      </c>
      <c r="D352" s="149" t="s">
        <v>1759</v>
      </c>
      <c r="E352" s="149">
        <f t="shared" si="5"/>
        <v>2460500000</v>
      </c>
      <c r="F352" s="149" t="s">
        <v>1529</v>
      </c>
      <c r="G352" s="149" t="s">
        <v>3209</v>
      </c>
      <c r="H352" s="149" t="s">
        <v>1760</v>
      </c>
      <c r="I352" s="149" t="s">
        <v>1532</v>
      </c>
    </row>
    <row r="353" spans="1:9" hidden="1" x14ac:dyDescent="0.2">
      <c r="A353" s="149" t="s">
        <v>1403</v>
      </c>
      <c r="D353" s="149" t="s">
        <v>1761</v>
      </c>
      <c r="E353" s="149">
        <f t="shared" si="5"/>
        <v>2460510000</v>
      </c>
      <c r="F353" s="149" t="s">
        <v>1529</v>
      </c>
      <c r="G353" s="149" t="s">
        <v>3209</v>
      </c>
      <c r="H353" s="149" t="s">
        <v>1762</v>
      </c>
      <c r="I353" s="149" t="s">
        <v>1532</v>
      </c>
    </row>
    <row r="354" spans="1:9" hidden="1" x14ac:dyDescent="0.2">
      <c r="A354" s="149" t="s">
        <v>1403</v>
      </c>
      <c r="D354" s="149" t="s">
        <v>1763</v>
      </c>
      <c r="E354" s="149">
        <f t="shared" si="5"/>
        <v>2460520000</v>
      </c>
      <c r="F354" s="149" t="s">
        <v>1529</v>
      </c>
      <c r="G354" s="149" t="s">
        <v>3209</v>
      </c>
      <c r="H354" s="149" t="s">
        <v>1764</v>
      </c>
      <c r="I354" s="149" t="s">
        <v>1532</v>
      </c>
    </row>
    <row r="355" spans="1:9" hidden="1" x14ac:dyDescent="0.2">
      <c r="A355" s="149" t="s">
        <v>1403</v>
      </c>
      <c r="D355" s="149" t="s">
        <v>1765</v>
      </c>
      <c r="E355" s="149">
        <f t="shared" si="5"/>
        <v>2460600000</v>
      </c>
      <c r="F355" s="149" t="s">
        <v>1529</v>
      </c>
      <c r="G355" s="149" t="s">
        <v>3209</v>
      </c>
      <c r="H355" s="149" t="s">
        <v>1766</v>
      </c>
      <c r="I355" s="149" t="s">
        <v>1532</v>
      </c>
    </row>
    <row r="356" spans="1:9" hidden="1" x14ac:dyDescent="0.2">
      <c r="A356" s="149" t="s">
        <v>1403</v>
      </c>
      <c r="D356" s="149" t="s">
        <v>1767</v>
      </c>
      <c r="E356" s="149">
        <f t="shared" si="5"/>
        <v>2460610000</v>
      </c>
      <c r="F356" s="149" t="s">
        <v>1529</v>
      </c>
      <c r="G356" s="149" t="s">
        <v>3209</v>
      </c>
      <c r="H356" s="149" t="s">
        <v>1768</v>
      </c>
      <c r="I356" s="149" t="s">
        <v>1532</v>
      </c>
    </row>
    <row r="357" spans="1:9" hidden="1" x14ac:dyDescent="0.2">
      <c r="A357" s="149" t="s">
        <v>1403</v>
      </c>
      <c r="D357" s="149" t="s">
        <v>1769</v>
      </c>
      <c r="E357" s="149">
        <f t="shared" si="5"/>
        <v>2460620000</v>
      </c>
      <c r="F357" s="149" t="s">
        <v>1529</v>
      </c>
      <c r="G357" s="149" t="s">
        <v>3209</v>
      </c>
      <c r="H357" s="149" t="s">
        <v>1770</v>
      </c>
      <c r="I357" s="149" t="s">
        <v>1532</v>
      </c>
    </row>
    <row r="358" spans="1:9" hidden="1" x14ac:dyDescent="0.2">
      <c r="A358" s="149" t="s">
        <v>1403</v>
      </c>
      <c r="D358" s="149" t="s">
        <v>1771</v>
      </c>
      <c r="E358" s="149">
        <f t="shared" si="5"/>
        <v>2460800000</v>
      </c>
      <c r="F358" s="149" t="s">
        <v>1529</v>
      </c>
      <c r="G358" s="149" t="s">
        <v>3209</v>
      </c>
      <c r="H358" s="149" t="s">
        <v>1772</v>
      </c>
      <c r="I358" s="149" t="s">
        <v>1532</v>
      </c>
    </row>
    <row r="359" spans="1:9" hidden="1" x14ac:dyDescent="0.2">
      <c r="A359" s="149" t="s">
        <v>1403</v>
      </c>
      <c r="D359" s="149" t="s">
        <v>1773</v>
      </c>
      <c r="E359" s="149">
        <f t="shared" si="5"/>
        <v>2460810000</v>
      </c>
      <c r="F359" s="149" t="s">
        <v>1529</v>
      </c>
      <c r="G359" s="149" t="s">
        <v>3209</v>
      </c>
      <c r="H359" s="149" t="s">
        <v>1774</v>
      </c>
      <c r="I359" s="149" t="s">
        <v>1532</v>
      </c>
    </row>
    <row r="360" spans="1:9" hidden="1" x14ac:dyDescent="0.2">
      <c r="A360" s="149" t="s">
        <v>1403</v>
      </c>
      <c r="D360" s="149" t="s">
        <v>1775</v>
      </c>
      <c r="E360" s="149">
        <f t="shared" si="5"/>
        <v>2460820000</v>
      </c>
      <c r="F360" s="149" t="s">
        <v>1529</v>
      </c>
      <c r="G360" s="149" t="s">
        <v>3209</v>
      </c>
      <c r="H360" s="149" t="s">
        <v>1776</v>
      </c>
      <c r="I360" s="149" t="s">
        <v>1532</v>
      </c>
    </row>
    <row r="361" spans="1:9" hidden="1" x14ac:dyDescent="0.2">
      <c r="A361" s="149" t="s">
        <v>1403</v>
      </c>
      <c r="D361" s="149" t="s">
        <v>1777</v>
      </c>
      <c r="E361" s="149">
        <f t="shared" si="5"/>
        <v>2460830000</v>
      </c>
      <c r="F361" s="149" t="s">
        <v>1529</v>
      </c>
      <c r="G361" s="149" t="s">
        <v>3209</v>
      </c>
      <c r="H361" s="149" t="s">
        <v>1459</v>
      </c>
      <c r="I361" s="149" t="s">
        <v>1532</v>
      </c>
    </row>
    <row r="362" spans="1:9" hidden="1" x14ac:dyDescent="0.2">
      <c r="A362" s="149" t="s">
        <v>1403</v>
      </c>
      <c r="D362" s="149" t="s">
        <v>1460</v>
      </c>
      <c r="E362" s="149">
        <f t="shared" si="5"/>
        <v>2460840000</v>
      </c>
      <c r="F362" s="149" t="s">
        <v>1529</v>
      </c>
      <c r="G362" s="149" t="s">
        <v>3209</v>
      </c>
      <c r="H362" s="149" t="s">
        <v>1461</v>
      </c>
      <c r="I362" s="149" t="s">
        <v>1532</v>
      </c>
    </row>
    <row r="363" spans="1:9" hidden="1" x14ac:dyDescent="0.2">
      <c r="A363" s="149" t="s">
        <v>1403</v>
      </c>
      <c r="D363" s="149" t="s">
        <v>1462</v>
      </c>
      <c r="E363" s="149">
        <f t="shared" si="5"/>
        <v>2460890000</v>
      </c>
      <c r="F363" s="149" t="s">
        <v>1529</v>
      </c>
      <c r="G363" s="149" t="s">
        <v>3209</v>
      </c>
      <c r="H363" s="149" t="s">
        <v>1463</v>
      </c>
      <c r="I363" s="149" t="s">
        <v>1532</v>
      </c>
    </row>
    <row r="364" spans="1:9" hidden="1" x14ac:dyDescent="0.2">
      <c r="A364" s="149" t="s">
        <v>1403</v>
      </c>
      <c r="D364" s="149" t="s">
        <v>1464</v>
      </c>
      <c r="E364" s="149">
        <f t="shared" si="5"/>
        <v>2460900000</v>
      </c>
      <c r="F364" s="149" t="s">
        <v>1529</v>
      </c>
      <c r="G364" s="149" t="s">
        <v>3209</v>
      </c>
      <c r="H364" s="149" t="s">
        <v>1465</v>
      </c>
      <c r="I364" s="149" t="s">
        <v>1532</v>
      </c>
    </row>
    <row r="365" spans="1:9" hidden="1" x14ac:dyDescent="0.2">
      <c r="A365" s="149" t="s">
        <v>1403</v>
      </c>
      <c r="D365" s="149" t="s">
        <v>1466</v>
      </c>
      <c r="E365" s="149">
        <f t="shared" si="5"/>
        <v>2460910000</v>
      </c>
      <c r="F365" s="149" t="s">
        <v>1529</v>
      </c>
      <c r="G365" s="149" t="s">
        <v>3209</v>
      </c>
      <c r="H365" s="149" t="s">
        <v>1467</v>
      </c>
      <c r="I365" s="149" t="s">
        <v>1532</v>
      </c>
    </row>
    <row r="366" spans="1:9" hidden="1" x14ac:dyDescent="0.2">
      <c r="A366" s="149" t="s">
        <v>1403</v>
      </c>
      <c r="D366" s="149" t="s">
        <v>1468</v>
      </c>
      <c r="E366" s="149">
        <f t="shared" si="5"/>
        <v>2460920000</v>
      </c>
      <c r="F366" s="149" t="s">
        <v>1529</v>
      </c>
      <c r="G366" s="149" t="s">
        <v>3209</v>
      </c>
      <c r="H366" s="149" t="s">
        <v>1469</v>
      </c>
      <c r="I366" s="149" t="s">
        <v>1532</v>
      </c>
    </row>
    <row r="367" spans="1:9" hidden="1" x14ac:dyDescent="0.2">
      <c r="A367" s="149" t="s">
        <v>1403</v>
      </c>
      <c r="D367" s="149" t="s">
        <v>1470</v>
      </c>
      <c r="E367" s="149">
        <f t="shared" si="5"/>
        <v>2460930000</v>
      </c>
      <c r="F367" s="149" t="s">
        <v>1529</v>
      </c>
      <c r="G367" s="149" t="s">
        <v>3209</v>
      </c>
      <c r="H367" s="149" t="s">
        <v>1471</v>
      </c>
      <c r="I367" s="149" t="s">
        <v>1532</v>
      </c>
    </row>
    <row r="368" spans="1:9" hidden="1" x14ac:dyDescent="0.2">
      <c r="A368" s="149" t="s">
        <v>1403</v>
      </c>
      <c r="D368" s="149" t="s">
        <v>1472</v>
      </c>
      <c r="E368" s="149">
        <f t="shared" si="5"/>
        <v>2460940000</v>
      </c>
      <c r="F368" s="149" t="s">
        <v>1529</v>
      </c>
      <c r="G368" s="149" t="s">
        <v>3209</v>
      </c>
      <c r="H368" s="149" t="s">
        <v>1473</v>
      </c>
      <c r="I368" s="149" t="s">
        <v>1532</v>
      </c>
    </row>
    <row r="369" spans="1:12" hidden="1" x14ac:dyDescent="0.2">
      <c r="A369" s="149" t="s">
        <v>1403</v>
      </c>
      <c r="D369" s="149" t="s">
        <v>1474</v>
      </c>
      <c r="E369" s="149">
        <f t="shared" si="5"/>
        <v>2461000000</v>
      </c>
      <c r="F369" s="149" t="s">
        <v>1529</v>
      </c>
      <c r="G369" s="149" t="s">
        <v>1475</v>
      </c>
      <c r="H369" s="149" t="s">
        <v>1252</v>
      </c>
      <c r="I369" s="149" t="s">
        <v>1532</v>
      </c>
    </row>
    <row r="370" spans="1:12" hidden="1" x14ac:dyDescent="0.2">
      <c r="A370" s="149" t="s">
        <v>1403</v>
      </c>
      <c r="D370" s="149" t="s">
        <v>1476</v>
      </c>
      <c r="E370" s="149">
        <f t="shared" si="5"/>
        <v>2461020000</v>
      </c>
      <c r="F370" s="149" t="s">
        <v>1529</v>
      </c>
      <c r="G370" s="149" t="s">
        <v>1475</v>
      </c>
      <c r="H370" s="149" t="s">
        <v>1477</v>
      </c>
      <c r="I370" s="149" t="s">
        <v>1532</v>
      </c>
    </row>
    <row r="371" spans="1:12" hidden="1" x14ac:dyDescent="0.2">
      <c r="A371" s="149" t="s">
        <v>1403</v>
      </c>
      <c r="D371" s="149" t="s">
        <v>1478</v>
      </c>
      <c r="E371" s="149">
        <f t="shared" si="5"/>
        <v>2461021000</v>
      </c>
      <c r="F371" s="149" t="s">
        <v>1529</v>
      </c>
      <c r="G371" s="149" t="s">
        <v>1475</v>
      </c>
      <c r="H371" s="149" t="s">
        <v>1479</v>
      </c>
      <c r="I371" s="149" t="s">
        <v>1532</v>
      </c>
    </row>
    <row r="372" spans="1:12" hidden="1" x14ac:dyDescent="0.2">
      <c r="A372" s="149" t="s">
        <v>1403</v>
      </c>
      <c r="D372" s="149" t="s">
        <v>1480</v>
      </c>
      <c r="E372" s="149">
        <f t="shared" si="5"/>
        <v>2461022000</v>
      </c>
      <c r="F372" s="149" t="s">
        <v>1529</v>
      </c>
      <c r="G372" s="149" t="s">
        <v>1475</v>
      </c>
      <c r="H372" s="149" t="s">
        <v>1481</v>
      </c>
      <c r="I372" s="149" t="s">
        <v>1532</v>
      </c>
    </row>
    <row r="373" spans="1:12" hidden="1" x14ac:dyDescent="0.2">
      <c r="A373" s="149" t="s">
        <v>1403</v>
      </c>
      <c r="D373" s="149" t="s">
        <v>1482</v>
      </c>
      <c r="E373" s="149">
        <f t="shared" si="5"/>
        <v>2461023000</v>
      </c>
      <c r="F373" s="149" t="s">
        <v>1529</v>
      </c>
      <c r="G373" s="149" t="s">
        <v>1475</v>
      </c>
      <c r="H373" s="149" t="s">
        <v>1483</v>
      </c>
      <c r="I373" s="149" t="s">
        <v>1532</v>
      </c>
    </row>
    <row r="374" spans="1:12" hidden="1" x14ac:dyDescent="0.2">
      <c r="A374" s="149" t="s">
        <v>1403</v>
      </c>
      <c r="D374" s="149" t="s">
        <v>1484</v>
      </c>
      <c r="E374" s="149">
        <f t="shared" si="5"/>
        <v>2461024000</v>
      </c>
      <c r="F374" s="149" t="s">
        <v>1529</v>
      </c>
      <c r="G374" s="149" t="s">
        <v>1475</v>
      </c>
      <c r="H374" s="149" t="s">
        <v>1485</v>
      </c>
      <c r="I374" s="149" t="s">
        <v>1532</v>
      </c>
    </row>
    <row r="375" spans="1:12" hidden="1" x14ac:dyDescent="0.2">
      <c r="A375" s="149" t="s">
        <v>1403</v>
      </c>
      <c r="D375" s="149" t="s">
        <v>1486</v>
      </c>
      <c r="E375" s="149">
        <f t="shared" si="5"/>
        <v>2461050000</v>
      </c>
      <c r="F375" s="149" t="s">
        <v>1529</v>
      </c>
      <c r="G375" s="149" t="s">
        <v>1475</v>
      </c>
      <c r="H375" s="149" t="s">
        <v>1487</v>
      </c>
      <c r="I375" s="149" t="s">
        <v>1532</v>
      </c>
    </row>
    <row r="376" spans="1:12" hidden="1" x14ac:dyDescent="0.2">
      <c r="A376" s="149" t="s">
        <v>1403</v>
      </c>
      <c r="D376" s="149" t="s">
        <v>1488</v>
      </c>
      <c r="E376" s="149">
        <f t="shared" si="5"/>
        <v>2461100000</v>
      </c>
      <c r="F376" s="149" t="s">
        <v>1529</v>
      </c>
      <c r="G376" s="149" t="s">
        <v>1475</v>
      </c>
      <c r="H376" s="149" t="s">
        <v>1489</v>
      </c>
      <c r="I376" s="149" t="s">
        <v>1532</v>
      </c>
    </row>
    <row r="377" spans="1:12" hidden="1" x14ac:dyDescent="0.2">
      <c r="A377" s="149" t="s">
        <v>1403</v>
      </c>
      <c r="D377" s="149" t="s">
        <v>1490</v>
      </c>
      <c r="E377" s="149">
        <f t="shared" si="5"/>
        <v>2461160000</v>
      </c>
      <c r="F377" s="149" t="s">
        <v>1529</v>
      </c>
      <c r="G377" s="149" t="s">
        <v>1475</v>
      </c>
      <c r="H377" s="149" t="s">
        <v>1491</v>
      </c>
      <c r="I377" s="149" t="s">
        <v>1532</v>
      </c>
    </row>
    <row r="378" spans="1:12" hidden="1" x14ac:dyDescent="0.2">
      <c r="A378" s="149" t="s">
        <v>1403</v>
      </c>
      <c r="D378" s="149" t="s">
        <v>1492</v>
      </c>
      <c r="E378" s="149">
        <f t="shared" si="5"/>
        <v>2461200000</v>
      </c>
      <c r="F378" s="149" t="s">
        <v>1529</v>
      </c>
      <c r="G378" s="149" t="s">
        <v>1475</v>
      </c>
      <c r="H378" s="149" t="s">
        <v>7612</v>
      </c>
      <c r="I378" s="149" t="s">
        <v>1532</v>
      </c>
    </row>
    <row r="379" spans="1:12" hidden="1" x14ac:dyDescent="0.2">
      <c r="A379" s="149" t="s">
        <v>1403</v>
      </c>
      <c r="D379" s="149" t="s">
        <v>7613</v>
      </c>
      <c r="E379" s="149">
        <f t="shared" si="5"/>
        <v>2461800000</v>
      </c>
      <c r="F379" s="149" t="s">
        <v>1529</v>
      </c>
      <c r="G379" s="149" t="s">
        <v>1475</v>
      </c>
      <c r="H379" s="149" t="s">
        <v>7614</v>
      </c>
      <c r="I379" s="149" t="s">
        <v>1532</v>
      </c>
    </row>
    <row r="380" spans="1:12" hidden="1" x14ac:dyDescent="0.2">
      <c r="A380" s="149" t="s">
        <v>1403</v>
      </c>
      <c r="D380" s="149" t="s">
        <v>7615</v>
      </c>
      <c r="E380" s="149">
        <f t="shared" si="5"/>
        <v>2461800001</v>
      </c>
      <c r="F380" s="149" t="s">
        <v>1529</v>
      </c>
      <c r="G380" s="149" t="s">
        <v>1475</v>
      </c>
      <c r="H380" s="149" t="s">
        <v>7614</v>
      </c>
      <c r="I380" s="149" t="s">
        <v>7616</v>
      </c>
      <c r="J380" s="151">
        <v>37041</v>
      </c>
    </row>
    <row r="381" spans="1:12" hidden="1" x14ac:dyDescent="0.2">
      <c r="A381" s="149" t="s">
        <v>1403</v>
      </c>
      <c r="D381" s="149" t="s">
        <v>7617</v>
      </c>
      <c r="E381" s="149">
        <f t="shared" si="5"/>
        <v>2461800002</v>
      </c>
      <c r="F381" s="149" t="s">
        <v>1529</v>
      </c>
      <c r="G381" s="149" t="s">
        <v>1475</v>
      </c>
      <c r="H381" s="149" t="s">
        <v>7614</v>
      </c>
      <c r="I381" s="149" t="s">
        <v>7618</v>
      </c>
      <c r="J381" s="151">
        <v>37041</v>
      </c>
    </row>
    <row r="382" spans="1:12" hidden="1" x14ac:dyDescent="0.2">
      <c r="A382" s="149" t="s">
        <v>1403</v>
      </c>
      <c r="B382" s="152" t="s">
        <v>2902</v>
      </c>
      <c r="C382" s="149" t="s">
        <v>7613</v>
      </c>
      <c r="D382" s="149" t="s">
        <v>7619</v>
      </c>
      <c r="E382" s="149">
        <f t="shared" si="5"/>
        <v>2461800999</v>
      </c>
      <c r="F382" s="149" t="s">
        <v>1529</v>
      </c>
      <c r="G382" s="149" t="s">
        <v>1475</v>
      </c>
      <c r="H382" s="149" t="s">
        <v>7614</v>
      </c>
      <c r="I382" s="149" t="s">
        <v>2710</v>
      </c>
      <c r="K382" s="151">
        <v>37725</v>
      </c>
      <c r="L382" s="149" t="s">
        <v>2711</v>
      </c>
    </row>
    <row r="383" spans="1:12" hidden="1" x14ac:dyDescent="0.2">
      <c r="A383" s="149" t="s">
        <v>1403</v>
      </c>
      <c r="D383" s="149" t="s">
        <v>467</v>
      </c>
      <c r="E383" s="149">
        <f t="shared" si="5"/>
        <v>2461850000</v>
      </c>
      <c r="F383" s="149" t="s">
        <v>1529</v>
      </c>
      <c r="G383" s="149" t="s">
        <v>1475</v>
      </c>
      <c r="H383" s="149" t="s">
        <v>468</v>
      </c>
      <c r="I383" s="149" t="s">
        <v>1252</v>
      </c>
      <c r="J383" s="151">
        <v>36504</v>
      </c>
    </row>
    <row r="384" spans="1:12" hidden="1" x14ac:dyDescent="0.2">
      <c r="A384" s="149" t="s">
        <v>1403</v>
      </c>
      <c r="D384" s="149" t="s">
        <v>469</v>
      </c>
      <c r="E384" s="149">
        <f t="shared" si="5"/>
        <v>2461850001</v>
      </c>
      <c r="F384" s="149" t="s">
        <v>1529</v>
      </c>
      <c r="G384" s="149" t="s">
        <v>1475</v>
      </c>
      <c r="H384" s="149" t="s">
        <v>468</v>
      </c>
      <c r="I384" s="149" t="s">
        <v>470</v>
      </c>
      <c r="J384" s="151">
        <v>36504</v>
      </c>
    </row>
    <row r="385" spans="1:10" hidden="1" x14ac:dyDescent="0.2">
      <c r="A385" s="149" t="s">
        <v>1403</v>
      </c>
      <c r="D385" s="149" t="s">
        <v>471</v>
      </c>
      <c r="E385" s="149">
        <f t="shared" si="5"/>
        <v>2461850002</v>
      </c>
      <c r="F385" s="149" t="s">
        <v>1529</v>
      </c>
      <c r="G385" s="149" t="s">
        <v>1475</v>
      </c>
      <c r="H385" s="149" t="s">
        <v>468</v>
      </c>
      <c r="I385" s="149" t="s">
        <v>472</v>
      </c>
      <c r="J385" s="151">
        <v>36504</v>
      </c>
    </row>
    <row r="386" spans="1:10" hidden="1" x14ac:dyDescent="0.2">
      <c r="A386" s="149" t="s">
        <v>1403</v>
      </c>
      <c r="D386" s="149" t="s">
        <v>473</v>
      </c>
      <c r="E386" s="149">
        <f t="shared" ref="E386:E449" si="6">VALUE(D386)</f>
        <v>2461850003</v>
      </c>
      <c r="F386" s="149" t="s">
        <v>1529</v>
      </c>
      <c r="G386" s="149" t="s">
        <v>1475</v>
      </c>
      <c r="H386" s="149" t="s">
        <v>468</v>
      </c>
      <c r="I386" s="149" t="s">
        <v>474</v>
      </c>
      <c r="J386" s="151">
        <v>36504</v>
      </c>
    </row>
    <row r="387" spans="1:10" hidden="1" x14ac:dyDescent="0.2">
      <c r="A387" s="149" t="s">
        <v>1403</v>
      </c>
      <c r="D387" s="149" t="s">
        <v>475</v>
      </c>
      <c r="E387" s="149">
        <f t="shared" si="6"/>
        <v>2461850004</v>
      </c>
      <c r="F387" s="149" t="s">
        <v>1529</v>
      </c>
      <c r="G387" s="149" t="s">
        <v>1475</v>
      </c>
      <c r="H387" s="149" t="s">
        <v>468</v>
      </c>
      <c r="I387" s="149" t="s">
        <v>476</v>
      </c>
      <c r="J387" s="151">
        <v>36504</v>
      </c>
    </row>
    <row r="388" spans="1:10" hidden="1" x14ac:dyDescent="0.2">
      <c r="A388" s="149" t="s">
        <v>1403</v>
      </c>
      <c r="D388" s="149" t="s">
        <v>477</v>
      </c>
      <c r="E388" s="149">
        <f t="shared" si="6"/>
        <v>2461850005</v>
      </c>
      <c r="F388" s="149" t="s">
        <v>1529</v>
      </c>
      <c r="G388" s="149" t="s">
        <v>1475</v>
      </c>
      <c r="H388" s="149" t="s">
        <v>468</v>
      </c>
      <c r="I388" s="149" t="s">
        <v>478</v>
      </c>
      <c r="J388" s="151">
        <v>36504</v>
      </c>
    </row>
    <row r="389" spans="1:10" hidden="1" x14ac:dyDescent="0.2">
      <c r="A389" s="149" t="s">
        <v>1403</v>
      </c>
      <c r="D389" s="149" t="s">
        <v>479</v>
      </c>
      <c r="E389" s="149">
        <f t="shared" si="6"/>
        <v>2461850006</v>
      </c>
      <c r="F389" s="149" t="s">
        <v>1529</v>
      </c>
      <c r="G389" s="149" t="s">
        <v>1475</v>
      </c>
      <c r="H389" s="149" t="s">
        <v>468</v>
      </c>
      <c r="I389" s="149" t="s">
        <v>480</v>
      </c>
      <c r="J389" s="151">
        <v>36504</v>
      </c>
    </row>
    <row r="390" spans="1:10" hidden="1" x14ac:dyDescent="0.2">
      <c r="A390" s="149" t="s">
        <v>1403</v>
      </c>
      <c r="D390" s="149" t="s">
        <v>481</v>
      </c>
      <c r="E390" s="149">
        <f t="shared" si="6"/>
        <v>2461850009</v>
      </c>
      <c r="F390" s="149" t="s">
        <v>1529</v>
      </c>
      <c r="G390" s="149" t="s">
        <v>1475</v>
      </c>
      <c r="H390" s="149" t="s">
        <v>468</v>
      </c>
      <c r="I390" s="149" t="s">
        <v>482</v>
      </c>
      <c r="J390" s="151">
        <v>37041</v>
      </c>
    </row>
    <row r="391" spans="1:10" hidden="1" x14ac:dyDescent="0.2">
      <c r="A391" s="149" t="s">
        <v>1403</v>
      </c>
      <c r="D391" s="149" t="s">
        <v>483</v>
      </c>
      <c r="E391" s="149">
        <f t="shared" si="6"/>
        <v>2461850051</v>
      </c>
      <c r="F391" s="149" t="s">
        <v>1529</v>
      </c>
      <c r="G391" s="149" t="s">
        <v>1475</v>
      </c>
      <c r="H391" s="149" t="s">
        <v>468</v>
      </c>
      <c r="I391" s="149" t="s">
        <v>484</v>
      </c>
      <c r="J391" s="151">
        <v>36504</v>
      </c>
    </row>
    <row r="392" spans="1:10" hidden="1" x14ac:dyDescent="0.2">
      <c r="A392" s="149" t="s">
        <v>1403</v>
      </c>
      <c r="D392" s="149" t="s">
        <v>485</v>
      </c>
      <c r="E392" s="149">
        <f t="shared" si="6"/>
        <v>2461850052</v>
      </c>
      <c r="F392" s="149" t="s">
        <v>1529</v>
      </c>
      <c r="G392" s="149" t="s">
        <v>1475</v>
      </c>
      <c r="H392" s="149" t="s">
        <v>468</v>
      </c>
      <c r="I392" s="149" t="s">
        <v>486</v>
      </c>
      <c r="J392" s="151">
        <v>36504</v>
      </c>
    </row>
    <row r="393" spans="1:10" hidden="1" x14ac:dyDescent="0.2">
      <c r="A393" s="149" t="s">
        <v>1403</v>
      </c>
      <c r="D393" s="149" t="s">
        <v>487</v>
      </c>
      <c r="E393" s="149">
        <f t="shared" si="6"/>
        <v>2461850053</v>
      </c>
      <c r="F393" s="149" t="s">
        <v>1529</v>
      </c>
      <c r="G393" s="149" t="s">
        <v>1475</v>
      </c>
      <c r="H393" s="149" t="s">
        <v>468</v>
      </c>
      <c r="I393" s="149" t="s">
        <v>488</v>
      </c>
      <c r="J393" s="151">
        <v>36504</v>
      </c>
    </row>
    <row r="394" spans="1:10" hidden="1" x14ac:dyDescent="0.2">
      <c r="A394" s="149" t="s">
        <v>1403</v>
      </c>
      <c r="D394" s="149" t="s">
        <v>489</v>
      </c>
      <c r="E394" s="149">
        <f t="shared" si="6"/>
        <v>2461850054</v>
      </c>
      <c r="F394" s="149" t="s">
        <v>1529</v>
      </c>
      <c r="G394" s="149" t="s">
        <v>1475</v>
      </c>
      <c r="H394" s="149" t="s">
        <v>468</v>
      </c>
      <c r="I394" s="149" t="s">
        <v>490</v>
      </c>
      <c r="J394" s="151">
        <v>36504</v>
      </c>
    </row>
    <row r="395" spans="1:10" hidden="1" x14ac:dyDescent="0.2">
      <c r="A395" s="149" t="s">
        <v>1403</v>
      </c>
      <c r="D395" s="149" t="s">
        <v>491</v>
      </c>
      <c r="E395" s="149">
        <f t="shared" si="6"/>
        <v>2461850055</v>
      </c>
      <c r="F395" s="149" t="s">
        <v>1529</v>
      </c>
      <c r="G395" s="149" t="s">
        <v>1475</v>
      </c>
      <c r="H395" s="149" t="s">
        <v>468</v>
      </c>
      <c r="I395" s="149" t="s">
        <v>492</v>
      </c>
      <c r="J395" s="151">
        <v>36504</v>
      </c>
    </row>
    <row r="396" spans="1:10" hidden="1" x14ac:dyDescent="0.2">
      <c r="A396" s="149" t="s">
        <v>1403</v>
      </c>
      <c r="D396" s="149" t="s">
        <v>493</v>
      </c>
      <c r="E396" s="149">
        <f t="shared" si="6"/>
        <v>2461850056</v>
      </c>
      <c r="F396" s="149" t="s">
        <v>1529</v>
      </c>
      <c r="G396" s="149" t="s">
        <v>1475</v>
      </c>
      <c r="H396" s="149" t="s">
        <v>468</v>
      </c>
      <c r="I396" s="149" t="s">
        <v>3133</v>
      </c>
      <c r="J396" s="151">
        <v>36504</v>
      </c>
    </row>
    <row r="397" spans="1:10" hidden="1" x14ac:dyDescent="0.2">
      <c r="A397" s="149" t="s">
        <v>1403</v>
      </c>
      <c r="D397" s="149" t="s">
        <v>3134</v>
      </c>
      <c r="E397" s="149">
        <f t="shared" si="6"/>
        <v>2461850099</v>
      </c>
      <c r="F397" s="149" t="s">
        <v>1529</v>
      </c>
      <c r="G397" s="149" t="s">
        <v>1475</v>
      </c>
      <c r="H397" s="149" t="s">
        <v>468</v>
      </c>
      <c r="I397" s="149" t="s">
        <v>3135</v>
      </c>
      <c r="J397" s="151">
        <v>37041</v>
      </c>
    </row>
    <row r="398" spans="1:10" hidden="1" x14ac:dyDescent="0.2">
      <c r="A398" s="149" t="s">
        <v>1403</v>
      </c>
      <c r="D398" s="149" t="s">
        <v>3136</v>
      </c>
      <c r="E398" s="149">
        <f t="shared" si="6"/>
        <v>2461870999</v>
      </c>
      <c r="F398" s="149" t="s">
        <v>1529</v>
      </c>
      <c r="G398" s="149" t="s">
        <v>1475</v>
      </c>
      <c r="H398" s="149" t="s">
        <v>3137</v>
      </c>
      <c r="I398" s="149" t="s">
        <v>3138</v>
      </c>
      <c r="J398" s="151">
        <v>37041</v>
      </c>
    </row>
    <row r="399" spans="1:10" hidden="1" x14ac:dyDescent="0.2">
      <c r="A399" s="149" t="s">
        <v>1403</v>
      </c>
      <c r="D399" s="149" t="s">
        <v>3139</v>
      </c>
      <c r="E399" s="149">
        <f t="shared" si="6"/>
        <v>2461900000</v>
      </c>
      <c r="F399" s="149" t="s">
        <v>1529</v>
      </c>
      <c r="G399" s="149" t="s">
        <v>1475</v>
      </c>
      <c r="H399" s="149" t="s">
        <v>3140</v>
      </c>
      <c r="I399" s="149" t="s">
        <v>1532</v>
      </c>
    </row>
    <row r="400" spans="1:10" hidden="1" x14ac:dyDescent="0.2">
      <c r="A400" s="149" t="s">
        <v>1403</v>
      </c>
      <c r="D400" s="149" t="s">
        <v>3141</v>
      </c>
      <c r="E400" s="149">
        <f t="shared" si="6"/>
        <v>2465000000</v>
      </c>
      <c r="F400" s="149" t="s">
        <v>1529</v>
      </c>
      <c r="G400" s="149" t="s">
        <v>3142</v>
      </c>
      <c r="H400" s="149" t="s">
        <v>3143</v>
      </c>
      <c r="I400" s="149" t="s">
        <v>1532</v>
      </c>
    </row>
    <row r="401" spans="1:12" hidden="1" x14ac:dyDescent="0.2">
      <c r="A401" s="149" t="s">
        <v>1403</v>
      </c>
      <c r="D401" s="149" t="s">
        <v>3144</v>
      </c>
      <c r="E401" s="149">
        <f t="shared" si="6"/>
        <v>2465100000</v>
      </c>
      <c r="F401" s="149" t="s">
        <v>1529</v>
      </c>
      <c r="G401" s="149" t="s">
        <v>3142</v>
      </c>
      <c r="H401" s="149" t="s">
        <v>3145</v>
      </c>
      <c r="I401" s="149" t="s">
        <v>1532</v>
      </c>
    </row>
    <row r="402" spans="1:12" hidden="1" x14ac:dyDescent="0.2">
      <c r="A402" s="149" t="s">
        <v>1403</v>
      </c>
      <c r="D402" s="149" t="s">
        <v>3146</v>
      </c>
      <c r="E402" s="149">
        <f t="shared" si="6"/>
        <v>2465200000</v>
      </c>
      <c r="F402" s="149" t="s">
        <v>1529</v>
      </c>
      <c r="G402" s="149" t="s">
        <v>3142</v>
      </c>
      <c r="H402" s="149" t="s">
        <v>3147</v>
      </c>
      <c r="I402" s="149" t="s">
        <v>1532</v>
      </c>
    </row>
    <row r="403" spans="1:12" hidden="1" x14ac:dyDescent="0.2">
      <c r="A403" s="149" t="s">
        <v>1403</v>
      </c>
      <c r="D403" s="149" t="s">
        <v>3148</v>
      </c>
      <c r="E403" s="149">
        <f t="shared" si="6"/>
        <v>2465400000</v>
      </c>
      <c r="F403" s="149" t="s">
        <v>1529</v>
      </c>
      <c r="G403" s="149" t="s">
        <v>3142</v>
      </c>
      <c r="H403" s="149" t="s">
        <v>3149</v>
      </c>
      <c r="I403" s="149" t="s">
        <v>1532</v>
      </c>
    </row>
    <row r="404" spans="1:12" hidden="1" x14ac:dyDescent="0.2">
      <c r="A404" s="149" t="s">
        <v>1403</v>
      </c>
      <c r="D404" s="149" t="s">
        <v>3150</v>
      </c>
      <c r="E404" s="149">
        <f t="shared" si="6"/>
        <v>2465600000</v>
      </c>
      <c r="F404" s="149" t="s">
        <v>1529</v>
      </c>
      <c r="G404" s="149" t="s">
        <v>3142</v>
      </c>
      <c r="H404" s="149" t="s">
        <v>7612</v>
      </c>
      <c r="I404" s="149" t="s">
        <v>1532</v>
      </c>
    </row>
    <row r="405" spans="1:12" hidden="1" x14ac:dyDescent="0.2">
      <c r="A405" s="149" t="s">
        <v>1403</v>
      </c>
      <c r="D405" s="149" t="s">
        <v>3151</v>
      </c>
      <c r="E405" s="149">
        <f t="shared" si="6"/>
        <v>2465800000</v>
      </c>
      <c r="F405" s="149" t="s">
        <v>1529</v>
      </c>
      <c r="G405" s="149" t="s">
        <v>3142</v>
      </c>
      <c r="H405" s="149" t="s">
        <v>3152</v>
      </c>
      <c r="I405" s="149" t="s">
        <v>1532</v>
      </c>
    </row>
    <row r="406" spans="1:12" hidden="1" x14ac:dyDescent="0.2">
      <c r="A406" s="149" t="s">
        <v>1403</v>
      </c>
      <c r="D406" s="149" t="s">
        <v>3153</v>
      </c>
      <c r="E406" s="149">
        <f t="shared" si="6"/>
        <v>2465900000</v>
      </c>
      <c r="F406" s="149" t="s">
        <v>1529</v>
      </c>
      <c r="G406" s="149" t="s">
        <v>3142</v>
      </c>
      <c r="H406" s="149" t="s">
        <v>3140</v>
      </c>
      <c r="I406" s="149" t="s">
        <v>1532</v>
      </c>
    </row>
    <row r="407" spans="1:12" hidden="1" x14ac:dyDescent="0.2">
      <c r="A407" s="149" t="s">
        <v>1403</v>
      </c>
      <c r="D407" s="149" t="s">
        <v>3154</v>
      </c>
      <c r="E407" s="149">
        <f t="shared" si="6"/>
        <v>2495000000</v>
      </c>
      <c r="F407" s="149" t="s">
        <v>1529</v>
      </c>
      <c r="G407" s="149" t="s">
        <v>3155</v>
      </c>
      <c r="H407" s="149" t="s">
        <v>1252</v>
      </c>
      <c r="I407" s="149" t="s">
        <v>1532</v>
      </c>
    </row>
    <row r="408" spans="1:12" hidden="1" x14ac:dyDescent="0.2">
      <c r="A408" s="149" t="s">
        <v>1403</v>
      </c>
      <c r="D408" s="149" t="s">
        <v>3156</v>
      </c>
      <c r="E408" s="149">
        <f t="shared" si="6"/>
        <v>2501000000</v>
      </c>
      <c r="F408" s="149" t="s">
        <v>3157</v>
      </c>
      <c r="G408" s="149" t="s">
        <v>3158</v>
      </c>
      <c r="H408" s="149" t="s">
        <v>3442</v>
      </c>
      <c r="I408" s="149" t="s">
        <v>3443</v>
      </c>
    </row>
    <row r="409" spans="1:12" hidden="1" x14ac:dyDescent="0.2">
      <c r="A409" s="149" t="s">
        <v>1403</v>
      </c>
      <c r="D409" s="149" t="s">
        <v>3444</v>
      </c>
      <c r="E409" s="149">
        <f t="shared" si="6"/>
        <v>2501000030</v>
      </c>
      <c r="F409" s="149" t="s">
        <v>3157</v>
      </c>
      <c r="G409" s="149" t="s">
        <v>3158</v>
      </c>
      <c r="H409" s="149" t="s">
        <v>3442</v>
      </c>
      <c r="I409" s="149" t="s">
        <v>3445</v>
      </c>
    </row>
    <row r="410" spans="1:12" hidden="1" x14ac:dyDescent="0.2">
      <c r="A410" s="149" t="s">
        <v>1403</v>
      </c>
      <c r="D410" s="149" t="s">
        <v>3446</v>
      </c>
      <c r="E410" s="149">
        <f t="shared" si="6"/>
        <v>2501000060</v>
      </c>
      <c r="F410" s="149" t="s">
        <v>3157</v>
      </c>
      <c r="G410" s="149" t="s">
        <v>3158</v>
      </c>
      <c r="H410" s="149" t="s">
        <v>3442</v>
      </c>
      <c r="I410" s="149" t="s">
        <v>1421</v>
      </c>
    </row>
    <row r="411" spans="1:12" hidden="1" x14ac:dyDescent="0.2">
      <c r="A411" s="149" t="s">
        <v>1403</v>
      </c>
      <c r="D411" s="149" t="s">
        <v>3447</v>
      </c>
      <c r="E411" s="149">
        <f t="shared" si="6"/>
        <v>2501000090</v>
      </c>
      <c r="F411" s="149" t="s">
        <v>3157</v>
      </c>
      <c r="G411" s="149" t="s">
        <v>3158</v>
      </c>
      <c r="H411" s="149" t="s">
        <v>3442</v>
      </c>
      <c r="I411" s="149" t="s">
        <v>1414</v>
      </c>
    </row>
    <row r="412" spans="1:12" hidden="1" x14ac:dyDescent="0.2">
      <c r="A412" s="149" t="s">
        <v>1403</v>
      </c>
      <c r="D412" s="149" t="s">
        <v>3448</v>
      </c>
      <c r="E412" s="149">
        <f t="shared" si="6"/>
        <v>2501000120</v>
      </c>
      <c r="F412" s="149" t="s">
        <v>3157</v>
      </c>
      <c r="G412" s="149" t="s">
        <v>3158</v>
      </c>
      <c r="H412" s="149" t="s">
        <v>3442</v>
      </c>
      <c r="I412" s="149" t="s">
        <v>3449</v>
      </c>
    </row>
    <row r="413" spans="1:12" hidden="1" x14ac:dyDescent="0.2">
      <c r="A413" s="149" t="s">
        <v>1403</v>
      </c>
      <c r="D413" s="149" t="s">
        <v>3450</v>
      </c>
      <c r="E413" s="149">
        <f t="shared" si="6"/>
        <v>2501000150</v>
      </c>
      <c r="F413" s="149" t="s">
        <v>3157</v>
      </c>
      <c r="G413" s="149" t="s">
        <v>3158</v>
      </c>
      <c r="H413" s="149" t="s">
        <v>3442</v>
      </c>
      <c r="I413" s="149" t="s">
        <v>3451</v>
      </c>
    </row>
    <row r="414" spans="1:12" hidden="1" x14ac:dyDescent="0.2">
      <c r="A414" s="149" t="s">
        <v>1403</v>
      </c>
      <c r="D414" s="149" t="s">
        <v>3452</v>
      </c>
      <c r="E414" s="149">
        <f t="shared" si="6"/>
        <v>2501000180</v>
      </c>
      <c r="F414" s="149" t="s">
        <v>3157</v>
      </c>
      <c r="G414" s="149" t="s">
        <v>3158</v>
      </c>
      <c r="H414" s="149" t="s">
        <v>3442</v>
      </c>
      <c r="I414" s="149" t="s">
        <v>1448</v>
      </c>
    </row>
    <row r="415" spans="1:12" hidden="1" x14ac:dyDescent="0.2">
      <c r="A415" s="149" t="s">
        <v>1403</v>
      </c>
      <c r="D415" s="149" t="s">
        <v>3453</v>
      </c>
      <c r="E415" s="149">
        <f t="shared" si="6"/>
        <v>2501000900</v>
      </c>
      <c r="F415" s="149" t="s">
        <v>3157</v>
      </c>
      <c r="G415" s="149" t="s">
        <v>3158</v>
      </c>
      <c r="H415" s="149" t="s">
        <v>3442</v>
      </c>
      <c r="I415" s="149" t="s">
        <v>3454</v>
      </c>
      <c r="K415" s="151"/>
      <c r="L415" s="149"/>
    </row>
    <row r="416" spans="1:12" hidden="1" x14ac:dyDescent="0.2">
      <c r="A416" s="149" t="s">
        <v>1403</v>
      </c>
      <c r="D416" s="149" t="s">
        <v>3455</v>
      </c>
      <c r="E416" s="149">
        <f t="shared" si="6"/>
        <v>2501010000</v>
      </c>
      <c r="F416" s="149" t="s">
        <v>3157</v>
      </c>
      <c r="G416" s="149" t="s">
        <v>3158</v>
      </c>
      <c r="H416" s="149" t="s">
        <v>3456</v>
      </c>
      <c r="I416" s="149" t="s">
        <v>3443</v>
      </c>
    </row>
    <row r="417" spans="1:12" hidden="1" x14ac:dyDescent="0.2">
      <c r="A417" s="149" t="s">
        <v>1403</v>
      </c>
      <c r="D417" s="149" t="s">
        <v>3457</v>
      </c>
      <c r="E417" s="149">
        <f t="shared" si="6"/>
        <v>2501010030</v>
      </c>
      <c r="F417" s="149" t="s">
        <v>3157</v>
      </c>
      <c r="G417" s="149" t="s">
        <v>3158</v>
      </c>
      <c r="H417" s="149" t="s">
        <v>3456</v>
      </c>
      <c r="I417" s="149" t="s">
        <v>3445</v>
      </c>
    </row>
    <row r="418" spans="1:12" hidden="1" x14ac:dyDescent="0.2">
      <c r="A418" s="149" t="s">
        <v>1403</v>
      </c>
      <c r="D418" s="149" t="s">
        <v>3458</v>
      </c>
      <c r="E418" s="149">
        <f t="shared" si="6"/>
        <v>2501010060</v>
      </c>
      <c r="F418" s="149" t="s">
        <v>3157</v>
      </c>
      <c r="G418" s="149" t="s">
        <v>3158</v>
      </c>
      <c r="H418" s="149" t="s">
        <v>3456</v>
      </c>
      <c r="I418" s="149" t="s">
        <v>1421</v>
      </c>
    </row>
    <row r="419" spans="1:12" hidden="1" x14ac:dyDescent="0.2">
      <c r="A419" s="149" t="s">
        <v>1403</v>
      </c>
      <c r="D419" s="149" t="s">
        <v>3459</v>
      </c>
      <c r="E419" s="149">
        <f t="shared" si="6"/>
        <v>2501010090</v>
      </c>
      <c r="F419" s="149" t="s">
        <v>3157</v>
      </c>
      <c r="G419" s="149" t="s">
        <v>3158</v>
      </c>
      <c r="H419" s="149" t="s">
        <v>3456</v>
      </c>
      <c r="I419" s="149" t="s">
        <v>1414</v>
      </c>
    </row>
    <row r="420" spans="1:12" hidden="1" x14ac:dyDescent="0.2">
      <c r="A420" s="149" t="s">
        <v>1403</v>
      </c>
      <c r="D420" s="149" t="s">
        <v>3460</v>
      </c>
      <c r="E420" s="149">
        <f t="shared" si="6"/>
        <v>2501010120</v>
      </c>
      <c r="F420" s="149" t="s">
        <v>3157</v>
      </c>
      <c r="G420" s="149" t="s">
        <v>3158</v>
      </c>
      <c r="H420" s="149" t="s">
        <v>3456</v>
      </c>
      <c r="I420" s="149" t="s">
        <v>3449</v>
      </c>
    </row>
    <row r="421" spans="1:12" hidden="1" x14ac:dyDescent="0.2">
      <c r="A421" s="149" t="s">
        <v>1403</v>
      </c>
      <c r="D421" s="149" t="s">
        <v>3461</v>
      </c>
      <c r="E421" s="149">
        <f t="shared" si="6"/>
        <v>2501010150</v>
      </c>
      <c r="F421" s="149" t="s">
        <v>3157</v>
      </c>
      <c r="G421" s="149" t="s">
        <v>3158</v>
      </c>
      <c r="H421" s="149" t="s">
        <v>3456</v>
      </c>
      <c r="I421" s="149" t="s">
        <v>3451</v>
      </c>
    </row>
    <row r="422" spans="1:12" hidden="1" x14ac:dyDescent="0.2">
      <c r="A422" s="149" t="s">
        <v>1403</v>
      </c>
      <c r="D422" s="149" t="s">
        <v>3462</v>
      </c>
      <c r="E422" s="149">
        <f t="shared" si="6"/>
        <v>2501010180</v>
      </c>
      <c r="F422" s="149" t="s">
        <v>3157</v>
      </c>
      <c r="G422" s="149" t="s">
        <v>3158</v>
      </c>
      <c r="H422" s="149" t="s">
        <v>3456</v>
      </c>
      <c r="I422" s="149" t="s">
        <v>1448</v>
      </c>
    </row>
    <row r="423" spans="1:12" hidden="1" x14ac:dyDescent="0.2">
      <c r="A423" s="149" t="s">
        <v>1403</v>
      </c>
      <c r="D423" s="149" t="s">
        <v>3463</v>
      </c>
      <c r="E423" s="149">
        <f t="shared" si="6"/>
        <v>2501010900</v>
      </c>
      <c r="F423" s="149" t="s">
        <v>3157</v>
      </c>
      <c r="G423" s="149" t="s">
        <v>3158</v>
      </c>
      <c r="H423" s="149" t="s">
        <v>3456</v>
      </c>
      <c r="I423" s="149" t="s">
        <v>3454</v>
      </c>
      <c r="K423" s="151"/>
      <c r="L423" s="149"/>
    </row>
    <row r="424" spans="1:12" hidden="1" x14ac:dyDescent="0.2">
      <c r="A424" s="149" t="s">
        <v>1403</v>
      </c>
      <c r="D424" s="149" t="s">
        <v>3464</v>
      </c>
      <c r="E424" s="149">
        <f t="shared" si="6"/>
        <v>2501050000</v>
      </c>
      <c r="F424" s="149" t="s">
        <v>3157</v>
      </c>
      <c r="G424" s="149" t="s">
        <v>3158</v>
      </c>
      <c r="H424" s="149" t="s">
        <v>3465</v>
      </c>
      <c r="I424" s="149" t="s">
        <v>3443</v>
      </c>
    </row>
    <row r="425" spans="1:12" hidden="1" x14ac:dyDescent="0.2">
      <c r="A425" s="149" t="s">
        <v>1403</v>
      </c>
      <c r="D425" s="149" t="s">
        <v>3466</v>
      </c>
      <c r="E425" s="149">
        <f t="shared" si="6"/>
        <v>2501050030</v>
      </c>
      <c r="F425" s="149" t="s">
        <v>3157</v>
      </c>
      <c r="G425" s="149" t="s">
        <v>3158</v>
      </c>
      <c r="H425" s="149" t="s">
        <v>3465</v>
      </c>
      <c r="I425" s="149" t="s">
        <v>3445</v>
      </c>
    </row>
    <row r="426" spans="1:12" hidden="1" x14ac:dyDescent="0.2">
      <c r="A426" s="149" t="s">
        <v>1403</v>
      </c>
      <c r="D426" s="149" t="s">
        <v>3467</v>
      </c>
      <c r="E426" s="149">
        <f t="shared" si="6"/>
        <v>2501050060</v>
      </c>
      <c r="F426" s="149" t="s">
        <v>3157</v>
      </c>
      <c r="G426" s="149" t="s">
        <v>3158</v>
      </c>
      <c r="H426" s="149" t="s">
        <v>3465</v>
      </c>
      <c r="I426" s="149" t="s">
        <v>1421</v>
      </c>
    </row>
    <row r="427" spans="1:12" hidden="1" x14ac:dyDescent="0.2">
      <c r="A427" s="149" t="s">
        <v>1403</v>
      </c>
      <c r="D427" s="149" t="s">
        <v>3468</v>
      </c>
      <c r="E427" s="149">
        <f t="shared" si="6"/>
        <v>2501050090</v>
      </c>
      <c r="F427" s="149" t="s">
        <v>3157</v>
      </c>
      <c r="G427" s="149" t="s">
        <v>3158</v>
      </c>
      <c r="H427" s="149" t="s">
        <v>3465</v>
      </c>
      <c r="I427" s="149" t="s">
        <v>1414</v>
      </c>
    </row>
    <row r="428" spans="1:12" hidden="1" x14ac:dyDescent="0.2">
      <c r="A428" s="149" t="s">
        <v>1403</v>
      </c>
      <c r="D428" s="149" t="s">
        <v>3469</v>
      </c>
      <c r="E428" s="149">
        <f t="shared" si="6"/>
        <v>2501050120</v>
      </c>
      <c r="F428" s="149" t="s">
        <v>3157</v>
      </c>
      <c r="G428" s="149" t="s">
        <v>3158</v>
      </c>
      <c r="H428" s="149" t="s">
        <v>3465</v>
      </c>
      <c r="I428" s="149" t="s">
        <v>3449</v>
      </c>
    </row>
    <row r="429" spans="1:12" hidden="1" x14ac:dyDescent="0.2">
      <c r="A429" s="149" t="s">
        <v>1403</v>
      </c>
      <c r="D429" s="149" t="s">
        <v>3470</v>
      </c>
      <c r="E429" s="149">
        <f t="shared" si="6"/>
        <v>2501050150</v>
      </c>
      <c r="F429" s="149" t="s">
        <v>3157</v>
      </c>
      <c r="G429" s="149" t="s">
        <v>3158</v>
      </c>
      <c r="H429" s="149" t="s">
        <v>3465</v>
      </c>
      <c r="I429" s="149" t="s">
        <v>3451</v>
      </c>
    </row>
    <row r="430" spans="1:12" hidden="1" x14ac:dyDescent="0.2">
      <c r="A430" s="149" t="s">
        <v>1403</v>
      </c>
      <c r="D430" s="149" t="s">
        <v>3471</v>
      </c>
      <c r="E430" s="149">
        <f t="shared" si="6"/>
        <v>2501050180</v>
      </c>
      <c r="F430" s="149" t="s">
        <v>3157</v>
      </c>
      <c r="G430" s="149" t="s">
        <v>3158</v>
      </c>
      <c r="H430" s="149" t="s">
        <v>3465</v>
      </c>
      <c r="I430" s="149" t="s">
        <v>1448</v>
      </c>
    </row>
    <row r="431" spans="1:12" hidden="1" x14ac:dyDescent="0.2">
      <c r="A431" s="149" t="s">
        <v>1403</v>
      </c>
      <c r="D431" s="149" t="s">
        <v>3472</v>
      </c>
      <c r="E431" s="149">
        <f t="shared" si="6"/>
        <v>2501050900</v>
      </c>
      <c r="F431" s="149" t="s">
        <v>3157</v>
      </c>
      <c r="G431" s="149" t="s">
        <v>3158</v>
      </c>
      <c r="H431" s="149" t="s">
        <v>3465</v>
      </c>
      <c r="I431" s="149" t="s">
        <v>3454</v>
      </c>
      <c r="K431" s="151"/>
      <c r="L431" s="149"/>
    </row>
    <row r="432" spans="1:12" hidden="1" x14ac:dyDescent="0.2">
      <c r="A432" s="149" t="s">
        <v>1403</v>
      </c>
      <c r="D432" s="149" t="s">
        <v>3473</v>
      </c>
      <c r="E432" s="149">
        <f t="shared" si="6"/>
        <v>2501060000</v>
      </c>
      <c r="F432" s="149" t="s">
        <v>3157</v>
      </c>
      <c r="G432" s="149" t="s">
        <v>3158</v>
      </c>
      <c r="H432" s="149" t="s">
        <v>3474</v>
      </c>
      <c r="I432" s="149" t="s">
        <v>3475</v>
      </c>
    </row>
    <row r="433" spans="1:9" hidden="1" x14ac:dyDescent="0.2">
      <c r="A433" s="149" t="s">
        <v>1403</v>
      </c>
      <c r="D433" s="149" t="s">
        <v>3476</v>
      </c>
      <c r="E433" s="149">
        <f t="shared" si="6"/>
        <v>2501060050</v>
      </c>
      <c r="F433" s="149" t="s">
        <v>3157</v>
      </c>
      <c r="G433" s="149" t="s">
        <v>3158</v>
      </c>
      <c r="H433" s="149" t="s">
        <v>3474</v>
      </c>
      <c r="I433" s="149" t="s">
        <v>3477</v>
      </c>
    </row>
    <row r="434" spans="1:9" hidden="1" x14ac:dyDescent="0.2">
      <c r="A434" s="149" t="s">
        <v>1403</v>
      </c>
      <c r="D434" s="149" t="s">
        <v>3478</v>
      </c>
      <c r="E434" s="149">
        <f t="shared" si="6"/>
        <v>2501060051</v>
      </c>
      <c r="F434" s="149" t="s">
        <v>3157</v>
      </c>
      <c r="G434" s="149" t="s">
        <v>3158</v>
      </c>
      <c r="H434" s="149" t="s">
        <v>3474</v>
      </c>
      <c r="I434" s="149" t="s">
        <v>3479</v>
      </c>
    </row>
    <row r="435" spans="1:9" hidden="1" x14ac:dyDescent="0.2">
      <c r="A435" s="149" t="s">
        <v>1403</v>
      </c>
      <c r="D435" s="149" t="s">
        <v>3480</v>
      </c>
      <c r="E435" s="149">
        <f t="shared" si="6"/>
        <v>2501060052</v>
      </c>
      <c r="F435" s="149" t="s">
        <v>3157</v>
      </c>
      <c r="G435" s="149" t="s">
        <v>3158</v>
      </c>
      <c r="H435" s="149" t="s">
        <v>3474</v>
      </c>
      <c r="I435" s="149" t="s">
        <v>3481</v>
      </c>
    </row>
    <row r="436" spans="1:9" hidden="1" x14ac:dyDescent="0.2">
      <c r="A436" s="149" t="s">
        <v>1403</v>
      </c>
      <c r="D436" s="149" t="s">
        <v>3482</v>
      </c>
      <c r="E436" s="149">
        <f t="shared" si="6"/>
        <v>2501060053</v>
      </c>
      <c r="F436" s="149" t="s">
        <v>3157</v>
      </c>
      <c r="G436" s="149" t="s">
        <v>3158</v>
      </c>
      <c r="H436" s="149" t="s">
        <v>3474</v>
      </c>
      <c r="I436" s="149" t="s">
        <v>3483</v>
      </c>
    </row>
    <row r="437" spans="1:9" hidden="1" x14ac:dyDescent="0.2">
      <c r="A437" s="149" t="s">
        <v>1403</v>
      </c>
      <c r="D437" s="149" t="s">
        <v>3484</v>
      </c>
      <c r="E437" s="149">
        <f t="shared" si="6"/>
        <v>2501060100</v>
      </c>
      <c r="F437" s="149" t="s">
        <v>3157</v>
      </c>
      <c r="G437" s="149" t="s">
        <v>3158</v>
      </c>
      <c r="H437" s="149" t="s">
        <v>3474</v>
      </c>
      <c r="I437" s="149" t="s">
        <v>3485</v>
      </c>
    </row>
    <row r="438" spans="1:9" hidden="1" x14ac:dyDescent="0.2">
      <c r="A438" s="149" t="s">
        <v>1403</v>
      </c>
      <c r="D438" s="149" t="s">
        <v>3486</v>
      </c>
      <c r="E438" s="149">
        <f t="shared" si="6"/>
        <v>2501060101</v>
      </c>
      <c r="F438" s="149" t="s">
        <v>3157</v>
      </c>
      <c r="G438" s="149" t="s">
        <v>3158</v>
      </c>
      <c r="H438" s="149" t="s">
        <v>3474</v>
      </c>
      <c r="I438" s="149" t="s">
        <v>3487</v>
      </c>
    </row>
    <row r="439" spans="1:9" hidden="1" x14ac:dyDescent="0.2">
      <c r="A439" s="149" t="s">
        <v>1403</v>
      </c>
      <c r="D439" s="149" t="s">
        <v>3488</v>
      </c>
      <c r="E439" s="149">
        <f t="shared" si="6"/>
        <v>2501060102</v>
      </c>
      <c r="F439" s="149" t="s">
        <v>3157</v>
      </c>
      <c r="G439" s="149" t="s">
        <v>3158</v>
      </c>
      <c r="H439" s="149" t="s">
        <v>3474</v>
      </c>
      <c r="I439" s="149" t="s">
        <v>3489</v>
      </c>
    </row>
    <row r="440" spans="1:9" hidden="1" x14ac:dyDescent="0.2">
      <c r="A440" s="149" t="s">
        <v>1403</v>
      </c>
      <c r="D440" s="149" t="s">
        <v>3490</v>
      </c>
      <c r="E440" s="149">
        <f t="shared" si="6"/>
        <v>2501060103</v>
      </c>
      <c r="F440" s="149" t="s">
        <v>3157</v>
      </c>
      <c r="G440" s="149" t="s">
        <v>3158</v>
      </c>
      <c r="H440" s="149" t="s">
        <v>3474</v>
      </c>
      <c r="I440" s="149" t="s">
        <v>3491</v>
      </c>
    </row>
    <row r="441" spans="1:9" hidden="1" x14ac:dyDescent="0.2">
      <c r="A441" s="149" t="s">
        <v>1403</v>
      </c>
      <c r="D441" s="149" t="s">
        <v>3492</v>
      </c>
      <c r="E441" s="149">
        <f t="shared" si="6"/>
        <v>2501060200</v>
      </c>
      <c r="F441" s="149" t="s">
        <v>3157</v>
      </c>
      <c r="G441" s="149" t="s">
        <v>3158</v>
      </c>
      <c r="H441" s="149" t="s">
        <v>3474</v>
      </c>
      <c r="I441" s="149" t="s">
        <v>3493</v>
      </c>
    </row>
    <row r="442" spans="1:9" hidden="1" x14ac:dyDescent="0.2">
      <c r="A442" s="149" t="s">
        <v>1403</v>
      </c>
      <c r="D442" s="149" t="s">
        <v>3494</v>
      </c>
      <c r="E442" s="149">
        <f t="shared" si="6"/>
        <v>2501060201</v>
      </c>
      <c r="F442" s="149" t="s">
        <v>3157</v>
      </c>
      <c r="G442" s="149" t="s">
        <v>3158</v>
      </c>
      <c r="H442" s="149" t="s">
        <v>3474</v>
      </c>
      <c r="I442" s="149" t="s">
        <v>3495</v>
      </c>
    </row>
    <row r="443" spans="1:9" hidden="1" x14ac:dyDescent="0.2">
      <c r="A443" s="149" t="s">
        <v>1403</v>
      </c>
      <c r="D443" s="149" t="s">
        <v>3496</v>
      </c>
      <c r="E443" s="149">
        <f t="shared" si="6"/>
        <v>2501070000</v>
      </c>
      <c r="F443" s="149" t="s">
        <v>3157</v>
      </c>
      <c r="G443" s="149" t="s">
        <v>3158</v>
      </c>
      <c r="H443" s="149" t="s">
        <v>3497</v>
      </c>
      <c r="I443" s="149" t="s">
        <v>3498</v>
      </c>
    </row>
    <row r="444" spans="1:9" hidden="1" x14ac:dyDescent="0.2">
      <c r="A444" s="149" t="s">
        <v>1403</v>
      </c>
      <c r="D444" s="149" t="s">
        <v>3499</v>
      </c>
      <c r="E444" s="149">
        <f t="shared" si="6"/>
        <v>2501070050</v>
      </c>
      <c r="F444" s="149" t="s">
        <v>3157</v>
      </c>
      <c r="G444" s="149" t="s">
        <v>3158</v>
      </c>
      <c r="H444" s="149" t="s">
        <v>3497</v>
      </c>
      <c r="I444" s="149" t="s">
        <v>3477</v>
      </c>
    </row>
    <row r="445" spans="1:9" hidden="1" x14ac:dyDescent="0.2">
      <c r="A445" s="149" t="s">
        <v>1403</v>
      </c>
      <c r="D445" s="149" t="s">
        <v>3500</v>
      </c>
      <c r="E445" s="149">
        <f t="shared" si="6"/>
        <v>2501070051</v>
      </c>
      <c r="F445" s="149" t="s">
        <v>3157</v>
      </c>
      <c r="G445" s="149" t="s">
        <v>3158</v>
      </c>
      <c r="H445" s="149" t="s">
        <v>3497</v>
      </c>
      <c r="I445" s="149" t="s">
        <v>3479</v>
      </c>
    </row>
    <row r="446" spans="1:9" hidden="1" x14ac:dyDescent="0.2">
      <c r="A446" s="149" t="s">
        <v>1403</v>
      </c>
      <c r="D446" s="149" t="s">
        <v>3501</v>
      </c>
      <c r="E446" s="149">
        <f t="shared" si="6"/>
        <v>2501070052</v>
      </c>
      <c r="F446" s="149" t="s">
        <v>3157</v>
      </c>
      <c r="G446" s="149" t="s">
        <v>3158</v>
      </c>
      <c r="H446" s="149" t="s">
        <v>3497</v>
      </c>
      <c r="I446" s="149" t="s">
        <v>3481</v>
      </c>
    </row>
    <row r="447" spans="1:9" hidden="1" x14ac:dyDescent="0.2">
      <c r="A447" s="149" t="s">
        <v>1403</v>
      </c>
      <c r="D447" s="149" t="s">
        <v>3502</v>
      </c>
      <c r="E447" s="149">
        <f t="shared" si="6"/>
        <v>2501070053</v>
      </c>
      <c r="F447" s="149" t="s">
        <v>3157</v>
      </c>
      <c r="G447" s="149" t="s">
        <v>3158</v>
      </c>
      <c r="H447" s="149" t="s">
        <v>3497</v>
      </c>
      <c r="I447" s="149" t="s">
        <v>3483</v>
      </c>
    </row>
    <row r="448" spans="1:9" hidden="1" x14ac:dyDescent="0.2">
      <c r="A448" s="149" t="s">
        <v>1403</v>
      </c>
      <c r="D448" s="149" t="s">
        <v>3503</v>
      </c>
      <c r="E448" s="149">
        <f t="shared" si="6"/>
        <v>2501070100</v>
      </c>
      <c r="F448" s="149" t="s">
        <v>3157</v>
      </c>
      <c r="G448" s="149" t="s">
        <v>3158</v>
      </c>
      <c r="H448" s="149" t="s">
        <v>3497</v>
      </c>
      <c r="I448" s="149" t="s">
        <v>3485</v>
      </c>
    </row>
    <row r="449" spans="1:10" hidden="1" x14ac:dyDescent="0.2">
      <c r="A449" s="149" t="s">
        <v>1403</v>
      </c>
      <c r="D449" s="149" t="s">
        <v>3504</v>
      </c>
      <c r="E449" s="149">
        <f t="shared" si="6"/>
        <v>2501070101</v>
      </c>
      <c r="F449" s="149" t="s">
        <v>3157</v>
      </c>
      <c r="G449" s="149" t="s">
        <v>3158</v>
      </c>
      <c r="H449" s="149" t="s">
        <v>3497</v>
      </c>
      <c r="I449" s="149" t="s">
        <v>3487</v>
      </c>
    </row>
    <row r="450" spans="1:10" hidden="1" x14ac:dyDescent="0.2">
      <c r="A450" s="149" t="s">
        <v>1403</v>
      </c>
      <c r="D450" s="149" t="s">
        <v>3505</v>
      </c>
      <c r="E450" s="149">
        <f t="shared" ref="E450:E513" si="7">VALUE(D450)</f>
        <v>2501070102</v>
      </c>
      <c r="F450" s="149" t="s">
        <v>3157</v>
      </c>
      <c r="G450" s="149" t="s">
        <v>3158</v>
      </c>
      <c r="H450" s="149" t="s">
        <v>3497</v>
      </c>
      <c r="I450" s="149" t="s">
        <v>3489</v>
      </c>
    </row>
    <row r="451" spans="1:10" hidden="1" x14ac:dyDescent="0.2">
      <c r="A451" s="149" t="s">
        <v>1403</v>
      </c>
      <c r="D451" s="149" t="s">
        <v>3506</v>
      </c>
      <c r="E451" s="149">
        <f t="shared" si="7"/>
        <v>2501070103</v>
      </c>
      <c r="F451" s="149" t="s">
        <v>3157</v>
      </c>
      <c r="G451" s="149" t="s">
        <v>3158</v>
      </c>
      <c r="H451" s="149" t="s">
        <v>3497</v>
      </c>
      <c r="I451" s="149" t="s">
        <v>3491</v>
      </c>
    </row>
    <row r="452" spans="1:10" hidden="1" x14ac:dyDescent="0.2">
      <c r="A452" s="149" t="s">
        <v>1403</v>
      </c>
      <c r="D452" s="149" t="s">
        <v>3507</v>
      </c>
      <c r="E452" s="149">
        <f t="shared" si="7"/>
        <v>2501070200</v>
      </c>
      <c r="F452" s="149" t="s">
        <v>3157</v>
      </c>
      <c r="G452" s="149" t="s">
        <v>3158</v>
      </c>
      <c r="H452" s="149" t="s">
        <v>3497</v>
      </c>
      <c r="I452" s="149" t="s">
        <v>3493</v>
      </c>
    </row>
    <row r="453" spans="1:10" hidden="1" x14ac:dyDescent="0.2">
      <c r="A453" s="149" t="s">
        <v>1403</v>
      </c>
      <c r="D453" s="149" t="s">
        <v>3508</v>
      </c>
      <c r="E453" s="149">
        <f t="shared" si="7"/>
        <v>2501070201</v>
      </c>
      <c r="F453" s="149" t="s">
        <v>3157</v>
      </c>
      <c r="G453" s="149" t="s">
        <v>3158</v>
      </c>
      <c r="H453" s="149" t="s">
        <v>3497</v>
      </c>
      <c r="I453" s="149" t="s">
        <v>3495</v>
      </c>
    </row>
    <row r="454" spans="1:10" hidden="1" x14ac:dyDescent="0.2">
      <c r="A454" s="149" t="s">
        <v>1403</v>
      </c>
      <c r="D454" s="149" t="s">
        <v>3509</v>
      </c>
      <c r="E454" s="149">
        <f t="shared" si="7"/>
        <v>2501080050</v>
      </c>
      <c r="F454" s="149" t="s">
        <v>3157</v>
      </c>
      <c r="G454" s="149" t="s">
        <v>3158</v>
      </c>
      <c r="H454" s="149" t="s">
        <v>3510</v>
      </c>
      <c r="I454" s="149" t="s">
        <v>3477</v>
      </c>
      <c r="J454" s="151">
        <v>37469</v>
      </c>
    </row>
    <row r="455" spans="1:10" hidden="1" x14ac:dyDescent="0.2">
      <c r="A455" s="149" t="s">
        <v>1403</v>
      </c>
      <c r="D455" s="149" t="s">
        <v>3511</v>
      </c>
      <c r="E455" s="149">
        <f t="shared" si="7"/>
        <v>2501080100</v>
      </c>
      <c r="F455" s="149" t="s">
        <v>3157</v>
      </c>
      <c r="G455" s="149" t="s">
        <v>3158</v>
      </c>
      <c r="H455" s="149" t="s">
        <v>3510</v>
      </c>
      <c r="I455" s="149" t="s">
        <v>3485</v>
      </c>
      <c r="J455" s="151">
        <v>37469</v>
      </c>
    </row>
    <row r="456" spans="1:10" hidden="1" x14ac:dyDescent="0.2">
      <c r="A456" s="149" t="s">
        <v>1403</v>
      </c>
      <c r="D456" s="149" t="s">
        <v>3512</v>
      </c>
      <c r="E456" s="149">
        <f t="shared" si="7"/>
        <v>2501995000</v>
      </c>
      <c r="F456" s="149" t="s">
        <v>3157</v>
      </c>
      <c r="G456" s="149" t="s">
        <v>3158</v>
      </c>
      <c r="H456" s="149" t="s">
        <v>3513</v>
      </c>
      <c r="I456" s="149" t="s">
        <v>3443</v>
      </c>
    </row>
    <row r="457" spans="1:10" hidden="1" x14ac:dyDescent="0.2">
      <c r="A457" s="149" t="s">
        <v>1403</v>
      </c>
      <c r="D457" s="149" t="s">
        <v>3514</v>
      </c>
      <c r="E457" s="149">
        <f t="shared" si="7"/>
        <v>2501995030</v>
      </c>
      <c r="F457" s="149" t="s">
        <v>3157</v>
      </c>
      <c r="G457" s="149" t="s">
        <v>3158</v>
      </c>
      <c r="H457" s="149" t="s">
        <v>3513</v>
      </c>
      <c r="I457" s="149" t="s">
        <v>3445</v>
      </c>
    </row>
    <row r="458" spans="1:10" hidden="1" x14ac:dyDescent="0.2">
      <c r="A458" s="149" t="s">
        <v>1403</v>
      </c>
      <c r="D458" s="149" t="s">
        <v>3515</v>
      </c>
      <c r="E458" s="149">
        <f t="shared" si="7"/>
        <v>2501995060</v>
      </c>
      <c r="F458" s="149" t="s">
        <v>3157</v>
      </c>
      <c r="G458" s="149" t="s">
        <v>3158</v>
      </c>
      <c r="H458" s="149" t="s">
        <v>3513</v>
      </c>
      <c r="I458" s="149" t="s">
        <v>1421</v>
      </c>
    </row>
    <row r="459" spans="1:10" hidden="1" x14ac:dyDescent="0.2">
      <c r="A459" s="149" t="s">
        <v>1403</v>
      </c>
      <c r="D459" s="149" t="s">
        <v>3516</v>
      </c>
      <c r="E459" s="149">
        <f t="shared" si="7"/>
        <v>2501995090</v>
      </c>
      <c r="F459" s="149" t="s">
        <v>3157</v>
      </c>
      <c r="G459" s="149" t="s">
        <v>3158</v>
      </c>
      <c r="H459" s="149" t="s">
        <v>3513</v>
      </c>
      <c r="I459" s="149" t="s">
        <v>1414</v>
      </c>
    </row>
    <row r="460" spans="1:10" hidden="1" x14ac:dyDescent="0.2">
      <c r="A460" s="149" t="s">
        <v>1403</v>
      </c>
      <c r="D460" s="149" t="s">
        <v>3517</v>
      </c>
      <c r="E460" s="149">
        <f t="shared" si="7"/>
        <v>2501995120</v>
      </c>
      <c r="F460" s="149" t="s">
        <v>3157</v>
      </c>
      <c r="G460" s="149" t="s">
        <v>3158</v>
      </c>
      <c r="H460" s="149" t="s">
        <v>3513</v>
      </c>
      <c r="I460" s="149" t="s">
        <v>3449</v>
      </c>
    </row>
    <row r="461" spans="1:10" hidden="1" x14ac:dyDescent="0.2">
      <c r="A461" s="149" t="s">
        <v>1403</v>
      </c>
      <c r="D461" s="149" t="s">
        <v>3518</v>
      </c>
      <c r="E461" s="149">
        <f t="shared" si="7"/>
        <v>2501995150</v>
      </c>
      <c r="F461" s="149" t="s">
        <v>3157</v>
      </c>
      <c r="G461" s="149" t="s">
        <v>3158</v>
      </c>
      <c r="H461" s="149" t="s">
        <v>3513</v>
      </c>
      <c r="I461" s="149" t="s">
        <v>3451</v>
      </c>
    </row>
    <row r="462" spans="1:10" hidden="1" x14ac:dyDescent="0.2">
      <c r="A462" s="149" t="s">
        <v>1403</v>
      </c>
      <c r="D462" s="149" t="s">
        <v>3519</v>
      </c>
      <c r="E462" s="149">
        <f t="shared" si="7"/>
        <v>2501995180</v>
      </c>
      <c r="F462" s="149" t="s">
        <v>3157</v>
      </c>
      <c r="G462" s="149" t="s">
        <v>3158</v>
      </c>
      <c r="H462" s="149" t="s">
        <v>3513</v>
      </c>
      <c r="I462" s="149" t="s">
        <v>1448</v>
      </c>
    </row>
    <row r="463" spans="1:10" hidden="1" x14ac:dyDescent="0.2">
      <c r="A463" s="149" t="s">
        <v>1403</v>
      </c>
      <c r="D463" s="149" t="s">
        <v>3520</v>
      </c>
      <c r="E463" s="149">
        <f t="shared" si="7"/>
        <v>2505000000</v>
      </c>
      <c r="F463" s="149" t="s">
        <v>3157</v>
      </c>
      <c r="G463" s="149" t="s">
        <v>3521</v>
      </c>
      <c r="H463" s="149" t="s">
        <v>3522</v>
      </c>
      <c r="I463" s="149" t="s">
        <v>3443</v>
      </c>
    </row>
    <row r="464" spans="1:10" hidden="1" x14ac:dyDescent="0.2">
      <c r="A464" s="149" t="s">
        <v>1403</v>
      </c>
      <c r="D464" s="149" t="s">
        <v>3523</v>
      </c>
      <c r="E464" s="149">
        <f t="shared" si="7"/>
        <v>2505000030</v>
      </c>
      <c r="F464" s="149" t="s">
        <v>3157</v>
      </c>
      <c r="G464" s="149" t="s">
        <v>3521</v>
      </c>
      <c r="H464" s="149" t="s">
        <v>3522</v>
      </c>
      <c r="I464" s="149" t="s">
        <v>3445</v>
      </c>
    </row>
    <row r="465" spans="1:9" hidden="1" x14ac:dyDescent="0.2">
      <c r="A465" s="149" t="s">
        <v>1403</v>
      </c>
      <c r="D465" s="149" t="s">
        <v>3524</v>
      </c>
      <c r="E465" s="149">
        <f t="shared" si="7"/>
        <v>2505000060</v>
      </c>
      <c r="F465" s="149" t="s">
        <v>3157</v>
      </c>
      <c r="G465" s="149" t="s">
        <v>3521</v>
      </c>
      <c r="H465" s="149" t="s">
        <v>3522</v>
      </c>
      <c r="I465" s="149" t="s">
        <v>1421</v>
      </c>
    </row>
    <row r="466" spans="1:9" hidden="1" x14ac:dyDescent="0.2">
      <c r="A466" s="149" t="s">
        <v>1403</v>
      </c>
      <c r="D466" s="149" t="s">
        <v>3525</v>
      </c>
      <c r="E466" s="149">
        <f t="shared" si="7"/>
        <v>2505000090</v>
      </c>
      <c r="F466" s="149" t="s">
        <v>3157</v>
      </c>
      <c r="G466" s="149" t="s">
        <v>3521</v>
      </c>
      <c r="H466" s="149" t="s">
        <v>3522</v>
      </c>
      <c r="I466" s="149" t="s">
        <v>1414</v>
      </c>
    </row>
    <row r="467" spans="1:9" hidden="1" x14ac:dyDescent="0.2">
      <c r="A467" s="149" t="s">
        <v>1403</v>
      </c>
      <c r="D467" s="149" t="s">
        <v>3526</v>
      </c>
      <c r="E467" s="149">
        <f t="shared" si="7"/>
        <v>2505000120</v>
      </c>
      <c r="F467" s="149" t="s">
        <v>3157</v>
      </c>
      <c r="G467" s="149" t="s">
        <v>3521</v>
      </c>
      <c r="H467" s="149" t="s">
        <v>3522</v>
      </c>
      <c r="I467" s="149" t="s">
        <v>3449</v>
      </c>
    </row>
    <row r="468" spans="1:9" hidden="1" x14ac:dyDescent="0.2">
      <c r="A468" s="149" t="s">
        <v>1403</v>
      </c>
      <c r="D468" s="149" t="s">
        <v>3527</v>
      </c>
      <c r="E468" s="149">
        <f t="shared" si="7"/>
        <v>2505000150</v>
      </c>
      <c r="F468" s="149" t="s">
        <v>3157</v>
      </c>
      <c r="G468" s="149" t="s">
        <v>3521</v>
      </c>
      <c r="H468" s="149" t="s">
        <v>3522</v>
      </c>
      <c r="I468" s="149" t="s">
        <v>3451</v>
      </c>
    </row>
    <row r="469" spans="1:9" hidden="1" x14ac:dyDescent="0.2">
      <c r="A469" s="149" t="s">
        <v>1403</v>
      </c>
      <c r="D469" s="149" t="s">
        <v>3528</v>
      </c>
      <c r="E469" s="149">
        <f t="shared" si="7"/>
        <v>2505000180</v>
      </c>
      <c r="F469" s="149" t="s">
        <v>3157</v>
      </c>
      <c r="G469" s="149" t="s">
        <v>3521</v>
      </c>
      <c r="H469" s="149" t="s">
        <v>3522</v>
      </c>
      <c r="I469" s="149" t="s">
        <v>1448</v>
      </c>
    </row>
    <row r="470" spans="1:9" hidden="1" x14ac:dyDescent="0.2">
      <c r="A470" s="149" t="s">
        <v>1403</v>
      </c>
      <c r="D470" s="149" t="s">
        <v>3529</v>
      </c>
      <c r="E470" s="149">
        <f t="shared" si="7"/>
        <v>2505000900</v>
      </c>
      <c r="F470" s="149" t="s">
        <v>3157</v>
      </c>
      <c r="G470" s="149" t="s">
        <v>3521</v>
      </c>
      <c r="H470" s="149" t="s">
        <v>3522</v>
      </c>
      <c r="I470" s="149" t="s">
        <v>3454</v>
      </c>
    </row>
    <row r="471" spans="1:9" hidden="1" x14ac:dyDescent="0.2">
      <c r="A471" s="149" t="s">
        <v>1403</v>
      </c>
      <c r="D471" s="149" t="s">
        <v>3530</v>
      </c>
      <c r="E471" s="149">
        <f t="shared" si="7"/>
        <v>2505010000</v>
      </c>
      <c r="F471" s="149" t="s">
        <v>3157</v>
      </c>
      <c r="G471" s="149" t="s">
        <v>3521</v>
      </c>
      <c r="H471" s="149" t="s">
        <v>3531</v>
      </c>
      <c r="I471" s="149" t="s">
        <v>3443</v>
      </c>
    </row>
    <row r="472" spans="1:9" hidden="1" x14ac:dyDescent="0.2">
      <c r="A472" s="149" t="s">
        <v>1403</v>
      </c>
      <c r="D472" s="149" t="s">
        <v>3532</v>
      </c>
      <c r="E472" s="149">
        <f t="shared" si="7"/>
        <v>2505010030</v>
      </c>
      <c r="F472" s="149" t="s">
        <v>3157</v>
      </c>
      <c r="G472" s="149" t="s">
        <v>3521</v>
      </c>
      <c r="H472" s="149" t="s">
        <v>3531</v>
      </c>
      <c r="I472" s="149" t="s">
        <v>3445</v>
      </c>
    </row>
    <row r="473" spans="1:9" hidden="1" x14ac:dyDescent="0.2">
      <c r="A473" s="149" t="s">
        <v>1403</v>
      </c>
      <c r="D473" s="149" t="s">
        <v>3533</v>
      </c>
      <c r="E473" s="149">
        <f t="shared" si="7"/>
        <v>2505010060</v>
      </c>
      <c r="F473" s="149" t="s">
        <v>3157</v>
      </c>
      <c r="G473" s="149" t="s">
        <v>3521</v>
      </c>
      <c r="H473" s="149" t="s">
        <v>3531</v>
      </c>
      <c r="I473" s="149" t="s">
        <v>1421</v>
      </c>
    </row>
    <row r="474" spans="1:9" hidden="1" x14ac:dyDescent="0.2">
      <c r="A474" s="149" t="s">
        <v>1403</v>
      </c>
      <c r="D474" s="149" t="s">
        <v>3534</v>
      </c>
      <c r="E474" s="149">
        <f t="shared" si="7"/>
        <v>2505010090</v>
      </c>
      <c r="F474" s="149" t="s">
        <v>3157</v>
      </c>
      <c r="G474" s="149" t="s">
        <v>3521</v>
      </c>
      <c r="H474" s="149" t="s">
        <v>3531</v>
      </c>
      <c r="I474" s="149" t="s">
        <v>1414</v>
      </c>
    </row>
    <row r="475" spans="1:9" hidden="1" x14ac:dyDescent="0.2">
      <c r="A475" s="149" t="s">
        <v>1403</v>
      </c>
      <c r="D475" s="149" t="s">
        <v>3535</v>
      </c>
      <c r="E475" s="149">
        <f t="shared" si="7"/>
        <v>2505010120</v>
      </c>
      <c r="F475" s="149" t="s">
        <v>3157</v>
      </c>
      <c r="G475" s="149" t="s">
        <v>3521</v>
      </c>
      <c r="H475" s="149" t="s">
        <v>3531</v>
      </c>
      <c r="I475" s="149" t="s">
        <v>3449</v>
      </c>
    </row>
    <row r="476" spans="1:9" hidden="1" x14ac:dyDescent="0.2">
      <c r="A476" s="149" t="s">
        <v>1403</v>
      </c>
      <c r="D476" s="149" t="s">
        <v>3536</v>
      </c>
      <c r="E476" s="149">
        <f t="shared" si="7"/>
        <v>2505010150</v>
      </c>
      <c r="F476" s="149" t="s">
        <v>3157</v>
      </c>
      <c r="G476" s="149" t="s">
        <v>3521</v>
      </c>
      <c r="H476" s="149" t="s">
        <v>3531</v>
      </c>
      <c r="I476" s="149" t="s">
        <v>3451</v>
      </c>
    </row>
    <row r="477" spans="1:9" hidden="1" x14ac:dyDescent="0.2">
      <c r="A477" s="149" t="s">
        <v>1403</v>
      </c>
      <c r="D477" s="149" t="s">
        <v>3537</v>
      </c>
      <c r="E477" s="149">
        <f t="shared" si="7"/>
        <v>2505010180</v>
      </c>
      <c r="F477" s="149" t="s">
        <v>3157</v>
      </c>
      <c r="G477" s="149" t="s">
        <v>3521</v>
      </c>
      <c r="H477" s="149" t="s">
        <v>3531</v>
      </c>
      <c r="I477" s="149" t="s">
        <v>1448</v>
      </c>
    </row>
    <row r="478" spans="1:9" hidden="1" x14ac:dyDescent="0.2">
      <c r="A478" s="149" t="s">
        <v>1403</v>
      </c>
      <c r="D478" s="149" t="s">
        <v>3538</v>
      </c>
      <c r="E478" s="149">
        <f t="shared" si="7"/>
        <v>2505010900</v>
      </c>
      <c r="F478" s="149" t="s">
        <v>3157</v>
      </c>
      <c r="G478" s="149" t="s">
        <v>3521</v>
      </c>
      <c r="H478" s="149" t="s">
        <v>3531</v>
      </c>
      <c r="I478" s="149" t="s">
        <v>3454</v>
      </c>
    </row>
    <row r="479" spans="1:9" hidden="1" x14ac:dyDescent="0.2">
      <c r="A479" s="149" t="s">
        <v>1403</v>
      </c>
      <c r="D479" s="149" t="s">
        <v>3539</v>
      </c>
      <c r="E479" s="149">
        <f t="shared" si="7"/>
        <v>2505020000</v>
      </c>
      <c r="F479" s="149" t="s">
        <v>3157</v>
      </c>
      <c r="G479" s="149" t="s">
        <v>3521</v>
      </c>
      <c r="H479" s="149" t="s">
        <v>3540</v>
      </c>
      <c r="I479" s="149" t="s">
        <v>3443</v>
      </c>
    </row>
    <row r="480" spans="1:9" hidden="1" x14ac:dyDescent="0.2">
      <c r="A480" s="149" t="s">
        <v>1403</v>
      </c>
      <c r="D480" s="149" t="s">
        <v>3541</v>
      </c>
      <c r="E480" s="149">
        <f t="shared" si="7"/>
        <v>2505020030</v>
      </c>
      <c r="F480" s="149" t="s">
        <v>3157</v>
      </c>
      <c r="G480" s="149" t="s">
        <v>3521</v>
      </c>
      <c r="H480" s="149" t="s">
        <v>3540</v>
      </c>
      <c r="I480" s="149" t="s">
        <v>3445</v>
      </c>
    </row>
    <row r="481" spans="1:10" hidden="1" x14ac:dyDescent="0.2">
      <c r="A481" s="149" t="s">
        <v>1403</v>
      </c>
      <c r="D481" s="149" t="s">
        <v>904</v>
      </c>
      <c r="E481" s="149">
        <f t="shared" si="7"/>
        <v>2505020060</v>
      </c>
      <c r="F481" s="149" t="s">
        <v>3157</v>
      </c>
      <c r="G481" s="149" t="s">
        <v>3521</v>
      </c>
      <c r="H481" s="149" t="s">
        <v>3540</v>
      </c>
      <c r="I481" s="149" t="s">
        <v>1421</v>
      </c>
    </row>
    <row r="482" spans="1:10" hidden="1" x14ac:dyDescent="0.2">
      <c r="A482" s="149" t="s">
        <v>1403</v>
      </c>
      <c r="D482" s="149" t="s">
        <v>905</v>
      </c>
      <c r="E482" s="149">
        <f t="shared" si="7"/>
        <v>2505020090</v>
      </c>
      <c r="F482" s="149" t="s">
        <v>3157</v>
      </c>
      <c r="G482" s="149" t="s">
        <v>3521</v>
      </c>
      <c r="H482" s="149" t="s">
        <v>3540</v>
      </c>
      <c r="I482" s="149" t="s">
        <v>1414</v>
      </c>
    </row>
    <row r="483" spans="1:10" hidden="1" x14ac:dyDescent="0.2">
      <c r="A483" s="149" t="s">
        <v>1403</v>
      </c>
      <c r="D483" s="149" t="s">
        <v>906</v>
      </c>
      <c r="E483" s="149">
        <f t="shared" si="7"/>
        <v>2505020120</v>
      </c>
      <c r="F483" s="149" t="s">
        <v>3157</v>
      </c>
      <c r="G483" s="149" t="s">
        <v>3521</v>
      </c>
      <c r="H483" s="149" t="s">
        <v>3540</v>
      </c>
      <c r="I483" s="149" t="s">
        <v>3449</v>
      </c>
    </row>
    <row r="484" spans="1:10" hidden="1" x14ac:dyDescent="0.2">
      <c r="A484" s="149" t="s">
        <v>1403</v>
      </c>
      <c r="D484" s="149" t="s">
        <v>907</v>
      </c>
      <c r="E484" s="149">
        <f t="shared" si="7"/>
        <v>2505020121</v>
      </c>
      <c r="F484" s="149" t="s">
        <v>3157</v>
      </c>
      <c r="G484" s="149" t="s">
        <v>3521</v>
      </c>
      <c r="H484" s="149" t="s">
        <v>3540</v>
      </c>
      <c r="I484" s="149" t="s">
        <v>908</v>
      </c>
      <c r="J484" s="151">
        <v>37484</v>
      </c>
    </row>
    <row r="485" spans="1:10" hidden="1" x14ac:dyDescent="0.2">
      <c r="A485" s="149" t="s">
        <v>1403</v>
      </c>
      <c r="D485" s="149" t="s">
        <v>909</v>
      </c>
      <c r="E485" s="149">
        <f t="shared" si="7"/>
        <v>2505020150</v>
      </c>
      <c r="F485" s="149" t="s">
        <v>3157</v>
      </c>
      <c r="G485" s="149" t="s">
        <v>3521</v>
      </c>
      <c r="H485" s="149" t="s">
        <v>3540</v>
      </c>
      <c r="I485" s="149" t="s">
        <v>3451</v>
      </c>
    </row>
    <row r="486" spans="1:10" hidden="1" x14ac:dyDescent="0.2">
      <c r="A486" s="149" t="s">
        <v>1403</v>
      </c>
      <c r="D486" s="149" t="s">
        <v>910</v>
      </c>
      <c r="E486" s="149">
        <f t="shared" si="7"/>
        <v>2505020180</v>
      </c>
      <c r="F486" s="149" t="s">
        <v>3157</v>
      </c>
      <c r="G486" s="149" t="s">
        <v>3521</v>
      </c>
      <c r="H486" s="149" t="s">
        <v>3540</v>
      </c>
      <c r="I486" s="149" t="s">
        <v>1448</v>
      </c>
    </row>
    <row r="487" spans="1:10" hidden="1" x14ac:dyDescent="0.2">
      <c r="A487" s="149" t="s">
        <v>1403</v>
      </c>
      <c r="D487" s="149" t="s">
        <v>911</v>
      </c>
      <c r="E487" s="149">
        <f t="shared" si="7"/>
        <v>2505020900</v>
      </c>
      <c r="F487" s="149" t="s">
        <v>3157</v>
      </c>
      <c r="G487" s="149" t="s">
        <v>3521</v>
      </c>
      <c r="H487" s="149" t="s">
        <v>3540</v>
      </c>
      <c r="I487" s="149" t="s">
        <v>3454</v>
      </c>
    </row>
    <row r="488" spans="1:10" hidden="1" x14ac:dyDescent="0.2">
      <c r="A488" s="149" t="s">
        <v>1403</v>
      </c>
      <c r="D488" s="149" t="s">
        <v>912</v>
      </c>
      <c r="E488" s="149">
        <f t="shared" si="7"/>
        <v>2505030000</v>
      </c>
      <c r="F488" s="149" t="s">
        <v>3157</v>
      </c>
      <c r="G488" s="149" t="s">
        <v>3521</v>
      </c>
      <c r="H488" s="149" t="s">
        <v>913</v>
      </c>
      <c r="I488" s="149" t="s">
        <v>3443</v>
      </c>
    </row>
    <row r="489" spans="1:10" hidden="1" x14ac:dyDescent="0.2">
      <c r="A489" s="149" t="s">
        <v>1403</v>
      </c>
      <c r="D489" s="149" t="s">
        <v>914</v>
      </c>
      <c r="E489" s="149">
        <f t="shared" si="7"/>
        <v>2505030030</v>
      </c>
      <c r="F489" s="149" t="s">
        <v>3157</v>
      </c>
      <c r="G489" s="149" t="s">
        <v>3521</v>
      </c>
      <c r="H489" s="149" t="s">
        <v>913</v>
      </c>
      <c r="I489" s="149" t="s">
        <v>3445</v>
      </c>
    </row>
    <row r="490" spans="1:10" hidden="1" x14ac:dyDescent="0.2">
      <c r="A490" s="149" t="s">
        <v>1403</v>
      </c>
      <c r="D490" s="149" t="s">
        <v>915</v>
      </c>
      <c r="E490" s="149">
        <f t="shared" si="7"/>
        <v>2505030060</v>
      </c>
      <c r="F490" s="149" t="s">
        <v>3157</v>
      </c>
      <c r="G490" s="149" t="s">
        <v>3521</v>
      </c>
      <c r="H490" s="149" t="s">
        <v>913</v>
      </c>
      <c r="I490" s="149" t="s">
        <v>1421</v>
      </c>
    </row>
    <row r="491" spans="1:10" hidden="1" x14ac:dyDescent="0.2">
      <c r="A491" s="149" t="s">
        <v>1403</v>
      </c>
      <c r="D491" s="149" t="s">
        <v>916</v>
      </c>
      <c r="E491" s="149">
        <f t="shared" si="7"/>
        <v>2505030090</v>
      </c>
      <c r="F491" s="149" t="s">
        <v>3157</v>
      </c>
      <c r="G491" s="149" t="s">
        <v>3521</v>
      </c>
      <c r="H491" s="149" t="s">
        <v>913</v>
      </c>
      <c r="I491" s="149" t="s">
        <v>1414</v>
      </c>
    </row>
    <row r="492" spans="1:10" hidden="1" x14ac:dyDescent="0.2">
      <c r="A492" s="149" t="s">
        <v>1403</v>
      </c>
      <c r="D492" s="149" t="s">
        <v>917</v>
      </c>
      <c r="E492" s="149">
        <f t="shared" si="7"/>
        <v>2505030120</v>
      </c>
      <c r="F492" s="149" t="s">
        <v>3157</v>
      </c>
      <c r="G492" s="149" t="s">
        <v>3521</v>
      </c>
      <c r="H492" s="149" t="s">
        <v>913</v>
      </c>
      <c r="I492" s="149" t="s">
        <v>3449</v>
      </c>
    </row>
    <row r="493" spans="1:10" hidden="1" x14ac:dyDescent="0.2">
      <c r="A493" s="149" t="s">
        <v>1403</v>
      </c>
      <c r="D493" s="149" t="s">
        <v>918</v>
      </c>
      <c r="E493" s="149">
        <f t="shared" si="7"/>
        <v>2505030150</v>
      </c>
      <c r="F493" s="149" t="s">
        <v>3157</v>
      </c>
      <c r="G493" s="149" t="s">
        <v>3521</v>
      </c>
      <c r="H493" s="149" t="s">
        <v>913</v>
      </c>
      <c r="I493" s="149" t="s">
        <v>3451</v>
      </c>
    </row>
    <row r="494" spans="1:10" hidden="1" x14ac:dyDescent="0.2">
      <c r="A494" s="149" t="s">
        <v>1403</v>
      </c>
      <c r="D494" s="149" t="s">
        <v>919</v>
      </c>
      <c r="E494" s="149">
        <f t="shared" si="7"/>
        <v>2505030180</v>
      </c>
      <c r="F494" s="149" t="s">
        <v>3157</v>
      </c>
      <c r="G494" s="149" t="s">
        <v>3521</v>
      </c>
      <c r="H494" s="149" t="s">
        <v>913</v>
      </c>
      <c r="I494" s="149" t="s">
        <v>1448</v>
      </c>
    </row>
    <row r="495" spans="1:10" hidden="1" x14ac:dyDescent="0.2">
      <c r="A495" s="149" t="s">
        <v>1403</v>
      </c>
      <c r="D495" s="149" t="s">
        <v>920</v>
      </c>
      <c r="E495" s="149">
        <f t="shared" si="7"/>
        <v>2505030900</v>
      </c>
      <c r="F495" s="149" t="s">
        <v>3157</v>
      </c>
      <c r="G495" s="149" t="s">
        <v>3521</v>
      </c>
      <c r="H495" s="149" t="s">
        <v>913</v>
      </c>
      <c r="I495" s="149" t="s">
        <v>3454</v>
      </c>
    </row>
    <row r="496" spans="1:10" hidden="1" x14ac:dyDescent="0.2">
      <c r="A496" s="149" t="s">
        <v>1403</v>
      </c>
      <c r="D496" s="149" t="s">
        <v>921</v>
      </c>
      <c r="E496" s="149">
        <f t="shared" si="7"/>
        <v>2505040000</v>
      </c>
      <c r="F496" s="149" t="s">
        <v>3157</v>
      </c>
      <c r="G496" s="149" t="s">
        <v>3521</v>
      </c>
      <c r="H496" s="149" t="s">
        <v>922</v>
      </c>
      <c r="I496" s="149" t="s">
        <v>3443</v>
      </c>
    </row>
    <row r="497" spans="1:12" hidden="1" x14ac:dyDescent="0.2">
      <c r="A497" s="149" t="s">
        <v>1403</v>
      </c>
      <c r="D497" s="149" t="s">
        <v>923</v>
      </c>
      <c r="E497" s="149">
        <f t="shared" si="7"/>
        <v>2505040030</v>
      </c>
      <c r="F497" s="149" t="s">
        <v>3157</v>
      </c>
      <c r="G497" s="149" t="s">
        <v>3521</v>
      </c>
      <c r="H497" s="149" t="s">
        <v>922</v>
      </c>
      <c r="I497" s="149" t="s">
        <v>3445</v>
      </c>
    </row>
    <row r="498" spans="1:12" hidden="1" x14ac:dyDescent="0.2">
      <c r="A498" s="149" t="s">
        <v>1403</v>
      </c>
      <c r="D498" s="149" t="s">
        <v>924</v>
      </c>
      <c r="E498" s="149">
        <f t="shared" si="7"/>
        <v>2505040060</v>
      </c>
      <c r="F498" s="149" t="s">
        <v>3157</v>
      </c>
      <c r="G498" s="149" t="s">
        <v>3521</v>
      </c>
      <c r="H498" s="149" t="s">
        <v>922</v>
      </c>
      <c r="I498" s="149" t="s">
        <v>1421</v>
      </c>
    </row>
    <row r="499" spans="1:12" hidden="1" x14ac:dyDescent="0.2">
      <c r="A499" s="149" t="s">
        <v>1403</v>
      </c>
      <c r="D499" s="149" t="s">
        <v>925</v>
      </c>
      <c r="E499" s="149">
        <f t="shared" si="7"/>
        <v>2505040090</v>
      </c>
      <c r="F499" s="149" t="s">
        <v>3157</v>
      </c>
      <c r="G499" s="149" t="s">
        <v>3521</v>
      </c>
      <c r="H499" s="149" t="s">
        <v>922</v>
      </c>
      <c r="I499" s="149" t="s">
        <v>1414</v>
      </c>
    </row>
    <row r="500" spans="1:12" hidden="1" x14ac:dyDescent="0.2">
      <c r="A500" s="149" t="s">
        <v>1403</v>
      </c>
      <c r="D500" s="149" t="s">
        <v>926</v>
      </c>
      <c r="E500" s="149">
        <f t="shared" si="7"/>
        <v>2505040120</v>
      </c>
      <c r="F500" s="149" t="s">
        <v>3157</v>
      </c>
      <c r="G500" s="149" t="s">
        <v>3521</v>
      </c>
      <c r="H500" s="149" t="s">
        <v>922</v>
      </c>
      <c r="I500" s="149" t="s">
        <v>3449</v>
      </c>
    </row>
    <row r="501" spans="1:12" hidden="1" x14ac:dyDescent="0.2">
      <c r="A501" s="149" t="s">
        <v>1403</v>
      </c>
      <c r="D501" s="149" t="s">
        <v>927</v>
      </c>
      <c r="E501" s="149">
        <f t="shared" si="7"/>
        <v>2505040150</v>
      </c>
      <c r="F501" s="149" t="s">
        <v>3157</v>
      </c>
      <c r="G501" s="149" t="s">
        <v>3521</v>
      </c>
      <c r="H501" s="149" t="s">
        <v>922</v>
      </c>
      <c r="I501" s="149" t="s">
        <v>3451</v>
      </c>
    </row>
    <row r="502" spans="1:12" hidden="1" x14ac:dyDescent="0.2">
      <c r="A502" s="149" t="s">
        <v>1403</v>
      </c>
      <c r="D502" s="149" t="s">
        <v>928</v>
      </c>
      <c r="E502" s="149">
        <f t="shared" si="7"/>
        <v>2505040180</v>
      </c>
      <c r="F502" s="149" t="s">
        <v>3157</v>
      </c>
      <c r="G502" s="149" t="s">
        <v>3521</v>
      </c>
      <c r="H502" s="149" t="s">
        <v>922</v>
      </c>
      <c r="I502" s="149" t="s">
        <v>1448</v>
      </c>
    </row>
    <row r="503" spans="1:12" hidden="1" x14ac:dyDescent="0.2">
      <c r="A503" s="149" t="s">
        <v>1403</v>
      </c>
      <c r="D503" s="149" t="s">
        <v>929</v>
      </c>
      <c r="E503" s="149">
        <f t="shared" si="7"/>
        <v>2510000000</v>
      </c>
      <c r="F503" s="149" t="s">
        <v>3157</v>
      </c>
      <c r="G503" s="149" t="s">
        <v>930</v>
      </c>
      <c r="H503" s="149" t="s">
        <v>3442</v>
      </c>
      <c r="I503" s="149" t="s">
        <v>3443</v>
      </c>
    </row>
    <row r="504" spans="1:12" hidden="1" x14ac:dyDescent="0.2">
      <c r="A504" s="149" t="s">
        <v>1403</v>
      </c>
      <c r="D504" s="149" t="s">
        <v>931</v>
      </c>
      <c r="E504" s="149">
        <f t="shared" si="7"/>
        <v>2510000030</v>
      </c>
      <c r="F504" s="149" t="s">
        <v>3157</v>
      </c>
      <c r="G504" s="149" t="s">
        <v>930</v>
      </c>
      <c r="H504" s="149" t="s">
        <v>3442</v>
      </c>
      <c r="I504" s="149" t="s">
        <v>932</v>
      </c>
    </row>
    <row r="505" spans="1:12" hidden="1" x14ac:dyDescent="0.2">
      <c r="A505" s="149" t="s">
        <v>1403</v>
      </c>
      <c r="D505" s="149" t="s">
        <v>506</v>
      </c>
      <c r="E505" s="149">
        <f t="shared" si="7"/>
        <v>2510000060</v>
      </c>
      <c r="F505" s="149" t="s">
        <v>3157</v>
      </c>
      <c r="G505" s="149" t="s">
        <v>930</v>
      </c>
      <c r="H505" s="149" t="s">
        <v>3442</v>
      </c>
      <c r="I505" s="149" t="s">
        <v>507</v>
      </c>
      <c r="K505" s="151"/>
      <c r="L505" s="149"/>
    </row>
    <row r="506" spans="1:12" hidden="1" x14ac:dyDescent="0.2">
      <c r="A506" s="149" t="s">
        <v>1403</v>
      </c>
      <c r="D506" s="149" t="s">
        <v>508</v>
      </c>
      <c r="E506" s="149">
        <f t="shared" si="7"/>
        <v>2510000065</v>
      </c>
      <c r="F506" s="149" t="s">
        <v>3157</v>
      </c>
      <c r="G506" s="149" t="s">
        <v>930</v>
      </c>
      <c r="H506" s="149" t="s">
        <v>3442</v>
      </c>
      <c r="I506" s="149" t="s">
        <v>3564</v>
      </c>
    </row>
    <row r="507" spans="1:12" hidden="1" x14ac:dyDescent="0.2">
      <c r="A507" s="149" t="s">
        <v>1403</v>
      </c>
      <c r="D507" s="149" t="s">
        <v>3565</v>
      </c>
      <c r="E507" s="149">
        <f t="shared" si="7"/>
        <v>2510000070</v>
      </c>
      <c r="F507" s="149" t="s">
        <v>3157</v>
      </c>
      <c r="G507" s="149" t="s">
        <v>930</v>
      </c>
      <c r="H507" s="149" t="s">
        <v>3442</v>
      </c>
      <c r="I507" s="149" t="s">
        <v>3566</v>
      </c>
    </row>
    <row r="508" spans="1:12" hidden="1" x14ac:dyDescent="0.2">
      <c r="A508" s="149" t="s">
        <v>1403</v>
      </c>
      <c r="D508" s="149" t="s">
        <v>3567</v>
      </c>
      <c r="E508" s="149">
        <f t="shared" si="7"/>
        <v>2510000100</v>
      </c>
      <c r="F508" s="149" t="s">
        <v>3157</v>
      </c>
      <c r="G508" s="149" t="s">
        <v>930</v>
      </c>
      <c r="H508" s="149" t="s">
        <v>3442</v>
      </c>
      <c r="I508" s="149" t="s">
        <v>3568</v>
      </c>
    </row>
    <row r="509" spans="1:12" hidden="1" x14ac:dyDescent="0.2">
      <c r="A509" s="149" t="s">
        <v>1403</v>
      </c>
      <c r="D509" s="149" t="s">
        <v>3569</v>
      </c>
      <c r="E509" s="149">
        <f t="shared" si="7"/>
        <v>2510000165</v>
      </c>
      <c r="F509" s="149" t="s">
        <v>3157</v>
      </c>
      <c r="G509" s="149" t="s">
        <v>930</v>
      </c>
      <c r="H509" s="149" t="s">
        <v>3442</v>
      </c>
      <c r="I509" s="149" t="s">
        <v>3570</v>
      </c>
    </row>
    <row r="510" spans="1:12" hidden="1" x14ac:dyDescent="0.2">
      <c r="A510" s="149" t="s">
        <v>1403</v>
      </c>
      <c r="D510" s="149" t="s">
        <v>3571</v>
      </c>
      <c r="E510" s="149">
        <f t="shared" si="7"/>
        <v>2510000185</v>
      </c>
      <c r="F510" s="149" t="s">
        <v>3157</v>
      </c>
      <c r="G510" s="149" t="s">
        <v>930</v>
      </c>
      <c r="H510" s="149" t="s">
        <v>3442</v>
      </c>
      <c r="I510" s="149" t="s">
        <v>3572</v>
      </c>
      <c r="K510" s="151"/>
      <c r="L510" s="149"/>
    </row>
    <row r="511" spans="1:12" hidden="1" x14ac:dyDescent="0.2">
      <c r="A511" s="149" t="s">
        <v>1403</v>
      </c>
      <c r="D511" s="149" t="s">
        <v>3573</v>
      </c>
      <c r="E511" s="149">
        <f t="shared" si="7"/>
        <v>2510000195</v>
      </c>
      <c r="F511" s="149" t="s">
        <v>3157</v>
      </c>
      <c r="G511" s="149" t="s">
        <v>930</v>
      </c>
      <c r="H511" s="149" t="s">
        <v>3442</v>
      </c>
      <c r="I511" s="149" t="s">
        <v>3574</v>
      </c>
    </row>
    <row r="512" spans="1:12" hidden="1" x14ac:dyDescent="0.2">
      <c r="A512" s="149" t="s">
        <v>1403</v>
      </c>
      <c r="D512" s="149" t="s">
        <v>3575</v>
      </c>
      <c r="E512" s="149">
        <f t="shared" si="7"/>
        <v>2510000220</v>
      </c>
      <c r="F512" s="149" t="s">
        <v>3157</v>
      </c>
      <c r="G512" s="149" t="s">
        <v>930</v>
      </c>
      <c r="H512" s="149" t="s">
        <v>3442</v>
      </c>
      <c r="I512" s="149" t="s">
        <v>3576</v>
      </c>
    </row>
    <row r="513" spans="1:12" hidden="1" x14ac:dyDescent="0.2">
      <c r="A513" s="149" t="s">
        <v>1403</v>
      </c>
      <c r="D513" s="149" t="s">
        <v>3577</v>
      </c>
      <c r="E513" s="149">
        <f t="shared" si="7"/>
        <v>2510000235</v>
      </c>
      <c r="F513" s="149" t="s">
        <v>3157</v>
      </c>
      <c r="G513" s="149" t="s">
        <v>930</v>
      </c>
      <c r="H513" s="149" t="s">
        <v>3442</v>
      </c>
      <c r="I513" s="149" t="s">
        <v>3578</v>
      </c>
    </row>
    <row r="514" spans="1:12" hidden="1" x14ac:dyDescent="0.2">
      <c r="A514" s="149" t="s">
        <v>1403</v>
      </c>
      <c r="D514" s="149" t="s">
        <v>3579</v>
      </c>
      <c r="E514" s="149">
        <f t="shared" ref="E514:E577" si="8">VALUE(D514)</f>
        <v>2510000240</v>
      </c>
      <c r="F514" s="149" t="s">
        <v>3157</v>
      </c>
      <c r="G514" s="149" t="s">
        <v>930</v>
      </c>
      <c r="H514" s="149" t="s">
        <v>3442</v>
      </c>
      <c r="I514" s="149" t="s">
        <v>3580</v>
      </c>
    </row>
    <row r="515" spans="1:12" hidden="1" x14ac:dyDescent="0.2">
      <c r="A515" s="149" t="s">
        <v>1403</v>
      </c>
      <c r="D515" s="149" t="s">
        <v>3581</v>
      </c>
      <c r="E515" s="149">
        <f t="shared" si="8"/>
        <v>2510000250</v>
      </c>
      <c r="F515" s="149" t="s">
        <v>3157</v>
      </c>
      <c r="G515" s="149" t="s">
        <v>930</v>
      </c>
      <c r="H515" s="149" t="s">
        <v>3442</v>
      </c>
      <c r="I515" s="149" t="s">
        <v>933</v>
      </c>
    </row>
    <row r="516" spans="1:12" hidden="1" x14ac:dyDescent="0.2">
      <c r="A516" s="149" t="s">
        <v>1403</v>
      </c>
      <c r="D516" s="149" t="s">
        <v>934</v>
      </c>
      <c r="E516" s="149">
        <f t="shared" si="8"/>
        <v>2510000260</v>
      </c>
      <c r="F516" s="149" t="s">
        <v>3157</v>
      </c>
      <c r="G516" s="149" t="s">
        <v>930</v>
      </c>
      <c r="H516" s="149" t="s">
        <v>3442</v>
      </c>
      <c r="I516" s="149" t="s">
        <v>935</v>
      </c>
    </row>
    <row r="517" spans="1:12" hidden="1" x14ac:dyDescent="0.2">
      <c r="A517" s="149" t="s">
        <v>1403</v>
      </c>
      <c r="D517" s="149" t="s">
        <v>936</v>
      </c>
      <c r="E517" s="149">
        <f t="shared" si="8"/>
        <v>2510000265</v>
      </c>
      <c r="F517" s="149" t="s">
        <v>3157</v>
      </c>
      <c r="G517" s="149" t="s">
        <v>930</v>
      </c>
      <c r="H517" s="149" t="s">
        <v>3442</v>
      </c>
      <c r="I517" s="149" t="s">
        <v>937</v>
      </c>
    </row>
    <row r="518" spans="1:12" hidden="1" x14ac:dyDescent="0.2">
      <c r="A518" s="149" t="s">
        <v>1403</v>
      </c>
      <c r="D518" s="149" t="s">
        <v>938</v>
      </c>
      <c r="E518" s="149">
        <f t="shared" si="8"/>
        <v>2510000270</v>
      </c>
      <c r="F518" s="149" t="s">
        <v>3157</v>
      </c>
      <c r="G518" s="149" t="s">
        <v>930</v>
      </c>
      <c r="H518" s="149" t="s">
        <v>3442</v>
      </c>
      <c r="I518" s="149" t="s">
        <v>939</v>
      </c>
      <c r="K518" s="151"/>
      <c r="L518" s="149"/>
    </row>
    <row r="519" spans="1:12" hidden="1" x14ac:dyDescent="0.2">
      <c r="A519" s="149" t="s">
        <v>1403</v>
      </c>
      <c r="D519" s="149" t="s">
        <v>940</v>
      </c>
      <c r="E519" s="149">
        <f t="shared" si="8"/>
        <v>2510000275</v>
      </c>
      <c r="F519" s="149" t="s">
        <v>3157</v>
      </c>
      <c r="G519" s="149" t="s">
        <v>930</v>
      </c>
      <c r="H519" s="149" t="s">
        <v>3442</v>
      </c>
      <c r="I519" s="149" t="s">
        <v>941</v>
      </c>
    </row>
    <row r="520" spans="1:12" hidden="1" x14ac:dyDescent="0.2">
      <c r="A520" s="149" t="s">
        <v>1403</v>
      </c>
      <c r="D520" s="149" t="s">
        <v>942</v>
      </c>
      <c r="E520" s="149">
        <f t="shared" si="8"/>
        <v>2510000285</v>
      </c>
      <c r="F520" s="149" t="s">
        <v>3157</v>
      </c>
      <c r="G520" s="149" t="s">
        <v>930</v>
      </c>
      <c r="H520" s="149" t="s">
        <v>3442</v>
      </c>
      <c r="I520" s="149" t="s">
        <v>943</v>
      </c>
    </row>
    <row r="521" spans="1:12" hidden="1" x14ac:dyDescent="0.2">
      <c r="A521" s="149" t="s">
        <v>1403</v>
      </c>
      <c r="D521" s="149" t="s">
        <v>944</v>
      </c>
      <c r="E521" s="149">
        <f t="shared" si="8"/>
        <v>2510000295</v>
      </c>
      <c r="F521" s="149" t="s">
        <v>3157</v>
      </c>
      <c r="G521" s="149" t="s">
        <v>930</v>
      </c>
      <c r="H521" s="149" t="s">
        <v>3442</v>
      </c>
      <c r="I521" s="149" t="s">
        <v>945</v>
      </c>
    </row>
    <row r="522" spans="1:12" hidden="1" x14ac:dyDescent="0.2">
      <c r="A522" s="149" t="s">
        <v>1403</v>
      </c>
      <c r="D522" s="149" t="s">
        <v>946</v>
      </c>
      <c r="E522" s="149">
        <f t="shared" si="8"/>
        <v>2510000310</v>
      </c>
      <c r="F522" s="149" t="s">
        <v>3157</v>
      </c>
      <c r="G522" s="149" t="s">
        <v>930</v>
      </c>
      <c r="H522" s="149" t="s">
        <v>3442</v>
      </c>
      <c r="I522" s="149" t="s">
        <v>947</v>
      </c>
      <c r="L522" s="149"/>
    </row>
    <row r="523" spans="1:12" hidden="1" x14ac:dyDescent="0.2">
      <c r="A523" s="149" t="s">
        <v>1403</v>
      </c>
      <c r="D523" s="149" t="s">
        <v>948</v>
      </c>
      <c r="E523" s="149">
        <f t="shared" si="8"/>
        <v>2510000320</v>
      </c>
      <c r="F523" s="149" t="s">
        <v>3157</v>
      </c>
      <c r="G523" s="149" t="s">
        <v>930</v>
      </c>
      <c r="H523" s="149" t="s">
        <v>3442</v>
      </c>
      <c r="I523" s="149" t="s">
        <v>949</v>
      </c>
    </row>
    <row r="524" spans="1:12" hidden="1" x14ac:dyDescent="0.2">
      <c r="A524" s="149" t="s">
        <v>1403</v>
      </c>
      <c r="D524" s="149" t="s">
        <v>950</v>
      </c>
      <c r="E524" s="149">
        <f t="shared" si="8"/>
        <v>2510000345</v>
      </c>
      <c r="F524" s="149" t="s">
        <v>3157</v>
      </c>
      <c r="G524" s="149" t="s">
        <v>930</v>
      </c>
      <c r="H524" s="149" t="s">
        <v>3442</v>
      </c>
      <c r="I524" s="149" t="s">
        <v>9092</v>
      </c>
    </row>
    <row r="525" spans="1:12" hidden="1" x14ac:dyDescent="0.2">
      <c r="A525" s="149" t="s">
        <v>1403</v>
      </c>
      <c r="D525" s="149" t="s">
        <v>951</v>
      </c>
      <c r="E525" s="149">
        <f t="shared" si="8"/>
        <v>2510000350</v>
      </c>
      <c r="F525" s="149" t="s">
        <v>3157</v>
      </c>
      <c r="G525" s="149" t="s">
        <v>930</v>
      </c>
      <c r="H525" s="149" t="s">
        <v>3442</v>
      </c>
      <c r="I525" s="149" t="s">
        <v>571</v>
      </c>
    </row>
    <row r="526" spans="1:12" hidden="1" x14ac:dyDescent="0.2">
      <c r="A526" s="149" t="s">
        <v>1403</v>
      </c>
      <c r="D526" s="149" t="s">
        <v>572</v>
      </c>
      <c r="E526" s="149">
        <f t="shared" si="8"/>
        <v>2510000370</v>
      </c>
      <c r="F526" s="149" t="s">
        <v>3157</v>
      </c>
      <c r="G526" s="149" t="s">
        <v>930</v>
      </c>
      <c r="H526" s="149" t="s">
        <v>3442</v>
      </c>
      <c r="I526" s="149" t="s">
        <v>9094</v>
      </c>
    </row>
    <row r="527" spans="1:12" hidden="1" x14ac:dyDescent="0.2">
      <c r="A527" s="149" t="s">
        <v>1403</v>
      </c>
      <c r="D527" s="149" t="s">
        <v>573</v>
      </c>
      <c r="E527" s="149">
        <f t="shared" si="8"/>
        <v>2510000380</v>
      </c>
      <c r="F527" s="149" t="s">
        <v>3157</v>
      </c>
      <c r="G527" s="149" t="s">
        <v>930</v>
      </c>
      <c r="H527" s="149" t="s">
        <v>3442</v>
      </c>
      <c r="I527" s="149" t="s">
        <v>574</v>
      </c>
    </row>
    <row r="528" spans="1:12" hidden="1" x14ac:dyDescent="0.2">
      <c r="A528" s="149" t="s">
        <v>1403</v>
      </c>
      <c r="D528" s="149" t="s">
        <v>575</v>
      </c>
      <c r="E528" s="149">
        <f t="shared" si="8"/>
        <v>2510000385</v>
      </c>
      <c r="F528" s="149" t="s">
        <v>3157</v>
      </c>
      <c r="G528" s="149" t="s">
        <v>930</v>
      </c>
      <c r="H528" s="149" t="s">
        <v>3442</v>
      </c>
      <c r="I528" s="149" t="s">
        <v>576</v>
      </c>
    </row>
    <row r="529" spans="1:12" hidden="1" x14ac:dyDescent="0.2">
      <c r="A529" s="149" t="s">
        <v>1403</v>
      </c>
      <c r="D529" s="149" t="s">
        <v>577</v>
      </c>
      <c r="E529" s="149">
        <f t="shared" si="8"/>
        <v>2510000405</v>
      </c>
      <c r="F529" s="149" t="s">
        <v>3157</v>
      </c>
      <c r="G529" s="149" t="s">
        <v>930</v>
      </c>
      <c r="H529" s="149" t="s">
        <v>3442</v>
      </c>
      <c r="I529" s="149" t="s">
        <v>578</v>
      </c>
    </row>
    <row r="530" spans="1:12" hidden="1" x14ac:dyDescent="0.2">
      <c r="A530" s="149" t="s">
        <v>1403</v>
      </c>
      <c r="D530" s="149" t="s">
        <v>579</v>
      </c>
      <c r="E530" s="149">
        <f t="shared" si="8"/>
        <v>2510000900</v>
      </c>
      <c r="F530" s="149" t="s">
        <v>3157</v>
      </c>
      <c r="G530" s="149" t="s">
        <v>930</v>
      </c>
      <c r="H530" s="149" t="s">
        <v>3442</v>
      </c>
      <c r="I530" s="149" t="s">
        <v>3454</v>
      </c>
      <c r="K530" s="151"/>
      <c r="L530" s="149"/>
    </row>
    <row r="531" spans="1:12" hidden="1" x14ac:dyDescent="0.2">
      <c r="A531" s="149" t="s">
        <v>1403</v>
      </c>
      <c r="D531" s="149" t="s">
        <v>580</v>
      </c>
      <c r="E531" s="149">
        <f t="shared" si="8"/>
        <v>2510010000</v>
      </c>
      <c r="F531" s="149" t="s">
        <v>3157</v>
      </c>
      <c r="G531" s="149" t="s">
        <v>930</v>
      </c>
      <c r="H531" s="149" t="s">
        <v>3456</v>
      </c>
      <c r="I531" s="149" t="s">
        <v>3443</v>
      </c>
    </row>
    <row r="532" spans="1:12" hidden="1" x14ac:dyDescent="0.2">
      <c r="A532" s="149" t="s">
        <v>1403</v>
      </c>
      <c r="D532" s="149" t="s">
        <v>581</v>
      </c>
      <c r="E532" s="149">
        <f t="shared" si="8"/>
        <v>2510010030</v>
      </c>
      <c r="F532" s="149" t="s">
        <v>3157</v>
      </c>
      <c r="G532" s="149" t="s">
        <v>930</v>
      </c>
      <c r="H532" s="149" t="s">
        <v>3456</v>
      </c>
      <c r="I532" s="149" t="s">
        <v>932</v>
      </c>
    </row>
    <row r="533" spans="1:12" hidden="1" x14ac:dyDescent="0.2">
      <c r="A533" s="149" t="s">
        <v>1403</v>
      </c>
      <c r="D533" s="149" t="s">
        <v>582</v>
      </c>
      <c r="E533" s="149">
        <f t="shared" si="8"/>
        <v>2510010060</v>
      </c>
      <c r="F533" s="149" t="s">
        <v>3157</v>
      </c>
      <c r="G533" s="149" t="s">
        <v>930</v>
      </c>
      <c r="H533" s="149" t="s">
        <v>3456</v>
      </c>
      <c r="I533" s="149" t="s">
        <v>507</v>
      </c>
      <c r="K533" s="151"/>
      <c r="L533" s="149"/>
    </row>
    <row r="534" spans="1:12" hidden="1" x14ac:dyDescent="0.2">
      <c r="A534" s="149" t="s">
        <v>1403</v>
      </c>
      <c r="D534" s="149" t="s">
        <v>583</v>
      </c>
      <c r="E534" s="149">
        <f t="shared" si="8"/>
        <v>2510010065</v>
      </c>
      <c r="F534" s="149" t="s">
        <v>3157</v>
      </c>
      <c r="G534" s="149" t="s">
        <v>930</v>
      </c>
      <c r="H534" s="149" t="s">
        <v>3456</v>
      </c>
      <c r="I534" s="149" t="s">
        <v>3564</v>
      </c>
    </row>
    <row r="535" spans="1:12" hidden="1" x14ac:dyDescent="0.2">
      <c r="A535" s="149" t="s">
        <v>1403</v>
      </c>
      <c r="D535" s="149" t="s">
        <v>584</v>
      </c>
      <c r="E535" s="149">
        <f t="shared" si="8"/>
        <v>2510010070</v>
      </c>
      <c r="F535" s="149" t="s">
        <v>3157</v>
      </c>
      <c r="G535" s="149" t="s">
        <v>930</v>
      </c>
      <c r="H535" s="149" t="s">
        <v>3456</v>
      </c>
      <c r="I535" s="149" t="s">
        <v>3566</v>
      </c>
    </row>
    <row r="536" spans="1:12" hidden="1" x14ac:dyDescent="0.2">
      <c r="A536" s="149" t="s">
        <v>1403</v>
      </c>
      <c r="D536" s="149" t="s">
        <v>585</v>
      </c>
      <c r="E536" s="149">
        <f t="shared" si="8"/>
        <v>2510010100</v>
      </c>
      <c r="F536" s="149" t="s">
        <v>3157</v>
      </c>
      <c r="G536" s="149" t="s">
        <v>930</v>
      </c>
      <c r="H536" s="149" t="s">
        <v>3456</v>
      </c>
      <c r="I536" s="149" t="s">
        <v>3568</v>
      </c>
    </row>
    <row r="537" spans="1:12" hidden="1" x14ac:dyDescent="0.2">
      <c r="A537" s="149" t="s">
        <v>1403</v>
      </c>
      <c r="D537" s="149" t="s">
        <v>586</v>
      </c>
      <c r="E537" s="149">
        <f t="shared" si="8"/>
        <v>2510010165</v>
      </c>
      <c r="F537" s="149" t="s">
        <v>3157</v>
      </c>
      <c r="G537" s="149" t="s">
        <v>930</v>
      </c>
      <c r="H537" s="149" t="s">
        <v>3456</v>
      </c>
      <c r="I537" s="149" t="s">
        <v>3570</v>
      </c>
    </row>
    <row r="538" spans="1:12" hidden="1" x14ac:dyDescent="0.2">
      <c r="A538" s="149" t="s">
        <v>1403</v>
      </c>
      <c r="D538" s="149" t="s">
        <v>587</v>
      </c>
      <c r="E538" s="149">
        <f t="shared" si="8"/>
        <v>2510010185</v>
      </c>
      <c r="F538" s="149" t="s">
        <v>3157</v>
      </c>
      <c r="G538" s="149" t="s">
        <v>930</v>
      </c>
      <c r="H538" s="149" t="s">
        <v>3456</v>
      </c>
      <c r="I538" s="149" t="s">
        <v>3572</v>
      </c>
      <c r="K538" s="151"/>
      <c r="L538" s="149"/>
    </row>
    <row r="539" spans="1:12" hidden="1" x14ac:dyDescent="0.2">
      <c r="A539" s="149" t="s">
        <v>1403</v>
      </c>
      <c r="D539" s="149" t="s">
        <v>588</v>
      </c>
      <c r="E539" s="149">
        <f t="shared" si="8"/>
        <v>2510010195</v>
      </c>
      <c r="F539" s="149" t="s">
        <v>3157</v>
      </c>
      <c r="G539" s="149" t="s">
        <v>930</v>
      </c>
      <c r="H539" s="149" t="s">
        <v>3456</v>
      </c>
      <c r="I539" s="149" t="s">
        <v>3574</v>
      </c>
    </row>
    <row r="540" spans="1:12" hidden="1" x14ac:dyDescent="0.2">
      <c r="A540" s="149" t="s">
        <v>1403</v>
      </c>
      <c r="D540" s="149" t="s">
        <v>589</v>
      </c>
      <c r="E540" s="149">
        <f t="shared" si="8"/>
        <v>2510010220</v>
      </c>
      <c r="F540" s="149" t="s">
        <v>3157</v>
      </c>
      <c r="G540" s="149" t="s">
        <v>930</v>
      </c>
      <c r="H540" s="149" t="s">
        <v>3456</v>
      </c>
      <c r="I540" s="149" t="s">
        <v>3576</v>
      </c>
    </row>
    <row r="541" spans="1:12" hidden="1" x14ac:dyDescent="0.2">
      <c r="A541" s="149" t="s">
        <v>1403</v>
      </c>
      <c r="D541" s="149" t="s">
        <v>590</v>
      </c>
      <c r="E541" s="149">
        <f t="shared" si="8"/>
        <v>2510010235</v>
      </c>
      <c r="F541" s="149" t="s">
        <v>3157</v>
      </c>
      <c r="G541" s="149" t="s">
        <v>930</v>
      </c>
      <c r="H541" s="149" t="s">
        <v>3456</v>
      </c>
      <c r="I541" s="149" t="s">
        <v>3578</v>
      </c>
    </row>
    <row r="542" spans="1:12" hidden="1" x14ac:dyDescent="0.2">
      <c r="A542" s="149" t="s">
        <v>1403</v>
      </c>
      <c r="D542" s="149" t="s">
        <v>591</v>
      </c>
      <c r="E542" s="149">
        <f t="shared" si="8"/>
        <v>2510010240</v>
      </c>
      <c r="F542" s="149" t="s">
        <v>3157</v>
      </c>
      <c r="G542" s="149" t="s">
        <v>930</v>
      </c>
      <c r="H542" s="149" t="s">
        <v>3456</v>
      </c>
      <c r="I542" s="149" t="s">
        <v>3580</v>
      </c>
    </row>
    <row r="543" spans="1:12" hidden="1" x14ac:dyDescent="0.2">
      <c r="A543" s="149" t="s">
        <v>1403</v>
      </c>
      <c r="D543" s="149" t="s">
        <v>592</v>
      </c>
      <c r="E543" s="149">
        <f t="shared" si="8"/>
        <v>2510010250</v>
      </c>
      <c r="F543" s="149" t="s">
        <v>3157</v>
      </c>
      <c r="G543" s="149" t="s">
        <v>930</v>
      </c>
      <c r="H543" s="149" t="s">
        <v>3456</v>
      </c>
      <c r="I543" s="149" t="s">
        <v>933</v>
      </c>
    </row>
    <row r="544" spans="1:12" hidden="1" x14ac:dyDescent="0.2">
      <c r="A544" s="149" t="s">
        <v>1403</v>
      </c>
      <c r="D544" s="149" t="s">
        <v>593</v>
      </c>
      <c r="E544" s="149">
        <f t="shared" si="8"/>
        <v>2510010260</v>
      </c>
      <c r="F544" s="149" t="s">
        <v>3157</v>
      </c>
      <c r="G544" s="149" t="s">
        <v>930</v>
      </c>
      <c r="H544" s="149" t="s">
        <v>3456</v>
      </c>
      <c r="I544" s="149" t="s">
        <v>935</v>
      </c>
    </row>
    <row r="545" spans="1:12" hidden="1" x14ac:dyDescent="0.2">
      <c r="A545" s="149" t="s">
        <v>1403</v>
      </c>
      <c r="D545" s="149" t="s">
        <v>594</v>
      </c>
      <c r="E545" s="149">
        <f t="shared" si="8"/>
        <v>2510010265</v>
      </c>
      <c r="F545" s="149" t="s">
        <v>3157</v>
      </c>
      <c r="G545" s="149" t="s">
        <v>930</v>
      </c>
      <c r="H545" s="149" t="s">
        <v>3456</v>
      </c>
      <c r="I545" s="149" t="s">
        <v>937</v>
      </c>
    </row>
    <row r="546" spans="1:12" hidden="1" x14ac:dyDescent="0.2">
      <c r="A546" s="149" t="s">
        <v>1403</v>
      </c>
      <c r="D546" s="149" t="s">
        <v>595</v>
      </c>
      <c r="E546" s="149">
        <f t="shared" si="8"/>
        <v>2510010270</v>
      </c>
      <c r="F546" s="149" t="s">
        <v>3157</v>
      </c>
      <c r="G546" s="149" t="s">
        <v>930</v>
      </c>
      <c r="H546" s="149" t="s">
        <v>3456</v>
      </c>
      <c r="I546" s="149" t="s">
        <v>939</v>
      </c>
      <c r="K546" s="151"/>
      <c r="L546" s="149"/>
    </row>
    <row r="547" spans="1:12" hidden="1" x14ac:dyDescent="0.2">
      <c r="A547" s="149" t="s">
        <v>1403</v>
      </c>
      <c r="D547" s="149" t="s">
        <v>6189</v>
      </c>
      <c r="E547" s="149">
        <f t="shared" si="8"/>
        <v>2510010275</v>
      </c>
      <c r="F547" s="149" t="s">
        <v>3157</v>
      </c>
      <c r="G547" s="149" t="s">
        <v>930</v>
      </c>
      <c r="H547" s="149" t="s">
        <v>3456</v>
      </c>
      <c r="I547" s="149" t="s">
        <v>941</v>
      </c>
    </row>
    <row r="548" spans="1:12" hidden="1" x14ac:dyDescent="0.2">
      <c r="A548" s="149" t="s">
        <v>1403</v>
      </c>
      <c r="D548" s="149" t="s">
        <v>6190</v>
      </c>
      <c r="E548" s="149">
        <f t="shared" si="8"/>
        <v>2510010285</v>
      </c>
      <c r="F548" s="149" t="s">
        <v>3157</v>
      </c>
      <c r="G548" s="149" t="s">
        <v>930</v>
      </c>
      <c r="H548" s="149" t="s">
        <v>3456</v>
      </c>
      <c r="I548" s="149" t="s">
        <v>943</v>
      </c>
    </row>
    <row r="549" spans="1:12" hidden="1" x14ac:dyDescent="0.2">
      <c r="A549" s="149" t="s">
        <v>1403</v>
      </c>
      <c r="D549" s="149" t="s">
        <v>6191</v>
      </c>
      <c r="E549" s="149">
        <f t="shared" si="8"/>
        <v>2510010295</v>
      </c>
      <c r="F549" s="149" t="s">
        <v>3157</v>
      </c>
      <c r="G549" s="149" t="s">
        <v>930</v>
      </c>
      <c r="H549" s="149" t="s">
        <v>3456</v>
      </c>
      <c r="I549" s="149" t="s">
        <v>945</v>
      </c>
    </row>
    <row r="550" spans="1:12" hidden="1" x14ac:dyDescent="0.2">
      <c r="A550" s="149" t="s">
        <v>1403</v>
      </c>
      <c r="D550" s="149" t="s">
        <v>6192</v>
      </c>
      <c r="E550" s="149">
        <f t="shared" si="8"/>
        <v>2510010310</v>
      </c>
      <c r="F550" s="149" t="s">
        <v>3157</v>
      </c>
      <c r="G550" s="149" t="s">
        <v>930</v>
      </c>
      <c r="H550" s="149" t="s">
        <v>3456</v>
      </c>
      <c r="I550" s="149" t="s">
        <v>947</v>
      </c>
      <c r="L550" s="149"/>
    </row>
    <row r="551" spans="1:12" hidden="1" x14ac:dyDescent="0.2">
      <c r="A551" s="149" t="s">
        <v>1403</v>
      </c>
      <c r="D551" s="149" t="s">
        <v>6193</v>
      </c>
      <c r="E551" s="149">
        <f t="shared" si="8"/>
        <v>2510010320</v>
      </c>
      <c r="F551" s="149" t="s">
        <v>3157</v>
      </c>
      <c r="G551" s="149" t="s">
        <v>930</v>
      </c>
      <c r="H551" s="149" t="s">
        <v>3456</v>
      </c>
      <c r="I551" s="149" t="s">
        <v>949</v>
      </c>
    </row>
    <row r="552" spans="1:12" hidden="1" x14ac:dyDescent="0.2">
      <c r="A552" s="149" t="s">
        <v>1403</v>
      </c>
      <c r="D552" s="149" t="s">
        <v>6194</v>
      </c>
      <c r="E552" s="149">
        <f t="shared" si="8"/>
        <v>2510010345</v>
      </c>
      <c r="F552" s="149" t="s">
        <v>3157</v>
      </c>
      <c r="G552" s="149" t="s">
        <v>930</v>
      </c>
      <c r="H552" s="149" t="s">
        <v>3456</v>
      </c>
      <c r="I552" s="149" t="s">
        <v>9092</v>
      </c>
    </row>
    <row r="553" spans="1:12" hidden="1" x14ac:dyDescent="0.2">
      <c r="A553" s="149" t="s">
        <v>1403</v>
      </c>
      <c r="D553" s="149" t="s">
        <v>6195</v>
      </c>
      <c r="E553" s="149">
        <f t="shared" si="8"/>
        <v>2510010350</v>
      </c>
      <c r="F553" s="149" t="s">
        <v>3157</v>
      </c>
      <c r="G553" s="149" t="s">
        <v>930</v>
      </c>
      <c r="H553" s="149" t="s">
        <v>3456</v>
      </c>
      <c r="I553" s="149" t="s">
        <v>571</v>
      </c>
    </row>
    <row r="554" spans="1:12" hidden="1" x14ac:dyDescent="0.2">
      <c r="A554" s="149" t="s">
        <v>1403</v>
      </c>
      <c r="D554" s="149" t="s">
        <v>6196</v>
      </c>
      <c r="E554" s="149">
        <f t="shared" si="8"/>
        <v>2510010370</v>
      </c>
      <c r="F554" s="149" t="s">
        <v>3157</v>
      </c>
      <c r="G554" s="149" t="s">
        <v>930</v>
      </c>
      <c r="H554" s="149" t="s">
        <v>3456</v>
      </c>
      <c r="I554" s="149" t="s">
        <v>9094</v>
      </c>
    </row>
    <row r="555" spans="1:12" hidden="1" x14ac:dyDescent="0.2">
      <c r="A555" s="149" t="s">
        <v>1403</v>
      </c>
      <c r="D555" s="149" t="s">
        <v>6197</v>
      </c>
      <c r="E555" s="149">
        <f t="shared" si="8"/>
        <v>2510010380</v>
      </c>
      <c r="F555" s="149" t="s">
        <v>3157</v>
      </c>
      <c r="G555" s="149" t="s">
        <v>930</v>
      </c>
      <c r="H555" s="149" t="s">
        <v>3456</v>
      </c>
      <c r="I555" s="149" t="s">
        <v>574</v>
      </c>
    </row>
    <row r="556" spans="1:12" hidden="1" x14ac:dyDescent="0.2">
      <c r="A556" s="149" t="s">
        <v>1403</v>
      </c>
      <c r="D556" s="149" t="s">
        <v>6198</v>
      </c>
      <c r="E556" s="149">
        <f t="shared" si="8"/>
        <v>2510010385</v>
      </c>
      <c r="F556" s="149" t="s">
        <v>3157</v>
      </c>
      <c r="G556" s="149" t="s">
        <v>930</v>
      </c>
      <c r="H556" s="149" t="s">
        <v>3456</v>
      </c>
      <c r="I556" s="149" t="s">
        <v>576</v>
      </c>
    </row>
    <row r="557" spans="1:12" hidden="1" x14ac:dyDescent="0.2">
      <c r="A557" s="149" t="s">
        <v>1403</v>
      </c>
      <c r="D557" s="149" t="s">
        <v>6199</v>
      </c>
      <c r="E557" s="149">
        <f t="shared" si="8"/>
        <v>2510010405</v>
      </c>
      <c r="F557" s="149" t="s">
        <v>3157</v>
      </c>
      <c r="G557" s="149" t="s">
        <v>930</v>
      </c>
      <c r="H557" s="149" t="s">
        <v>3456</v>
      </c>
      <c r="I557" s="149" t="s">
        <v>578</v>
      </c>
    </row>
    <row r="558" spans="1:12" hidden="1" x14ac:dyDescent="0.2">
      <c r="A558" s="149" t="s">
        <v>1403</v>
      </c>
      <c r="D558" s="149" t="s">
        <v>6200</v>
      </c>
      <c r="E558" s="149">
        <f t="shared" si="8"/>
        <v>2510010900</v>
      </c>
      <c r="F558" s="149" t="s">
        <v>3157</v>
      </c>
      <c r="G558" s="149" t="s">
        <v>930</v>
      </c>
      <c r="H558" s="149" t="s">
        <v>3456</v>
      </c>
      <c r="I558" s="149" t="s">
        <v>3454</v>
      </c>
      <c r="K558" s="151"/>
      <c r="L558" s="149"/>
    </row>
    <row r="559" spans="1:12" hidden="1" x14ac:dyDescent="0.2">
      <c r="A559" s="149" t="s">
        <v>1403</v>
      </c>
      <c r="D559" s="149" t="s">
        <v>6201</v>
      </c>
      <c r="E559" s="149">
        <f t="shared" si="8"/>
        <v>2510050000</v>
      </c>
      <c r="F559" s="149" t="s">
        <v>3157</v>
      </c>
      <c r="G559" s="149" t="s">
        <v>930</v>
      </c>
      <c r="H559" s="149" t="s">
        <v>3465</v>
      </c>
      <c r="I559" s="149" t="s">
        <v>3443</v>
      </c>
    </row>
    <row r="560" spans="1:12" hidden="1" x14ac:dyDescent="0.2">
      <c r="A560" s="149" t="s">
        <v>1403</v>
      </c>
      <c r="D560" s="149" t="s">
        <v>6202</v>
      </c>
      <c r="E560" s="149">
        <f t="shared" si="8"/>
        <v>2510050030</v>
      </c>
      <c r="F560" s="149" t="s">
        <v>3157</v>
      </c>
      <c r="G560" s="149" t="s">
        <v>930</v>
      </c>
      <c r="H560" s="149" t="s">
        <v>3465</v>
      </c>
      <c r="I560" s="149" t="s">
        <v>932</v>
      </c>
    </row>
    <row r="561" spans="1:12" hidden="1" x14ac:dyDescent="0.2">
      <c r="A561" s="149" t="s">
        <v>1403</v>
      </c>
      <c r="D561" s="149" t="s">
        <v>6203</v>
      </c>
      <c r="E561" s="149">
        <f t="shared" si="8"/>
        <v>2510050060</v>
      </c>
      <c r="F561" s="149" t="s">
        <v>3157</v>
      </c>
      <c r="G561" s="149" t="s">
        <v>930</v>
      </c>
      <c r="H561" s="149" t="s">
        <v>3465</v>
      </c>
      <c r="I561" s="149" t="s">
        <v>507</v>
      </c>
      <c r="K561" s="151"/>
      <c r="L561" s="149"/>
    </row>
    <row r="562" spans="1:12" hidden="1" x14ac:dyDescent="0.2">
      <c r="A562" s="149" t="s">
        <v>1403</v>
      </c>
      <c r="D562" s="149" t="s">
        <v>6204</v>
      </c>
      <c r="E562" s="149">
        <f t="shared" si="8"/>
        <v>2510050065</v>
      </c>
      <c r="F562" s="149" t="s">
        <v>3157</v>
      </c>
      <c r="G562" s="149" t="s">
        <v>930</v>
      </c>
      <c r="H562" s="149" t="s">
        <v>3465</v>
      </c>
      <c r="I562" s="149" t="s">
        <v>3564</v>
      </c>
    </row>
    <row r="563" spans="1:12" hidden="1" x14ac:dyDescent="0.2">
      <c r="A563" s="149" t="s">
        <v>1403</v>
      </c>
      <c r="D563" s="149" t="s">
        <v>6205</v>
      </c>
      <c r="E563" s="149">
        <f t="shared" si="8"/>
        <v>2510050070</v>
      </c>
      <c r="F563" s="149" t="s">
        <v>3157</v>
      </c>
      <c r="G563" s="149" t="s">
        <v>930</v>
      </c>
      <c r="H563" s="149" t="s">
        <v>3465</v>
      </c>
      <c r="I563" s="149" t="s">
        <v>3566</v>
      </c>
    </row>
    <row r="564" spans="1:12" hidden="1" x14ac:dyDescent="0.2">
      <c r="A564" s="149" t="s">
        <v>1403</v>
      </c>
      <c r="D564" s="149" t="s">
        <v>6206</v>
      </c>
      <c r="E564" s="149">
        <f t="shared" si="8"/>
        <v>2510050100</v>
      </c>
      <c r="F564" s="149" t="s">
        <v>3157</v>
      </c>
      <c r="G564" s="149" t="s">
        <v>930</v>
      </c>
      <c r="H564" s="149" t="s">
        <v>3465</v>
      </c>
      <c r="I564" s="149" t="s">
        <v>3568</v>
      </c>
    </row>
    <row r="565" spans="1:12" hidden="1" x14ac:dyDescent="0.2">
      <c r="A565" s="149" t="s">
        <v>1403</v>
      </c>
      <c r="D565" s="149" t="s">
        <v>6207</v>
      </c>
      <c r="E565" s="149">
        <f t="shared" si="8"/>
        <v>2510050165</v>
      </c>
      <c r="F565" s="149" t="s">
        <v>3157</v>
      </c>
      <c r="G565" s="149" t="s">
        <v>930</v>
      </c>
      <c r="H565" s="149" t="s">
        <v>3465</v>
      </c>
      <c r="I565" s="149" t="s">
        <v>3570</v>
      </c>
    </row>
    <row r="566" spans="1:12" hidden="1" x14ac:dyDescent="0.2">
      <c r="A566" s="149" t="s">
        <v>1403</v>
      </c>
      <c r="D566" s="149" t="s">
        <v>120</v>
      </c>
      <c r="E566" s="149">
        <f t="shared" si="8"/>
        <v>2510050185</v>
      </c>
      <c r="F566" s="149" t="s">
        <v>3157</v>
      </c>
      <c r="G566" s="149" t="s">
        <v>930</v>
      </c>
      <c r="H566" s="149" t="s">
        <v>3465</v>
      </c>
      <c r="I566" s="149" t="s">
        <v>3572</v>
      </c>
      <c r="K566" s="151"/>
      <c r="L566" s="149"/>
    </row>
    <row r="567" spans="1:12" hidden="1" x14ac:dyDescent="0.2">
      <c r="A567" s="149" t="s">
        <v>1403</v>
      </c>
      <c r="D567" s="149" t="s">
        <v>121</v>
      </c>
      <c r="E567" s="149">
        <f t="shared" si="8"/>
        <v>2510050195</v>
      </c>
      <c r="F567" s="149" t="s">
        <v>3157</v>
      </c>
      <c r="G567" s="149" t="s">
        <v>930</v>
      </c>
      <c r="H567" s="149" t="s">
        <v>3465</v>
      </c>
      <c r="I567" s="149" t="s">
        <v>3574</v>
      </c>
    </row>
    <row r="568" spans="1:12" hidden="1" x14ac:dyDescent="0.2">
      <c r="A568" s="149" t="s">
        <v>1403</v>
      </c>
      <c r="D568" s="149" t="s">
        <v>122</v>
      </c>
      <c r="E568" s="149">
        <f t="shared" si="8"/>
        <v>2510050220</v>
      </c>
      <c r="F568" s="149" t="s">
        <v>3157</v>
      </c>
      <c r="G568" s="149" t="s">
        <v>930</v>
      </c>
      <c r="H568" s="149" t="s">
        <v>3465</v>
      </c>
      <c r="I568" s="149" t="s">
        <v>3576</v>
      </c>
    </row>
    <row r="569" spans="1:12" hidden="1" x14ac:dyDescent="0.2">
      <c r="A569" s="149" t="s">
        <v>1403</v>
      </c>
      <c r="D569" s="149" t="s">
        <v>123</v>
      </c>
      <c r="E569" s="149">
        <f t="shared" si="8"/>
        <v>2510050235</v>
      </c>
      <c r="F569" s="149" t="s">
        <v>3157</v>
      </c>
      <c r="G569" s="149" t="s">
        <v>930</v>
      </c>
      <c r="H569" s="149" t="s">
        <v>3465</v>
      </c>
      <c r="I569" s="149" t="s">
        <v>3578</v>
      </c>
    </row>
    <row r="570" spans="1:12" hidden="1" x14ac:dyDescent="0.2">
      <c r="A570" s="149" t="s">
        <v>1403</v>
      </c>
      <c r="D570" s="149" t="s">
        <v>124</v>
      </c>
      <c r="E570" s="149">
        <f t="shared" si="8"/>
        <v>2510050240</v>
      </c>
      <c r="F570" s="149" t="s">
        <v>3157</v>
      </c>
      <c r="G570" s="149" t="s">
        <v>930</v>
      </c>
      <c r="H570" s="149" t="s">
        <v>3465</v>
      </c>
      <c r="I570" s="149" t="s">
        <v>3580</v>
      </c>
    </row>
    <row r="571" spans="1:12" hidden="1" x14ac:dyDescent="0.2">
      <c r="A571" s="149" t="s">
        <v>1403</v>
      </c>
      <c r="D571" s="149" t="s">
        <v>125</v>
      </c>
      <c r="E571" s="149">
        <f t="shared" si="8"/>
        <v>2510050250</v>
      </c>
      <c r="F571" s="149" t="s">
        <v>3157</v>
      </c>
      <c r="G571" s="149" t="s">
        <v>930</v>
      </c>
      <c r="H571" s="149" t="s">
        <v>3465</v>
      </c>
      <c r="I571" s="149" t="s">
        <v>933</v>
      </c>
    </row>
    <row r="572" spans="1:12" hidden="1" x14ac:dyDescent="0.2">
      <c r="A572" s="149" t="s">
        <v>1403</v>
      </c>
      <c r="D572" s="149" t="s">
        <v>126</v>
      </c>
      <c r="E572" s="149">
        <f t="shared" si="8"/>
        <v>2510050260</v>
      </c>
      <c r="F572" s="149" t="s">
        <v>3157</v>
      </c>
      <c r="G572" s="149" t="s">
        <v>930</v>
      </c>
      <c r="H572" s="149" t="s">
        <v>3465</v>
      </c>
      <c r="I572" s="149" t="s">
        <v>935</v>
      </c>
    </row>
    <row r="573" spans="1:12" hidden="1" x14ac:dyDescent="0.2">
      <c r="A573" s="149" t="s">
        <v>1403</v>
      </c>
      <c r="D573" s="149" t="s">
        <v>127</v>
      </c>
      <c r="E573" s="149">
        <f t="shared" si="8"/>
        <v>2510050265</v>
      </c>
      <c r="F573" s="149" t="s">
        <v>3157</v>
      </c>
      <c r="G573" s="149" t="s">
        <v>930</v>
      </c>
      <c r="H573" s="149" t="s">
        <v>3465</v>
      </c>
      <c r="I573" s="149" t="s">
        <v>937</v>
      </c>
    </row>
    <row r="574" spans="1:12" hidden="1" x14ac:dyDescent="0.2">
      <c r="A574" s="149" t="s">
        <v>1403</v>
      </c>
      <c r="D574" s="149" t="s">
        <v>128</v>
      </c>
      <c r="E574" s="149">
        <f t="shared" si="8"/>
        <v>2510050270</v>
      </c>
      <c r="F574" s="149" t="s">
        <v>3157</v>
      </c>
      <c r="G574" s="149" t="s">
        <v>930</v>
      </c>
      <c r="H574" s="149" t="s">
        <v>3465</v>
      </c>
      <c r="I574" s="149" t="s">
        <v>939</v>
      </c>
      <c r="K574" s="151"/>
      <c r="L574" s="149"/>
    </row>
    <row r="575" spans="1:12" hidden="1" x14ac:dyDescent="0.2">
      <c r="A575" s="149" t="s">
        <v>1403</v>
      </c>
      <c r="D575" s="149" t="s">
        <v>129</v>
      </c>
      <c r="E575" s="149">
        <f t="shared" si="8"/>
        <v>2510050275</v>
      </c>
      <c r="F575" s="149" t="s">
        <v>3157</v>
      </c>
      <c r="G575" s="149" t="s">
        <v>930</v>
      </c>
      <c r="H575" s="149" t="s">
        <v>3465</v>
      </c>
      <c r="I575" s="149" t="s">
        <v>941</v>
      </c>
    </row>
    <row r="576" spans="1:12" hidden="1" x14ac:dyDescent="0.2">
      <c r="A576" s="149" t="s">
        <v>1403</v>
      </c>
      <c r="D576" s="149" t="s">
        <v>130</v>
      </c>
      <c r="E576" s="149">
        <f t="shared" si="8"/>
        <v>2510050285</v>
      </c>
      <c r="F576" s="149" t="s">
        <v>3157</v>
      </c>
      <c r="G576" s="149" t="s">
        <v>930</v>
      </c>
      <c r="H576" s="149" t="s">
        <v>3465</v>
      </c>
      <c r="I576" s="149" t="s">
        <v>943</v>
      </c>
    </row>
    <row r="577" spans="1:12" hidden="1" x14ac:dyDescent="0.2">
      <c r="A577" s="149" t="s">
        <v>1403</v>
      </c>
      <c r="D577" s="149" t="s">
        <v>131</v>
      </c>
      <c r="E577" s="149">
        <f t="shared" si="8"/>
        <v>2510050295</v>
      </c>
      <c r="F577" s="149" t="s">
        <v>3157</v>
      </c>
      <c r="G577" s="149" t="s">
        <v>930</v>
      </c>
      <c r="H577" s="149" t="s">
        <v>3465</v>
      </c>
      <c r="I577" s="149" t="s">
        <v>945</v>
      </c>
    </row>
    <row r="578" spans="1:12" hidden="1" x14ac:dyDescent="0.2">
      <c r="A578" s="149" t="s">
        <v>1403</v>
      </c>
      <c r="D578" s="149" t="s">
        <v>132</v>
      </c>
      <c r="E578" s="149">
        <f t="shared" ref="E578:E641" si="9">VALUE(D578)</f>
        <v>2510050310</v>
      </c>
      <c r="F578" s="149" t="s">
        <v>3157</v>
      </c>
      <c r="G578" s="149" t="s">
        <v>930</v>
      </c>
      <c r="H578" s="149" t="s">
        <v>3465</v>
      </c>
      <c r="I578" s="149" t="s">
        <v>947</v>
      </c>
      <c r="L578" s="149"/>
    </row>
    <row r="579" spans="1:12" hidden="1" x14ac:dyDescent="0.2">
      <c r="A579" s="149" t="s">
        <v>1403</v>
      </c>
      <c r="D579" s="149" t="s">
        <v>133</v>
      </c>
      <c r="E579" s="149">
        <f t="shared" si="9"/>
        <v>2510050320</v>
      </c>
      <c r="F579" s="149" t="s">
        <v>3157</v>
      </c>
      <c r="G579" s="149" t="s">
        <v>930</v>
      </c>
      <c r="H579" s="149" t="s">
        <v>3465</v>
      </c>
      <c r="I579" s="149" t="s">
        <v>949</v>
      </c>
    </row>
    <row r="580" spans="1:12" hidden="1" x14ac:dyDescent="0.2">
      <c r="A580" s="149" t="s">
        <v>1403</v>
      </c>
      <c r="D580" s="149" t="s">
        <v>134</v>
      </c>
      <c r="E580" s="149">
        <f t="shared" si="9"/>
        <v>2510050345</v>
      </c>
      <c r="F580" s="149" t="s">
        <v>3157</v>
      </c>
      <c r="G580" s="149" t="s">
        <v>930</v>
      </c>
      <c r="H580" s="149" t="s">
        <v>3465</v>
      </c>
      <c r="I580" s="149" t="s">
        <v>9092</v>
      </c>
    </row>
    <row r="581" spans="1:12" hidden="1" x14ac:dyDescent="0.2">
      <c r="A581" s="149" t="s">
        <v>1403</v>
      </c>
      <c r="D581" s="149" t="s">
        <v>135</v>
      </c>
      <c r="E581" s="149">
        <f t="shared" si="9"/>
        <v>2510050350</v>
      </c>
      <c r="F581" s="149" t="s">
        <v>3157</v>
      </c>
      <c r="G581" s="149" t="s">
        <v>930</v>
      </c>
      <c r="H581" s="149" t="s">
        <v>3465</v>
      </c>
      <c r="I581" s="149" t="s">
        <v>571</v>
      </c>
    </row>
    <row r="582" spans="1:12" hidden="1" x14ac:dyDescent="0.2">
      <c r="A582" s="149" t="s">
        <v>1403</v>
      </c>
      <c r="D582" s="149" t="s">
        <v>136</v>
      </c>
      <c r="E582" s="149">
        <f t="shared" si="9"/>
        <v>2510050370</v>
      </c>
      <c r="F582" s="149" t="s">
        <v>3157</v>
      </c>
      <c r="G582" s="149" t="s">
        <v>930</v>
      </c>
      <c r="H582" s="149" t="s">
        <v>3465</v>
      </c>
      <c r="I582" s="149" t="s">
        <v>9094</v>
      </c>
    </row>
    <row r="583" spans="1:12" hidden="1" x14ac:dyDescent="0.2">
      <c r="A583" s="149" t="s">
        <v>1403</v>
      </c>
      <c r="D583" s="149" t="s">
        <v>137</v>
      </c>
      <c r="E583" s="149">
        <f t="shared" si="9"/>
        <v>2510050380</v>
      </c>
      <c r="F583" s="149" t="s">
        <v>3157</v>
      </c>
      <c r="G583" s="149" t="s">
        <v>930</v>
      </c>
      <c r="H583" s="149" t="s">
        <v>3465</v>
      </c>
      <c r="I583" s="149" t="s">
        <v>574</v>
      </c>
    </row>
    <row r="584" spans="1:12" hidden="1" x14ac:dyDescent="0.2">
      <c r="A584" s="149" t="s">
        <v>1403</v>
      </c>
      <c r="D584" s="149" t="s">
        <v>138</v>
      </c>
      <c r="E584" s="149">
        <f t="shared" si="9"/>
        <v>2510050385</v>
      </c>
      <c r="F584" s="149" t="s">
        <v>3157</v>
      </c>
      <c r="G584" s="149" t="s">
        <v>930</v>
      </c>
      <c r="H584" s="149" t="s">
        <v>3465</v>
      </c>
      <c r="I584" s="149" t="s">
        <v>576</v>
      </c>
    </row>
    <row r="585" spans="1:12" hidden="1" x14ac:dyDescent="0.2">
      <c r="A585" s="149" t="s">
        <v>1403</v>
      </c>
      <c r="D585" s="149" t="s">
        <v>139</v>
      </c>
      <c r="E585" s="149">
        <f t="shared" si="9"/>
        <v>2510050405</v>
      </c>
      <c r="F585" s="149" t="s">
        <v>3157</v>
      </c>
      <c r="G585" s="149" t="s">
        <v>930</v>
      </c>
      <c r="H585" s="149" t="s">
        <v>3465</v>
      </c>
      <c r="I585" s="149" t="s">
        <v>578</v>
      </c>
    </row>
    <row r="586" spans="1:12" hidden="1" x14ac:dyDescent="0.2">
      <c r="A586" s="149" t="s">
        <v>1403</v>
      </c>
      <c r="D586" s="149" t="s">
        <v>140</v>
      </c>
      <c r="E586" s="149">
        <f t="shared" si="9"/>
        <v>2510050900</v>
      </c>
      <c r="F586" s="149" t="s">
        <v>3157</v>
      </c>
      <c r="G586" s="149" t="s">
        <v>930</v>
      </c>
      <c r="H586" s="149" t="s">
        <v>3465</v>
      </c>
      <c r="I586" s="149" t="s">
        <v>3454</v>
      </c>
      <c r="K586" s="151"/>
      <c r="L586" s="149"/>
    </row>
    <row r="587" spans="1:12" hidden="1" x14ac:dyDescent="0.2">
      <c r="A587" s="149" t="s">
        <v>1403</v>
      </c>
      <c r="D587" s="149" t="s">
        <v>141</v>
      </c>
      <c r="E587" s="149">
        <f t="shared" si="9"/>
        <v>2510995000</v>
      </c>
      <c r="F587" s="149" t="s">
        <v>3157</v>
      </c>
      <c r="G587" s="149" t="s">
        <v>930</v>
      </c>
      <c r="H587" s="149" t="s">
        <v>3513</v>
      </c>
      <c r="I587" s="149" t="s">
        <v>3443</v>
      </c>
    </row>
    <row r="588" spans="1:12" hidden="1" x14ac:dyDescent="0.2">
      <c r="A588" s="149" t="s">
        <v>1403</v>
      </c>
      <c r="D588" s="149" t="s">
        <v>142</v>
      </c>
      <c r="E588" s="149">
        <f t="shared" si="9"/>
        <v>2510995030</v>
      </c>
      <c r="F588" s="149" t="s">
        <v>3157</v>
      </c>
      <c r="G588" s="149" t="s">
        <v>930</v>
      </c>
      <c r="H588" s="149" t="s">
        <v>3513</v>
      </c>
      <c r="I588" s="149" t="s">
        <v>932</v>
      </c>
    </row>
    <row r="589" spans="1:12" hidden="1" x14ac:dyDescent="0.2">
      <c r="A589" s="149" t="s">
        <v>1403</v>
      </c>
      <c r="D589" s="149" t="s">
        <v>143</v>
      </c>
      <c r="E589" s="149">
        <f t="shared" si="9"/>
        <v>2510995060</v>
      </c>
      <c r="F589" s="149" t="s">
        <v>3157</v>
      </c>
      <c r="G589" s="149" t="s">
        <v>930</v>
      </c>
      <c r="H589" s="149" t="s">
        <v>3513</v>
      </c>
      <c r="I589" s="149" t="s">
        <v>507</v>
      </c>
      <c r="K589" s="151"/>
      <c r="L589" s="149"/>
    </row>
    <row r="590" spans="1:12" hidden="1" x14ac:dyDescent="0.2">
      <c r="A590" s="149" t="s">
        <v>1403</v>
      </c>
      <c r="D590" s="149" t="s">
        <v>144</v>
      </c>
      <c r="E590" s="149">
        <f t="shared" si="9"/>
        <v>2510995065</v>
      </c>
      <c r="F590" s="149" t="s">
        <v>3157</v>
      </c>
      <c r="G590" s="149" t="s">
        <v>930</v>
      </c>
      <c r="H590" s="149" t="s">
        <v>3513</v>
      </c>
      <c r="I590" s="149" t="s">
        <v>3564</v>
      </c>
    </row>
    <row r="591" spans="1:12" hidden="1" x14ac:dyDescent="0.2">
      <c r="A591" s="149" t="s">
        <v>1403</v>
      </c>
      <c r="D591" s="149" t="s">
        <v>145</v>
      </c>
      <c r="E591" s="149">
        <f t="shared" si="9"/>
        <v>2510995070</v>
      </c>
      <c r="F591" s="149" t="s">
        <v>3157</v>
      </c>
      <c r="G591" s="149" t="s">
        <v>930</v>
      </c>
      <c r="H591" s="149" t="s">
        <v>3513</v>
      </c>
      <c r="I591" s="149" t="s">
        <v>3566</v>
      </c>
    </row>
    <row r="592" spans="1:12" hidden="1" x14ac:dyDescent="0.2">
      <c r="A592" s="149" t="s">
        <v>1403</v>
      </c>
      <c r="D592" s="149" t="s">
        <v>146</v>
      </c>
      <c r="E592" s="149">
        <f t="shared" si="9"/>
        <v>2510995100</v>
      </c>
      <c r="F592" s="149" t="s">
        <v>3157</v>
      </c>
      <c r="G592" s="149" t="s">
        <v>930</v>
      </c>
      <c r="H592" s="149" t="s">
        <v>3513</v>
      </c>
      <c r="I592" s="149" t="s">
        <v>3568</v>
      </c>
    </row>
    <row r="593" spans="1:12" hidden="1" x14ac:dyDescent="0.2">
      <c r="A593" s="149" t="s">
        <v>1403</v>
      </c>
      <c r="D593" s="149" t="s">
        <v>147</v>
      </c>
      <c r="E593" s="149">
        <f t="shared" si="9"/>
        <v>2510995165</v>
      </c>
      <c r="F593" s="149" t="s">
        <v>3157</v>
      </c>
      <c r="G593" s="149" t="s">
        <v>930</v>
      </c>
      <c r="H593" s="149" t="s">
        <v>3513</v>
      </c>
      <c r="I593" s="149" t="s">
        <v>3570</v>
      </c>
    </row>
    <row r="594" spans="1:12" hidden="1" x14ac:dyDescent="0.2">
      <c r="A594" s="149" t="s">
        <v>1403</v>
      </c>
      <c r="D594" s="149" t="s">
        <v>148</v>
      </c>
      <c r="E594" s="149">
        <f t="shared" si="9"/>
        <v>2510995185</v>
      </c>
      <c r="F594" s="149" t="s">
        <v>3157</v>
      </c>
      <c r="G594" s="149" t="s">
        <v>930</v>
      </c>
      <c r="H594" s="149" t="s">
        <v>3513</v>
      </c>
      <c r="I594" s="149" t="s">
        <v>3572</v>
      </c>
      <c r="K594" s="151"/>
      <c r="L594" s="149"/>
    </row>
    <row r="595" spans="1:12" hidden="1" x14ac:dyDescent="0.2">
      <c r="A595" s="149" t="s">
        <v>1403</v>
      </c>
      <c r="D595" s="149" t="s">
        <v>149</v>
      </c>
      <c r="E595" s="149">
        <f t="shared" si="9"/>
        <v>2510995195</v>
      </c>
      <c r="F595" s="149" t="s">
        <v>3157</v>
      </c>
      <c r="G595" s="149" t="s">
        <v>930</v>
      </c>
      <c r="H595" s="149" t="s">
        <v>3513</v>
      </c>
      <c r="I595" s="149" t="s">
        <v>3574</v>
      </c>
    </row>
    <row r="596" spans="1:12" hidden="1" x14ac:dyDescent="0.2">
      <c r="A596" s="149" t="s">
        <v>1403</v>
      </c>
      <c r="D596" s="149" t="s">
        <v>150</v>
      </c>
      <c r="E596" s="149">
        <f t="shared" si="9"/>
        <v>2510995220</v>
      </c>
      <c r="F596" s="149" t="s">
        <v>3157</v>
      </c>
      <c r="G596" s="149" t="s">
        <v>930</v>
      </c>
      <c r="H596" s="149" t="s">
        <v>3513</v>
      </c>
      <c r="I596" s="149" t="s">
        <v>3576</v>
      </c>
    </row>
    <row r="597" spans="1:12" hidden="1" x14ac:dyDescent="0.2">
      <c r="A597" s="149" t="s">
        <v>1403</v>
      </c>
      <c r="D597" s="149" t="s">
        <v>151</v>
      </c>
      <c r="E597" s="149">
        <f t="shared" si="9"/>
        <v>2510995235</v>
      </c>
      <c r="F597" s="149" t="s">
        <v>3157</v>
      </c>
      <c r="G597" s="149" t="s">
        <v>930</v>
      </c>
      <c r="H597" s="149" t="s">
        <v>3513</v>
      </c>
      <c r="I597" s="149" t="s">
        <v>3578</v>
      </c>
    </row>
    <row r="598" spans="1:12" hidden="1" x14ac:dyDescent="0.2">
      <c r="A598" s="149" t="s">
        <v>1403</v>
      </c>
      <c r="D598" s="149" t="s">
        <v>152</v>
      </c>
      <c r="E598" s="149">
        <f t="shared" si="9"/>
        <v>2510995240</v>
      </c>
      <c r="F598" s="149" t="s">
        <v>3157</v>
      </c>
      <c r="G598" s="149" t="s">
        <v>930</v>
      </c>
      <c r="H598" s="149" t="s">
        <v>3513</v>
      </c>
      <c r="I598" s="149" t="s">
        <v>3580</v>
      </c>
    </row>
    <row r="599" spans="1:12" hidden="1" x14ac:dyDescent="0.2">
      <c r="A599" s="149" t="s">
        <v>1403</v>
      </c>
      <c r="D599" s="149" t="s">
        <v>153</v>
      </c>
      <c r="E599" s="149">
        <f t="shared" si="9"/>
        <v>2510995250</v>
      </c>
      <c r="F599" s="149" t="s">
        <v>3157</v>
      </c>
      <c r="G599" s="149" t="s">
        <v>930</v>
      </c>
      <c r="H599" s="149" t="s">
        <v>3513</v>
      </c>
      <c r="I599" s="149" t="s">
        <v>933</v>
      </c>
    </row>
    <row r="600" spans="1:12" hidden="1" x14ac:dyDescent="0.2">
      <c r="A600" s="149" t="s">
        <v>1403</v>
      </c>
      <c r="D600" s="149" t="s">
        <v>154</v>
      </c>
      <c r="E600" s="149">
        <f t="shared" si="9"/>
        <v>2510995260</v>
      </c>
      <c r="F600" s="149" t="s">
        <v>3157</v>
      </c>
      <c r="G600" s="149" t="s">
        <v>930</v>
      </c>
      <c r="H600" s="149" t="s">
        <v>3513</v>
      </c>
      <c r="I600" s="149" t="s">
        <v>935</v>
      </c>
    </row>
    <row r="601" spans="1:12" hidden="1" x14ac:dyDescent="0.2">
      <c r="A601" s="149" t="s">
        <v>1403</v>
      </c>
      <c r="D601" s="149" t="s">
        <v>155</v>
      </c>
      <c r="E601" s="149">
        <f t="shared" si="9"/>
        <v>2510995265</v>
      </c>
      <c r="F601" s="149" t="s">
        <v>3157</v>
      </c>
      <c r="G601" s="149" t="s">
        <v>930</v>
      </c>
      <c r="H601" s="149" t="s">
        <v>3513</v>
      </c>
      <c r="I601" s="149" t="s">
        <v>937</v>
      </c>
    </row>
    <row r="602" spans="1:12" hidden="1" x14ac:dyDescent="0.2">
      <c r="A602" s="149" t="s">
        <v>1403</v>
      </c>
      <c r="D602" s="149" t="s">
        <v>156</v>
      </c>
      <c r="E602" s="149">
        <f t="shared" si="9"/>
        <v>2510995270</v>
      </c>
      <c r="F602" s="149" t="s">
        <v>3157</v>
      </c>
      <c r="G602" s="149" t="s">
        <v>930</v>
      </c>
      <c r="H602" s="149" t="s">
        <v>3513</v>
      </c>
      <c r="I602" s="149" t="s">
        <v>939</v>
      </c>
      <c r="K602" s="151"/>
      <c r="L602" s="149"/>
    </row>
    <row r="603" spans="1:12" hidden="1" x14ac:dyDescent="0.2">
      <c r="A603" s="149" t="s">
        <v>1403</v>
      </c>
      <c r="D603" s="149" t="s">
        <v>157</v>
      </c>
      <c r="E603" s="149">
        <f t="shared" si="9"/>
        <v>2510995275</v>
      </c>
      <c r="F603" s="149" t="s">
        <v>3157</v>
      </c>
      <c r="G603" s="149" t="s">
        <v>930</v>
      </c>
      <c r="H603" s="149" t="s">
        <v>3513</v>
      </c>
      <c r="I603" s="149" t="s">
        <v>941</v>
      </c>
    </row>
    <row r="604" spans="1:12" hidden="1" x14ac:dyDescent="0.2">
      <c r="A604" s="149" t="s">
        <v>1403</v>
      </c>
      <c r="D604" s="149" t="s">
        <v>158</v>
      </c>
      <c r="E604" s="149">
        <f t="shared" si="9"/>
        <v>2510995285</v>
      </c>
      <c r="F604" s="149" t="s">
        <v>3157</v>
      </c>
      <c r="G604" s="149" t="s">
        <v>930</v>
      </c>
      <c r="H604" s="149" t="s">
        <v>3513</v>
      </c>
      <c r="I604" s="149" t="s">
        <v>943</v>
      </c>
    </row>
    <row r="605" spans="1:12" hidden="1" x14ac:dyDescent="0.2">
      <c r="A605" s="149" t="s">
        <v>1403</v>
      </c>
      <c r="D605" s="149" t="s">
        <v>159</v>
      </c>
      <c r="E605" s="149">
        <f t="shared" si="9"/>
        <v>2510995295</v>
      </c>
      <c r="F605" s="149" t="s">
        <v>3157</v>
      </c>
      <c r="G605" s="149" t="s">
        <v>930</v>
      </c>
      <c r="H605" s="149" t="s">
        <v>3513</v>
      </c>
      <c r="I605" s="149" t="s">
        <v>945</v>
      </c>
    </row>
    <row r="606" spans="1:12" hidden="1" x14ac:dyDescent="0.2">
      <c r="A606" s="149" t="s">
        <v>1403</v>
      </c>
      <c r="D606" s="149" t="s">
        <v>160</v>
      </c>
      <c r="E606" s="149">
        <f t="shared" si="9"/>
        <v>2510995310</v>
      </c>
      <c r="F606" s="149" t="s">
        <v>3157</v>
      </c>
      <c r="G606" s="149" t="s">
        <v>930</v>
      </c>
      <c r="H606" s="149" t="s">
        <v>3513</v>
      </c>
      <c r="I606" s="149" t="s">
        <v>947</v>
      </c>
      <c r="L606" s="149"/>
    </row>
    <row r="607" spans="1:12" hidden="1" x14ac:dyDescent="0.2">
      <c r="A607" s="149" t="s">
        <v>1403</v>
      </c>
      <c r="D607" s="149" t="s">
        <v>161</v>
      </c>
      <c r="E607" s="149">
        <f t="shared" si="9"/>
        <v>2510995320</v>
      </c>
      <c r="F607" s="149" t="s">
        <v>3157</v>
      </c>
      <c r="G607" s="149" t="s">
        <v>930</v>
      </c>
      <c r="H607" s="149" t="s">
        <v>3513</v>
      </c>
      <c r="I607" s="149" t="s">
        <v>949</v>
      </c>
    </row>
    <row r="608" spans="1:12" hidden="1" x14ac:dyDescent="0.2">
      <c r="A608" s="149" t="s">
        <v>1403</v>
      </c>
      <c r="D608" s="149" t="s">
        <v>162</v>
      </c>
      <c r="E608" s="149">
        <f t="shared" si="9"/>
        <v>2510995345</v>
      </c>
      <c r="F608" s="149" t="s">
        <v>3157</v>
      </c>
      <c r="G608" s="149" t="s">
        <v>930</v>
      </c>
      <c r="H608" s="149" t="s">
        <v>3513</v>
      </c>
      <c r="I608" s="149" t="s">
        <v>9092</v>
      </c>
    </row>
    <row r="609" spans="1:12" hidden="1" x14ac:dyDescent="0.2">
      <c r="A609" s="149" t="s">
        <v>1403</v>
      </c>
      <c r="D609" s="149" t="s">
        <v>163</v>
      </c>
      <c r="E609" s="149">
        <f t="shared" si="9"/>
        <v>2510995350</v>
      </c>
      <c r="F609" s="149" t="s">
        <v>3157</v>
      </c>
      <c r="G609" s="149" t="s">
        <v>930</v>
      </c>
      <c r="H609" s="149" t="s">
        <v>3513</v>
      </c>
      <c r="I609" s="149" t="s">
        <v>571</v>
      </c>
    </row>
    <row r="610" spans="1:12" hidden="1" x14ac:dyDescent="0.2">
      <c r="A610" s="149" t="s">
        <v>1403</v>
      </c>
      <c r="D610" s="149" t="s">
        <v>164</v>
      </c>
      <c r="E610" s="149">
        <f t="shared" si="9"/>
        <v>2510995370</v>
      </c>
      <c r="F610" s="149" t="s">
        <v>3157</v>
      </c>
      <c r="G610" s="149" t="s">
        <v>930</v>
      </c>
      <c r="H610" s="149" t="s">
        <v>3513</v>
      </c>
      <c r="I610" s="149" t="s">
        <v>9094</v>
      </c>
    </row>
    <row r="611" spans="1:12" hidden="1" x14ac:dyDescent="0.2">
      <c r="A611" s="149" t="s">
        <v>1403</v>
      </c>
      <c r="D611" s="149" t="s">
        <v>165</v>
      </c>
      <c r="E611" s="149">
        <f t="shared" si="9"/>
        <v>2510995380</v>
      </c>
      <c r="F611" s="149" t="s">
        <v>3157</v>
      </c>
      <c r="G611" s="149" t="s">
        <v>930</v>
      </c>
      <c r="H611" s="149" t="s">
        <v>3513</v>
      </c>
      <c r="I611" s="149" t="s">
        <v>574</v>
      </c>
    </row>
    <row r="612" spans="1:12" hidden="1" x14ac:dyDescent="0.2">
      <c r="A612" s="149" t="s">
        <v>1403</v>
      </c>
      <c r="D612" s="149" t="s">
        <v>166</v>
      </c>
      <c r="E612" s="149">
        <f t="shared" si="9"/>
        <v>2510995385</v>
      </c>
      <c r="F612" s="149" t="s">
        <v>3157</v>
      </c>
      <c r="G612" s="149" t="s">
        <v>930</v>
      </c>
      <c r="H612" s="149" t="s">
        <v>3513</v>
      </c>
      <c r="I612" s="149" t="s">
        <v>576</v>
      </c>
    </row>
    <row r="613" spans="1:12" hidden="1" x14ac:dyDescent="0.2">
      <c r="A613" s="149" t="s">
        <v>1403</v>
      </c>
      <c r="D613" s="149" t="s">
        <v>167</v>
      </c>
      <c r="E613" s="149">
        <f t="shared" si="9"/>
        <v>2510995405</v>
      </c>
      <c r="F613" s="149" t="s">
        <v>3157</v>
      </c>
      <c r="G613" s="149" t="s">
        <v>930</v>
      </c>
      <c r="H613" s="149" t="s">
        <v>3513</v>
      </c>
      <c r="I613" s="149" t="s">
        <v>578</v>
      </c>
    </row>
    <row r="614" spans="1:12" hidden="1" x14ac:dyDescent="0.2">
      <c r="A614" s="149" t="s">
        <v>1403</v>
      </c>
      <c r="D614" s="149" t="s">
        <v>168</v>
      </c>
      <c r="E614" s="149">
        <f t="shared" si="9"/>
        <v>2515000000</v>
      </c>
      <c r="F614" s="149" t="s">
        <v>3157</v>
      </c>
      <c r="G614" s="149" t="s">
        <v>169</v>
      </c>
      <c r="H614" s="149" t="s">
        <v>3522</v>
      </c>
      <c r="I614" s="149" t="s">
        <v>3443</v>
      </c>
    </row>
    <row r="615" spans="1:12" hidden="1" x14ac:dyDescent="0.2">
      <c r="A615" s="149" t="s">
        <v>1403</v>
      </c>
      <c r="D615" s="149" t="s">
        <v>170</v>
      </c>
      <c r="E615" s="149">
        <f t="shared" si="9"/>
        <v>2515000030</v>
      </c>
      <c r="F615" s="149" t="s">
        <v>3157</v>
      </c>
      <c r="G615" s="149" t="s">
        <v>169</v>
      </c>
      <c r="H615" s="149" t="s">
        <v>3522</v>
      </c>
      <c r="I615" s="149" t="s">
        <v>932</v>
      </c>
    </row>
    <row r="616" spans="1:12" hidden="1" x14ac:dyDescent="0.2">
      <c r="A616" s="149" t="s">
        <v>1403</v>
      </c>
      <c r="D616" s="149" t="s">
        <v>171</v>
      </c>
      <c r="E616" s="149">
        <f t="shared" si="9"/>
        <v>2515000060</v>
      </c>
      <c r="F616" s="149" t="s">
        <v>3157</v>
      </c>
      <c r="G616" s="149" t="s">
        <v>169</v>
      </c>
      <c r="H616" s="149" t="s">
        <v>3522</v>
      </c>
      <c r="I616" s="149" t="s">
        <v>507</v>
      </c>
      <c r="K616" s="151"/>
      <c r="L616" s="149"/>
    </row>
    <row r="617" spans="1:12" hidden="1" x14ac:dyDescent="0.2">
      <c r="A617" s="149" t="s">
        <v>1403</v>
      </c>
      <c r="D617" s="149" t="s">
        <v>172</v>
      </c>
      <c r="E617" s="149">
        <f t="shared" si="9"/>
        <v>2515000065</v>
      </c>
      <c r="F617" s="149" t="s">
        <v>3157</v>
      </c>
      <c r="G617" s="149" t="s">
        <v>169</v>
      </c>
      <c r="H617" s="149" t="s">
        <v>3522</v>
      </c>
      <c r="I617" s="149" t="s">
        <v>3564</v>
      </c>
    </row>
    <row r="618" spans="1:12" hidden="1" x14ac:dyDescent="0.2">
      <c r="A618" s="149" t="s">
        <v>1403</v>
      </c>
      <c r="D618" s="149" t="s">
        <v>173</v>
      </c>
      <c r="E618" s="149">
        <f t="shared" si="9"/>
        <v>2515000070</v>
      </c>
      <c r="F618" s="149" t="s">
        <v>3157</v>
      </c>
      <c r="G618" s="149" t="s">
        <v>169</v>
      </c>
      <c r="H618" s="149" t="s">
        <v>3522</v>
      </c>
      <c r="I618" s="149" t="s">
        <v>3566</v>
      </c>
    </row>
    <row r="619" spans="1:12" hidden="1" x14ac:dyDescent="0.2">
      <c r="A619" s="149" t="s">
        <v>1403</v>
      </c>
      <c r="D619" s="149" t="s">
        <v>174</v>
      </c>
      <c r="E619" s="149">
        <f t="shared" si="9"/>
        <v>2515000100</v>
      </c>
      <c r="F619" s="149" t="s">
        <v>3157</v>
      </c>
      <c r="G619" s="149" t="s">
        <v>169</v>
      </c>
      <c r="H619" s="149" t="s">
        <v>3522</v>
      </c>
      <c r="I619" s="149" t="s">
        <v>3568</v>
      </c>
    </row>
    <row r="620" spans="1:12" hidden="1" x14ac:dyDescent="0.2">
      <c r="A620" s="149" t="s">
        <v>1403</v>
      </c>
      <c r="D620" s="149" t="s">
        <v>175</v>
      </c>
      <c r="E620" s="149">
        <f t="shared" si="9"/>
        <v>2515000165</v>
      </c>
      <c r="F620" s="149" t="s">
        <v>3157</v>
      </c>
      <c r="G620" s="149" t="s">
        <v>169</v>
      </c>
      <c r="H620" s="149" t="s">
        <v>3522</v>
      </c>
      <c r="I620" s="149" t="s">
        <v>3570</v>
      </c>
    </row>
    <row r="621" spans="1:12" hidden="1" x14ac:dyDescent="0.2">
      <c r="A621" s="149" t="s">
        <v>1403</v>
      </c>
      <c r="D621" s="149" t="s">
        <v>176</v>
      </c>
      <c r="E621" s="149">
        <f t="shared" si="9"/>
        <v>2515000185</v>
      </c>
      <c r="F621" s="149" t="s">
        <v>3157</v>
      </c>
      <c r="G621" s="149" t="s">
        <v>169</v>
      </c>
      <c r="H621" s="149" t="s">
        <v>3522</v>
      </c>
      <c r="I621" s="149" t="s">
        <v>3572</v>
      </c>
      <c r="K621" s="151"/>
      <c r="L621" s="149"/>
    </row>
    <row r="622" spans="1:12" hidden="1" x14ac:dyDescent="0.2">
      <c r="A622" s="149" t="s">
        <v>1403</v>
      </c>
      <c r="D622" s="149" t="s">
        <v>177</v>
      </c>
      <c r="E622" s="149">
        <f t="shared" si="9"/>
        <v>2515000195</v>
      </c>
      <c r="F622" s="149" t="s">
        <v>3157</v>
      </c>
      <c r="G622" s="149" t="s">
        <v>169</v>
      </c>
      <c r="H622" s="149" t="s">
        <v>3522</v>
      </c>
      <c r="I622" s="149" t="s">
        <v>3574</v>
      </c>
    </row>
    <row r="623" spans="1:12" hidden="1" x14ac:dyDescent="0.2">
      <c r="A623" s="149" t="s">
        <v>1403</v>
      </c>
      <c r="D623" s="149" t="s">
        <v>178</v>
      </c>
      <c r="E623" s="149">
        <f t="shared" si="9"/>
        <v>2515000220</v>
      </c>
      <c r="F623" s="149" t="s">
        <v>3157</v>
      </c>
      <c r="G623" s="149" t="s">
        <v>169</v>
      </c>
      <c r="H623" s="149" t="s">
        <v>3522</v>
      </c>
      <c r="I623" s="149" t="s">
        <v>3576</v>
      </c>
    </row>
    <row r="624" spans="1:12" hidden="1" x14ac:dyDescent="0.2">
      <c r="A624" s="149" t="s">
        <v>1403</v>
      </c>
      <c r="D624" s="149" t="s">
        <v>179</v>
      </c>
      <c r="E624" s="149">
        <f t="shared" si="9"/>
        <v>2515000235</v>
      </c>
      <c r="F624" s="149" t="s">
        <v>3157</v>
      </c>
      <c r="G624" s="149" t="s">
        <v>169</v>
      </c>
      <c r="H624" s="149" t="s">
        <v>3522</v>
      </c>
      <c r="I624" s="149" t="s">
        <v>3578</v>
      </c>
    </row>
    <row r="625" spans="1:12" hidden="1" x14ac:dyDescent="0.2">
      <c r="A625" s="149" t="s">
        <v>1403</v>
      </c>
      <c r="D625" s="149" t="s">
        <v>180</v>
      </c>
      <c r="E625" s="149">
        <f t="shared" si="9"/>
        <v>2515000240</v>
      </c>
      <c r="F625" s="149" t="s">
        <v>3157</v>
      </c>
      <c r="G625" s="149" t="s">
        <v>169</v>
      </c>
      <c r="H625" s="149" t="s">
        <v>3522</v>
      </c>
      <c r="I625" s="149" t="s">
        <v>3580</v>
      </c>
    </row>
    <row r="626" spans="1:12" hidden="1" x14ac:dyDescent="0.2">
      <c r="A626" s="149" t="s">
        <v>1403</v>
      </c>
      <c r="D626" s="149" t="s">
        <v>181</v>
      </c>
      <c r="E626" s="149">
        <f t="shared" si="9"/>
        <v>2515000250</v>
      </c>
      <c r="F626" s="149" t="s">
        <v>3157</v>
      </c>
      <c r="G626" s="149" t="s">
        <v>169</v>
      </c>
      <c r="H626" s="149" t="s">
        <v>3522</v>
      </c>
      <c r="I626" s="149" t="s">
        <v>933</v>
      </c>
    </row>
    <row r="627" spans="1:12" hidden="1" x14ac:dyDescent="0.2">
      <c r="A627" s="149" t="s">
        <v>1403</v>
      </c>
      <c r="D627" s="149" t="s">
        <v>182</v>
      </c>
      <c r="E627" s="149">
        <f t="shared" si="9"/>
        <v>2515000260</v>
      </c>
      <c r="F627" s="149" t="s">
        <v>3157</v>
      </c>
      <c r="G627" s="149" t="s">
        <v>169</v>
      </c>
      <c r="H627" s="149" t="s">
        <v>3522</v>
      </c>
      <c r="I627" s="149" t="s">
        <v>935</v>
      </c>
    </row>
    <row r="628" spans="1:12" hidden="1" x14ac:dyDescent="0.2">
      <c r="A628" s="149" t="s">
        <v>1403</v>
      </c>
      <c r="D628" s="149" t="s">
        <v>183</v>
      </c>
      <c r="E628" s="149">
        <f t="shared" si="9"/>
        <v>2515000265</v>
      </c>
      <c r="F628" s="149" t="s">
        <v>3157</v>
      </c>
      <c r="G628" s="149" t="s">
        <v>169</v>
      </c>
      <c r="H628" s="149" t="s">
        <v>3522</v>
      </c>
      <c r="I628" s="149" t="s">
        <v>937</v>
      </c>
    </row>
    <row r="629" spans="1:12" hidden="1" x14ac:dyDescent="0.2">
      <c r="A629" s="149" t="s">
        <v>1403</v>
      </c>
      <c r="D629" s="149" t="s">
        <v>184</v>
      </c>
      <c r="E629" s="149">
        <f t="shared" si="9"/>
        <v>2515000270</v>
      </c>
      <c r="F629" s="149" t="s">
        <v>3157</v>
      </c>
      <c r="G629" s="149" t="s">
        <v>169</v>
      </c>
      <c r="H629" s="149" t="s">
        <v>3522</v>
      </c>
      <c r="I629" s="149" t="s">
        <v>939</v>
      </c>
      <c r="K629" s="151"/>
      <c r="L629" s="149"/>
    </row>
    <row r="630" spans="1:12" hidden="1" x14ac:dyDescent="0.2">
      <c r="A630" s="149" t="s">
        <v>1403</v>
      </c>
      <c r="D630" s="149" t="s">
        <v>185</v>
      </c>
      <c r="E630" s="149">
        <f t="shared" si="9"/>
        <v>2515000275</v>
      </c>
      <c r="F630" s="149" t="s">
        <v>3157</v>
      </c>
      <c r="G630" s="149" t="s">
        <v>169</v>
      </c>
      <c r="H630" s="149" t="s">
        <v>3522</v>
      </c>
      <c r="I630" s="149" t="s">
        <v>941</v>
      </c>
    </row>
    <row r="631" spans="1:12" hidden="1" x14ac:dyDescent="0.2">
      <c r="A631" s="149" t="s">
        <v>1403</v>
      </c>
      <c r="D631" s="149" t="s">
        <v>186</v>
      </c>
      <c r="E631" s="149">
        <f t="shared" si="9"/>
        <v>2515000285</v>
      </c>
      <c r="F631" s="149" t="s">
        <v>3157</v>
      </c>
      <c r="G631" s="149" t="s">
        <v>169</v>
      </c>
      <c r="H631" s="149" t="s">
        <v>3522</v>
      </c>
      <c r="I631" s="149" t="s">
        <v>943</v>
      </c>
    </row>
    <row r="632" spans="1:12" hidden="1" x14ac:dyDescent="0.2">
      <c r="A632" s="149" t="s">
        <v>1403</v>
      </c>
      <c r="D632" s="149" t="s">
        <v>187</v>
      </c>
      <c r="E632" s="149">
        <f t="shared" si="9"/>
        <v>2515000295</v>
      </c>
      <c r="F632" s="149" t="s">
        <v>3157</v>
      </c>
      <c r="G632" s="149" t="s">
        <v>169</v>
      </c>
      <c r="H632" s="149" t="s">
        <v>3522</v>
      </c>
      <c r="I632" s="149" t="s">
        <v>945</v>
      </c>
    </row>
    <row r="633" spans="1:12" hidden="1" x14ac:dyDescent="0.2">
      <c r="A633" s="149" t="s">
        <v>1403</v>
      </c>
      <c r="D633" s="149" t="s">
        <v>188</v>
      </c>
      <c r="E633" s="149">
        <f t="shared" si="9"/>
        <v>2515000310</v>
      </c>
      <c r="F633" s="149" t="s">
        <v>3157</v>
      </c>
      <c r="G633" s="149" t="s">
        <v>169</v>
      </c>
      <c r="H633" s="149" t="s">
        <v>3522</v>
      </c>
      <c r="I633" s="149" t="s">
        <v>947</v>
      </c>
      <c r="L633" s="149"/>
    </row>
    <row r="634" spans="1:12" hidden="1" x14ac:dyDescent="0.2">
      <c r="A634" s="149" t="s">
        <v>1403</v>
      </c>
      <c r="D634" s="149" t="s">
        <v>189</v>
      </c>
      <c r="E634" s="149">
        <f t="shared" si="9"/>
        <v>2515000320</v>
      </c>
      <c r="F634" s="149" t="s">
        <v>3157</v>
      </c>
      <c r="G634" s="149" t="s">
        <v>169</v>
      </c>
      <c r="H634" s="149" t="s">
        <v>3522</v>
      </c>
      <c r="I634" s="149" t="s">
        <v>949</v>
      </c>
    </row>
    <row r="635" spans="1:12" hidden="1" x14ac:dyDescent="0.2">
      <c r="A635" s="149" t="s">
        <v>1403</v>
      </c>
      <c r="D635" s="149" t="s">
        <v>190</v>
      </c>
      <c r="E635" s="149">
        <f t="shared" si="9"/>
        <v>2515000345</v>
      </c>
      <c r="F635" s="149" t="s">
        <v>3157</v>
      </c>
      <c r="G635" s="149" t="s">
        <v>169</v>
      </c>
      <c r="H635" s="149" t="s">
        <v>3522</v>
      </c>
      <c r="I635" s="149" t="s">
        <v>9092</v>
      </c>
    </row>
    <row r="636" spans="1:12" hidden="1" x14ac:dyDescent="0.2">
      <c r="A636" s="149" t="s">
        <v>1403</v>
      </c>
      <c r="D636" s="149" t="s">
        <v>191</v>
      </c>
      <c r="E636" s="149">
        <f t="shared" si="9"/>
        <v>2515000350</v>
      </c>
      <c r="F636" s="149" t="s">
        <v>3157</v>
      </c>
      <c r="G636" s="149" t="s">
        <v>169</v>
      </c>
      <c r="H636" s="149" t="s">
        <v>3522</v>
      </c>
      <c r="I636" s="149" t="s">
        <v>571</v>
      </c>
    </row>
    <row r="637" spans="1:12" hidden="1" x14ac:dyDescent="0.2">
      <c r="A637" s="149" t="s">
        <v>1403</v>
      </c>
      <c r="D637" s="149" t="s">
        <v>192</v>
      </c>
      <c r="E637" s="149">
        <f t="shared" si="9"/>
        <v>2515000370</v>
      </c>
      <c r="F637" s="149" t="s">
        <v>3157</v>
      </c>
      <c r="G637" s="149" t="s">
        <v>169</v>
      </c>
      <c r="H637" s="149" t="s">
        <v>3522</v>
      </c>
      <c r="I637" s="149" t="s">
        <v>9094</v>
      </c>
    </row>
    <row r="638" spans="1:12" hidden="1" x14ac:dyDescent="0.2">
      <c r="A638" s="149" t="s">
        <v>1403</v>
      </c>
      <c r="D638" s="149" t="s">
        <v>193</v>
      </c>
      <c r="E638" s="149">
        <f t="shared" si="9"/>
        <v>2515000380</v>
      </c>
      <c r="F638" s="149" t="s">
        <v>3157</v>
      </c>
      <c r="G638" s="149" t="s">
        <v>169</v>
      </c>
      <c r="H638" s="149" t="s">
        <v>3522</v>
      </c>
      <c r="I638" s="149" t="s">
        <v>574</v>
      </c>
    </row>
    <row r="639" spans="1:12" hidden="1" x14ac:dyDescent="0.2">
      <c r="A639" s="149" t="s">
        <v>1403</v>
      </c>
      <c r="D639" s="149" t="s">
        <v>194</v>
      </c>
      <c r="E639" s="149">
        <f t="shared" si="9"/>
        <v>2515000385</v>
      </c>
      <c r="F639" s="149" t="s">
        <v>3157</v>
      </c>
      <c r="G639" s="149" t="s">
        <v>169</v>
      </c>
      <c r="H639" s="149" t="s">
        <v>3522</v>
      </c>
      <c r="I639" s="149" t="s">
        <v>576</v>
      </c>
    </row>
    <row r="640" spans="1:12" hidden="1" x14ac:dyDescent="0.2">
      <c r="A640" s="149" t="s">
        <v>1403</v>
      </c>
      <c r="D640" s="149" t="s">
        <v>195</v>
      </c>
      <c r="E640" s="149">
        <f t="shared" si="9"/>
        <v>2515000405</v>
      </c>
      <c r="F640" s="149" t="s">
        <v>3157</v>
      </c>
      <c r="G640" s="149" t="s">
        <v>169</v>
      </c>
      <c r="H640" s="149" t="s">
        <v>3522</v>
      </c>
      <c r="I640" s="149" t="s">
        <v>578</v>
      </c>
    </row>
    <row r="641" spans="1:12" hidden="1" x14ac:dyDescent="0.2">
      <c r="A641" s="149" t="s">
        <v>1403</v>
      </c>
      <c r="D641" s="149" t="s">
        <v>196</v>
      </c>
      <c r="E641" s="149">
        <f t="shared" si="9"/>
        <v>2515000900</v>
      </c>
      <c r="F641" s="149" t="s">
        <v>3157</v>
      </c>
      <c r="G641" s="149" t="s">
        <v>169</v>
      </c>
      <c r="H641" s="149" t="s">
        <v>3522</v>
      </c>
      <c r="I641" s="149" t="s">
        <v>3454</v>
      </c>
    </row>
    <row r="642" spans="1:12" hidden="1" x14ac:dyDescent="0.2">
      <c r="A642" s="149" t="s">
        <v>1403</v>
      </c>
      <c r="D642" s="149" t="s">
        <v>197</v>
      </c>
      <c r="E642" s="149">
        <f t="shared" ref="E642:E705" si="10">VALUE(D642)</f>
        <v>2515010000</v>
      </c>
      <c r="F642" s="149" t="s">
        <v>3157</v>
      </c>
      <c r="G642" s="149" t="s">
        <v>169</v>
      </c>
      <c r="H642" s="149" t="s">
        <v>3531</v>
      </c>
      <c r="I642" s="149" t="s">
        <v>3443</v>
      </c>
    </row>
    <row r="643" spans="1:12" hidden="1" x14ac:dyDescent="0.2">
      <c r="A643" s="149" t="s">
        <v>1403</v>
      </c>
      <c r="D643" s="149" t="s">
        <v>198</v>
      </c>
      <c r="E643" s="149">
        <f t="shared" si="10"/>
        <v>2515010030</v>
      </c>
      <c r="F643" s="149" t="s">
        <v>3157</v>
      </c>
      <c r="G643" s="149" t="s">
        <v>169</v>
      </c>
      <c r="H643" s="149" t="s">
        <v>3531</v>
      </c>
      <c r="I643" s="149" t="s">
        <v>932</v>
      </c>
    </row>
    <row r="644" spans="1:12" hidden="1" x14ac:dyDescent="0.2">
      <c r="A644" s="149" t="s">
        <v>1403</v>
      </c>
      <c r="D644" s="149" t="s">
        <v>199</v>
      </c>
      <c r="E644" s="149">
        <f t="shared" si="10"/>
        <v>2515010060</v>
      </c>
      <c r="F644" s="149" t="s">
        <v>3157</v>
      </c>
      <c r="G644" s="149" t="s">
        <v>169</v>
      </c>
      <c r="H644" s="149" t="s">
        <v>3531</v>
      </c>
      <c r="I644" s="149" t="s">
        <v>507</v>
      </c>
      <c r="K644" s="151"/>
      <c r="L644" s="149"/>
    </row>
    <row r="645" spans="1:12" hidden="1" x14ac:dyDescent="0.2">
      <c r="A645" s="149" t="s">
        <v>1403</v>
      </c>
      <c r="D645" s="149" t="s">
        <v>200</v>
      </c>
      <c r="E645" s="149">
        <f t="shared" si="10"/>
        <v>2515010065</v>
      </c>
      <c r="F645" s="149" t="s">
        <v>3157</v>
      </c>
      <c r="G645" s="149" t="s">
        <v>169</v>
      </c>
      <c r="H645" s="149" t="s">
        <v>3531</v>
      </c>
      <c r="I645" s="149" t="s">
        <v>3564</v>
      </c>
    </row>
    <row r="646" spans="1:12" hidden="1" x14ac:dyDescent="0.2">
      <c r="A646" s="149" t="s">
        <v>1403</v>
      </c>
      <c r="D646" s="149" t="s">
        <v>201</v>
      </c>
      <c r="E646" s="149">
        <f t="shared" si="10"/>
        <v>2515010070</v>
      </c>
      <c r="F646" s="149" t="s">
        <v>3157</v>
      </c>
      <c r="G646" s="149" t="s">
        <v>169</v>
      </c>
      <c r="H646" s="149" t="s">
        <v>3531</v>
      </c>
      <c r="I646" s="149" t="s">
        <v>3566</v>
      </c>
    </row>
    <row r="647" spans="1:12" hidden="1" x14ac:dyDescent="0.2">
      <c r="A647" s="149" t="s">
        <v>1403</v>
      </c>
      <c r="D647" s="149" t="s">
        <v>202</v>
      </c>
      <c r="E647" s="149">
        <f t="shared" si="10"/>
        <v>2515010100</v>
      </c>
      <c r="F647" s="149" t="s">
        <v>3157</v>
      </c>
      <c r="G647" s="149" t="s">
        <v>169</v>
      </c>
      <c r="H647" s="149" t="s">
        <v>3531</v>
      </c>
      <c r="I647" s="149" t="s">
        <v>3568</v>
      </c>
    </row>
    <row r="648" spans="1:12" hidden="1" x14ac:dyDescent="0.2">
      <c r="A648" s="149" t="s">
        <v>1403</v>
      </c>
      <c r="D648" s="149" t="s">
        <v>203</v>
      </c>
      <c r="E648" s="149">
        <f t="shared" si="10"/>
        <v>2515010165</v>
      </c>
      <c r="F648" s="149" t="s">
        <v>3157</v>
      </c>
      <c r="G648" s="149" t="s">
        <v>169</v>
      </c>
      <c r="H648" s="149" t="s">
        <v>3531</v>
      </c>
      <c r="I648" s="149" t="s">
        <v>3570</v>
      </c>
    </row>
    <row r="649" spans="1:12" hidden="1" x14ac:dyDescent="0.2">
      <c r="A649" s="149" t="s">
        <v>1403</v>
      </c>
      <c r="D649" s="149" t="s">
        <v>204</v>
      </c>
      <c r="E649" s="149">
        <f t="shared" si="10"/>
        <v>2515010185</v>
      </c>
      <c r="F649" s="149" t="s">
        <v>3157</v>
      </c>
      <c r="G649" s="149" t="s">
        <v>169</v>
      </c>
      <c r="H649" s="149" t="s">
        <v>3531</v>
      </c>
      <c r="I649" s="149" t="s">
        <v>3572</v>
      </c>
      <c r="K649" s="151"/>
      <c r="L649" s="149"/>
    </row>
    <row r="650" spans="1:12" hidden="1" x14ac:dyDescent="0.2">
      <c r="A650" s="149" t="s">
        <v>1403</v>
      </c>
      <c r="D650" s="149" t="s">
        <v>205</v>
      </c>
      <c r="E650" s="149">
        <f t="shared" si="10"/>
        <v>2515010195</v>
      </c>
      <c r="F650" s="149" t="s">
        <v>3157</v>
      </c>
      <c r="G650" s="149" t="s">
        <v>169</v>
      </c>
      <c r="H650" s="149" t="s">
        <v>3531</v>
      </c>
      <c r="I650" s="149" t="s">
        <v>3574</v>
      </c>
    </row>
    <row r="651" spans="1:12" hidden="1" x14ac:dyDescent="0.2">
      <c r="A651" s="149" t="s">
        <v>1403</v>
      </c>
      <c r="D651" s="149" t="s">
        <v>206</v>
      </c>
      <c r="E651" s="149">
        <f t="shared" si="10"/>
        <v>2515010220</v>
      </c>
      <c r="F651" s="149" t="s">
        <v>3157</v>
      </c>
      <c r="G651" s="149" t="s">
        <v>169</v>
      </c>
      <c r="H651" s="149" t="s">
        <v>3531</v>
      </c>
      <c r="I651" s="149" t="s">
        <v>3576</v>
      </c>
    </row>
    <row r="652" spans="1:12" hidden="1" x14ac:dyDescent="0.2">
      <c r="A652" s="149" t="s">
        <v>1403</v>
      </c>
      <c r="D652" s="149" t="s">
        <v>207</v>
      </c>
      <c r="E652" s="149">
        <f t="shared" si="10"/>
        <v>2515010235</v>
      </c>
      <c r="F652" s="149" t="s">
        <v>3157</v>
      </c>
      <c r="G652" s="149" t="s">
        <v>169</v>
      </c>
      <c r="H652" s="149" t="s">
        <v>3531</v>
      </c>
      <c r="I652" s="149" t="s">
        <v>3578</v>
      </c>
    </row>
    <row r="653" spans="1:12" hidden="1" x14ac:dyDescent="0.2">
      <c r="A653" s="149" t="s">
        <v>1403</v>
      </c>
      <c r="D653" s="149" t="s">
        <v>208</v>
      </c>
      <c r="E653" s="149">
        <f t="shared" si="10"/>
        <v>2515010240</v>
      </c>
      <c r="F653" s="149" t="s">
        <v>3157</v>
      </c>
      <c r="G653" s="149" t="s">
        <v>169</v>
      </c>
      <c r="H653" s="149" t="s">
        <v>3531</v>
      </c>
      <c r="I653" s="149" t="s">
        <v>3580</v>
      </c>
    </row>
    <row r="654" spans="1:12" hidden="1" x14ac:dyDescent="0.2">
      <c r="A654" s="149" t="s">
        <v>1403</v>
      </c>
      <c r="D654" s="149" t="s">
        <v>209</v>
      </c>
      <c r="E654" s="149">
        <f t="shared" si="10"/>
        <v>2515010250</v>
      </c>
      <c r="F654" s="149" t="s">
        <v>3157</v>
      </c>
      <c r="G654" s="149" t="s">
        <v>169</v>
      </c>
      <c r="H654" s="149" t="s">
        <v>3531</v>
      </c>
      <c r="I654" s="149" t="s">
        <v>933</v>
      </c>
    </row>
    <row r="655" spans="1:12" hidden="1" x14ac:dyDescent="0.2">
      <c r="A655" s="149" t="s">
        <v>1403</v>
      </c>
      <c r="D655" s="149" t="s">
        <v>210</v>
      </c>
      <c r="E655" s="149">
        <f t="shared" si="10"/>
        <v>2515010260</v>
      </c>
      <c r="F655" s="149" t="s">
        <v>3157</v>
      </c>
      <c r="G655" s="149" t="s">
        <v>169</v>
      </c>
      <c r="H655" s="149" t="s">
        <v>3531</v>
      </c>
      <c r="I655" s="149" t="s">
        <v>935</v>
      </c>
    </row>
    <row r="656" spans="1:12" hidden="1" x14ac:dyDescent="0.2">
      <c r="A656" s="149" t="s">
        <v>1403</v>
      </c>
      <c r="D656" s="149" t="s">
        <v>211</v>
      </c>
      <c r="E656" s="149">
        <f t="shared" si="10"/>
        <v>2515010265</v>
      </c>
      <c r="F656" s="149" t="s">
        <v>3157</v>
      </c>
      <c r="G656" s="149" t="s">
        <v>169</v>
      </c>
      <c r="H656" s="149" t="s">
        <v>3531</v>
      </c>
      <c r="I656" s="149" t="s">
        <v>937</v>
      </c>
    </row>
    <row r="657" spans="1:12" hidden="1" x14ac:dyDescent="0.2">
      <c r="A657" s="149" t="s">
        <v>1403</v>
      </c>
      <c r="D657" s="149" t="s">
        <v>212</v>
      </c>
      <c r="E657" s="149">
        <f t="shared" si="10"/>
        <v>2515010270</v>
      </c>
      <c r="F657" s="149" t="s">
        <v>3157</v>
      </c>
      <c r="G657" s="149" t="s">
        <v>169</v>
      </c>
      <c r="H657" s="149" t="s">
        <v>3531</v>
      </c>
      <c r="I657" s="149" t="s">
        <v>939</v>
      </c>
      <c r="K657" s="151"/>
      <c r="L657" s="149"/>
    </row>
    <row r="658" spans="1:12" hidden="1" x14ac:dyDescent="0.2">
      <c r="A658" s="149" t="s">
        <v>1403</v>
      </c>
      <c r="D658" s="149" t="s">
        <v>213</v>
      </c>
      <c r="E658" s="149">
        <f t="shared" si="10"/>
        <v>2515010275</v>
      </c>
      <c r="F658" s="149" t="s">
        <v>3157</v>
      </c>
      <c r="G658" s="149" t="s">
        <v>169</v>
      </c>
      <c r="H658" s="149" t="s">
        <v>3531</v>
      </c>
      <c r="I658" s="149" t="s">
        <v>941</v>
      </c>
    </row>
    <row r="659" spans="1:12" hidden="1" x14ac:dyDescent="0.2">
      <c r="A659" s="149" t="s">
        <v>1403</v>
      </c>
      <c r="D659" s="149" t="s">
        <v>214</v>
      </c>
      <c r="E659" s="149">
        <f t="shared" si="10"/>
        <v>2515010285</v>
      </c>
      <c r="F659" s="149" t="s">
        <v>3157</v>
      </c>
      <c r="G659" s="149" t="s">
        <v>169</v>
      </c>
      <c r="H659" s="149" t="s">
        <v>3531</v>
      </c>
      <c r="I659" s="149" t="s">
        <v>943</v>
      </c>
    </row>
    <row r="660" spans="1:12" hidden="1" x14ac:dyDescent="0.2">
      <c r="A660" s="149" t="s">
        <v>1403</v>
      </c>
      <c r="D660" s="149" t="s">
        <v>215</v>
      </c>
      <c r="E660" s="149">
        <f t="shared" si="10"/>
        <v>2515010295</v>
      </c>
      <c r="F660" s="149" t="s">
        <v>3157</v>
      </c>
      <c r="G660" s="149" t="s">
        <v>169</v>
      </c>
      <c r="H660" s="149" t="s">
        <v>3531</v>
      </c>
      <c r="I660" s="149" t="s">
        <v>945</v>
      </c>
    </row>
    <row r="661" spans="1:12" hidden="1" x14ac:dyDescent="0.2">
      <c r="A661" s="149" t="s">
        <v>1403</v>
      </c>
      <c r="D661" s="149" t="s">
        <v>216</v>
      </c>
      <c r="E661" s="149">
        <f t="shared" si="10"/>
        <v>2515010310</v>
      </c>
      <c r="F661" s="149" t="s">
        <v>3157</v>
      </c>
      <c r="G661" s="149" t="s">
        <v>169</v>
      </c>
      <c r="H661" s="149" t="s">
        <v>3531</v>
      </c>
      <c r="I661" s="149" t="s">
        <v>947</v>
      </c>
      <c r="L661" s="149"/>
    </row>
    <row r="662" spans="1:12" hidden="1" x14ac:dyDescent="0.2">
      <c r="A662" s="149" t="s">
        <v>1403</v>
      </c>
      <c r="D662" s="149" t="s">
        <v>217</v>
      </c>
      <c r="E662" s="149">
        <f t="shared" si="10"/>
        <v>2515010320</v>
      </c>
      <c r="F662" s="149" t="s">
        <v>3157</v>
      </c>
      <c r="G662" s="149" t="s">
        <v>169</v>
      </c>
      <c r="H662" s="149" t="s">
        <v>3531</v>
      </c>
      <c r="I662" s="149" t="s">
        <v>949</v>
      </c>
    </row>
    <row r="663" spans="1:12" hidden="1" x14ac:dyDescent="0.2">
      <c r="A663" s="149" t="s">
        <v>1403</v>
      </c>
      <c r="D663" s="149" t="s">
        <v>218</v>
      </c>
      <c r="E663" s="149">
        <f t="shared" si="10"/>
        <v>2515010345</v>
      </c>
      <c r="F663" s="149" t="s">
        <v>3157</v>
      </c>
      <c r="G663" s="149" t="s">
        <v>169</v>
      </c>
      <c r="H663" s="149" t="s">
        <v>3531</v>
      </c>
      <c r="I663" s="149" t="s">
        <v>9092</v>
      </c>
    </row>
    <row r="664" spans="1:12" hidden="1" x14ac:dyDescent="0.2">
      <c r="A664" s="149" t="s">
        <v>1403</v>
      </c>
      <c r="D664" s="149" t="s">
        <v>219</v>
      </c>
      <c r="E664" s="149">
        <f t="shared" si="10"/>
        <v>2515010350</v>
      </c>
      <c r="F664" s="149" t="s">
        <v>3157</v>
      </c>
      <c r="G664" s="149" t="s">
        <v>169</v>
      </c>
      <c r="H664" s="149" t="s">
        <v>3531</v>
      </c>
      <c r="I664" s="149" t="s">
        <v>571</v>
      </c>
    </row>
    <row r="665" spans="1:12" hidden="1" x14ac:dyDescent="0.2">
      <c r="A665" s="149" t="s">
        <v>1403</v>
      </c>
      <c r="D665" s="149" t="s">
        <v>220</v>
      </c>
      <c r="E665" s="149">
        <f t="shared" si="10"/>
        <v>2515010370</v>
      </c>
      <c r="F665" s="149" t="s">
        <v>3157</v>
      </c>
      <c r="G665" s="149" t="s">
        <v>169</v>
      </c>
      <c r="H665" s="149" t="s">
        <v>3531</v>
      </c>
      <c r="I665" s="149" t="s">
        <v>9094</v>
      </c>
    </row>
    <row r="666" spans="1:12" hidden="1" x14ac:dyDescent="0.2">
      <c r="A666" s="149" t="s">
        <v>1403</v>
      </c>
      <c r="D666" s="149" t="s">
        <v>221</v>
      </c>
      <c r="E666" s="149">
        <f t="shared" si="10"/>
        <v>2515010380</v>
      </c>
      <c r="F666" s="149" t="s">
        <v>3157</v>
      </c>
      <c r="G666" s="149" t="s">
        <v>169</v>
      </c>
      <c r="H666" s="149" t="s">
        <v>3531</v>
      </c>
      <c r="I666" s="149" t="s">
        <v>574</v>
      </c>
    </row>
    <row r="667" spans="1:12" hidden="1" x14ac:dyDescent="0.2">
      <c r="A667" s="149" t="s">
        <v>1403</v>
      </c>
      <c r="D667" s="149" t="s">
        <v>222</v>
      </c>
      <c r="E667" s="149">
        <f t="shared" si="10"/>
        <v>2515010385</v>
      </c>
      <c r="F667" s="149" t="s">
        <v>3157</v>
      </c>
      <c r="G667" s="149" t="s">
        <v>169</v>
      </c>
      <c r="H667" s="149" t="s">
        <v>3531</v>
      </c>
      <c r="I667" s="149" t="s">
        <v>576</v>
      </c>
    </row>
    <row r="668" spans="1:12" hidden="1" x14ac:dyDescent="0.2">
      <c r="A668" s="149" t="s">
        <v>1403</v>
      </c>
      <c r="D668" s="149" t="s">
        <v>223</v>
      </c>
      <c r="E668" s="149">
        <f t="shared" si="10"/>
        <v>2515010405</v>
      </c>
      <c r="F668" s="149" t="s">
        <v>3157</v>
      </c>
      <c r="G668" s="149" t="s">
        <v>169</v>
      </c>
      <c r="H668" s="149" t="s">
        <v>3531</v>
      </c>
      <c r="I668" s="149" t="s">
        <v>578</v>
      </c>
    </row>
    <row r="669" spans="1:12" hidden="1" x14ac:dyDescent="0.2">
      <c r="A669" s="149" t="s">
        <v>1403</v>
      </c>
      <c r="D669" s="149" t="s">
        <v>224</v>
      </c>
      <c r="E669" s="149">
        <f t="shared" si="10"/>
        <v>2515010900</v>
      </c>
      <c r="F669" s="149" t="s">
        <v>3157</v>
      </c>
      <c r="G669" s="149" t="s">
        <v>169</v>
      </c>
      <c r="H669" s="149" t="s">
        <v>3531</v>
      </c>
      <c r="I669" s="149" t="s">
        <v>3454</v>
      </c>
    </row>
    <row r="670" spans="1:12" hidden="1" x14ac:dyDescent="0.2">
      <c r="A670" s="149" t="s">
        <v>1403</v>
      </c>
      <c r="D670" s="149" t="s">
        <v>225</v>
      </c>
      <c r="E670" s="149">
        <f t="shared" si="10"/>
        <v>2515020000</v>
      </c>
      <c r="F670" s="149" t="s">
        <v>3157</v>
      </c>
      <c r="G670" s="149" t="s">
        <v>169</v>
      </c>
      <c r="H670" s="149" t="s">
        <v>3540</v>
      </c>
      <c r="I670" s="149" t="s">
        <v>3443</v>
      </c>
    </row>
    <row r="671" spans="1:12" hidden="1" x14ac:dyDescent="0.2">
      <c r="A671" s="149" t="s">
        <v>1403</v>
      </c>
      <c r="D671" s="149" t="s">
        <v>226</v>
      </c>
      <c r="E671" s="149">
        <f t="shared" si="10"/>
        <v>2515020030</v>
      </c>
      <c r="F671" s="149" t="s">
        <v>3157</v>
      </c>
      <c r="G671" s="149" t="s">
        <v>169</v>
      </c>
      <c r="H671" s="149" t="s">
        <v>3540</v>
      </c>
      <c r="I671" s="149" t="s">
        <v>932</v>
      </c>
    </row>
    <row r="672" spans="1:12" hidden="1" x14ac:dyDescent="0.2">
      <c r="A672" s="149" t="s">
        <v>1403</v>
      </c>
      <c r="D672" s="149" t="s">
        <v>227</v>
      </c>
      <c r="E672" s="149">
        <f t="shared" si="10"/>
        <v>2515020060</v>
      </c>
      <c r="F672" s="149" t="s">
        <v>3157</v>
      </c>
      <c r="G672" s="149" t="s">
        <v>169</v>
      </c>
      <c r="H672" s="149" t="s">
        <v>3540</v>
      </c>
      <c r="I672" s="149" t="s">
        <v>507</v>
      </c>
      <c r="K672" s="151"/>
      <c r="L672" s="149"/>
    </row>
    <row r="673" spans="1:12" hidden="1" x14ac:dyDescent="0.2">
      <c r="A673" s="149" t="s">
        <v>1403</v>
      </c>
      <c r="D673" s="149" t="s">
        <v>228</v>
      </c>
      <c r="E673" s="149">
        <f t="shared" si="10"/>
        <v>2515020065</v>
      </c>
      <c r="F673" s="149" t="s">
        <v>3157</v>
      </c>
      <c r="G673" s="149" t="s">
        <v>169</v>
      </c>
      <c r="H673" s="149" t="s">
        <v>3540</v>
      </c>
      <c r="I673" s="149" t="s">
        <v>3564</v>
      </c>
    </row>
    <row r="674" spans="1:12" hidden="1" x14ac:dyDescent="0.2">
      <c r="A674" s="149" t="s">
        <v>1403</v>
      </c>
      <c r="D674" s="149" t="s">
        <v>229</v>
      </c>
      <c r="E674" s="149">
        <f t="shared" si="10"/>
        <v>2515020070</v>
      </c>
      <c r="F674" s="149" t="s">
        <v>3157</v>
      </c>
      <c r="G674" s="149" t="s">
        <v>169</v>
      </c>
      <c r="H674" s="149" t="s">
        <v>3540</v>
      </c>
      <c r="I674" s="149" t="s">
        <v>3566</v>
      </c>
    </row>
    <row r="675" spans="1:12" hidden="1" x14ac:dyDescent="0.2">
      <c r="A675" s="149" t="s">
        <v>1403</v>
      </c>
      <c r="D675" s="149" t="s">
        <v>230</v>
      </c>
      <c r="E675" s="149">
        <f t="shared" si="10"/>
        <v>2515020100</v>
      </c>
      <c r="F675" s="149" t="s">
        <v>3157</v>
      </c>
      <c r="G675" s="149" t="s">
        <v>169</v>
      </c>
      <c r="H675" s="149" t="s">
        <v>3540</v>
      </c>
      <c r="I675" s="149" t="s">
        <v>3568</v>
      </c>
    </row>
    <row r="676" spans="1:12" hidden="1" x14ac:dyDescent="0.2">
      <c r="A676" s="149" t="s">
        <v>1403</v>
      </c>
      <c r="D676" s="149" t="s">
        <v>231</v>
      </c>
      <c r="E676" s="149">
        <f t="shared" si="10"/>
        <v>2515020165</v>
      </c>
      <c r="F676" s="149" t="s">
        <v>3157</v>
      </c>
      <c r="G676" s="149" t="s">
        <v>169</v>
      </c>
      <c r="H676" s="149" t="s">
        <v>3540</v>
      </c>
      <c r="I676" s="149" t="s">
        <v>3570</v>
      </c>
    </row>
    <row r="677" spans="1:12" hidden="1" x14ac:dyDescent="0.2">
      <c r="A677" s="149" t="s">
        <v>1403</v>
      </c>
      <c r="D677" s="149" t="s">
        <v>232</v>
      </c>
      <c r="E677" s="149">
        <f t="shared" si="10"/>
        <v>2515020185</v>
      </c>
      <c r="F677" s="149" t="s">
        <v>3157</v>
      </c>
      <c r="G677" s="149" t="s">
        <v>169</v>
      </c>
      <c r="H677" s="149" t="s">
        <v>3540</v>
      </c>
      <c r="I677" s="149" t="s">
        <v>3572</v>
      </c>
      <c r="K677" s="151"/>
      <c r="L677" s="149"/>
    </row>
    <row r="678" spans="1:12" hidden="1" x14ac:dyDescent="0.2">
      <c r="A678" s="149" t="s">
        <v>1403</v>
      </c>
      <c r="D678" s="149" t="s">
        <v>233</v>
      </c>
      <c r="E678" s="149">
        <f t="shared" si="10"/>
        <v>2515020195</v>
      </c>
      <c r="F678" s="149" t="s">
        <v>3157</v>
      </c>
      <c r="G678" s="149" t="s">
        <v>169</v>
      </c>
      <c r="H678" s="149" t="s">
        <v>3540</v>
      </c>
      <c r="I678" s="149" t="s">
        <v>3574</v>
      </c>
    </row>
    <row r="679" spans="1:12" hidden="1" x14ac:dyDescent="0.2">
      <c r="A679" s="149" t="s">
        <v>1403</v>
      </c>
      <c r="D679" s="149" t="s">
        <v>234</v>
      </c>
      <c r="E679" s="149">
        <f t="shared" si="10"/>
        <v>2515020220</v>
      </c>
      <c r="F679" s="149" t="s">
        <v>3157</v>
      </c>
      <c r="G679" s="149" t="s">
        <v>169</v>
      </c>
      <c r="H679" s="149" t="s">
        <v>3540</v>
      </c>
      <c r="I679" s="149" t="s">
        <v>3576</v>
      </c>
    </row>
    <row r="680" spans="1:12" hidden="1" x14ac:dyDescent="0.2">
      <c r="A680" s="149" t="s">
        <v>1403</v>
      </c>
      <c r="D680" s="149" t="s">
        <v>235</v>
      </c>
      <c r="E680" s="149">
        <f t="shared" si="10"/>
        <v>2515020235</v>
      </c>
      <c r="F680" s="149" t="s">
        <v>3157</v>
      </c>
      <c r="G680" s="149" t="s">
        <v>169</v>
      </c>
      <c r="H680" s="149" t="s">
        <v>3540</v>
      </c>
      <c r="I680" s="149" t="s">
        <v>3578</v>
      </c>
    </row>
    <row r="681" spans="1:12" hidden="1" x14ac:dyDescent="0.2">
      <c r="A681" s="149" t="s">
        <v>1403</v>
      </c>
      <c r="D681" s="149" t="s">
        <v>236</v>
      </c>
      <c r="E681" s="149">
        <f t="shared" si="10"/>
        <v>2515020240</v>
      </c>
      <c r="F681" s="149" t="s">
        <v>3157</v>
      </c>
      <c r="G681" s="149" t="s">
        <v>169</v>
      </c>
      <c r="H681" s="149" t="s">
        <v>3540</v>
      </c>
      <c r="I681" s="149" t="s">
        <v>3580</v>
      </c>
    </row>
    <row r="682" spans="1:12" hidden="1" x14ac:dyDescent="0.2">
      <c r="A682" s="149" t="s">
        <v>1403</v>
      </c>
      <c r="D682" s="149" t="s">
        <v>237</v>
      </c>
      <c r="E682" s="149">
        <f t="shared" si="10"/>
        <v>2515020250</v>
      </c>
      <c r="F682" s="149" t="s">
        <v>3157</v>
      </c>
      <c r="G682" s="149" t="s">
        <v>169</v>
      </c>
      <c r="H682" s="149" t="s">
        <v>3540</v>
      </c>
      <c r="I682" s="149" t="s">
        <v>933</v>
      </c>
    </row>
    <row r="683" spans="1:12" hidden="1" x14ac:dyDescent="0.2">
      <c r="A683" s="149" t="s">
        <v>1403</v>
      </c>
      <c r="D683" s="149" t="s">
        <v>238</v>
      </c>
      <c r="E683" s="149">
        <f t="shared" si="10"/>
        <v>2515020260</v>
      </c>
      <c r="F683" s="149" t="s">
        <v>3157</v>
      </c>
      <c r="G683" s="149" t="s">
        <v>169</v>
      </c>
      <c r="H683" s="149" t="s">
        <v>3540</v>
      </c>
      <c r="I683" s="149" t="s">
        <v>935</v>
      </c>
    </row>
    <row r="684" spans="1:12" hidden="1" x14ac:dyDescent="0.2">
      <c r="A684" s="149" t="s">
        <v>1403</v>
      </c>
      <c r="D684" s="149" t="s">
        <v>239</v>
      </c>
      <c r="E684" s="149">
        <f t="shared" si="10"/>
        <v>2515020265</v>
      </c>
      <c r="F684" s="149" t="s">
        <v>3157</v>
      </c>
      <c r="G684" s="149" t="s">
        <v>169</v>
      </c>
      <c r="H684" s="149" t="s">
        <v>3540</v>
      </c>
      <c r="I684" s="149" t="s">
        <v>937</v>
      </c>
    </row>
    <row r="685" spans="1:12" hidden="1" x14ac:dyDescent="0.2">
      <c r="A685" s="149" t="s">
        <v>1403</v>
      </c>
      <c r="D685" s="149" t="s">
        <v>240</v>
      </c>
      <c r="E685" s="149">
        <f t="shared" si="10"/>
        <v>2515020270</v>
      </c>
      <c r="F685" s="149" t="s">
        <v>3157</v>
      </c>
      <c r="G685" s="149" t="s">
        <v>169</v>
      </c>
      <c r="H685" s="149" t="s">
        <v>3540</v>
      </c>
      <c r="I685" s="149" t="s">
        <v>939</v>
      </c>
      <c r="K685" s="151"/>
      <c r="L685" s="149"/>
    </row>
    <row r="686" spans="1:12" hidden="1" x14ac:dyDescent="0.2">
      <c r="A686" s="149" t="s">
        <v>1403</v>
      </c>
      <c r="D686" s="149" t="s">
        <v>241</v>
      </c>
      <c r="E686" s="149">
        <f t="shared" si="10"/>
        <v>2515020275</v>
      </c>
      <c r="F686" s="149" t="s">
        <v>3157</v>
      </c>
      <c r="G686" s="149" t="s">
        <v>169</v>
      </c>
      <c r="H686" s="149" t="s">
        <v>3540</v>
      </c>
      <c r="I686" s="149" t="s">
        <v>941</v>
      </c>
    </row>
    <row r="687" spans="1:12" hidden="1" x14ac:dyDescent="0.2">
      <c r="A687" s="149" t="s">
        <v>1403</v>
      </c>
      <c r="D687" s="149" t="s">
        <v>242</v>
      </c>
      <c r="E687" s="149">
        <f t="shared" si="10"/>
        <v>2515020285</v>
      </c>
      <c r="F687" s="149" t="s">
        <v>3157</v>
      </c>
      <c r="G687" s="149" t="s">
        <v>169</v>
      </c>
      <c r="H687" s="149" t="s">
        <v>3540</v>
      </c>
      <c r="I687" s="149" t="s">
        <v>943</v>
      </c>
    </row>
    <row r="688" spans="1:12" hidden="1" x14ac:dyDescent="0.2">
      <c r="A688" s="149" t="s">
        <v>1403</v>
      </c>
      <c r="D688" s="149" t="s">
        <v>243</v>
      </c>
      <c r="E688" s="149">
        <f t="shared" si="10"/>
        <v>2515020295</v>
      </c>
      <c r="F688" s="149" t="s">
        <v>3157</v>
      </c>
      <c r="G688" s="149" t="s">
        <v>169</v>
      </c>
      <c r="H688" s="149" t="s">
        <v>3540</v>
      </c>
      <c r="I688" s="149" t="s">
        <v>945</v>
      </c>
    </row>
    <row r="689" spans="1:12" hidden="1" x14ac:dyDescent="0.2">
      <c r="A689" s="149" t="s">
        <v>1403</v>
      </c>
      <c r="D689" s="149" t="s">
        <v>244</v>
      </c>
      <c r="E689" s="149">
        <f t="shared" si="10"/>
        <v>2515020310</v>
      </c>
      <c r="F689" s="149" t="s">
        <v>3157</v>
      </c>
      <c r="G689" s="149" t="s">
        <v>169</v>
      </c>
      <c r="H689" s="149" t="s">
        <v>3540</v>
      </c>
      <c r="I689" s="149" t="s">
        <v>947</v>
      </c>
      <c r="L689" s="149"/>
    </row>
    <row r="690" spans="1:12" hidden="1" x14ac:dyDescent="0.2">
      <c r="A690" s="149" t="s">
        <v>1403</v>
      </c>
      <c r="D690" s="149" t="s">
        <v>245</v>
      </c>
      <c r="E690" s="149">
        <f t="shared" si="10"/>
        <v>2515020320</v>
      </c>
      <c r="F690" s="149" t="s">
        <v>3157</v>
      </c>
      <c r="G690" s="149" t="s">
        <v>169</v>
      </c>
      <c r="H690" s="149" t="s">
        <v>3540</v>
      </c>
      <c r="I690" s="149" t="s">
        <v>949</v>
      </c>
    </row>
    <row r="691" spans="1:12" hidden="1" x14ac:dyDescent="0.2">
      <c r="A691" s="149" t="s">
        <v>1403</v>
      </c>
      <c r="D691" s="149" t="s">
        <v>246</v>
      </c>
      <c r="E691" s="149">
        <f t="shared" si="10"/>
        <v>2515020345</v>
      </c>
      <c r="F691" s="149" t="s">
        <v>3157</v>
      </c>
      <c r="G691" s="149" t="s">
        <v>169</v>
      </c>
      <c r="H691" s="149" t="s">
        <v>3540</v>
      </c>
      <c r="I691" s="149" t="s">
        <v>9092</v>
      </c>
    </row>
    <row r="692" spans="1:12" hidden="1" x14ac:dyDescent="0.2">
      <c r="A692" s="149" t="s">
        <v>1403</v>
      </c>
      <c r="D692" s="149" t="s">
        <v>247</v>
      </c>
      <c r="E692" s="149">
        <f t="shared" si="10"/>
        <v>2515020350</v>
      </c>
      <c r="F692" s="149" t="s">
        <v>3157</v>
      </c>
      <c r="G692" s="149" t="s">
        <v>169</v>
      </c>
      <c r="H692" s="149" t="s">
        <v>3540</v>
      </c>
      <c r="I692" s="149" t="s">
        <v>571</v>
      </c>
    </row>
    <row r="693" spans="1:12" hidden="1" x14ac:dyDescent="0.2">
      <c r="A693" s="149" t="s">
        <v>1403</v>
      </c>
      <c r="D693" s="149" t="s">
        <v>4527</v>
      </c>
      <c r="E693" s="149">
        <f t="shared" si="10"/>
        <v>2515020370</v>
      </c>
      <c r="F693" s="149" t="s">
        <v>3157</v>
      </c>
      <c r="G693" s="149" t="s">
        <v>169</v>
      </c>
      <c r="H693" s="149" t="s">
        <v>3540</v>
      </c>
      <c r="I693" s="149" t="s">
        <v>9094</v>
      </c>
    </row>
    <row r="694" spans="1:12" hidden="1" x14ac:dyDescent="0.2">
      <c r="A694" s="149" t="s">
        <v>1403</v>
      </c>
      <c r="D694" s="149" t="s">
        <v>4528</v>
      </c>
      <c r="E694" s="149">
        <f t="shared" si="10"/>
        <v>2515020380</v>
      </c>
      <c r="F694" s="149" t="s">
        <v>3157</v>
      </c>
      <c r="G694" s="149" t="s">
        <v>169</v>
      </c>
      <c r="H694" s="149" t="s">
        <v>3540</v>
      </c>
      <c r="I694" s="149" t="s">
        <v>574</v>
      </c>
    </row>
    <row r="695" spans="1:12" hidden="1" x14ac:dyDescent="0.2">
      <c r="A695" s="149" t="s">
        <v>1403</v>
      </c>
      <c r="D695" s="149" t="s">
        <v>4529</v>
      </c>
      <c r="E695" s="149">
        <f t="shared" si="10"/>
        <v>2515020385</v>
      </c>
      <c r="F695" s="149" t="s">
        <v>3157</v>
      </c>
      <c r="G695" s="149" t="s">
        <v>169</v>
      </c>
      <c r="H695" s="149" t="s">
        <v>3540</v>
      </c>
      <c r="I695" s="149" t="s">
        <v>576</v>
      </c>
    </row>
    <row r="696" spans="1:12" hidden="1" x14ac:dyDescent="0.2">
      <c r="A696" s="149" t="s">
        <v>1403</v>
      </c>
      <c r="D696" s="149" t="s">
        <v>4530</v>
      </c>
      <c r="E696" s="149">
        <f t="shared" si="10"/>
        <v>2515020405</v>
      </c>
      <c r="F696" s="149" t="s">
        <v>3157</v>
      </c>
      <c r="G696" s="149" t="s">
        <v>169</v>
      </c>
      <c r="H696" s="149" t="s">
        <v>3540</v>
      </c>
      <c r="I696" s="149" t="s">
        <v>578</v>
      </c>
    </row>
    <row r="697" spans="1:12" hidden="1" x14ac:dyDescent="0.2">
      <c r="A697" s="149" t="s">
        <v>1403</v>
      </c>
      <c r="D697" s="149" t="s">
        <v>4531</v>
      </c>
      <c r="E697" s="149">
        <f t="shared" si="10"/>
        <v>2515020900</v>
      </c>
      <c r="F697" s="149" t="s">
        <v>3157</v>
      </c>
      <c r="G697" s="149" t="s">
        <v>169</v>
      </c>
      <c r="H697" s="149" t="s">
        <v>3540</v>
      </c>
      <c r="I697" s="149" t="s">
        <v>3454</v>
      </c>
    </row>
    <row r="698" spans="1:12" hidden="1" x14ac:dyDescent="0.2">
      <c r="A698" s="149" t="s">
        <v>1403</v>
      </c>
      <c r="D698" s="149" t="s">
        <v>4532</v>
      </c>
      <c r="E698" s="149">
        <f t="shared" si="10"/>
        <v>2515030000</v>
      </c>
      <c r="F698" s="149" t="s">
        <v>3157</v>
      </c>
      <c r="G698" s="149" t="s">
        <v>169</v>
      </c>
      <c r="H698" s="149" t="s">
        <v>913</v>
      </c>
      <c r="I698" s="149" t="s">
        <v>3443</v>
      </c>
    </row>
    <row r="699" spans="1:12" hidden="1" x14ac:dyDescent="0.2">
      <c r="A699" s="149" t="s">
        <v>1403</v>
      </c>
      <c r="D699" s="149" t="s">
        <v>4533</v>
      </c>
      <c r="E699" s="149">
        <f t="shared" si="10"/>
        <v>2515030030</v>
      </c>
      <c r="F699" s="149" t="s">
        <v>3157</v>
      </c>
      <c r="G699" s="149" t="s">
        <v>169</v>
      </c>
      <c r="H699" s="149" t="s">
        <v>913</v>
      </c>
      <c r="I699" s="149" t="s">
        <v>932</v>
      </c>
    </row>
    <row r="700" spans="1:12" hidden="1" x14ac:dyDescent="0.2">
      <c r="A700" s="149" t="s">
        <v>1403</v>
      </c>
      <c r="D700" s="149" t="s">
        <v>4534</v>
      </c>
      <c r="E700" s="149">
        <f t="shared" si="10"/>
        <v>2515030060</v>
      </c>
      <c r="F700" s="149" t="s">
        <v>3157</v>
      </c>
      <c r="G700" s="149" t="s">
        <v>169</v>
      </c>
      <c r="H700" s="149" t="s">
        <v>913</v>
      </c>
      <c r="I700" s="149" t="s">
        <v>507</v>
      </c>
      <c r="K700" s="151"/>
      <c r="L700" s="149"/>
    </row>
    <row r="701" spans="1:12" hidden="1" x14ac:dyDescent="0.2">
      <c r="A701" s="149" t="s">
        <v>1403</v>
      </c>
      <c r="D701" s="149" t="s">
        <v>4535</v>
      </c>
      <c r="E701" s="149">
        <f t="shared" si="10"/>
        <v>2515030065</v>
      </c>
      <c r="F701" s="149" t="s">
        <v>3157</v>
      </c>
      <c r="G701" s="149" t="s">
        <v>169</v>
      </c>
      <c r="H701" s="149" t="s">
        <v>913</v>
      </c>
      <c r="I701" s="149" t="s">
        <v>3564</v>
      </c>
    </row>
    <row r="702" spans="1:12" hidden="1" x14ac:dyDescent="0.2">
      <c r="A702" s="149" t="s">
        <v>1403</v>
      </c>
      <c r="D702" s="149" t="s">
        <v>4536</v>
      </c>
      <c r="E702" s="149">
        <f t="shared" si="10"/>
        <v>2515030070</v>
      </c>
      <c r="F702" s="149" t="s">
        <v>3157</v>
      </c>
      <c r="G702" s="149" t="s">
        <v>169</v>
      </c>
      <c r="H702" s="149" t="s">
        <v>913</v>
      </c>
      <c r="I702" s="149" t="s">
        <v>3566</v>
      </c>
    </row>
    <row r="703" spans="1:12" hidden="1" x14ac:dyDescent="0.2">
      <c r="A703" s="149" t="s">
        <v>1403</v>
      </c>
      <c r="D703" s="149" t="s">
        <v>4537</v>
      </c>
      <c r="E703" s="149">
        <f t="shared" si="10"/>
        <v>2515030100</v>
      </c>
      <c r="F703" s="149" t="s">
        <v>3157</v>
      </c>
      <c r="G703" s="149" t="s">
        <v>169</v>
      </c>
      <c r="H703" s="149" t="s">
        <v>913</v>
      </c>
      <c r="I703" s="149" t="s">
        <v>3568</v>
      </c>
    </row>
    <row r="704" spans="1:12" hidden="1" x14ac:dyDescent="0.2">
      <c r="A704" s="149" t="s">
        <v>1403</v>
      </c>
      <c r="D704" s="149" t="s">
        <v>4538</v>
      </c>
      <c r="E704" s="149">
        <f t="shared" si="10"/>
        <v>2515030165</v>
      </c>
      <c r="F704" s="149" t="s">
        <v>3157</v>
      </c>
      <c r="G704" s="149" t="s">
        <v>169</v>
      </c>
      <c r="H704" s="149" t="s">
        <v>913</v>
      </c>
      <c r="I704" s="149" t="s">
        <v>3570</v>
      </c>
    </row>
    <row r="705" spans="1:12" hidden="1" x14ac:dyDescent="0.2">
      <c r="A705" s="149" t="s">
        <v>1403</v>
      </c>
      <c r="D705" s="149" t="s">
        <v>4539</v>
      </c>
      <c r="E705" s="149">
        <f t="shared" si="10"/>
        <v>2515030185</v>
      </c>
      <c r="F705" s="149" t="s">
        <v>3157</v>
      </c>
      <c r="G705" s="149" t="s">
        <v>169</v>
      </c>
      <c r="H705" s="149" t="s">
        <v>913</v>
      </c>
      <c r="I705" s="149" t="s">
        <v>3572</v>
      </c>
      <c r="K705" s="151"/>
      <c r="L705" s="149"/>
    </row>
    <row r="706" spans="1:12" hidden="1" x14ac:dyDescent="0.2">
      <c r="A706" s="149" t="s">
        <v>1403</v>
      </c>
      <c r="D706" s="149" t="s">
        <v>4540</v>
      </c>
      <c r="E706" s="149">
        <f t="shared" ref="E706:E769" si="11">VALUE(D706)</f>
        <v>2515030195</v>
      </c>
      <c r="F706" s="149" t="s">
        <v>3157</v>
      </c>
      <c r="G706" s="149" t="s">
        <v>169</v>
      </c>
      <c r="H706" s="149" t="s">
        <v>913</v>
      </c>
      <c r="I706" s="149" t="s">
        <v>3574</v>
      </c>
    </row>
    <row r="707" spans="1:12" hidden="1" x14ac:dyDescent="0.2">
      <c r="A707" s="149" t="s">
        <v>1403</v>
      </c>
      <c r="D707" s="149" t="s">
        <v>4541</v>
      </c>
      <c r="E707" s="149">
        <f t="shared" si="11"/>
        <v>2515030220</v>
      </c>
      <c r="F707" s="149" t="s">
        <v>3157</v>
      </c>
      <c r="G707" s="149" t="s">
        <v>169</v>
      </c>
      <c r="H707" s="149" t="s">
        <v>913</v>
      </c>
      <c r="I707" s="149" t="s">
        <v>3576</v>
      </c>
    </row>
    <row r="708" spans="1:12" hidden="1" x14ac:dyDescent="0.2">
      <c r="A708" s="149" t="s">
        <v>1403</v>
      </c>
      <c r="D708" s="149" t="s">
        <v>4542</v>
      </c>
      <c r="E708" s="149">
        <f t="shared" si="11"/>
        <v>2515030235</v>
      </c>
      <c r="F708" s="149" t="s">
        <v>3157</v>
      </c>
      <c r="G708" s="149" t="s">
        <v>169</v>
      </c>
      <c r="H708" s="149" t="s">
        <v>913</v>
      </c>
      <c r="I708" s="149" t="s">
        <v>3578</v>
      </c>
    </row>
    <row r="709" spans="1:12" hidden="1" x14ac:dyDescent="0.2">
      <c r="A709" s="149" t="s">
        <v>1403</v>
      </c>
      <c r="D709" s="149" t="s">
        <v>4543</v>
      </c>
      <c r="E709" s="149">
        <f t="shared" si="11"/>
        <v>2515030240</v>
      </c>
      <c r="F709" s="149" t="s">
        <v>3157</v>
      </c>
      <c r="G709" s="149" t="s">
        <v>169</v>
      </c>
      <c r="H709" s="149" t="s">
        <v>913</v>
      </c>
      <c r="I709" s="149" t="s">
        <v>3580</v>
      </c>
    </row>
    <row r="710" spans="1:12" hidden="1" x14ac:dyDescent="0.2">
      <c r="A710" s="149" t="s">
        <v>1403</v>
      </c>
      <c r="D710" s="149" t="s">
        <v>4544</v>
      </c>
      <c r="E710" s="149">
        <f t="shared" si="11"/>
        <v>2515030250</v>
      </c>
      <c r="F710" s="149" t="s">
        <v>3157</v>
      </c>
      <c r="G710" s="149" t="s">
        <v>169</v>
      </c>
      <c r="H710" s="149" t="s">
        <v>913</v>
      </c>
      <c r="I710" s="149" t="s">
        <v>933</v>
      </c>
    </row>
    <row r="711" spans="1:12" hidden="1" x14ac:dyDescent="0.2">
      <c r="A711" s="149" t="s">
        <v>1403</v>
      </c>
      <c r="D711" s="149" t="s">
        <v>4545</v>
      </c>
      <c r="E711" s="149">
        <f t="shared" si="11"/>
        <v>2515030260</v>
      </c>
      <c r="F711" s="149" t="s">
        <v>3157</v>
      </c>
      <c r="G711" s="149" t="s">
        <v>169</v>
      </c>
      <c r="H711" s="149" t="s">
        <v>913</v>
      </c>
      <c r="I711" s="149" t="s">
        <v>935</v>
      </c>
    </row>
    <row r="712" spans="1:12" hidden="1" x14ac:dyDescent="0.2">
      <c r="A712" s="149" t="s">
        <v>1403</v>
      </c>
      <c r="D712" s="149" t="s">
        <v>4546</v>
      </c>
      <c r="E712" s="149">
        <f t="shared" si="11"/>
        <v>2515030265</v>
      </c>
      <c r="F712" s="149" t="s">
        <v>3157</v>
      </c>
      <c r="G712" s="149" t="s">
        <v>169</v>
      </c>
      <c r="H712" s="149" t="s">
        <v>913</v>
      </c>
      <c r="I712" s="149" t="s">
        <v>937</v>
      </c>
    </row>
    <row r="713" spans="1:12" hidden="1" x14ac:dyDescent="0.2">
      <c r="A713" s="149" t="s">
        <v>1403</v>
      </c>
      <c r="D713" s="149" t="s">
        <v>4547</v>
      </c>
      <c r="E713" s="149">
        <f t="shared" si="11"/>
        <v>2515030270</v>
      </c>
      <c r="F713" s="149" t="s">
        <v>3157</v>
      </c>
      <c r="G713" s="149" t="s">
        <v>169</v>
      </c>
      <c r="H713" s="149" t="s">
        <v>913</v>
      </c>
      <c r="I713" s="149" t="s">
        <v>939</v>
      </c>
      <c r="K713" s="151"/>
      <c r="L713" s="149"/>
    </row>
    <row r="714" spans="1:12" hidden="1" x14ac:dyDescent="0.2">
      <c r="A714" s="149" t="s">
        <v>1403</v>
      </c>
      <c r="D714" s="149" t="s">
        <v>4548</v>
      </c>
      <c r="E714" s="149">
        <f t="shared" si="11"/>
        <v>2515030275</v>
      </c>
      <c r="F714" s="149" t="s">
        <v>3157</v>
      </c>
      <c r="G714" s="149" t="s">
        <v>169</v>
      </c>
      <c r="H714" s="149" t="s">
        <v>913</v>
      </c>
      <c r="I714" s="149" t="s">
        <v>941</v>
      </c>
    </row>
    <row r="715" spans="1:12" hidden="1" x14ac:dyDescent="0.2">
      <c r="A715" s="149" t="s">
        <v>1403</v>
      </c>
      <c r="D715" s="149" t="s">
        <v>4549</v>
      </c>
      <c r="E715" s="149">
        <f t="shared" si="11"/>
        <v>2515030285</v>
      </c>
      <c r="F715" s="149" t="s">
        <v>3157</v>
      </c>
      <c r="G715" s="149" t="s">
        <v>169</v>
      </c>
      <c r="H715" s="149" t="s">
        <v>913</v>
      </c>
      <c r="I715" s="149" t="s">
        <v>943</v>
      </c>
    </row>
    <row r="716" spans="1:12" hidden="1" x14ac:dyDescent="0.2">
      <c r="A716" s="149" t="s">
        <v>1403</v>
      </c>
      <c r="D716" s="149" t="s">
        <v>4550</v>
      </c>
      <c r="E716" s="149">
        <f t="shared" si="11"/>
        <v>2515030295</v>
      </c>
      <c r="F716" s="149" t="s">
        <v>3157</v>
      </c>
      <c r="G716" s="149" t="s">
        <v>169</v>
      </c>
      <c r="H716" s="149" t="s">
        <v>913</v>
      </c>
      <c r="I716" s="149" t="s">
        <v>945</v>
      </c>
    </row>
    <row r="717" spans="1:12" hidden="1" x14ac:dyDescent="0.2">
      <c r="A717" s="149" t="s">
        <v>1403</v>
      </c>
      <c r="D717" s="149" t="s">
        <v>4551</v>
      </c>
      <c r="E717" s="149">
        <f t="shared" si="11"/>
        <v>2515030310</v>
      </c>
      <c r="F717" s="149" t="s">
        <v>3157</v>
      </c>
      <c r="G717" s="149" t="s">
        <v>169</v>
      </c>
      <c r="H717" s="149" t="s">
        <v>913</v>
      </c>
      <c r="I717" s="149" t="s">
        <v>947</v>
      </c>
      <c r="L717" s="149"/>
    </row>
    <row r="718" spans="1:12" hidden="1" x14ac:dyDescent="0.2">
      <c r="A718" s="149" t="s">
        <v>1403</v>
      </c>
      <c r="D718" s="149" t="s">
        <v>4552</v>
      </c>
      <c r="E718" s="149">
        <f t="shared" si="11"/>
        <v>2515030320</v>
      </c>
      <c r="F718" s="149" t="s">
        <v>3157</v>
      </c>
      <c r="G718" s="149" t="s">
        <v>169</v>
      </c>
      <c r="H718" s="149" t="s">
        <v>913</v>
      </c>
      <c r="I718" s="149" t="s">
        <v>949</v>
      </c>
    </row>
    <row r="719" spans="1:12" hidden="1" x14ac:dyDescent="0.2">
      <c r="A719" s="149" t="s">
        <v>1403</v>
      </c>
      <c r="D719" s="149" t="s">
        <v>4553</v>
      </c>
      <c r="E719" s="149">
        <f t="shared" si="11"/>
        <v>2515030345</v>
      </c>
      <c r="F719" s="149" t="s">
        <v>3157</v>
      </c>
      <c r="G719" s="149" t="s">
        <v>169</v>
      </c>
      <c r="H719" s="149" t="s">
        <v>913</v>
      </c>
      <c r="I719" s="149" t="s">
        <v>9092</v>
      </c>
    </row>
    <row r="720" spans="1:12" hidden="1" x14ac:dyDescent="0.2">
      <c r="A720" s="149" t="s">
        <v>1403</v>
      </c>
      <c r="D720" s="149" t="s">
        <v>4554</v>
      </c>
      <c r="E720" s="149">
        <f t="shared" si="11"/>
        <v>2515030350</v>
      </c>
      <c r="F720" s="149" t="s">
        <v>3157</v>
      </c>
      <c r="G720" s="149" t="s">
        <v>169</v>
      </c>
      <c r="H720" s="149" t="s">
        <v>913</v>
      </c>
      <c r="I720" s="149" t="s">
        <v>571</v>
      </c>
    </row>
    <row r="721" spans="1:12" hidden="1" x14ac:dyDescent="0.2">
      <c r="A721" s="149" t="s">
        <v>1403</v>
      </c>
      <c r="D721" s="149" t="s">
        <v>4555</v>
      </c>
      <c r="E721" s="149">
        <f t="shared" si="11"/>
        <v>2515030370</v>
      </c>
      <c r="F721" s="149" t="s">
        <v>3157</v>
      </c>
      <c r="G721" s="149" t="s">
        <v>169</v>
      </c>
      <c r="H721" s="149" t="s">
        <v>913</v>
      </c>
      <c r="I721" s="149" t="s">
        <v>9094</v>
      </c>
    </row>
    <row r="722" spans="1:12" hidden="1" x14ac:dyDescent="0.2">
      <c r="A722" s="149" t="s">
        <v>1403</v>
      </c>
      <c r="D722" s="149" t="s">
        <v>4556</v>
      </c>
      <c r="E722" s="149">
        <f t="shared" si="11"/>
        <v>2515030380</v>
      </c>
      <c r="F722" s="149" t="s">
        <v>3157</v>
      </c>
      <c r="G722" s="149" t="s">
        <v>169</v>
      </c>
      <c r="H722" s="149" t="s">
        <v>913</v>
      </c>
      <c r="I722" s="149" t="s">
        <v>574</v>
      </c>
    </row>
    <row r="723" spans="1:12" hidden="1" x14ac:dyDescent="0.2">
      <c r="A723" s="149" t="s">
        <v>1403</v>
      </c>
      <c r="D723" s="149" t="s">
        <v>4557</v>
      </c>
      <c r="E723" s="149">
        <f t="shared" si="11"/>
        <v>2515030385</v>
      </c>
      <c r="F723" s="149" t="s">
        <v>3157</v>
      </c>
      <c r="G723" s="149" t="s">
        <v>169</v>
      </c>
      <c r="H723" s="149" t="s">
        <v>913</v>
      </c>
      <c r="I723" s="149" t="s">
        <v>576</v>
      </c>
    </row>
    <row r="724" spans="1:12" hidden="1" x14ac:dyDescent="0.2">
      <c r="A724" s="149" t="s">
        <v>1403</v>
      </c>
      <c r="D724" s="149" t="s">
        <v>4558</v>
      </c>
      <c r="E724" s="149">
        <f t="shared" si="11"/>
        <v>2515030405</v>
      </c>
      <c r="F724" s="149" t="s">
        <v>3157</v>
      </c>
      <c r="G724" s="149" t="s">
        <v>169</v>
      </c>
      <c r="H724" s="149" t="s">
        <v>913</v>
      </c>
      <c r="I724" s="149" t="s">
        <v>578</v>
      </c>
    </row>
    <row r="725" spans="1:12" hidden="1" x14ac:dyDescent="0.2">
      <c r="A725" s="149" t="s">
        <v>1403</v>
      </c>
      <c r="D725" s="149" t="s">
        <v>4559</v>
      </c>
      <c r="E725" s="149">
        <f t="shared" si="11"/>
        <v>2515030900</v>
      </c>
      <c r="F725" s="149" t="s">
        <v>3157</v>
      </c>
      <c r="G725" s="149" t="s">
        <v>169</v>
      </c>
      <c r="H725" s="149" t="s">
        <v>913</v>
      </c>
      <c r="I725" s="149" t="s">
        <v>3454</v>
      </c>
    </row>
    <row r="726" spans="1:12" hidden="1" x14ac:dyDescent="0.2">
      <c r="A726" s="149" t="s">
        <v>1403</v>
      </c>
      <c r="D726" s="149" t="s">
        <v>4560</v>
      </c>
      <c r="E726" s="149">
        <f t="shared" si="11"/>
        <v>2515040000</v>
      </c>
      <c r="F726" s="149" t="s">
        <v>3157</v>
      </c>
      <c r="G726" s="149" t="s">
        <v>169</v>
      </c>
      <c r="H726" s="149" t="s">
        <v>922</v>
      </c>
      <c r="I726" s="149" t="s">
        <v>3443</v>
      </c>
    </row>
    <row r="727" spans="1:12" hidden="1" x14ac:dyDescent="0.2">
      <c r="A727" s="149" t="s">
        <v>1403</v>
      </c>
      <c r="D727" s="149" t="s">
        <v>4561</v>
      </c>
      <c r="E727" s="149">
        <f t="shared" si="11"/>
        <v>2515040030</v>
      </c>
      <c r="F727" s="149" t="s">
        <v>3157</v>
      </c>
      <c r="G727" s="149" t="s">
        <v>169</v>
      </c>
      <c r="H727" s="149" t="s">
        <v>922</v>
      </c>
      <c r="I727" s="149" t="s">
        <v>932</v>
      </c>
    </row>
    <row r="728" spans="1:12" hidden="1" x14ac:dyDescent="0.2">
      <c r="A728" s="149" t="s">
        <v>1403</v>
      </c>
      <c r="D728" s="149" t="s">
        <v>4562</v>
      </c>
      <c r="E728" s="149">
        <f t="shared" si="11"/>
        <v>2515040060</v>
      </c>
      <c r="F728" s="149" t="s">
        <v>3157</v>
      </c>
      <c r="G728" s="149" t="s">
        <v>169</v>
      </c>
      <c r="H728" s="149" t="s">
        <v>922</v>
      </c>
      <c r="I728" s="149" t="s">
        <v>507</v>
      </c>
      <c r="K728" s="151"/>
      <c r="L728" s="149"/>
    </row>
    <row r="729" spans="1:12" hidden="1" x14ac:dyDescent="0.2">
      <c r="A729" s="149" t="s">
        <v>1403</v>
      </c>
      <c r="D729" s="149" t="s">
        <v>4563</v>
      </c>
      <c r="E729" s="149">
        <f t="shared" si="11"/>
        <v>2515040065</v>
      </c>
      <c r="F729" s="149" t="s">
        <v>3157</v>
      </c>
      <c r="G729" s="149" t="s">
        <v>169</v>
      </c>
      <c r="H729" s="149" t="s">
        <v>922</v>
      </c>
      <c r="I729" s="149" t="s">
        <v>3564</v>
      </c>
    </row>
    <row r="730" spans="1:12" hidden="1" x14ac:dyDescent="0.2">
      <c r="A730" s="149" t="s">
        <v>1403</v>
      </c>
      <c r="D730" s="149" t="s">
        <v>4564</v>
      </c>
      <c r="E730" s="149">
        <f t="shared" si="11"/>
        <v>2515040070</v>
      </c>
      <c r="F730" s="149" t="s">
        <v>3157</v>
      </c>
      <c r="G730" s="149" t="s">
        <v>169</v>
      </c>
      <c r="H730" s="149" t="s">
        <v>922</v>
      </c>
      <c r="I730" s="149" t="s">
        <v>3566</v>
      </c>
    </row>
    <row r="731" spans="1:12" hidden="1" x14ac:dyDescent="0.2">
      <c r="A731" s="149" t="s">
        <v>1403</v>
      </c>
      <c r="D731" s="149" t="s">
        <v>4565</v>
      </c>
      <c r="E731" s="149">
        <f t="shared" si="11"/>
        <v>2515040100</v>
      </c>
      <c r="F731" s="149" t="s">
        <v>3157</v>
      </c>
      <c r="G731" s="149" t="s">
        <v>169</v>
      </c>
      <c r="H731" s="149" t="s">
        <v>922</v>
      </c>
      <c r="I731" s="149" t="s">
        <v>3568</v>
      </c>
    </row>
    <row r="732" spans="1:12" hidden="1" x14ac:dyDescent="0.2">
      <c r="A732" s="149" t="s">
        <v>1403</v>
      </c>
      <c r="D732" s="149" t="s">
        <v>4566</v>
      </c>
      <c r="E732" s="149">
        <f t="shared" si="11"/>
        <v>2515040165</v>
      </c>
      <c r="F732" s="149" t="s">
        <v>3157</v>
      </c>
      <c r="G732" s="149" t="s">
        <v>169</v>
      </c>
      <c r="H732" s="149" t="s">
        <v>922</v>
      </c>
      <c r="I732" s="149" t="s">
        <v>3570</v>
      </c>
    </row>
    <row r="733" spans="1:12" hidden="1" x14ac:dyDescent="0.2">
      <c r="A733" s="149" t="s">
        <v>1403</v>
      </c>
      <c r="D733" s="149" t="s">
        <v>4567</v>
      </c>
      <c r="E733" s="149">
        <f t="shared" si="11"/>
        <v>2515040185</v>
      </c>
      <c r="F733" s="149" t="s">
        <v>3157</v>
      </c>
      <c r="G733" s="149" t="s">
        <v>169</v>
      </c>
      <c r="H733" s="149" t="s">
        <v>922</v>
      </c>
      <c r="I733" s="149" t="s">
        <v>3572</v>
      </c>
      <c r="K733" s="151"/>
      <c r="L733" s="149"/>
    </row>
    <row r="734" spans="1:12" hidden="1" x14ac:dyDescent="0.2">
      <c r="A734" s="149" t="s">
        <v>1403</v>
      </c>
      <c r="D734" s="149" t="s">
        <v>4568</v>
      </c>
      <c r="E734" s="149">
        <f t="shared" si="11"/>
        <v>2515040195</v>
      </c>
      <c r="F734" s="149" t="s">
        <v>3157</v>
      </c>
      <c r="G734" s="149" t="s">
        <v>169</v>
      </c>
      <c r="H734" s="149" t="s">
        <v>922</v>
      </c>
      <c r="I734" s="149" t="s">
        <v>3574</v>
      </c>
    </row>
    <row r="735" spans="1:12" hidden="1" x14ac:dyDescent="0.2">
      <c r="A735" s="149" t="s">
        <v>1403</v>
      </c>
      <c r="D735" s="149" t="s">
        <v>4569</v>
      </c>
      <c r="E735" s="149">
        <f t="shared" si="11"/>
        <v>2515040220</v>
      </c>
      <c r="F735" s="149" t="s">
        <v>3157</v>
      </c>
      <c r="G735" s="149" t="s">
        <v>169</v>
      </c>
      <c r="H735" s="149" t="s">
        <v>922</v>
      </c>
      <c r="I735" s="149" t="s">
        <v>3576</v>
      </c>
    </row>
    <row r="736" spans="1:12" hidden="1" x14ac:dyDescent="0.2">
      <c r="A736" s="149" t="s">
        <v>1403</v>
      </c>
      <c r="D736" s="149" t="s">
        <v>4570</v>
      </c>
      <c r="E736" s="149">
        <f t="shared" si="11"/>
        <v>2515040235</v>
      </c>
      <c r="F736" s="149" t="s">
        <v>3157</v>
      </c>
      <c r="G736" s="149" t="s">
        <v>169</v>
      </c>
      <c r="H736" s="149" t="s">
        <v>922</v>
      </c>
      <c r="I736" s="149" t="s">
        <v>3578</v>
      </c>
    </row>
    <row r="737" spans="1:12" hidden="1" x14ac:dyDescent="0.2">
      <c r="A737" s="149" t="s">
        <v>1403</v>
      </c>
      <c r="D737" s="149" t="s">
        <v>4571</v>
      </c>
      <c r="E737" s="149">
        <f t="shared" si="11"/>
        <v>2515040240</v>
      </c>
      <c r="F737" s="149" t="s">
        <v>3157</v>
      </c>
      <c r="G737" s="149" t="s">
        <v>169</v>
      </c>
      <c r="H737" s="149" t="s">
        <v>922</v>
      </c>
      <c r="I737" s="149" t="s">
        <v>3580</v>
      </c>
    </row>
    <row r="738" spans="1:12" hidden="1" x14ac:dyDescent="0.2">
      <c r="A738" s="149" t="s">
        <v>1403</v>
      </c>
      <c r="D738" s="149" t="s">
        <v>4572</v>
      </c>
      <c r="E738" s="149">
        <f t="shared" si="11"/>
        <v>2515040250</v>
      </c>
      <c r="F738" s="149" t="s">
        <v>3157</v>
      </c>
      <c r="G738" s="149" t="s">
        <v>169</v>
      </c>
      <c r="H738" s="149" t="s">
        <v>922</v>
      </c>
      <c r="I738" s="149" t="s">
        <v>933</v>
      </c>
    </row>
    <row r="739" spans="1:12" hidden="1" x14ac:dyDescent="0.2">
      <c r="A739" s="149" t="s">
        <v>1403</v>
      </c>
      <c r="D739" s="149" t="s">
        <v>4573</v>
      </c>
      <c r="E739" s="149">
        <f t="shared" si="11"/>
        <v>2515040260</v>
      </c>
      <c r="F739" s="149" t="s">
        <v>3157</v>
      </c>
      <c r="G739" s="149" t="s">
        <v>169</v>
      </c>
      <c r="H739" s="149" t="s">
        <v>922</v>
      </c>
      <c r="I739" s="149" t="s">
        <v>935</v>
      </c>
    </row>
    <row r="740" spans="1:12" hidden="1" x14ac:dyDescent="0.2">
      <c r="A740" s="149" t="s">
        <v>1403</v>
      </c>
      <c r="D740" s="149" t="s">
        <v>4574</v>
      </c>
      <c r="E740" s="149">
        <f t="shared" si="11"/>
        <v>2515040265</v>
      </c>
      <c r="F740" s="149" t="s">
        <v>3157</v>
      </c>
      <c r="G740" s="149" t="s">
        <v>169</v>
      </c>
      <c r="H740" s="149" t="s">
        <v>922</v>
      </c>
      <c r="I740" s="149" t="s">
        <v>937</v>
      </c>
    </row>
    <row r="741" spans="1:12" hidden="1" x14ac:dyDescent="0.2">
      <c r="A741" s="149" t="s">
        <v>1403</v>
      </c>
      <c r="D741" s="149" t="s">
        <v>4575</v>
      </c>
      <c r="E741" s="149">
        <f t="shared" si="11"/>
        <v>2515040270</v>
      </c>
      <c r="F741" s="149" t="s">
        <v>3157</v>
      </c>
      <c r="G741" s="149" t="s">
        <v>169</v>
      </c>
      <c r="H741" s="149" t="s">
        <v>922</v>
      </c>
      <c r="I741" s="149" t="s">
        <v>939</v>
      </c>
      <c r="K741" s="151"/>
      <c r="L741" s="149"/>
    </row>
    <row r="742" spans="1:12" hidden="1" x14ac:dyDescent="0.2">
      <c r="A742" s="149" t="s">
        <v>1403</v>
      </c>
      <c r="D742" s="149" t="s">
        <v>4576</v>
      </c>
      <c r="E742" s="149">
        <f t="shared" si="11"/>
        <v>2515040275</v>
      </c>
      <c r="F742" s="149" t="s">
        <v>3157</v>
      </c>
      <c r="G742" s="149" t="s">
        <v>169</v>
      </c>
      <c r="H742" s="149" t="s">
        <v>922</v>
      </c>
      <c r="I742" s="149" t="s">
        <v>941</v>
      </c>
    </row>
    <row r="743" spans="1:12" hidden="1" x14ac:dyDescent="0.2">
      <c r="A743" s="149" t="s">
        <v>1403</v>
      </c>
      <c r="D743" s="149" t="s">
        <v>4577</v>
      </c>
      <c r="E743" s="149">
        <f t="shared" si="11"/>
        <v>2515040285</v>
      </c>
      <c r="F743" s="149" t="s">
        <v>3157</v>
      </c>
      <c r="G743" s="149" t="s">
        <v>169</v>
      </c>
      <c r="H743" s="149" t="s">
        <v>922</v>
      </c>
      <c r="I743" s="149" t="s">
        <v>943</v>
      </c>
    </row>
    <row r="744" spans="1:12" hidden="1" x14ac:dyDescent="0.2">
      <c r="A744" s="149" t="s">
        <v>1403</v>
      </c>
      <c r="D744" s="149" t="s">
        <v>4578</v>
      </c>
      <c r="E744" s="149">
        <f t="shared" si="11"/>
        <v>2515040295</v>
      </c>
      <c r="F744" s="149" t="s">
        <v>3157</v>
      </c>
      <c r="G744" s="149" t="s">
        <v>169</v>
      </c>
      <c r="H744" s="149" t="s">
        <v>922</v>
      </c>
      <c r="I744" s="149" t="s">
        <v>945</v>
      </c>
    </row>
    <row r="745" spans="1:12" hidden="1" x14ac:dyDescent="0.2">
      <c r="A745" s="149" t="s">
        <v>1403</v>
      </c>
      <c r="D745" s="149" t="s">
        <v>4579</v>
      </c>
      <c r="E745" s="149">
        <f t="shared" si="11"/>
        <v>2515040310</v>
      </c>
      <c r="F745" s="149" t="s">
        <v>3157</v>
      </c>
      <c r="G745" s="149" t="s">
        <v>169</v>
      </c>
      <c r="H745" s="149" t="s">
        <v>922</v>
      </c>
      <c r="I745" s="149" t="s">
        <v>947</v>
      </c>
      <c r="L745" s="149"/>
    </row>
    <row r="746" spans="1:12" hidden="1" x14ac:dyDescent="0.2">
      <c r="A746" s="149" t="s">
        <v>1403</v>
      </c>
      <c r="D746" s="149" t="s">
        <v>4580</v>
      </c>
      <c r="E746" s="149">
        <f t="shared" si="11"/>
        <v>2515040320</v>
      </c>
      <c r="F746" s="149" t="s">
        <v>3157</v>
      </c>
      <c r="G746" s="149" t="s">
        <v>169</v>
      </c>
      <c r="H746" s="149" t="s">
        <v>922</v>
      </c>
      <c r="I746" s="149" t="s">
        <v>949</v>
      </c>
    </row>
    <row r="747" spans="1:12" hidden="1" x14ac:dyDescent="0.2">
      <c r="A747" s="149" t="s">
        <v>1403</v>
      </c>
      <c r="D747" s="149" t="s">
        <v>4581</v>
      </c>
      <c r="E747" s="149">
        <f t="shared" si="11"/>
        <v>2515040345</v>
      </c>
      <c r="F747" s="149" t="s">
        <v>3157</v>
      </c>
      <c r="G747" s="149" t="s">
        <v>169</v>
      </c>
      <c r="H747" s="149" t="s">
        <v>922</v>
      </c>
      <c r="I747" s="149" t="s">
        <v>9092</v>
      </c>
    </row>
    <row r="748" spans="1:12" hidden="1" x14ac:dyDescent="0.2">
      <c r="A748" s="149" t="s">
        <v>1403</v>
      </c>
      <c r="D748" s="149" t="s">
        <v>4582</v>
      </c>
      <c r="E748" s="149">
        <f t="shared" si="11"/>
        <v>2515040350</v>
      </c>
      <c r="F748" s="149" t="s">
        <v>3157</v>
      </c>
      <c r="G748" s="149" t="s">
        <v>169</v>
      </c>
      <c r="H748" s="149" t="s">
        <v>922</v>
      </c>
      <c r="I748" s="149" t="s">
        <v>571</v>
      </c>
    </row>
    <row r="749" spans="1:12" hidden="1" x14ac:dyDescent="0.2">
      <c r="A749" s="149" t="s">
        <v>1403</v>
      </c>
      <c r="D749" s="149" t="s">
        <v>4583</v>
      </c>
      <c r="E749" s="149">
        <f t="shared" si="11"/>
        <v>2515040370</v>
      </c>
      <c r="F749" s="149" t="s">
        <v>3157</v>
      </c>
      <c r="G749" s="149" t="s">
        <v>169</v>
      </c>
      <c r="H749" s="149" t="s">
        <v>922</v>
      </c>
      <c r="I749" s="149" t="s">
        <v>9094</v>
      </c>
    </row>
    <row r="750" spans="1:12" hidden="1" x14ac:dyDescent="0.2">
      <c r="A750" s="149" t="s">
        <v>1403</v>
      </c>
      <c r="D750" s="149" t="s">
        <v>4584</v>
      </c>
      <c r="E750" s="149">
        <f t="shared" si="11"/>
        <v>2515040380</v>
      </c>
      <c r="F750" s="149" t="s">
        <v>3157</v>
      </c>
      <c r="G750" s="149" t="s">
        <v>169</v>
      </c>
      <c r="H750" s="149" t="s">
        <v>922</v>
      </c>
      <c r="I750" s="149" t="s">
        <v>574</v>
      </c>
    </row>
    <row r="751" spans="1:12" hidden="1" x14ac:dyDescent="0.2">
      <c r="A751" s="149" t="s">
        <v>1403</v>
      </c>
      <c r="D751" s="149" t="s">
        <v>4585</v>
      </c>
      <c r="E751" s="149">
        <f t="shared" si="11"/>
        <v>2515040385</v>
      </c>
      <c r="F751" s="149" t="s">
        <v>3157</v>
      </c>
      <c r="G751" s="149" t="s">
        <v>169</v>
      </c>
      <c r="H751" s="149" t="s">
        <v>922</v>
      </c>
      <c r="I751" s="149" t="s">
        <v>576</v>
      </c>
    </row>
    <row r="752" spans="1:12" hidden="1" x14ac:dyDescent="0.2">
      <c r="A752" s="149" t="s">
        <v>1403</v>
      </c>
      <c r="D752" s="149" t="s">
        <v>1850</v>
      </c>
      <c r="E752" s="149">
        <f t="shared" si="11"/>
        <v>2515040405</v>
      </c>
      <c r="F752" s="149" t="s">
        <v>3157</v>
      </c>
      <c r="G752" s="149" t="s">
        <v>169</v>
      </c>
      <c r="H752" s="149" t="s">
        <v>922</v>
      </c>
      <c r="I752" s="149" t="s">
        <v>578</v>
      </c>
    </row>
    <row r="753" spans="1:12" hidden="1" x14ac:dyDescent="0.2">
      <c r="A753" s="149" t="s">
        <v>1403</v>
      </c>
      <c r="D753" s="149" t="s">
        <v>1851</v>
      </c>
      <c r="E753" s="149">
        <f t="shared" si="11"/>
        <v>2520000000</v>
      </c>
      <c r="F753" s="149" t="s">
        <v>3157</v>
      </c>
      <c r="G753" s="149" t="s">
        <v>1852</v>
      </c>
      <c r="H753" s="149" t="s">
        <v>3442</v>
      </c>
      <c r="I753" s="149" t="s">
        <v>3443</v>
      </c>
    </row>
    <row r="754" spans="1:12" hidden="1" x14ac:dyDescent="0.2">
      <c r="A754" s="149" t="s">
        <v>1403</v>
      </c>
      <c r="D754" s="149" t="s">
        <v>1853</v>
      </c>
      <c r="E754" s="149">
        <f t="shared" si="11"/>
        <v>2520000010</v>
      </c>
      <c r="F754" s="149" t="s">
        <v>3157</v>
      </c>
      <c r="G754" s="149" t="s">
        <v>1852</v>
      </c>
      <c r="H754" s="149" t="s">
        <v>3442</v>
      </c>
      <c r="I754" s="149" t="s">
        <v>1854</v>
      </c>
    </row>
    <row r="755" spans="1:12" hidden="1" x14ac:dyDescent="0.2">
      <c r="A755" s="149" t="s">
        <v>1403</v>
      </c>
      <c r="D755" s="149" t="s">
        <v>383</v>
      </c>
      <c r="E755" s="149">
        <f t="shared" si="11"/>
        <v>2520000020</v>
      </c>
      <c r="F755" s="149" t="s">
        <v>3157</v>
      </c>
      <c r="G755" s="149" t="s">
        <v>1852</v>
      </c>
      <c r="H755" s="149" t="s">
        <v>3442</v>
      </c>
      <c r="I755" s="149" t="s">
        <v>384</v>
      </c>
    </row>
    <row r="756" spans="1:12" hidden="1" x14ac:dyDescent="0.2">
      <c r="A756" s="149" t="s">
        <v>1403</v>
      </c>
      <c r="D756" s="149" t="s">
        <v>385</v>
      </c>
      <c r="E756" s="149">
        <f t="shared" si="11"/>
        <v>2520000030</v>
      </c>
      <c r="F756" s="149" t="s">
        <v>3157</v>
      </c>
      <c r="G756" s="149" t="s">
        <v>1852</v>
      </c>
      <c r="H756" s="149" t="s">
        <v>3442</v>
      </c>
      <c r="I756" s="149" t="s">
        <v>386</v>
      </c>
    </row>
    <row r="757" spans="1:12" hidden="1" x14ac:dyDescent="0.2">
      <c r="A757" s="149" t="s">
        <v>1403</v>
      </c>
      <c r="D757" s="149" t="s">
        <v>387</v>
      </c>
      <c r="E757" s="149">
        <f t="shared" si="11"/>
        <v>2520000040</v>
      </c>
      <c r="F757" s="149" t="s">
        <v>3157</v>
      </c>
      <c r="G757" s="149" t="s">
        <v>1852</v>
      </c>
      <c r="H757" s="149" t="s">
        <v>3442</v>
      </c>
      <c r="I757" s="149" t="s">
        <v>388</v>
      </c>
    </row>
    <row r="758" spans="1:12" hidden="1" x14ac:dyDescent="0.2">
      <c r="A758" s="149" t="s">
        <v>1403</v>
      </c>
      <c r="D758" s="149" t="s">
        <v>389</v>
      </c>
      <c r="E758" s="149">
        <f t="shared" si="11"/>
        <v>2520000900</v>
      </c>
      <c r="F758" s="149" t="s">
        <v>3157</v>
      </c>
      <c r="G758" s="149" t="s">
        <v>1852</v>
      </c>
      <c r="H758" s="149" t="s">
        <v>3442</v>
      </c>
      <c r="I758" s="149" t="s">
        <v>3454</v>
      </c>
      <c r="K758" s="151"/>
      <c r="L758" s="149"/>
    </row>
    <row r="759" spans="1:12" hidden="1" x14ac:dyDescent="0.2">
      <c r="A759" s="149" t="s">
        <v>1403</v>
      </c>
      <c r="D759" s="149" t="s">
        <v>390</v>
      </c>
      <c r="E759" s="149">
        <f t="shared" si="11"/>
        <v>2520010000</v>
      </c>
      <c r="F759" s="149" t="s">
        <v>3157</v>
      </c>
      <c r="G759" s="149" t="s">
        <v>1852</v>
      </c>
      <c r="H759" s="149" t="s">
        <v>3456</v>
      </c>
      <c r="I759" s="149" t="s">
        <v>3443</v>
      </c>
    </row>
    <row r="760" spans="1:12" hidden="1" x14ac:dyDescent="0.2">
      <c r="A760" s="149" t="s">
        <v>1403</v>
      </c>
      <c r="D760" s="149" t="s">
        <v>391</v>
      </c>
      <c r="E760" s="149">
        <f t="shared" si="11"/>
        <v>2520010010</v>
      </c>
      <c r="F760" s="149" t="s">
        <v>3157</v>
      </c>
      <c r="G760" s="149" t="s">
        <v>1852</v>
      </c>
      <c r="H760" s="149" t="s">
        <v>3456</v>
      </c>
      <c r="I760" s="149" t="s">
        <v>1854</v>
      </c>
    </row>
    <row r="761" spans="1:12" hidden="1" x14ac:dyDescent="0.2">
      <c r="A761" s="149" t="s">
        <v>1403</v>
      </c>
      <c r="D761" s="149" t="s">
        <v>392</v>
      </c>
      <c r="E761" s="149">
        <f t="shared" si="11"/>
        <v>2520010020</v>
      </c>
      <c r="F761" s="149" t="s">
        <v>3157</v>
      </c>
      <c r="G761" s="149" t="s">
        <v>1852</v>
      </c>
      <c r="H761" s="149" t="s">
        <v>3456</v>
      </c>
      <c r="I761" s="149" t="s">
        <v>384</v>
      </c>
    </row>
    <row r="762" spans="1:12" hidden="1" x14ac:dyDescent="0.2">
      <c r="A762" s="149" t="s">
        <v>1403</v>
      </c>
      <c r="D762" s="149" t="s">
        <v>393</v>
      </c>
      <c r="E762" s="149">
        <f t="shared" si="11"/>
        <v>2520010030</v>
      </c>
      <c r="F762" s="149" t="s">
        <v>3157</v>
      </c>
      <c r="G762" s="149" t="s">
        <v>1852</v>
      </c>
      <c r="H762" s="149" t="s">
        <v>3456</v>
      </c>
      <c r="I762" s="149" t="s">
        <v>386</v>
      </c>
    </row>
    <row r="763" spans="1:12" hidden="1" x14ac:dyDescent="0.2">
      <c r="A763" s="149" t="s">
        <v>1403</v>
      </c>
      <c r="D763" s="149" t="s">
        <v>394</v>
      </c>
      <c r="E763" s="149">
        <f t="shared" si="11"/>
        <v>2520010040</v>
      </c>
      <c r="F763" s="149" t="s">
        <v>3157</v>
      </c>
      <c r="G763" s="149" t="s">
        <v>1852</v>
      </c>
      <c r="H763" s="149" t="s">
        <v>3456</v>
      </c>
      <c r="I763" s="149" t="s">
        <v>388</v>
      </c>
    </row>
    <row r="764" spans="1:12" hidden="1" x14ac:dyDescent="0.2">
      <c r="A764" s="149" t="s">
        <v>1403</v>
      </c>
      <c r="D764" s="149" t="s">
        <v>395</v>
      </c>
      <c r="E764" s="149">
        <f t="shared" si="11"/>
        <v>2520010900</v>
      </c>
      <c r="F764" s="149" t="s">
        <v>3157</v>
      </c>
      <c r="G764" s="149" t="s">
        <v>1852</v>
      </c>
      <c r="H764" s="149" t="s">
        <v>3456</v>
      </c>
      <c r="I764" s="149" t="s">
        <v>3454</v>
      </c>
      <c r="K764" s="151"/>
      <c r="L764" s="149"/>
    </row>
    <row r="765" spans="1:12" hidden="1" x14ac:dyDescent="0.2">
      <c r="A765" s="149" t="s">
        <v>1403</v>
      </c>
      <c r="D765" s="149" t="s">
        <v>396</v>
      </c>
      <c r="E765" s="149">
        <f t="shared" si="11"/>
        <v>2520050000</v>
      </c>
      <c r="F765" s="149" t="s">
        <v>3157</v>
      </c>
      <c r="G765" s="149" t="s">
        <v>1852</v>
      </c>
      <c r="H765" s="149" t="s">
        <v>3465</v>
      </c>
      <c r="I765" s="149" t="s">
        <v>3443</v>
      </c>
    </row>
    <row r="766" spans="1:12" hidden="1" x14ac:dyDescent="0.2">
      <c r="A766" s="149" t="s">
        <v>1403</v>
      </c>
      <c r="D766" s="149" t="s">
        <v>397</v>
      </c>
      <c r="E766" s="149">
        <f t="shared" si="11"/>
        <v>2520050010</v>
      </c>
      <c r="F766" s="149" t="s">
        <v>3157</v>
      </c>
      <c r="G766" s="149" t="s">
        <v>1852</v>
      </c>
      <c r="H766" s="149" t="s">
        <v>3465</v>
      </c>
      <c r="I766" s="149" t="s">
        <v>1854</v>
      </c>
    </row>
    <row r="767" spans="1:12" hidden="1" x14ac:dyDescent="0.2">
      <c r="A767" s="149" t="s">
        <v>1403</v>
      </c>
      <c r="D767" s="149" t="s">
        <v>398</v>
      </c>
      <c r="E767" s="149">
        <f t="shared" si="11"/>
        <v>2520050020</v>
      </c>
      <c r="F767" s="149" t="s">
        <v>3157</v>
      </c>
      <c r="G767" s="149" t="s">
        <v>1852</v>
      </c>
      <c r="H767" s="149" t="s">
        <v>3465</v>
      </c>
      <c r="I767" s="149" t="s">
        <v>384</v>
      </c>
    </row>
    <row r="768" spans="1:12" hidden="1" x14ac:dyDescent="0.2">
      <c r="A768" s="149" t="s">
        <v>1403</v>
      </c>
      <c r="D768" s="149" t="s">
        <v>399</v>
      </c>
      <c r="E768" s="149">
        <f t="shared" si="11"/>
        <v>2520050030</v>
      </c>
      <c r="F768" s="149" t="s">
        <v>3157</v>
      </c>
      <c r="G768" s="149" t="s">
        <v>1852</v>
      </c>
      <c r="H768" s="149" t="s">
        <v>3465</v>
      </c>
      <c r="I768" s="149" t="s">
        <v>386</v>
      </c>
    </row>
    <row r="769" spans="1:12" hidden="1" x14ac:dyDescent="0.2">
      <c r="A769" s="149" t="s">
        <v>1403</v>
      </c>
      <c r="D769" s="149" t="s">
        <v>400</v>
      </c>
      <c r="E769" s="149">
        <f t="shared" si="11"/>
        <v>2520050040</v>
      </c>
      <c r="F769" s="149" t="s">
        <v>3157</v>
      </c>
      <c r="G769" s="149" t="s">
        <v>1852</v>
      </c>
      <c r="H769" s="149" t="s">
        <v>3465</v>
      </c>
      <c r="I769" s="149" t="s">
        <v>388</v>
      </c>
    </row>
    <row r="770" spans="1:12" hidden="1" x14ac:dyDescent="0.2">
      <c r="A770" s="149" t="s">
        <v>1403</v>
      </c>
      <c r="D770" s="149" t="s">
        <v>401</v>
      </c>
      <c r="E770" s="149">
        <f t="shared" ref="E770:E833" si="12">VALUE(D770)</f>
        <v>2520050900</v>
      </c>
      <c r="F770" s="149" t="s">
        <v>3157</v>
      </c>
      <c r="G770" s="149" t="s">
        <v>1852</v>
      </c>
      <c r="H770" s="149" t="s">
        <v>3465</v>
      </c>
      <c r="I770" s="149" t="s">
        <v>3454</v>
      </c>
      <c r="K770" s="151"/>
      <c r="L770" s="149"/>
    </row>
    <row r="771" spans="1:12" hidden="1" x14ac:dyDescent="0.2">
      <c r="A771" s="149" t="s">
        <v>1403</v>
      </c>
      <c r="D771" s="149" t="s">
        <v>402</v>
      </c>
      <c r="E771" s="149">
        <f t="shared" si="12"/>
        <v>2520995000</v>
      </c>
      <c r="F771" s="149" t="s">
        <v>3157</v>
      </c>
      <c r="G771" s="149" t="s">
        <v>1852</v>
      </c>
      <c r="H771" s="149" t="s">
        <v>3513</v>
      </c>
      <c r="I771" s="149" t="s">
        <v>3443</v>
      </c>
    </row>
    <row r="772" spans="1:12" hidden="1" x14ac:dyDescent="0.2">
      <c r="A772" s="149" t="s">
        <v>1403</v>
      </c>
      <c r="D772" s="149" t="s">
        <v>403</v>
      </c>
      <c r="E772" s="149">
        <f t="shared" si="12"/>
        <v>2520995010</v>
      </c>
      <c r="F772" s="149" t="s">
        <v>3157</v>
      </c>
      <c r="G772" s="149" t="s">
        <v>1852</v>
      </c>
      <c r="H772" s="149" t="s">
        <v>3513</v>
      </c>
      <c r="I772" s="149" t="s">
        <v>1854</v>
      </c>
    </row>
    <row r="773" spans="1:12" hidden="1" x14ac:dyDescent="0.2">
      <c r="A773" s="149" t="s">
        <v>1403</v>
      </c>
      <c r="D773" s="149" t="s">
        <v>404</v>
      </c>
      <c r="E773" s="149">
        <f t="shared" si="12"/>
        <v>2520995020</v>
      </c>
      <c r="F773" s="149" t="s">
        <v>3157</v>
      </c>
      <c r="G773" s="149" t="s">
        <v>1852</v>
      </c>
      <c r="H773" s="149" t="s">
        <v>3513</v>
      </c>
      <c r="I773" s="149" t="s">
        <v>384</v>
      </c>
    </row>
    <row r="774" spans="1:12" hidden="1" x14ac:dyDescent="0.2">
      <c r="A774" s="149" t="s">
        <v>1403</v>
      </c>
      <c r="D774" s="149" t="s">
        <v>405</v>
      </c>
      <c r="E774" s="149">
        <f t="shared" si="12"/>
        <v>2520995030</v>
      </c>
      <c r="F774" s="149" t="s">
        <v>3157</v>
      </c>
      <c r="G774" s="149" t="s">
        <v>1852</v>
      </c>
      <c r="H774" s="149" t="s">
        <v>3513</v>
      </c>
      <c r="I774" s="149" t="s">
        <v>386</v>
      </c>
    </row>
    <row r="775" spans="1:12" hidden="1" x14ac:dyDescent="0.2">
      <c r="A775" s="149" t="s">
        <v>1403</v>
      </c>
      <c r="D775" s="149" t="s">
        <v>406</v>
      </c>
      <c r="E775" s="149">
        <f t="shared" si="12"/>
        <v>2520995040</v>
      </c>
      <c r="F775" s="149" t="s">
        <v>3157</v>
      </c>
      <c r="G775" s="149" t="s">
        <v>1852</v>
      </c>
      <c r="H775" s="149" t="s">
        <v>3513</v>
      </c>
      <c r="I775" s="149" t="s">
        <v>388</v>
      </c>
    </row>
    <row r="776" spans="1:12" hidden="1" x14ac:dyDescent="0.2">
      <c r="A776" s="149" t="s">
        <v>1403</v>
      </c>
      <c r="D776" s="149" t="s">
        <v>407</v>
      </c>
      <c r="E776" s="149">
        <f t="shared" si="12"/>
        <v>2525000000</v>
      </c>
      <c r="F776" s="149" t="s">
        <v>3157</v>
      </c>
      <c r="G776" s="149" t="s">
        <v>408</v>
      </c>
      <c r="H776" s="149" t="s">
        <v>3522</v>
      </c>
      <c r="I776" s="149" t="s">
        <v>3443</v>
      </c>
    </row>
    <row r="777" spans="1:12" hidden="1" x14ac:dyDescent="0.2">
      <c r="A777" s="149" t="s">
        <v>1403</v>
      </c>
      <c r="D777" s="149" t="s">
        <v>409</v>
      </c>
      <c r="E777" s="149">
        <f t="shared" si="12"/>
        <v>2525000010</v>
      </c>
      <c r="F777" s="149" t="s">
        <v>3157</v>
      </c>
      <c r="G777" s="149" t="s">
        <v>408</v>
      </c>
      <c r="H777" s="149" t="s">
        <v>3522</v>
      </c>
      <c r="I777" s="149" t="s">
        <v>1854</v>
      </c>
    </row>
    <row r="778" spans="1:12" hidden="1" x14ac:dyDescent="0.2">
      <c r="A778" s="149" t="s">
        <v>1403</v>
      </c>
      <c r="D778" s="149" t="s">
        <v>410</v>
      </c>
      <c r="E778" s="149">
        <f t="shared" si="12"/>
        <v>2525000020</v>
      </c>
      <c r="F778" s="149" t="s">
        <v>3157</v>
      </c>
      <c r="G778" s="149" t="s">
        <v>408</v>
      </c>
      <c r="H778" s="149" t="s">
        <v>3522</v>
      </c>
      <c r="I778" s="149" t="s">
        <v>384</v>
      </c>
    </row>
    <row r="779" spans="1:12" hidden="1" x14ac:dyDescent="0.2">
      <c r="A779" s="149" t="s">
        <v>1403</v>
      </c>
      <c r="D779" s="149" t="s">
        <v>411</v>
      </c>
      <c r="E779" s="149">
        <f t="shared" si="12"/>
        <v>2525000030</v>
      </c>
      <c r="F779" s="149" t="s">
        <v>3157</v>
      </c>
      <c r="G779" s="149" t="s">
        <v>408</v>
      </c>
      <c r="H779" s="149" t="s">
        <v>3522</v>
      </c>
      <c r="I779" s="149" t="s">
        <v>386</v>
      </c>
    </row>
    <row r="780" spans="1:12" hidden="1" x14ac:dyDescent="0.2">
      <c r="A780" s="149" t="s">
        <v>1403</v>
      </c>
      <c r="D780" s="149" t="s">
        <v>412</v>
      </c>
      <c r="E780" s="149">
        <f t="shared" si="12"/>
        <v>2525000040</v>
      </c>
      <c r="F780" s="149" t="s">
        <v>3157</v>
      </c>
      <c r="G780" s="149" t="s">
        <v>408</v>
      </c>
      <c r="H780" s="149" t="s">
        <v>3522</v>
      </c>
      <c r="I780" s="149" t="s">
        <v>388</v>
      </c>
    </row>
    <row r="781" spans="1:12" hidden="1" x14ac:dyDescent="0.2">
      <c r="A781" s="149" t="s">
        <v>1403</v>
      </c>
      <c r="D781" s="149" t="s">
        <v>413</v>
      </c>
      <c r="E781" s="149">
        <f t="shared" si="12"/>
        <v>2525000900</v>
      </c>
      <c r="F781" s="149" t="s">
        <v>3157</v>
      </c>
      <c r="G781" s="149" t="s">
        <v>408</v>
      </c>
      <c r="H781" s="149" t="s">
        <v>3522</v>
      </c>
      <c r="I781" s="149" t="s">
        <v>3454</v>
      </c>
    </row>
    <row r="782" spans="1:12" hidden="1" x14ac:dyDescent="0.2">
      <c r="A782" s="149" t="s">
        <v>1403</v>
      </c>
      <c r="D782" s="149" t="s">
        <v>414</v>
      </c>
      <c r="E782" s="149">
        <f t="shared" si="12"/>
        <v>2525010000</v>
      </c>
      <c r="F782" s="149" t="s">
        <v>3157</v>
      </c>
      <c r="G782" s="149" t="s">
        <v>408</v>
      </c>
      <c r="H782" s="149" t="s">
        <v>3531</v>
      </c>
      <c r="I782" s="149" t="s">
        <v>3443</v>
      </c>
    </row>
    <row r="783" spans="1:12" hidden="1" x14ac:dyDescent="0.2">
      <c r="A783" s="149" t="s">
        <v>1403</v>
      </c>
      <c r="D783" s="149" t="s">
        <v>2158</v>
      </c>
      <c r="E783" s="149">
        <f t="shared" si="12"/>
        <v>2525010010</v>
      </c>
      <c r="F783" s="149" t="s">
        <v>3157</v>
      </c>
      <c r="G783" s="149" t="s">
        <v>408</v>
      </c>
      <c r="H783" s="149" t="s">
        <v>3531</v>
      </c>
      <c r="I783" s="149" t="s">
        <v>1854</v>
      </c>
    </row>
    <row r="784" spans="1:12" hidden="1" x14ac:dyDescent="0.2">
      <c r="A784" s="149" t="s">
        <v>1403</v>
      </c>
      <c r="D784" s="149" t="s">
        <v>2159</v>
      </c>
      <c r="E784" s="149">
        <f t="shared" si="12"/>
        <v>2525010020</v>
      </c>
      <c r="F784" s="149" t="s">
        <v>3157</v>
      </c>
      <c r="G784" s="149" t="s">
        <v>408</v>
      </c>
      <c r="H784" s="149" t="s">
        <v>3531</v>
      </c>
      <c r="I784" s="149" t="s">
        <v>384</v>
      </c>
    </row>
    <row r="785" spans="1:9" hidden="1" x14ac:dyDescent="0.2">
      <c r="A785" s="149" t="s">
        <v>1403</v>
      </c>
      <c r="D785" s="149" t="s">
        <v>2160</v>
      </c>
      <c r="E785" s="149">
        <f t="shared" si="12"/>
        <v>2525010030</v>
      </c>
      <c r="F785" s="149" t="s">
        <v>3157</v>
      </c>
      <c r="G785" s="149" t="s">
        <v>408</v>
      </c>
      <c r="H785" s="149" t="s">
        <v>3531</v>
      </c>
      <c r="I785" s="149" t="s">
        <v>386</v>
      </c>
    </row>
    <row r="786" spans="1:9" hidden="1" x14ac:dyDescent="0.2">
      <c r="A786" s="149" t="s">
        <v>1403</v>
      </c>
      <c r="D786" s="149" t="s">
        <v>2161</v>
      </c>
      <c r="E786" s="149">
        <f t="shared" si="12"/>
        <v>2525010040</v>
      </c>
      <c r="F786" s="149" t="s">
        <v>3157</v>
      </c>
      <c r="G786" s="149" t="s">
        <v>408</v>
      </c>
      <c r="H786" s="149" t="s">
        <v>3531</v>
      </c>
      <c r="I786" s="149" t="s">
        <v>388</v>
      </c>
    </row>
    <row r="787" spans="1:9" hidden="1" x14ac:dyDescent="0.2">
      <c r="A787" s="149" t="s">
        <v>1403</v>
      </c>
      <c r="D787" s="149" t="s">
        <v>2162</v>
      </c>
      <c r="E787" s="149">
        <f t="shared" si="12"/>
        <v>2525010900</v>
      </c>
      <c r="F787" s="149" t="s">
        <v>3157</v>
      </c>
      <c r="G787" s="149" t="s">
        <v>408</v>
      </c>
      <c r="H787" s="149" t="s">
        <v>3531</v>
      </c>
      <c r="I787" s="149" t="s">
        <v>3454</v>
      </c>
    </row>
    <row r="788" spans="1:9" hidden="1" x14ac:dyDescent="0.2">
      <c r="A788" s="149" t="s">
        <v>1403</v>
      </c>
      <c r="D788" s="149" t="s">
        <v>2163</v>
      </c>
      <c r="E788" s="149">
        <f t="shared" si="12"/>
        <v>2525020000</v>
      </c>
      <c r="F788" s="149" t="s">
        <v>3157</v>
      </c>
      <c r="G788" s="149" t="s">
        <v>408</v>
      </c>
      <c r="H788" s="149" t="s">
        <v>3540</v>
      </c>
      <c r="I788" s="149" t="s">
        <v>3443</v>
      </c>
    </row>
    <row r="789" spans="1:9" hidden="1" x14ac:dyDescent="0.2">
      <c r="A789" s="149" t="s">
        <v>1403</v>
      </c>
      <c r="D789" s="149" t="s">
        <v>2164</v>
      </c>
      <c r="E789" s="149">
        <f t="shared" si="12"/>
        <v>2525020010</v>
      </c>
      <c r="F789" s="149" t="s">
        <v>3157</v>
      </c>
      <c r="G789" s="149" t="s">
        <v>408</v>
      </c>
      <c r="H789" s="149" t="s">
        <v>3540</v>
      </c>
      <c r="I789" s="149" t="s">
        <v>1854</v>
      </c>
    </row>
    <row r="790" spans="1:9" hidden="1" x14ac:dyDescent="0.2">
      <c r="A790" s="149" t="s">
        <v>1403</v>
      </c>
      <c r="D790" s="149" t="s">
        <v>2165</v>
      </c>
      <c r="E790" s="149">
        <f t="shared" si="12"/>
        <v>2525020020</v>
      </c>
      <c r="F790" s="149" t="s">
        <v>3157</v>
      </c>
      <c r="G790" s="149" t="s">
        <v>408</v>
      </c>
      <c r="H790" s="149" t="s">
        <v>3540</v>
      </c>
      <c r="I790" s="149" t="s">
        <v>384</v>
      </c>
    </row>
    <row r="791" spans="1:9" hidden="1" x14ac:dyDescent="0.2">
      <c r="A791" s="149" t="s">
        <v>1403</v>
      </c>
      <c r="D791" s="149" t="s">
        <v>2166</v>
      </c>
      <c r="E791" s="149">
        <f t="shared" si="12"/>
        <v>2525020030</v>
      </c>
      <c r="F791" s="149" t="s">
        <v>3157</v>
      </c>
      <c r="G791" s="149" t="s">
        <v>408</v>
      </c>
      <c r="H791" s="149" t="s">
        <v>3540</v>
      </c>
      <c r="I791" s="149" t="s">
        <v>386</v>
      </c>
    </row>
    <row r="792" spans="1:9" hidden="1" x14ac:dyDescent="0.2">
      <c r="A792" s="149" t="s">
        <v>1403</v>
      </c>
      <c r="D792" s="149" t="s">
        <v>2167</v>
      </c>
      <c r="E792" s="149">
        <f t="shared" si="12"/>
        <v>2525020040</v>
      </c>
      <c r="F792" s="149" t="s">
        <v>3157</v>
      </c>
      <c r="G792" s="149" t="s">
        <v>408</v>
      </c>
      <c r="H792" s="149" t="s">
        <v>3540</v>
      </c>
      <c r="I792" s="149" t="s">
        <v>388</v>
      </c>
    </row>
    <row r="793" spans="1:9" hidden="1" x14ac:dyDescent="0.2">
      <c r="A793" s="149" t="s">
        <v>1403</v>
      </c>
      <c r="D793" s="149" t="s">
        <v>2168</v>
      </c>
      <c r="E793" s="149">
        <f t="shared" si="12"/>
        <v>2525020900</v>
      </c>
      <c r="F793" s="149" t="s">
        <v>3157</v>
      </c>
      <c r="G793" s="149" t="s">
        <v>408</v>
      </c>
      <c r="H793" s="149" t="s">
        <v>3540</v>
      </c>
      <c r="I793" s="149" t="s">
        <v>3454</v>
      </c>
    </row>
    <row r="794" spans="1:9" hidden="1" x14ac:dyDescent="0.2">
      <c r="A794" s="149" t="s">
        <v>1403</v>
      </c>
      <c r="D794" s="149" t="s">
        <v>2169</v>
      </c>
      <c r="E794" s="149">
        <f t="shared" si="12"/>
        <v>2525030000</v>
      </c>
      <c r="F794" s="149" t="s">
        <v>3157</v>
      </c>
      <c r="G794" s="149" t="s">
        <v>408</v>
      </c>
      <c r="H794" s="149" t="s">
        <v>913</v>
      </c>
      <c r="I794" s="149" t="s">
        <v>3443</v>
      </c>
    </row>
    <row r="795" spans="1:9" hidden="1" x14ac:dyDescent="0.2">
      <c r="A795" s="149" t="s">
        <v>1403</v>
      </c>
      <c r="D795" s="149" t="s">
        <v>2170</v>
      </c>
      <c r="E795" s="149">
        <f t="shared" si="12"/>
        <v>2525030010</v>
      </c>
      <c r="F795" s="149" t="s">
        <v>3157</v>
      </c>
      <c r="G795" s="149" t="s">
        <v>408</v>
      </c>
      <c r="H795" s="149" t="s">
        <v>913</v>
      </c>
      <c r="I795" s="149" t="s">
        <v>1854</v>
      </c>
    </row>
    <row r="796" spans="1:9" hidden="1" x14ac:dyDescent="0.2">
      <c r="A796" s="149" t="s">
        <v>1403</v>
      </c>
      <c r="D796" s="149" t="s">
        <v>2171</v>
      </c>
      <c r="E796" s="149">
        <f t="shared" si="12"/>
        <v>2525030020</v>
      </c>
      <c r="F796" s="149" t="s">
        <v>3157</v>
      </c>
      <c r="G796" s="149" t="s">
        <v>408</v>
      </c>
      <c r="H796" s="149" t="s">
        <v>913</v>
      </c>
      <c r="I796" s="149" t="s">
        <v>384</v>
      </c>
    </row>
    <row r="797" spans="1:9" hidden="1" x14ac:dyDescent="0.2">
      <c r="A797" s="149" t="s">
        <v>1403</v>
      </c>
      <c r="D797" s="149" t="s">
        <v>2172</v>
      </c>
      <c r="E797" s="149">
        <f t="shared" si="12"/>
        <v>2525030030</v>
      </c>
      <c r="F797" s="149" t="s">
        <v>3157</v>
      </c>
      <c r="G797" s="149" t="s">
        <v>408</v>
      </c>
      <c r="H797" s="149" t="s">
        <v>913</v>
      </c>
      <c r="I797" s="149" t="s">
        <v>386</v>
      </c>
    </row>
    <row r="798" spans="1:9" hidden="1" x14ac:dyDescent="0.2">
      <c r="A798" s="149" t="s">
        <v>1403</v>
      </c>
      <c r="D798" s="149" t="s">
        <v>2173</v>
      </c>
      <c r="E798" s="149">
        <f t="shared" si="12"/>
        <v>2525030040</v>
      </c>
      <c r="F798" s="149" t="s">
        <v>3157</v>
      </c>
      <c r="G798" s="149" t="s">
        <v>408</v>
      </c>
      <c r="H798" s="149" t="s">
        <v>913</v>
      </c>
      <c r="I798" s="149" t="s">
        <v>388</v>
      </c>
    </row>
    <row r="799" spans="1:9" hidden="1" x14ac:dyDescent="0.2">
      <c r="A799" s="149" t="s">
        <v>1403</v>
      </c>
      <c r="D799" s="149" t="s">
        <v>2174</v>
      </c>
      <c r="E799" s="149">
        <f t="shared" si="12"/>
        <v>2525030900</v>
      </c>
      <c r="F799" s="149" t="s">
        <v>3157</v>
      </c>
      <c r="G799" s="149" t="s">
        <v>408</v>
      </c>
      <c r="H799" s="149" t="s">
        <v>913</v>
      </c>
      <c r="I799" s="149" t="s">
        <v>3454</v>
      </c>
    </row>
    <row r="800" spans="1:9" hidden="1" x14ac:dyDescent="0.2">
      <c r="A800" s="149" t="s">
        <v>1403</v>
      </c>
      <c r="D800" s="149" t="s">
        <v>2175</v>
      </c>
      <c r="E800" s="149">
        <f t="shared" si="12"/>
        <v>2525040000</v>
      </c>
      <c r="F800" s="149" t="s">
        <v>3157</v>
      </c>
      <c r="G800" s="149" t="s">
        <v>408</v>
      </c>
      <c r="H800" s="149" t="s">
        <v>922</v>
      </c>
      <c r="I800" s="149" t="s">
        <v>3443</v>
      </c>
    </row>
    <row r="801" spans="1:9" hidden="1" x14ac:dyDescent="0.2">
      <c r="A801" s="149" t="s">
        <v>1403</v>
      </c>
      <c r="D801" s="149" t="s">
        <v>2176</v>
      </c>
      <c r="E801" s="149">
        <f t="shared" si="12"/>
        <v>2525040010</v>
      </c>
      <c r="F801" s="149" t="s">
        <v>3157</v>
      </c>
      <c r="G801" s="149" t="s">
        <v>408</v>
      </c>
      <c r="H801" s="149" t="s">
        <v>922</v>
      </c>
      <c r="I801" s="149" t="s">
        <v>1854</v>
      </c>
    </row>
    <row r="802" spans="1:9" hidden="1" x14ac:dyDescent="0.2">
      <c r="A802" s="149" t="s">
        <v>1403</v>
      </c>
      <c r="D802" s="149" t="s">
        <v>2177</v>
      </c>
      <c r="E802" s="149">
        <f t="shared" si="12"/>
        <v>2525040020</v>
      </c>
      <c r="F802" s="149" t="s">
        <v>3157</v>
      </c>
      <c r="G802" s="149" t="s">
        <v>408</v>
      </c>
      <c r="H802" s="149" t="s">
        <v>922</v>
      </c>
      <c r="I802" s="149" t="s">
        <v>384</v>
      </c>
    </row>
    <row r="803" spans="1:9" hidden="1" x14ac:dyDescent="0.2">
      <c r="A803" s="149" t="s">
        <v>1403</v>
      </c>
      <c r="D803" s="149" t="s">
        <v>2178</v>
      </c>
      <c r="E803" s="149">
        <f t="shared" si="12"/>
        <v>2525040030</v>
      </c>
      <c r="F803" s="149" t="s">
        <v>3157</v>
      </c>
      <c r="G803" s="149" t="s">
        <v>408</v>
      </c>
      <c r="H803" s="149" t="s">
        <v>922</v>
      </c>
      <c r="I803" s="149" t="s">
        <v>386</v>
      </c>
    </row>
    <row r="804" spans="1:9" hidden="1" x14ac:dyDescent="0.2">
      <c r="A804" s="149" t="s">
        <v>1403</v>
      </c>
      <c r="D804" s="149" t="s">
        <v>2179</v>
      </c>
      <c r="E804" s="149">
        <f t="shared" si="12"/>
        <v>2525040040</v>
      </c>
      <c r="F804" s="149" t="s">
        <v>3157</v>
      </c>
      <c r="G804" s="149" t="s">
        <v>408</v>
      </c>
      <c r="H804" s="149" t="s">
        <v>922</v>
      </c>
      <c r="I804" s="149" t="s">
        <v>388</v>
      </c>
    </row>
    <row r="805" spans="1:9" hidden="1" x14ac:dyDescent="0.2">
      <c r="A805" s="149" t="s">
        <v>1403</v>
      </c>
      <c r="D805" s="149" t="s">
        <v>681</v>
      </c>
      <c r="E805" s="149">
        <f t="shared" si="12"/>
        <v>2530000000</v>
      </c>
      <c r="F805" s="149" t="s">
        <v>3157</v>
      </c>
      <c r="G805" s="149" t="s">
        <v>682</v>
      </c>
      <c r="H805" s="149" t="s">
        <v>683</v>
      </c>
      <c r="I805" s="149" t="s">
        <v>3443</v>
      </c>
    </row>
    <row r="806" spans="1:9" hidden="1" x14ac:dyDescent="0.2">
      <c r="A806" s="149" t="s">
        <v>1403</v>
      </c>
      <c r="D806" s="149" t="s">
        <v>684</v>
      </c>
      <c r="E806" s="149">
        <f t="shared" si="12"/>
        <v>2530000020</v>
      </c>
      <c r="F806" s="149" t="s">
        <v>3157</v>
      </c>
      <c r="G806" s="149" t="s">
        <v>682</v>
      </c>
      <c r="H806" s="149" t="s">
        <v>683</v>
      </c>
      <c r="I806" s="149" t="s">
        <v>685</v>
      </c>
    </row>
    <row r="807" spans="1:9" hidden="1" x14ac:dyDescent="0.2">
      <c r="A807" s="149" t="s">
        <v>1403</v>
      </c>
      <c r="D807" s="149" t="s">
        <v>686</v>
      </c>
      <c r="E807" s="149">
        <f t="shared" si="12"/>
        <v>2530000040</v>
      </c>
      <c r="F807" s="149" t="s">
        <v>3157</v>
      </c>
      <c r="G807" s="149" t="s">
        <v>682</v>
      </c>
      <c r="H807" s="149" t="s">
        <v>683</v>
      </c>
      <c r="I807" s="149" t="s">
        <v>687</v>
      </c>
    </row>
    <row r="808" spans="1:9" hidden="1" x14ac:dyDescent="0.2">
      <c r="A808" s="149" t="s">
        <v>1403</v>
      </c>
      <c r="D808" s="149" t="s">
        <v>688</v>
      </c>
      <c r="E808" s="149">
        <f t="shared" si="12"/>
        <v>2530000060</v>
      </c>
      <c r="F808" s="149" t="s">
        <v>3157</v>
      </c>
      <c r="G808" s="149" t="s">
        <v>682</v>
      </c>
      <c r="H808" s="149" t="s">
        <v>683</v>
      </c>
      <c r="I808" s="149" t="s">
        <v>689</v>
      </c>
    </row>
    <row r="809" spans="1:9" hidden="1" x14ac:dyDescent="0.2">
      <c r="A809" s="149" t="s">
        <v>1403</v>
      </c>
      <c r="D809" s="149" t="s">
        <v>690</v>
      </c>
      <c r="E809" s="149">
        <f t="shared" si="12"/>
        <v>2530000080</v>
      </c>
      <c r="F809" s="149" t="s">
        <v>3157</v>
      </c>
      <c r="G809" s="149" t="s">
        <v>682</v>
      </c>
      <c r="H809" s="149" t="s">
        <v>683</v>
      </c>
      <c r="I809" s="149" t="s">
        <v>691</v>
      </c>
    </row>
    <row r="810" spans="1:9" hidden="1" x14ac:dyDescent="0.2">
      <c r="A810" s="149" t="s">
        <v>1403</v>
      </c>
      <c r="D810" s="149" t="s">
        <v>692</v>
      </c>
      <c r="E810" s="149">
        <f t="shared" si="12"/>
        <v>2530000100</v>
      </c>
      <c r="F810" s="149" t="s">
        <v>3157</v>
      </c>
      <c r="G810" s="149" t="s">
        <v>682</v>
      </c>
      <c r="H810" s="149" t="s">
        <v>683</v>
      </c>
      <c r="I810" s="149" t="s">
        <v>693</v>
      </c>
    </row>
    <row r="811" spans="1:9" hidden="1" x14ac:dyDescent="0.2">
      <c r="A811" s="149" t="s">
        <v>1403</v>
      </c>
      <c r="D811" s="149" t="s">
        <v>694</v>
      </c>
      <c r="E811" s="149">
        <f t="shared" si="12"/>
        <v>2530000120</v>
      </c>
      <c r="F811" s="149" t="s">
        <v>3157</v>
      </c>
      <c r="G811" s="149" t="s">
        <v>682</v>
      </c>
      <c r="H811" s="149" t="s">
        <v>683</v>
      </c>
      <c r="I811" s="149" t="s">
        <v>695</v>
      </c>
    </row>
    <row r="812" spans="1:9" hidden="1" x14ac:dyDescent="0.2">
      <c r="A812" s="149" t="s">
        <v>1403</v>
      </c>
      <c r="D812" s="149" t="s">
        <v>696</v>
      </c>
      <c r="E812" s="149">
        <f t="shared" si="12"/>
        <v>2530010000</v>
      </c>
      <c r="F812" s="149" t="s">
        <v>3157</v>
      </c>
      <c r="G812" s="149" t="s">
        <v>682</v>
      </c>
      <c r="H812" s="149" t="s">
        <v>697</v>
      </c>
      <c r="I812" s="149" t="s">
        <v>3443</v>
      </c>
    </row>
    <row r="813" spans="1:9" hidden="1" x14ac:dyDescent="0.2">
      <c r="A813" s="149" t="s">
        <v>1403</v>
      </c>
      <c r="D813" s="149" t="s">
        <v>698</v>
      </c>
      <c r="E813" s="149">
        <f t="shared" si="12"/>
        <v>2530010020</v>
      </c>
      <c r="F813" s="149" t="s">
        <v>3157</v>
      </c>
      <c r="G813" s="149" t="s">
        <v>682</v>
      </c>
      <c r="H813" s="149" t="s">
        <v>697</v>
      </c>
      <c r="I813" s="149" t="s">
        <v>685</v>
      </c>
    </row>
    <row r="814" spans="1:9" hidden="1" x14ac:dyDescent="0.2">
      <c r="A814" s="149" t="s">
        <v>1403</v>
      </c>
      <c r="D814" s="149" t="s">
        <v>699</v>
      </c>
      <c r="E814" s="149">
        <f t="shared" si="12"/>
        <v>2530010040</v>
      </c>
      <c r="F814" s="149" t="s">
        <v>3157</v>
      </c>
      <c r="G814" s="149" t="s">
        <v>682</v>
      </c>
      <c r="H814" s="149" t="s">
        <v>697</v>
      </c>
      <c r="I814" s="149" t="s">
        <v>687</v>
      </c>
    </row>
    <row r="815" spans="1:9" hidden="1" x14ac:dyDescent="0.2">
      <c r="A815" s="149" t="s">
        <v>1403</v>
      </c>
      <c r="D815" s="149" t="s">
        <v>700</v>
      </c>
      <c r="E815" s="149">
        <f t="shared" si="12"/>
        <v>2530010060</v>
      </c>
      <c r="F815" s="149" t="s">
        <v>3157</v>
      </c>
      <c r="G815" s="149" t="s">
        <v>682</v>
      </c>
      <c r="H815" s="149" t="s">
        <v>697</v>
      </c>
      <c r="I815" s="149" t="s">
        <v>689</v>
      </c>
    </row>
    <row r="816" spans="1:9" hidden="1" x14ac:dyDescent="0.2">
      <c r="A816" s="149" t="s">
        <v>1403</v>
      </c>
      <c r="D816" s="149" t="s">
        <v>701</v>
      </c>
      <c r="E816" s="149">
        <f t="shared" si="12"/>
        <v>2530010080</v>
      </c>
      <c r="F816" s="149" t="s">
        <v>3157</v>
      </c>
      <c r="G816" s="149" t="s">
        <v>682</v>
      </c>
      <c r="H816" s="149" t="s">
        <v>697</v>
      </c>
      <c r="I816" s="149" t="s">
        <v>691</v>
      </c>
    </row>
    <row r="817" spans="1:9" hidden="1" x14ac:dyDescent="0.2">
      <c r="A817" s="149" t="s">
        <v>1403</v>
      </c>
      <c r="D817" s="149" t="s">
        <v>702</v>
      </c>
      <c r="E817" s="149">
        <f t="shared" si="12"/>
        <v>2530010100</v>
      </c>
      <c r="F817" s="149" t="s">
        <v>3157</v>
      </c>
      <c r="G817" s="149" t="s">
        <v>682</v>
      </c>
      <c r="H817" s="149" t="s">
        <v>697</v>
      </c>
      <c r="I817" s="149" t="s">
        <v>693</v>
      </c>
    </row>
    <row r="818" spans="1:9" hidden="1" x14ac:dyDescent="0.2">
      <c r="A818" s="149" t="s">
        <v>1403</v>
      </c>
      <c r="D818" s="149" t="s">
        <v>703</v>
      </c>
      <c r="E818" s="149">
        <f t="shared" si="12"/>
        <v>2530010120</v>
      </c>
      <c r="F818" s="149" t="s">
        <v>3157</v>
      </c>
      <c r="G818" s="149" t="s">
        <v>682</v>
      </c>
      <c r="H818" s="149" t="s">
        <v>697</v>
      </c>
      <c r="I818" s="149" t="s">
        <v>695</v>
      </c>
    </row>
    <row r="819" spans="1:9" hidden="1" x14ac:dyDescent="0.2">
      <c r="A819" s="149" t="s">
        <v>1403</v>
      </c>
      <c r="D819" s="149" t="s">
        <v>704</v>
      </c>
      <c r="E819" s="149">
        <f t="shared" si="12"/>
        <v>2530050000</v>
      </c>
      <c r="F819" s="149" t="s">
        <v>3157</v>
      </c>
      <c r="G819" s="149" t="s">
        <v>682</v>
      </c>
      <c r="H819" s="149" t="s">
        <v>705</v>
      </c>
      <c r="I819" s="149" t="s">
        <v>3443</v>
      </c>
    </row>
    <row r="820" spans="1:9" hidden="1" x14ac:dyDescent="0.2">
      <c r="A820" s="149" t="s">
        <v>1403</v>
      </c>
      <c r="D820" s="149" t="s">
        <v>706</v>
      </c>
      <c r="E820" s="149">
        <f t="shared" si="12"/>
        <v>2530050020</v>
      </c>
      <c r="F820" s="149" t="s">
        <v>3157</v>
      </c>
      <c r="G820" s="149" t="s">
        <v>682</v>
      </c>
      <c r="H820" s="149" t="s">
        <v>705</v>
      </c>
      <c r="I820" s="149" t="s">
        <v>685</v>
      </c>
    </row>
    <row r="821" spans="1:9" hidden="1" x14ac:dyDescent="0.2">
      <c r="A821" s="149" t="s">
        <v>1403</v>
      </c>
      <c r="D821" s="149" t="s">
        <v>707</v>
      </c>
      <c r="E821" s="149">
        <f t="shared" si="12"/>
        <v>2530050040</v>
      </c>
      <c r="F821" s="149" t="s">
        <v>3157</v>
      </c>
      <c r="G821" s="149" t="s">
        <v>682</v>
      </c>
      <c r="H821" s="149" t="s">
        <v>705</v>
      </c>
      <c r="I821" s="149" t="s">
        <v>687</v>
      </c>
    </row>
    <row r="822" spans="1:9" hidden="1" x14ac:dyDescent="0.2">
      <c r="A822" s="149" t="s">
        <v>1403</v>
      </c>
      <c r="D822" s="149" t="s">
        <v>708</v>
      </c>
      <c r="E822" s="149">
        <f t="shared" si="12"/>
        <v>2530050060</v>
      </c>
      <c r="F822" s="149" t="s">
        <v>3157</v>
      </c>
      <c r="G822" s="149" t="s">
        <v>682</v>
      </c>
      <c r="H822" s="149" t="s">
        <v>705</v>
      </c>
      <c r="I822" s="149" t="s">
        <v>689</v>
      </c>
    </row>
    <row r="823" spans="1:9" hidden="1" x14ac:dyDescent="0.2">
      <c r="A823" s="149" t="s">
        <v>1403</v>
      </c>
      <c r="D823" s="149" t="s">
        <v>709</v>
      </c>
      <c r="E823" s="149">
        <f t="shared" si="12"/>
        <v>2530050080</v>
      </c>
      <c r="F823" s="149" t="s">
        <v>3157</v>
      </c>
      <c r="G823" s="149" t="s">
        <v>682</v>
      </c>
      <c r="H823" s="149" t="s">
        <v>705</v>
      </c>
      <c r="I823" s="149" t="s">
        <v>691</v>
      </c>
    </row>
    <row r="824" spans="1:9" hidden="1" x14ac:dyDescent="0.2">
      <c r="A824" s="149" t="s">
        <v>1403</v>
      </c>
      <c r="D824" s="149" t="s">
        <v>710</v>
      </c>
      <c r="E824" s="149">
        <f t="shared" si="12"/>
        <v>2530050100</v>
      </c>
      <c r="F824" s="149" t="s">
        <v>3157</v>
      </c>
      <c r="G824" s="149" t="s">
        <v>682</v>
      </c>
      <c r="H824" s="149" t="s">
        <v>705</v>
      </c>
      <c r="I824" s="149" t="s">
        <v>693</v>
      </c>
    </row>
    <row r="825" spans="1:9" hidden="1" x14ac:dyDescent="0.2">
      <c r="A825" s="149" t="s">
        <v>1403</v>
      </c>
      <c r="D825" s="149" t="s">
        <v>711</v>
      </c>
      <c r="E825" s="149">
        <f t="shared" si="12"/>
        <v>2530050120</v>
      </c>
      <c r="F825" s="149" t="s">
        <v>3157</v>
      </c>
      <c r="G825" s="149" t="s">
        <v>682</v>
      </c>
      <c r="H825" s="149" t="s">
        <v>705</v>
      </c>
      <c r="I825" s="149" t="s">
        <v>695</v>
      </c>
    </row>
    <row r="826" spans="1:9" hidden="1" x14ac:dyDescent="0.2">
      <c r="A826" s="149" t="s">
        <v>1403</v>
      </c>
      <c r="D826" s="149" t="s">
        <v>712</v>
      </c>
      <c r="E826" s="149">
        <f t="shared" si="12"/>
        <v>2535000000</v>
      </c>
      <c r="F826" s="149" t="s">
        <v>3157</v>
      </c>
      <c r="G826" s="149" t="s">
        <v>713</v>
      </c>
      <c r="H826" s="149" t="s">
        <v>3522</v>
      </c>
      <c r="I826" s="149" t="s">
        <v>3443</v>
      </c>
    </row>
    <row r="827" spans="1:9" hidden="1" x14ac:dyDescent="0.2">
      <c r="A827" s="149" t="s">
        <v>1403</v>
      </c>
      <c r="D827" s="149" t="s">
        <v>714</v>
      </c>
      <c r="E827" s="149">
        <f t="shared" si="12"/>
        <v>2535000020</v>
      </c>
      <c r="F827" s="149" t="s">
        <v>3157</v>
      </c>
      <c r="G827" s="149" t="s">
        <v>713</v>
      </c>
      <c r="H827" s="149" t="s">
        <v>3522</v>
      </c>
      <c r="I827" s="149" t="s">
        <v>685</v>
      </c>
    </row>
    <row r="828" spans="1:9" hidden="1" x14ac:dyDescent="0.2">
      <c r="A828" s="149" t="s">
        <v>1403</v>
      </c>
      <c r="D828" s="149" t="s">
        <v>715</v>
      </c>
      <c r="E828" s="149">
        <f t="shared" si="12"/>
        <v>2535000040</v>
      </c>
      <c r="F828" s="149" t="s">
        <v>3157</v>
      </c>
      <c r="G828" s="149" t="s">
        <v>713</v>
      </c>
      <c r="H828" s="149" t="s">
        <v>3522</v>
      </c>
      <c r="I828" s="149" t="s">
        <v>687</v>
      </c>
    </row>
    <row r="829" spans="1:9" hidden="1" x14ac:dyDescent="0.2">
      <c r="A829" s="149" t="s">
        <v>1403</v>
      </c>
      <c r="D829" s="149" t="s">
        <v>865</v>
      </c>
      <c r="E829" s="149">
        <f t="shared" si="12"/>
        <v>2535000060</v>
      </c>
      <c r="F829" s="149" t="s">
        <v>3157</v>
      </c>
      <c r="G829" s="149" t="s">
        <v>713</v>
      </c>
      <c r="H829" s="149" t="s">
        <v>3522</v>
      </c>
      <c r="I829" s="149" t="s">
        <v>689</v>
      </c>
    </row>
    <row r="830" spans="1:9" hidden="1" x14ac:dyDescent="0.2">
      <c r="A830" s="149" t="s">
        <v>1403</v>
      </c>
      <c r="D830" s="149" t="s">
        <v>866</v>
      </c>
      <c r="E830" s="149">
        <f t="shared" si="12"/>
        <v>2535000080</v>
      </c>
      <c r="F830" s="149" t="s">
        <v>3157</v>
      </c>
      <c r="G830" s="149" t="s">
        <v>713</v>
      </c>
      <c r="H830" s="149" t="s">
        <v>3522</v>
      </c>
      <c r="I830" s="149" t="s">
        <v>691</v>
      </c>
    </row>
    <row r="831" spans="1:9" hidden="1" x14ac:dyDescent="0.2">
      <c r="A831" s="149" t="s">
        <v>1403</v>
      </c>
      <c r="D831" s="149" t="s">
        <v>867</v>
      </c>
      <c r="E831" s="149">
        <f t="shared" si="12"/>
        <v>2535000100</v>
      </c>
      <c r="F831" s="149" t="s">
        <v>3157</v>
      </c>
      <c r="G831" s="149" t="s">
        <v>713</v>
      </c>
      <c r="H831" s="149" t="s">
        <v>3522</v>
      </c>
      <c r="I831" s="149" t="s">
        <v>693</v>
      </c>
    </row>
    <row r="832" spans="1:9" hidden="1" x14ac:dyDescent="0.2">
      <c r="A832" s="149" t="s">
        <v>1403</v>
      </c>
      <c r="D832" s="149" t="s">
        <v>868</v>
      </c>
      <c r="E832" s="149">
        <f t="shared" si="12"/>
        <v>2535000120</v>
      </c>
      <c r="F832" s="149" t="s">
        <v>3157</v>
      </c>
      <c r="G832" s="149" t="s">
        <v>713</v>
      </c>
      <c r="H832" s="149" t="s">
        <v>3522</v>
      </c>
      <c r="I832" s="149" t="s">
        <v>695</v>
      </c>
    </row>
    <row r="833" spans="1:9" hidden="1" x14ac:dyDescent="0.2">
      <c r="A833" s="149" t="s">
        <v>1403</v>
      </c>
      <c r="D833" s="149" t="s">
        <v>869</v>
      </c>
      <c r="E833" s="149">
        <f t="shared" si="12"/>
        <v>2535000140</v>
      </c>
      <c r="F833" s="149" t="s">
        <v>3157</v>
      </c>
      <c r="G833" s="149" t="s">
        <v>713</v>
      </c>
      <c r="H833" s="149" t="s">
        <v>3522</v>
      </c>
      <c r="I833" s="149" t="s">
        <v>870</v>
      </c>
    </row>
    <row r="834" spans="1:9" hidden="1" x14ac:dyDescent="0.2">
      <c r="A834" s="149" t="s">
        <v>1403</v>
      </c>
      <c r="D834" s="149" t="s">
        <v>871</v>
      </c>
      <c r="E834" s="149">
        <f t="shared" ref="E834:E897" si="13">VALUE(D834)</f>
        <v>2535010000</v>
      </c>
      <c r="F834" s="149" t="s">
        <v>3157</v>
      </c>
      <c r="G834" s="149" t="s">
        <v>713</v>
      </c>
      <c r="H834" s="149" t="s">
        <v>872</v>
      </c>
      <c r="I834" s="149" t="s">
        <v>3443</v>
      </c>
    </row>
    <row r="835" spans="1:9" hidden="1" x14ac:dyDescent="0.2">
      <c r="A835" s="149" t="s">
        <v>1403</v>
      </c>
      <c r="D835" s="149" t="s">
        <v>873</v>
      </c>
      <c r="E835" s="149">
        <f t="shared" si="13"/>
        <v>2535010020</v>
      </c>
      <c r="F835" s="149" t="s">
        <v>3157</v>
      </c>
      <c r="G835" s="149" t="s">
        <v>713</v>
      </c>
      <c r="H835" s="149" t="s">
        <v>872</v>
      </c>
      <c r="I835" s="149" t="s">
        <v>685</v>
      </c>
    </row>
    <row r="836" spans="1:9" hidden="1" x14ac:dyDescent="0.2">
      <c r="A836" s="149" t="s">
        <v>1403</v>
      </c>
      <c r="D836" s="149" t="s">
        <v>874</v>
      </c>
      <c r="E836" s="149">
        <f t="shared" si="13"/>
        <v>2535010040</v>
      </c>
      <c r="F836" s="149" t="s">
        <v>3157</v>
      </c>
      <c r="G836" s="149" t="s">
        <v>713</v>
      </c>
      <c r="H836" s="149" t="s">
        <v>872</v>
      </c>
      <c r="I836" s="149" t="s">
        <v>687</v>
      </c>
    </row>
    <row r="837" spans="1:9" hidden="1" x14ac:dyDescent="0.2">
      <c r="A837" s="149" t="s">
        <v>1403</v>
      </c>
      <c r="D837" s="149" t="s">
        <v>875</v>
      </c>
      <c r="E837" s="149">
        <f t="shared" si="13"/>
        <v>2535010060</v>
      </c>
      <c r="F837" s="149" t="s">
        <v>3157</v>
      </c>
      <c r="G837" s="149" t="s">
        <v>713</v>
      </c>
      <c r="H837" s="149" t="s">
        <v>872</v>
      </c>
      <c r="I837" s="149" t="s">
        <v>689</v>
      </c>
    </row>
    <row r="838" spans="1:9" hidden="1" x14ac:dyDescent="0.2">
      <c r="A838" s="149" t="s">
        <v>1403</v>
      </c>
      <c r="D838" s="149" t="s">
        <v>876</v>
      </c>
      <c r="E838" s="149">
        <f t="shared" si="13"/>
        <v>2535010080</v>
      </c>
      <c r="F838" s="149" t="s">
        <v>3157</v>
      </c>
      <c r="G838" s="149" t="s">
        <v>713</v>
      </c>
      <c r="H838" s="149" t="s">
        <v>872</v>
      </c>
      <c r="I838" s="149" t="s">
        <v>691</v>
      </c>
    </row>
    <row r="839" spans="1:9" hidden="1" x14ac:dyDescent="0.2">
      <c r="A839" s="149" t="s">
        <v>1403</v>
      </c>
      <c r="D839" s="149" t="s">
        <v>877</v>
      </c>
      <c r="E839" s="149">
        <f t="shared" si="13"/>
        <v>2535010100</v>
      </c>
      <c r="F839" s="149" t="s">
        <v>3157</v>
      </c>
      <c r="G839" s="149" t="s">
        <v>713</v>
      </c>
      <c r="H839" s="149" t="s">
        <v>872</v>
      </c>
      <c r="I839" s="149" t="s">
        <v>693</v>
      </c>
    </row>
    <row r="840" spans="1:9" hidden="1" x14ac:dyDescent="0.2">
      <c r="A840" s="149" t="s">
        <v>1403</v>
      </c>
      <c r="D840" s="149" t="s">
        <v>878</v>
      </c>
      <c r="E840" s="149">
        <f t="shared" si="13"/>
        <v>2535010120</v>
      </c>
      <c r="F840" s="149" t="s">
        <v>3157</v>
      </c>
      <c r="G840" s="149" t="s">
        <v>713</v>
      </c>
      <c r="H840" s="149" t="s">
        <v>872</v>
      </c>
      <c r="I840" s="149" t="s">
        <v>695</v>
      </c>
    </row>
    <row r="841" spans="1:9" hidden="1" x14ac:dyDescent="0.2">
      <c r="A841" s="149" t="s">
        <v>1403</v>
      </c>
      <c r="D841" s="149" t="s">
        <v>879</v>
      </c>
      <c r="E841" s="149">
        <f t="shared" si="13"/>
        <v>2535010140</v>
      </c>
      <c r="F841" s="149" t="s">
        <v>3157</v>
      </c>
      <c r="G841" s="149" t="s">
        <v>713</v>
      </c>
      <c r="H841" s="149" t="s">
        <v>872</v>
      </c>
      <c r="I841" s="149" t="s">
        <v>870</v>
      </c>
    </row>
    <row r="842" spans="1:9" hidden="1" x14ac:dyDescent="0.2">
      <c r="A842" s="149" t="s">
        <v>1403</v>
      </c>
      <c r="D842" s="149" t="s">
        <v>880</v>
      </c>
      <c r="E842" s="149">
        <f t="shared" si="13"/>
        <v>2535020000</v>
      </c>
      <c r="F842" s="149" t="s">
        <v>3157</v>
      </c>
      <c r="G842" s="149" t="s">
        <v>713</v>
      </c>
      <c r="H842" s="149" t="s">
        <v>3540</v>
      </c>
      <c r="I842" s="149" t="s">
        <v>3443</v>
      </c>
    </row>
    <row r="843" spans="1:9" hidden="1" x14ac:dyDescent="0.2">
      <c r="A843" s="149" t="s">
        <v>1403</v>
      </c>
      <c r="D843" s="149" t="s">
        <v>881</v>
      </c>
      <c r="E843" s="149">
        <f t="shared" si="13"/>
        <v>2535020020</v>
      </c>
      <c r="F843" s="149" t="s">
        <v>3157</v>
      </c>
      <c r="G843" s="149" t="s">
        <v>713</v>
      </c>
      <c r="H843" s="149" t="s">
        <v>3540</v>
      </c>
      <c r="I843" s="149" t="s">
        <v>685</v>
      </c>
    </row>
    <row r="844" spans="1:9" hidden="1" x14ac:dyDescent="0.2">
      <c r="A844" s="149" t="s">
        <v>1403</v>
      </c>
      <c r="D844" s="149" t="s">
        <v>882</v>
      </c>
      <c r="E844" s="149">
        <f t="shared" si="13"/>
        <v>2535020040</v>
      </c>
      <c r="F844" s="149" t="s">
        <v>3157</v>
      </c>
      <c r="G844" s="149" t="s">
        <v>713</v>
      </c>
      <c r="H844" s="149" t="s">
        <v>3540</v>
      </c>
      <c r="I844" s="149" t="s">
        <v>687</v>
      </c>
    </row>
    <row r="845" spans="1:9" hidden="1" x14ac:dyDescent="0.2">
      <c r="A845" s="149" t="s">
        <v>1403</v>
      </c>
      <c r="D845" s="149" t="s">
        <v>883</v>
      </c>
      <c r="E845" s="149">
        <f t="shared" si="13"/>
        <v>2535020060</v>
      </c>
      <c r="F845" s="149" t="s">
        <v>3157</v>
      </c>
      <c r="G845" s="149" t="s">
        <v>713</v>
      </c>
      <c r="H845" s="149" t="s">
        <v>3540</v>
      </c>
      <c r="I845" s="149" t="s">
        <v>689</v>
      </c>
    </row>
    <row r="846" spans="1:9" hidden="1" x14ac:dyDescent="0.2">
      <c r="A846" s="149" t="s">
        <v>1403</v>
      </c>
      <c r="D846" s="149" t="s">
        <v>884</v>
      </c>
      <c r="E846" s="149">
        <f t="shared" si="13"/>
        <v>2535020080</v>
      </c>
      <c r="F846" s="149" t="s">
        <v>3157</v>
      </c>
      <c r="G846" s="149" t="s">
        <v>713</v>
      </c>
      <c r="H846" s="149" t="s">
        <v>3540</v>
      </c>
      <c r="I846" s="149" t="s">
        <v>691</v>
      </c>
    </row>
    <row r="847" spans="1:9" hidden="1" x14ac:dyDescent="0.2">
      <c r="A847" s="149" t="s">
        <v>1403</v>
      </c>
      <c r="D847" s="149" t="s">
        <v>885</v>
      </c>
      <c r="E847" s="149">
        <f t="shared" si="13"/>
        <v>2535020100</v>
      </c>
      <c r="F847" s="149" t="s">
        <v>3157</v>
      </c>
      <c r="G847" s="149" t="s">
        <v>713</v>
      </c>
      <c r="H847" s="149" t="s">
        <v>3540</v>
      </c>
      <c r="I847" s="149" t="s">
        <v>693</v>
      </c>
    </row>
    <row r="848" spans="1:9" hidden="1" x14ac:dyDescent="0.2">
      <c r="A848" s="149" t="s">
        <v>1403</v>
      </c>
      <c r="D848" s="149" t="s">
        <v>886</v>
      </c>
      <c r="E848" s="149">
        <f t="shared" si="13"/>
        <v>2535020120</v>
      </c>
      <c r="F848" s="149" t="s">
        <v>3157</v>
      </c>
      <c r="G848" s="149" t="s">
        <v>713</v>
      </c>
      <c r="H848" s="149" t="s">
        <v>3540</v>
      </c>
      <c r="I848" s="149" t="s">
        <v>695</v>
      </c>
    </row>
    <row r="849" spans="1:12" hidden="1" x14ac:dyDescent="0.2">
      <c r="A849" s="149" t="s">
        <v>1403</v>
      </c>
      <c r="D849" s="149" t="s">
        <v>887</v>
      </c>
      <c r="E849" s="149">
        <f t="shared" si="13"/>
        <v>2535020140</v>
      </c>
      <c r="F849" s="149" t="s">
        <v>3157</v>
      </c>
      <c r="G849" s="149" t="s">
        <v>713</v>
      </c>
      <c r="H849" s="149" t="s">
        <v>3540</v>
      </c>
      <c r="I849" s="149" t="s">
        <v>870</v>
      </c>
    </row>
    <row r="850" spans="1:12" hidden="1" x14ac:dyDescent="0.2">
      <c r="A850" s="149" t="s">
        <v>1403</v>
      </c>
      <c r="D850" s="149" t="s">
        <v>888</v>
      </c>
      <c r="E850" s="149">
        <f t="shared" si="13"/>
        <v>2535030000</v>
      </c>
      <c r="F850" s="149" t="s">
        <v>3157</v>
      </c>
      <c r="G850" s="149" t="s">
        <v>713</v>
      </c>
      <c r="H850" s="149" t="s">
        <v>913</v>
      </c>
      <c r="I850" s="149" t="s">
        <v>3443</v>
      </c>
    </row>
    <row r="851" spans="1:12" hidden="1" x14ac:dyDescent="0.2">
      <c r="A851" s="149" t="s">
        <v>1403</v>
      </c>
      <c r="D851" s="149" t="s">
        <v>889</v>
      </c>
      <c r="E851" s="149">
        <f t="shared" si="13"/>
        <v>2535030020</v>
      </c>
      <c r="F851" s="149" t="s">
        <v>3157</v>
      </c>
      <c r="G851" s="149" t="s">
        <v>713</v>
      </c>
      <c r="H851" s="149" t="s">
        <v>913</v>
      </c>
      <c r="I851" s="149" t="s">
        <v>685</v>
      </c>
    </row>
    <row r="852" spans="1:12" hidden="1" x14ac:dyDescent="0.2">
      <c r="A852" s="149" t="s">
        <v>1403</v>
      </c>
      <c r="D852" s="149" t="s">
        <v>890</v>
      </c>
      <c r="E852" s="149">
        <f t="shared" si="13"/>
        <v>2535030040</v>
      </c>
      <c r="F852" s="149" t="s">
        <v>3157</v>
      </c>
      <c r="G852" s="149" t="s">
        <v>713</v>
      </c>
      <c r="H852" s="149" t="s">
        <v>913</v>
      </c>
      <c r="I852" s="149" t="s">
        <v>687</v>
      </c>
    </row>
    <row r="853" spans="1:12" hidden="1" x14ac:dyDescent="0.2">
      <c r="A853" s="149" t="s">
        <v>1403</v>
      </c>
      <c r="D853" s="149" t="s">
        <v>891</v>
      </c>
      <c r="E853" s="149">
        <f t="shared" si="13"/>
        <v>2535030060</v>
      </c>
      <c r="F853" s="149" t="s">
        <v>3157</v>
      </c>
      <c r="G853" s="149" t="s">
        <v>713</v>
      </c>
      <c r="H853" s="149" t="s">
        <v>913</v>
      </c>
      <c r="I853" s="149" t="s">
        <v>689</v>
      </c>
    </row>
    <row r="854" spans="1:12" hidden="1" x14ac:dyDescent="0.2">
      <c r="A854" s="149" t="s">
        <v>1403</v>
      </c>
      <c r="D854" s="149" t="s">
        <v>892</v>
      </c>
      <c r="E854" s="149">
        <f t="shared" si="13"/>
        <v>2535030080</v>
      </c>
      <c r="F854" s="149" t="s">
        <v>3157</v>
      </c>
      <c r="G854" s="149" t="s">
        <v>713</v>
      </c>
      <c r="H854" s="149" t="s">
        <v>913</v>
      </c>
      <c r="I854" s="149" t="s">
        <v>691</v>
      </c>
    </row>
    <row r="855" spans="1:12" hidden="1" x14ac:dyDescent="0.2">
      <c r="A855" s="149" t="s">
        <v>1403</v>
      </c>
      <c r="D855" s="149" t="s">
        <v>893</v>
      </c>
      <c r="E855" s="149">
        <f t="shared" si="13"/>
        <v>2535030100</v>
      </c>
      <c r="F855" s="149" t="s">
        <v>3157</v>
      </c>
      <c r="G855" s="149" t="s">
        <v>713</v>
      </c>
      <c r="H855" s="149" t="s">
        <v>913</v>
      </c>
      <c r="I855" s="149" t="s">
        <v>693</v>
      </c>
    </row>
    <row r="856" spans="1:12" hidden="1" x14ac:dyDescent="0.2">
      <c r="A856" s="149" t="s">
        <v>1403</v>
      </c>
      <c r="D856" s="149" t="s">
        <v>894</v>
      </c>
      <c r="E856" s="149">
        <f t="shared" si="13"/>
        <v>2535030120</v>
      </c>
      <c r="F856" s="149" t="s">
        <v>3157</v>
      </c>
      <c r="G856" s="149" t="s">
        <v>713</v>
      </c>
      <c r="H856" s="149" t="s">
        <v>913</v>
      </c>
      <c r="I856" s="149" t="s">
        <v>695</v>
      </c>
    </row>
    <row r="857" spans="1:12" hidden="1" x14ac:dyDescent="0.2">
      <c r="A857" s="149" t="s">
        <v>1403</v>
      </c>
      <c r="D857" s="149" t="s">
        <v>895</v>
      </c>
      <c r="E857" s="149">
        <f t="shared" si="13"/>
        <v>2535030140</v>
      </c>
      <c r="F857" s="149" t="s">
        <v>3157</v>
      </c>
      <c r="G857" s="149" t="s">
        <v>713</v>
      </c>
      <c r="H857" s="149" t="s">
        <v>913</v>
      </c>
      <c r="I857" s="149" t="s">
        <v>870</v>
      </c>
    </row>
    <row r="858" spans="1:12" hidden="1" x14ac:dyDescent="0.2">
      <c r="A858" s="149" t="s">
        <v>1403</v>
      </c>
      <c r="D858" s="149" t="s">
        <v>896</v>
      </c>
      <c r="E858" s="149">
        <f t="shared" si="13"/>
        <v>2601000000</v>
      </c>
      <c r="F858" s="149" t="s">
        <v>6889</v>
      </c>
      <c r="G858" s="149" t="s">
        <v>6890</v>
      </c>
      <c r="H858" s="149" t="s">
        <v>6891</v>
      </c>
      <c r="I858" s="149" t="s">
        <v>1887</v>
      </c>
    </row>
    <row r="859" spans="1:12" hidden="1" x14ac:dyDescent="0.2">
      <c r="A859" s="149" t="s">
        <v>1403</v>
      </c>
      <c r="D859" s="149" t="s">
        <v>6892</v>
      </c>
      <c r="E859" s="149">
        <f t="shared" si="13"/>
        <v>2601010000</v>
      </c>
      <c r="F859" s="149" t="s">
        <v>6889</v>
      </c>
      <c r="G859" s="149" t="s">
        <v>6890</v>
      </c>
      <c r="H859" s="149" t="s">
        <v>1436</v>
      </c>
      <c r="I859" s="149" t="s">
        <v>1887</v>
      </c>
    </row>
    <row r="860" spans="1:12" hidden="1" x14ac:dyDescent="0.2">
      <c r="A860" s="149" t="s">
        <v>1403</v>
      </c>
      <c r="D860" s="149" t="s">
        <v>3832</v>
      </c>
      <c r="E860" s="149">
        <f t="shared" si="13"/>
        <v>2601020000</v>
      </c>
      <c r="F860" s="149" t="s">
        <v>6889</v>
      </c>
      <c r="G860" s="149" t="s">
        <v>6890</v>
      </c>
      <c r="H860" s="149" t="s">
        <v>1450</v>
      </c>
      <c r="I860" s="149" t="s">
        <v>1887</v>
      </c>
    </row>
    <row r="861" spans="1:12" hidden="1" x14ac:dyDescent="0.2">
      <c r="A861" s="149" t="s">
        <v>1403</v>
      </c>
      <c r="B861" s="152" t="s">
        <v>2902</v>
      </c>
      <c r="D861" s="149" t="s">
        <v>3833</v>
      </c>
      <c r="E861" s="149">
        <f t="shared" si="13"/>
        <v>2601030000</v>
      </c>
      <c r="F861" s="149" t="s">
        <v>6889</v>
      </c>
      <c r="G861" s="149" t="s">
        <v>6890</v>
      </c>
      <c r="H861" s="149" t="s">
        <v>4111</v>
      </c>
      <c r="I861" s="149" t="s">
        <v>1887</v>
      </c>
      <c r="K861" s="151">
        <v>37302</v>
      </c>
      <c r="L861" s="149" t="s">
        <v>3834</v>
      </c>
    </row>
    <row r="862" spans="1:12" hidden="1" x14ac:dyDescent="0.2">
      <c r="A862" s="149" t="s">
        <v>1403</v>
      </c>
      <c r="B862" s="152" t="s">
        <v>2902</v>
      </c>
      <c r="D862" s="149" t="s">
        <v>3835</v>
      </c>
      <c r="E862" s="149">
        <f t="shared" si="13"/>
        <v>2610000000</v>
      </c>
      <c r="F862" s="149" t="s">
        <v>6889</v>
      </c>
      <c r="G862" s="149" t="s">
        <v>3836</v>
      </c>
      <c r="H862" s="149" t="s">
        <v>6891</v>
      </c>
      <c r="I862" s="149" t="s">
        <v>1887</v>
      </c>
      <c r="K862" s="151">
        <v>37302</v>
      </c>
      <c r="L862" s="149" t="s">
        <v>3834</v>
      </c>
    </row>
    <row r="863" spans="1:12" hidden="1" x14ac:dyDescent="0.2">
      <c r="A863" s="149" t="s">
        <v>1403</v>
      </c>
      <c r="D863" s="149" t="s">
        <v>3837</v>
      </c>
      <c r="E863" s="149">
        <f t="shared" si="13"/>
        <v>2610000100</v>
      </c>
      <c r="F863" s="149" t="s">
        <v>6889</v>
      </c>
      <c r="G863" s="149" t="s">
        <v>3836</v>
      </c>
      <c r="H863" s="149" t="s">
        <v>6891</v>
      </c>
      <c r="I863" s="149" t="s">
        <v>3838</v>
      </c>
      <c r="K863" s="151">
        <v>36769</v>
      </c>
      <c r="L863" s="149" t="s">
        <v>3839</v>
      </c>
    </row>
    <row r="864" spans="1:12" hidden="1" x14ac:dyDescent="0.2">
      <c r="A864" s="149" t="s">
        <v>1403</v>
      </c>
      <c r="D864" s="149" t="s">
        <v>3840</v>
      </c>
      <c r="E864" s="149">
        <f t="shared" si="13"/>
        <v>2610000110</v>
      </c>
      <c r="F864" s="149" t="s">
        <v>6889</v>
      </c>
      <c r="G864" s="149" t="s">
        <v>3836</v>
      </c>
      <c r="H864" s="149" t="s">
        <v>6891</v>
      </c>
      <c r="I864" s="149" t="s">
        <v>3841</v>
      </c>
    </row>
    <row r="865" spans="1:9" hidden="1" x14ac:dyDescent="0.2">
      <c r="A865" s="149" t="s">
        <v>1403</v>
      </c>
      <c r="D865" s="149" t="s">
        <v>3842</v>
      </c>
      <c r="E865" s="149">
        <f t="shared" si="13"/>
        <v>2610000120</v>
      </c>
      <c r="F865" s="149" t="s">
        <v>6889</v>
      </c>
      <c r="G865" s="149" t="s">
        <v>3836</v>
      </c>
      <c r="H865" s="149" t="s">
        <v>6891</v>
      </c>
      <c r="I865" s="149" t="s">
        <v>3843</v>
      </c>
    </row>
    <row r="866" spans="1:9" hidden="1" x14ac:dyDescent="0.2">
      <c r="A866" s="149" t="s">
        <v>1403</v>
      </c>
      <c r="D866" s="149" t="s">
        <v>3844</v>
      </c>
      <c r="E866" s="149">
        <f t="shared" si="13"/>
        <v>2610000130</v>
      </c>
      <c r="F866" s="149" t="s">
        <v>6889</v>
      </c>
      <c r="G866" s="149" t="s">
        <v>3836</v>
      </c>
      <c r="H866" s="149" t="s">
        <v>6891</v>
      </c>
      <c r="I866" s="149" t="s">
        <v>3845</v>
      </c>
    </row>
    <row r="867" spans="1:9" hidden="1" x14ac:dyDescent="0.2">
      <c r="A867" s="149" t="s">
        <v>1403</v>
      </c>
      <c r="D867" s="149" t="s">
        <v>3846</v>
      </c>
      <c r="E867" s="149">
        <f t="shared" si="13"/>
        <v>2610000140</v>
      </c>
      <c r="F867" s="149" t="s">
        <v>6889</v>
      </c>
      <c r="G867" s="149" t="s">
        <v>3836</v>
      </c>
      <c r="H867" s="149" t="s">
        <v>6891</v>
      </c>
      <c r="I867" s="149" t="s">
        <v>3847</v>
      </c>
    </row>
    <row r="868" spans="1:9" hidden="1" x14ac:dyDescent="0.2">
      <c r="A868" s="149" t="s">
        <v>1403</v>
      </c>
      <c r="D868" s="149" t="s">
        <v>3848</v>
      </c>
      <c r="E868" s="149">
        <f t="shared" si="13"/>
        <v>2610000150</v>
      </c>
      <c r="F868" s="149" t="s">
        <v>6889</v>
      </c>
      <c r="G868" s="149" t="s">
        <v>3836</v>
      </c>
      <c r="H868" s="149" t="s">
        <v>6891</v>
      </c>
      <c r="I868" s="149" t="s">
        <v>3849</v>
      </c>
    </row>
    <row r="869" spans="1:9" hidden="1" x14ac:dyDescent="0.2">
      <c r="A869" s="149" t="s">
        <v>1403</v>
      </c>
      <c r="D869" s="149" t="s">
        <v>3850</v>
      </c>
      <c r="E869" s="149">
        <f t="shared" si="13"/>
        <v>2610000160</v>
      </c>
      <c r="F869" s="149" t="s">
        <v>6889</v>
      </c>
      <c r="G869" s="149" t="s">
        <v>3836</v>
      </c>
      <c r="H869" s="149" t="s">
        <v>6891</v>
      </c>
      <c r="I869" s="149" t="s">
        <v>1152</v>
      </c>
    </row>
    <row r="870" spans="1:9" hidden="1" x14ac:dyDescent="0.2">
      <c r="A870" s="149" t="s">
        <v>1403</v>
      </c>
      <c r="D870" s="149" t="s">
        <v>1153</v>
      </c>
      <c r="E870" s="149">
        <f t="shared" si="13"/>
        <v>2610000170</v>
      </c>
      <c r="F870" s="149" t="s">
        <v>6889</v>
      </c>
      <c r="G870" s="149" t="s">
        <v>3836</v>
      </c>
      <c r="H870" s="149" t="s">
        <v>6891</v>
      </c>
      <c r="I870" s="149" t="s">
        <v>1154</v>
      </c>
    </row>
    <row r="871" spans="1:9" hidden="1" x14ac:dyDescent="0.2">
      <c r="A871" s="149" t="s">
        <v>1403</v>
      </c>
      <c r="D871" s="149" t="s">
        <v>1155</v>
      </c>
      <c r="E871" s="149">
        <f t="shared" si="13"/>
        <v>2610000180</v>
      </c>
      <c r="F871" s="149" t="s">
        <v>6889</v>
      </c>
      <c r="G871" s="149" t="s">
        <v>3836</v>
      </c>
      <c r="H871" s="149" t="s">
        <v>6891</v>
      </c>
      <c r="I871" s="149" t="s">
        <v>1156</v>
      </c>
    </row>
    <row r="872" spans="1:9" hidden="1" x14ac:dyDescent="0.2">
      <c r="A872" s="149" t="s">
        <v>1403</v>
      </c>
      <c r="D872" s="149" t="s">
        <v>1157</v>
      </c>
      <c r="E872" s="149">
        <f t="shared" si="13"/>
        <v>2610000190</v>
      </c>
      <c r="F872" s="149" t="s">
        <v>6889</v>
      </c>
      <c r="G872" s="149" t="s">
        <v>3836</v>
      </c>
      <c r="H872" s="149" t="s">
        <v>6891</v>
      </c>
      <c r="I872" s="149" t="s">
        <v>1158</v>
      </c>
    </row>
    <row r="873" spans="1:9" hidden="1" x14ac:dyDescent="0.2">
      <c r="A873" s="149" t="s">
        <v>1403</v>
      </c>
      <c r="D873" s="149" t="s">
        <v>1159</v>
      </c>
      <c r="E873" s="149">
        <f t="shared" si="13"/>
        <v>2610000200</v>
      </c>
      <c r="F873" s="149" t="s">
        <v>6889</v>
      </c>
      <c r="G873" s="149" t="s">
        <v>3836</v>
      </c>
      <c r="H873" s="149" t="s">
        <v>6891</v>
      </c>
      <c r="I873" s="149" t="s">
        <v>1160</v>
      </c>
    </row>
    <row r="874" spans="1:9" hidden="1" x14ac:dyDescent="0.2">
      <c r="A874" s="149" t="s">
        <v>1403</v>
      </c>
      <c r="D874" s="149" t="s">
        <v>1161</v>
      </c>
      <c r="E874" s="149">
        <f t="shared" si="13"/>
        <v>2610000210</v>
      </c>
      <c r="F874" s="149" t="s">
        <v>6889</v>
      </c>
      <c r="G874" s="149" t="s">
        <v>3836</v>
      </c>
      <c r="H874" s="149" t="s">
        <v>6891</v>
      </c>
      <c r="I874" s="149" t="s">
        <v>1162</v>
      </c>
    </row>
    <row r="875" spans="1:9" hidden="1" x14ac:dyDescent="0.2">
      <c r="A875" s="149" t="s">
        <v>1403</v>
      </c>
      <c r="D875" s="149" t="s">
        <v>1163</v>
      </c>
      <c r="E875" s="149">
        <f t="shared" si="13"/>
        <v>2610000220</v>
      </c>
      <c r="F875" s="149" t="s">
        <v>6889</v>
      </c>
      <c r="G875" s="149" t="s">
        <v>3836</v>
      </c>
      <c r="H875" s="149" t="s">
        <v>6891</v>
      </c>
      <c r="I875" s="149" t="s">
        <v>1164</v>
      </c>
    </row>
    <row r="876" spans="1:9" hidden="1" x14ac:dyDescent="0.2">
      <c r="A876" s="149" t="s">
        <v>1403</v>
      </c>
      <c r="D876" s="149" t="s">
        <v>1165</v>
      </c>
      <c r="E876" s="149">
        <f t="shared" si="13"/>
        <v>2610000230</v>
      </c>
      <c r="F876" s="149" t="s">
        <v>6889</v>
      </c>
      <c r="G876" s="149" t="s">
        <v>3836</v>
      </c>
      <c r="H876" s="149" t="s">
        <v>6891</v>
      </c>
      <c r="I876" s="149" t="s">
        <v>1166</v>
      </c>
    </row>
    <row r="877" spans="1:9" hidden="1" x14ac:dyDescent="0.2">
      <c r="A877" s="149" t="s">
        <v>1403</v>
      </c>
      <c r="D877" s="149" t="s">
        <v>1167</v>
      </c>
      <c r="E877" s="149">
        <f t="shared" si="13"/>
        <v>2610000240</v>
      </c>
      <c r="F877" s="149" t="s">
        <v>6889</v>
      </c>
      <c r="G877" s="149" t="s">
        <v>3836</v>
      </c>
      <c r="H877" s="149" t="s">
        <v>6891</v>
      </c>
      <c r="I877" s="149" t="s">
        <v>1168</v>
      </c>
    </row>
    <row r="878" spans="1:9" hidden="1" x14ac:dyDescent="0.2">
      <c r="A878" s="149" t="s">
        <v>1403</v>
      </c>
      <c r="D878" s="149" t="s">
        <v>1169</v>
      </c>
      <c r="E878" s="149">
        <f t="shared" si="13"/>
        <v>2610000250</v>
      </c>
      <c r="F878" s="149" t="s">
        <v>6889</v>
      </c>
      <c r="G878" s="149" t="s">
        <v>3836</v>
      </c>
      <c r="H878" s="149" t="s">
        <v>6891</v>
      </c>
      <c r="I878" s="149" t="s">
        <v>1170</v>
      </c>
    </row>
    <row r="879" spans="1:9" hidden="1" x14ac:dyDescent="0.2">
      <c r="A879" s="149" t="s">
        <v>1403</v>
      </c>
      <c r="D879" s="149" t="s">
        <v>1171</v>
      </c>
      <c r="E879" s="149">
        <f t="shared" si="13"/>
        <v>2610000260</v>
      </c>
      <c r="F879" s="149" t="s">
        <v>6889</v>
      </c>
      <c r="G879" s="149" t="s">
        <v>3836</v>
      </c>
      <c r="H879" s="149" t="s">
        <v>6891</v>
      </c>
      <c r="I879" s="149" t="s">
        <v>1172</v>
      </c>
    </row>
    <row r="880" spans="1:9" hidden="1" x14ac:dyDescent="0.2">
      <c r="A880" s="149" t="s">
        <v>1403</v>
      </c>
      <c r="D880" s="149" t="s">
        <v>1173</v>
      </c>
      <c r="E880" s="149">
        <f t="shared" si="13"/>
        <v>2610000270</v>
      </c>
      <c r="F880" s="149" t="s">
        <v>6889</v>
      </c>
      <c r="G880" s="149" t="s">
        <v>3836</v>
      </c>
      <c r="H880" s="149" t="s">
        <v>6891</v>
      </c>
      <c r="I880" s="149" t="s">
        <v>1174</v>
      </c>
    </row>
    <row r="881" spans="1:12" hidden="1" x14ac:dyDescent="0.2">
      <c r="A881" s="149" t="s">
        <v>1403</v>
      </c>
      <c r="D881" s="149" t="s">
        <v>1175</v>
      </c>
      <c r="E881" s="149">
        <f t="shared" si="13"/>
        <v>2610000300</v>
      </c>
      <c r="F881" s="149" t="s">
        <v>6889</v>
      </c>
      <c r="G881" s="149" t="s">
        <v>3836</v>
      </c>
      <c r="H881" s="149" t="s">
        <v>6891</v>
      </c>
      <c r="I881" s="149" t="s">
        <v>1176</v>
      </c>
      <c r="K881" s="151">
        <v>36769</v>
      </c>
      <c r="L881" s="149" t="s">
        <v>1177</v>
      </c>
    </row>
    <row r="882" spans="1:12" hidden="1" x14ac:dyDescent="0.2">
      <c r="A882" s="149" t="s">
        <v>1403</v>
      </c>
      <c r="D882" s="149" t="s">
        <v>1178</v>
      </c>
      <c r="E882" s="149">
        <f t="shared" si="13"/>
        <v>2610000310</v>
      </c>
      <c r="F882" s="149" t="s">
        <v>6889</v>
      </c>
      <c r="G882" s="149" t="s">
        <v>3836</v>
      </c>
      <c r="H882" s="149" t="s">
        <v>6891</v>
      </c>
      <c r="I882" s="149" t="s">
        <v>1179</v>
      </c>
    </row>
    <row r="883" spans="1:12" hidden="1" x14ac:dyDescent="0.2">
      <c r="A883" s="149" t="s">
        <v>1403</v>
      </c>
      <c r="D883" s="149" t="s">
        <v>1180</v>
      </c>
      <c r="E883" s="149">
        <f t="shared" si="13"/>
        <v>2610000320</v>
      </c>
      <c r="F883" s="149" t="s">
        <v>6889</v>
      </c>
      <c r="G883" s="149" t="s">
        <v>3836</v>
      </c>
      <c r="H883" s="149" t="s">
        <v>6891</v>
      </c>
      <c r="I883" s="149" t="s">
        <v>1181</v>
      </c>
    </row>
    <row r="884" spans="1:12" hidden="1" x14ac:dyDescent="0.2">
      <c r="A884" s="149" t="s">
        <v>1403</v>
      </c>
      <c r="D884" s="149" t="s">
        <v>1182</v>
      </c>
      <c r="E884" s="149">
        <f t="shared" si="13"/>
        <v>2610000400</v>
      </c>
      <c r="F884" s="149" t="s">
        <v>6889</v>
      </c>
      <c r="G884" s="149" t="s">
        <v>3836</v>
      </c>
      <c r="H884" s="149" t="s">
        <v>6891</v>
      </c>
      <c r="I884" s="149" t="s">
        <v>1183</v>
      </c>
      <c r="J884" s="151">
        <v>36769</v>
      </c>
    </row>
    <row r="885" spans="1:12" hidden="1" x14ac:dyDescent="0.2">
      <c r="A885" s="149" t="s">
        <v>1403</v>
      </c>
      <c r="D885" s="149" t="s">
        <v>1184</v>
      </c>
      <c r="E885" s="149">
        <f t="shared" si="13"/>
        <v>2610000500</v>
      </c>
      <c r="F885" s="149" t="s">
        <v>6889</v>
      </c>
      <c r="G885" s="149" t="s">
        <v>3836</v>
      </c>
      <c r="H885" s="149" t="s">
        <v>6891</v>
      </c>
      <c r="I885" s="149" t="s">
        <v>1185</v>
      </c>
      <c r="J885" s="151">
        <v>36769</v>
      </c>
    </row>
    <row r="886" spans="1:12" hidden="1" x14ac:dyDescent="0.2">
      <c r="A886" s="149" t="s">
        <v>1403</v>
      </c>
      <c r="B886" s="152" t="s">
        <v>2902</v>
      </c>
      <c r="D886" s="149" t="s">
        <v>1186</v>
      </c>
      <c r="E886" s="149">
        <f t="shared" si="13"/>
        <v>2610010000</v>
      </c>
      <c r="F886" s="149" t="s">
        <v>6889</v>
      </c>
      <c r="G886" s="149" t="s">
        <v>3836</v>
      </c>
      <c r="H886" s="149" t="s">
        <v>1436</v>
      </c>
      <c r="I886" s="149" t="s">
        <v>1887</v>
      </c>
      <c r="K886" s="151">
        <v>37302</v>
      </c>
      <c r="L886" s="149" t="s">
        <v>3834</v>
      </c>
    </row>
    <row r="887" spans="1:12" hidden="1" x14ac:dyDescent="0.2">
      <c r="A887" s="149" t="s">
        <v>1403</v>
      </c>
      <c r="B887" s="152" t="s">
        <v>2902</v>
      </c>
      <c r="D887" s="149" t="s">
        <v>1187</v>
      </c>
      <c r="E887" s="149">
        <f t="shared" si="13"/>
        <v>2610020000</v>
      </c>
      <c r="F887" s="149" t="s">
        <v>6889</v>
      </c>
      <c r="G887" s="149" t="s">
        <v>3836</v>
      </c>
      <c r="H887" s="149" t="s">
        <v>1450</v>
      </c>
      <c r="I887" s="149" t="s">
        <v>1887</v>
      </c>
      <c r="K887" s="151">
        <v>37302</v>
      </c>
      <c r="L887" s="149" t="s">
        <v>3834</v>
      </c>
    </row>
    <row r="888" spans="1:12" hidden="1" x14ac:dyDescent="0.2">
      <c r="A888" s="149" t="s">
        <v>1403</v>
      </c>
      <c r="D888" s="149" t="s">
        <v>1188</v>
      </c>
      <c r="E888" s="149">
        <f t="shared" si="13"/>
        <v>2610030000</v>
      </c>
      <c r="F888" s="149" t="s">
        <v>6889</v>
      </c>
      <c r="G888" s="149" t="s">
        <v>3836</v>
      </c>
      <c r="H888" s="149" t="s">
        <v>4111</v>
      </c>
      <c r="I888" s="149" t="s">
        <v>1189</v>
      </c>
      <c r="K888" s="151">
        <v>36769</v>
      </c>
      <c r="L888" s="149" t="s">
        <v>1190</v>
      </c>
    </row>
    <row r="889" spans="1:12" hidden="1" x14ac:dyDescent="0.2">
      <c r="A889" s="149" t="s">
        <v>1403</v>
      </c>
      <c r="D889" s="149" t="s">
        <v>1191</v>
      </c>
      <c r="E889" s="149">
        <f t="shared" si="13"/>
        <v>2610040400</v>
      </c>
      <c r="F889" s="149" t="s">
        <v>6889</v>
      </c>
      <c r="G889" s="149" t="s">
        <v>3836</v>
      </c>
      <c r="H889" s="149" t="s">
        <v>1192</v>
      </c>
      <c r="I889" s="149" t="s">
        <v>1193</v>
      </c>
      <c r="J889" s="151">
        <v>37804</v>
      </c>
    </row>
    <row r="890" spans="1:12" hidden="1" x14ac:dyDescent="0.2">
      <c r="A890" s="149" t="s">
        <v>1403</v>
      </c>
      <c r="D890" s="149" t="s">
        <v>2327</v>
      </c>
      <c r="E890" s="149">
        <f t="shared" si="13"/>
        <v>2620000000</v>
      </c>
      <c r="F890" s="149" t="s">
        <v>6889</v>
      </c>
      <c r="G890" s="149" t="s">
        <v>2328</v>
      </c>
      <c r="H890" s="149" t="s">
        <v>6891</v>
      </c>
      <c r="I890" s="149" t="s">
        <v>1887</v>
      </c>
    </row>
    <row r="891" spans="1:12" hidden="1" x14ac:dyDescent="0.2">
      <c r="A891" s="149" t="s">
        <v>1403</v>
      </c>
      <c r="D891" s="149" t="s">
        <v>2329</v>
      </c>
      <c r="E891" s="149">
        <f t="shared" si="13"/>
        <v>2620010000</v>
      </c>
      <c r="F891" s="149" t="s">
        <v>6889</v>
      </c>
      <c r="G891" s="149" t="s">
        <v>2328</v>
      </c>
      <c r="H891" s="149" t="s">
        <v>1436</v>
      </c>
      <c r="I891" s="149" t="s">
        <v>1887</v>
      </c>
    </row>
    <row r="892" spans="1:12" hidden="1" x14ac:dyDescent="0.2">
      <c r="A892" s="149" t="s">
        <v>1403</v>
      </c>
      <c r="D892" s="149" t="s">
        <v>2330</v>
      </c>
      <c r="E892" s="149">
        <f t="shared" si="13"/>
        <v>2620020000</v>
      </c>
      <c r="F892" s="149" t="s">
        <v>6889</v>
      </c>
      <c r="G892" s="149" t="s">
        <v>2328</v>
      </c>
      <c r="H892" s="149" t="s">
        <v>1450</v>
      </c>
      <c r="I892" s="149" t="s">
        <v>1887</v>
      </c>
    </row>
    <row r="893" spans="1:12" hidden="1" x14ac:dyDescent="0.2">
      <c r="A893" s="149" t="s">
        <v>1403</v>
      </c>
      <c r="D893" s="149" t="s">
        <v>2331</v>
      </c>
      <c r="E893" s="149">
        <f t="shared" si="13"/>
        <v>2620030000</v>
      </c>
      <c r="F893" s="149" t="s">
        <v>6889</v>
      </c>
      <c r="G893" s="149" t="s">
        <v>2328</v>
      </c>
      <c r="H893" s="149" t="s">
        <v>2332</v>
      </c>
      <c r="I893" s="149" t="s">
        <v>1887</v>
      </c>
    </row>
    <row r="894" spans="1:12" hidden="1" x14ac:dyDescent="0.2">
      <c r="A894" s="149" t="s">
        <v>1403</v>
      </c>
      <c r="D894" s="149" t="s">
        <v>2333</v>
      </c>
      <c r="E894" s="149">
        <f t="shared" si="13"/>
        <v>2630000000</v>
      </c>
      <c r="F894" s="149" t="s">
        <v>6889</v>
      </c>
      <c r="G894" s="149" t="s">
        <v>2334</v>
      </c>
      <c r="H894" s="149" t="s">
        <v>6891</v>
      </c>
      <c r="I894" s="149" t="s">
        <v>2335</v>
      </c>
    </row>
    <row r="895" spans="1:12" hidden="1" x14ac:dyDescent="0.2">
      <c r="A895" s="149" t="s">
        <v>1403</v>
      </c>
      <c r="D895" s="149" t="s">
        <v>2336</v>
      </c>
      <c r="E895" s="149">
        <f t="shared" si="13"/>
        <v>2630010000</v>
      </c>
      <c r="F895" s="149" t="s">
        <v>6889</v>
      </c>
      <c r="G895" s="149" t="s">
        <v>2334</v>
      </c>
      <c r="H895" s="149" t="s">
        <v>1436</v>
      </c>
      <c r="I895" s="149" t="s">
        <v>2335</v>
      </c>
    </row>
    <row r="896" spans="1:12" hidden="1" x14ac:dyDescent="0.2">
      <c r="A896" s="149" t="s">
        <v>1403</v>
      </c>
      <c r="D896" s="149" t="s">
        <v>2337</v>
      </c>
      <c r="E896" s="149">
        <f t="shared" si="13"/>
        <v>2630020000</v>
      </c>
      <c r="F896" s="149" t="s">
        <v>6889</v>
      </c>
      <c r="G896" s="149" t="s">
        <v>2334</v>
      </c>
      <c r="H896" s="149" t="s">
        <v>2338</v>
      </c>
      <c r="I896" s="149" t="s">
        <v>2335</v>
      </c>
    </row>
    <row r="897" spans="1:10" hidden="1" x14ac:dyDescent="0.2">
      <c r="A897" s="149" t="s">
        <v>1403</v>
      </c>
      <c r="D897" s="149" t="s">
        <v>2339</v>
      </c>
      <c r="E897" s="149">
        <f t="shared" si="13"/>
        <v>2630020001</v>
      </c>
      <c r="F897" s="149" t="s">
        <v>6889</v>
      </c>
      <c r="G897" s="149" t="s">
        <v>2334</v>
      </c>
      <c r="H897" s="149" t="s">
        <v>2338</v>
      </c>
      <c r="I897" s="149" t="s">
        <v>2340</v>
      </c>
      <c r="J897" s="151">
        <v>37112</v>
      </c>
    </row>
    <row r="898" spans="1:10" hidden="1" x14ac:dyDescent="0.2">
      <c r="A898" s="149" t="s">
        <v>1403</v>
      </c>
      <c r="D898" s="149" t="s">
        <v>2341</v>
      </c>
      <c r="E898" s="149">
        <f t="shared" ref="E898:E961" si="14">VALUE(D898)</f>
        <v>2630030000</v>
      </c>
      <c r="F898" s="149" t="s">
        <v>6889</v>
      </c>
      <c r="G898" s="149" t="s">
        <v>2334</v>
      </c>
      <c r="H898" s="149" t="s">
        <v>2342</v>
      </c>
      <c r="I898" s="149" t="s">
        <v>2335</v>
      </c>
    </row>
    <row r="899" spans="1:10" hidden="1" x14ac:dyDescent="0.2">
      <c r="A899" s="149" t="s">
        <v>1403</v>
      </c>
      <c r="D899" s="149" t="s">
        <v>2343</v>
      </c>
      <c r="E899" s="149">
        <f t="shared" si="14"/>
        <v>2635000000</v>
      </c>
      <c r="F899" s="149" t="s">
        <v>6889</v>
      </c>
      <c r="G899" s="149" t="s">
        <v>2344</v>
      </c>
      <c r="H899" s="149" t="s">
        <v>6891</v>
      </c>
      <c r="I899" s="149" t="s">
        <v>1887</v>
      </c>
      <c r="J899" s="151">
        <v>37519</v>
      </c>
    </row>
    <row r="900" spans="1:10" hidden="1" x14ac:dyDescent="0.2">
      <c r="A900" s="149" t="s">
        <v>1403</v>
      </c>
      <c r="D900" s="149" t="s">
        <v>2345</v>
      </c>
      <c r="E900" s="149">
        <f t="shared" si="14"/>
        <v>2640000000</v>
      </c>
      <c r="F900" s="149" t="s">
        <v>6889</v>
      </c>
      <c r="G900" s="149" t="s">
        <v>2346</v>
      </c>
      <c r="H900" s="149" t="s">
        <v>2347</v>
      </c>
      <c r="I900" s="149" t="s">
        <v>8728</v>
      </c>
    </row>
    <row r="901" spans="1:10" hidden="1" x14ac:dyDescent="0.2">
      <c r="A901" s="149" t="s">
        <v>1403</v>
      </c>
      <c r="D901" s="149" t="s">
        <v>2348</v>
      </c>
      <c r="E901" s="149">
        <f t="shared" si="14"/>
        <v>2640000001</v>
      </c>
      <c r="F901" s="149" t="s">
        <v>6889</v>
      </c>
      <c r="G901" s="149" t="s">
        <v>2346</v>
      </c>
      <c r="H901" s="149" t="s">
        <v>2347</v>
      </c>
      <c r="I901" s="149" t="s">
        <v>2349</v>
      </c>
    </row>
    <row r="902" spans="1:10" hidden="1" x14ac:dyDescent="0.2">
      <c r="A902" s="149" t="s">
        <v>1403</v>
      </c>
      <c r="D902" s="149" t="s">
        <v>2350</v>
      </c>
      <c r="E902" s="149">
        <f t="shared" si="14"/>
        <v>2640000002</v>
      </c>
      <c r="F902" s="149" t="s">
        <v>6889</v>
      </c>
      <c r="G902" s="149" t="s">
        <v>2346</v>
      </c>
      <c r="H902" s="149" t="s">
        <v>2347</v>
      </c>
      <c r="I902" s="149" t="s">
        <v>2351</v>
      </c>
    </row>
    <row r="903" spans="1:10" hidden="1" x14ac:dyDescent="0.2">
      <c r="A903" s="149" t="s">
        <v>1403</v>
      </c>
      <c r="D903" s="149" t="s">
        <v>2352</v>
      </c>
      <c r="E903" s="149">
        <f t="shared" si="14"/>
        <v>2640000003</v>
      </c>
      <c r="F903" s="149" t="s">
        <v>6889</v>
      </c>
      <c r="G903" s="149" t="s">
        <v>2346</v>
      </c>
      <c r="H903" s="149" t="s">
        <v>2347</v>
      </c>
      <c r="I903" s="149" t="s">
        <v>2328</v>
      </c>
    </row>
    <row r="904" spans="1:10" hidden="1" x14ac:dyDescent="0.2">
      <c r="A904" s="149" t="s">
        <v>1403</v>
      </c>
      <c r="D904" s="149" t="s">
        <v>2353</v>
      </c>
      <c r="E904" s="149">
        <f t="shared" si="14"/>
        <v>2640000004</v>
      </c>
      <c r="F904" s="149" t="s">
        <v>6889</v>
      </c>
      <c r="G904" s="149" t="s">
        <v>2346</v>
      </c>
      <c r="H904" s="149" t="s">
        <v>2347</v>
      </c>
      <c r="I904" s="149" t="s">
        <v>2354</v>
      </c>
    </row>
    <row r="905" spans="1:10" hidden="1" x14ac:dyDescent="0.2">
      <c r="A905" s="149" t="s">
        <v>1403</v>
      </c>
      <c r="D905" s="149" t="s">
        <v>2355</v>
      </c>
      <c r="E905" s="149">
        <f t="shared" si="14"/>
        <v>2640010000</v>
      </c>
      <c r="F905" s="149" t="s">
        <v>6889</v>
      </c>
      <c r="G905" s="149" t="s">
        <v>2346</v>
      </c>
      <c r="H905" s="149" t="s">
        <v>1436</v>
      </c>
      <c r="I905" s="149" t="s">
        <v>8728</v>
      </c>
    </row>
    <row r="906" spans="1:10" hidden="1" x14ac:dyDescent="0.2">
      <c r="A906" s="149" t="s">
        <v>1403</v>
      </c>
      <c r="D906" s="149" t="s">
        <v>2356</v>
      </c>
      <c r="E906" s="149">
        <f t="shared" si="14"/>
        <v>2640010001</v>
      </c>
      <c r="F906" s="149" t="s">
        <v>6889</v>
      </c>
      <c r="G906" s="149" t="s">
        <v>2346</v>
      </c>
      <c r="H906" s="149" t="s">
        <v>1436</v>
      </c>
      <c r="I906" s="149" t="s">
        <v>2349</v>
      </c>
    </row>
    <row r="907" spans="1:10" hidden="1" x14ac:dyDescent="0.2">
      <c r="A907" s="149" t="s">
        <v>1403</v>
      </c>
      <c r="D907" s="149" t="s">
        <v>2357</v>
      </c>
      <c r="E907" s="149">
        <f t="shared" si="14"/>
        <v>2640010002</v>
      </c>
      <c r="F907" s="149" t="s">
        <v>6889</v>
      </c>
      <c r="G907" s="149" t="s">
        <v>2346</v>
      </c>
      <c r="H907" s="149" t="s">
        <v>1436</v>
      </c>
      <c r="I907" s="149" t="s">
        <v>2351</v>
      </c>
    </row>
    <row r="908" spans="1:10" hidden="1" x14ac:dyDescent="0.2">
      <c r="A908" s="149" t="s">
        <v>1403</v>
      </c>
      <c r="D908" s="149" t="s">
        <v>2358</v>
      </c>
      <c r="E908" s="149">
        <f t="shared" si="14"/>
        <v>2640010003</v>
      </c>
      <c r="F908" s="149" t="s">
        <v>6889</v>
      </c>
      <c r="G908" s="149" t="s">
        <v>2346</v>
      </c>
      <c r="H908" s="149" t="s">
        <v>1436</v>
      </c>
      <c r="I908" s="149" t="s">
        <v>2328</v>
      </c>
    </row>
    <row r="909" spans="1:10" hidden="1" x14ac:dyDescent="0.2">
      <c r="A909" s="149" t="s">
        <v>1403</v>
      </c>
      <c r="D909" s="149" t="s">
        <v>2359</v>
      </c>
      <c r="E909" s="149">
        <f t="shared" si="14"/>
        <v>2640010004</v>
      </c>
      <c r="F909" s="149" t="s">
        <v>6889</v>
      </c>
      <c r="G909" s="149" t="s">
        <v>2346</v>
      </c>
      <c r="H909" s="149" t="s">
        <v>1436</v>
      </c>
      <c r="I909" s="149" t="s">
        <v>2354</v>
      </c>
    </row>
    <row r="910" spans="1:10" hidden="1" x14ac:dyDescent="0.2">
      <c r="A910" s="149" t="s">
        <v>1403</v>
      </c>
      <c r="D910" s="149" t="s">
        <v>2360</v>
      </c>
      <c r="E910" s="149">
        <f t="shared" si="14"/>
        <v>2640020000</v>
      </c>
      <c r="F910" s="149" t="s">
        <v>6889</v>
      </c>
      <c r="G910" s="149" t="s">
        <v>2346</v>
      </c>
      <c r="H910" s="149" t="s">
        <v>1450</v>
      </c>
      <c r="I910" s="149" t="s">
        <v>8728</v>
      </c>
    </row>
    <row r="911" spans="1:10" hidden="1" x14ac:dyDescent="0.2">
      <c r="A911" s="149" t="s">
        <v>1403</v>
      </c>
      <c r="D911" s="149" t="s">
        <v>2361</v>
      </c>
      <c r="E911" s="149">
        <f t="shared" si="14"/>
        <v>2640020001</v>
      </c>
      <c r="F911" s="149" t="s">
        <v>6889</v>
      </c>
      <c r="G911" s="149" t="s">
        <v>2346</v>
      </c>
      <c r="H911" s="149" t="s">
        <v>1450</v>
      </c>
      <c r="I911" s="149" t="s">
        <v>2349</v>
      </c>
    </row>
    <row r="912" spans="1:10" hidden="1" x14ac:dyDescent="0.2">
      <c r="A912" s="149" t="s">
        <v>1403</v>
      </c>
      <c r="D912" s="149" t="s">
        <v>2362</v>
      </c>
      <c r="E912" s="149">
        <f t="shared" si="14"/>
        <v>2640020002</v>
      </c>
      <c r="F912" s="149" t="s">
        <v>6889</v>
      </c>
      <c r="G912" s="149" t="s">
        <v>2346</v>
      </c>
      <c r="H912" s="149" t="s">
        <v>1450</v>
      </c>
      <c r="I912" s="149" t="s">
        <v>2351</v>
      </c>
    </row>
    <row r="913" spans="1:10" hidden="1" x14ac:dyDescent="0.2">
      <c r="A913" s="149" t="s">
        <v>1403</v>
      </c>
      <c r="D913" s="149" t="s">
        <v>2363</v>
      </c>
      <c r="E913" s="149">
        <f t="shared" si="14"/>
        <v>2640020003</v>
      </c>
      <c r="F913" s="149" t="s">
        <v>6889</v>
      </c>
      <c r="G913" s="149" t="s">
        <v>2346</v>
      </c>
      <c r="H913" s="149" t="s">
        <v>1450</v>
      </c>
      <c r="I913" s="149" t="s">
        <v>2328</v>
      </c>
    </row>
    <row r="914" spans="1:10" hidden="1" x14ac:dyDescent="0.2">
      <c r="A914" s="149" t="s">
        <v>1403</v>
      </c>
      <c r="D914" s="149" t="s">
        <v>2364</v>
      </c>
      <c r="E914" s="149">
        <f t="shared" si="14"/>
        <v>2640020004</v>
      </c>
      <c r="F914" s="149" t="s">
        <v>6889</v>
      </c>
      <c r="G914" s="149" t="s">
        <v>2346</v>
      </c>
      <c r="H914" s="149" t="s">
        <v>1450</v>
      </c>
      <c r="I914" s="149" t="s">
        <v>2354</v>
      </c>
    </row>
    <row r="915" spans="1:10" hidden="1" x14ac:dyDescent="0.2">
      <c r="A915" s="149" t="s">
        <v>1403</v>
      </c>
      <c r="D915" s="149" t="s">
        <v>2365</v>
      </c>
      <c r="E915" s="149">
        <f t="shared" si="14"/>
        <v>2650000000</v>
      </c>
      <c r="F915" s="149" t="s">
        <v>6889</v>
      </c>
      <c r="G915" s="149" t="s">
        <v>2366</v>
      </c>
      <c r="H915" s="149" t="s">
        <v>2366</v>
      </c>
      <c r="I915" s="149" t="s">
        <v>8728</v>
      </c>
    </row>
    <row r="916" spans="1:10" hidden="1" x14ac:dyDescent="0.2">
      <c r="A916" s="149" t="s">
        <v>1403</v>
      </c>
      <c r="D916" s="149" t="s">
        <v>2367</v>
      </c>
      <c r="E916" s="149">
        <f t="shared" si="14"/>
        <v>2650000001</v>
      </c>
      <c r="F916" s="149" t="s">
        <v>6889</v>
      </c>
      <c r="G916" s="149" t="s">
        <v>2366</v>
      </c>
      <c r="H916" s="149" t="s">
        <v>2366</v>
      </c>
      <c r="I916" s="149" t="s">
        <v>2368</v>
      </c>
    </row>
    <row r="917" spans="1:10" hidden="1" x14ac:dyDescent="0.2">
      <c r="A917" s="149" t="s">
        <v>1403</v>
      </c>
      <c r="D917" s="149" t="s">
        <v>2369</v>
      </c>
      <c r="E917" s="149">
        <f t="shared" si="14"/>
        <v>2650000002</v>
      </c>
      <c r="F917" s="149" t="s">
        <v>6889</v>
      </c>
      <c r="G917" s="149" t="s">
        <v>2366</v>
      </c>
      <c r="H917" s="149" t="s">
        <v>2366</v>
      </c>
      <c r="I917" s="149" t="s">
        <v>2370</v>
      </c>
    </row>
    <row r="918" spans="1:10" hidden="1" x14ac:dyDescent="0.2">
      <c r="A918" s="149" t="s">
        <v>1403</v>
      </c>
      <c r="D918" s="149" t="s">
        <v>2371</v>
      </c>
      <c r="E918" s="149">
        <f t="shared" si="14"/>
        <v>2650000003</v>
      </c>
      <c r="F918" s="149" t="s">
        <v>6889</v>
      </c>
      <c r="G918" s="149" t="s">
        <v>2366</v>
      </c>
      <c r="H918" s="149" t="s">
        <v>2366</v>
      </c>
      <c r="I918" s="149" t="s">
        <v>2372</v>
      </c>
    </row>
    <row r="919" spans="1:10" hidden="1" x14ac:dyDescent="0.2">
      <c r="A919" s="149" t="s">
        <v>1403</v>
      </c>
      <c r="D919" s="149" t="s">
        <v>2373</v>
      </c>
      <c r="E919" s="149">
        <f t="shared" si="14"/>
        <v>2650000004</v>
      </c>
      <c r="F919" s="149" t="s">
        <v>6889</v>
      </c>
      <c r="G919" s="149" t="s">
        <v>2366</v>
      </c>
      <c r="H919" s="149" t="s">
        <v>2366</v>
      </c>
      <c r="I919" s="149" t="s">
        <v>2374</v>
      </c>
    </row>
    <row r="920" spans="1:10" hidden="1" x14ac:dyDescent="0.2">
      <c r="A920" s="149" t="s">
        <v>1403</v>
      </c>
      <c r="D920" s="149" t="s">
        <v>2375</v>
      </c>
      <c r="E920" s="149">
        <f t="shared" si="14"/>
        <v>2650000005</v>
      </c>
      <c r="F920" s="149" t="s">
        <v>6889</v>
      </c>
      <c r="G920" s="149" t="s">
        <v>2366</v>
      </c>
      <c r="H920" s="149" t="s">
        <v>2366</v>
      </c>
      <c r="I920" s="149" t="s">
        <v>2376</v>
      </c>
    </row>
    <row r="921" spans="1:10" hidden="1" x14ac:dyDescent="0.2">
      <c r="A921" s="149" t="s">
        <v>1403</v>
      </c>
      <c r="D921" s="149" t="s">
        <v>2377</v>
      </c>
      <c r="E921" s="149">
        <f t="shared" si="14"/>
        <v>2660000000</v>
      </c>
      <c r="F921" s="149" t="s">
        <v>6889</v>
      </c>
      <c r="G921" s="149" t="s">
        <v>2378</v>
      </c>
      <c r="H921" s="149" t="s">
        <v>2378</v>
      </c>
      <c r="I921" s="149" t="s">
        <v>2379</v>
      </c>
    </row>
    <row r="922" spans="1:10" hidden="1" x14ac:dyDescent="0.2">
      <c r="A922" s="149" t="s">
        <v>1403</v>
      </c>
      <c r="D922" s="149" t="s">
        <v>2380</v>
      </c>
      <c r="E922" s="149">
        <f t="shared" si="14"/>
        <v>2670001000</v>
      </c>
      <c r="F922" s="149" t="s">
        <v>6889</v>
      </c>
      <c r="G922" s="149" t="s">
        <v>2381</v>
      </c>
      <c r="H922" s="149" t="s">
        <v>2382</v>
      </c>
      <c r="I922" s="149" t="s">
        <v>2383</v>
      </c>
      <c r="J922" s="151">
        <v>36797</v>
      </c>
    </row>
    <row r="923" spans="1:10" hidden="1" x14ac:dyDescent="0.2">
      <c r="A923" s="149" t="s">
        <v>1403</v>
      </c>
      <c r="D923" s="149" t="s">
        <v>2384</v>
      </c>
      <c r="E923" s="149">
        <f t="shared" si="14"/>
        <v>2670002000</v>
      </c>
      <c r="F923" s="149" t="s">
        <v>6889</v>
      </c>
      <c r="G923" s="149" t="s">
        <v>2381</v>
      </c>
      <c r="H923" s="149" t="s">
        <v>2385</v>
      </c>
      <c r="I923" s="149" t="s">
        <v>2383</v>
      </c>
      <c r="J923" s="151">
        <v>36797</v>
      </c>
    </row>
    <row r="924" spans="1:10" hidden="1" x14ac:dyDescent="0.2">
      <c r="A924" s="149" t="s">
        <v>1403</v>
      </c>
      <c r="D924" s="149" t="s">
        <v>2386</v>
      </c>
      <c r="E924" s="149">
        <f t="shared" si="14"/>
        <v>2670003000</v>
      </c>
      <c r="F924" s="149" t="s">
        <v>6889</v>
      </c>
      <c r="G924" s="149" t="s">
        <v>2381</v>
      </c>
      <c r="H924" s="149" t="s">
        <v>2387</v>
      </c>
      <c r="I924" s="149" t="s">
        <v>2383</v>
      </c>
      <c r="J924" s="151">
        <v>36797</v>
      </c>
    </row>
    <row r="925" spans="1:10" hidden="1" x14ac:dyDescent="0.2">
      <c r="A925" s="149" t="s">
        <v>1403</v>
      </c>
      <c r="D925" s="149" t="s">
        <v>2388</v>
      </c>
      <c r="E925" s="149">
        <f t="shared" si="14"/>
        <v>2680001000</v>
      </c>
      <c r="F925" s="149" t="s">
        <v>6889</v>
      </c>
      <c r="G925" s="149" t="s">
        <v>2389</v>
      </c>
      <c r="H925" s="149" t="s">
        <v>2390</v>
      </c>
      <c r="I925" s="149" t="s">
        <v>1252</v>
      </c>
      <c r="J925" s="151">
        <v>37826</v>
      </c>
    </row>
    <row r="926" spans="1:10" hidden="1" x14ac:dyDescent="0.2">
      <c r="A926" s="149" t="s">
        <v>1403</v>
      </c>
      <c r="D926" s="149" t="s">
        <v>2391</v>
      </c>
      <c r="E926" s="149">
        <f t="shared" si="14"/>
        <v>2680002000</v>
      </c>
      <c r="F926" s="149" t="s">
        <v>6889</v>
      </c>
      <c r="G926" s="149" t="s">
        <v>2389</v>
      </c>
      <c r="H926" s="149" t="s">
        <v>2392</v>
      </c>
      <c r="I926" s="149" t="s">
        <v>1252</v>
      </c>
      <c r="J926" s="151">
        <v>37826</v>
      </c>
    </row>
    <row r="927" spans="1:10" hidden="1" x14ac:dyDescent="0.2">
      <c r="A927" s="149" t="s">
        <v>1403</v>
      </c>
      <c r="D927" s="149" t="s">
        <v>2393</v>
      </c>
      <c r="E927" s="149">
        <f t="shared" si="14"/>
        <v>2680003000</v>
      </c>
      <c r="F927" s="149" t="s">
        <v>6889</v>
      </c>
      <c r="G927" s="149" t="s">
        <v>2389</v>
      </c>
      <c r="H927" s="149" t="s">
        <v>2394</v>
      </c>
      <c r="I927" s="149" t="s">
        <v>1252</v>
      </c>
      <c r="J927" s="151">
        <v>37826</v>
      </c>
    </row>
    <row r="928" spans="1:10" hidden="1" x14ac:dyDescent="0.2">
      <c r="A928" s="149" t="s">
        <v>1403</v>
      </c>
      <c r="D928" s="149" t="s">
        <v>2395</v>
      </c>
      <c r="E928" s="149">
        <f t="shared" si="14"/>
        <v>2680003010</v>
      </c>
      <c r="F928" s="149" t="s">
        <v>6889</v>
      </c>
      <c r="G928" s="149" t="s">
        <v>2389</v>
      </c>
      <c r="H928" s="149" t="s">
        <v>2394</v>
      </c>
      <c r="I928" s="149" t="s">
        <v>2396</v>
      </c>
      <c r="J928" s="151">
        <v>37826</v>
      </c>
    </row>
    <row r="929" spans="1:12" hidden="1" x14ac:dyDescent="0.2">
      <c r="A929" s="149" t="s">
        <v>1403</v>
      </c>
      <c r="D929" s="149" t="s">
        <v>2397</v>
      </c>
      <c r="E929" s="149">
        <f t="shared" si="14"/>
        <v>2801000000</v>
      </c>
      <c r="F929" s="149" t="s">
        <v>2398</v>
      </c>
      <c r="G929" s="149" t="s">
        <v>3963</v>
      </c>
      <c r="H929" s="149" t="s">
        <v>3964</v>
      </c>
      <c r="I929" s="149" t="s">
        <v>1887</v>
      </c>
      <c r="J929" s="151">
        <v>36552</v>
      </c>
    </row>
    <row r="930" spans="1:12" hidden="1" x14ac:dyDescent="0.2">
      <c r="A930" s="149" t="s">
        <v>1403</v>
      </c>
      <c r="D930" s="149" t="s">
        <v>3965</v>
      </c>
      <c r="E930" s="149">
        <f t="shared" si="14"/>
        <v>2801000001</v>
      </c>
      <c r="F930" s="149" t="s">
        <v>2398</v>
      </c>
      <c r="G930" s="149" t="s">
        <v>3963</v>
      </c>
      <c r="H930" s="149" t="s">
        <v>3964</v>
      </c>
      <c r="I930" s="149" t="s">
        <v>1263</v>
      </c>
    </row>
    <row r="931" spans="1:12" hidden="1" x14ac:dyDescent="0.2">
      <c r="A931" s="149" t="s">
        <v>1403</v>
      </c>
      <c r="D931" s="149" t="s">
        <v>1264</v>
      </c>
      <c r="E931" s="149">
        <f t="shared" si="14"/>
        <v>2801000002</v>
      </c>
      <c r="F931" s="149" t="s">
        <v>2398</v>
      </c>
      <c r="G931" s="149" t="s">
        <v>3963</v>
      </c>
      <c r="H931" s="149" t="s">
        <v>3964</v>
      </c>
      <c r="I931" s="149" t="s">
        <v>1265</v>
      </c>
    </row>
    <row r="932" spans="1:12" hidden="1" x14ac:dyDescent="0.2">
      <c r="A932" s="149" t="s">
        <v>1403</v>
      </c>
      <c r="D932" s="149" t="s">
        <v>1266</v>
      </c>
      <c r="E932" s="149">
        <f t="shared" si="14"/>
        <v>2801000003</v>
      </c>
      <c r="F932" s="149" t="s">
        <v>2398</v>
      </c>
      <c r="G932" s="149" t="s">
        <v>3963</v>
      </c>
      <c r="H932" s="149" t="s">
        <v>3964</v>
      </c>
      <c r="I932" s="149" t="s">
        <v>1267</v>
      </c>
    </row>
    <row r="933" spans="1:12" hidden="1" x14ac:dyDescent="0.2">
      <c r="A933" s="149" t="s">
        <v>1403</v>
      </c>
      <c r="D933" s="149" t="s">
        <v>1268</v>
      </c>
      <c r="E933" s="149">
        <f t="shared" si="14"/>
        <v>2801000004</v>
      </c>
      <c r="F933" s="149" t="s">
        <v>2398</v>
      </c>
      <c r="G933" s="149" t="s">
        <v>3963</v>
      </c>
      <c r="H933" s="149" t="s">
        <v>3964</v>
      </c>
      <c r="I933" s="149" t="s">
        <v>1269</v>
      </c>
    </row>
    <row r="934" spans="1:12" hidden="1" x14ac:dyDescent="0.2">
      <c r="A934" s="149" t="s">
        <v>1403</v>
      </c>
      <c r="D934" s="149" t="s">
        <v>1270</v>
      </c>
      <c r="E934" s="149">
        <f t="shared" si="14"/>
        <v>2801000005</v>
      </c>
      <c r="F934" s="149" t="s">
        <v>2398</v>
      </c>
      <c r="G934" s="149" t="s">
        <v>3963</v>
      </c>
      <c r="H934" s="149" t="s">
        <v>3964</v>
      </c>
      <c r="I934" s="149" t="s">
        <v>1271</v>
      </c>
    </row>
    <row r="935" spans="1:12" hidden="1" x14ac:dyDescent="0.2">
      <c r="A935" s="149" t="s">
        <v>1403</v>
      </c>
      <c r="D935" s="149" t="s">
        <v>1272</v>
      </c>
      <c r="E935" s="149">
        <f t="shared" si="14"/>
        <v>2801000006</v>
      </c>
      <c r="F935" s="149" t="s">
        <v>2398</v>
      </c>
      <c r="G935" s="149" t="s">
        <v>3963</v>
      </c>
      <c r="H935" s="149" t="s">
        <v>3964</v>
      </c>
      <c r="I935" s="149" t="s">
        <v>1273</v>
      </c>
    </row>
    <row r="936" spans="1:12" hidden="1" x14ac:dyDescent="0.2">
      <c r="A936" s="149" t="s">
        <v>1403</v>
      </c>
      <c r="D936" s="149" t="s">
        <v>1274</v>
      </c>
      <c r="E936" s="149">
        <f t="shared" si="14"/>
        <v>2801000007</v>
      </c>
      <c r="F936" s="149" t="s">
        <v>2398</v>
      </c>
      <c r="G936" s="149" t="s">
        <v>3963</v>
      </c>
      <c r="H936" s="149" t="s">
        <v>3964</v>
      </c>
      <c r="I936" s="149" t="s">
        <v>1275</v>
      </c>
    </row>
    <row r="937" spans="1:12" hidden="1" x14ac:dyDescent="0.2">
      <c r="A937" s="149" t="s">
        <v>1403</v>
      </c>
      <c r="D937" s="149" t="s">
        <v>1276</v>
      </c>
      <c r="E937" s="149">
        <f t="shared" si="14"/>
        <v>2801000008</v>
      </c>
      <c r="F937" s="149" t="s">
        <v>2398</v>
      </c>
      <c r="G937" s="149" t="s">
        <v>3963</v>
      </c>
      <c r="H937" s="149" t="s">
        <v>3964</v>
      </c>
      <c r="I937" s="149" t="s">
        <v>1277</v>
      </c>
    </row>
    <row r="938" spans="1:12" hidden="1" x14ac:dyDescent="0.2">
      <c r="A938" s="149" t="s">
        <v>1403</v>
      </c>
      <c r="D938" s="149" t="s">
        <v>1278</v>
      </c>
      <c r="E938" s="149">
        <f t="shared" si="14"/>
        <v>2801500000</v>
      </c>
      <c r="F938" s="149" t="s">
        <v>2398</v>
      </c>
      <c r="G938" s="149" t="s">
        <v>3963</v>
      </c>
      <c r="H938" s="149" t="s">
        <v>1279</v>
      </c>
      <c r="I938" s="149" t="s">
        <v>1280</v>
      </c>
      <c r="K938" s="151">
        <v>36552</v>
      </c>
      <c r="L938" s="149" t="s">
        <v>1281</v>
      </c>
    </row>
    <row r="939" spans="1:12" hidden="1" x14ac:dyDescent="0.2">
      <c r="A939" s="149" t="s">
        <v>1403</v>
      </c>
      <c r="D939" s="149" t="s">
        <v>1282</v>
      </c>
      <c r="E939" s="149">
        <f t="shared" si="14"/>
        <v>2801500100</v>
      </c>
      <c r="F939" s="149" t="s">
        <v>2398</v>
      </c>
      <c r="G939" s="149" t="s">
        <v>3963</v>
      </c>
      <c r="H939" s="149" t="s">
        <v>1279</v>
      </c>
      <c r="I939" s="149" t="s">
        <v>1283</v>
      </c>
      <c r="K939" s="151">
        <v>36552</v>
      </c>
      <c r="L939" s="149" t="s">
        <v>1284</v>
      </c>
    </row>
    <row r="940" spans="1:12" hidden="1" x14ac:dyDescent="0.2">
      <c r="A940" s="149" t="s">
        <v>1403</v>
      </c>
      <c r="D940" s="149" t="s">
        <v>1285</v>
      </c>
      <c r="E940" s="149">
        <f t="shared" si="14"/>
        <v>2801500111</v>
      </c>
      <c r="F940" s="149" t="s">
        <v>2398</v>
      </c>
      <c r="G940" s="149" t="s">
        <v>3963</v>
      </c>
      <c r="H940" s="149" t="s">
        <v>1279</v>
      </c>
      <c r="I940" s="149" t="s">
        <v>1286</v>
      </c>
      <c r="K940" s="151">
        <v>36552</v>
      </c>
      <c r="L940" s="149" t="s">
        <v>1284</v>
      </c>
    </row>
    <row r="941" spans="1:12" hidden="1" x14ac:dyDescent="0.2">
      <c r="A941" s="149" t="s">
        <v>1403</v>
      </c>
      <c r="D941" s="149" t="s">
        <v>1287</v>
      </c>
      <c r="E941" s="149">
        <f t="shared" si="14"/>
        <v>2801500112</v>
      </c>
      <c r="F941" s="149" t="s">
        <v>2398</v>
      </c>
      <c r="G941" s="149" t="s">
        <v>3963</v>
      </c>
      <c r="H941" s="149" t="s">
        <v>1279</v>
      </c>
      <c r="I941" s="149" t="s">
        <v>1288</v>
      </c>
      <c r="K941" s="151">
        <v>36552</v>
      </c>
      <c r="L941" s="149" t="s">
        <v>1284</v>
      </c>
    </row>
    <row r="942" spans="1:12" hidden="1" x14ac:dyDescent="0.2">
      <c r="A942" s="149" t="s">
        <v>1403</v>
      </c>
      <c r="D942" s="149" t="s">
        <v>1289</v>
      </c>
      <c r="E942" s="149">
        <f t="shared" si="14"/>
        <v>2801500120</v>
      </c>
      <c r="F942" s="149" t="s">
        <v>2398</v>
      </c>
      <c r="G942" s="149" t="s">
        <v>3963</v>
      </c>
      <c r="H942" s="149" t="s">
        <v>1279</v>
      </c>
      <c r="I942" s="149" t="s">
        <v>1290</v>
      </c>
      <c r="K942" s="151">
        <v>36552</v>
      </c>
      <c r="L942" s="149" t="s">
        <v>1284</v>
      </c>
    </row>
    <row r="943" spans="1:12" hidden="1" x14ac:dyDescent="0.2">
      <c r="A943" s="149" t="s">
        <v>1403</v>
      </c>
      <c r="D943" s="149" t="s">
        <v>1291</v>
      </c>
      <c r="E943" s="149">
        <f t="shared" si="14"/>
        <v>2801500130</v>
      </c>
      <c r="F943" s="149" t="s">
        <v>2398</v>
      </c>
      <c r="G943" s="149" t="s">
        <v>3963</v>
      </c>
      <c r="H943" s="149" t="s">
        <v>1279</v>
      </c>
      <c r="I943" s="149" t="s">
        <v>1292</v>
      </c>
      <c r="K943" s="151">
        <v>36552</v>
      </c>
      <c r="L943" s="149" t="s">
        <v>1284</v>
      </c>
    </row>
    <row r="944" spans="1:12" hidden="1" x14ac:dyDescent="0.2">
      <c r="A944" s="149" t="s">
        <v>1403</v>
      </c>
      <c r="D944" s="149" t="s">
        <v>1293</v>
      </c>
      <c r="E944" s="149">
        <f t="shared" si="14"/>
        <v>2801500141</v>
      </c>
      <c r="F944" s="149" t="s">
        <v>2398</v>
      </c>
      <c r="G944" s="149" t="s">
        <v>3963</v>
      </c>
      <c r="H944" s="149" t="s">
        <v>1279</v>
      </c>
      <c r="I944" s="149" t="s">
        <v>1294</v>
      </c>
      <c r="K944" s="151">
        <v>36552</v>
      </c>
      <c r="L944" s="149" t="s">
        <v>1284</v>
      </c>
    </row>
    <row r="945" spans="1:12" hidden="1" x14ac:dyDescent="0.2">
      <c r="A945" s="149" t="s">
        <v>1403</v>
      </c>
      <c r="D945" s="149" t="s">
        <v>1295</v>
      </c>
      <c r="E945" s="149">
        <f t="shared" si="14"/>
        <v>2801500142</v>
      </c>
      <c r="F945" s="149" t="s">
        <v>2398</v>
      </c>
      <c r="G945" s="149" t="s">
        <v>3963</v>
      </c>
      <c r="H945" s="149" t="s">
        <v>1279</v>
      </c>
      <c r="I945" s="149" t="s">
        <v>549</v>
      </c>
      <c r="K945" s="151">
        <v>36552</v>
      </c>
      <c r="L945" s="149" t="s">
        <v>1284</v>
      </c>
    </row>
    <row r="946" spans="1:12" hidden="1" x14ac:dyDescent="0.2">
      <c r="A946" s="149" t="s">
        <v>1403</v>
      </c>
      <c r="D946" s="149" t="s">
        <v>550</v>
      </c>
      <c r="E946" s="149">
        <f t="shared" si="14"/>
        <v>2801500150</v>
      </c>
      <c r="F946" s="149" t="s">
        <v>2398</v>
      </c>
      <c r="G946" s="149" t="s">
        <v>3963</v>
      </c>
      <c r="H946" s="149" t="s">
        <v>1279</v>
      </c>
      <c r="I946" s="149" t="s">
        <v>551</v>
      </c>
      <c r="K946" s="151">
        <v>36552</v>
      </c>
      <c r="L946" s="149" t="s">
        <v>1284</v>
      </c>
    </row>
    <row r="947" spans="1:12" hidden="1" x14ac:dyDescent="0.2">
      <c r="A947" s="149" t="s">
        <v>1403</v>
      </c>
      <c r="D947" s="149" t="s">
        <v>552</v>
      </c>
      <c r="E947" s="149">
        <f t="shared" si="14"/>
        <v>2801500160</v>
      </c>
      <c r="F947" s="149" t="s">
        <v>2398</v>
      </c>
      <c r="G947" s="149" t="s">
        <v>3963</v>
      </c>
      <c r="H947" s="149" t="s">
        <v>1279</v>
      </c>
      <c r="I947" s="149" t="s">
        <v>553</v>
      </c>
      <c r="K947" s="151">
        <v>36552</v>
      </c>
      <c r="L947" s="149" t="s">
        <v>1284</v>
      </c>
    </row>
    <row r="948" spans="1:12" hidden="1" x14ac:dyDescent="0.2">
      <c r="A948" s="149" t="s">
        <v>1403</v>
      </c>
      <c r="D948" s="149" t="s">
        <v>554</v>
      </c>
      <c r="E948" s="149">
        <f t="shared" si="14"/>
        <v>2801500170</v>
      </c>
      <c r="F948" s="149" t="s">
        <v>2398</v>
      </c>
      <c r="G948" s="149" t="s">
        <v>3963</v>
      </c>
      <c r="H948" s="149" t="s">
        <v>1279</v>
      </c>
      <c r="I948" s="149" t="s">
        <v>555</v>
      </c>
      <c r="K948" s="151">
        <v>36552</v>
      </c>
      <c r="L948" s="149" t="s">
        <v>1284</v>
      </c>
    </row>
    <row r="949" spans="1:12" hidden="1" x14ac:dyDescent="0.2">
      <c r="A949" s="149" t="s">
        <v>1403</v>
      </c>
      <c r="D949" s="149" t="s">
        <v>556</v>
      </c>
      <c r="E949" s="149">
        <f t="shared" si="14"/>
        <v>2801500181</v>
      </c>
      <c r="F949" s="149" t="s">
        <v>2398</v>
      </c>
      <c r="G949" s="149" t="s">
        <v>3963</v>
      </c>
      <c r="H949" s="149" t="s">
        <v>1279</v>
      </c>
      <c r="I949" s="149" t="s">
        <v>557</v>
      </c>
      <c r="K949" s="151">
        <v>36552</v>
      </c>
      <c r="L949" s="149" t="s">
        <v>1284</v>
      </c>
    </row>
    <row r="950" spans="1:12" hidden="1" x14ac:dyDescent="0.2">
      <c r="A950" s="149" t="s">
        <v>1403</v>
      </c>
      <c r="D950" s="149" t="s">
        <v>558</v>
      </c>
      <c r="E950" s="149">
        <f t="shared" si="14"/>
        <v>2801500182</v>
      </c>
      <c r="F950" s="149" t="s">
        <v>2398</v>
      </c>
      <c r="G950" s="149" t="s">
        <v>3963</v>
      </c>
      <c r="H950" s="149" t="s">
        <v>1279</v>
      </c>
      <c r="I950" s="149" t="s">
        <v>559</v>
      </c>
      <c r="K950" s="151">
        <v>36552</v>
      </c>
      <c r="L950" s="149" t="s">
        <v>1284</v>
      </c>
    </row>
    <row r="951" spans="1:12" hidden="1" x14ac:dyDescent="0.2">
      <c r="A951" s="149" t="s">
        <v>1403</v>
      </c>
      <c r="D951" s="149" t="s">
        <v>560</v>
      </c>
      <c r="E951" s="149">
        <f t="shared" si="14"/>
        <v>2801500191</v>
      </c>
      <c r="F951" s="149" t="s">
        <v>2398</v>
      </c>
      <c r="G951" s="149" t="s">
        <v>3963</v>
      </c>
      <c r="H951" s="149" t="s">
        <v>1279</v>
      </c>
      <c r="I951" s="149" t="s">
        <v>561</v>
      </c>
      <c r="K951" s="151">
        <v>36552</v>
      </c>
      <c r="L951" s="149" t="s">
        <v>1284</v>
      </c>
    </row>
    <row r="952" spans="1:12" hidden="1" x14ac:dyDescent="0.2">
      <c r="A952" s="149" t="s">
        <v>1403</v>
      </c>
      <c r="D952" s="149" t="s">
        <v>562</v>
      </c>
      <c r="E952" s="149">
        <f t="shared" si="14"/>
        <v>2801500192</v>
      </c>
      <c r="F952" s="149" t="s">
        <v>2398</v>
      </c>
      <c r="G952" s="149" t="s">
        <v>3963</v>
      </c>
      <c r="H952" s="149" t="s">
        <v>1279</v>
      </c>
      <c r="I952" s="149" t="s">
        <v>563</v>
      </c>
      <c r="K952" s="151">
        <v>36552</v>
      </c>
      <c r="L952" s="149" t="s">
        <v>1284</v>
      </c>
    </row>
    <row r="953" spans="1:12" hidden="1" x14ac:dyDescent="0.2">
      <c r="A953" s="149" t="s">
        <v>1403</v>
      </c>
      <c r="D953" s="149" t="s">
        <v>564</v>
      </c>
      <c r="E953" s="149">
        <f t="shared" si="14"/>
        <v>2801500201</v>
      </c>
      <c r="F953" s="149" t="s">
        <v>2398</v>
      </c>
      <c r="G953" s="149" t="s">
        <v>3963</v>
      </c>
      <c r="H953" s="149" t="s">
        <v>1279</v>
      </c>
      <c r="I953" s="149" t="s">
        <v>565</v>
      </c>
      <c r="K953" s="151">
        <v>36552</v>
      </c>
      <c r="L953" s="149" t="s">
        <v>1284</v>
      </c>
    </row>
    <row r="954" spans="1:12" hidden="1" x14ac:dyDescent="0.2">
      <c r="A954" s="149" t="s">
        <v>1403</v>
      </c>
      <c r="D954" s="149" t="s">
        <v>566</v>
      </c>
      <c r="E954" s="149">
        <f t="shared" si="14"/>
        <v>2801500202</v>
      </c>
      <c r="F954" s="149" t="s">
        <v>2398</v>
      </c>
      <c r="G954" s="149" t="s">
        <v>3963</v>
      </c>
      <c r="H954" s="149" t="s">
        <v>1279</v>
      </c>
      <c r="I954" s="149" t="s">
        <v>567</v>
      </c>
      <c r="K954" s="151">
        <v>36552</v>
      </c>
      <c r="L954" s="149" t="s">
        <v>1284</v>
      </c>
    </row>
    <row r="955" spans="1:12" hidden="1" x14ac:dyDescent="0.2">
      <c r="A955" s="149" t="s">
        <v>1403</v>
      </c>
      <c r="D955" s="149" t="s">
        <v>568</v>
      </c>
      <c r="E955" s="149">
        <f t="shared" si="14"/>
        <v>2801500210</v>
      </c>
      <c r="F955" s="149" t="s">
        <v>2398</v>
      </c>
      <c r="G955" s="149" t="s">
        <v>3963</v>
      </c>
      <c r="H955" s="149" t="s">
        <v>1279</v>
      </c>
      <c r="I955" s="149" t="s">
        <v>569</v>
      </c>
      <c r="K955" s="151">
        <v>36552</v>
      </c>
      <c r="L955" s="149" t="s">
        <v>1284</v>
      </c>
    </row>
    <row r="956" spans="1:12" hidden="1" x14ac:dyDescent="0.2">
      <c r="A956" s="149" t="s">
        <v>1403</v>
      </c>
      <c r="D956" s="149" t="s">
        <v>570</v>
      </c>
      <c r="E956" s="149">
        <f t="shared" si="14"/>
        <v>2801500220</v>
      </c>
      <c r="F956" s="149" t="s">
        <v>2398</v>
      </c>
      <c r="G956" s="149" t="s">
        <v>3963</v>
      </c>
      <c r="H956" s="149" t="s">
        <v>1279</v>
      </c>
      <c r="I956" s="149" t="s">
        <v>2082</v>
      </c>
      <c r="K956" s="151">
        <v>36552</v>
      </c>
      <c r="L956" s="149" t="s">
        <v>1284</v>
      </c>
    </row>
    <row r="957" spans="1:12" hidden="1" x14ac:dyDescent="0.2">
      <c r="A957" s="149" t="s">
        <v>1403</v>
      </c>
      <c r="D957" s="149" t="s">
        <v>2083</v>
      </c>
      <c r="E957" s="149">
        <f t="shared" si="14"/>
        <v>2801500230</v>
      </c>
      <c r="F957" s="149" t="s">
        <v>2398</v>
      </c>
      <c r="G957" s="149" t="s">
        <v>3963</v>
      </c>
      <c r="H957" s="149" t="s">
        <v>1279</v>
      </c>
      <c r="I957" s="149" t="s">
        <v>2084</v>
      </c>
      <c r="K957" s="151">
        <v>36552</v>
      </c>
      <c r="L957" s="149" t="s">
        <v>1284</v>
      </c>
    </row>
    <row r="958" spans="1:12" hidden="1" x14ac:dyDescent="0.2">
      <c r="A958" s="149" t="s">
        <v>1403</v>
      </c>
      <c r="D958" s="149" t="s">
        <v>2085</v>
      </c>
      <c r="E958" s="149">
        <f t="shared" si="14"/>
        <v>2801500240</v>
      </c>
      <c r="F958" s="149" t="s">
        <v>2398</v>
      </c>
      <c r="G958" s="149" t="s">
        <v>3963</v>
      </c>
      <c r="H958" s="149" t="s">
        <v>1279</v>
      </c>
      <c r="I958" s="149" t="s">
        <v>2086</v>
      </c>
      <c r="K958" s="151">
        <v>36552</v>
      </c>
      <c r="L958" s="149" t="s">
        <v>1284</v>
      </c>
    </row>
    <row r="959" spans="1:12" hidden="1" x14ac:dyDescent="0.2">
      <c r="A959" s="149" t="s">
        <v>1403</v>
      </c>
      <c r="D959" s="149" t="s">
        <v>2087</v>
      </c>
      <c r="E959" s="149">
        <f t="shared" si="14"/>
        <v>2801500250</v>
      </c>
      <c r="F959" s="149" t="s">
        <v>2398</v>
      </c>
      <c r="G959" s="149" t="s">
        <v>3963</v>
      </c>
      <c r="H959" s="149" t="s">
        <v>1279</v>
      </c>
      <c r="I959" s="149" t="s">
        <v>2088</v>
      </c>
      <c r="K959" s="151">
        <v>36552</v>
      </c>
      <c r="L959" s="149" t="s">
        <v>1284</v>
      </c>
    </row>
    <row r="960" spans="1:12" hidden="1" x14ac:dyDescent="0.2">
      <c r="A960" s="149" t="s">
        <v>1403</v>
      </c>
      <c r="D960" s="149" t="s">
        <v>2089</v>
      </c>
      <c r="E960" s="149">
        <f t="shared" si="14"/>
        <v>2801500261</v>
      </c>
      <c r="F960" s="149" t="s">
        <v>2398</v>
      </c>
      <c r="G960" s="149" t="s">
        <v>3963</v>
      </c>
      <c r="H960" s="149" t="s">
        <v>1279</v>
      </c>
      <c r="I960" s="149" t="s">
        <v>2090</v>
      </c>
      <c r="K960" s="151">
        <v>36552</v>
      </c>
      <c r="L960" s="149" t="s">
        <v>1284</v>
      </c>
    </row>
    <row r="961" spans="1:12" hidden="1" x14ac:dyDescent="0.2">
      <c r="A961" s="149" t="s">
        <v>1403</v>
      </c>
      <c r="D961" s="149" t="s">
        <v>2091</v>
      </c>
      <c r="E961" s="149">
        <f t="shared" si="14"/>
        <v>2801500262</v>
      </c>
      <c r="F961" s="149" t="s">
        <v>2398</v>
      </c>
      <c r="G961" s="149" t="s">
        <v>3963</v>
      </c>
      <c r="H961" s="149" t="s">
        <v>1279</v>
      </c>
      <c r="I961" s="149" t="s">
        <v>2092</v>
      </c>
      <c r="K961" s="151">
        <v>36552</v>
      </c>
      <c r="L961" s="149" t="s">
        <v>1284</v>
      </c>
    </row>
    <row r="962" spans="1:12" hidden="1" x14ac:dyDescent="0.2">
      <c r="A962" s="149" t="s">
        <v>1403</v>
      </c>
      <c r="D962" s="149" t="s">
        <v>2093</v>
      </c>
      <c r="E962" s="149">
        <f t="shared" ref="E962:E1025" si="15">VALUE(D962)</f>
        <v>2801500300</v>
      </c>
      <c r="F962" s="149" t="s">
        <v>2398</v>
      </c>
      <c r="G962" s="149" t="s">
        <v>3963</v>
      </c>
      <c r="H962" s="149" t="s">
        <v>1279</v>
      </c>
      <c r="I962" s="149" t="s">
        <v>2094</v>
      </c>
      <c r="K962" s="151">
        <v>36552</v>
      </c>
      <c r="L962" s="149" t="s">
        <v>1284</v>
      </c>
    </row>
    <row r="963" spans="1:12" hidden="1" x14ac:dyDescent="0.2">
      <c r="A963" s="149" t="s">
        <v>1403</v>
      </c>
      <c r="D963" s="149" t="s">
        <v>2095</v>
      </c>
      <c r="E963" s="149">
        <f t="shared" si="15"/>
        <v>2801500310</v>
      </c>
      <c r="F963" s="149" t="s">
        <v>2398</v>
      </c>
      <c r="G963" s="149" t="s">
        <v>3963</v>
      </c>
      <c r="H963" s="149" t="s">
        <v>1279</v>
      </c>
      <c r="I963" s="149" t="s">
        <v>2096</v>
      </c>
      <c r="K963" s="151">
        <v>36552</v>
      </c>
      <c r="L963" s="149" t="s">
        <v>1284</v>
      </c>
    </row>
    <row r="964" spans="1:12" hidden="1" x14ac:dyDescent="0.2">
      <c r="A964" s="149" t="s">
        <v>1403</v>
      </c>
      <c r="D964" s="149" t="s">
        <v>2097</v>
      </c>
      <c r="E964" s="149">
        <f t="shared" si="15"/>
        <v>2801500320</v>
      </c>
      <c r="F964" s="149" t="s">
        <v>2398</v>
      </c>
      <c r="G964" s="149" t="s">
        <v>3963</v>
      </c>
      <c r="H964" s="149" t="s">
        <v>1279</v>
      </c>
      <c r="I964" s="149" t="s">
        <v>2098</v>
      </c>
      <c r="K964" s="151">
        <v>36552</v>
      </c>
      <c r="L964" s="149" t="s">
        <v>1284</v>
      </c>
    </row>
    <row r="965" spans="1:12" hidden="1" x14ac:dyDescent="0.2">
      <c r="A965" s="149" t="s">
        <v>1403</v>
      </c>
      <c r="D965" s="149" t="s">
        <v>2099</v>
      </c>
      <c r="E965" s="149">
        <f t="shared" si="15"/>
        <v>2801500330</v>
      </c>
      <c r="F965" s="149" t="s">
        <v>2398</v>
      </c>
      <c r="G965" s="149" t="s">
        <v>3963</v>
      </c>
      <c r="H965" s="149" t="s">
        <v>1279</v>
      </c>
      <c r="I965" s="149" t="s">
        <v>2100</v>
      </c>
      <c r="K965" s="151">
        <v>36552</v>
      </c>
      <c r="L965" s="149" t="s">
        <v>1284</v>
      </c>
    </row>
    <row r="966" spans="1:12" hidden="1" x14ac:dyDescent="0.2">
      <c r="A966" s="149" t="s">
        <v>1403</v>
      </c>
      <c r="D966" s="149" t="s">
        <v>2101</v>
      </c>
      <c r="E966" s="149">
        <f t="shared" si="15"/>
        <v>2801500340</v>
      </c>
      <c r="F966" s="149" t="s">
        <v>2398</v>
      </c>
      <c r="G966" s="149" t="s">
        <v>3963</v>
      </c>
      <c r="H966" s="149" t="s">
        <v>1279</v>
      </c>
      <c r="I966" s="149" t="s">
        <v>2102</v>
      </c>
      <c r="K966" s="151">
        <v>36552</v>
      </c>
      <c r="L966" s="149" t="s">
        <v>1284</v>
      </c>
    </row>
    <row r="967" spans="1:12" hidden="1" x14ac:dyDescent="0.2">
      <c r="A967" s="149" t="s">
        <v>1403</v>
      </c>
      <c r="D967" s="149" t="s">
        <v>2103</v>
      </c>
      <c r="E967" s="149">
        <f t="shared" si="15"/>
        <v>2801500350</v>
      </c>
      <c r="F967" s="149" t="s">
        <v>2398</v>
      </c>
      <c r="G967" s="149" t="s">
        <v>3963</v>
      </c>
      <c r="H967" s="149" t="s">
        <v>1279</v>
      </c>
      <c r="I967" s="149" t="s">
        <v>2104</v>
      </c>
      <c r="K967" s="151">
        <v>36552</v>
      </c>
      <c r="L967" s="149" t="s">
        <v>1284</v>
      </c>
    </row>
    <row r="968" spans="1:12" hidden="1" x14ac:dyDescent="0.2">
      <c r="A968" s="149" t="s">
        <v>1403</v>
      </c>
      <c r="D968" s="149" t="s">
        <v>2105</v>
      </c>
      <c r="E968" s="149">
        <f t="shared" si="15"/>
        <v>2801500360</v>
      </c>
      <c r="F968" s="149" t="s">
        <v>2398</v>
      </c>
      <c r="G968" s="149" t="s">
        <v>3963</v>
      </c>
      <c r="H968" s="149" t="s">
        <v>1279</v>
      </c>
      <c r="I968" s="149" t="s">
        <v>2106</v>
      </c>
      <c r="K968" s="151">
        <v>36552</v>
      </c>
      <c r="L968" s="149" t="s">
        <v>1284</v>
      </c>
    </row>
    <row r="969" spans="1:12" hidden="1" x14ac:dyDescent="0.2">
      <c r="A969" s="149" t="s">
        <v>1403</v>
      </c>
      <c r="D969" s="149" t="s">
        <v>2107</v>
      </c>
      <c r="E969" s="149">
        <f t="shared" si="15"/>
        <v>2801500370</v>
      </c>
      <c r="F969" s="149" t="s">
        <v>2398</v>
      </c>
      <c r="G969" s="149" t="s">
        <v>3963</v>
      </c>
      <c r="H969" s="149" t="s">
        <v>1279</v>
      </c>
      <c r="I969" s="149" t="s">
        <v>2108</v>
      </c>
      <c r="K969" s="151">
        <v>36552</v>
      </c>
      <c r="L969" s="149" t="s">
        <v>1284</v>
      </c>
    </row>
    <row r="970" spans="1:12" hidden="1" x14ac:dyDescent="0.2">
      <c r="A970" s="149" t="s">
        <v>1403</v>
      </c>
      <c r="D970" s="149" t="s">
        <v>2109</v>
      </c>
      <c r="E970" s="149">
        <f t="shared" si="15"/>
        <v>2801500380</v>
      </c>
      <c r="F970" s="149" t="s">
        <v>2398</v>
      </c>
      <c r="G970" s="149" t="s">
        <v>3963</v>
      </c>
      <c r="H970" s="149" t="s">
        <v>1279</v>
      </c>
      <c r="I970" s="149" t="s">
        <v>2110</v>
      </c>
      <c r="K970" s="151">
        <v>36552</v>
      </c>
      <c r="L970" s="149" t="s">
        <v>1284</v>
      </c>
    </row>
    <row r="971" spans="1:12" hidden="1" x14ac:dyDescent="0.2">
      <c r="A971" s="149" t="s">
        <v>1403</v>
      </c>
      <c r="D971" s="149" t="s">
        <v>2111</v>
      </c>
      <c r="E971" s="149">
        <f t="shared" si="15"/>
        <v>2801500390</v>
      </c>
      <c r="F971" s="149" t="s">
        <v>2398</v>
      </c>
      <c r="G971" s="149" t="s">
        <v>3963</v>
      </c>
      <c r="H971" s="149" t="s">
        <v>1279</v>
      </c>
      <c r="I971" s="149" t="s">
        <v>2112</v>
      </c>
      <c r="K971" s="151">
        <v>36552</v>
      </c>
      <c r="L971" s="149" t="s">
        <v>1284</v>
      </c>
    </row>
    <row r="972" spans="1:12" hidden="1" x14ac:dyDescent="0.2">
      <c r="A972" s="149" t="s">
        <v>1403</v>
      </c>
      <c r="D972" s="149" t="s">
        <v>2113</v>
      </c>
      <c r="E972" s="149">
        <f t="shared" si="15"/>
        <v>2801500400</v>
      </c>
      <c r="F972" s="149" t="s">
        <v>2398</v>
      </c>
      <c r="G972" s="149" t="s">
        <v>3963</v>
      </c>
      <c r="H972" s="149" t="s">
        <v>1279</v>
      </c>
      <c r="I972" s="149" t="s">
        <v>2114</v>
      </c>
      <c r="K972" s="151">
        <v>36552</v>
      </c>
      <c r="L972" s="149" t="s">
        <v>1284</v>
      </c>
    </row>
    <row r="973" spans="1:12" hidden="1" x14ac:dyDescent="0.2">
      <c r="A973" s="149" t="s">
        <v>1403</v>
      </c>
      <c r="D973" s="149" t="s">
        <v>2115</v>
      </c>
      <c r="E973" s="149">
        <f t="shared" si="15"/>
        <v>2801500410</v>
      </c>
      <c r="F973" s="149" t="s">
        <v>2398</v>
      </c>
      <c r="G973" s="149" t="s">
        <v>3963</v>
      </c>
      <c r="H973" s="149" t="s">
        <v>1279</v>
      </c>
      <c r="I973" s="149" t="s">
        <v>2116</v>
      </c>
      <c r="K973" s="151">
        <v>36552</v>
      </c>
      <c r="L973" s="149" t="s">
        <v>1284</v>
      </c>
    </row>
    <row r="974" spans="1:12" hidden="1" x14ac:dyDescent="0.2">
      <c r="A974" s="149" t="s">
        <v>1403</v>
      </c>
      <c r="D974" s="149" t="s">
        <v>2117</v>
      </c>
      <c r="E974" s="149">
        <f t="shared" si="15"/>
        <v>2801500420</v>
      </c>
      <c r="F974" s="149" t="s">
        <v>2398</v>
      </c>
      <c r="G974" s="149" t="s">
        <v>3963</v>
      </c>
      <c r="H974" s="149" t="s">
        <v>1279</v>
      </c>
      <c r="I974" s="149" t="s">
        <v>2118</v>
      </c>
      <c r="K974" s="151">
        <v>36552</v>
      </c>
      <c r="L974" s="149" t="s">
        <v>1284</v>
      </c>
    </row>
    <row r="975" spans="1:12" hidden="1" x14ac:dyDescent="0.2">
      <c r="A975" s="149" t="s">
        <v>1403</v>
      </c>
      <c r="D975" s="149" t="s">
        <v>2119</v>
      </c>
      <c r="E975" s="149">
        <f t="shared" si="15"/>
        <v>2801500430</v>
      </c>
      <c r="F975" s="149" t="s">
        <v>2398</v>
      </c>
      <c r="G975" s="149" t="s">
        <v>3963</v>
      </c>
      <c r="H975" s="149" t="s">
        <v>1279</v>
      </c>
      <c r="I975" s="149" t="s">
        <v>2120</v>
      </c>
      <c r="K975" s="151">
        <v>36552</v>
      </c>
      <c r="L975" s="149" t="s">
        <v>1284</v>
      </c>
    </row>
    <row r="976" spans="1:12" hidden="1" x14ac:dyDescent="0.2">
      <c r="A976" s="149" t="s">
        <v>1403</v>
      </c>
      <c r="D976" s="149" t="s">
        <v>2121</v>
      </c>
      <c r="E976" s="149">
        <f t="shared" si="15"/>
        <v>2801500440</v>
      </c>
      <c r="F976" s="149" t="s">
        <v>2398</v>
      </c>
      <c r="G976" s="149" t="s">
        <v>3963</v>
      </c>
      <c r="H976" s="149" t="s">
        <v>1279</v>
      </c>
      <c r="I976" s="149" t="s">
        <v>2122</v>
      </c>
      <c r="K976" s="151">
        <v>36552</v>
      </c>
      <c r="L976" s="149" t="s">
        <v>1284</v>
      </c>
    </row>
    <row r="977" spans="1:12" hidden="1" x14ac:dyDescent="0.2">
      <c r="A977" s="149" t="s">
        <v>1403</v>
      </c>
      <c r="D977" s="149" t="s">
        <v>2123</v>
      </c>
      <c r="E977" s="149">
        <f t="shared" si="15"/>
        <v>2801500450</v>
      </c>
      <c r="F977" s="149" t="s">
        <v>2398</v>
      </c>
      <c r="G977" s="149" t="s">
        <v>3963</v>
      </c>
      <c r="H977" s="149" t="s">
        <v>1279</v>
      </c>
      <c r="I977" s="149" t="s">
        <v>2124</v>
      </c>
      <c r="J977" s="151">
        <v>37236</v>
      </c>
    </row>
    <row r="978" spans="1:12" hidden="1" x14ac:dyDescent="0.2">
      <c r="A978" s="149" t="s">
        <v>1403</v>
      </c>
      <c r="D978" s="149" t="s">
        <v>2125</v>
      </c>
      <c r="E978" s="149">
        <f t="shared" si="15"/>
        <v>2801500500</v>
      </c>
      <c r="F978" s="149" t="s">
        <v>2398</v>
      </c>
      <c r="G978" s="149" t="s">
        <v>3963</v>
      </c>
      <c r="H978" s="149" t="s">
        <v>1279</v>
      </c>
      <c r="I978" s="149" t="s">
        <v>2126</v>
      </c>
      <c r="K978" s="151">
        <v>36552</v>
      </c>
      <c r="L978" s="149" t="s">
        <v>1284</v>
      </c>
    </row>
    <row r="979" spans="1:12" hidden="1" x14ac:dyDescent="0.2">
      <c r="A979" s="149" t="s">
        <v>1403</v>
      </c>
      <c r="D979" s="149" t="s">
        <v>2127</v>
      </c>
      <c r="E979" s="149">
        <f t="shared" si="15"/>
        <v>2801500600</v>
      </c>
      <c r="F979" s="149" t="s">
        <v>2398</v>
      </c>
      <c r="G979" s="149" t="s">
        <v>3963</v>
      </c>
      <c r="H979" s="149" t="s">
        <v>1279</v>
      </c>
      <c r="I979" s="149" t="s">
        <v>2128</v>
      </c>
      <c r="K979" s="151">
        <v>36552</v>
      </c>
      <c r="L979" s="149" t="s">
        <v>1284</v>
      </c>
    </row>
    <row r="980" spans="1:12" hidden="1" x14ac:dyDescent="0.2">
      <c r="A980" s="149" t="s">
        <v>1403</v>
      </c>
      <c r="D980" s="149" t="s">
        <v>2129</v>
      </c>
      <c r="E980" s="149">
        <f t="shared" si="15"/>
        <v>2801500610</v>
      </c>
      <c r="F980" s="149" t="s">
        <v>2398</v>
      </c>
      <c r="G980" s="149" t="s">
        <v>3963</v>
      </c>
      <c r="H980" s="149" t="s">
        <v>1279</v>
      </c>
      <c r="I980" s="149" t="s">
        <v>2130</v>
      </c>
      <c r="K980" s="151">
        <v>36552</v>
      </c>
      <c r="L980" s="149" t="s">
        <v>1284</v>
      </c>
    </row>
    <row r="981" spans="1:12" hidden="1" x14ac:dyDescent="0.2">
      <c r="A981" s="149" t="s">
        <v>1403</v>
      </c>
      <c r="D981" s="149" t="s">
        <v>2131</v>
      </c>
      <c r="E981" s="149">
        <f t="shared" si="15"/>
        <v>2801500620</v>
      </c>
      <c r="F981" s="149" t="s">
        <v>2398</v>
      </c>
      <c r="G981" s="149" t="s">
        <v>3963</v>
      </c>
      <c r="H981" s="149" t="s">
        <v>1279</v>
      </c>
      <c r="I981" s="149" t="s">
        <v>765</v>
      </c>
      <c r="K981" s="151">
        <v>36552</v>
      </c>
      <c r="L981" s="149" t="s">
        <v>1284</v>
      </c>
    </row>
    <row r="982" spans="1:12" hidden="1" x14ac:dyDescent="0.2">
      <c r="A982" s="149" t="s">
        <v>1403</v>
      </c>
      <c r="D982" s="149" t="s">
        <v>766</v>
      </c>
      <c r="E982" s="149">
        <f t="shared" si="15"/>
        <v>2801501000</v>
      </c>
      <c r="F982" s="149" t="s">
        <v>2398</v>
      </c>
      <c r="G982" s="149" t="s">
        <v>3963</v>
      </c>
      <c r="H982" s="149" t="s">
        <v>767</v>
      </c>
      <c r="I982" s="149" t="s">
        <v>1280</v>
      </c>
      <c r="J982" s="151">
        <v>36552</v>
      </c>
    </row>
    <row r="983" spans="1:12" hidden="1" x14ac:dyDescent="0.2">
      <c r="A983" s="149" t="s">
        <v>1403</v>
      </c>
      <c r="D983" s="149" t="s">
        <v>768</v>
      </c>
      <c r="E983" s="149">
        <f t="shared" si="15"/>
        <v>2801501105</v>
      </c>
      <c r="F983" s="149" t="s">
        <v>2398</v>
      </c>
      <c r="G983" s="149" t="s">
        <v>3963</v>
      </c>
      <c r="H983" s="149" t="s">
        <v>767</v>
      </c>
      <c r="I983" s="149" t="s">
        <v>769</v>
      </c>
      <c r="J983" s="151">
        <v>36552</v>
      </c>
    </row>
    <row r="984" spans="1:12" hidden="1" x14ac:dyDescent="0.2">
      <c r="A984" s="149" t="s">
        <v>1403</v>
      </c>
      <c r="D984" s="149" t="s">
        <v>770</v>
      </c>
      <c r="E984" s="149">
        <f t="shared" si="15"/>
        <v>2801501130</v>
      </c>
      <c r="F984" s="149" t="s">
        <v>2398</v>
      </c>
      <c r="G984" s="149" t="s">
        <v>3963</v>
      </c>
      <c r="H984" s="149" t="s">
        <v>767</v>
      </c>
      <c r="I984" s="149" t="s">
        <v>771</v>
      </c>
      <c r="J984" s="151">
        <v>36552</v>
      </c>
    </row>
    <row r="985" spans="1:12" hidden="1" x14ac:dyDescent="0.2">
      <c r="A985" s="149" t="s">
        <v>1403</v>
      </c>
      <c r="D985" s="149" t="s">
        <v>772</v>
      </c>
      <c r="E985" s="149">
        <f t="shared" si="15"/>
        <v>2801501170</v>
      </c>
      <c r="F985" s="149" t="s">
        <v>2398</v>
      </c>
      <c r="G985" s="149" t="s">
        <v>3963</v>
      </c>
      <c r="H985" s="149" t="s">
        <v>767</v>
      </c>
      <c r="I985" s="149" t="s">
        <v>773</v>
      </c>
      <c r="J985" s="151">
        <v>36552</v>
      </c>
    </row>
    <row r="986" spans="1:12" hidden="1" x14ac:dyDescent="0.2">
      <c r="A986" s="149" t="s">
        <v>1403</v>
      </c>
      <c r="D986" s="149" t="s">
        <v>774</v>
      </c>
      <c r="E986" s="149">
        <f t="shared" si="15"/>
        <v>2801501260</v>
      </c>
      <c r="F986" s="149" t="s">
        <v>2398</v>
      </c>
      <c r="G986" s="149" t="s">
        <v>3963</v>
      </c>
      <c r="H986" s="149" t="s">
        <v>767</v>
      </c>
      <c r="I986" s="149" t="s">
        <v>775</v>
      </c>
      <c r="J986" s="151">
        <v>36552</v>
      </c>
    </row>
    <row r="987" spans="1:12" hidden="1" x14ac:dyDescent="0.2">
      <c r="A987" s="149" t="s">
        <v>1403</v>
      </c>
      <c r="D987" s="149" t="s">
        <v>776</v>
      </c>
      <c r="E987" s="149">
        <f t="shared" si="15"/>
        <v>2801501270</v>
      </c>
      <c r="F987" s="149" t="s">
        <v>2398</v>
      </c>
      <c r="G987" s="149" t="s">
        <v>3963</v>
      </c>
      <c r="H987" s="149" t="s">
        <v>767</v>
      </c>
      <c r="I987" s="149" t="s">
        <v>777</v>
      </c>
      <c r="J987" s="151">
        <v>36552</v>
      </c>
    </row>
    <row r="988" spans="1:12" hidden="1" x14ac:dyDescent="0.2">
      <c r="A988" s="149" t="s">
        <v>1403</v>
      </c>
      <c r="D988" s="149" t="s">
        <v>778</v>
      </c>
      <c r="E988" s="149">
        <f t="shared" si="15"/>
        <v>2801502000</v>
      </c>
      <c r="F988" s="149" t="s">
        <v>2398</v>
      </c>
      <c r="G988" s="149" t="s">
        <v>3963</v>
      </c>
      <c r="H988" s="149" t="s">
        <v>779</v>
      </c>
      <c r="I988" s="149" t="s">
        <v>1280</v>
      </c>
      <c r="J988" s="151">
        <v>36552</v>
      </c>
    </row>
    <row r="989" spans="1:12" hidden="1" x14ac:dyDescent="0.2">
      <c r="A989" s="149" t="s">
        <v>1403</v>
      </c>
      <c r="D989" s="149" t="s">
        <v>780</v>
      </c>
      <c r="E989" s="149">
        <f t="shared" si="15"/>
        <v>2801502105</v>
      </c>
      <c r="F989" s="149" t="s">
        <v>2398</v>
      </c>
      <c r="G989" s="149" t="s">
        <v>3963</v>
      </c>
      <c r="H989" s="149" t="s">
        <v>779</v>
      </c>
      <c r="I989" s="149" t="s">
        <v>769</v>
      </c>
      <c r="J989" s="151">
        <v>36552</v>
      </c>
    </row>
    <row r="990" spans="1:12" hidden="1" x14ac:dyDescent="0.2">
      <c r="A990" s="149" t="s">
        <v>1403</v>
      </c>
      <c r="D990" s="149" t="s">
        <v>4156</v>
      </c>
      <c r="E990" s="149">
        <f t="shared" si="15"/>
        <v>2801502130</v>
      </c>
      <c r="F990" s="149" t="s">
        <v>2398</v>
      </c>
      <c r="G990" s="149" t="s">
        <v>3963</v>
      </c>
      <c r="H990" s="149" t="s">
        <v>779</v>
      </c>
      <c r="I990" s="149" t="s">
        <v>771</v>
      </c>
      <c r="J990" s="151">
        <v>36552</v>
      </c>
    </row>
    <row r="991" spans="1:12" hidden="1" x14ac:dyDescent="0.2">
      <c r="A991" s="149" t="s">
        <v>1403</v>
      </c>
      <c r="D991" s="149" t="s">
        <v>4157</v>
      </c>
      <c r="E991" s="149">
        <f t="shared" si="15"/>
        <v>2801502170</v>
      </c>
      <c r="F991" s="149" t="s">
        <v>2398</v>
      </c>
      <c r="G991" s="149" t="s">
        <v>3963</v>
      </c>
      <c r="H991" s="149" t="s">
        <v>779</v>
      </c>
      <c r="I991" s="149" t="s">
        <v>773</v>
      </c>
      <c r="J991" s="151">
        <v>36552</v>
      </c>
    </row>
    <row r="992" spans="1:12" hidden="1" x14ac:dyDescent="0.2">
      <c r="A992" s="149" t="s">
        <v>1403</v>
      </c>
      <c r="D992" s="149" t="s">
        <v>4158</v>
      </c>
      <c r="E992" s="149">
        <f t="shared" si="15"/>
        <v>2801502260</v>
      </c>
      <c r="F992" s="149" t="s">
        <v>2398</v>
      </c>
      <c r="G992" s="149" t="s">
        <v>3963</v>
      </c>
      <c r="H992" s="149" t="s">
        <v>779</v>
      </c>
      <c r="I992" s="149" t="s">
        <v>775</v>
      </c>
      <c r="J992" s="151">
        <v>36552</v>
      </c>
    </row>
    <row r="993" spans="1:12" hidden="1" x14ac:dyDescent="0.2">
      <c r="A993" s="149" t="s">
        <v>1403</v>
      </c>
      <c r="D993" s="149" t="s">
        <v>4159</v>
      </c>
      <c r="E993" s="149">
        <f t="shared" si="15"/>
        <v>2801502270</v>
      </c>
      <c r="F993" s="149" t="s">
        <v>2398</v>
      </c>
      <c r="G993" s="149" t="s">
        <v>3963</v>
      </c>
      <c r="H993" s="149" t="s">
        <v>779</v>
      </c>
      <c r="I993" s="149" t="s">
        <v>777</v>
      </c>
      <c r="J993" s="151">
        <v>36552</v>
      </c>
    </row>
    <row r="994" spans="1:12" hidden="1" x14ac:dyDescent="0.2">
      <c r="A994" s="149" t="s">
        <v>1403</v>
      </c>
      <c r="D994" s="149" t="s">
        <v>4160</v>
      </c>
      <c r="E994" s="149">
        <f t="shared" si="15"/>
        <v>2801520000</v>
      </c>
      <c r="F994" s="149" t="s">
        <v>2398</v>
      </c>
      <c r="G994" s="149" t="s">
        <v>3963</v>
      </c>
      <c r="H994" s="149" t="s">
        <v>4161</v>
      </c>
      <c r="I994" s="149" t="s">
        <v>4162</v>
      </c>
      <c r="K994" s="151">
        <v>36552</v>
      </c>
      <c r="L994" s="149" t="s">
        <v>4163</v>
      </c>
    </row>
    <row r="995" spans="1:12" hidden="1" x14ac:dyDescent="0.2">
      <c r="A995" s="149" t="s">
        <v>1403</v>
      </c>
      <c r="D995" s="149" t="s">
        <v>4164</v>
      </c>
      <c r="E995" s="149">
        <f t="shared" si="15"/>
        <v>2801520004</v>
      </c>
      <c r="F995" s="149" t="s">
        <v>2398</v>
      </c>
      <c r="G995" s="149" t="s">
        <v>3963</v>
      </c>
      <c r="H995" s="149" t="s">
        <v>4161</v>
      </c>
      <c r="I995" s="149" t="s">
        <v>4165</v>
      </c>
      <c r="J995" s="151">
        <v>36552</v>
      </c>
    </row>
    <row r="996" spans="1:12" hidden="1" x14ac:dyDescent="0.2">
      <c r="A996" s="149" t="s">
        <v>1403</v>
      </c>
      <c r="D996" s="149" t="s">
        <v>4166</v>
      </c>
      <c r="E996" s="149">
        <f t="shared" si="15"/>
        <v>2801520006</v>
      </c>
      <c r="F996" s="149" t="s">
        <v>2398</v>
      </c>
      <c r="G996" s="149" t="s">
        <v>3963</v>
      </c>
      <c r="H996" s="149" t="s">
        <v>4161</v>
      </c>
      <c r="I996" s="149" t="s">
        <v>1423</v>
      </c>
      <c r="J996" s="151">
        <v>36552</v>
      </c>
    </row>
    <row r="997" spans="1:12" hidden="1" x14ac:dyDescent="0.2">
      <c r="A997" s="149" t="s">
        <v>1403</v>
      </c>
      <c r="D997" s="149" t="s">
        <v>4167</v>
      </c>
      <c r="E997" s="149">
        <f t="shared" si="15"/>
        <v>2801520010</v>
      </c>
      <c r="F997" s="149" t="s">
        <v>2398</v>
      </c>
      <c r="G997" s="149" t="s">
        <v>3963</v>
      </c>
      <c r="H997" s="149" t="s">
        <v>4161</v>
      </c>
      <c r="I997" s="149" t="s">
        <v>4168</v>
      </c>
      <c r="J997" s="151">
        <v>36552</v>
      </c>
    </row>
    <row r="998" spans="1:12" hidden="1" x14ac:dyDescent="0.2">
      <c r="A998" s="149" t="s">
        <v>1403</v>
      </c>
      <c r="B998" s="149"/>
      <c r="D998" s="149" t="s">
        <v>4169</v>
      </c>
      <c r="E998" s="149">
        <f t="shared" si="15"/>
        <v>2801600000</v>
      </c>
      <c r="F998" s="149" t="s">
        <v>2398</v>
      </c>
      <c r="G998" s="149" t="s">
        <v>3963</v>
      </c>
      <c r="H998" s="149" t="s">
        <v>4170</v>
      </c>
      <c r="I998" s="149" t="s">
        <v>1887</v>
      </c>
    </row>
    <row r="999" spans="1:12" hidden="1" x14ac:dyDescent="0.2">
      <c r="A999" s="149" t="s">
        <v>1403</v>
      </c>
      <c r="D999" s="149" t="s">
        <v>4171</v>
      </c>
      <c r="E999" s="149">
        <f t="shared" si="15"/>
        <v>2801700001</v>
      </c>
      <c r="F999" s="149" t="s">
        <v>2398</v>
      </c>
      <c r="G999" s="149" t="s">
        <v>3963</v>
      </c>
      <c r="H999" s="149" t="s">
        <v>4172</v>
      </c>
      <c r="I999" s="149" t="s">
        <v>4173</v>
      </c>
      <c r="J999" s="151">
        <v>36504</v>
      </c>
    </row>
    <row r="1000" spans="1:12" hidden="1" x14ac:dyDescent="0.2">
      <c r="A1000" s="149" t="s">
        <v>1403</v>
      </c>
      <c r="D1000" s="149" t="s">
        <v>4174</v>
      </c>
      <c r="E1000" s="149">
        <f t="shared" si="15"/>
        <v>2801700002</v>
      </c>
      <c r="F1000" s="149" t="s">
        <v>2398</v>
      </c>
      <c r="G1000" s="149" t="s">
        <v>3963</v>
      </c>
      <c r="H1000" s="149" t="s">
        <v>4172</v>
      </c>
      <c r="I1000" s="149" t="s">
        <v>4175</v>
      </c>
      <c r="J1000" s="151">
        <v>36504</v>
      </c>
      <c r="K1000" s="151">
        <v>37544</v>
      </c>
      <c r="L1000" s="149" t="s">
        <v>4176</v>
      </c>
    </row>
    <row r="1001" spans="1:12" hidden="1" x14ac:dyDescent="0.2">
      <c r="A1001" s="149" t="s">
        <v>1403</v>
      </c>
      <c r="D1001" s="149" t="s">
        <v>4177</v>
      </c>
      <c r="E1001" s="149">
        <f t="shared" si="15"/>
        <v>2801700003</v>
      </c>
      <c r="F1001" s="149" t="s">
        <v>2398</v>
      </c>
      <c r="G1001" s="149" t="s">
        <v>3963</v>
      </c>
      <c r="H1001" s="149" t="s">
        <v>4172</v>
      </c>
      <c r="I1001" s="149" t="s">
        <v>4178</v>
      </c>
      <c r="J1001" s="151">
        <v>36504</v>
      </c>
    </row>
    <row r="1002" spans="1:12" hidden="1" x14ac:dyDescent="0.2">
      <c r="A1002" s="149" t="s">
        <v>1403</v>
      </c>
      <c r="D1002" s="149" t="s">
        <v>4179</v>
      </c>
      <c r="E1002" s="149">
        <f t="shared" si="15"/>
        <v>2801700004</v>
      </c>
      <c r="F1002" s="149" t="s">
        <v>2398</v>
      </c>
      <c r="G1002" s="149" t="s">
        <v>3963</v>
      </c>
      <c r="H1002" s="149" t="s">
        <v>4172</v>
      </c>
      <c r="I1002" s="149" t="s">
        <v>4180</v>
      </c>
      <c r="J1002" s="151">
        <v>36504</v>
      </c>
    </row>
    <row r="1003" spans="1:12" hidden="1" x14ac:dyDescent="0.2">
      <c r="A1003" s="149" t="s">
        <v>1403</v>
      </c>
      <c r="D1003" s="149" t="s">
        <v>4181</v>
      </c>
      <c r="E1003" s="149">
        <f t="shared" si="15"/>
        <v>2801700005</v>
      </c>
      <c r="F1003" s="149" t="s">
        <v>2398</v>
      </c>
      <c r="G1003" s="149" t="s">
        <v>3963</v>
      </c>
      <c r="H1003" s="149" t="s">
        <v>4172</v>
      </c>
      <c r="I1003" s="149" t="s">
        <v>4182</v>
      </c>
      <c r="J1003" s="151">
        <v>36504</v>
      </c>
    </row>
    <row r="1004" spans="1:12" hidden="1" x14ac:dyDescent="0.2">
      <c r="A1004" s="149" t="s">
        <v>1403</v>
      </c>
      <c r="D1004" s="149" t="s">
        <v>4183</v>
      </c>
      <c r="E1004" s="149">
        <f t="shared" si="15"/>
        <v>2801700006</v>
      </c>
      <c r="F1004" s="149" t="s">
        <v>2398</v>
      </c>
      <c r="G1004" s="149" t="s">
        <v>3963</v>
      </c>
      <c r="H1004" s="149" t="s">
        <v>4172</v>
      </c>
      <c r="I1004" s="149" t="s">
        <v>4184</v>
      </c>
      <c r="J1004" s="151">
        <v>36504</v>
      </c>
    </row>
    <row r="1005" spans="1:12" hidden="1" x14ac:dyDescent="0.2">
      <c r="A1005" s="149" t="s">
        <v>1403</v>
      </c>
      <c r="D1005" s="149" t="s">
        <v>4185</v>
      </c>
      <c r="E1005" s="149">
        <f t="shared" si="15"/>
        <v>2801700007</v>
      </c>
      <c r="F1005" s="149" t="s">
        <v>2398</v>
      </c>
      <c r="G1005" s="149" t="s">
        <v>3963</v>
      </c>
      <c r="H1005" s="149" t="s">
        <v>4172</v>
      </c>
      <c r="I1005" s="149" t="s">
        <v>4186</v>
      </c>
      <c r="J1005" s="151">
        <v>36504</v>
      </c>
    </row>
    <row r="1006" spans="1:12" hidden="1" x14ac:dyDescent="0.2">
      <c r="A1006" s="149" t="s">
        <v>1403</v>
      </c>
      <c r="D1006" s="149" t="s">
        <v>4187</v>
      </c>
      <c r="E1006" s="149">
        <f t="shared" si="15"/>
        <v>2801700008</v>
      </c>
      <c r="F1006" s="149" t="s">
        <v>2398</v>
      </c>
      <c r="G1006" s="149" t="s">
        <v>3963</v>
      </c>
      <c r="H1006" s="149" t="s">
        <v>4172</v>
      </c>
      <c r="I1006" s="149" t="s">
        <v>4188</v>
      </c>
      <c r="J1006" s="151">
        <v>36504</v>
      </c>
    </row>
    <row r="1007" spans="1:12" hidden="1" x14ac:dyDescent="0.2">
      <c r="A1007" s="149" t="s">
        <v>1403</v>
      </c>
      <c r="D1007" s="149" t="s">
        <v>4189</v>
      </c>
      <c r="E1007" s="149">
        <f t="shared" si="15"/>
        <v>2801700009</v>
      </c>
      <c r="F1007" s="149" t="s">
        <v>2398</v>
      </c>
      <c r="G1007" s="149" t="s">
        <v>3963</v>
      </c>
      <c r="H1007" s="149" t="s">
        <v>4172</v>
      </c>
      <c r="I1007" s="149" t="s">
        <v>4190</v>
      </c>
      <c r="J1007" s="151">
        <v>36504</v>
      </c>
      <c r="K1007" s="151">
        <v>37544</v>
      </c>
      <c r="L1007" s="149" t="s">
        <v>4191</v>
      </c>
    </row>
    <row r="1008" spans="1:12" hidden="1" x14ac:dyDescent="0.2">
      <c r="A1008" s="149" t="s">
        <v>1403</v>
      </c>
      <c r="D1008" s="149" t="s">
        <v>4192</v>
      </c>
      <c r="E1008" s="149">
        <f t="shared" si="15"/>
        <v>2801700010</v>
      </c>
      <c r="F1008" s="149" t="s">
        <v>2398</v>
      </c>
      <c r="G1008" s="149" t="s">
        <v>3963</v>
      </c>
      <c r="H1008" s="149" t="s">
        <v>4172</v>
      </c>
      <c r="I1008" s="149" t="s">
        <v>4193</v>
      </c>
      <c r="J1008" s="151">
        <v>36504</v>
      </c>
      <c r="K1008" s="151">
        <v>37544</v>
      </c>
      <c r="L1008" s="149" t="s">
        <v>4194</v>
      </c>
    </row>
    <row r="1009" spans="1:12" hidden="1" x14ac:dyDescent="0.2">
      <c r="A1009" s="149" t="s">
        <v>1403</v>
      </c>
      <c r="D1009" s="149" t="s">
        <v>4195</v>
      </c>
      <c r="E1009" s="149">
        <f t="shared" si="15"/>
        <v>2801700011</v>
      </c>
      <c r="F1009" s="149" t="s">
        <v>2398</v>
      </c>
      <c r="G1009" s="149" t="s">
        <v>3963</v>
      </c>
      <c r="H1009" s="149" t="s">
        <v>4172</v>
      </c>
      <c r="I1009" s="149" t="s">
        <v>4196</v>
      </c>
      <c r="J1009" s="151">
        <v>37544</v>
      </c>
    </row>
    <row r="1010" spans="1:12" hidden="1" x14ac:dyDescent="0.2">
      <c r="A1010" s="149" t="s">
        <v>1403</v>
      </c>
      <c r="D1010" s="149" t="s">
        <v>4197</v>
      </c>
      <c r="E1010" s="149">
        <f t="shared" si="15"/>
        <v>2801700012</v>
      </c>
      <c r="F1010" s="149" t="s">
        <v>2398</v>
      </c>
      <c r="G1010" s="149" t="s">
        <v>3963</v>
      </c>
      <c r="H1010" s="149" t="s">
        <v>4172</v>
      </c>
      <c r="I1010" s="149" t="s">
        <v>4198</v>
      </c>
      <c r="J1010" s="151">
        <v>37544</v>
      </c>
    </row>
    <row r="1011" spans="1:12" hidden="1" x14ac:dyDescent="0.2">
      <c r="A1011" s="149" t="s">
        <v>1403</v>
      </c>
      <c r="D1011" s="149" t="s">
        <v>4199</v>
      </c>
      <c r="E1011" s="149">
        <f t="shared" si="15"/>
        <v>2801700013</v>
      </c>
      <c r="F1011" s="149" t="s">
        <v>2398</v>
      </c>
      <c r="G1011" s="149" t="s">
        <v>3963</v>
      </c>
      <c r="H1011" s="149" t="s">
        <v>4172</v>
      </c>
      <c r="I1011" s="149" t="s">
        <v>4200</v>
      </c>
      <c r="J1011" s="151">
        <v>37544</v>
      </c>
    </row>
    <row r="1012" spans="1:12" hidden="1" x14ac:dyDescent="0.2">
      <c r="A1012" s="149" t="s">
        <v>1403</v>
      </c>
      <c r="D1012" s="149" t="s">
        <v>4201</v>
      </c>
      <c r="E1012" s="149">
        <f t="shared" si="15"/>
        <v>2801700014</v>
      </c>
      <c r="F1012" s="149" t="s">
        <v>2398</v>
      </c>
      <c r="G1012" s="149" t="s">
        <v>3963</v>
      </c>
      <c r="H1012" s="149" t="s">
        <v>4172</v>
      </c>
      <c r="I1012" s="149" t="s">
        <v>4202</v>
      </c>
      <c r="J1012" s="151">
        <v>37544</v>
      </c>
    </row>
    <row r="1013" spans="1:12" hidden="1" x14ac:dyDescent="0.2">
      <c r="A1013" s="149" t="s">
        <v>1403</v>
      </c>
      <c r="D1013" s="149" t="s">
        <v>4203</v>
      </c>
      <c r="E1013" s="149">
        <f t="shared" si="15"/>
        <v>2801700015</v>
      </c>
      <c r="F1013" s="149" t="s">
        <v>2398</v>
      </c>
      <c r="G1013" s="149" t="s">
        <v>3963</v>
      </c>
      <c r="H1013" s="149" t="s">
        <v>4172</v>
      </c>
      <c r="I1013" s="149" t="s">
        <v>4204</v>
      </c>
      <c r="J1013" s="151">
        <v>37544</v>
      </c>
    </row>
    <row r="1014" spans="1:12" hidden="1" x14ac:dyDescent="0.2">
      <c r="A1014" s="149" t="s">
        <v>1403</v>
      </c>
      <c r="D1014" s="149" t="s">
        <v>4205</v>
      </c>
      <c r="E1014" s="149">
        <f t="shared" si="15"/>
        <v>2801700099</v>
      </c>
      <c r="F1014" s="149" t="s">
        <v>2398</v>
      </c>
      <c r="G1014" s="149" t="s">
        <v>3963</v>
      </c>
      <c r="H1014" s="149" t="s">
        <v>4172</v>
      </c>
      <c r="I1014" s="149" t="s">
        <v>4206</v>
      </c>
      <c r="J1014" s="151">
        <v>37544</v>
      </c>
    </row>
    <row r="1015" spans="1:12" hidden="1" x14ac:dyDescent="0.2">
      <c r="A1015" s="149" t="s">
        <v>1403</v>
      </c>
      <c r="B1015" s="152" t="s">
        <v>2902</v>
      </c>
      <c r="D1015" s="149" t="s">
        <v>4207</v>
      </c>
      <c r="E1015" s="149">
        <f t="shared" si="15"/>
        <v>2805000000</v>
      </c>
      <c r="F1015" s="149" t="s">
        <v>2398</v>
      </c>
      <c r="G1015" s="149" t="s">
        <v>4208</v>
      </c>
      <c r="H1015" s="149" t="s">
        <v>4209</v>
      </c>
      <c r="I1015" s="149" t="s">
        <v>1887</v>
      </c>
      <c r="K1015" s="151">
        <v>37302</v>
      </c>
      <c r="L1015" s="149" t="s">
        <v>3834</v>
      </c>
    </row>
    <row r="1016" spans="1:12" hidden="1" x14ac:dyDescent="0.2">
      <c r="A1016" s="149" t="s">
        <v>1403</v>
      </c>
      <c r="D1016" s="149" t="s">
        <v>4210</v>
      </c>
      <c r="E1016" s="149">
        <f t="shared" si="15"/>
        <v>2805001000</v>
      </c>
      <c r="F1016" s="149" t="s">
        <v>2398</v>
      </c>
      <c r="G1016" s="149" t="s">
        <v>4208</v>
      </c>
      <c r="H1016" s="149" t="s">
        <v>4211</v>
      </c>
      <c r="I1016" s="149" t="s">
        <v>4212</v>
      </c>
      <c r="K1016" s="151">
        <v>37544</v>
      </c>
      <c r="L1016" s="149" t="s">
        <v>4213</v>
      </c>
    </row>
    <row r="1017" spans="1:12" hidden="1" x14ac:dyDescent="0.2">
      <c r="A1017" s="149" t="s">
        <v>1403</v>
      </c>
      <c r="D1017" s="149" t="s">
        <v>4214</v>
      </c>
      <c r="E1017" s="149">
        <f t="shared" si="15"/>
        <v>2805001100</v>
      </c>
      <c r="F1017" s="149" t="s">
        <v>2398</v>
      </c>
      <c r="G1017" s="149" t="s">
        <v>4208</v>
      </c>
      <c r="H1017" s="149" t="s">
        <v>4211</v>
      </c>
      <c r="I1017" s="149" t="s">
        <v>4215</v>
      </c>
      <c r="J1017" s="151">
        <v>38040</v>
      </c>
    </row>
    <row r="1018" spans="1:12" hidden="1" x14ac:dyDescent="0.2">
      <c r="A1018" s="149" t="s">
        <v>1403</v>
      </c>
      <c r="D1018" s="149" t="s">
        <v>4216</v>
      </c>
      <c r="E1018" s="149">
        <f t="shared" si="15"/>
        <v>2805001200</v>
      </c>
      <c r="F1018" s="149" t="s">
        <v>2398</v>
      </c>
      <c r="G1018" s="149" t="s">
        <v>4208</v>
      </c>
      <c r="H1018" s="149" t="s">
        <v>4211</v>
      </c>
      <c r="I1018" s="149" t="s">
        <v>4217</v>
      </c>
      <c r="J1018" s="151">
        <v>38040</v>
      </c>
    </row>
    <row r="1019" spans="1:12" hidden="1" x14ac:dyDescent="0.2">
      <c r="A1019" s="149" t="s">
        <v>1403</v>
      </c>
      <c r="D1019" s="149" t="s">
        <v>4218</v>
      </c>
      <c r="E1019" s="149">
        <f t="shared" si="15"/>
        <v>2805001300</v>
      </c>
      <c r="F1019" s="149" t="s">
        <v>2398</v>
      </c>
      <c r="G1019" s="149" t="s">
        <v>4208</v>
      </c>
      <c r="H1019" s="149" t="s">
        <v>4211</v>
      </c>
      <c r="I1019" s="149" t="s">
        <v>4219</v>
      </c>
      <c r="J1019" s="151">
        <v>38040</v>
      </c>
    </row>
    <row r="1020" spans="1:12" hidden="1" x14ac:dyDescent="0.2">
      <c r="A1020" s="149" t="s">
        <v>1403</v>
      </c>
      <c r="D1020" s="149" t="s">
        <v>4220</v>
      </c>
      <c r="E1020" s="149">
        <f t="shared" si="15"/>
        <v>2805002000</v>
      </c>
      <c r="F1020" s="149" t="s">
        <v>2398</v>
      </c>
      <c r="G1020" s="149" t="s">
        <v>4208</v>
      </c>
      <c r="H1020" s="149" t="s">
        <v>4221</v>
      </c>
      <c r="I1020" s="149" t="s">
        <v>3138</v>
      </c>
      <c r="J1020" s="151">
        <v>38040</v>
      </c>
    </row>
    <row r="1021" spans="1:12" hidden="1" x14ac:dyDescent="0.2">
      <c r="A1021" s="149" t="s">
        <v>1403</v>
      </c>
      <c r="D1021" s="149" t="s">
        <v>4222</v>
      </c>
      <c r="E1021" s="149">
        <f t="shared" si="15"/>
        <v>2805003100</v>
      </c>
      <c r="F1021" s="149" t="s">
        <v>2398</v>
      </c>
      <c r="G1021" s="149" t="s">
        <v>4208</v>
      </c>
      <c r="H1021" s="149" t="s">
        <v>4223</v>
      </c>
      <c r="I1021" s="149" t="s">
        <v>4215</v>
      </c>
      <c r="J1021" s="151">
        <v>38040</v>
      </c>
    </row>
    <row r="1022" spans="1:12" hidden="1" x14ac:dyDescent="0.2">
      <c r="A1022" s="149" t="s">
        <v>1403</v>
      </c>
      <c r="B1022" s="152" t="s">
        <v>2902</v>
      </c>
      <c r="C1022" s="149" t="s">
        <v>4224</v>
      </c>
      <c r="D1022" s="149" t="s">
        <v>4225</v>
      </c>
      <c r="E1022" s="149">
        <f t="shared" si="15"/>
        <v>2805005000</v>
      </c>
      <c r="F1022" s="149" t="s">
        <v>2398</v>
      </c>
      <c r="G1022" s="149" t="s">
        <v>4208</v>
      </c>
      <c r="H1022" s="149" t="s">
        <v>4226</v>
      </c>
      <c r="I1022" s="149" t="s">
        <v>4227</v>
      </c>
      <c r="K1022" s="151">
        <v>37544</v>
      </c>
      <c r="L1022" s="149" t="s">
        <v>4228</v>
      </c>
    </row>
    <row r="1023" spans="1:12" hidden="1" x14ac:dyDescent="0.2">
      <c r="A1023" s="149" t="s">
        <v>1403</v>
      </c>
      <c r="D1023" s="149" t="s">
        <v>4229</v>
      </c>
      <c r="E1023" s="149">
        <f t="shared" si="15"/>
        <v>2805007100</v>
      </c>
      <c r="F1023" s="149" t="s">
        <v>2398</v>
      </c>
      <c r="G1023" s="149" t="s">
        <v>4208</v>
      </c>
      <c r="H1023" s="149" t="s">
        <v>2691</v>
      </c>
      <c r="I1023" s="149" t="s">
        <v>4215</v>
      </c>
      <c r="J1023" s="151">
        <v>38040</v>
      </c>
    </row>
    <row r="1024" spans="1:12" hidden="1" x14ac:dyDescent="0.2">
      <c r="A1024" s="149" t="s">
        <v>1403</v>
      </c>
      <c r="D1024" s="149" t="s">
        <v>2692</v>
      </c>
      <c r="E1024" s="149">
        <f t="shared" si="15"/>
        <v>2805007300</v>
      </c>
      <c r="F1024" s="149" t="s">
        <v>2398</v>
      </c>
      <c r="G1024" s="149" t="s">
        <v>4208</v>
      </c>
      <c r="H1024" s="149" t="s">
        <v>2691</v>
      </c>
      <c r="I1024" s="149" t="s">
        <v>4219</v>
      </c>
      <c r="J1024" s="151">
        <v>38040</v>
      </c>
    </row>
    <row r="1025" spans="1:12" hidden="1" x14ac:dyDescent="0.2">
      <c r="A1025" s="149" t="s">
        <v>1403</v>
      </c>
      <c r="D1025" s="149" t="s">
        <v>2693</v>
      </c>
      <c r="E1025" s="149">
        <f t="shared" si="15"/>
        <v>2805008100</v>
      </c>
      <c r="F1025" s="149" t="s">
        <v>2398</v>
      </c>
      <c r="G1025" s="149" t="s">
        <v>4208</v>
      </c>
      <c r="H1025" s="149" t="s">
        <v>2694</v>
      </c>
      <c r="I1025" s="149" t="s">
        <v>4215</v>
      </c>
      <c r="J1025" s="151">
        <v>38040</v>
      </c>
    </row>
    <row r="1026" spans="1:12" hidden="1" x14ac:dyDescent="0.2">
      <c r="A1026" s="149" t="s">
        <v>1403</v>
      </c>
      <c r="D1026" s="149" t="s">
        <v>2695</v>
      </c>
      <c r="E1026" s="149">
        <f t="shared" ref="E1026:E1089" si="16">VALUE(D1026)</f>
        <v>2805008200</v>
      </c>
      <c r="F1026" s="149" t="s">
        <v>2398</v>
      </c>
      <c r="G1026" s="149" t="s">
        <v>4208</v>
      </c>
      <c r="H1026" s="149" t="s">
        <v>2694</v>
      </c>
      <c r="I1026" s="149" t="s">
        <v>4217</v>
      </c>
      <c r="J1026" s="151">
        <v>38040</v>
      </c>
    </row>
    <row r="1027" spans="1:12" hidden="1" x14ac:dyDescent="0.2">
      <c r="A1027" s="149" t="s">
        <v>1403</v>
      </c>
      <c r="D1027" s="149" t="s">
        <v>2696</v>
      </c>
      <c r="E1027" s="149">
        <f t="shared" si="16"/>
        <v>2805008300</v>
      </c>
      <c r="F1027" s="149" t="s">
        <v>2398</v>
      </c>
      <c r="G1027" s="149" t="s">
        <v>4208</v>
      </c>
      <c r="H1027" s="149" t="s">
        <v>2694</v>
      </c>
      <c r="I1027" s="149" t="s">
        <v>4219</v>
      </c>
      <c r="J1027" s="151">
        <v>38040</v>
      </c>
    </row>
    <row r="1028" spans="1:12" hidden="1" x14ac:dyDescent="0.2">
      <c r="A1028" s="149" t="s">
        <v>1403</v>
      </c>
      <c r="D1028" s="149" t="s">
        <v>2697</v>
      </c>
      <c r="E1028" s="149">
        <f t="shared" si="16"/>
        <v>2805009100</v>
      </c>
      <c r="F1028" s="149" t="s">
        <v>2398</v>
      </c>
      <c r="G1028" s="149" t="s">
        <v>4208</v>
      </c>
      <c r="H1028" s="149" t="s">
        <v>2698</v>
      </c>
      <c r="I1028" s="149" t="s">
        <v>4215</v>
      </c>
      <c r="J1028" s="151">
        <v>38040</v>
      </c>
    </row>
    <row r="1029" spans="1:12" hidden="1" x14ac:dyDescent="0.2">
      <c r="A1029" s="149" t="s">
        <v>1403</v>
      </c>
      <c r="D1029" s="149" t="s">
        <v>2699</v>
      </c>
      <c r="E1029" s="149">
        <f t="shared" si="16"/>
        <v>2805009200</v>
      </c>
      <c r="F1029" s="149" t="s">
        <v>2398</v>
      </c>
      <c r="G1029" s="149" t="s">
        <v>4208</v>
      </c>
      <c r="H1029" s="149" t="s">
        <v>2698</v>
      </c>
      <c r="I1029" s="149" t="s">
        <v>4217</v>
      </c>
      <c r="J1029" s="151">
        <v>38040</v>
      </c>
    </row>
    <row r="1030" spans="1:12" hidden="1" x14ac:dyDescent="0.2">
      <c r="A1030" s="149" t="s">
        <v>1403</v>
      </c>
      <c r="D1030" s="149" t="s">
        <v>5572</v>
      </c>
      <c r="E1030" s="149">
        <f t="shared" si="16"/>
        <v>2805009300</v>
      </c>
      <c r="F1030" s="149" t="s">
        <v>2398</v>
      </c>
      <c r="G1030" s="149" t="s">
        <v>4208</v>
      </c>
      <c r="H1030" s="149" t="s">
        <v>2698</v>
      </c>
      <c r="I1030" s="149" t="s">
        <v>4219</v>
      </c>
      <c r="J1030" s="151">
        <v>38040</v>
      </c>
    </row>
    <row r="1031" spans="1:12" hidden="1" x14ac:dyDescent="0.2">
      <c r="A1031" s="149" t="s">
        <v>1403</v>
      </c>
      <c r="D1031" s="149" t="s">
        <v>5573</v>
      </c>
      <c r="E1031" s="149">
        <f t="shared" si="16"/>
        <v>2805010100</v>
      </c>
      <c r="F1031" s="149" t="s">
        <v>2398</v>
      </c>
      <c r="G1031" s="149" t="s">
        <v>4208</v>
      </c>
      <c r="H1031" s="149" t="s">
        <v>5574</v>
      </c>
      <c r="I1031" s="149" t="s">
        <v>4215</v>
      </c>
      <c r="J1031" s="151">
        <v>38040</v>
      </c>
    </row>
    <row r="1032" spans="1:12" hidden="1" x14ac:dyDescent="0.2">
      <c r="A1032" s="149" t="s">
        <v>1403</v>
      </c>
      <c r="D1032" s="149" t="s">
        <v>4232</v>
      </c>
      <c r="E1032" s="149">
        <f t="shared" si="16"/>
        <v>2805010200</v>
      </c>
      <c r="F1032" s="149" t="s">
        <v>2398</v>
      </c>
      <c r="G1032" s="149" t="s">
        <v>4208</v>
      </c>
      <c r="H1032" s="149" t="s">
        <v>5574</v>
      </c>
      <c r="I1032" s="149" t="s">
        <v>4217</v>
      </c>
      <c r="J1032" s="151">
        <v>38040</v>
      </c>
    </row>
    <row r="1033" spans="1:12" hidden="1" x14ac:dyDescent="0.2">
      <c r="A1033" s="149" t="s">
        <v>1403</v>
      </c>
      <c r="D1033" s="149" t="s">
        <v>4233</v>
      </c>
      <c r="E1033" s="149">
        <f t="shared" si="16"/>
        <v>2805010300</v>
      </c>
      <c r="F1033" s="149" t="s">
        <v>2398</v>
      </c>
      <c r="G1033" s="149" t="s">
        <v>4208</v>
      </c>
      <c r="H1033" s="149" t="s">
        <v>5574</v>
      </c>
      <c r="I1033" s="149" t="s">
        <v>4219</v>
      </c>
      <c r="J1033" s="151">
        <v>38040</v>
      </c>
    </row>
    <row r="1034" spans="1:12" hidden="1" x14ac:dyDescent="0.2">
      <c r="A1034" s="149" t="s">
        <v>1403</v>
      </c>
      <c r="B1034" s="152" t="s">
        <v>2902</v>
      </c>
      <c r="C1034" s="149" t="s">
        <v>4234</v>
      </c>
      <c r="D1034" s="149" t="s">
        <v>4235</v>
      </c>
      <c r="E1034" s="149">
        <f t="shared" si="16"/>
        <v>2805015000</v>
      </c>
      <c r="F1034" s="149" t="s">
        <v>2398</v>
      </c>
      <c r="G1034" s="149" t="s">
        <v>4208</v>
      </c>
      <c r="H1034" s="149" t="s">
        <v>4236</v>
      </c>
      <c r="I1034" s="149" t="s">
        <v>4237</v>
      </c>
      <c r="K1034" s="151">
        <v>37544</v>
      </c>
      <c r="L1034" s="149" t="s">
        <v>4228</v>
      </c>
    </row>
    <row r="1035" spans="1:12" hidden="1" x14ac:dyDescent="0.2">
      <c r="A1035" s="149" t="s">
        <v>1403</v>
      </c>
      <c r="D1035" s="149" t="s">
        <v>4238</v>
      </c>
      <c r="E1035" s="149">
        <f t="shared" si="16"/>
        <v>2805018000</v>
      </c>
      <c r="F1035" s="149" t="s">
        <v>2398</v>
      </c>
      <c r="G1035" s="149" t="s">
        <v>4208</v>
      </c>
      <c r="H1035" s="149" t="s">
        <v>4239</v>
      </c>
      <c r="I1035" s="149" t="s">
        <v>3138</v>
      </c>
      <c r="J1035" s="151">
        <v>38040</v>
      </c>
    </row>
    <row r="1036" spans="1:12" hidden="1" x14ac:dyDescent="0.2">
      <c r="A1036" s="149" t="s">
        <v>1403</v>
      </c>
      <c r="D1036" s="149" t="s">
        <v>4240</v>
      </c>
      <c r="E1036" s="149">
        <f t="shared" si="16"/>
        <v>2805019100</v>
      </c>
      <c r="F1036" s="149" t="s">
        <v>2398</v>
      </c>
      <c r="G1036" s="149" t="s">
        <v>4208</v>
      </c>
      <c r="H1036" s="149" t="s">
        <v>7248</v>
      </c>
      <c r="I1036" s="149" t="s">
        <v>4215</v>
      </c>
      <c r="J1036" s="151">
        <v>38040</v>
      </c>
    </row>
    <row r="1037" spans="1:12" hidden="1" x14ac:dyDescent="0.2">
      <c r="A1037" s="149" t="s">
        <v>1403</v>
      </c>
      <c r="D1037" s="149" t="s">
        <v>7249</v>
      </c>
      <c r="E1037" s="149">
        <f t="shared" si="16"/>
        <v>2805019200</v>
      </c>
      <c r="F1037" s="149" t="s">
        <v>2398</v>
      </c>
      <c r="G1037" s="149" t="s">
        <v>4208</v>
      </c>
      <c r="H1037" s="149" t="s">
        <v>7248</v>
      </c>
      <c r="I1037" s="149" t="s">
        <v>4217</v>
      </c>
      <c r="J1037" s="151">
        <v>38040</v>
      </c>
    </row>
    <row r="1038" spans="1:12" hidden="1" x14ac:dyDescent="0.2">
      <c r="A1038" s="149" t="s">
        <v>1403</v>
      </c>
      <c r="D1038" s="149" t="s">
        <v>7250</v>
      </c>
      <c r="E1038" s="149">
        <f t="shared" si="16"/>
        <v>2805019300</v>
      </c>
      <c r="F1038" s="149" t="s">
        <v>2398</v>
      </c>
      <c r="G1038" s="149" t="s">
        <v>4208</v>
      </c>
      <c r="H1038" s="149" t="s">
        <v>7248</v>
      </c>
      <c r="I1038" s="149" t="s">
        <v>4219</v>
      </c>
      <c r="J1038" s="151">
        <v>38040</v>
      </c>
    </row>
    <row r="1039" spans="1:12" hidden="1" x14ac:dyDescent="0.2">
      <c r="A1039" s="149" t="s">
        <v>1403</v>
      </c>
      <c r="D1039" s="149" t="s">
        <v>7251</v>
      </c>
      <c r="E1039" s="149">
        <f t="shared" si="16"/>
        <v>2805020000</v>
      </c>
      <c r="F1039" s="149" t="s">
        <v>2398</v>
      </c>
      <c r="G1039" s="149" t="s">
        <v>4208</v>
      </c>
      <c r="H1039" s="149" t="s">
        <v>7252</v>
      </c>
      <c r="I1039" s="149" t="s">
        <v>7253</v>
      </c>
      <c r="J1039" s="151">
        <v>36504</v>
      </c>
      <c r="K1039" s="151">
        <v>38040</v>
      </c>
      <c r="L1039" s="149" t="s">
        <v>7254</v>
      </c>
    </row>
    <row r="1040" spans="1:12" hidden="1" x14ac:dyDescent="0.2">
      <c r="A1040" s="149" t="s">
        <v>1403</v>
      </c>
      <c r="D1040" s="149" t="s">
        <v>7255</v>
      </c>
      <c r="E1040" s="149">
        <f t="shared" si="16"/>
        <v>2805020001</v>
      </c>
      <c r="F1040" s="149" t="s">
        <v>2398</v>
      </c>
      <c r="G1040" s="149" t="s">
        <v>4208</v>
      </c>
      <c r="H1040" s="149" t="s">
        <v>7252</v>
      </c>
      <c r="I1040" s="149" t="s">
        <v>7256</v>
      </c>
      <c r="J1040" s="151">
        <v>37544</v>
      </c>
    </row>
    <row r="1041" spans="1:12" hidden="1" x14ac:dyDescent="0.2">
      <c r="A1041" s="149" t="s">
        <v>1403</v>
      </c>
      <c r="D1041" s="149" t="s">
        <v>7257</v>
      </c>
      <c r="E1041" s="149">
        <f t="shared" si="16"/>
        <v>2805020002</v>
      </c>
      <c r="F1041" s="149" t="s">
        <v>2398</v>
      </c>
      <c r="G1041" s="149" t="s">
        <v>4208</v>
      </c>
      <c r="H1041" s="149" t="s">
        <v>7252</v>
      </c>
      <c r="I1041" s="149" t="s">
        <v>7258</v>
      </c>
      <c r="J1041" s="151">
        <v>37544</v>
      </c>
    </row>
    <row r="1042" spans="1:12" hidden="1" x14ac:dyDescent="0.2">
      <c r="A1042" s="149" t="s">
        <v>1403</v>
      </c>
      <c r="D1042" s="149" t="s">
        <v>7259</v>
      </c>
      <c r="E1042" s="149">
        <f t="shared" si="16"/>
        <v>2805020003</v>
      </c>
      <c r="F1042" s="149" t="s">
        <v>2398</v>
      </c>
      <c r="G1042" s="149" t="s">
        <v>4208</v>
      </c>
      <c r="H1042" s="149" t="s">
        <v>7252</v>
      </c>
      <c r="I1042" s="149" t="s">
        <v>7260</v>
      </c>
      <c r="J1042" s="151">
        <v>37544</v>
      </c>
    </row>
    <row r="1043" spans="1:12" hidden="1" x14ac:dyDescent="0.2">
      <c r="A1043" s="149" t="s">
        <v>1403</v>
      </c>
      <c r="D1043" s="149" t="s">
        <v>7261</v>
      </c>
      <c r="E1043" s="149">
        <f t="shared" si="16"/>
        <v>2805020004</v>
      </c>
      <c r="F1043" s="149" t="s">
        <v>2398</v>
      </c>
      <c r="G1043" s="149" t="s">
        <v>4208</v>
      </c>
      <c r="H1043" s="149" t="s">
        <v>7252</v>
      </c>
      <c r="I1043" s="149" t="s">
        <v>7262</v>
      </c>
      <c r="J1043" s="151">
        <v>37544</v>
      </c>
    </row>
    <row r="1044" spans="1:12" hidden="1" x14ac:dyDescent="0.2">
      <c r="A1044" s="149" t="s">
        <v>1403</v>
      </c>
      <c r="D1044" s="149" t="s">
        <v>7263</v>
      </c>
      <c r="E1044" s="149">
        <f t="shared" si="16"/>
        <v>2805021100</v>
      </c>
      <c r="F1044" s="149" t="s">
        <v>2398</v>
      </c>
      <c r="G1044" s="149" t="s">
        <v>4208</v>
      </c>
      <c r="H1044" s="149" t="s">
        <v>7264</v>
      </c>
      <c r="I1044" s="149" t="s">
        <v>4215</v>
      </c>
      <c r="J1044" s="151">
        <v>38040</v>
      </c>
    </row>
    <row r="1045" spans="1:12" hidden="1" x14ac:dyDescent="0.2">
      <c r="A1045" s="149" t="s">
        <v>1403</v>
      </c>
      <c r="D1045" s="149" t="s">
        <v>7265</v>
      </c>
      <c r="E1045" s="149">
        <f t="shared" si="16"/>
        <v>2805021200</v>
      </c>
      <c r="F1045" s="149" t="s">
        <v>2398</v>
      </c>
      <c r="G1045" s="149" t="s">
        <v>4208</v>
      </c>
      <c r="H1045" s="149" t="s">
        <v>7264</v>
      </c>
      <c r="I1045" s="149" t="s">
        <v>4217</v>
      </c>
      <c r="J1045" s="151">
        <v>38040</v>
      </c>
    </row>
    <row r="1046" spans="1:12" hidden="1" x14ac:dyDescent="0.2">
      <c r="A1046" s="149" t="s">
        <v>1403</v>
      </c>
      <c r="D1046" s="149" t="s">
        <v>7266</v>
      </c>
      <c r="E1046" s="149">
        <f t="shared" si="16"/>
        <v>2805021300</v>
      </c>
      <c r="F1046" s="149" t="s">
        <v>2398</v>
      </c>
      <c r="G1046" s="149" t="s">
        <v>4208</v>
      </c>
      <c r="H1046" s="149" t="s">
        <v>7264</v>
      </c>
      <c r="I1046" s="149" t="s">
        <v>4219</v>
      </c>
      <c r="J1046" s="151">
        <v>38040</v>
      </c>
    </row>
    <row r="1047" spans="1:12" hidden="1" x14ac:dyDescent="0.2">
      <c r="A1047" s="149" t="s">
        <v>1403</v>
      </c>
      <c r="D1047" s="149" t="s">
        <v>7267</v>
      </c>
      <c r="E1047" s="149">
        <f t="shared" si="16"/>
        <v>2805022100</v>
      </c>
      <c r="F1047" s="149" t="s">
        <v>2398</v>
      </c>
      <c r="G1047" s="149" t="s">
        <v>4208</v>
      </c>
      <c r="H1047" s="149" t="s">
        <v>7268</v>
      </c>
      <c r="I1047" s="149" t="s">
        <v>4215</v>
      </c>
      <c r="J1047" s="151">
        <v>38040</v>
      </c>
    </row>
    <row r="1048" spans="1:12" hidden="1" x14ac:dyDescent="0.2">
      <c r="A1048" s="149" t="s">
        <v>1403</v>
      </c>
      <c r="D1048" s="149" t="s">
        <v>7269</v>
      </c>
      <c r="E1048" s="149">
        <f t="shared" si="16"/>
        <v>2805022200</v>
      </c>
      <c r="F1048" s="149" t="s">
        <v>2398</v>
      </c>
      <c r="G1048" s="149" t="s">
        <v>4208</v>
      </c>
      <c r="H1048" s="149" t="s">
        <v>7268</v>
      </c>
      <c r="I1048" s="149" t="s">
        <v>4217</v>
      </c>
      <c r="J1048" s="151">
        <v>38040</v>
      </c>
    </row>
    <row r="1049" spans="1:12" hidden="1" x14ac:dyDescent="0.2">
      <c r="A1049" s="149" t="s">
        <v>1403</v>
      </c>
      <c r="D1049" s="149" t="s">
        <v>7270</v>
      </c>
      <c r="E1049" s="149">
        <f t="shared" si="16"/>
        <v>2805022300</v>
      </c>
      <c r="F1049" s="149" t="s">
        <v>2398</v>
      </c>
      <c r="G1049" s="149" t="s">
        <v>4208</v>
      </c>
      <c r="H1049" s="149" t="s">
        <v>7268</v>
      </c>
      <c r="I1049" s="149" t="s">
        <v>4219</v>
      </c>
      <c r="J1049" s="151">
        <v>38040</v>
      </c>
    </row>
    <row r="1050" spans="1:12" hidden="1" x14ac:dyDescent="0.2">
      <c r="A1050" s="149" t="s">
        <v>1403</v>
      </c>
      <c r="D1050" s="149" t="s">
        <v>7271</v>
      </c>
      <c r="E1050" s="149">
        <f t="shared" si="16"/>
        <v>2805023100</v>
      </c>
      <c r="F1050" s="149" t="s">
        <v>2398</v>
      </c>
      <c r="G1050" s="149" t="s">
        <v>4208</v>
      </c>
      <c r="H1050" s="149" t="s">
        <v>7272</v>
      </c>
      <c r="I1050" s="149" t="s">
        <v>4215</v>
      </c>
      <c r="J1050" s="151">
        <v>38040</v>
      </c>
    </row>
    <row r="1051" spans="1:12" hidden="1" x14ac:dyDescent="0.2">
      <c r="A1051" s="149" t="s">
        <v>1403</v>
      </c>
      <c r="D1051" s="149" t="s">
        <v>7273</v>
      </c>
      <c r="E1051" s="149">
        <f t="shared" si="16"/>
        <v>2805023200</v>
      </c>
      <c r="F1051" s="149" t="s">
        <v>2398</v>
      </c>
      <c r="G1051" s="149" t="s">
        <v>4208</v>
      </c>
      <c r="H1051" s="149" t="s">
        <v>7272</v>
      </c>
      <c r="I1051" s="149" t="s">
        <v>4217</v>
      </c>
      <c r="J1051" s="151">
        <v>38040</v>
      </c>
    </row>
    <row r="1052" spans="1:12" hidden="1" x14ac:dyDescent="0.2">
      <c r="A1052" s="149" t="s">
        <v>1403</v>
      </c>
      <c r="D1052" s="149" t="s">
        <v>7274</v>
      </c>
      <c r="E1052" s="149">
        <f t="shared" si="16"/>
        <v>2805023300</v>
      </c>
      <c r="F1052" s="149" t="s">
        <v>2398</v>
      </c>
      <c r="G1052" s="149" t="s">
        <v>4208</v>
      </c>
      <c r="H1052" s="149" t="s">
        <v>7272</v>
      </c>
      <c r="I1052" s="149" t="s">
        <v>4219</v>
      </c>
      <c r="J1052" s="151">
        <v>38040</v>
      </c>
    </row>
    <row r="1053" spans="1:12" hidden="1" x14ac:dyDescent="0.2">
      <c r="A1053" s="149" t="s">
        <v>1403</v>
      </c>
      <c r="D1053" s="149" t="s">
        <v>4234</v>
      </c>
      <c r="E1053" s="149">
        <f t="shared" si="16"/>
        <v>2805025000</v>
      </c>
      <c r="F1053" s="149" t="s">
        <v>2398</v>
      </c>
      <c r="G1053" s="149" t="s">
        <v>4208</v>
      </c>
      <c r="H1053" s="149" t="s">
        <v>7275</v>
      </c>
      <c r="I1053" s="149" t="s">
        <v>7276</v>
      </c>
      <c r="J1053" s="151">
        <v>36504</v>
      </c>
      <c r="K1053" s="151">
        <v>38040</v>
      </c>
      <c r="L1053" s="149" t="s">
        <v>7254</v>
      </c>
    </row>
    <row r="1054" spans="1:12" hidden="1" x14ac:dyDescent="0.2">
      <c r="A1054" s="149" t="s">
        <v>1403</v>
      </c>
      <c r="D1054" s="149" t="s">
        <v>4224</v>
      </c>
      <c r="E1054" s="149">
        <f t="shared" si="16"/>
        <v>2805030000</v>
      </c>
      <c r="F1054" s="149" t="s">
        <v>2398</v>
      </c>
      <c r="G1054" s="149" t="s">
        <v>4208</v>
      </c>
      <c r="H1054" s="149" t="s">
        <v>7277</v>
      </c>
      <c r="I1054" s="149" t="s">
        <v>7278</v>
      </c>
      <c r="J1054" s="151">
        <v>36504</v>
      </c>
      <c r="K1054" s="151">
        <v>38040</v>
      </c>
      <c r="L1054" s="149" t="s">
        <v>7279</v>
      </c>
    </row>
    <row r="1055" spans="1:12" hidden="1" x14ac:dyDescent="0.2">
      <c r="A1055" s="149" t="s">
        <v>1403</v>
      </c>
      <c r="D1055" s="149" t="s">
        <v>7280</v>
      </c>
      <c r="E1055" s="149">
        <f t="shared" si="16"/>
        <v>2805030001</v>
      </c>
      <c r="F1055" s="149" t="s">
        <v>2398</v>
      </c>
      <c r="G1055" s="149" t="s">
        <v>4208</v>
      </c>
      <c r="H1055" s="149" t="s">
        <v>7277</v>
      </c>
      <c r="I1055" s="149" t="s">
        <v>7281</v>
      </c>
      <c r="J1055" s="151">
        <v>37544</v>
      </c>
    </row>
    <row r="1056" spans="1:12" hidden="1" x14ac:dyDescent="0.2">
      <c r="A1056" s="149" t="s">
        <v>1403</v>
      </c>
      <c r="D1056" s="149" t="s">
        <v>7282</v>
      </c>
      <c r="E1056" s="149">
        <f t="shared" si="16"/>
        <v>2805030002</v>
      </c>
      <c r="F1056" s="149" t="s">
        <v>2398</v>
      </c>
      <c r="G1056" s="149" t="s">
        <v>4208</v>
      </c>
      <c r="H1056" s="149" t="s">
        <v>7277</v>
      </c>
      <c r="I1056" s="149" t="s">
        <v>7283</v>
      </c>
      <c r="J1056" s="151">
        <v>37544</v>
      </c>
    </row>
    <row r="1057" spans="1:12" hidden="1" x14ac:dyDescent="0.2">
      <c r="A1057" s="149" t="s">
        <v>1403</v>
      </c>
      <c r="D1057" s="149" t="s">
        <v>7284</v>
      </c>
      <c r="E1057" s="149">
        <f t="shared" si="16"/>
        <v>2805030003</v>
      </c>
      <c r="F1057" s="149" t="s">
        <v>2398</v>
      </c>
      <c r="G1057" s="149" t="s">
        <v>4208</v>
      </c>
      <c r="H1057" s="149" t="s">
        <v>7277</v>
      </c>
      <c r="I1057" s="149" t="s">
        <v>7285</v>
      </c>
      <c r="J1057" s="151">
        <v>37544</v>
      </c>
    </row>
    <row r="1058" spans="1:12" hidden="1" x14ac:dyDescent="0.2">
      <c r="A1058" s="149" t="s">
        <v>1403</v>
      </c>
      <c r="D1058" s="149" t="s">
        <v>7286</v>
      </c>
      <c r="E1058" s="149">
        <f t="shared" si="16"/>
        <v>2805030004</v>
      </c>
      <c r="F1058" s="149" t="s">
        <v>2398</v>
      </c>
      <c r="G1058" s="149" t="s">
        <v>4208</v>
      </c>
      <c r="H1058" s="149" t="s">
        <v>7277</v>
      </c>
      <c r="I1058" s="149" t="s">
        <v>7287</v>
      </c>
      <c r="J1058" s="151">
        <v>37544</v>
      </c>
    </row>
    <row r="1059" spans="1:12" hidden="1" x14ac:dyDescent="0.2">
      <c r="A1059" s="149" t="s">
        <v>1403</v>
      </c>
      <c r="D1059" s="149" t="s">
        <v>7288</v>
      </c>
      <c r="E1059" s="149">
        <f t="shared" si="16"/>
        <v>2805030007</v>
      </c>
      <c r="F1059" s="149" t="s">
        <v>2398</v>
      </c>
      <c r="G1059" s="149" t="s">
        <v>4208</v>
      </c>
      <c r="H1059" s="149" t="s">
        <v>7277</v>
      </c>
      <c r="I1059" s="149" t="s">
        <v>7289</v>
      </c>
      <c r="J1059" s="151">
        <v>37544</v>
      </c>
    </row>
    <row r="1060" spans="1:12" hidden="1" x14ac:dyDescent="0.2">
      <c r="A1060" s="149" t="s">
        <v>1403</v>
      </c>
      <c r="D1060" s="149" t="s">
        <v>7290</v>
      </c>
      <c r="E1060" s="149">
        <f t="shared" si="16"/>
        <v>2805030008</v>
      </c>
      <c r="F1060" s="149" t="s">
        <v>2398</v>
      </c>
      <c r="G1060" s="149" t="s">
        <v>4208</v>
      </c>
      <c r="H1060" s="149" t="s">
        <v>7277</v>
      </c>
      <c r="I1060" s="149" t="s">
        <v>7291</v>
      </c>
      <c r="J1060" s="151">
        <v>37544</v>
      </c>
    </row>
    <row r="1061" spans="1:12" hidden="1" x14ac:dyDescent="0.2">
      <c r="A1061" s="149" t="s">
        <v>1403</v>
      </c>
      <c r="D1061" s="149" t="s">
        <v>7292</v>
      </c>
      <c r="E1061" s="149">
        <f t="shared" si="16"/>
        <v>2805030009</v>
      </c>
      <c r="F1061" s="149" t="s">
        <v>2398</v>
      </c>
      <c r="G1061" s="149" t="s">
        <v>4208</v>
      </c>
      <c r="H1061" s="149" t="s">
        <v>7277</v>
      </c>
      <c r="I1061" s="149" t="s">
        <v>7293</v>
      </c>
      <c r="J1061" s="151">
        <v>37544</v>
      </c>
    </row>
    <row r="1062" spans="1:12" hidden="1" x14ac:dyDescent="0.2">
      <c r="A1062" s="149" t="s">
        <v>1403</v>
      </c>
      <c r="D1062" s="149" t="s">
        <v>7294</v>
      </c>
      <c r="E1062" s="149">
        <f t="shared" si="16"/>
        <v>2805035000</v>
      </c>
      <c r="F1062" s="149" t="s">
        <v>2398</v>
      </c>
      <c r="G1062" s="149" t="s">
        <v>4208</v>
      </c>
      <c r="H1062" s="149" t="s">
        <v>7295</v>
      </c>
      <c r="I1062" s="149" t="s">
        <v>3138</v>
      </c>
      <c r="J1062" s="151">
        <v>36516</v>
      </c>
      <c r="K1062" s="151">
        <v>38040</v>
      </c>
      <c r="L1062" s="149" t="s">
        <v>7296</v>
      </c>
    </row>
    <row r="1063" spans="1:12" hidden="1" x14ac:dyDescent="0.2">
      <c r="A1063" s="149" t="s">
        <v>1403</v>
      </c>
      <c r="D1063" s="149" t="s">
        <v>7297</v>
      </c>
      <c r="E1063" s="149">
        <f t="shared" si="16"/>
        <v>2805039100</v>
      </c>
      <c r="F1063" s="149" t="s">
        <v>2398</v>
      </c>
      <c r="G1063" s="149" t="s">
        <v>4208</v>
      </c>
      <c r="H1063" s="149" t="s">
        <v>7298</v>
      </c>
      <c r="I1063" s="149" t="s">
        <v>4215</v>
      </c>
      <c r="J1063" s="151">
        <v>38040</v>
      </c>
    </row>
    <row r="1064" spans="1:12" hidden="1" x14ac:dyDescent="0.2">
      <c r="A1064" s="149" t="s">
        <v>1403</v>
      </c>
      <c r="D1064" s="149" t="s">
        <v>7299</v>
      </c>
      <c r="E1064" s="149">
        <f t="shared" si="16"/>
        <v>2805039200</v>
      </c>
      <c r="F1064" s="149" t="s">
        <v>2398</v>
      </c>
      <c r="G1064" s="149" t="s">
        <v>4208</v>
      </c>
      <c r="H1064" s="149" t="s">
        <v>7298</v>
      </c>
      <c r="I1064" s="149" t="s">
        <v>4217</v>
      </c>
      <c r="J1064" s="151">
        <v>38040</v>
      </c>
    </row>
    <row r="1065" spans="1:12" hidden="1" x14ac:dyDescent="0.2">
      <c r="A1065" s="149" t="s">
        <v>1403</v>
      </c>
      <c r="D1065" s="149" t="s">
        <v>7300</v>
      </c>
      <c r="E1065" s="149">
        <f t="shared" si="16"/>
        <v>2805039300</v>
      </c>
      <c r="F1065" s="149" t="s">
        <v>2398</v>
      </c>
      <c r="G1065" s="149" t="s">
        <v>4208</v>
      </c>
      <c r="H1065" s="149" t="s">
        <v>7298</v>
      </c>
      <c r="I1065" s="149" t="s">
        <v>4219</v>
      </c>
      <c r="J1065" s="151">
        <v>38040</v>
      </c>
    </row>
    <row r="1066" spans="1:12" hidden="1" x14ac:dyDescent="0.2">
      <c r="A1066" s="149" t="s">
        <v>1403</v>
      </c>
      <c r="D1066" s="149" t="s">
        <v>7301</v>
      </c>
      <c r="E1066" s="149">
        <f t="shared" si="16"/>
        <v>2805040000</v>
      </c>
      <c r="F1066" s="149" t="s">
        <v>2398</v>
      </c>
      <c r="G1066" s="149" t="s">
        <v>4208</v>
      </c>
      <c r="H1066" s="149" t="s">
        <v>7302</v>
      </c>
      <c r="I1066" s="149" t="s">
        <v>1887</v>
      </c>
      <c r="J1066" s="151">
        <v>36504</v>
      </c>
      <c r="K1066" s="151">
        <v>37544</v>
      </c>
      <c r="L1066" s="149" t="s">
        <v>4213</v>
      </c>
    </row>
    <row r="1067" spans="1:12" hidden="1" x14ac:dyDescent="0.2">
      <c r="A1067" s="149" t="s">
        <v>1403</v>
      </c>
      <c r="D1067" s="149" t="s">
        <v>7303</v>
      </c>
      <c r="E1067" s="149">
        <f t="shared" si="16"/>
        <v>2805045000</v>
      </c>
      <c r="F1067" s="149" t="s">
        <v>2398</v>
      </c>
      <c r="G1067" s="149" t="s">
        <v>4208</v>
      </c>
      <c r="H1067" s="149" t="s">
        <v>10116</v>
      </c>
      <c r="I1067" s="149" t="s">
        <v>3138</v>
      </c>
      <c r="J1067" s="151">
        <v>38040</v>
      </c>
    </row>
    <row r="1068" spans="1:12" hidden="1" x14ac:dyDescent="0.2">
      <c r="A1068" s="149" t="s">
        <v>1403</v>
      </c>
      <c r="B1068" s="152" t="s">
        <v>2902</v>
      </c>
      <c r="C1068" s="149" t="s">
        <v>7303</v>
      </c>
      <c r="D1068" s="149" t="s">
        <v>10117</v>
      </c>
      <c r="E1068" s="149">
        <f t="shared" si="16"/>
        <v>2805045001</v>
      </c>
      <c r="F1068" s="149" t="s">
        <v>2398</v>
      </c>
      <c r="G1068" s="149" t="s">
        <v>4208</v>
      </c>
      <c r="H1068" s="149" t="s">
        <v>10116</v>
      </c>
      <c r="I1068" s="149" t="s">
        <v>1887</v>
      </c>
      <c r="J1068" s="151">
        <v>36516</v>
      </c>
      <c r="K1068" s="151">
        <v>37544</v>
      </c>
      <c r="L1068" s="149" t="s">
        <v>4213</v>
      </c>
    </row>
    <row r="1069" spans="1:12" hidden="1" x14ac:dyDescent="0.2">
      <c r="A1069" s="149" t="s">
        <v>1403</v>
      </c>
      <c r="D1069" s="149" t="s">
        <v>10118</v>
      </c>
      <c r="E1069" s="149">
        <f t="shared" si="16"/>
        <v>2805045002</v>
      </c>
      <c r="F1069" s="149" t="s">
        <v>2398</v>
      </c>
      <c r="G1069" s="149" t="s">
        <v>4208</v>
      </c>
      <c r="H1069" s="149" t="s">
        <v>10116</v>
      </c>
      <c r="I1069" s="149" t="s">
        <v>10119</v>
      </c>
      <c r="J1069" s="151">
        <v>37544</v>
      </c>
    </row>
    <row r="1070" spans="1:12" hidden="1" x14ac:dyDescent="0.2">
      <c r="A1070" s="149" t="s">
        <v>1403</v>
      </c>
      <c r="D1070" s="149" t="s">
        <v>10120</v>
      </c>
      <c r="E1070" s="149">
        <f t="shared" si="16"/>
        <v>2805045003</v>
      </c>
      <c r="F1070" s="149" t="s">
        <v>2398</v>
      </c>
      <c r="G1070" s="149" t="s">
        <v>4208</v>
      </c>
      <c r="H1070" s="149" t="s">
        <v>10116</v>
      </c>
      <c r="I1070" s="149" t="s">
        <v>10121</v>
      </c>
      <c r="J1070" s="151">
        <v>37544</v>
      </c>
    </row>
    <row r="1071" spans="1:12" hidden="1" x14ac:dyDescent="0.2">
      <c r="A1071" s="149" t="s">
        <v>1403</v>
      </c>
      <c r="D1071" s="149" t="s">
        <v>10122</v>
      </c>
      <c r="E1071" s="149">
        <f t="shared" si="16"/>
        <v>2805047100</v>
      </c>
      <c r="F1071" s="149" t="s">
        <v>2398</v>
      </c>
      <c r="G1071" s="149" t="s">
        <v>4208</v>
      </c>
      <c r="H1071" s="149" t="s">
        <v>10123</v>
      </c>
      <c r="I1071" s="149" t="s">
        <v>4215</v>
      </c>
      <c r="J1071" s="151">
        <v>38040</v>
      </c>
    </row>
    <row r="1072" spans="1:12" hidden="1" x14ac:dyDescent="0.2">
      <c r="A1072" s="149" t="s">
        <v>1403</v>
      </c>
      <c r="D1072" s="149" t="s">
        <v>10124</v>
      </c>
      <c r="E1072" s="149">
        <f t="shared" si="16"/>
        <v>2805047300</v>
      </c>
      <c r="F1072" s="149" t="s">
        <v>2398</v>
      </c>
      <c r="G1072" s="149" t="s">
        <v>4208</v>
      </c>
      <c r="H1072" s="149" t="s">
        <v>10123</v>
      </c>
      <c r="I1072" s="149" t="s">
        <v>4219</v>
      </c>
      <c r="J1072" s="151">
        <v>38040</v>
      </c>
    </row>
    <row r="1073" spans="1:12" hidden="1" x14ac:dyDescent="0.2">
      <c r="A1073" s="149" t="s">
        <v>1403</v>
      </c>
      <c r="D1073" s="149" t="s">
        <v>10125</v>
      </c>
      <c r="E1073" s="149">
        <f t="shared" si="16"/>
        <v>2805053100</v>
      </c>
      <c r="F1073" s="149" t="s">
        <v>2398</v>
      </c>
      <c r="G1073" s="149" t="s">
        <v>4208</v>
      </c>
      <c r="H1073" s="149" t="s">
        <v>10126</v>
      </c>
      <c r="I1073" s="149" t="s">
        <v>4215</v>
      </c>
      <c r="J1073" s="151">
        <v>38040</v>
      </c>
    </row>
    <row r="1074" spans="1:12" hidden="1" x14ac:dyDescent="0.2">
      <c r="A1074" s="149" t="s">
        <v>1403</v>
      </c>
      <c r="D1074" s="149" t="s">
        <v>10127</v>
      </c>
      <c r="E1074" s="149">
        <f t="shared" si="16"/>
        <v>2806010000</v>
      </c>
      <c r="F1074" s="149" t="s">
        <v>2398</v>
      </c>
      <c r="G1074" s="149" t="s">
        <v>10128</v>
      </c>
      <c r="H1074" s="149" t="s">
        <v>10129</v>
      </c>
      <c r="I1074" s="149" t="s">
        <v>1887</v>
      </c>
      <c r="J1074" s="151">
        <v>37544</v>
      </c>
    </row>
    <row r="1075" spans="1:12" hidden="1" x14ac:dyDescent="0.2">
      <c r="A1075" s="149" t="s">
        <v>1403</v>
      </c>
      <c r="D1075" s="149" t="s">
        <v>10130</v>
      </c>
      <c r="E1075" s="149">
        <f t="shared" si="16"/>
        <v>2806015000</v>
      </c>
      <c r="F1075" s="149" t="s">
        <v>2398</v>
      </c>
      <c r="G1075" s="149" t="s">
        <v>10128</v>
      </c>
      <c r="H1075" s="149" t="s">
        <v>10131</v>
      </c>
      <c r="I1075" s="149" t="s">
        <v>1887</v>
      </c>
      <c r="J1075" s="151">
        <v>37544</v>
      </c>
    </row>
    <row r="1076" spans="1:12" hidden="1" x14ac:dyDescent="0.2">
      <c r="A1076" s="149" t="s">
        <v>1403</v>
      </c>
      <c r="D1076" s="149" t="s">
        <v>10132</v>
      </c>
      <c r="E1076" s="149">
        <f t="shared" si="16"/>
        <v>2807020001</v>
      </c>
      <c r="F1076" s="149" t="s">
        <v>2398</v>
      </c>
      <c r="G1076" s="149" t="s">
        <v>10133</v>
      </c>
      <c r="H1076" s="149" t="s">
        <v>10134</v>
      </c>
      <c r="I1076" s="149" t="s">
        <v>10135</v>
      </c>
      <c r="J1076" s="151">
        <v>37544</v>
      </c>
    </row>
    <row r="1077" spans="1:12" hidden="1" x14ac:dyDescent="0.2">
      <c r="A1077" s="149" t="s">
        <v>1403</v>
      </c>
      <c r="D1077" s="149" t="s">
        <v>10136</v>
      </c>
      <c r="E1077" s="149">
        <f t="shared" si="16"/>
        <v>2807020002</v>
      </c>
      <c r="F1077" s="149" t="s">
        <v>2398</v>
      </c>
      <c r="G1077" s="149" t="s">
        <v>10133</v>
      </c>
      <c r="H1077" s="149" t="s">
        <v>10134</v>
      </c>
      <c r="I1077" s="149" t="s">
        <v>10137</v>
      </c>
      <c r="J1077" s="151">
        <v>37544</v>
      </c>
    </row>
    <row r="1078" spans="1:12" hidden="1" x14ac:dyDescent="0.2">
      <c r="A1078" s="149" t="s">
        <v>1403</v>
      </c>
      <c r="D1078" s="149" t="s">
        <v>10138</v>
      </c>
      <c r="E1078" s="149">
        <f t="shared" si="16"/>
        <v>2807025000</v>
      </c>
      <c r="F1078" s="149" t="s">
        <v>2398</v>
      </c>
      <c r="G1078" s="149" t="s">
        <v>10133</v>
      </c>
      <c r="H1078" s="149" t="s">
        <v>10139</v>
      </c>
      <c r="I1078" s="149" t="s">
        <v>1887</v>
      </c>
      <c r="J1078" s="151">
        <v>37544</v>
      </c>
    </row>
    <row r="1079" spans="1:12" hidden="1" x14ac:dyDescent="0.2">
      <c r="A1079" s="149" t="s">
        <v>1403</v>
      </c>
      <c r="D1079" s="149" t="s">
        <v>10140</v>
      </c>
      <c r="E1079" s="149">
        <f t="shared" si="16"/>
        <v>2807030000</v>
      </c>
      <c r="F1079" s="149" t="s">
        <v>2398</v>
      </c>
      <c r="G1079" s="149" t="s">
        <v>10133</v>
      </c>
      <c r="H1079" s="149" t="s">
        <v>10141</v>
      </c>
      <c r="I1079" s="149" t="s">
        <v>1887</v>
      </c>
      <c r="J1079" s="151">
        <v>37544</v>
      </c>
    </row>
    <row r="1080" spans="1:12" hidden="1" x14ac:dyDescent="0.2">
      <c r="A1080" s="149" t="s">
        <v>1403</v>
      </c>
      <c r="D1080" s="149" t="s">
        <v>10142</v>
      </c>
      <c r="E1080" s="149">
        <f t="shared" si="16"/>
        <v>2807035000</v>
      </c>
      <c r="F1080" s="149" t="s">
        <v>2398</v>
      </c>
      <c r="G1080" s="149" t="s">
        <v>10133</v>
      </c>
      <c r="H1080" s="149" t="s">
        <v>10143</v>
      </c>
      <c r="I1080" s="149" t="s">
        <v>1887</v>
      </c>
      <c r="J1080" s="151">
        <v>37544</v>
      </c>
    </row>
    <row r="1081" spans="1:12" hidden="1" x14ac:dyDescent="0.2">
      <c r="A1081" s="149" t="s">
        <v>1403</v>
      </c>
      <c r="D1081" s="149" t="s">
        <v>10144</v>
      </c>
      <c r="E1081" s="149">
        <f t="shared" si="16"/>
        <v>2807040000</v>
      </c>
      <c r="F1081" s="149" t="s">
        <v>2398</v>
      </c>
      <c r="G1081" s="149" t="s">
        <v>10133</v>
      </c>
      <c r="H1081" s="149" t="s">
        <v>10145</v>
      </c>
      <c r="I1081" s="149" t="s">
        <v>1887</v>
      </c>
      <c r="J1081" s="151">
        <v>37544</v>
      </c>
    </row>
    <row r="1082" spans="1:12" hidden="1" x14ac:dyDescent="0.2">
      <c r="A1082" s="149" t="s">
        <v>1403</v>
      </c>
      <c r="D1082" s="149" t="s">
        <v>10146</v>
      </c>
      <c r="E1082" s="149">
        <f t="shared" si="16"/>
        <v>2807045000</v>
      </c>
      <c r="F1082" s="149" t="s">
        <v>2398</v>
      </c>
      <c r="G1082" s="149" t="s">
        <v>10133</v>
      </c>
      <c r="H1082" s="149" t="s">
        <v>7316</v>
      </c>
      <c r="I1082" s="149" t="s">
        <v>1887</v>
      </c>
      <c r="J1082" s="151">
        <v>37544</v>
      </c>
    </row>
    <row r="1083" spans="1:12" hidden="1" x14ac:dyDescent="0.2">
      <c r="A1083" s="149" t="s">
        <v>1403</v>
      </c>
      <c r="D1083" s="149" t="s">
        <v>7317</v>
      </c>
      <c r="E1083" s="149">
        <f t="shared" si="16"/>
        <v>2810001000</v>
      </c>
      <c r="F1083" s="149" t="s">
        <v>2398</v>
      </c>
      <c r="G1083" s="149" t="s">
        <v>7318</v>
      </c>
      <c r="H1083" s="149" t="s">
        <v>7319</v>
      </c>
      <c r="I1083" s="149" t="s">
        <v>1887</v>
      </c>
    </row>
    <row r="1084" spans="1:12" hidden="1" x14ac:dyDescent="0.2">
      <c r="A1084" s="149" t="s">
        <v>1403</v>
      </c>
      <c r="D1084" s="149" t="s">
        <v>7320</v>
      </c>
      <c r="E1084" s="149">
        <f t="shared" si="16"/>
        <v>2810003000</v>
      </c>
      <c r="F1084" s="149" t="s">
        <v>2398</v>
      </c>
      <c r="G1084" s="149" t="s">
        <v>7318</v>
      </c>
      <c r="H1084" s="149" t="s">
        <v>7321</v>
      </c>
      <c r="I1084" s="149" t="s">
        <v>1887</v>
      </c>
      <c r="J1084" s="151">
        <v>36504</v>
      </c>
    </row>
    <row r="1085" spans="1:12" hidden="1" x14ac:dyDescent="0.2">
      <c r="A1085" s="149" t="s">
        <v>1403</v>
      </c>
      <c r="D1085" s="149" t="s">
        <v>7322</v>
      </c>
      <c r="E1085" s="149">
        <f t="shared" si="16"/>
        <v>2810005000</v>
      </c>
      <c r="F1085" s="149" t="s">
        <v>2398</v>
      </c>
      <c r="G1085" s="149" t="s">
        <v>7318</v>
      </c>
      <c r="H1085" s="149" t="s">
        <v>7323</v>
      </c>
      <c r="I1085" s="149" t="s">
        <v>1887</v>
      </c>
      <c r="K1085" s="151">
        <v>36769</v>
      </c>
      <c r="L1085" s="149" t="s">
        <v>7324</v>
      </c>
    </row>
    <row r="1086" spans="1:12" hidden="1" x14ac:dyDescent="0.2">
      <c r="A1086" s="149" t="s">
        <v>1403</v>
      </c>
      <c r="D1086" s="149" t="s">
        <v>7325</v>
      </c>
      <c r="E1086" s="149">
        <f t="shared" si="16"/>
        <v>2810010000</v>
      </c>
      <c r="F1086" s="149" t="s">
        <v>2398</v>
      </c>
      <c r="G1086" s="149" t="s">
        <v>7318</v>
      </c>
      <c r="H1086" s="149" t="s">
        <v>7326</v>
      </c>
      <c r="I1086" s="149" t="s">
        <v>1887</v>
      </c>
      <c r="J1086" s="151">
        <v>36797</v>
      </c>
      <c r="K1086" s="151">
        <v>37544</v>
      </c>
      <c r="L1086" s="149" t="s">
        <v>7327</v>
      </c>
    </row>
    <row r="1087" spans="1:12" hidden="1" x14ac:dyDescent="0.2">
      <c r="A1087" s="149" t="s">
        <v>1403</v>
      </c>
      <c r="D1087" s="149" t="s">
        <v>4261</v>
      </c>
      <c r="E1087" s="149">
        <f t="shared" si="16"/>
        <v>2810015000</v>
      </c>
      <c r="F1087" s="149" t="s">
        <v>2398</v>
      </c>
      <c r="G1087" s="149" t="s">
        <v>7318</v>
      </c>
      <c r="H1087" s="149" t="s">
        <v>4262</v>
      </c>
      <c r="I1087" s="149" t="s">
        <v>1887</v>
      </c>
      <c r="K1087" s="151">
        <v>36769</v>
      </c>
      <c r="L1087" s="149" t="s">
        <v>4263</v>
      </c>
    </row>
    <row r="1088" spans="1:12" hidden="1" x14ac:dyDescent="0.2">
      <c r="A1088" s="149" t="s">
        <v>1403</v>
      </c>
      <c r="D1088" s="149" t="s">
        <v>4264</v>
      </c>
      <c r="E1088" s="149">
        <f t="shared" si="16"/>
        <v>2810020000</v>
      </c>
      <c r="F1088" s="149" t="s">
        <v>2398</v>
      </c>
      <c r="G1088" s="149" t="s">
        <v>7318</v>
      </c>
      <c r="H1088" s="149" t="s">
        <v>4265</v>
      </c>
      <c r="I1088" s="149" t="s">
        <v>1887</v>
      </c>
      <c r="J1088" s="151">
        <v>37223</v>
      </c>
    </row>
    <row r="1089" spans="1:12" hidden="1" x14ac:dyDescent="0.2">
      <c r="A1089" s="149" t="s">
        <v>1403</v>
      </c>
      <c r="D1089" s="149" t="s">
        <v>4266</v>
      </c>
      <c r="E1089" s="149">
        <f t="shared" si="16"/>
        <v>2810025000</v>
      </c>
      <c r="F1089" s="149" t="s">
        <v>2398</v>
      </c>
      <c r="G1089" s="149" t="s">
        <v>7318</v>
      </c>
      <c r="H1089" s="149" t="s">
        <v>4267</v>
      </c>
      <c r="I1089" s="149" t="s">
        <v>1887</v>
      </c>
      <c r="K1089" s="151">
        <v>37778</v>
      </c>
      <c r="L1089" s="149" t="s">
        <v>4268</v>
      </c>
    </row>
    <row r="1090" spans="1:12" hidden="1" x14ac:dyDescent="0.2">
      <c r="A1090" s="149" t="s">
        <v>1403</v>
      </c>
      <c r="D1090" s="149" t="s">
        <v>4269</v>
      </c>
      <c r="E1090" s="149">
        <f t="shared" ref="E1090:E1153" si="17">VALUE(D1090)</f>
        <v>2810030000</v>
      </c>
      <c r="F1090" s="149" t="s">
        <v>2398</v>
      </c>
      <c r="G1090" s="149" t="s">
        <v>7318</v>
      </c>
      <c r="H1090" s="149" t="s">
        <v>4270</v>
      </c>
      <c r="I1090" s="149" t="s">
        <v>1887</v>
      </c>
    </row>
    <row r="1091" spans="1:12" hidden="1" x14ac:dyDescent="0.2">
      <c r="A1091" s="149" t="s">
        <v>1403</v>
      </c>
      <c r="D1091" s="149" t="s">
        <v>4271</v>
      </c>
      <c r="E1091" s="149">
        <f t="shared" si="17"/>
        <v>2810035000</v>
      </c>
      <c r="F1091" s="149" t="s">
        <v>2398</v>
      </c>
      <c r="G1091" s="149" t="s">
        <v>7318</v>
      </c>
      <c r="H1091" s="149" t="s">
        <v>4272</v>
      </c>
      <c r="I1091" s="149" t="s">
        <v>1887</v>
      </c>
    </row>
    <row r="1092" spans="1:12" hidden="1" x14ac:dyDescent="0.2">
      <c r="A1092" s="149" t="s">
        <v>1403</v>
      </c>
      <c r="D1092" s="149" t="s">
        <v>4273</v>
      </c>
      <c r="E1092" s="149">
        <f t="shared" si="17"/>
        <v>2810040000</v>
      </c>
      <c r="F1092" s="149" t="s">
        <v>2398</v>
      </c>
      <c r="G1092" s="149" t="s">
        <v>7318</v>
      </c>
      <c r="H1092" s="149" t="s">
        <v>4274</v>
      </c>
      <c r="I1092" s="149" t="s">
        <v>1887</v>
      </c>
    </row>
    <row r="1093" spans="1:12" hidden="1" x14ac:dyDescent="0.2">
      <c r="A1093" s="149" t="s">
        <v>1403</v>
      </c>
      <c r="D1093" s="149" t="s">
        <v>4275</v>
      </c>
      <c r="E1093" s="149">
        <f t="shared" si="17"/>
        <v>2810050000</v>
      </c>
      <c r="F1093" s="149" t="s">
        <v>2398</v>
      </c>
      <c r="G1093" s="149" t="s">
        <v>7318</v>
      </c>
      <c r="H1093" s="149" t="s">
        <v>4276</v>
      </c>
      <c r="I1093" s="149" t="s">
        <v>1887</v>
      </c>
    </row>
    <row r="1094" spans="1:12" hidden="1" x14ac:dyDescent="0.2">
      <c r="A1094" s="149" t="s">
        <v>1403</v>
      </c>
      <c r="D1094" s="149" t="s">
        <v>4277</v>
      </c>
      <c r="E1094" s="149">
        <f t="shared" si="17"/>
        <v>2810060100</v>
      </c>
      <c r="F1094" s="149" t="s">
        <v>2398</v>
      </c>
      <c r="G1094" s="149" t="s">
        <v>7318</v>
      </c>
      <c r="H1094" s="149" t="s">
        <v>4278</v>
      </c>
      <c r="I1094" s="149" t="s">
        <v>4279</v>
      </c>
    </row>
    <row r="1095" spans="1:12" hidden="1" x14ac:dyDescent="0.2">
      <c r="A1095" s="149" t="s">
        <v>1403</v>
      </c>
      <c r="D1095" s="149" t="s">
        <v>4280</v>
      </c>
      <c r="E1095" s="149">
        <f t="shared" si="17"/>
        <v>2810060200</v>
      </c>
      <c r="F1095" s="149" t="s">
        <v>2398</v>
      </c>
      <c r="G1095" s="149" t="s">
        <v>7318</v>
      </c>
      <c r="H1095" s="149" t="s">
        <v>4278</v>
      </c>
      <c r="I1095" s="149" t="s">
        <v>4281</v>
      </c>
    </row>
    <row r="1096" spans="1:12" hidden="1" x14ac:dyDescent="0.2">
      <c r="A1096" s="149" t="s">
        <v>1403</v>
      </c>
      <c r="D1096" s="149" t="s">
        <v>4282</v>
      </c>
      <c r="E1096" s="149">
        <f t="shared" si="17"/>
        <v>2820000000</v>
      </c>
      <c r="F1096" s="149" t="s">
        <v>2398</v>
      </c>
      <c r="G1096" s="149" t="s">
        <v>4283</v>
      </c>
      <c r="H1096" s="149" t="s">
        <v>4284</v>
      </c>
      <c r="I1096" s="149" t="s">
        <v>1887</v>
      </c>
    </row>
    <row r="1097" spans="1:12" hidden="1" x14ac:dyDescent="0.2">
      <c r="A1097" s="149" t="s">
        <v>1403</v>
      </c>
      <c r="D1097" s="149" t="s">
        <v>4285</v>
      </c>
      <c r="E1097" s="149">
        <f t="shared" si="17"/>
        <v>2820010000</v>
      </c>
      <c r="F1097" s="149" t="s">
        <v>2398</v>
      </c>
      <c r="G1097" s="149" t="s">
        <v>4283</v>
      </c>
      <c r="H1097" s="149" t="s">
        <v>4286</v>
      </c>
      <c r="I1097" s="149" t="s">
        <v>1887</v>
      </c>
    </row>
    <row r="1098" spans="1:12" hidden="1" x14ac:dyDescent="0.2">
      <c r="A1098" s="149" t="s">
        <v>1403</v>
      </c>
      <c r="D1098" s="149" t="s">
        <v>4287</v>
      </c>
      <c r="E1098" s="149">
        <f t="shared" si="17"/>
        <v>2820020000</v>
      </c>
      <c r="F1098" s="149" t="s">
        <v>2398</v>
      </c>
      <c r="G1098" s="149" t="s">
        <v>4283</v>
      </c>
      <c r="H1098" s="149" t="s">
        <v>4288</v>
      </c>
      <c r="I1098" s="149" t="s">
        <v>1887</v>
      </c>
    </row>
    <row r="1099" spans="1:12" hidden="1" x14ac:dyDescent="0.2">
      <c r="A1099" s="149" t="s">
        <v>1403</v>
      </c>
      <c r="D1099" s="149" t="s">
        <v>4289</v>
      </c>
      <c r="E1099" s="149">
        <f t="shared" si="17"/>
        <v>2830000000</v>
      </c>
      <c r="F1099" s="149" t="s">
        <v>2398</v>
      </c>
      <c r="G1099" s="149" t="s">
        <v>4290</v>
      </c>
      <c r="H1099" s="149" t="s">
        <v>4291</v>
      </c>
      <c r="I1099" s="149" t="s">
        <v>1887</v>
      </c>
    </row>
    <row r="1100" spans="1:12" hidden="1" x14ac:dyDescent="0.2">
      <c r="A1100" s="149" t="s">
        <v>1403</v>
      </c>
      <c r="D1100" s="149" t="s">
        <v>4292</v>
      </c>
      <c r="E1100" s="149">
        <f t="shared" si="17"/>
        <v>2830001000</v>
      </c>
      <c r="F1100" s="149" t="s">
        <v>2398</v>
      </c>
      <c r="G1100" s="149" t="s">
        <v>4290</v>
      </c>
      <c r="H1100" s="149" t="s">
        <v>4293</v>
      </c>
      <c r="I1100" s="149" t="s">
        <v>1887</v>
      </c>
    </row>
    <row r="1101" spans="1:12" hidden="1" x14ac:dyDescent="0.2">
      <c r="A1101" s="149" t="s">
        <v>1403</v>
      </c>
      <c r="D1101" s="149" t="s">
        <v>4294</v>
      </c>
      <c r="E1101" s="149">
        <f t="shared" si="17"/>
        <v>2830010000</v>
      </c>
      <c r="F1101" s="149" t="s">
        <v>2398</v>
      </c>
      <c r="G1101" s="149" t="s">
        <v>4290</v>
      </c>
      <c r="H1101" s="149" t="s">
        <v>4295</v>
      </c>
      <c r="I1101" s="149" t="s">
        <v>1887</v>
      </c>
    </row>
    <row r="1102" spans="1:12" hidden="1" x14ac:dyDescent="0.2">
      <c r="A1102" s="149" t="s">
        <v>1403</v>
      </c>
      <c r="D1102" s="149" t="s">
        <v>4296</v>
      </c>
      <c r="E1102" s="149">
        <f t="shared" si="17"/>
        <v>2840000000</v>
      </c>
      <c r="F1102" s="149" t="s">
        <v>2398</v>
      </c>
      <c r="G1102" s="149" t="s">
        <v>4297</v>
      </c>
      <c r="H1102" s="149" t="s">
        <v>4297</v>
      </c>
      <c r="I1102" s="149" t="s">
        <v>1887</v>
      </c>
    </row>
    <row r="1103" spans="1:12" hidden="1" x14ac:dyDescent="0.2">
      <c r="A1103" s="149" t="s">
        <v>1403</v>
      </c>
      <c r="D1103" s="149" t="s">
        <v>4298</v>
      </c>
      <c r="E1103" s="149">
        <f t="shared" si="17"/>
        <v>2840000010</v>
      </c>
      <c r="F1103" s="149" t="s">
        <v>2398</v>
      </c>
      <c r="G1103" s="149" t="s">
        <v>4297</v>
      </c>
      <c r="H1103" s="149" t="s">
        <v>4297</v>
      </c>
      <c r="I1103" s="149" t="s">
        <v>4299</v>
      </c>
    </row>
    <row r="1104" spans="1:12" hidden="1" x14ac:dyDescent="0.2">
      <c r="A1104" s="149" t="s">
        <v>1403</v>
      </c>
      <c r="D1104" s="149" t="s">
        <v>4300</v>
      </c>
      <c r="E1104" s="149">
        <f t="shared" si="17"/>
        <v>2840000020</v>
      </c>
      <c r="F1104" s="149" t="s">
        <v>2398</v>
      </c>
      <c r="G1104" s="149" t="s">
        <v>4297</v>
      </c>
      <c r="H1104" s="149" t="s">
        <v>4297</v>
      </c>
      <c r="I1104" s="149" t="s">
        <v>2897</v>
      </c>
    </row>
    <row r="1105" spans="1:9" hidden="1" x14ac:dyDescent="0.2">
      <c r="A1105" s="149" t="s">
        <v>1403</v>
      </c>
      <c r="D1105" s="149" t="s">
        <v>4301</v>
      </c>
      <c r="E1105" s="149">
        <f t="shared" si="17"/>
        <v>2840000030</v>
      </c>
      <c r="F1105" s="149" t="s">
        <v>2398</v>
      </c>
      <c r="G1105" s="149" t="s">
        <v>4297</v>
      </c>
      <c r="H1105" s="149" t="s">
        <v>4297</v>
      </c>
      <c r="I1105" s="149" t="s">
        <v>4302</v>
      </c>
    </row>
    <row r="1106" spans="1:9" hidden="1" x14ac:dyDescent="0.2">
      <c r="A1106" s="149" t="s">
        <v>1403</v>
      </c>
      <c r="D1106" s="149" t="s">
        <v>4303</v>
      </c>
      <c r="E1106" s="149">
        <f t="shared" si="17"/>
        <v>2840000040</v>
      </c>
      <c r="F1106" s="149" t="s">
        <v>2398</v>
      </c>
      <c r="G1106" s="149" t="s">
        <v>4297</v>
      </c>
      <c r="H1106" s="149" t="s">
        <v>4297</v>
      </c>
      <c r="I1106" s="149" t="s">
        <v>4304</v>
      </c>
    </row>
    <row r="1107" spans="1:9" hidden="1" x14ac:dyDescent="0.2">
      <c r="A1107" s="149" t="s">
        <v>1403</v>
      </c>
      <c r="D1107" s="149" t="s">
        <v>4305</v>
      </c>
      <c r="E1107" s="149">
        <f t="shared" si="17"/>
        <v>2840000050</v>
      </c>
      <c r="F1107" s="149" t="s">
        <v>2398</v>
      </c>
      <c r="G1107" s="149" t="s">
        <v>4297</v>
      </c>
      <c r="H1107" s="149" t="s">
        <v>4297</v>
      </c>
      <c r="I1107" s="149" t="s">
        <v>4306</v>
      </c>
    </row>
    <row r="1108" spans="1:9" hidden="1" x14ac:dyDescent="0.2">
      <c r="A1108" s="149" t="s">
        <v>1403</v>
      </c>
      <c r="D1108" s="149" t="s">
        <v>4307</v>
      </c>
      <c r="E1108" s="149">
        <f t="shared" si="17"/>
        <v>2840010000</v>
      </c>
      <c r="F1108" s="149" t="s">
        <v>2398</v>
      </c>
      <c r="G1108" s="149" t="s">
        <v>4297</v>
      </c>
      <c r="H1108" s="149" t="s">
        <v>4308</v>
      </c>
      <c r="I1108" s="149" t="s">
        <v>1887</v>
      </c>
    </row>
    <row r="1109" spans="1:9" hidden="1" x14ac:dyDescent="0.2">
      <c r="A1109" s="149" t="s">
        <v>1403</v>
      </c>
      <c r="D1109" s="149" t="s">
        <v>4309</v>
      </c>
      <c r="E1109" s="149">
        <f t="shared" si="17"/>
        <v>2840010010</v>
      </c>
      <c r="F1109" s="149" t="s">
        <v>2398</v>
      </c>
      <c r="G1109" s="149" t="s">
        <v>4297</v>
      </c>
      <c r="H1109" s="149" t="s">
        <v>4308</v>
      </c>
      <c r="I1109" s="149" t="s">
        <v>4299</v>
      </c>
    </row>
    <row r="1110" spans="1:9" hidden="1" x14ac:dyDescent="0.2">
      <c r="A1110" s="149" t="s">
        <v>1403</v>
      </c>
      <c r="D1110" s="149" t="s">
        <v>4310</v>
      </c>
      <c r="E1110" s="149">
        <f t="shared" si="17"/>
        <v>2840010020</v>
      </c>
      <c r="F1110" s="149" t="s">
        <v>2398</v>
      </c>
      <c r="G1110" s="149" t="s">
        <v>4297</v>
      </c>
      <c r="H1110" s="149" t="s">
        <v>4308</v>
      </c>
      <c r="I1110" s="149" t="s">
        <v>2897</v>
      </c>
    </row>
    <row r="1111" spans="1:9" hidden="1" x14ac:dyDescent="0.2">
      <c r="A1111" s="149" t="s">
        <v>1403</v>
      </c>
      <c r="D1111" s="149" t="s">
        <v>4311</v>
      </c>
      <c r="E1111" s="149">
        <f t="shared" si="17"/>
        <v>2840010030</v>
      </c>
      <c r="F1111" s="149" t="s">
        <v>2398</v>
      </c>
      <c r="G1111" s="149" t="s">
        <v>4297</v>
      </c>
      <c r="H1111" s="149" t="s">
        <v>4308</v>
      </c>
      <c r="I1111" s="149" t="s">
        <v>4302</v>
      </c>
    </row>
    <row r="1112" spans="1:9" hidden="1" x14ac:dyDescent="0.2">
      <c r="A1112" s="149" t="s">
        <v>1403</v>
      </c>
      <c r="D1112" s="149" t="s">
        <v>4312</v>
      </c>
      <c r="E1112" s="149">
        <f t="shared" si="17"/>
        <v>2840010040</v>
      </c>
      <c r="F1112" s="149" t="s">
        <v>2398</v>
      </c>
      <c r="G1112" s="149" t="s">
        <v>4297</v>
      </c>
      <c r="H1112" s="149" t="s">
        <v>4308</v>
      </c>
      <c r="I1112" s="149" t="s">
        <v>4304</v>
      </c>
    </row>
    <row r="1113" spans="1:9" hidden="1" x14ac:dyDescent="0.2">
      <c r="A1113" s="149" t="s">
        <v>1403</v>
      </c>
      <c r="D1113" s="149" t="s">
        <v>1552</v>
      </c>
      <c r="E1113" s="149">
        <f t="shared" si="17"/>
        <v>2840010050</v>
      </c>
      <c r="F1113" s="149" t="s">
        <v>2398</v>
      </c>
      <c r="G1113" s="149" t="s">
        <v>4297</v>
      </c>
      <c r="H1113" s="149" t="s">
        <v>4308</v>
      </c>
      <c r="I1113" s="149" t="s">
        <v>4306</v>
      </c>
    </row>
    <row r="1114" spans="1:9" hidden="1" x14ac:dyDescent="0.2">
      <c r="A1114" s="149" t="s">
        <v>1403</v>
      </c>
      <c r="D1114" s="149" t="s">
        <v>1553</v>
      </c>
      <c r="E1114" s="149">
        <f t="shared" si="17"/>
        <v>2840020000</v>
      </c>
      <c r="F1114" s="149" t="s">
        <v>2398</v>
      </c>
      <c r="G1114" s="149" t="s">
        <v>4297</v>
      </c>
      <c r="H1114" s="149" t="s">
        <v>1554</v>
      </c>
      <c r="I1114" s="149" t="s">
        <v>1887</v>
      </c>
    </row>
    <row r="1115" spans="1:9" hidden="1" x14ac:dyDescent="0.2">
      <c r="A1115" s="149" t="s">
        <v>1403</v>
      </c>
      <c r="D1115" s="149" t="s">
        <v>1555</v>
      </c>
      <c r="E1115" s="149">
        <f t="shared" si="17"/>
        <v>2840020010</v>
      </c>
      <c r="F1115" s="149" t="s">
        <v>2398</v>
      </c>
      <c r="G1115" s="149" t="s">
        <v>4297</v>
      </c>
      <c r="H1115" s="149" t="s">
        <v>1554</v>
      </c>
      <c r="I1115" s="149" t="s">
        <v>4299</v>
      </c>
    </row>
    <row r="1116" spans="1:9" hidden="1" x14ac:dyDescent="0.2">
      <c r="A1116" s="149" t="s">
        <v>1403</v>
      </c>
      <c r="D1116" s="149" t="s">
        <v>1556</v>
      </c>
      <c r="E1116" s="149">
        <f t="shared" si="17"/>
        <v>2840020020</v>
      </c>
      <c r="F1116" s="149" t="s">
        <v>2398</v>
      </c>
      <c r="G1116" s="149" t="s">
        <v>4297</v>
      </c>
      <c r="H1116" s="149" t="s">
        <v>1554</v>
      </c>
      <c r="I1116" s="149" t="s">
        <v>2897</v>
      </c>
    </row>
    <row r="1117" spans="1:9" hidden="1" x14ac:dyDescent="0.2">
      <c r="A1117" s="149" t="s">
        <v>1403</v>
      </c>
      <c r="D1117" s="149" t="s">
        <v>1557</v>
      </c>
      <c r="E1117" s="149">
        <f t="shared" si="17"/>
        <v>2840020030</v>
      </c>
      <c r="F1117" s="149" t="s">
        <v>2398</v>
      </c>
      <c r="G1117" s="149" t="s">
        <v>4297</v>
      </c>
      <c r="H1117" s="149" t="s">
        <v>1554</v>
      </c>
      <c r="I1117" s="149" t="s">
        <v>4302</v>
      </c>
    </row>
    <row r="1118" spans="1:9" hidden="1" x14ac:dyDescent="0.2">
      <c r="A1118" s="149" t="s">
        <v>1403</v>
      </c>
      <c r="D1118" s="149" t="s">
        <v>1558</v>
      </c>
      <c r="E1118" s="149">
        <f t="shared" si="17"/>
        <v>2840020040</v>
      </c>
      <c r="F1118" s="149" t="s">
        <v>2398</v>
      </c>
      <c r="G1118" s="149" t="s">
        <v>4297</v>
      </c>
      <c r="H1118" s="149" t="s">
        <v>1554</v>
      </c>
      <c r="I1118" s="149" t="s">
        <v>4304</v>
      </c>
    </row>
    <row r="1119" spans="1:9" hidden="1" x14ac:dyDescent="0.2">
      <c r="A1119" s="149" t="s">
        <v>1403</v>
      </c>
      <c r="D1119" s="149" t="s">
        <v>1559</v>
      </c>
      <c r="E1119" s="149">
        <f t="shared" si="17"/>
        <v>2840020050</v>
      </c>
      <c r="F1119" s="149" t="s">
        <v>2398</v>
      </c>
      <c r="G1119" s="149" t="s">
        <v>4297</v>
      </c>
      <c r="H1119" s="149" t="s">
        <v>1554</v>
      </c>
      <c r="I1119" s="149" t="s">
        <v>4306</v>
      </c>
    </row>
    <row r="1120" spans="1:9" hidden="1" x14ac:dyDescent="0.2">
      <c r="A1120" s="149" t="s">
        <v>1403</v>
      </c>
      <c r="D1120" s="149" t="s">
        <v>1560</v>
      </c>
      <c r="E1120" s="149">
        <f t="shared" si="17"/>
        <v>2840030000</v>
      </c>
      <c r="F1120" s="149" t="s">
        <v>2398</v>
      </c>
      <c r="G1120" s="149" t="s">
        <v>4297</v>
      </c>
      <c r="H1120" s="149" t="s">
        <v>1561</v>
      </c>
      <c r="I1120" s="149" t="s">
        <v>1887</v>
      </c>
    </row>
    <row r="1121" spans="1:9" hidden="1" x14ac:dyDescent="0.2">
      <c r="A1121" s="149" t="s">
        <v>1403</v>
      </c>
      <c r="D1121" s="149" t="s">
        <v>1562</v>
      </c>
      <c r="E1121" s="149">
        <f t="shared" si="17"/>
        <v>2840030010</v>
      </c>
      <c r="F1121" s="149" t="s">
        <v>2398</v>
      </c>
      <c r="G1121" s="149" t="s">
        <v>4297</v>
      </c>
      <c r="H1121" s="149" t="s">
        <v>1561</v>
      </c>
      <c r="I1121" s="149" t="s">
        <v>1563</v>
      </c>
    </row>
    <row r="1122" spans="1:9" hidden="1" x14ac:dyDescent="0.2">
      <c r="A1122" s="149" t="s">
        <v>1403</v>
      </c>
      <c r="D1122" s="149" t="s">
        <v>1564</v>
      </c>
      <c r="E1122" s="149">
        <f t="shared" si="17"/>
        <v>2841000000</v>
      </c>
      <c r="F1122" s="149" t="s">
        <v>2398</v>
      </c>
      <c r="G1122" s="149" t="s">
        <v>1565</v>
      </c>
      <c r="H1122" s="149" t="s">
        <v>1565</v>
      </c>
      <c r="I1122" s="149" t="s">
        <v>1887</v>
      </c>
    </row>
    <row r="1123" spans="1:9" hidden="1" x14ac:dyDescent="0.2">
      <c r="A1123" s="149" t="s">
        <v>1403</v>
      </c>
      <c r="D1123" s="149" t="s">
        <v>1566</v>
      </c>
      <c r="E1123" s="149">
        <f t="shared" si="17"/>
        <v>2841000010</v>
      </c>
      <c r="F1123" s="149" t="s">
        <v>2398</v>
      </c>
      <c r="G1123" s="149" t="s">
        <v>1565</v>
      </c>
      <c r="H1123" s="149" t="s">
        <v>1565</v>
      </c>
      <c r="I1123" s="149" t="s">
        <v>4299</v>
      </c>
    </row>
    <row r="1124" spans="1:9" hidden="1" x14ac:dyDescent="0.2">
      <c r="A1124" s="149" t="s">
        <v>1403</v>
      </c>
      <c r="D1124" s="149" t="s">
        <v>1567</v>
      </c>
      <c r="E1124" s="149">
        <f t="shared" si="17"/>
        <v>2841000020</v>
      </c>
      <c r="F1124" s="149" t="s">
        <v>2398</v>
      </c>
      <c r="G1124" s="149" t="s">
        <v>1565</v>
      </c>
      <c r="H1124" s="149" t="s">
        <v>1565</v>
      </c>
      <c r="I1124" s="149" t="s">
        <v>2897</v>
      </c>
    </row>
    <row r="1125" spans="1:9" hidden="1" x14ac:dyDescent="0.2">
      <c r="A1125" s="149" t="s">
        <v>1403</v>
      </c>
      <c r="D1125" s="149" t="s">
        <v>1568</v>
      </c>
      <c r="E1125" s="149">
        <f t="shared" si="17"/>
        <v>2841000030</v>
      </c>
      <c r="F1125" s="149" t="s">
        <v>2398</v>
      </c>
      <c r="G1125" s="149" t="s">
        <v>1565</v>
      </c>
      <c r="H1125" s="149" t="s">
        <v>1565</v>
      </c>
      <c r="I1125" s="149" t="s">
        <v>4302</v>
      </c>
    </row>
    <row r="1126" spans="1:9" hidden="1" x14ac:dyDescent="0.2">
      <c r="A1126" s="149" t="s">
        <v>1403</v>
      </c>
      <c r="D1126" s="149" t="s">
        <v>1569</v>
      </c>
      <c r="E1126" s="149">
        <f t="shared" si="17"/>
        <v>2841000040</v>
      </c>
      <c r="F1126" s="149" t="s">
        <v>2398</v>
      </c>
      <c r="G1126" s="149" t="s">
        <v>1565</v>
      </c>
      <c r="H1126" s="149" t="s">
        <v>1565</v>
      </c>
      <c r="I1126" s="149" t="s">
        <v>4304</v>
      </c>
    </row>
    <row r="1127" spans="1:9" hidden="1" x14ac:dyDescent="0.2">
      <c r="A1127" s="149" t="s">
        <v>1403</v>
      </c>
      <c r="D1127" s="149" t="s">
        <v>1570</v>
      </c>
      <c r="E1127" s="149">
        <f t="shared" si="17"/>
        <v>2841000050</v>
      </c>
      <c r="F1127" s="149" t="s">
        <v>2398</v>
      </c>
      <c r="G1127" s="149" t="s">
        <v>1565</v>
      </c>
      <c r="H1127" s="149" t="s">
        <v>1565</v>
      </c>
      <c r="I1127" s="149" t="s">
        <v>4306</v>
      </c>
    </row>
    <row r="1128" spans="1:9" hidden="1" x14ac:dyDescent="0.2">
      <c r="A1128" s="149" t="s">
        <v>1403</v>
      </c>
      <c r="D1128" s="149" t="s">
        <v>1571</v>
      </c>
      <c r="E1128" s="149">
        <f t="shared" si="17"/>
        <v>2841010000</v>
      </c>
      <c r="F1128" s="149" t="s">
        <v>2398</v>
      </c>
      <c r="G1128" s="149" t="s">
        <v>1565</v>
      </c>
      <c r="H1128" s="149" t="s">
        <v>1572</v>
      </c>
      <c r="I1128" s="149" t="s">
        <v>1887</v>
      </c>
    </row>
    <row r="1129" spans="1:9" hidden="1" x14ac:dyDescent="0.2">
      <c r="A1129" s="149" t="s">
        <v>1403</v>
      </c>
      <c r="D1129" s="149" t="s">
        <v>1573</v>
      </c>
      <c r="E1129" s="149">
        <f t="shared" si="17"/>
        <v>2841010010</v>
      </c>
      <c r="F1129" s="149" t="s">
        <v>2398</v>
      </c>
      <c r="G1129" s="149" t="s">
        <v>1565</v>
      </c>
      <c r="H1129" s="149" t="s">
        <v>1572</v>
      </c>
      <c r="I1129" s="149" t="s">
        <v>4299</v>
      </c>
    </row>
    <row r="1130" spans="1:9" hidden="1" x14ac:dyDescent="0.2">
      <c r="A1130" s="149" t="s">
        <v>1403</v>
      </c>
      <c r="D1130" s="149" t="s">
        <v>1574</v>
      </c>
      <c r="E1130" s="149">
        <f t="shared" si="17"/>
        <v>2841010020</v>
      </c>
      <c r="F1130" s="149" t="s">
        <v>2398</v>
      </c>
      <c r="G1130" s="149" t="s">
        <v>1565</v>
      </c>
      <c r="H1130" s="149" t="s">
        <v>1572</v>
      </c>
      <c r="I1130" s="149" t="s">
        <v>2897</v>
      </c>
    </row>
    <row r="1131" spans="1:9" hidden="1" x14ac:dyDescent="0.2">
      <c r="A1131" s="149" t="s">
        <v>1403</v>
      </c>
      <c r="D1131" s="149" t="s">
        <v>1575</v>
      </c>
      <c r="E1131" s="149">
        <f t="shared" si="17"/>
        <v>2841010030</v>
      </c>
      <c r="F1131" s="149" t="s">
        <v>2398</v>
      </c>
      <c r="G1131" s="149" t="s">
        <v>1565</v>
      </c>
      <c r="H1131" s="149" t="s">
        <v>1572</v>
      </c>
      <c r="I1131" s="149" t="s">
        <v>4302</v>
      </c>
    </row>
    <row r="1132" spans="1:9" hidden="1" x14ac:dyDescent="0.2">
      <c r="A1132" s="149" t="s">
        <v>1403</v>
      </c>
      <c r="D1132" s="149" t="s">
        <v>1576</v>
      </c>
      <c r="E1132" s="149">
        <f t="shared" si="17"/>
        <v>2841010040</v>
      </c>
      <c r="F1132" s="149" t="s">
        <v>2398</v>
      </c>
      <c r="G1132" s="149" t="s">
        <v>1565</v>
      </c>
      <c r="H1132" s="149" t="s">
        <v>1572</v>
      </c>
      <c r="I1132" s="149" t="s">
        <v>4304</v>
      </c>
    </row>
    <row r="1133" spans="1:9" hidden="1" x14ac:dyDescent="0.2">
      <c r="A1133" s="149" t="s">
        <v>1403</v>
      </c>
      <c r="D1133" s="149" t="s">
        <v>1577</v>
      </c>
      <c r="E1133" s="149">
        <f t="shared" si="17"/>
        <v>2841010050</v>
      </c>
      <c r="F1133" s="149" t="s">
        <v>2398</v>
      </c>
      <c r="G1133" s="149" t="s">
        <v>1565</v>
      </c>
      <c r="H1133" s="149" t="s">
        <v>1572</v>
      </c>
      <c r="I1133" s="149" t="s">
        <v>4306</v>
      </c>
    </row>
    <row r="1134" spans="1:9" hidden="1" x14ac:dyDescent="0.2">
      <c r="A1134" s="149" t="s">
        <v>1403</v>
      </c>
      <c r="D1134" s="149" t="s">
        <v>1578</v>
      </c>
      <c r="E1134" s="149">
        <f t="shared" si="17"/>
        <v>2850000000</v>
      </c>
      <c r="F1134" s="149" t="s">
        <v>2398</v>
      </c>
      <c r="G1134" s="149" t="s">
        <v>1579</v>
      </c>
      <c r="H1134" s="149" t="s">
        <v>1580</v>
      </c>
      <c r="I1134" s="149" t="s">
        <v>1581</v>
      </c>
    </row>
    <row r="1135" spans="1:9" hidden="1" x14ac:dyDescent="0.2">
      <c r="A1135" s="149" t="s">
        <v>1403</v>
      </c>
      <c r="D1135" s="149" t="s">
        <v>1582</v>
      </c>
      <c r="E1135" s="149">
        <f t="shared" si="17"/>
        <v>2850000010</v>
      </c>
      <c r="F1135" s="149" t="s">
        <v>2398</v>
      </c>
      <c r="G1135" s="149" t="s">
        <v>1579</v>
      </c>
      <c r="H1135" s="149" t="s">
        <v>1580</v>
      </c>
      <c r="I1135" s="149" t="s">
        <v>1583</v>
      </c>
    </row>
    <row r="1136" spans="1:9" hidden="1" x14ac:dyDescent="0.2">
      <c r="A1136" s="149" t="s">
        <v>1403</v>
      </c>
      <c r="D1136" s="149" t="s">
        <v>1584</v>
      </c>
      <c r="E1136" s="149">
        <f t="shared" si="17"/>
        <v>2850000030</v>
      </c>
      <c r="F1136" s="149" t="s">
        <v>2398</v>
      </c>
      <c r="G1136" s="149" t="s">
        <v>1579</v>
      </c>
      <c r="H1136" s="149" t="s">
        <v>1580</v>
      </c>
      <c r="I1136" s="149" t="s">
        <v>1585</v>
      </c>
    </row>
    <row r="1137" spans="1:10" hidden="1" x14ac:dyDescent="0.2">
      <c r="A1137" s="149" t="s">
        <v>1403</v>
      </c>
      <c r="D1137" s="149" t="s">
        <v>1586</v>
      </c>
      <c r="E1137" s="149">
        <f t="shared" si="17"/>
        <v>2861000000</v>
      </c>
      <c r="F1137" s="149" t="s">
        <v>2398</v>
      </c>
      <c r="G1137" s="149" t="s">
        <v>27</v>
      </c>
      <c r="H1137" s="149" t="s">
        <v>1887</v>
      </c>
      <c r="I1137" s="149" t="s">
        <v>1887</v>
      </c>
      <c r="J1137" s="151">
        <v>36504</v>
      </c>
    </row>
    <row r="1138" spans="1:10" hidden="1" x14ac:dyDescent="0.2">
      <c r="A1138" s="149" t="s">
        <v>1403</v>
      </c>
      <c r="D1138" s="149" t="s">
        <v>28</v>
      </c>
      <c r="E1138" s="149">
        <f t="shared" si="17"/>
        <v>2862000000</v>
      </c>
      <c r="F1138" s="149" t="s">
        <v>2398</v>
      </c>
      <c r="G1138" s="149" t="s">
        <v>29</v>
      </c>
      <c r="H1138" s="149" t="s">
        <v>30</v>
      </c>
      <c r="I1138" s="149" t="s">
        <v>1887</v>
      </c>
      <c r="J1138" s="151">
        <v>36504</v>
      </c>
    </row>
    <row r="1139" spans="1:10" hidden="1" x14ac:dyDescent="0.2">
      <c r="A1139" s="149" t="s">
        <v>1403</v>
      </c>
      <c r="D1139" s="149" t="s">
        <v>31</v>
      </c>
      <c r="E1139" s="149">
        <f t="shared" si="17"/>
        <v>2862001000</v>
      </c>
      <c r="F1139" s="149" t="s">
        <v>2398</v>
      </c>
      <c r="G1139" s="149" t="s">
        <v>29</v>
      </c>
      <c r="H1139" s="149" t="s">
        <v>32</v>
      </c>
      <c r="I1139" s="149" t="s">
        <v>1887</v>
      </c>
    </row>
    <row r="1140" spans="1:10" hidden="1" x14ac:dyDescent="0.2">
      <c r="A1140" s="149" t="s">
        <v>1403</v>
      </c>
      <c r="D1140" s="149" t="s">
        <v>33</v>
      </c>
      <c r="E1140" s="149">
        <f t="shared" si="17"/>
        <v>2862002000</v>
      </c>
      <c r="F1140" s="149" t="s">
        <v>2398</v>
      </c>
      <c r="G1140" s="149" t="s">
        <v>29</v>
      </c>
      <c r="H1140" s="149" t="s">
        <v>4111</v>
      </c>
      <c r="I1140" s="149" t="s">
        <v>1887</v>
      </c>
    </row>
    <row r="1141" spans="1:10" hidden="1" x14ac:dyDescent="0.2">
      <c r="A1141" s="149" t="s">
        <v>34</v>
      </c>
      <c r="D1141" s="149" t="s">
        <v>35</v>
      </c>
      <c r="E1141" s="149">
        <f t="shared" si="17"/>
        <v>2701001000</v>
      </c>
      <c r="F1141" s="149" t="s">
        <v>36</v>
      </c>
      <c r="G1141" s="149" t="s">
        <v>37</v>
      </c>
      <c r="H1141" s="149" t="s">
        <v>38</v>
      </c>
      <c r="I1141" s="149" t="s">
        <v>1887</v>
      </c>
    </row>
    <row r="1142" spans="1:10" hidden="1" x14ac:dyDescent="0.2">
      <c r="A1142" s="149" t="s">
        <v>34</v>
      </c>
      <c r="D1142" s="149" t="s">
        <v>2819</v>
      </c>
      <c r="E1142" s="149">
        <f t="shared" si="17"/>
        <v>2701010000</v>
      </c>
      <c r="F1142" s="149" t="s">
        <v>36</v>
      </c>
      <c r="G1142" s="149" t="s">
        <v>37</v>
      </c>
      <c r="H1142" s="149" t="s">
        <v>2820</v>
      </c>
      <c r="I1142" s="149" t="s">
        <v>1887</v>
      </c>
    </row>
    <row r="1143" spans="1:10" hidden="1" x14ac:dyDescent="0.2">
      <c r="A1143" s="149" t="s">
        <v>34</v>
      </c>
      <c r="D1143" s="149" t="s">
        <v>2821</v>
      </c>
      <c r="E1143" s="149">
        <f t="shared" si="17"/>
        <v>2701020000</v>
      </c>
      <c r="F1143" s="149" t="s">
        <v>36</v>
      </c>
      <c r="G1143" s="149" t="s">
        <v>37</v>
      </c>
      <c r="H1143" s="149" t="s">
        <v>2822</v>
      </c>
      <c r="I1143" s="149" t="s">
        <v>1887</v>
      </c>
    </row>
    <row r="1144" spans="1:10" hidden="1" x14ac:dyDescent="0.2">
      <c r="A1144" s="149" t="s">
        <v>34</v>
      </c>
      <c r="D1144" s="149" t="s">
        <v>2834</v>
      </c>
      <c r="E1144" s="149">
        <f t="shared" si="17"/>
        <v>2701030000</v>
      </c>
      <c r="F1144" s="149" t="s">
        <v>36</v>
      </c>
      <c r="G1144" s="149" t="s">
        <v>37</v>
      </c>
      <c r="H1144" s="149" t="s">
        <v>2835</v>
      </c>
      <c r="I1144" s="149" t="s">
        <v>1887</v>
      </c>
    </row>
    <row r="1145" spans="1:10" hidden="1" x14ac:dyDescent="0.2">
      <c r="A1145" s="149" t="s">
        <v>34</v>
      </c>
      <c r="D1145" s="149" t="s">
        <v>2836</v>
      </c>
      <c r="E1145" s="149">
        <f t="shared" si="17"/>
        <v>2701200000</v>
      </c>
      <c r="F1145" s="149" t="s">
        <v>36</v>
      </c>
      <c r="G1145" s="149" t="s">
        <v>37</v>
      </c>
      <c r="H1145" s="149" t="s">
        <v>2837</v>
      </c>
      <c r="I1145" s="149" t="s">
        <v>1887</v>
      </c>
    </row>
    <row r="1146" spans="1:10" hidden="1" x14ac:dyDescent="0.2">
      <c r="A1146" s="149" t="s">
        <v>34</v>
      </c>
      <c r="D1146" s="149" t="s">
        <v>2838</v>
      </c>
      <c r="E1146" s="149">
        <f t="shared" si="17"/>
        <v>2701220000</v>
      </c>
      <c r="F1146" s="149" t="s">
        <v>36</v>
      </c>
      <c r="G1146" s="149" t="s">
        <v>37</v>
      </c>
      <c r="H1146" s="149" t="s">
        <v>2839</v>
      </c>
      <c r="I1146" s="149" t="s">
        <v>1887</v>
      </c>
    </row>
    <row r="1147" spans="1:10" hidden="1" x14ac:dyDescent="0.2">
      <c r="A1147" s="149" t="s">
        <v>34</v>
      </c>
      <c r="D1147" s="149" t="s">
        <v>2840</v>
      </c>
      <c r="E1147" s="149">
        <f t="shared" si="17"/>
        <v>2701220001</v>
      </c>
      <c r="F1147" s="149" t="s">
        <v>36</v>
      </c>
      <c r="G1147" s="149" t="s">
        <v>37</v>
      </c>
      <c r="H1147" s="149" t="s">
        <v>2839</v>
      </c>
      <c r="I1147" s="149" t="s">
        <v>2841</v>
      </c>
    </row>
    <row r="1148" spans="1:10" hidden="1" x14ac:dyDescent="0.2">
      <c r="A1148" s="149" t="s">
        <v>34</v>
      </c>
      <c r="D1148" s="149" t="s">
        <v>2842</v>
      </c>
      <c r="E1148" s="149">
        <f t="shared" si="17"/>
        <v>2701220002</v>
      </c>
      <c r="F1148" s="149" t="s">
        <v>36</v>
      </c>
      <c r="G1148" s="149" t="s">
        <v>37</v>
      </c>
      <c r="H1148" s="149" t="s">
        <v>2839</v>
      </c>
      <c r="I1148" s="149" t="s">
        <v>2843</v>
      </c>
    </row>
    <row r="1149" spans="1:10" hidden="1" x14ac:dyDescent="0.2">
      <c r="A1149" s="149" t="s">
        <v>34</v>
      </c>
      <c r="D1149" s="149" t="s">
        <v>2844</v>
      </c>
      <c r="E1149" s="149">
        <f t="shared" si="17"/>
        <v>2701220003</v>
      </c>
      <c r="F1149" s="149" t="s">
        <v>36</v>
      </c>
      <c r="G1149" s="149" t="s">
        <v>37</v>
      </c>
      <c r="H1149" s="149" t="s">
        <v>2839</v>
      </c>
      <c r="I1149" s="149" t="s">
        <v>2845</v>
      </c>
    </row>
    <row r="1150" spans="1:10" hidden="1" x14ac:dyDescent="0.2">
      <c r="A1150" s="149" t="s">
        <v>34</v>
      </c>
      <c r="D1150" s="149" t="s">
        <v>2846</v>
      </c>
      <c r="E1150" s="149">
        <f t="shared" si="17"/>
        <v>2701220004</v>
      </c>
      <c r="F1150" s="149" t="s">
        <v>36</v>
      </c>
      <c r="G1150" s="149" t="s">
        <v>37</v>
      </c>
      <c r="H1150" s="149" t="s">
        <v>2839</v>
      </c>
      <c r="I1150" s="149" t="s">
        <v>2847</v>
      </c>
    </row>
    <row r="1151" spans="1:10" hidden="1" x14ac:dyDescent="0.2">
      <c r="A1151" s="149" t="s">
        <v>34</v>
      </c>
      <c r="D1151" s="149" t="s">
        <v>2848</v>
      </c>
      <c r="E1151" s="149">
        <f t="shared" si="17"/>
        <v>2701220005</v>
      </c>
      <c r="F1151" s="149" t="s">
        <v>36</v>
      </c>
      <c r="G1151" s="149" t="s">
        <v>37</v>
      </c>
      <c r="H1151" s="149" t="s">
        <v>2839</v>
      </c>
      <c r="I1151" s="149" t="s">
        <v>1365</v>
      </c>
    </row>
    <row r="1152" spans="1:10" hidden="1" x14ac:dyDescent="0.2">
      <c r="A1152" s="149" t="s">
        <v>34</v>
      </c>
      <c r="D1152" s="149" t="s">
        <v>1366</v>
      </c>
      <c r="E1152" s="149">
        <f t="shared" si="17"/>
        <v>2701220006</v>
      </c>
      <c r="F1152" s="149" t="s">
        <v>36</v>
      </c>
      <c r="G1152" s="149" t="s">
        <v>37</v>
      </c>
      <c r="H1152" s="149" t="s">
        <v>2839</v>
      </c>
      <c r="I1152" s="149" t="s">
        <v>1367</v>
      </c>
    </row>
    <row r="1153" spans="1:12" hidden="1" x14ac:dyDescent="0.2">
      <c r="A1153" s="149" t="s">
        <v>34</v>
      </c>
      <c r="D1153" s="149" t="s">
        <v>1368</v>
      </c>
      <c r="E1153" s="149">
        <f t="shared" si="17"/>
        <v>2701220007</v>
      </c>
      <c r="F1153" s="149" t="s">
        <v>36</v>
      </c>
      <c r="G1153" s="149" t="s">
        <v>37</v>
      </c>
      <c r="H1153" s="149" t="s">
        <v>2839</v>
      </c>
      <c r="I1153" s="149" t="s">
        <v>1369</v>
      </c>
    </row>
    <row r="1154" spans="1:12" hidden="1" x14ac:dyDescent="0.2">
      <c r="A1154" s="149" t="s">
        <v>34</v>
      </c>
      <c r="D1154" s="149" t="s">
        <v>1370</v>
      </c>
      <c r="E1154" s="149">
        <f t="shared" ref="E1154:E1217" si="18">VALUE(D1154)</f>
        <v>2701220008</v>
      </c>
      <c r="F1154" s="149" t="s">
        <v>36</v>
      </c>
      <c r="G1154" s="149" t="s">
        <v>37</v>
      </c>
      <c r="H1154" s="149" t="s">
        <v>2839</v>
      </c>
      <c r="I1154" s="149" t="s">
        <v>1371</v>
      </c>
    </row>
    <row r="1155" spans="1:12" hidden="1" x14ac:dyDescent="0.2">
      <c r="A1155" s="149" t="s">
        <v>34</v>
      </c>
      <c r="D1155" s="149" t="s">
        <v>1372</v>
      </c>
      <c r="E1155" s="149">
        <f t="shared" si="18"/>
        <v>2701220009</v>
      </c>
      <c r="F1155" s="149" t="s">
        <v>36</v>
      </c>
      <c r="G1155" s="149" t="s">
        <v>37</v>
      </c>
      <c r="H1155" s="149" t="s">
        <v>2839</v>
      </c>
      <c r="I1155" s="149" t="s">
        <v>775</v>
      </c>
    </row>
    <row r="1156" spans="1:12" hidden="1" x14ac:dyDescent="0.2">
      <c r="A1156" s="149" t="s">
        <v>34</v>
      </c>
      <c r="D1156" s="149" t="s">
        <v>1373</v>
      </c>
      <c r="E1156" s="149">
        <f t="shared" si="18"/>
        <v>2701220999</v>
      </c>
      <c r="F1156" s="149" t="s">
        <v>36</v>
      </c>
      <c r="G1156" s="149" t="s">
        <v>37</v>
      </c>
      <c r="H1156" s="149" t="s">
        <v>2839</v>
      </c>
      <c r="I1156" s="149" t="s">
        <v>1374</v>
      </c>
    </row>
    <row r="1157" spans="1:12" hidden="1" x14ac:dyDescent="0.2">
      <c r="A1157" s="149" t="s">
        <v>34</v>
      </c>
      <c r="D1157" s="149" t="s">
        <v>1375</v>
      </c>
      <c r="E1157" s="149">
        <f t="shared" si="18"/>
        <v>2701240000</v>
      </c>
      <c r="F1157" s="149" t="s">
        <v>36</v>
      </c>
      <c r="G1157" s="149" t="s">
        <v>37</v>
      </c>
      <c r="H1157" s="149" t="s">
        <v>1376</v>
      </c>
      <c r="I1157" s="149" t="s">
        <v>1887</v>
      </c>
    </row>
    <row r="1158" spans="1:12" hidden="1" x14ac:dyDescent="0.2">
      <c r="A1158" s="149" t="s">
        <v>34</v>
      </c>
      <c r="D1158" s="149" t="s">
        <v>1377</v>
      </c>
      <c r="E1158" s="149">
        <f t="shared" si="18"/>
        <v>2701250000</v>
      </c>
      <c r="F1158" s="149" t="s">
        <v>36</v>
      </c>
      <c r="G1158" s="149" t="s">
        <v>37</v>
      </c>
      <c r="H1158" s="149" t="s">
        <v>1691</v>
      </c>
      <c r="I1158" s="149" t="s">
        <v>1887</v>
      </c>
      <c r="J1158" s="151">
        <v>36797</v>
      </c>
    </row>
    <row r="1159" spans="1:12" hidden="1" x14ac:dyDescent="0.2">
      <c r="A1159" s="149" t="s">
        <v>34</v>
      </c>
      <c r="D1159" s="149" t="s">
        <v>1692</v>
      </c>
      <c r="E1159" s="149">
        <f t="shared" si="18"/>
        <v>2701260000</v>
      </c>
      <c r="F1159" s="149" t="s">
        <v>36</v>
      </c>
      <c r="G1159" s="149" t="s">
        <v>37</v>
      </c>
      <c r="H1159" s="149" t="s">
        <v>1693</v>
      </c>
      <c r="I1159" s="149" t="s">
        <v>1887</v>
      </c>
    </row>
    <row r="1160" spans="1:12" hidden="1" x14ac:dyDescent="0.2">
      <c r="A1160" s="149" t="s">
        <v>34</v>
      </c>
      <c r="D1160" s="149" t="s">
        <v>1694</v>
      </c>
      <c r="E1160" s="149">
        <f t="shared" si="18"/>
        <v>2701270000</v>
      </c>
      <c r="F1160" s="149" t="s">
        <v>36</v>
      </c>
      <c r="G1160" s="149" t="s">
        <v>37</v>
      </c>
      <c r="H1160" s="149" t="s">
        <v>1695</v>
      </c>
      <c r="I1160" s="149" t="s">
        <v>1887</v>
      </c>
      <c r="J1160" s="151">
        <v>36797</v>
      </c>
    </row>
    <row r="1161" spans="1:12" hidden="1" x14ac:dyDescent="0.2">
      <c r="A1161" s="149" t="s">
        <v>34</v>
      </c>
      <c r="D1161" s="149" t="s">
        <v>1696</v>
      </c>
      <c r="E1161" s="149">
        <f t="shared" si="18"/>
        <v>2701280000</v>
      </c>
      <c r="F1161" s="149" t="s">
        <v>36</v>
      </c>
      <c r="G1161" s="149" t="s">
        <v>37</v>
      </c>
      <c r="H1161" s="149" t="s">
        <v>1697</v>
      </c>
      <c r="I1161" s="149" t="s">
        <v>1887</v>
      </c>
    </row>
    <row r="1162" spans="1:12" hidden="1" x14ac:dyDescent="0.2">
      <c r="A1162" s="149" t="s">
        <v>34</v>
      </c>
      <c r="D1162" s="149" t="s">
        <v>1698</v>
      </c>
      <c r="E1162" s="149">
        <f t="shared" si="18"/>
        <v>2701290000</v>
      </c>
      <c r="F1162" s="149" t="s">
        <v>36</v>
      </c>
      <c r="G1162" s="149" t="s">
        <v>37</v>
      </c>
      <c r="H1162" s="149" t="s">
        <v>1699</v>
      </c>
      <c r="I1162" s="149" t="s">
        <v>1887</v>
      </c>
    </row>
    <row r="1163" spans="1:12" hidden="1" x14ac:dyDescent="0.2">
      <c r="A1163" s="149" t="s">
        <v>34</v>
      </c>
      <c r="D1163" s="149" t="s">
        <v>1700</v>
      </c>
      <c r="E1163" s="149">
        <f t="shared" si="18"/>
        <v>2701400000</v>
      </c>
      <c r="F1163" s="149" t="s">
        <v>36</v>
      </c>
      <c r="G1163" s="149" t="s">
        <v>37</v>
      </c>
      <c r="H1163" s="149" t="s">
        <v>1701</v>
      </c>
      <c r="I1163" s="149" t="s">
        <v>1887</v>
      </c>
      <c r="K1163" s="151">
        <v>37589</v>
      </c>
      <c r="L1163" s="149" t="s">
        <v>1702</v>
      </c>
    </row>
    <row r="1164" spans="1:12" hidden="1" x14ac:dyDescent="0.2">
      <c r="A1164" s="149" t="s">
        <v>34</v>
      </c>
      <c r="D1164" s="149" t="s">
        <v>1703</v>
      </c>
      <c r="E1164" s="149">
        <f t="shared" si="18"/>
        <v>2701405000</v>
      </c>
      <c r="F1164" s="149" t="s">
        <v>36</v>
      </c>
      <c r="G1164" s="149" t="s">
        <v>37</v>
      </c>
      <c r="H1164" s="149" t="s">
        <v>1704</v>
      </c>
      <c r="I1164" s="149" t="s">
        <v>1887</v>
      </c>
      <c r="J1164" s="151">
        <v>37589</v>
      </c>
    </row>
    <row r="1165" spans="1:12" hidden="1" x14ac:dyDescent="0.2">
      <c r="A1165" s="149" t="s">
        <v>34</v>
      </c>
      <c r="D1165" s="149" t="s">
        <v>1705</v>
      </c>
      <c r="E1165" s="149">
        <f t="shared" si="18"/>
        <v>2701410000</v>
      </c>
      <c r="F1165" s="149" t="s">
        <v>36</v>
      </c>
      <c r="G1165" s="149" t="s">
        <v>37</v>
      </c>
      <c r="H1165" s="149" t="s">
        <v>1706</v>
      </c>
      <c r="I1165" s="149" t="s">
        <v>1887</v>
      </c>
      <c r="J1165" s="151">
        <v>37589</v>
      </c>
    </row>
    <row r="1166" spans="1:12" hidden="1" x14ac:dyDescent="0.2">
      <c r="A1166" s="149" t="s">
        <v>34</v>
      </c>
      <c r="D1166" s="149" t="s">
        <v>1707</v>
      </c>
      <c r="E1166" s="149">
        <f t="shared" si="18"/>
        <v>2701411000</v>
      </c>
      <c r="F1166" s="149" t="s">
        <v>36</v>
      </c>
      <c r="G1166" s="149" t="s">
        <v>37</v>
      </c>
      <c r="H1166" s="149" t="s">
        <v>1708</v>
      </c>
      <c r="I1166" s="149" t="s">
        <v>1887</v>
      </c>
      <c r="J1166" s="151">
        <v>37589</v>
      </c>
    </row>
    <row r="1167" spans="1:12" hidden="1" x14ac:dyDescent="0.2">
      <c r="A1167" s="149" t="s">
        <v>34</v>
      </c>
      <c r="D1167" s="149" t="s">
        <v>1709</v>
      </c>
      <c r="E1167" s="149">
        <f t="shared" si="18"/>
        <v>2701412000</v>
      </c>
      <c r="F1167" s="149" t="s">
        <v>36</v>
      </c>
      <c r="G1167" s="149" t="s">
        <v>37</v>
      </c>
      <c r="H1167" s="149" t="s">
        <v>1710</v>
      </c>
      <c r="I1167" s="149" t="s">
        <v>1887</v>
      </c>
      <c r="J1167" s="151">
        <v>37589</v>
      </c>
    </row>
    <row r="1168" spans="1:12" hidden="1" x14ac:dyDescent="0.2">
      <c r="A1168" s="149" t="s">
        <v>34</v>
      </c>
      <c r="D1168" s="149" t="s">
        <v>1711</v>
      </c>
      <c r="E1168" s="149">
        <f t="shared" si="18"/>
        <v>2701413000</v>
      </c>
      <c r="F1168" s="149" t="s">
        <v>36</v>
      </c>
      <c r="G1168" s="149" t="s">
        <v>37</v>
      </c>
      <c r="H1168" s="149" t="s">
        <v>1712</v>
      </c>
      <c r="I1168" s="149" t="s">
        <v>1887</v>
      </c>
      <c r="J1168" s="151">
        <v>37589</v>
      </c>
    </row>
    <row r="1169" spans="1:12" hidden="1" x14ac:dyDescent="0.2">
      <c r="A1169" s="149" t="s">
        <v>34</v>
      </c>
      <c r="D1169" s="149" t="s">
        <v>1713</v>
      </c>
      <c r="E1169" s="149">
        <f t="shared" si="18"/>
        <v>2701414000</v>
      </c>
      <c r="F1169" s="149" t="s">
        <v>36</v>
      </c>
      <c r="G1169" s="149" t="s">
        <v>37</v>
      </c>
      <c r="H1169" s="149" t="s">
        <v>1714</v>
      </c>
      <c r="I1169" s="149" t="s">
        <v>1887</v>
      </c>
      <c r="J1169" s="151">
        <v>37589</v>
      </c>
    </row>
    <row r="1170" spans="1:12" hidden="1" x14ac:dyDescent="0.2">
      <c r="A1170" s="149" t="s">
        <v>34</v>
      </c>
      <c r="D1170" s="149" t="s">
        <v>1715</v>
      </c>
      <c r="E1170" s="149">
        <f t="shared" si="18"/>
        <v>2701415000</v>
      </c>
      <c r="F1170" s="149" t="s">
        <v>36</v>
      </c>
      <c r="G1170" s="149" t="s">
        <v>37</v>
      </c>
      <c r="H1170" s="149" t="s">
        <v>1716</v>
      </c>
      <c r="I1170" s="149" t="s">
        <v>1887</v>
      </c>
      <c r="J1170" s="151">
        <v>37589</v>
      </c>
    </row>
    <row r="1171" spans="1:12" hidden="1" x14ac:dyDescent="0.2">
      <c r="A1171" s="149" t="s">
        <v>34</v>
      </c>
      <c r="D1171" s="149" t="s">
        <v>1717</v>
      </c>
      <c r="E1171" s="149">
        <f t="shared" si="18"/>
        <v>2701416000</v>
      </c>
      <c r="F1171" s="149" t="s">
        <v>36</v>
      </c>
      <c r="G1171" s="149" t="s">
        <v>37</v>
      </c>
      <c r="H1171" s="149" t="s">
        <v>1718</v>
      </c>
      <c r="I1171" s="149" t="s">
        <v>1887</v>
      </c>
      <c r="J1171" s="151">
        <v>37589</v>
      </c>
    </row>
    <row r="1172" spans="1:12" hidden="1" x14ac:dyDescent="0.2">
      <c r="A1172" s="149" t="s">
        <v>34</v>
      </c>
      <c r="D1172" s="149" t="s">
        <v>1719</v>
      </c>
      <c r="E1172" s="149">
        <f t="shared" si="18"/>
        <v>2701417000</v>
      </c>
      <c r="F1172" s="149" t="s">
        <v>36</v>
      </c>
      <c r="G1172" s="149" t="s">
        <v>37</v>
      </c>
      <c r="H1172" s="149" t="s">
        <v>1720</v>
      </c>
      <c r="I1172" s="149" t="s">
        <v>1887</v>
      </c>
      <c r="J1172" s="151">
        <v>37589</v>
      </c>
    </row>
    <row r="1173" spans="1:12" hidden="1" x14ac:dyDescent="0.2">
      <c r="A1173" s="149" t="s">
        <v>34</v>
      </c>
      <c r="D1173" s="149" t="s">
        <v>1721</v>
      </c>
      <c r="E1173" s="149">
        <f t="shared" si="18"/>
        <v>2701420000</v>
      </c>
      <c r="F1173" s="149" t="s">
        <v>36</v>
      </c>
      <c r="G1173" s="149" t="s">
        <v>37</v>
      </c>
      <c r="H1173" s="149" t="s">
        <v>1722</v>
      </c>
      <c r="I1173" s="149" t="s">
        <v>1887</v>
      </c>
      <c r="K1173" s="151">
        <v>37589</v>
      </c>
      <c r="L1173" s="149" t="s">
        <v>1723</v>
      </c>
    </row>
    <row r="1174" spans="1:12" hidden="1" x14ac:dyDescent="0.2">
      <c r="A1174" s="149" t="s">
        <v>34</v>
      </c>
      <c r="D1174" s="149" t="s">
        <v>1724</v>
      </c>
      <c r="E1174" s="149">
        <f t="shared" si="18"/>
        <v>2701421000</v>
      </c>
      <c r="F1174" s="149" t="s">
        <v>36</v>
      </c>
      <c r="G1174" s="149" t="s">
        <v>37</v>
      </c>
      <c r="H1174" s="149" t="s">
        <v>1725</v>
      </c>
      <c r="I1174" s="149" t="s">
        <v>1887</v>
      </c>
      <c r="J1174" s="151">
        <v>37589</v>
      </c>
    </row>
    <row r="1175" spans="1:12" hidden="1" x14ac:dyDescent="0.2">
      <c r="A1175" s="149" t="s">
        <v>34</v>
      </c>
      <c r="D1175" s="149" t="s">
        <v>1726</v>
      </c>
      <c r="E1175" s="149">
        <f t="shared" si="18"/>
        <v>2701422000</v>
      </c>
      <c r="F1175" s="149" t="s">
        <v>36</v>
      </c>
      <c r="G1175" s="149" t="s">
        <v>37</v>
      </c>
      <c r="H1175" s="149" t="s">
        <v>1727</v>
      </c>
      <c r="I1175" s="149" t="s">
        <v>1887</v>
      </c>
      <c r="J1175" s="151">
        <v>37589</v>
      </c>
    </row>
    <row r="1176" spans="1:12" hidden="1" x14ac:dyDescent="0.2">
      <c r="A1176" s="149" t="s">
        <v>34</v>
      </c>
      <c r="D1176" s="149" t="s">
        <v>1728</v>
      </c>
      <c r="E1176" s="149">
        <f t="shared" si="18"/>
        <v>2701423000</v>
      </c>
      <c r="F1176" s="149" t="s">
        <v>36</v>
      </c>
      <c r="G1176" s="149" t="s">
        <v>37</v>
      </c>
      <c r="H1176" s="149" t="s">
        <v>1729</v>
      </c>
      <c r="I1176" s="149" t="s">
        <v>1887</v>
      </c>
      <c r="J1176" s="151">
        <v>37589</v>
      </c>
    </row>
    <row r="1177" spans="1:12" hidden="1" x14ac:dyDescent="0.2">
      <c r="A1177" s="149" t="s">
        <v>34</v>
      </c>
      <c r="D1177" s="149" t="s">
        <v>1730</v>
      </c>
      <c r="E1177" s="149">
        <f t="shared" si="18"/>
        <v>2701424000</v>
      </c>
      <c r="F1177" s="149" t="s">
        <v>36</v>
      </c>
      <c r="G1177" s="149" t="s">
        <v>37</v>
      </c>
      <c r="H1177" s="149" t="s">
        <v>1731</v>
      </c>
      <c r="I1177" s="149" t="s">
        <v>1887</v>
      </c>
      <c r="J1177" s="151">
        <v>37589</v>
      </c>
    </row>
    <row r="1178" spans="1:12" hidden="1" x14ac:dyDescent="0.2">
      <c r="A1178" s="149" t="s">
        <v>34</v>
      </c>
      <c r="D1178" s="149" t="s">
        <v>1732</v>
      </c>
      <c r="E1178" s="149">
        <f t="shared" si="18"/>
        <v>2701430000</v>
      </c>
      <c r="F1178" s="149" t="s">
        <v>36</v>
      </c>
      <c r="G1178" s="149" t="s">
        <v>37</v>
      </c>
      <c r="H1178" s="149" t="s">
        <v>1733</v>
      </c>
      <c r="I1178" s="149" t="s">
        <v>1887</v>
      </c>
      <c r="J1178" s="151">
        <v>37589</v>
      </c>
    </row>
    <row r="1179" spans="1:12" hidden="1" x14ac:dyDescent="0.2">
      <c r="A1179" s="149" t="s">
        <v>34</v>
      </c>
      <c r="D1179" s="149" t="s">
        <v>1734</v>
      </c>
      <c r="E1179" s="149">
        <f t="shared" si="18"/>
        <v>2701431000</v>
      </c>
      <c r="F1179" s="149" t="s">
        <v>36</v>
      </c>
      <c r="G1179" s="149" t="s">
        <v>37</v>
      </c>
      <c r="H1179" s="149" t="s">
        <v>1735</v>
      </c>
      <c r="I1179" s="149" t="s">
        <v>1887</v>
      </c>
      <c r="J1179" s="151">
        <v>37589</v>
      </c>
    </row>
    <row r="1180" spans="1:12" hidden="1" x14ac:dyDescent="0.2">
      <c r="A1180" s="149" t="s">
        <v>34</v>
      </c>
      <c r="D1180" s="149" t="s">
        <v>1736</v>
      </c>
      <c r="E1180" s="149">
        <f t="shared" si="18"/>
        <v>2701432000</v>
      </c>
      <c r="F1180" s="149" t="s">
        <v>36</v>
      </c>
      <c r="G1180" s="149" t="s">
        <v>37</v>
      </c>
      <c r="H1180" s="149" t="s">
        <v>1737</v>
      </c>
      <c r="I1180" s="149" t="s">
        <v>1887</v>
      </c>
      <c r="J1180" s="151">
        <v>37589</v>
      </c>
    </row>
    <row r="1181" spans="1:12" hidden="1" x14ac:dyDescent="0.2">
      <c r="A1181" s="149" t="s">
        <v>34</v>
      </c>
      <c r="D1181" s="149" t="s">
        <v>1738</v>
      </c>
      <c r="E1181" s="149">
        <f t="shared" si="18"/>
        <v>2701433000</v>
      </c>
      <c r="F1181" s="149" t="s">
        <v>36</v>
      </c>
      <c r="G1181" s="149" t="s">
        <v>37</v>
      </c>
      <c r="H1181" s="149" t="s">
        <v>1739</v>
      </c>
      <c r="I1181" s="149" t="s">
        <v>1887</v>
      </c>
      <c r="J1181" s="151">
        <v>37589</v>
      </c>
    </row>
    <row r="1182" spans="1:12" hidden="1" x14ac:dyDescent="0.2">
      <c r="A1182" s="149" t="s">
        <v>34</v>
      </c>
      <c r="D1182" s="149" t="s">
        <v>1740</v>
      </c>
      <c r="E1182" s="149">
        <f t="shared" si="18"/>
        <v>2701440000</v>
      </c>
      <c r="F1182" s="149" t="s">
        <v>36</v>
      </c>
      <c r="G1182" s="149" t="s">
        <v>37</v>
      </c>
      <c r="H1182" s="149" t="s">
        <v>1741</v>
      </c>
      <c r="I1182" s="149" t="s">
        <v>1887</v>
      </c>
      <c r="K1182" s="151">
        <v>37589</v>
      </c>
      <c r="L1182" s="149" t="s">
        <v>1742</v>
      </c>
    </row>
    <row r="1183" spans="1:12" hidden="1" x14ac:dyDescent="0.2">
      <c r="A1183" s="149" t="s">
        <v>34</v>
      </c>
      <c r="D1183" s="149" t="s">
        <v>1743</v>
      </c>
      <c r="E1183" s="149">
        <f t="shared" si="18"/>
        <v>2701441000</v>
      </c>
      <c r="F1183" s="149" t="s">
        <v>36</v>
      </c>
      <c r="G1183" s="149" t="s">
        <v>37</v>
      </c>
      <c r="H1183" s="149" t="s">
        <v>1744</v>
      </c>
      <c r="I1183" s="149" t="s">
        <v>1887</v>
      </c>
      <c r="J1183" s="151">
        <v>37589</v>
      </c>
    </row>
    <row r="1184" spans="1:12" hidden="1" x14ac:dyDescent="0.2">
      <c r="A1184" s="149" t="s">
        <v>34</v>
      </c>
      <c r="D1184" s="149" t="s">
        <v>1745</v>
      </c>
      <c r="E1184" s="149">
        <f t="shared" si="18"/>
        <v>2701442000</v>
      </c>
      <c r="F1184" s="149" t="s">
        <v>36</v>
      </c>
      <c r="G1184" s="149" t="s">
        <v>37</v>
      </c>
      <c r="H1184" s="149" t="s">
        <v>1746</v>
      </c>
      <c r="I1184" s="149" t="s">
        <v>1887</v>
      </c>
      <c r="J1184" s="151">
        <v>37589</v>
      </c>
    </row>
    <row r="1185" spans="1:12" hidden="1" x14ac:dyDescent="0.2">
      <c r="A1185" s="149" t="s">
        <v>34</v>
      </c>
      <c r="D1185" s="149" t="s">
        <v>1747</v>
      </c>
      <c r="E1185" s="149">
        <f t="shared" si="18"/>
        <v>2701443000</v>
      </c>
      <c r="F1185" s="149" t="s">
        <v>36</v>
      </c>
      <c r="G1185" s="149" t="s">
        <v>37</v>
      </c>
      <c r="H1185" s="149" t="s">
        <v>1748</v>
      </c>
      <c r="I1185" s="149" t="s">
        <v>1887</v>
      </c>
      <c r="J1185" s="151">
        <v>37589</v>
      </c>
    </row>
    <row r="1186" spans="1:12" hidden="1" x14ac:dyDescent="0.2">
      <c r="A1186" s="149" t="s">
        <v>34</v>
      </c>
      <c r="D1186" s="149" t="s">
        <v>1749</v>
      </c>
      <c r="E1186" s="149">
        <f t="shared" si="18"/>
        <v>2701450000</v>
      </c>
      <c r="F1186" s="149" t="s">
        <v>36</v>
      </c>
      <c r="G1186" s="149" t="s">
        <v>37</v>
      </c>
      <c r="H1186" s="149" t="s">
        <v>1750</v>
      </c>
      <c r="I1186" s="149" t="s">
        <v>1887</v>
      </c>
      <c r="J1186" s="151">
        <v>37589</v>
      </c>
    </row>
    <row r="1187" spans="1:12" hidden="1" x14ac:dyDescent="0.2">
      <c r="A1187" s="149" t="s">
        <v>34</v>
      </c>
      <c r="D1187" s="149" t="s">
        <v>1751</v>
      </c>
      <c r="E1187" s="149">
        <f t="shared" si="18"/>
        <v>2701451000</v>
      </c>
      <c r="F1187" s="149" t="s">
        <v>36</v>
      </c>
      <c r="G1187" s="149" t="s">
        <v>37</v>
      </c>
      <c r="H1187" s="149" t="s">
        <v>1752</v>
      </c>
      <c r="I1187" s="149" t="s">
        <v>1887</v>
      </c>
      <c r="J1187" s="151">
        <v>37589</v>
      </c>
    </row>
    <row r="1188" spans="1:12" hidden="1" x14ac:dyDescent="0.2">
      <c r="A1188" s="149" t="s">
        <v>34</v>
      </c>
      <c r="D1188" s="149" t="s">
        <v>1753</v>
      </c>
      <c r="E1188" s="149">
        <f t="shared" si="18"/>
        <v>2701452000</v>
      </c>
      <c r="F1188" s="149" t="s">
        <v>36</v>
      </c>
      <c r="G1188" s="149" t="s">
        <v>37</v>
      </c>
      <c r="H1188" s="149" t="s">
        <v>1754</v>
      </c>
      <c r="I1188" s="149" t="s">
        <v>1887</v>
      </c>
      <c r="J1188" s="151">
        <v>37589</v>
      </c>
    </row>
    <row r="1189" spans="1:12" hidden="1" x14ac:dyDescent="0.2">
      <c r="A1189" s="149" t="s">
        <v>34</v>
      </c>
      <c r="D1189" s="149" t="s">
        <v>1755</v>
      </c>
      <c r="E1189" s="149">
        <f t="shared" si="18"/>
        <v>2701453000</v>
      </c>
      <c r="F1189" s="149" t="s">
        <v>36</v>
      </c>
      <c r="G1189" s="149" t="s">
        <v>37</v>
      </c>
      <c r="H1189" s="149" t="s">
        <v>1756</v>
      </c>
      <c r="I1189" s="149" t="s">
        <v>1887</v>
      </c>
      <c r="J1189" s="151">
        <v>37589</v>
      </c>
    </row>
    <row r="1190" spans="1:12" hidden="1" x14ac:dyDescent="0.2">
      <c r="A1190" s="149" t="s">
        <v>34</v>
      </c>
      <c r="D1190" s="149" t="s">
        <v>1757</v>
      </c>
      <c r="E1190" s="149">
        <f t="shared" si="18"/>
        <v>2701454000</v>
      </c>
      <c r="F1190" s="149" t="s">
        <v>36</v>
      </c>
      <c r="G1190" s="149" t="s">
        <v>37</v>
      </c>
      <c r="H1190" s="149" t="s">
        <v>4510</v>
      </c>
      <c r="I1190" s="149" t="s">
        <v>1887</v>
      </c>
      <c r="J1190" s="151">
        <v>37589</v>
      </c>
    </row>
    <row r="1191" spans="1:12" hidden="1" x14ac:dyDescent="0.2">
      <c r="A1191" s="149" t="s">
        <v>34</v>
      </c>
      <c r="D1191" s="149" t="s">
        <v>4511</v>
      </c>
      <c r="E1191" s="149">
        <f t="shared" si="18"/>
        <v>2701460000</v>
      </c>
      <c r="F1191" s="149" t="s">
        <v>36</v>
      </c>
      <c r="G1191" s="149" t="s">
        <v>37</v>
      </c>
      <c r="H1191" s="149" t="s">
        <v>4512</v>
      </c>
      <c r="I1191" s="149" t="s">
        <v>1887</v>
      </c>
      <c r="K1191" s="151">
        <v>37589</v>
      </c>
      <c r="L1191" s="149" t="s">
        <v>4513</v>
      </c>
    </row>
    <row r="1192" spans="1:12" hidden="1" x14ac:dyDescent="0.2">
      <c r="A1192" s="149" t="s">
        <v>34</v>
      </c>
      <c r="D1192" s="149" t="s">
        <v>4514</v>
      </c>
      <c r="E1192" s="149">
        <f t="shared" si="18"/>
        <v>2701461000</v>
      </c>
      <c r="F1192" s="149" t="s">
        <v>36</v>
      </c>
      <c r="G1192" s="149" t="s">
        <v>37</v>
      </c>
      <c r="H1192" s="149" t="s">
        <v>4515</v>
      </c>
      <c r="I1192" s="149" t="s">
        <v>1887</v>
      </c>
      <c r="J1192" s="151">
        <v>37589</v>
      </c>
    </row>
    <row r="1193" spans="1:12" hidden="1" x14ac:dyDescent="0.2">
      <c r="A1193" s="149" t="s">
        <v>34</v>
      </c>
      <c r="D1193" s="149" t="s">
        <v>4516</v>
      </c>
      <c r="E1193" s="149">
        <f t="shared" si="18"/>
        <v>2701462000</v>
      </c>
      <c r="F1193" s="149" t="s">
        <v>36</v>
      </c>
      <c r="G1193" s="149" t="s">
        <v>37</v>
      </c>
      <c r="H1193" s="149" t="s">
        <v>4517</v>
      </c>
      <c r="I1193" s="149" t="s">
        <v>1887</v>
      </c>
      <c r="J1193" s="151">
        <v>37589</v>
      </c>
    </row>
    <row r="1194" spans="1:12" hidden="1" x14ac:dyDescent="0.2">
      <c r="A1194" s="149" t="s">
        <v>34</v>
      </c>
      <c r="D1194" s="149" t="s">
        <v>4518</v>
      </c>
      <c r="E1194" s="149">
        <f t="shared" si="18"/>
        <v>2701470000</v>
      </c>
      <c r="F1194" s="149" t="s">
        <v>36</v>
      </c>
      <c r="G1194" s="149" t="s">
        <v>37</v>
      </c>
      <c r="H1194" s="149" t="s">
        <v>4519</v>
      </c>
      <c r="I1194" s="149" t="s">
        <v>1887</v>
      </c>
      <c r="J1194" s="151">
        <v>37589</v>
      </c>
    </row>
    <row r="1195" spans="1:12" hidden="1" x14ac:dyDescent="0.2">
      <c r="A1195" s="149" t="s">
        <v>34</v>
      </c>
      <c r="D1195" s="149" t="s">
        <v>4520</v>
      </c>
      <c r="E1195" s="149">
        <f t="shared" si="18"/>
        <v>2701471000</v>
      </c>
      <c r="F1195" s="149" t="s">
        <v>36</v>
      </c>
      <c r="G1195" s="149" t="s">
        <v>37</v>
      </c>
      <c r="H1195" s="149" t="s">
        <v>4521</v>
      </c>
      <c r="I1195" s="149" t="s">
        <v>1887</v>
      </c>
      <c r="J1195" s="151">
        <v>37589</v>
      </c>
    </row>
    <row r="1196" spans="1:12" hidden="1" x14ac:dyDescent="0.2">
      <c r="A1196" s="149" t="s">
        <v>34</v>
      </c>
      <c r="D1196" s="149" t="s">
        <v>4522</v>
      </c>
      <c r="E1196" s="149">
        <f t="shared" si="18"/>
        <v>2701472000</v>
      </c>
      <c r="F1196" s="149" t="s">
        <v>36</v>
      </c>
      <c r="G1196" s="149" t="s">
        <v>37</v>
      </c>
      <c r="H1196" s="149" t="s">
        <v>4523</v>
      </c>
      <c r="I1196" s="149" t="s">
        <v>1887</v>
      </c>
      <c r="J1196" s="151">
        <v>37589</v>
      </c>
    </row>
    <row r="1197" spans="1:12" hidden="1" x14ac:dyDescent="0.2">
      <c r="A1197" s="149" t="s">
        <v>34</v>
      </c>
      <c r="D1197" s="149" t="s">
        <v>4524</v>
      </c>
      <c r="E1197" s="149">
        <f t="shared" si="18"/>
        <v>2701473000</v>
      </c>
      <c r="F1197" s="149" t="s">
        <v>36</v>
      </c>
      <c r="G1197" s="149" t="s">
        <v>37</v>
      </c>
      <c r="H1197" s="149" t="s">
        <v>4525</v>
      </c>
      <c r="I1197" s="149" t="s">
        <v>1887</v>
      </c>
      <c r="J1197" s="151">
        <v>37589</v>
      </c>
    </row>
    <row r="1198" spans="1:12" hidden="1" x14ac:dyDescent="0.2">
      <c r="A1198" s="149" t="s">
        <v>34</v>
      </c>
      <c r="D1198" s="149" t="s">
        <v>4526</v>
      </c>
      <c r="E1198" s="149">
        <f t="shared" si="18"/>
        <v>2701474000</v>
      </c>
      <c r="F1198" s="149" t="s">
        <v>36</v>
      </c>
      <c r="G1198" s="149" t="s">
        <v>37</v>
      </c>
      <c r="H1198" s="149" t="s">
        <v>4493</v>
      </c>
      <c r="I1198" s="149" t="s">
        <v>1887</v>
      </c>
      <c r="J1198" s="151">
        <v>37589</v>
      </c>
    </row>
    <row r="1199" spans="1:12" hidden="1" x14ac:dyDescent="0.2">
      <c r="A1199" s="149" t="s">
        <v>34</v>
      </c>
      <c r="D1199" s="149" t="s">
        <v>4494</v>
      </c>
      <c r="E1199" s="149">
        <f t="shared" si="18"/>
        <v>2701475000</v>
      </c>
      <c r="F1199" s="149" t="s">
        <v>36</v>
      </c>
      <c r="G1199" s="149" t="s">
        <v>37</v>
      </c>
      <c r="H1199" s="149" t="s">
        <v>4495</v>
      </c>
      <c r="I1199" s="149" t="s">
        <v>1887</v>
      </c>
      <c r="J1199" s="151">
        <v>37589</v>
      </c>
    </row>
    <row r="1200" spans="1:12" hidden="1" x14ac:dyDescent="0.2">
      <c r="A1200" s="149" t="s">
        <v>34</v>
      </c>
      <c r="D1200" s="149" t="s">
        <v>4496</v>
      </c>
      <c r="E1200" s="149">
        <f t="shared" si="18"/>
        <v>2701476000</v>
      </c>
      <c r="F1200" s="149" t="s">
        <v>36</v>
      </c>
      <c r="G1200" s="149" t="s">
        <v>37</v>
      </c>
      <c r="H1200" s="149" t="s">
        <v>4497</v>
      </c>
      <c r="I1200" s="149" t="s">
        <v>1887</v>
      </c>
      <c r="J1200" s="151">
        <v>37589</v>
      </c>
    </row>
    <row r="1201" spans="1:12" hidden="1" x14ac:dyDescent="0.2">
      <c r="A1201" s="149" t="s">
        <v>34</v>
      </c>
      <c r="D1201" s="149" t="s">
        <v>4498</v>
      </c>
      <c r="E1201" s="149">
        <f t="shared" si="18"/>
        <v>2701477000</v>
      </c>
      <c r="F1201" s="149" t="s">
        <v>36</v>
      </c>
      <c r="G1201" s="149" t="s">
        <v>37</v>
      </c>
      <c r="H1201" s="149" t="s">
        <v>4499</v>
      </c>
      <c r="I1201" s="149" t="s">
        <v>1887</v>
      </c>
      <c r="J1201" s="151">
        <v>37589</v>
      </c>
    </row>
    <row r="1202" spans="1:12" hidden="1" x14ac:dyDescent="0.2">
      <c r="A1202" s="149" t="s">
        <v>34</v>
      </c>
      <c r="D1202" s="149" t="s">
        <v>4500</v>
      </c>
      <c r="E1202" s="149">
        <f t="shared" si="18"/>
        <v>2701480000</v>
      </c>
      <c r="F1202" s="149" t="s">
        <v>36</v>
      </c>
      <c r="G1202" s="149" t="s">
        <v>37</v>
      </c>
      <c r="H1202" s="149" t="s">
        <v>4501</v>
      </c>
      <c r="I1202" s="149" t="s">
        <v>1887</v>
      </c>
      <c r="K1202" s="151">
        <v>37589</v>
      </c>
      <c r="L1202" s="149" t="s">
        <v>4502</v>
      </c>
    </row>
    <row r="1203" spans="1:12" hidden="1" x14ac:dyDescent="0.2">
      <c r="A1203" s="149" t="s">
        <v>34</v>
      </c>
      <c r="D1203" s="149" t="s">
        <v>4503</v>
      </c>
      <c r="E1203" s="149">
        <f t="shared" si="18"/>
        <v>2701481000</v>
      </c>
      <c r="F1203" s="149" t="s">
        <v>36</v>
      </c>
      <c r="G1203" s="149" t="s">
        <v>37</v>
      </c>
      <c r="H1203" s="149" t="s">
        <v>4504</v>
      </c>
      <c r="I1203" s="149" t="s">
        <v>1887</v>
      </c>
      <c r="J1203" s="151">
        <v>37589</v>
      </c>
    </row>
    <row r="1204" spans="1:12" hidden="1" x14ac:dyDescent="0.2">
      <c r="A1204" s="149" t="s">
        <v>34</v>
      </c>
      <c r="D1204" s="149" t="s">
        <v>4505</v>
      </c>
      <c r="E1204" s="149">
        <f t="shared" si="18"/>
        <v>2701482000</v>
      </c>
      <c r="F1204" s="149" t="s">
        <v>36</v>
      </c>
      <c r="G1204" s="149" t="s">
        <v>37</v>
      </c>
      <c r="H1204" s="149" t="s">
        <v>4506</v>
      </c>
      <c r="I1204" s="149" t="s">
        <v>1887</v>
      </c>
      <c r="J1204" s="151">
        <v>37589</v>
      </c>
    </row>
    <row r="1205" spans="1:12" hidden="1" x14ac:dyDescent="0.2">
      <c r="A1205" s="149" t="s">
        <v>34</v>
      </c>
      <c r="D1205" s="149" t="s">
        <v>4507</v>
      </c>
      <c r="E1205" s="149">
        <f t="shared" si="18"/>
        <v>2701483000</v>
      </c>
      <c r="F1205" s="149" t="s">
        <v>36</v>
      </c>
      <c r="G1205" s="149" t="s">
        <v>37</v>
      </c>
      <c r="H1205" s="149" t="s">
        <v>4508</v>
      </c>
      <c r="I1205" s="149" t="s">
        <v>1887</v>
      </c>
      <c r="J1205" s="151">
        <v>37589</v>
      </c>
    </row>
    <row r="1206" spans="1:12" hidden="1" x14ac:dyDescent="0.2">
      <c r="A1206" s="149" t="s">
        <v>34</v>
      </c>
      <c r="D1206" s="149" t="s">
        <v>4509</v>
      </c>
      <c r="E1206" s="149">
        <f t="shared" si="18"/>
        <v>2701484000</v>
      </c>
      <c r="F1206" s="149" t="s">
        <v>36</v>
      </c>
      <c r="G1206" s="149" t="s">
        <v>37</v>
      </c>
      <c r="H1206" s="149" t="s">
        <v>7599</v>
      </c>
      <c r="I1206" s="149" t="s">
        <v>1887</v>
      </c>
      <c r="J1206" s="151">
        <v>37589</v>
      </c>
    </row>
    <row r="1207" spans="1:12" hidden="1" x14ac:dyDescent="0.2">
      <c r="A1207" s="149" t="s">
        <v>34</v>
      </c>
      <c r="D1207" s="149" t="s">
        <v>7600</v>
      </c>
      <c r="E1207" s="149">
        <f t="shared" si="18"/>
        <v>2701485000</v>
      </c>
      <c r="F1207" s="149" t="s">
        <v>36</v>
      </c>
      <c r="G1207" s="149" t="s">
        <v>37</v>
      </c>
      <c r="H1207" s="149" t="s">
        <v>7601</v>
      </c>
      <c r="I1207" s="149" t="s">
        <v>1887</v>
      </c>
      <c r="J1207" s="151">
        <v>37589</v>
      </c>
    </row>
    <row r="1208" spans="1:12" hidden="1" x14ac:dyDescent="0.2">
      <c r="A1208" s="149" t="s">
        <v>34</v>
      </c>
      <c r="D1208" s="149" t="s">
        <v>7602</v>
      </c>
      <c r="E1208" s="149">
        <f t="shared" si="18"/>
        <v>2701490000</v>
      </c>
      <c r="F1208" s="149" t="s">
        <v>36</v>
      </c>
      <c r="G1208" s="149" t="s">
        <v>37</v>
      </c>
      <c r="H1208" s="149" t="s">
        <v>7603</v>
      </c>
      <c r="I1208" s="149" t="s">
        <v>1887</v>
      </c>
      <c r="J1208" s="151">
        <v>37589</v>
      </c>
    </row>
    <row r="1209" spans="1:12" hidden="1" x14ac:dyDescent="0.2">
      <c r="A1209" s="149" t="s">
        <v>34</v>
      </c>
      <c r="D1209" s="149" t="s">
        <v>7604</v>
      </c>
      <c r="E1209" s="149">
        <f t="shared" si="18"/>
        <v>2701491000</v>
      </c>
      <c r="F1209" s="149" t="s">
        <v>36</v>
      </c>
      <c r="G1209" s="149" t="s">
        <v>37</v>
      </c>
      <c r="H1209" s="149" t="s">
        <v>7605</v>
      </c>
      <c r="I1209" s="149" t="s">
        <v>1887</v>
      </c>
      <c r="J1209" s="151">
        <v>37589</v>
      </c>
    </row>
    <row r="1210" spans="1:12" hidden="1" x14ac:dyDescent="0.2">
      <c r="A1210" s="149" t="s">
        <v>34</v>
      </c>
      <c r="D1210" s="149" t="s">
        <v>7606</v>
      </c>
      <c r="E1210" s="149">
        <f t="shared" si="18"/>
        <v>2701492000</v>
      </c>
      <c r="F1210" s="149" t="s">
        <v>36</v>
      </c>
      <c r="G1210" s="149" t="s">
        <v>37</v>
      </c>
      <c r="H1210" s="149" t="s">
        <v>7607</v>
      </c>
      <c r="I1210" s="149" t="s">
        <v>1887</v>
      </c>
      <c r="J1210" s="151">
        <v>37589</v>
      </c>
    </row>
    <row r="1211" spans="1:12" hidden="1" x14ac:dyDescent="0.2">
      <c r="A1211" s="149" t="s">
        <v>34</v>
      </c>
      <c r="B1211" s="152" t="s">
        <v>2902</v>
      </c>
      <c r="C1211" s="149" t="s">
        <v>7294</v>
      </c>
      <c r="D1211" s="149" t="s">
        <v>7608</v>
      </c>
      <c r="E1211" s="149">
        <f t="shared" si="18"/>
        <v>2710020030</v>
      </c>
      <c r="F1211" s="149" t="s">
        <v>36</v>
      </c>
      <c r="G1211" s="149" t="s">
        <v>4208</v>
      </c>
      <c r="H1211" s="149" t="s">
        <v>7609</v>
      </c>
      <c r="I1211" s="149" t="s">
        <v>1887</v>
      </c>
      <c r="J1211" s="151">
        <v>36837</v>
      </c>
      <c r="K1211" s="151">
        <v>38014</v>
      </c>
      <c r="L1211" s="149" t="s">
        <v>7610</v>
      </c>
    </row>
    <row r="1212" spans="1:12" hidden="1" x14ac:dyDescent="0.2">
      <c r="A1212" s="149" t="s">
        <v>34</v>
      </c>
      <c r="D1212" s="149" t="s">
        <v>7611</v>
      </c>
      <c r="E1212" s="149">
        <f t="shared" si="18"/>
        <v>2730001000</v>
      </c>
      <c r="F1212" s="149" t="s">
        <v>36</v>
      </c>
      <c r="G1212" s="149" t="s">
        <v>7593</v>
      </c>
      <c r="H1212" s="149" t="s">
        <v>7594</v>
      </c>
      <c r="I1212" s="149" t="s">
        <v>1887</v>
      </c>
    </row>
    <row r="1213" spans="1:12" hidden="1" x14ac:dyDescent="0.2">
      <c r="A1213" s="149" t="s">
        <v>34</v>
      </c>
      <c r="D1213" s="149" t="s">
        <v>7595</v>
      </c>
      <c r="E1213" s="149">
        <f t="shared" si="18"/>
        <v>2730050000</v>
      </c>
      <c r="F1213" s="149" t="s">
        <v>36</v>
      </c>
      <c r="G1213" s="149" t="s">
        <v>7593</v>
      </c>
      <c r="H1213" s="149" t="s">
        <v>7596</v>
      </c>
      <c r="I1213" s="149" t="s">
        <v>1887</v>
      </c>
    </row>
    <row r="1214" spans="1:12" hidden="1" x14ac:dyDescent="0.2">
      <c r="A1214" s="149" t="s">
        <v>34</v>
      </c>
      <c r="D1214" s="149" t="s">
        <v>10406</v>
      </c>
      <c r="E1214" s="149">
        <f t="shared" si="18"/>
        <v>2730100000</v>
      </c>
      <c r="F1214" s="149" t="s">
        <v>36</v>
      </c>
      <c r="G1214" s="149" t="s">
        <v>7593</v>
      </c>
      <c r="H1214" s="149" t="s">
        <v>2899</v>
      </c>
      <c r="I1214" s="149" t="s">
        <v>1887</v>
      </c>
    </row>
    <row r="1215" spans="1:12" hidden="1" x14ac:dyDescent="0.2">
      <c r="A1215" s="149" t="s">
        <v>34</v>
      </c>
      <c r="D1215" s="149" t="s">
        <v>10407</v>
      </c>
      <c r="E1215" s="149">
        <f t="shared" si="18"/>
        <v>2730100001</v>
      </c>
      <c r="F1215" s="149" t="s">
        <v>36</v>
      </c>
      <c r="G1215" s="149" t="s">
        <v>7593</v>
      </c>
      <c r="H1215" s="149" t="s">
        <v>2899</v>
      </c>
      <c r="I1215" s="149" t="s">
        <v>10408</v>
      </c>
    </row>
    <row r="1216" spans="1:12" hidden="1" x14ac:dyDescent="0.2">
      <c r="A1216" s="149" t="s">
        <v>34</v>
      </c>
      <c r="D1216" s="149" t="s">
        <v>10409</v>
      </c>
      <c r="E1216" s="149">
        <f t="shared" si="18"/>
        <v>2740001000</v>
      </c>
      <c r="F1216" s="149" t="s">
        <v>36</v>
      </c>
      <c r="G1216" s="149" t="s">
        <v>10410</v>
      </c>
      <c r="H1216" s="149" t="s">
        <v>10411</v>
      </c>
      <c r="I1216" s="149" t="s">
        <v>1887</v>
      </c>
    </row>
    <row r="1217" spans="1:12" hidden="1" x14ac:dyDescent="0.2">
      <c r="A1217" s="149" t="s">
        <v>34</v>
      </c>
      <c r="D1217" s="149" t="s">
        <v>10412</v>
      </c>
      <c r="E1217" s="149">
        <f t="shared" si="18"/>
        <v>2740020000</v>
      </c>
      <c r="F1217" s="149" t="s">
        <v>36</v>
      </c>
      <c r="G1217" s="149" t="s">
        <v>10410</v>
      </c>
      <c r="H1217" s="149" t="s">
        <v>1750</v>
      </c>
      <c r="I1217" s="149" t="s">
        <v>1887</v>
      </c>
    </row>
    <row r="1218" spans="1:12" hidden="1" x14ac:dyDescent="0.2">
      <c r="A1218" s="149" t="s">
        <v>34</v>
      </c>
      <c r="D1218" s="149" t="s">
        <v>10413</v>
      </c>
      <c r="E1218" s="149">
        <f t="shared" ref="E1218:E1281" si="19">VALUE(D1218)</f>
        <v>2740020010</v>
      </c>
      <c r="F1218" s="149" t="s">
        <v>36</v>
      </c>
      <c r="G1218" s="149" t="s">
        <v>10410</v>
      </c>
      <c r="H1218" s="149" t="s">
        <v>1750</v>
      </c>
      <c r="I1218" s="149" t="s">
        <v>10414</v>
      </c>
    </row>
    <row r="1219" spans="1:12" hidden="1" x14ac:dyDescent="0.2">
      <c r="A1219" s="149" t="s">
        <v>34</v>
      </c>
      <c r="D1219" s="149" t="s">
        <v>10415</v>
      </c>
      <c r="E1219" s="149">
        <f t="shared" si="19"/>
        <v>2740030000</v>
      </c>
      <c r="F1219" s="149" t="s">
        <v>36</v>
      </c>
      <c r="G1219" s="149" t="s">
        <v>10410</v>
      </c>
      <c r="H1219" s="149" t="s">
        <v>10416</v>
      </c>
      <c r="I1219" s="149" t="s">
        <v>1887</v>
      </c>
    </row>
    <row r="1220" spans="1:12" hidden="1" x14ac:dyDescent="0.2">
      <c r="A1220" s="149" t="s">
        <v>34</v>
      </c>
      <c r="D1220" s="149" t="s">
        <v>10417</v>
      </c>
      <c r="E1220" s="149">
        <f t="shared" si="19"/>
        <v>2740030010</v>
      </c>
      <c r="F1220" s="149" t="s">
        <v>36</v>
      </c>
      <c r="G1220" s="149" t="s">
        <v>10410</v>
      </c>
      <c r="H1220" s="149" t="s">
        <v>10416</v>
      </c>
      <c r="I1220" s="149" t="s">
        <v>10414</v>
      </c>
    </row>
    <row r="1221" spans="1:12" hidden="1" x14ac:dyDescent="0.2">
      <c r="A1221" s="149" t="s">
        <v>34</v>
      </c>
      <c r="D1221" s="149" t="s">
        <v>10418</v>
      </c>
      <c r="E1221" s="149">
        <f t="shared" si="19"/>
        <v>2740040000</v>
      </c>
      <c r="F1221" s="149" t="s">
        <v>36</v>
      </c>
      <c r="G1221" s="149" t="s">
        <v>10410</v>
      </c>
      <c r="H1221" s="149" t="s">
        <v>10419</v>
      </c>
      <c r="I1221" s="149" t="s">
        <v>1887</v>
      </c>
    </row>
    <row r="1222" spans="1:12" hidden="1" x14ac:dyDescent="0.2">
      <c r="A1222" s="149" t="s">
        <v>34</v>
      </c>
      <c r="D1222" s="149" t="s">
        <v>10420</v>
      </c>
      <c r="E1222" s="149">
        <f t="shared" si="19"/>
        <v>2740040010</v>
      </c>
      <c r="F1222" s="149" t="s">
        <v>36</v>
      </c>
      <c r="G1222" s="149" t="s">
        <v>10410</v>
      </c>
      <c r="H1222" s="149" t="s">
        <v>10419</v>
      </c>
      <c r="I1222" s="149" t="s">
        <v>10414</v>
      </c>
    </row>
    <row r="1223" spans="1:12" hidden="1" x14ac:dyDescent="0.2">
      <c r="A1223" s="149" t="s">
        <v>10421</v>
      </c>
      <c r="D1223" s="149" t="s">
        <v>10422</v>
      </c>
      <c r="E1223" s="149">
        <f t="shared" si="19"/>
        <v>2260000000</v>
      </c>
      <c r="F1223" s="149" t="s">
        <v>2867</v>
      </c>
      <c r="G1223" s="149" t="s">
        <v>10423</v>
      </c>
      <c r="H1223" s="149" t="s">
        <v>10424</v>
      </c>
      <c r="I1223" s="149" t="s">
        <v>10425</v>
      </c>
    </row>
    <row r="1224" spans="1:12" hidden="1" x14ac:dyDescent="0.2">
      <c r="A1224" s="149" t="s">
        <v>10421</v>
      </c>
      <c r="D1224" s="149" t="s">
        <v>10426</v>
      </c>
      <c r="E1224" s="149">
        <f t="shared" si="19"/>
        <v>2260001000</v>
      </c>
      <c r="F1224" s="149" t="s">
        <v>2867</v>
      </c>
      <c r="G1224" s="149" t="s">
        <v>10423</v>
      </c>
      <c r="H1224" s="149" t="s">
        <v>10427</v>
      </c>
      <c r="I1224" s="149" t="s">
        <v>1887</v>
      </c>
    </row>
    <row r="1225" spans="1:12" hidden="1" x14ac:dyDescent="0.2">
      <c r="A1225" s="149" t="s">
        <v>10421</v>
      </c>
      <c r="D1225" s="149" t="s">
        <v>10428</v>
      </c>
      <c r="E1225" s="149">
        <f t="shared" si="19"/>
        <v>2260001010</v>
      </c>
      <c r="F1225" s="149" t="s">
        <v>2867</v>
      </c>
      <c r="G1225" s="149" t="s">
        <v>10423</v>
      </c>
      <c r="H1225" s="149" t="s">
        <v>10427</v>
      </c>
      <c r="I1225" s="149" t="s">
        <v>10429</v>
      </c>
    </row>
    <row r="1226" spans="1:12" hidden="1" x14ac:dyDescent="0.2">
      <c r="A1226" s="149" t="s">
        <v>10421</v>
      </c>
      <c r="D1226" s="149" t="s">
        <v>10430</v>
      </c>
      <c r="E1226" s="149">
        <f t="shared" si="19"/>
        <v>2260001020</v>
      </c>
      <c r="F1226" s="149" t="s">
        <v>2867</v>
      </c>
      <c r="G1226" s="149" t="s">
        <v>10423</v>
      </c>
      <c r="H1226" s="149" t="s">
        <v>10427</v>
      </c>
      <c r="I1226" s="149" t="s">
        <v>10431</v>
      </c>
    </row>
    <row r="1227" spans="1:12" hidden="1" x14ac:dyDescent="0.2">
      <c r="A1227" s="149" t="s">
        <v>10421</v>
      </c>
      <c r="D1227" s="149" t="s">
        <v>10432</v>
      </c>
      <c r="E1227" s="149">
        <f t="shared" si="19"/>
        <v>2260001030</v>
      </c>
      <c r="F1227" s="149" t="s">
        <v>2867</v>
      </c>
      <c r="G1227" s="149" t="s">
        <v>10423</v>
      </c>
      <c r="H1227" s="149" t="s">
        <v>10427</v>
      </c>
      <c r="I1227" s="149" t="s">
        <v>10433</v>
      </c>
      <c r="K1227" s="151">
        <v>37342</v>
      </c>
      <c r="L1227" s="149" t="s">
        <v>13197</v>
      </c>
    </row>
    <row r="1228" spans="1:12" hidden="1" x14ac:dyDescent="0.2">
      <c r="A1228" s="149" t="s">
        <v>10421</v>
      </c>
      <c r="D1228" s="149" t="s">
        <v>13198</v>
      </c>
      <c r="E1228" s="149">
        <f t="shared" si="19"/>
        <v>2260001040</v>
      </c>
      <c r="F1228" s="149" t="s">
        <v>2867</v>
      </c>
      <c r="G1228" s="149" t="s">
        <v>10423</v>
      </c>
      <c r="H1228" s="149" t="s">
        <v>10427</v>
      </c>
      <c r="I1228" s="149" t="s">
        <v>13199</v>
      </c>
    </row>
    <row r="1229" spans="1:12" hidden="1" x14ac:dyDescent="0.2">
      <c r="A1229" s="149" t="s">
        <v>10421</v>
      </c>
      <c r="D1229" s="149" t="s">
        <v>13200</v>
      </c>
      <c r="E1229" s="149">
        <f t="shared" si="19"/>
        <v>2260001050</v>
      </c>
      <c r="F1229" s="149" t="s">
        <v>2867</v>
      </c>
      <c r="G1229" s="149" t="s">
        <v>10423</v>
      </c>
      <c r="H1229" s="149" t="s">
        <v>10427</v>
      </c>
      <c r="I1229" s="149" t="s">
        <v>13201</v>
      </c>
    </row>
    <row r="1230" spans="1:12" hidden="1" x14ac:dyDescent="0.2">
      <c r="A1230" s="149" t="s">
        <v>10421</v>
      </c>
      <c r="D1230" s="149" t="s">
        <v>13202</v>
      </c>
      <c r="E1230" s="149">
        <f t="shared" si="19"/>
        <v>2260001060</v>
      </c>
      <c r="F1230" s="149" t="s">
        <v>2867</v>
      </c>
      <c r="G1230" s="149" t="s">
        <v>10423</v>
      </c>
      <c r="H1230" s="149" t="s">
        <v>10427</v>
      </c>
      <c r="I1230" s="149" t="s">
        <v>13203</v>
      </c>
    </row>
    <row r="1231" spans="1:12" hidden="1" x14ac:dyDescent="0.2">
      <c r="A1231" s="149" t="s">
        <v>10421</v>
      </c>
      <c r="D1231" s="149" t="s">
        <v>13204</v>
      </c>
      <c r="E1231" s="149">
        <f t="shared" si="19"/>
        <v>2260002000</v>
      </c>
      <c r="F1231" s="149" t="s">
        <v>2867</v>
      </c>
      <c r="G1231" s="149" t="s">
        <v>10423</v>
      </c>
      <c r="H1231" s="149" t="s">
        <v>13205</v>
      </c>
      <c r="I1231" s="149" t="s">
        <v>1887</v>
      </c>
      <c r="K1231" s="151">
        <v>36504</v>
      </c>
      <c r="L1231" s="149" t="s">
        <v>13206</v>
      </c>
    </row>
    <row r="1232" spans="1:12" hidden="1" x14ac:dyDescent="0.2">
      <c r="A1232" s="149" t="s">
        <v>10421</v>
      </c>
      <c r="D1232" s="149" t="s">
        <v>13207</v>
      </c>
      <c r="E1232" s="149">
        <f t="shared" si="19"/>
        <v>2260002003</v>
      </c>
      <c r="F1232" s="149" t="s">
        <v>2867</v>
      </c>
      <c r="G1232" s="149" t="s">
        <v>10423</v>
      </c>
      <c r="H1232" s="149" t="s">
        <v>13205</v>
      </c>
      <c r="I1232" s="149" t="s">
        <v>13208</v>
      </c>
      <c r="K1232" s="151">
        <v>36504</v>
      </c>
      <c r="L1232" s="149" t="s">
        <v>13209</v>
      </c>
    </row>
    <row r="1233" spans="1:12" hidden="1" x14ac:dyDescent="0.2">
      <c r="A1233" s="149" t="s">
        <v>10421</v>
      </c>
      <c r="D1233" s="149" t="s">
        <v>13210</v>
      </c>
      <c r="E1233" s="149">
        <f t="shared" si="19"/>
        <v>2260002006</v>
      </c>
      <c r="F1233" s="149" t="s">
        <v>2867</v>
      </c>
      <c r="G1233" s="149" t="s">
        <v>10423</v>
      </c>
      <c r="H1233" s="149" t="s">
        <v>13205</v>
      </c>
      <c r="I1233" s="149" t="s">
        <v>13211</v>
      </c>
    </row>
    <row r="1234" spans="1:12" hidden="1" x14ac:dyDescent="0.2">
      <c r="A1234" s="149" t="s">
        <v>10421</v>
      </c>
      <c r="D1234" s="149" t="s">
        <v>13212</v>
      </c>
      <c r="E1234" s="149">
        <f t="shared" si="19"/>
        <v>2260002009</v>
      </c>
      <c r="F1234" s="149" t="s">
        <v>2867</v>
      </c>
      <c r="G1234" s="149" t="s">
        <v>10423</v>
      </c>
      <c r="H1234" s="149" t="s">
        <v>13205</v>
      </c>
      <c r="I1234" s="149" t="s">
        <v>13213</v>
      </c>
    </row>
    <row r="1235" spans="1:12" hidden="1" x14ac:dyDescent="0.2">
      <c r="A1235" s="149" t="s">
        <v>10421</v>
      </c>
      <c r="D1235" s="149" t="s">
        <v>13214</v>
      </c>
      <c r="E1235" s="149">
        <f t="shared" si="19"/>
        <v>2260002012</v>
      </c>
      <c r="F1235" s="149" t="s">
        <v>2867</v>
      </c>
      <c r="G1235" s="149" t="s">
        <v>10423</v>
      </c>
      <c r="H1235" s="149" t="s">
        <v>13205</v>
      </c>
      <c r="I1235" s="149" t="s">
        <v>13215</v>
      </c>
      <c r="K1235" s="151">
        <v>36504</v>
      </c>
      <c r="L1235" s="149" t="s">
        <v>13216</v>
      </c>
    </row>
    <row r="1236" spans="1:12" hidden="1" x14ac:dyDescent="0.2">
      <c r="A1236" s="149" t="s">
        <v>10421</v>
      </c>
      <c r="D1236" s="149" t="s">
        <v>13217</v>
      </c>
      <c r="E1236" s="149">
        <f t="shared" si="19"/>
        <v>2260002015</v>
      </c>
      <c r="F1236" s="149" t="s">
        <v>2867</v>
      </c>
      <c r="G1236" s="149" t="s">
        <v>10423</v>
      </c>
      <c r="H1236" s="149" t="s">
        <v>13205</v>
      </c>
      <c r="I1236" s="149" t="s">
        <v>13218</v>
      </c>
    </row>
    <row r="1237" spans="1:12" hidden="1" x14ac:dyDescent="0.2">
      <c r="A1237" s="149" t="s">
        <v>10421</v>
      </c>
      <c r="D1237" s="149" t="s">
        <v>13219</v>
      </c>
      <c r="E1237" s="149">
        <f t="shared" si="19"/>
        <v>2260002018</v>
      </c>
      <c r="F1237" s="149" t="s">
        <v>2867</v>
      </c>
      <c r="G1237" s="149" t="s">
        <v>10423</v>
      </c>
      <c r="H1237" s="149" t="s">
        <v>13205</v>
      </c>
      <c r="I1237" s="149" t="s">
        <v>13220</v>
      </c>
    </row>
    <row r="1238" spans="1:12" hidden="1" x14ac:dyDescent="0.2">
      <c r="A1238" s="149" t="s">
        <v>10421</v>
      </c>
      <c r="D1238" s="149" t="s">
        <v>13221</v>
      </c>
      <c r="E1238" s="149">
        <f t="shared" si="19"/>
        <v>2260002021</v>
      </c>
      <c r="F1238" s="149" t="s">
        <v>2867</v>
      </c>
      <c r="G1238" s="149" t="s">
        <v>10423</v>
      </c>
      <c r="H1238" s="149" t="s">
        <v>13205</v>
      </c>
      <c r="I1238" s="149" t="s">
        <v>13222</v>
      </c>
    </row>
    <row r="1239" spans="1:12" hidden="1" x14ac:dyDescent="0.2">
      <c r="A1239" s="149" t="s">
        <v>10421</v>
      </c>
      <c r="D1239" s="149" t="s">
        <v>13223</v>
      </c>
      <c r="E1239" s="149">
        <f t="shared" si="19"/>
        <v>2260002024</v>
      </c>
      <c r="F1239" s="149" t="s">
        <v>2867</v>
      </c>
      <c r="G1239" s="149" t="s">
        <v>10423</v>
      </c>
      <c r="H1239" s="149" t="s">
        <v>13205</v>
      </c>
      <c r="I1239" s="149" t="s">
        <v>10446</v>
      </c>
    </row>
    <row r="1240" spans="1:12" hidden="1" x14ac:dyDescent="0.2">
      <c r="A1240" s="149" t="s">
        <v>10421</v>
      </c>
      <c r="D1240" s="149" t="s">
        <v>10447</v>
      </c>
      <c r="E1240" s="149">
        <f t="shared" si="19"/>
        <v>2260002027</v>
      </c>
      <c r="F1240" s="149" t="s">
        <v>2867</v>
      </c>
      <c r="G1240" s="149" t="s">
        <v>10423</v>
      </c>
      <c r="H1240" s="149" t="s">
        <v>13205</v>
      </c>
      <c r="I1240" s="149" t="s">
        <v>10448</v>
      </c>
      <c r="K1240" s="151">
        <v>36504</v>
      </c>
      <c r="L1240" s="149" t="s">
        <v>10449</v>
      </c>
    </row>
    <row r="1241" spans="1:12" hidden="1" x14ac:dyDescent="0.2">
      <c r="A1241" s="149" t="s">
        <v>10421</v>
      </c>
      <c r="D1241" s="149" t="s">
        <v>10450</v>
      </c>
      <c r="E1241" s="149">
        <f t="shared" si="19"/>
        <v>2260002030</v>
      </c>
      <c r="F1241" s="149" t="s">
        <v>2867</v>
      </c>
      <c r="G1241" s="149" t="s">
        <v>10423</v>
      </c>
      <c r="H1241" s="149" t="s">
        <v>13205</v>
      </c>
      <c r="I1241" s="149" t="s">
        <v>10451</v>
      </c>
    </row>
    <row r="1242" spans="1:12" hidden="1" x14ac:dyDescent="0.2">
      <c r="A1242" s="149" t="s">
        <v>10421</v>
      </c>
      <c r="D1242" s="149" t="s">
        <v>10452</v>
      </c>
      <c r="E1242" s="149">
        <f t="shared" si="19"/>
        <v>2260002033</v>
      </c>
      <c r="F1242" s="149" t="s">
        <v>2867</v>
      </c>
      <c r="G1242" s="149" t="s">
        <v>10423</v>
      </c>
      <c r="H1242" s="149" t="s">
        <v>13205</v>
      </c>
      <c r="I1242" s="149" t="s">
        <v>10453</v>
      </c>
    </row>
    <row r="1243" spans="1:12" hidden="1" x14ac:dyDescent="0.2">
      <c r="A1243" s="149" t="s">
        <v>10421</v>
      </c>
      <c r="D1243" s="149" t="s">
        <v>10454</v>
      </c>
      <c r="E1243" s="149">
        <f t="shared" si="19"/>
        <v>2260002036</v>
      </c>
      <c r="F1243" s="149" t="s">
        <v>2867</v>
      </c>
      <c r="G1243" s="149" t="s">
        <v>10423</v>
      </c>
      <c r="H1243" s="149" t="s">
        <v>13205</v>
      </c>
      <c r="I1243" s="149" t="s">
        <v>10455</v>
      </c>
    </row>
    <row r="1244" spans="1:12" hidden="1" x14ac:dyDescent="0.2">
      <c r="A1244" s="149" t="s">
        <v>10421</v>
      </c>
      <c r="D1244" s="149" t="s">
        <v>10456</v>
      </c>
      <c r="E1244" s="149">
        <f t="shared" si="19"/>
        <v>2260002039</v>
      </c>
      <c r="F1244" s="149" t="s">
        <v>2867</v>
      </c>
      <c r="G1244" s="149" t="s">
        <v>10423</v>
      </c>
      <c r="H1244" s="149" t="s">
        <v>13205</v>
      </c>
      <c r="I1244" s="149" t="s">
        <v>10457</v>
      </c>
    </row>
    <row r="1245" spans="1:12" hidden="1" x14ac:dyDescent="0.2">
      <c r="A1245" s="149" t="s">
        <v>10421</v>
      </c>
      <c r="D1245" s="149" t="s">
        <v>10458</v>
      </c>
      <c r="E1245" s="149">
        <f t="shared" si="19"/>
        <v>2260002042</v>
      </c>
      <c r="F1245" s="149" t="s">
        <v>2867</v>
      </c>
      <c r="G1245" s="149" t="s">
        <v>10423</v>
      </c>
      <c r="H1245" s="149" t="s">
        <v>13205</v>
      </c>
      <c r="I1245" s="149" t="s">
        <v>10459</v>
      </c>
    </row>
    <row r="1246" spans="1:12" hidden="1" x14ac:dyDescent="0.2">
      <c r="A1246" s="149" t="s">
        <v>10421</v>
      </c>
      <c r="D1246" s="149" t="s">
        <v>10460</v>
      </c>
      <c r="E1246" s="149">
        <f t="shared" si="19"/>
        <v>2260002045</v>
      </c>
      <c r="F1246" s="149" t="s">
        <v>2867</v>
      </c>
      <c r="G1246" s="149" t="s">
        <v>10423</v>
      </c>
      <c r="H1246" s="149" t="s">
        <v>13205</v>
      </c>
      <c r="I1246" s="149" t="s">
        <v>10461</v>
      </c>
    </row>
    <row r="1247" spans="1:12" hidden="1" x14ac:dyDescent="0.2">
      <c r="A1247" s="149" t="s">
        <v>10421</v>
      </c>
      <c r="D1247" s="149" t="s">
        <v>10462</v>
      </c>
      <c r="E1247" s="149">
        <f t="shared" si="19"/>
        <v>2260002048</v>
      </c>
      <c r="F1247" s="149" t="s">
        <v>2867</v>
      </c>
      <c r="G1247" s="149" t="s">
        <v>10423</v>
      </c>
      <c r="H1247" s="149" t="s">
        <v>13205</v>
      </c>
      <c r="I1247" s="149" t="s">
        <v>10463</v>
      </c>
    </row>
    <row r="1248" spans="1:12" hidden="1" x14ac:dyDescent="0.2">
      <c r="A1248" s="149" t="s">
        <v>10421</v>
      </c>
      <c r="D1248" s="149" t="s">
        <v>10464</v>
      </c>
      <c r="E1248" s="149">
        <f t="shared" si="19"/>
        <v>2260002051</v>
      </c>
      <c r="F1248" s="149" t="s">
        <v>2867</v>
      </c>
      <c r="G1248" s="149" t="s">
        <v>10423</v>
      </c>
      <c r="H1248" s="149" t="s">
        <v>13205</v>
      </c>
      <c r="I1248" s="149" t="s">
        <v>10465</v>
      </c>
    </row>
    <row r="1249" spans="1:12" hidden="1" x14ac:dyDescent="0.2">
      <c r="A1249" s="149" t="s">
        <v>10421</v>
      </c>
      <c r="D1249" s="149" t="s">
        <v>7631</v>
      </c>
      <c r="E1249" s="149">
        <f t="shared" si="19"/>
        <v>2260002054</v>
      </c>
      <c r="F1249" s="149" t="s">
        <v>2867</v>
      </c>
      <c r="G1249" s="149" t="s">
        <v>10423</v>
      </c>
      <c r="H1249" s="149" t="s">
        <v>13205</v>
      </c>
      <c r="I1249" s="149" t="s">
        <v>7632</v>
      </c>
    </row>
    <row r="1250" spans="1:12" hidden="1" x14ac:dyDescent="0.2">
      <c r="A1250" s="149" t="s">
        <v>10421</v>
      </c>
      <c r="D1250" s="149" t="s">
        <v>4586</v>
      </c>
      <c r="E1250" s="149">
        <f t="shared" si="19"/>
        <v>2260002057</v>
      </c>
      <c r="F1250" s="149" t="s">
        <v>2867</v>
      </c>
      <c r="G1250" s="149" t="s">
        <v>10423</v>
      </c>
      <c r="H1250" s="149" t="s">
        <v>13205</v>
      </c>
      <c r="I1250" s="149" t="s">
        <v>4587</v>
      </c>
    </row>
    <row r="1251" spans="1:12" hidden="1" x14ac:dyDescent="0.2">
      <c r="A1251" s="149" t="s">
        <v>10421</v>
      </c>
      <c r="D1251" s="149" t="s">
        <v>4588</v>
      </c>
      <c r="E1251" s="149">
        <f t="shared" si="19"/>
        <v>2260002060</v>
      </c>
      <c r="F1251" s="149" t="s">
        <v>2867</v>
      </c>
      <c r="G1251" s="149" t="s">
        <v>10423</v>
      </c>
      <c r="H1251" s="149" t="s">
        <v>13205</v>
      </c>
      <c r="I1251" s="149" t="s">
        <v>4589</v>
      </c>
    </row>
    <row r="1252" spans="1:12" hidden="1" x14ac:dyDescent="0.2">
      <c r="A1252" s="149" t="s">
        <v>10421</v>
      </c>
      <c r="D1252" s="149" t="s">
        <v>4590</v>
      </c>
      <c r="E1252" s="149">
        <f t="shared" si="19"/>
        <v>2260002063</v>
      </c>
      <c r="F1252" s="149" t="s">
        <v>2867</v>
      </c>
      <c r="G1252" s="149" t="s">
        <v>10423</v>
      </c>
      <c r="H1252" s="149" t="s">
        <v>13205</v>
      </c>
      <c r="I1252" s="149" t="s">
        <v>4591</v>
      </c>
      <c r="K1252" s="151">
        <v>36504</v>
      </c>
      <c r="L1252" s="149" t="s">
        <v>4592</v>
      </c>
    </row>
    <row r="1253" spans="1:12" hidden="1" x14ac:dyDescent="0.2">
      <c r="A1253" s="149" t="s">
        <v>10421</v>
      </c>
      <c r="D1253" s="149" t="s">
        <v>4593</v>
      </c>
      <c r="E1253" s="149">
        <f t="shared" si="19"/>
        <v>2260002066</v>
      </c>
      <c r="F1253" s="149" t="s">
        <v>2867</v>
      </c>
      <c r="G1253" s="149" t="s">
        <v>10423</v>
      </c>
      <c r="H1253" s="149" t="s">
        <v>13205</v>
      </c>
      <c r="I1253" s="149" t="s">
        <v>4594</v>
      </c>
    </row>
    <row r="1254" spans="1:12" hidden="1" x14ac:dyDescent="0.2">
      <c r="A1254" s="149" t="s">
        <v>10421</v>
      </c>
      <c r="D1254" s="149" t="s">
        <v>4595</v>
      </c>
      <c r="E1254" s="149">
        <f t="shared" si="19"/>
        <v>2260002069</v>
      </c>
      <c r="F1254" s="149" t="s">
        <v>2867</v>
      </c>
      <c r="G1254" s="149" t="s">
        <v>10423</v>
      </c>
      <c r="H1254" s="149" t="s">
        <v>13205</v>
      </c>
      <c r="I1254" s="149" t="s">
        <v>4596</v>
      </c>
      <c r="K1254" s="151">
        <v>36504</v>
      </c>
      <c r="L1254" s="149" t="s">
        <v>4592</v>
      </c>
    </row>
    <row r="1255" spans="1:12" hidden="1" x14ac:dyDescent="0.2">
      <c r="A1255" s="149" t="s">
        <v>10421</v>
      </c>
      <c r="D1255" s="149" t="s">
        <v>4597</v>
      </c>
      <c r="E1255" s="149">
        <f t="shared" si="19"/>
        <v>2260002072</v>
      </c>
      <c r="F1255" s="149" t="s">
        <v>2867</v>
      </c>
      <c r="G1255" s="149" t="s">
        <v>10423</v>
      </c>
      <c r="H1255" s="149" t="s">
        <v>13205</v>
      </c>
      <c r="I1255" s="149" t="s">
        <v>4598</v>
      </c>
    </row>
    <row r="1256" spans="1:12" hidden="1" x14ac:dyDescent="0.2">
      <c r="A1256" s="149" t="s">
        <v>10421</v>
      </c>
      <c r="D1256" s="149" t="s">
        <v>4599</v>
      </c>
      <c r="E1256" s="149">
        <f t="shared" si="19"/>
        <v>2260002075</v>
      </c>
      <c r="F1256" s="149" t="s">
        <v>2867</v>
      </c>
      <c r="G1256" s="149" t="s">
        <v>10423</v>
      </c>
      <c r="H1256" s="149" t="s">
        <v>13205</v>
      </c>
      <c r="I1256" s="149" t="s">
        <v>4600</v>
      </c>
    </row>
    <row r="1257" spans="1:12" hidden="1" x14ac:dyDescent="0.2">
      <c r="A1257" s="149" t="s">
        <v>10421</v>
      </c>
      <c r="D1257" s="149" t="s">
        <v>4601</v>
      </c>
      <c r="E1257" s="149">
        <f t="shared" si="19"/>
        <v>2260002078</v>
      </c>
      <c r="F1257" s="149" t="s">
        <v>2867</v>
      </c>
      <c r="G1257" s="149" t="s">
        <v>10423</v>
      </c>
      <c r="H1257" s="149" t="s">
        <v>13205</v>
      </c>
      <c r="I1257" s="149" t="s">
        <v>4602</v>
      </c>
    </row>
    <row r="1258" spans="1:12" hidden="1" x14ac:dyDescent="0.2">
      <c r="A1258" s="149" t="s">
        <v>10421</v>
      </c>
      <c r="D1258" s="149" t="s">
        <v>4603</v>
      </c>
      <c r="E1258" s="149">
        <f t="shared" si="19"/>
        <v>2260002081</v>
      </c>
      <c r="F1258" s="149" t="s">
        <v>2867</v>
      </c>
      <c r="G1258" s="149" t="s">
        <v>10423</v>
      </c>
      <c r="H1258" s="149" t="s">
        <v>13205</v>
      </c>
      <c r="I1258" s="149" t="s">
        <v>4604</v>
      </c>
    </row>
    <row r="1259" spans="1:12" hidden="1" x14ac:dyDescent="0.2">
      <c r="A1259" s="149" t="s">
        <v>10421</v>
      </c>
      <c r="D1259" s="149" t="s">
        <v>4605</v>
      </c>
      <c r="E1259" s="149">
        <f t="shared" si="19"/>
        <v>2260003000</v>
      </c>
      <c r="F1259" s="149" t="s">
        <v>2867</v>
      </c>
      <c r="G1259" s="149" t="s">
        <v>10423</v>
      </c>
      <c r="H1259" s="149" t="s">
        <v>4606</v>
      </c>
      <c r="I1259" s="149" t="s">
        <v>1887</v>
      </c>
    </row>
    <row r="1260" spans="1:12" hidden="1" x14ac:dyDescent="0.2">
      <c r="A1260" s="149" t="s">
        <v>10421</v>
      </c>
      <c r="D1260" s="149" t="s">
        <v>4607</v>
      </c>
      <c r="E1260" s="149">
        <f t="shared" si="19"/>
        <v>2260003010</v>
      </c>
      <c r="F1260" s="149" t="s">
        <v>2867</v>
      </c>
      <c r="G1260" s="149" t="s">
        <v>10423</v>
      </c>
      <c r="H1260" s="149" t="s">
        <v>4606</v>
      </c>
      <c r="I1260" s="149" t="s">
        <v>4608</v>
      </c>
    </row>
    <row r="1261" spans="1:12" hidden="1" x14ac:dyDescent="0.2">
      <c r="A1261" s="149" t="s">
        <v>10421</v>
      </c>
      <c r="D1261" s="149" t="s">
        <v>4609</v>
      </c>
      <c r="E1261" s="149">
        <f t="shared" si="19"/>
        <v>2260003020</v>
      </c>
      <c r="F1261" s="149" t="s">
        <v>2867</v>
      </c>
      <c r="G1261" s="149" t="s">
        <v>10423</v>
      </c>
      <c r="H1261" s="149" t="s">
        <v>4606</v>
      </c>
      <c r="I1261" s="149" t="s">
        <v>4610</v>
      </c>
    </row>
    <row r="1262" spans="1:12" hidden="1" x14ac:dyDescent="0.2">
      <c r="A1262" s="149" t="s">
        <v>10421</v>
      </c>
      <c r="D1262" s="149" t="s">
        <v>4611</v>
      </c>
      <c r="E1262" s="149">
        <f t="shared" si="19"/>
        <v>2260003030</v>
      </c>
      <c r="F1262" s="149" t="s">
        <v>2867</v>
      </c>
      <c r="G1262" s="149" t="s">
        <v>10423</v>
      </c>
      <c r="H1262" s="149" t="s">
        <v>4606</v>
      </c>
      <c r="I1262" s="149" t="s">
        <v>4612</v>
      </c>
    </row>
    <row r="1263" spans="1:12" hidden="1" x14ac:dyDescent="0.2">
      <c r="A1263" s="149" t="s">
        <v>10421</v>
      </c>
      <c r="D1263" s="149" t="s">
        <v>4613</v>
      </c>
      <c r="E1263" s="149">
        <f t="shared" si="19"/>
        <v>2260003040</v>
      </c>
      <c r="F1263" s="149" t="s">
        <v>2867</v>
      </c>
      <c r="G1263" s="149" t="s">
        <v>10423</v>
      </c>
      <c r="H1263" s="149" t="s">
        <v>4606</v>
      </c>
      <c r="I1263" s="149" t="s">
        <v>4614</v>
      </c>
    </row>
    <row r="1264" spans="1:12" hidden="1" x14ac:dyDescent="0.2">
      <c r="A1264" s="149" t="s">
        <v>10421</v>
      </c>
      <c r="D1264" s="149" t="s">
        <v>4615</v>
      </c>
      <c r="E1264" s="149">
        <f t="shared" si="19"/>
        <v>2260003050</v>
      </c>
      <c r="F1264" s="149" t="s">
        <v>2867</v>
      </c>
      <c r="G1264" s="149" t="s">
        <v>10423</v>
      </c>
      <c r="H1264" s="149" t="s">
        <v>4606</v>
      </c>
      <c r="I1264" s="149" t="s">
        <v>4616</v>
      </c>
    </row>
    <row r="1265" spans="1:12" hidden="1" x14ac:dyDescent="0.2">
      <c r="A1265" s="149" t="s">
        <v>10421</v>
      </c>
      <c r="D1265" s="149" t="s">
        <v>4617</v>
      </c>
      <c r="E1265" s="149">
        <f t="shared" si="19"/>
        <v>2260003060</v>
      </c>
      <c r="F1265" s="149" t="s">
        <v>2867</v>
      </c>
      <c r="G1265" s="149" t="s">
        <v>10423</v>
      </c>
      <c r="H1265" s="149" t="s">
        <v>4606</v>
      </c>
      <c r="I1265" s="149" t="s">
        <v>4618</v>
      </c>
      <c r="J1265" s="151">
        <v>36504</v>
      </c>
    </row>
    <row r="1266" spans="1:12" hidden="1" x14ac:dyDescent="0.2">
      <c r="A1266" s="149" t="s">
        <v>10421</v>
      </c>
      <c r="D1266" s="149" t="s">
        <v>4619</v>
      </c>
      <c r="E1266" s="149">
        <f t="shared" si="19"/>
        <v>2260003070</v>
      </c>
      <c r="F1266" s="149" t="s">
        <v>2867</v>
      </c>
      <c r="G1266" s="149" t="s">
        <v>10423</v>
      </c>
      <c r="H1266" s="149" t="s">
        <v>4606</v>
      </c>
      <c r="I1266" s="149" t="s">
        <v>4620</v>
      </c>
      <c r="J1266" s="151">
        <v>36504</v>
      </c>
    </row>
    <row r="1267" spans="1:12" hidden="1" x14ac:dyDescent="0.2">
      <c r="A1267" s="149" t="s">
        <v>10421</v>
      </c>
      <c r="D1267" s="149" t="s">
        <v>4621</v>
      </c>
      <c r="E1267" s="149">
        <f t="shared" si="19"/>
        <v>2260004000</v>
      </c>
      <c r="F1267" s="149" t="s">
        <v>2867</v>
      </c>
      <c r="G1267" s="149" t="s">
        <v>10423</v>
      </c>
      <c r="H1267" s="149" t="s">
        <v>4622</v>
      </c>
      <c r="I1267" s="149" t="s">
        <v>10425</v>
      </c>
      <c r="K1267" s="151">
        <v>36515</v>
      </c>
      <c r="L1267" s="149" t="s">
        <v>4623</v>
      </c>
    </row>
    <row r="1268" spans="1:12" hidden="1" x14ac:dyDescent="0.2">
      <c r="A1268" s="149" t="s">
        <v>10421</v>
      </c>
      <c r="D1268" s="149" t="s">
        <v>4624</v>
      </c>
      <c r="E1268" s="149">
        <f t="shared" si="19"/>
        <v>2260004010</v>
      </c>
      <c r="F1268" s="149" t="s">
        <v>2867</v>
      </c>
      <c r="G1268" s="149" t="s">
        <v>10423</v>
      </c>
      <c r="H1268" s="149" t="s">
        <v>4622</v>
      </c>
      <c r="I1268" s="149" t="s">
        <v>4625</v>
      </c>
      <c r="K1268" s="151">
        <v>36504</v>
      </c>
      <c r="L1268" s="149" t="s">
        <v>4626</v>
      </c>
    </row>
    <row r="1269" spans="1:12" hidden="1" x14ac:dyDescent="0.2">
      <c r="A1269" s="149" t="s">
        <v>10421</v>
      </c>
      <c r="D1269" s="149" t="s">
        <v>4627</v>
      </c>
      <c r="E1269" s="149">
        <f t="shared" si="19"/>
        <v>2260004011</v>
      </c>
      <c r="F1269" s="149" t="s">
        <v>2867</v>
      </c>
      <c r="G1269" s="149" t="s">
        <v>10423</v>
      </c>
      <c r="H1269" s="149" t="s">
        <v>4622</v>
      </c>
      <c r="I1269" s="149" t="s">
        <v>4628</v>
      </c>
      <c r="J1269" s="151">
        <v>36504</v>
      </c>
    </row>
    <row r="1270" spans="1:12" hidden="1" x14ac:dyDescent="0.2">
      <c r="A1270" s="149" t="s">
        <v>10421</v>
      </c>
      <c r="D1270" s="149" t="s">
        <v>4629</v>
      </c>
      <c r="E1270" s="149">
        <f t="shared" si="19"/>
        <v>2260004015</v>
      </c>
      <c r="F1270" s="149" t="s">
        <v>2867</v>
      </c>
      <c r="G1270" s="149" t="s">
        <v>10423</v>
      </c>
      <c r="H1270" s="149" t="s">
        <v>4622</v>
      </c>
      <c r="I1270" s="149" t="s">
        <v>4630</v>
      </c>
      <c r="K1270" s="151">
        <v>36504</v>
      </c>
      <c r="L1270" s="149" t="s">
        <v>4631</v>
      </c>
    </row>
    <row r="1271" spans="1:12" hidden="1" x14ac:dyDescent="0.2">
      <c r="A1271" s="149" t="s">
        <v>10421</v>
      </c>
      <c r="D1271" s="149" t="s">
        <v>4632</v>
      </c>
      <c r="E1271" s="149">
        <f t="shared" si="19"/>
        <v>2260004016</v>
      </c>
      <c r="F1271" s="149" t="s">
        <v>2867</v>
      </c>
      <c r="G1271" s="149" t="s">
        <v>10423</v>
      </c>
      <c r="H1271" s="149" t="s">
        <v>4622</v>
      </c>
      <c r="I1271" s="149" t="s">
        <v>4633</v>
      </c>
      <c r="J1271" s="151">
        <v>36504</v>
      </c>
    </row>
    <row r="1272" spans="1:12" hidden="1" x14ac:dyDescent="0.2">
      <c r="A1272" s="149" t="s">
        <v>10421</v>
      </c>
      <c r="D1272" s="149" t="s">
        <v>4634</v>
      </c>
      <c r="E1272" s="149">
        <f t="shared" si="19"/>
        <v>2260004020</v>
      </c>
      <c r="F1272" s="149" t="s">
        <v>2867</v>
      </c>
      <c r="G1272" s="149" t="s">
        <v>10423</v>
      </c>
      <c r="H1272" s="149" t="s">
        <v>4622</v>
      </c>
      <c r="I1272" s="149" t="s">
        <v>4635</v>
      </c>
      <c r="K1272" s="151">
        <v>36504</v>
      </c>
      <c r="L1272" s="149" t="s">
        <v>4636</v>
      </c>
    </row>
    <row r="1273" spans="1:12" hidden="1" x14ac:dyDescent="0.2">
      <c r="A1273" s="149" t="s">
        <v>10421</v>
      </c>
      <c r="D1273" s="149" t="s">
        <v>4637</v>
      </c>
      <c r="E1273" s="149">
        <f t="shared" si="19"/>
        <v>2260004021</v>
      </c>
      <c r="F1273" s="149" t="s">
        <v>2867</v>
      </c>
      <c r="G1273" s="149" t="s">
        <v>10423</v>
      </c>
      <c r="H1273" s="149" t="s">
        <v>4622</v>
      </c>
      <c r="I1273" s="149" t="s">
        <v>4638</v>
      </c>
      <c r="J1273" s="151">
        <v>36504</v>
      </c>
    </row>
    <row r="1274" spans="1:12" hidden="1" x14ac:dyDescent="0.2">
      <c r="A1274" s="149" t="s">
        <v>10421</v>
      </c>
      <c r="D1274" s="149" t="s">
        <v>4639</v>
      </c>
      <c r="E1274" s="149">
        <f t="shared" si="19"/>
        <v>2260004025</v>
      </c>
      <c r="F1274" s="149" t="s">
        <v>2867</v>
      </c>
      <c r="G1274" s="149" t="s">
        <v>10423</v>
      </c>
      <c r="H1274" s="149" t="s">
        <v>4622</v>
      </c>
      <c r="I1274" s="149" t="s">
        <v>4640</v>
      </c>
      <c r="K1274" s="151">
        <v>36504</v>
      </c>
      <c r="L1274" s="149" t="s">
        <v>4626</v>
      </c>
    </row>
    <row r="1275" spans="1:12" hidden="1" x14ac:dyDescent="0.2">
      <c r="A1275" s="149" t="s">
        <v>10421</v>
      </c>
      <c r="D1275" s="149" t="s">
        <v>4641</v>
      </c>
      <c r="E1275" s="149">
        <f t="shared" si="19"/>
        <v>2260004026</v>
      </c>
      <c r="F1275" s="149" t="s">
        <v>2867</v>
      </c>
      <c r="G1275" s="149" t="s">
        <v>10423</v>
      </c>
      <c r="H1275" s="149" t="s">
        <v>4622</v>
      </c>
      <c r="I1275" s="149" t="s">
        <v>4642</v>
      </c>
      <c r="J1275" s="151">
        <v>36504</v>
      </c>
    </row>
    <row r="1276" spans="1:12" hidden="1" x14ac:dyDescent="0.2">
      <c r="A1276" s="149" t="s">
        <v>10421</v>
      </c>
      <c r="D1276" s="149" t="s">
        <v>4643</v>
      </c>
      <c r="E1276" s="149">
        <f t="shared" si="19"/>
        <v>2260004030</v>
      </c>
      <c r="F1276" s="149" t="s">
        <v>2867</v>
      </c>
      <c r="G1276" s="149" t="s">
        <v>10423</v>
      </c>
      <c r="H1276" s="149" t="s">
        <v>4622</v>
      </c>
      <c r="I1276" s="149" t="s">
        <v>4644</v>
      </c>
      <c r="K1276" s="151">
        <v>36504</v>
      </c>
      <c r="L1276" s="149" t="s">
        <v>4626</v>
      </c>
    </row>
    <row r="1277" spans="1:12" hidden="1" x14ac:dyDescent="0.2">
      <c r="A1277" s="149" t="s">
        <v>10421</v>
      </c>
      <c r="D1277" s="149" t="s">
        <v>4645</v>
      </c>
      <c r="E1277" s="149">
        <f t="shared" si="19"/>
        <v>2260004031</v>
      </c>
      <c r="F1277" s="149" t="s">
        <v>2867</v>
      </c>
      <c r="G1277" s="149" t="s">
        <v>10423</v>
      </c>
      <c r="H1277" s="149" t="s">
        <v>4622</v>
      </c>
      <c r="I1277" s="149" t="s">
        <v>4646</v>
      </c>
      <c r="J1277" s="151">
        <v>36504</v>
      </c>
    </row>
    <row r="1278" spans="1:12" hidden="1" x14ac:dyDescent="0.2">
      <c r="A1278" s="149" t="s">
        <v>10421</v>
      </c>
      <c r="D1278" s="149" t="s">
        <v>4647</v>
      </c>
      <c r="E1278" s="149">
        <f t="shared" si="19"/>
        <v>2260004035</v>
      </c>
      <c r="F1278" s="149" t="s">
        <v>2867</v>
      </c>
      <c r="G1278" s="149" t="s">
        <v>10423</v>
      </c>
      <c r="H1278" s="149" t="s">
        <v>4622</v>
      </c>
      <c r="I1278" s="149" t="s">
        <v>4648</v>
      </c>
      <c r="K1278" s="151">
        <v>36504</v>
      </c>
      <c r="L1278" s="149" t="s">
        <v>4626</v>
      </c>
    </row>
    <row r="1279" spans="1:12" hidden="1" x14ac:dyDescent="0.2">
      <c r="A1279" s="149" t="s">
        <v>10421</v>
      </c>
      <c r="D1279" s="149" t="s">
        <v>4649</v>
      </c>
      <c r="E1279" s="149">
        <f t="shared" si="19"/>
        <v>2260004036</v>
      </c>
      <c r="F1279" s="149" t="s">
        <v>2867</v>
      </c>
      <c r="G1279" s="149" t="s">
        <v>10423</v>
      </c>
      <c r="H1279" s="149" t="s">
        <v>4622</v>
      </c>
      <c r="I1279" s="149" t="s">
        <v>1896</v>
      </c>
      <c r="J1279" s="151">
        <v>36504</v>
      </c>
    </row>
    <row r="1280" spans="1:12" hidden="1" x14ac:dyDescent="0.2">
      <c r="A1280" s="149" t="s">
        <v>10421</v>
      </c>
      <c r="D1280" s="149" t="s">
        <v>1897</v>
      </c>
      <c r="E1280" s="149">
        <f t="shared" si="19"/>
        <v>2260004040</v>
      </c>
      <c r="F1280" s="149" t="s">
        <v>2867</v>
      </c>
      <c r="G1280" s="149" t="s">
        <v>10423</v>
      </c>
      <c r="H1280" s="149" t="s">
        <v>4622</v>
      </c>
      <c r="I1280" s="149" t="s">
        <v>1898</v>
      </c>
      <c r="K1280" s="151">
        <v>36504</v>
      </c>
      <c r="L1280" s="149" t="s">
        <v>4626</v>
      </c>
    </row>
    <row r="1281" spans="1:12" hidden="1" x14ac:dyDescent="0.2">
      <c r="A1281" s="149" t="s">
        <v>10421</v>
      </c>
      <c r="D1281" s="149" t="s">
        <v>1899</v>
      </c>
      <c r="E1281" s="149">
        <f t="shared" si="19"/>
        <v>2260004041</v>
      </c>
      <c r="F1281" s="149" t="s">
        <v>2867</v>
      </c>
      <c r="G1281" s="149" t="s">
        <v>10423</v>
      </c>
      <c r="H1281" s="149" t="s">
        <v>4622</v>
      </c>
      <c r="I1281" s="149" t="s">
        <v>1900</v>
      </c>
      <c r="J1281" s="151">
        <v>36504</v>
      </c>
    </row>
    <row r="1282" spans="1:12" hidden="1" x14ac:dyDescent="0.2">
      <c r="A1282" s="149" t="s">
        <v>10421</v>
      </c>
      <c r="D1282" s="149" t="s">
        <v>1901</v>
      </c>
      <c r="E1282" s="149">
        <f t="shared" ref="E1282:E1345" si="20">VALUE(D1282)</f>
        <v>2260004045</v>
      </c>
      <c r="F1282" s="149" t="s">
        <v>2867</v>
      </c>
      <c r="G1282" s="149" t="s">
        <v>10423</v>
      </c>
      <c r="H1282" s="149" t="s">
        <v>4622</v>
      </c>
      <c r="I1282" s="149" t="s">
        <v>1902</v>
      </c>
      <c r="K1282" s="151">
        <v>36504</v>
      </c>
      <c r="L1282" s="149" t="s">
        <v>4626</v>
      </c>
    </row>
    <row r="1283" spans="1:12" hidden="1" x14ac:dyDescent="0.2">
      <c r="A1283" s="149" t="s">
        <v>10421</v>
      </c>
      <c r="D1283" s="149" t="s">
        <v>1903</v>
      </c>
      <c r="E1283" s="149">
        <f t="shared" si="20"/>
        <v>2260004046</v>
      </c>
      <c r="F1283" s="149" t="s">
        <v>2867</v>
      </c>
      <c r="G1283" s="149" t="s">
        <v>10423</v>
      </c>
      <c r="H1283" s="149" t="s">
        <v>4622</v>
      </c>
      <c r="I1283" s="149" t="s">
        <v>1904</v>
      </c>
      <c r="J1283" s="151">
        <v>36504</v>
      </c>
    </row>
    <row r="1284" spans="1:12" hidden="1" x14ac:dyDescent="0.2">
      <c r="A1284" s="149" t="s">
        <v>10421</v>
      </c>
      <c r="D1284" s="149" t="s">
        <v>1905</v>
      </c>
      <c r="E1284" s="149">
        <f t="shared" si="20"/>
        <v>2260004050</v>
      </c>
      <c r="F1284" s="149" t="s">
        <v>2867</v>
      </c>
      <c r="G1284" s="149" t="s">
        <v>10423</v>
      </c>
      <c r="H1284" s="149" t="s">
        <v>4622</v>
      </c>
      <c r="I1284" s="149" t="s">
        <v>1906</v>
      </c>
      <c r="K1284" s="151">
        <v>36504</v>
      </c>
      <c r="L1284" s="149" t="s">
        <v>4631</v>
      </c>
    </row>
    <row r="1285" spans="1:12" hidden="1" x14ac:dyDescent="0.2">
      <c r="A1285" s="149" t="s">
        <v>10421</v>
      </c>
      <c r="D1285" s="149" t="s">
        <v>1907</v>
      </c>
      <c r="E1285" s="149">
        <f t="shared" si="20"/>
        <v>2260004051</v>
      </c>
      <c r="F1285" s="149" t="s">
        <v>2867</v>
      </c>
      <c r="G1285" s="149" t="s">
        <v>10423</v>
      </c>
      <c r="H1285" s="149" t="s">
        <v>4622</v>
      </c>
      <c r="I1285" s="149" t="s">
        <v>1908</v>
      </c>
      <c r="J1285" s="151">
        <v>36504</v>
      </c>
    </row>
    <row r="1286" spans="1:12" hidden="1" x14ac:dyDescent="0.2">
      <c r="A1286" s="149" t="s">
        <v>10421</v>
      </c>
      <c r="D1286" s="149" t="s">
        <v>1909</v>
      </c>
      <c r="E1286" s="149">
        <f t="shared" si="20"/>
        <v>2260004055</v>
      </c>
      <c r="F1286" s="149" t="s">
        <v>2867</v>
      </c>
      <c r="G1286" s="149" t="s">
        <v>10423</v>
      </c>
      <c r="H1286" s="149" t="s">
        <v>4622</v>
      </c>
      <c r="I1286" s="149" t="s">
        <v>1910</v>
      </c>
      <c r="K1286" s="151">
        <v>36504</v>
      </c>
      <c r="L1286" s="149" t="s">
        <v>4626</v>
      </c>
    </row>
    <row r="1287" spans="1:12" hidden="1" x14ac:dyDescent="0.2">
      <c r="A1287" s="149" t="s">
        <v>10421</v>
      </c>
      <c r="D1287" s="149" t="s">
        <v>1911</v>
      </c>
      <c r="E1287" s="149">
        <f t="shared" si="20"/>
        <v>2260004056</v>
      </c>
      <c r="F1287" s="149" t="s">
        <v>2867</v>
      </c>
      <c r="G1287" s="149" t="s">
        <v>10423</v>
      </c>
      <c r="H1287" s="149" t="s">
        <v>4622</v>
      </c>
      <c r="I1287" s="149" t="s">
        <v>1912</v>
      </c>
      <c r="J1287" s="151">
        <v>36504</v>
      </c>
    </row>
    <row r="1288" spans="1:12" hidden="1" x14ac:dyDescent="0.2">
      <c r="A1288" s="149" t="s">
        <v>10421</v>
      </c>
      <c r="D1288" s="149" t="s">
        <v>1913</v>
      </c>
      <c r="E1288" s="149">
        <f t="shared" si="20"/>
        <v>2260004060</v>
      </c>
      <c r="F1288" s="149" t="s">
        <v>2867</v>
      </c>
      <c r="G1288" s="149" t="s">
        <v>10423</v>
      </c>
      <c r="H1288" s="149" t="s">
        <v>4622</v>
      </c>
      <c r="I1288" s="149" t="s">
        <v>1914</v>
      </c>
      <c r="K1288" s="151">
        <v>36504</v>
      </c>
      <c r="L1288" s="149" t="s">
        <v>4626</v>
      </c>
    </row>
    <row r="1289" spans="1:12" hidden="1" x14ac:dyDescent="0.2">
      <c r="A1289" s="149" t="s">
        <v>10421</v>
      </c>
      <c r="D1289" s="149" t="s">
        <v>1915</v>
      </c>
      <c r="E1289" s="149">
        <f t="shared" si="20"/>
        <v>2260004061</v>
      </c>
      <c r="F1289" s="149" t="s">
        <v>2867</v>
      </c>
      <c r="G1289" s="149" t="s">
        <v>10423</v>
      </c>
      <c r="H1289" s="149" t="s">
        <v>4622</v>
      </c>
      <c r="I1289" s="149" t="s">
        <v>1916</v>
      </c>
      <c r="J1289" s="151">
        <v>36504</v>
      </c>
    </row>
    <row r="1290" spans="1:12" hidden="1" x14ac:dyDescent="0.2">
      <c r="A1290" s="149" t="s">
        <v>10421</v>
      </c>
      <c r="D1290" s="149" t="s">
        <v>1917</v>
      </c>
      <c r="E1290" s="149">
        <f t="shared" si="20"/>
        <v>2260004065</v>
      </c>
      <c r="F1290" s="149" t="s">
        <v>2867</v>
      </c>
      <c r="G1290" s="149" t="s">
        <v>10423</v>
      </c>
      <c r="H1290" s="149" t="s">
        <v>4622</v>
      </c>
      <c r="I1290" s="149" t="s">
        <v>1918</v>
      </c>
      <c r="K1290" s="151">
        <v>36504</v>
      </c>
      <c r="L1290" s="149" t="s">
        <v>4626</v>
      </c>
    </row>
    <row r="1291" spans="1:12" hidden="1" x14ac:dyDescent="0.2">
      <c r="A1291" s="149" t="s">
        <v>10421</v>
      </c>
      <c r="D1291" s="149" t="s">
        <v>1919</v>
      </c>
      <c r="E1291" s="149">
        <f t="shared" si="20"/>
        <v>2260004066</v>
      </c>
      <c r="F1291" s="149" t="s">
        <v>2867</v>
      </c>
      <c r="G1291" s="149" t="s">
        <v>10423</v>
      </c>
      <c r="H1291" s="149" t="s">
        <v>4622</v>
      </c>
      <c r="I1291" s="149" t="s">
        <v>1920</v>
      </c>
      <c r="J1291" s="151">
        <v>36504</v>
      </c>
    </row>
    <row r="1292" spans="1:12" hidden="1" x14ac:dyDescent="0.2">
      <c r="A1292" s="149" t="s">
        <v>10421</v>
      </c>
      <c r="D1292" s="149" t="s">
        <v>1921</v>
      </c>
      <c r="E1292" s="149">
        <f t="shared" si="20"/>
        <v>2260004070</v>
      </c>
      <c r="F1292" s="149" t="s">
        <v>2867</v>
      </c>
      <c r="G1292" s="149" t="s">
        <v>10423</v>
      </c>
      <c r="H1292" s="149" t="s">
        <v>4622</v>
      </c>
      <c r="I1292" s="149" t="s">
        <v>1922</v>
      </c>
      <c r="K1292" s="151">
        <v>36504</v>
      </c>
      <c r="L1292" s="149" t="s">
        <v>13216</v>
      </c>
    </row>
    <row r="1293" spans="1:12" hidden="1" x14ac:dyDescent="0.2">
      <c r="A1293" s="149" t="s">
        <v>10421</v>
      </c>
      <c r="D1293" s="149" t="s">
        <v>1923</v>
      </c>
      <c r="E1293" s="149">
        <f t="shared" si="20"/>
        <v>2260004071</v>
      </c>
      <c r="F1293" s="149" t="s">
        <v>2867</v>
      </c>
      <c r="G1293" s="149" t="s">
        <v>10423</v>
      </c>
      <c r="H1293" s="149" t="s">
        <v>4622</v>
      </c>
      <c r="I1293" s="149" t="s">
        <v>1924</v>
      </c>
      <c r="J1293" s="151">
        <v>36504</v>
      </c>
    </row>
    <row r="1294" spans="1:12" hidden="1" x14ac:dyDescent="0.2">
      <c r="A1294" s="149" t="s">
        <v>10421</v>
      </c>
      <c r="D1294" s="149" t="s">
        <v>1925</v>
      </c>
      <c r="E1294" s="149">
        <f t="shared" si="20"/>
        <v>2260004075</v>
      </c>
      <c r="F1294" s="149" t="s">
        <v>2867</v>
      </c>
      <c r="G1294" s="149" t="s">
        <v>10423</v>
      </c>
      <c r="H1294" s="149" t="s">
        <v>4622</v>
      </c>
      <c r="I1294" s="149" t="s">
        <v>1926</v>
      </c>
      <c r="K1294" s="151">
        <v>36504</v>
      </c>
      <c r="L1294" s="149" t="s">
        <v>4626</v>
      </c>
    </row>
    <row r="1295" spans="1:12" hidden="1" x14ac:dyDescent="0.2">
      <c r="A1295" s="149" t="s">
        <v>10421</v>
      </c>
      <c r="D1295" s="149" t="s">
        <v>1927</v>
      </c>
      <c r="E1295" s="149">
        <f t="shared" si="20"/>
        <v>2260004076</v>
      </c>
      <c r="F1295" s="149" t="s">
        <v>2867</v>
      </c>
      <c r="G1295" s="149" t="s">
        <v>10423</v>
      </c>
      <c r="H1295" s="149" t="s">
        <v>4622</v>
      </c>
      <c r="I1295" s="149" t="s">
        <v>1928</v>
      </c>
      <c r="J1295" s="151">
        <v>36504</v>
      </c>
    </row>
    <row r="1296" spans="1:12" hidden="1" x14ac:dyDescent="0.2">
      <c r="A1296" s="149" t="s">
        <v>10421</v>
      </c>
      <c r="D1296" s="149" t="s">
        <v>1929</v>
      </c>
      <c r="E1296" s="149">
        <f t="shared" si="20"/>
        <v>2260005000</v>
      </c>
      <c r="F1296" s="149" t="s">
        <v>2867</v>
      </c>
      <c r="G1296" s="149" t="s">
        <v>10423</v>
      </c>
      <c r="H1296" s="149" t="s">
        <v>1930</v>
      </c>
      <c r="I1296" s="149" t="s">
        <v>1887</v>
      </c>
      <c r="K1296" s="151">
        <v>36504</v>
      </c>
      <c r="L1296" s="149" t="s">
        <v>1931</v>
      </c>
    </row>
    <row r="1297" spans="1:12" hidden="1" x14ac:dyDescent="0.2">
      <c r="A1297" s="149" t="s">
        <v>10421</v>
      </c>
      <c r="D1297" s="149" t="s">
        <v>1932</v>
      </c>
      <c r="E1297" s="149">
        <f t="shared" si="20"/>
        <v>2260005010</v>
      </c>
      <c r="F1297" s="149" t="s">
        <v>2867</v>
      </c>
      <c r="G1297" s="149" t="s">
        <v>10423</v>
      </c>
      <c r="H1297" s="149" t="s">
        <v>1930</v>
      </c>
      <c r="I1297" s="149" t="s">
        <v>1933</v>
      </c>
    </row>
    <row r="1298" spans="1:12" hidden="1" x14ac:dyDescent="0.2">
      <c r="A1298" s="149" t="s">
        <v>10421</v>
      </c>
      <c r="D1298" s="149" t="s">
        <v>1934</v>
      </c>
      <c r="E1298" s="149">
        <f t="shared" si="20"/>
        <v>2260005015</v>
      </c>
      <c r="F1298" s="149" t="s">
        <v>2867</v>
      </c>
      <c r="G1298" s="149" t="s">
        <v>10423</v>
      </c>
      <c r="H1298" s="149" t="s">
        <v>1930</v>
      </c>
      <c r="I1298" s="149" t="s">
        <v>1935</v>
      </c>
    </row>
    <row r="1299" spans="1:12" hidden="1" x14ac:dyDescent="0.2">
      <c r="A1299" s="149" t="s">
        <v>10421</v>
      </c>
      <c r="D1299" s="149" t="s">
        <v>1936</v>
      </c>
      <c r="E1299" s="149">
        <f t="shared" si="20"/>
        <v>2260005020</v>
      </c>
      <c r="F1299" s="149" t="s">
        <v>2867</v>
      </c>
      <c r="G1299" s="149" t="s">
        <v>10423</v>
      </c>
      <c r="H1299" s="149" t="s">
        <v>1930</v>
      </c>
      <c r="I1299" s="149" t="s">
        <v>1937</v>
      </c>
    </row>
    <row r="1300" spans="1:12" hidden="1" x14ac:dyDescent="0.2">
      <c r="A1300" s="149" t="s">
        <v>10421</v>
      </c>
      <c r="D1300" s="149" t="s">
        <v>1938</v>
      </c>
      <c r="E1300" s="149">
        <f t="shared" si="20"/>
        <v>2260005025</v>
      </c>
      <c r="F1300" s="149" t="s">
        <v>2867</v>
      </c>
      <c r="G1300" s="149" t="s">
        <v>10423</v>
      </c>
      <c r="H1300" s="149" t="s">
        <v>1930</v>
      </c>
      <c r="I1300" s="149" t="s">
        <v>1939</v>
      </c>
    </row>
    <row r="1301" spans="1:12" hidden="1" x14ac:dyDescent="0.2">
      <c r="A1301" s="149" t="s">
        <v>10421</v>
      </c>
      <c r="D1301" s="149" t="s">
        <v>1940</v>
      </c>
      <c r="E1301" s="149">
        <f t="shared" si="20"/>
        <v>2260005030</v>
      </c>
      <c r="F1301" s="149" t="s">
        <v>2867</v>
      </c>
      <c r="G1301" s="149" t="s">
        <v>10423</v>
      </c>
      <c r="H1301" s="149" t="s">
        <v>1930</v>
      </c>
      <c r="I1301" s="149" t="s">
        <v>1941</v>
      </c>
    </row>
    <row r="1302" spans="1:12" hidden="1" x14ac:dyDescent="0.2">
      <c r="A1302" s="149" t="s">
        <v>10421</v>
      </c>
      <c r="D1302" s="149" t="s">
        <v>1942</v>
      </c>
      <c r="E1302" s="149">
        <f t="shared" si="20"/>
        <v>2260005035</v>
      </c>
      <c r="F1302" s="149" t="s">
        <v>2867</v>
      </c>
      <c r="G1302" s="149" t="s">
        <v>10423</v>
      </c>
      <c r="H1302" s="149" t="s">
        <v>1930</v>
      </c>
      <c r="I1302" s="149" t="s">
        <v>1943</v>
      </c>
    </row>
    <row r="1303" spans="1:12" hidden="1" x14ac:dyDescent="0.2">
      <c r="A1303" s="149" t="s">
        <v>10421</v>
      </c>
      <c r="D1303" s="149" t="s">
        <v>1944</v>
      </c>
      <c r="E1303" s="149">
        <f t="shared" si="20"/>
        <v>2260005040</v>
      </c>
      <c r="F1303" s="149" t="s">
        <v>2867</v>
      </c>
      <c r="G1303" s="149" t="s">
        <v>10423</v>
      </c>
      <c r="H1303" s="149" t="s">
        <v>1930</v>
      </c>
      <c r="I1303" s="149" t="s">
        <v>1945</v>
      </c>
      <c r="K1303" s="151">
        <v>36504</v>
      </c>
      <c r="L1303" s="149" t="s">
        <v>1946</v>
      </c>
    </row>
    <row r="1304" spans="1:12" hidden="1" x14ac:dyDescent="0.2">
      <c r="A1304" s="149" t="s">
        <v>10421</v>
      </c>
      <c r="D1304" s="149" t="s">
        <v>1947</v>
      </c>
      <c r="E1304" s="149">
        <f t="shared" si="20"/>
        <v>2260005045</v>
      </c>
      <c r="F1304" s="149" t="s">
        <v>2867</v>
      </c>
      <c r="G1304" s="149" t="s">
        <v>10423</v>
      </c>
      <c r="H1304" s="149" t="s">
        <v>1930</v>
      </c>
      <c r="I1304" s="149" t="s">
        <v>1948</v>
      </c>
    </row>
    <row r="1305" spans="1:12" hidden="1" x14ac:dyDescent="0.2">
      <c r="A1305" s="149" t="s">
        <v>10421</v>
      </c>
      <c r="D1305" s="149" t="s">
        <v>1949</v>
      </c>
      <c r="E1305" s="149">
        <f t="shared" si="20"/>
        <v>2260005050</v>
      </c>
      <c r="F1305" s="149" t="s">
        <v>2867</v>
      </c>
      <c r="G1305" s="149" t="s">
        <v>10423</v>
      </c>
      <c r="H1305" s="149" t="s">
        <v>1930</v>
      </c>
      <c r="I1305" s="149" t="s">
        <v>1950</v>
      </c>
    </row>
    <row r="1306" spans="1:12" hidden="1" x14ac:dyDescent="0.2">
      <c r="A1306" s="149" t="s">
        <v>10421</v>
      </c>
      <c r="D1306" s="149" t="s">
        <v>1951</v>
      </c>
      <c r="E1306" s="149">
        <f t="shared" si="20"/>
        <v>2260005055</v>
      </c>
      <c r="F1306" s="149" t="s">
        <v>2867</v>
      </c>
      <c r="G1306" s="149" t="s">
        <v>10423</v>
      </c>
      <c r="H1306" s="149" t="s">
        <v>1930</v>
      </c>
      <c r="I1306" s="149" t="s">
        <v>1952</v>
      </c>
    </row>
    <row r="1307" spans="1:12" hidden="1" x14ac:dyDescent="0.2">
      <c r="A1307" s="149" t="s">
        <v>10421</v>
      </c>
      <c r="D1307" s="149" t="s">
        <v>1953</v>
      </c>
      <c r="E1307" s="149">
        <f t="shared" si="20"/>
        <v>2260005060</v>
      </c>
      <c r="F1307" s="149" t="s">
        <v>2867</v>
      </c>
      <c r="G1307" s="149" t="s">
        <v>10423</v>
      </c>
      <c r="H1307" s="149" t="s">
        <v>1930</v>
      </c>
      <c r="I1307" s="149" t="s">
        <v>1954</v>
      </c>
      <c r="J1307" s="151">
        <v>36504</v>
      </c>
    </row>
    <row r="1308" spans="1:12" hidden="1" x14ac:dyDescent="0.2">
      <c r="A1308" s="149" t="s">
        <v>10421</v>
      </c>
      <c r="D1308" s="149" t="s">
        <v>3171</v>
      </c>
      <c r="E1308" s="149">
        <f t="shared" si="20"/>
        <v>2260006000</v>
      </c>
      <c r="F1308" s="149" t="s">
        <v>2867</v>
      </c>
      <c r="G1308" s="149" t="s">
        <v>10423</v>
      </c>
      <c r="H1308" s="149" t="s">
        <v>3172</v>
      </c>
      <c r="I1308" s="149" t="s">
        <v>1887</v>
      </c>
      <c r="K1308" s="151">
        <v>36504</v>
      </c>
      <c r="L1308" s="149" t="s">
        <v>3173</v>
      </c>
    </row>
    <row r="1309" spans="1:12" hidden="1" x14ac:dyDescent="0.2">
      <c r="A1309" s="149" t="s">
        <v>10421</v>
      </c>
      <c r="D1309" s="149" t="s">
        <v>3174</v>
      </c>
      <c r="E1309" s="149">
        <f t="shared" si="20"/>
        <v>2260006005</v>
      </c>
      <c r="F1309" s="149" t="s">
        <v>2867</v>
      </c>
      <c r="G1309" s="149" t="s">
        <v>10423</v>
      </c>
      <c r="H1309" s="149" t="s">
        <v>3172</v>
      </c>
      <c r="I1309" s="149" t="s">
        <v>3175</v>
      </c>
      <c r="K1309" s="151">
        <v>36504</v>
      </c>
      <c r="L1309" s="149" t="s">
        <v>3176</v>
      </c>
    </row>
    <row r="1310" spans="1:12" hidden="1" x14ac:dyDescent="0.2">
      <c r="A1310" s="149" t="s">
        <v>10421</v>
      </c>
      <c r="D1310" s="149" t="s">
        <v>3177</v>
      </c>
      <c r="E1310" s="149">
        <f t="shared" si="20"/>
        <v>2260006010</v>
      </c>
      <c r="F1310" s="149" t="s">
        <v>2867</v>
      </c>
      <c r="G1310" s="149" t="s">
        <v>10423</v>
      </c>
      <c r="H1310" s="149" t="s">
        <v>3172</v>
      </c>
      <c r="I1310" s="149" t="s">
        <v>3178</v>
      </c>
      <c r="K1310" s="151">
        <v>36504</v>
      </c>
      <c r="L1310" s="149" t="s">
        <v>3176</v>
      </c>
    </row>
    <row r="1311" spans="1:12" hidden="1" x14ac:dyDescent="0.2">
      <c r="A1311" s="149" t="s">
        <v>10421</v>
      </c>
      <c r="D1311" s="149" t="s">
        <v>3179</v>
      </c>
      <c r="E1311" s="149">
        <f t="shared" si="20"/>
        <v>2260006015</v>
      </c>
      <c r="F1311" s="149" t="s">
        <v>2867</v>
      </c>
      <c r="G1311" s="149" t="s">
        <v>10423</v>
      </c>
      <c r="H1311" s="149" t="s">
        <v>3172</v>
      </c>
      <c r="I1311" s="149" t="s">
        <v>3180</v>
      </c>
      <c r="K1311" s="151">
        <v>36504</v>
      </c>
      <c r="L1311" s="149" t="s">
        <v>3176</v>
      </c>
    </row>
    <row r="1312" spans="1:12" hidden="1" x14ac:dyDescent="0.2">
      <c r="A1312" s="149" t="s">
        <v>10421</v>
      </c>
      <c r="D1312" s="149" t="s">
        <v>3181</v>
      </c>
      <c r="E1312" s="149">
        <f t="shared" si="20"/>
        <v>2260006020</v>
      </c>
      <c r="F1312" s="149" t="s">
        <v>2867</v>
      </c>
      <c r="G1312" s="149" t="s">
        <v>10423</v>
      </c>
      <c r="H1312" s="149" t="s">
        <v>3172</v>
      </c>
      <c r="I1312" s="149" t="s">
        <v>3182</v>
      </c>
      <c r="K1312" s="151">
        <v>36504</v>
      </c>
      <c r="L1312" s="149" t="s">
        <v>3176</v>
      </c>
    </row>
    <row r="1313" spans="1:12" hidden="1" x14ac:dyDescent="0.2">
      <c r="A1313" s="149" t="s">
        <v>10421</v>
      </c>
      <c r="D1313" s="149" t="s">
        <v>3183</v>
      </c>
      <c r="E1313" s="149">
        <f t="shared" si="20"/>
        <v>2260006025</v>
      </c>
      <c r="F1313" s="149" t="s">
        <v>2867</v>
      </c>
      <c r="G1313" s="149" t="s">
        <v>10423</v>
      </c>
      <c r="H1313" s="149" t="s">
        <v>3172</v>
      </c>
      <c r="I1313" s="149" t="s">
        <v>3184</v>
      </c>
      <c r="K1313" s="151">
        <v>36504</v>
      </c>
      <c r="L1313" s="149" t="s">
        <v>3176</v>
      </c>
    </row>
    <row r="1314" spans="1:12" hidden="1" x14ac:dyDescent="0.2">
      <c r="A1314" s="149" t="s">
        <v>10421</v>
      </c>
      <c r="D1314" s="149" t="s">
        <v>3185</v>
      </c>
      <c r="E1314" s="149">
        <f t="shared" si="20"/>
        <v>2260006030</v>
      </c>
      <c r="F1314" s="149" t="s">
        <v>2867</v>
      </c>
      <c r="G1314" s="149" t="s">
        <v>10423</v>
      </c>
      <c r="H1314" s="149" t="s">
        <v>3172</v>
      </c>
      <c r="I1314" s="149" t="s">
        <v>3186</v>
      </c>
      <c r="K1314" s="151">
        <v>36504</v>
      </c>
      <c r="L1314" s="149" t="s">
        <v>3176</v>
      </c>
    </row>
    <row r="1315" spans="1:12" hidden="1" x14ac:dyDescent="0.2">
      <c r="A1315" s="149" t="s">
        <v>10421</v>
      </c>
      <c r="D1315" s="149" t="s">
        <v>3187</v>
      </c>
      <c r="E1315" s="149">
        <f t="shared" si="20"/>
        <v>2260007000</v>
      </c>
      <c r="F1315" s="149" t="s">
        <v>2867</v>
      </c>
      <c r="G1315" s="149" t="s">
        <v>10423</v>
      </c>
      <c r="H1315" s="149" t="s">
        <v>3188</v>
      </c>
      <c r="I1315" s="149" t="s">
        <v>1887</v>
      </c>
    </row>
    <row r="1316" spans="1:12" hidden="1" x14ac:dyDescent="0.2">
      <c r="A1316" s="149" t="s">
        <v>10421</v>
      </c>
      <c r="D1316" s="149" t="s">
        <v>3189</v>
      </c>
      <c r="E1316" s="149">
        <f t="shared" si="20"/>
        <v>2260007005</v>
      </c>
      <c r="F1316" s="149" t="s">
        <v>2867</v>
      </c>
      <c r="G1316" s="149" t="s">
        <v>10423</v>
      </c>
      <c r="H1316" s="149" t="s">
        <v>3188</v>
      </c>
      <c r="I1316" s="149" t="s">
        <v>3190</v>
      </c>
      <c r="K1316" s="151">
        <v>36504</v>
      </c>
      <c r="L1316" s="149" t="s">
        <v>105</v>
      </c>
    </row>
    <row r="1317" spans="1:12" hidden="1" x14ac:dyDescent="0.2">
      <c r="A1317" s="149" t="s">
        <v>10421</v>
      </c>
      <c r="D1317" s="149" t="s">
        <v>106</v>
      </c>
      <c r="E1317" s="149">
        <f t="shared" si="20"/>
        <v>2260007010</v>
      </c>
      <c r="F1317" s="149" t="s">
        <v>2867</v>
      </c>
      <c r="G1317" s="149" t="s">
        <v>10423</v>
      </c>
      <c r="H1317" s="149" t="s">
        <v>3188</v>
      </c>
      <c r="I1317" s="149" t="s">
        <v>107</v>
      </c>
      <c r="K1317" s="151">
        <v>36504</v>
      </c>
      <c r="L1317" s="149" t="s">
        <v>1946</v>
      </c>
    </row>
    <row r="1318" spans="1:12" hidden="1" x14ac:dyDescent="0.2">
      <c r="A1318" s="149" t="s">
        <v>10421</v>
      </c>
      <c r="D1318" s="149" t="s">
        <v>108</v>
      </c>
      <c r="E1318" s="149">
        <f t="shared" si="20"/>
        <v>2260007015</v>
      </c>
      <c r="F1318" s="149" t="s">
        <v>2867</v>
      </c>
      <c r="G1318" s="149" t="s">
        <v>10423</v>
      </c>
      <c r="H1318" s="149" t="s">
        <v>3188</v>
      </c>
      <c r="I1318" s="149" t="s">
        <v>109</v>
      </c>
      <c r="K1318" s="151">
        <v>36504</v>
      </c>
      <c r="L1318" s="149" t="s">
        <v>110</v>
      </c>
    </row>
    <row r="1319" spans="1:12" hidden="1" x14ac:dyDescent="0.2">
      <c r="A1319" s="149" t="s">
        <v>10421</v>
      </c>
      <c r="D1319" s="149" t="s">
        <v>111</v>
      </c>
      <c r="E1319" s="149">
        <f t="shared" si="20"/>
        <v>2260007020</v>
      </c>
      <c r="F1319" s="149" t="s">
        <v>2867</v>
      </c>
      <c r="G1319" s="149" t="s">
        <v>10423</v>
      </c>
      <c r="H1319" s="149" t="s">
        <v>3188</v>
      </c>
      <c r="I1319" s="149" t="s">
        <v>112</v>
      </c>
      <c r="K1319" s="151">
        <v>36504</v>
      </c>
      <c r="L1319" s="149" t="s">
        <v>13216</v>
      </c>
    </row>
    <row r="1320" spans="1:12" hidden="1" x14ac:dyDescent="0.2">
      <c r="A1320" s="149" t="s">
        <v>10421</v>
      </c>
      <c r="D1320" s="149" t="s">
        <v>113</v>
      </c>
      <c r="E1320" s="149">
        <f t="shared" si="20"/>
        <v>2260008000</v>
      </c>
      <c r="F1320" s="149" t="s">
        <v>2867</v>
      </c>
      <c r="G1320" s="149" t="s">
        <v>10423</v>
      </c>
      <c r="H1320" s="149" t="s">
        <v>114</v>
      </c>
      <c r="I1320" s="149" t="s">
        <v>1887</v>
      </c>
      <c r="K1320" s="151">
        <v>36504</v>
      </c>
      <c r="L1320" s="149" t="s">
        <v>115</v>
      </c>
    </row>
    <row r="1321" spans="1:12" hidden="1" x14ac:dyDescent="0.2">
      <c r="A1321" s="149" t="s">
        <v>10421</v>
      </c>
      <c r="D1321" s="149" t="s">
        <v>116</v>
      </c>
      <c r="E1321" s="149">
        <f t="shared" si="20"/>
        <v>2260008005</v>
      </c>
      <c r="F1321" s="149" t="s">
        <v>2867</v>
      </c>
      <c r="G1321" s="149" t="s">
        <v>10423</v>
      </c>
      <c r="H1321" s="149" t="s">
        <v>114</v>
      </c>
      <c r="I1321" s="149" t="s">
        <v>114</v>
      </c>
      <c r="K1321" s="151">
        <v>36504</v>
      </c>
      <c r="L1321" s="149" t="s">
        <v>117</v>
      </c>
    </row>
    <row r="1322" spans="1:12" hidden="1" x14ac:dyDescent="0.2">
      <c r="A1322" s="149" t="s">
        <v>10421</v>
      </c>
      <c r="D1322" s="149" t="s">
        <v>118</v>
      </c>
      <c r="E1322" s="149">
        <f t="shared" si="20"/>
        <v>2260008010</v>
      </c>
      <c r="F1322" s="149" t="s">
        <v>2867</v>
      </c>
      <c r="G1322" s="149" t="s">
        <v>10423</v>
      </c>
      <c r="H1322" s="149" t="s">
        <v>114</v>
      </c>
      <c r="I1322" s="149" t="s">
        <v>119</v>
      </c>
      <c r="K1322" s="151">
        <v>36504</v>
      </c>
      <c r="L1322" s="149" t="s">
        <v>13216</v>
      </c>
    </row>
    <row r="1323" spans="1:12" hidden="1" x14ac:dyDescent="0.2">
      <c r="A1323" s="149" t="s">
        <v>10421</v>
      </c>
      <c r="D1323" s="149" t="s">
        <v>496</v>
      </c>
      <c r="E1323" s="149">
        <f t="shared" si="20"/>
        <v>2260009000</v>
      </c>
      <c r="F1323" s="149" t="s">
        <v>2867</v>
      </c>
      <c r="G1323" s="149" t="s">
        <v>10423</v>
      </c>
      <c r="H1323" s="149" t="s">
        <v>497</v>
      </c>
      <c r="I1323" s="149" t="s">
        <v>10425</v>
      </c>
      <c r="J1323" s="151">
        <v>36504</v>
      </c>
    </row>
    <row r="1324" spans="1:12" hidden="1" x14ac:dyDescent="0.2">
      <c r="A1324" s="149" t="s">
        <v>10421</v>
      </c>
      <c r="D1324" s="149" t="s">
        <v>6154</v>
      </c>
      <c r="E1324" s="149">
        <f t="shared" si="20"/>
        <v>2260009010</v>
      </c>
      <c r="F1324" s="149" t="s">
        <v>2867</v>
      </c>
      <c r="G1324" s="149" t="s">
        <v>10423</v>
      </c>
      <c r="H1324" s="149" t="s">
        <v>497</v>
      </c>
      <c r="I1324" s="149" t="s">
        <v>6155</v>
      </c>
      <c r="J1324" s="151">
        <v>36504</v>
      </c>
    </row>
    <row r="1325" spans="1:12" hidden="1" x14ac:dyDescent="0.2">
      <c r="A1325" s="149" t="s">
        <v>10421</v>
      </c>
      <c r="D1325" s="149" t="s">
        <v>6156</v>
      </c>
      <c r="E1325" s="149">
        <f t="shared" si="20"/>
        <v>2260010000</v>
      </c>
      <c r="F1325" s="149" t="s">
        <v>2867</v>
      </c>
      <c r="G1325" s="149" t="s">
        <v>10423</v>
      </c>
      <c r="H1325" s="149" t="s">
        <v>4606</v>
      </c>
      <c r="I1325" s="149" t="s">
        <v>10425</v>
      </c>
      <c r="J1325" s="151">
        <v>36504</v>
      </c>
    </row>
    <row r="1326" spans="1:12" hidden="1" x14ac:dyDescent="0.2">
      <c r="A1326" s="149" t="s">
        <v>10421</v>
      </c>
      <c r="D1326" s="149" t="s">
        <v>6157</v>
      </c>
      <c r="E1326" s="149">
        <f t="shared" si="20"/>
        <v>2260010010</v>
      </c>
      <c r="F1326" s="149" t="s">
        <v>2867</v>
      </c>
      <c r="G1326" s="149" t="s">
        <v>10423</v>
      </c>
      <c r="H1326" s="149" t="s">
        <v>4606</v>
      </c>
      <c r="I1326" s="149" t="s">
        <v>6158</v>
      </c>
      <c r="J1326" s="151">
        <v>36504</v>
      </c>
    </row>
    <row r="1327" spans="1:12" hidden="1" x14ac:dyDescent="0.2">
      <c r="A1327" s="149" t="s">
        <v>10421</v>
      </c>
      <c r="D1327" s="149" t="s">
        <v>6159</v>
      </c>
      <c r="E1327" s="149">
        <f t="shared" si="20"/>
        <v>2265000000</v>
      </c>
      <c r="F1327" s="149" t="s">
        <v>2867</v>
      </c>
      <c r="G1327" s="149" t="s">
        <v>6160</v>
      </c>
      <c r="H1327" s="149" t="s">
        <v>6161</v>
      </c>
      <c r="I1327" s="149" t="s">
        <v>10425</v>
      </c>
    </row>
    <row r="1328" spans="1:12" hidden="1" x14ac:dyDescent="0.2">
      <c r="A1328" s="149" t="s">
        <v>10421</v>
      </c>
      <c r="D1328" s="149" t="s">
        <v>6162</v>
      </c>
      <c r="E1328" s="149">
        <f t="shared" si="20"/>
        <v>2265001000</v>
      </c>
      <c r="F1328" s="149" t="s">
        <v>2867</v>
      </c>
      <c r="G1328" s="149" t="s">
        <v>6160</v>
      </c>
      <c r="H1328" s="149" t="s">
        <v>10427</v>
      </c>
      <c r="I1328" s="149" t="s">
        <v>1887</v>
      </c>
    </row>
    <row r="1329" spans="1:12" hidden="1" x14ac:dyDescent="0.2">
      <c r="A1329" s="149" t="s">
        <v>10421</v>
      </c>
      <c r="D1329" s="149" t="s">
        <v>6163</v>
      </c>
      <c r="E1329" s="149">
        <f t="shared" si="20"/>
        <v>2265001010</v>
      </c>
      <c r="F1329" s="149" t="s">
        <v>2867</v>
      </c>
      <c r="G1329" s="149" t="s">
        <v>6160</v>
      </c>
      <c r="H1329" s="149" t="s">
        <v>10427</v>
      </c>
      <c r="I1329" s="149" t="s">
        <v>10429</v>
      </c>
    </row>
    <row r="1330" spans="1:12" hidden="1" x14ac:dyDescent="0.2">
      <c r="A1330" s="149" t="s">
        <v>10421</v>
      </c>
      <c r="D1330" s="149" t="s">
        <v>6164</v>
      </c>
      <c r="E1330" s="149">
        <f t="shared" si="20"/>
        <v>2265001020</v>
      </c>
      <c r="F1330" s="149" t="s">
        <v>2867</v>
      </c>
      <c r="G1330" s="149" t="s">
        <v>6160</v>
      </c>
      <c r="H1330" s="149" t="s">
        <v>10427</v>
      </c>
      <c r="I1330" s="149" t="s">
        <v>10431</v>
      </c>
    </row>
    <row r="1331" spans="1:12" hidden="1" x14ac:dyDescent="0.2">
      <c r="A1331" s="149" t="s">
        <v>10421</v>
      </c>
      <c r="D1331" s="149" t="s">
        <v>6165</v>
      </c>
      <c r="E1331" s="149">
        <f t="shared" si="20"/>
        <v>2265001030</v>
      </c>
      <c r="F1331" s="149" t="s">
        <v>2867</v>
      </c>
      <c r="G1331" s="149" t="s">
        <v>6160</v>
      </c>
      <c r="H1331" s="149" t="s">
        <v>10427</v>
      </c>
      <c r="I1331" s="149" t="s">
        <v>10433</v>
      </c>
      <c r="K1331" s="151">
        <v>37342</v>
      </c>
      <c r="L1331" s="149" t="s">
        <v>13197</v>
      </c>
    </row>
    <row r="1332" spans="1:12" hidden="1" x14ac:dyDescent="0.2">
      <c r="A1332" s="149" t="s">
        <v>10421</v>
      </c>
      <c r="D1332" s="149" t="s">
        <v>6166</v>
      </c>
      <c r="E1332" s="149">
        <f t="shared" si="20"/>
        <v>2265001040</v>
      </c>
      <c r="F1332" s="149" t="s">
        <v>2867</v>
      </c>
      <c r="G1332" s="149" t="s">
        <v>6160</v>
      </c>
      <c r="H1332" s="149" t="s">
        <v>10427</v>
      </c>
      <c r="I1332" s="149" t="s">
        <v>13199</v>
      </c>
    </row>
    <row r="1333" spans="1:12" hidden="1" x14ac:dyDescent="0.2">
      <c r="A1333" s="149" t="s">
        <v>10421</v>
      </c>
      <c r="D1333" s="149" t="s">
        <v>6167</v>
      </c>
      <c r="E1333" s="149">
        <f t="shared" si="20"/>
        <v>2265001050</v>
      </c>
      <c r="F1333" s="149" t="s">
        <v>2867</v>
      </c>
      <c r="G1333" s="149" t="s">
        <v>6160</v>
      </c>
      <c r="H1333" s="149" t="s">
        <v>10427</v>
      </c>
      <c r="I1333" s="149" t="s">
        <v>13201</v>
      </c>
    </row>
    <row r="1334" spans="1:12" hidden="1" x14ac:dyDescent="0.2">
      <c r="A1334" s="149" t="s">
        <v>10421</v>
      </c>
      <c r="D1334" s="149" t="s">
        <v>6168</v>
      </c>
      <c r="E1334" s="149">
        <f t="shared" si="20"/>
        <v>2265001060</v>
      </c>
      <c r="F1334" s="149" t="s">
        <v>2867</v>
      </c>
      <c r="G1334" s="149" t="s">
        <v>6160</v>
      </c>
      <c r="H1334" s="149" t="s">
        <v>10427</v>
      </c>
      <c r="I1334" s="149" t="s">
        <v>13203</v>
      </c>
    </row>
    <row r="1335" spans="1:12" hidden="1" x14ac:dyDescent="0.2">
      <c r="A1335" s="149" t="s">
        <v>10421</v>
      </c>
      <c r="D1335" s="149" t="s">
        <v>6169</v>
      </c>
      <c r="E1335" s="149">
        <f t="shared" si="20"/>
        <v>2265002000</v>
      </c>
      <c r="F1335" s="149" t="s">
        <v>2867</v>
      </c>
      <c r="G1335" s="149" t="s">
        <v>6160</v>
      </c>
      <c r="H1335" s="149" t="s">
        <v>13205</v>
      </c>
      <c r="I1335" s="149" t="s">
        <v>1887</v>
      </c>
      <c r="K1335" s="151">
        <v>36504</v>
      </c>
      <c r="L1335" s="149" t="s">
        <v>13206</v>
      </c>
    </row>
    <row r="1336" spans="1:12" hidden="1" x14ac:dyDescent="0.2">
      <c r="A1336" s="149" t="s">
        <v>10421</v>
      </c>
      <c r="D1336" s="149" t="s">
        <v>6170</v>
      </c>
      <c r="E1336" s="149">
        <f t="shared" si="20"/>
        <v>2265002003</v>
      </c>
      <c r="F1336" s="149" t="s">
        <v>2867</v>
      </c>
      <c r="G1336" s="149" t="s">
        <v>6160</v>
      </c>
      <c r="H1336" s="149" t="s">
        <v>13205</v>
      </c>
      <c r="I1336" s="149" t="s">
        <v>13208</v>
      </c>
      <c r="K1336" s="151">
        <v>36504</v>
      </c>
      <c r="L1336" s="149" t="s">
        <v>13209</v>
      </c>
    </row>
    <row r="1337" spans="1:12" hidden="1" x14ac:dyDescent="0.2">
      <c r="A1337" s="149" t="s">
        <v>10421</v>
      </c>
      <c r="D1337" s="149" t="s">
        <v>6171</v>
      </c>
      <c r="E1337" s="149">
        <f t="shared" si="20"/>
        <v>2265002006</v>
      </c>
      <c r="F1337" s="149" t="s">
        <v>2867</v>
      </c>
      <c r="G1337" s="149" t="s">
        <v>6160</v>
      </c>
      <c r="H1337" s="149" t="s">
        <v>13205</v>
      </c>
      <c r="I1337" s="149" t="s">
        <v>13211</v>
      </c>
    </row>
    <row r="1338" spans="1:12" hidden="1" x14ac:dyDescent="0.2">
      <c r="A1338" s="149" t="s">
        <v>10421</v>
      </c>
      <c r="D1338" s="149" t="s">
        <v>6172</v>
      </c>
      <c r="E1338" s="149">
        <f t="shared" si="20"/>
        <v>2265002009</v>
      </c>
      <c r="F1338" s="149" t="s">
        <v>2867</v>
      </c>
      <c r="G1338" s="149" t="s">
        <v>6160</v>
      </c>
      <c r="H1338" s="149" t="s">
        <v>13205</v>
      </c>
      <c r="I1338" s="149" t="s">
        <v>13213</v>
      </c>
    </row>
    <row r="1339" spans="1:12" hidden="1" x14ac:dyDescent="0.2">
      <c r="A1339" s="149" t="s">
        <v>10421</v>
      </c>
      <c r="D1339" s="149" t="s">
        <v>6173</v>
      </c>
      <c r="E1339" s="149">
        <f t="shared" si="20"/>
        <v>2265002012</v>
      </c>
      <c r="F1339" s="149" t="s">
        <v>2867</v>
      </c>
      <c r="G1339" s="149" t="s">
        <v>6160</v>
      </c>
      <c r="H1339" s="149" t="s">
        <v>13205</v>
      </c>
      <c r="I1339" s="149" t="s">
        <v>13215</v>
      </c>
      <c r="K1339" s="151">
        <v>36504</v>
      </c>
      <c r="L1339" s="149" t="s">
        <v>13216</v>
      </c>
    </row>
    <row r="1340" spans="1:12" hidden="1" x14ac:dyDescent="0.2">
      <c r="A1340" s="149" t="s">
        <v>10421</v>
      </c>
      <c r="D1340" s="149" t="s">
        <v>6174</v>
      </c>
      <c r="E1340" s="149">
        <f t="shared" si="20"/>
        <v>2265002015</v>
      </c>
      <c r="F1340" s="149" t="s">
        <v>2867</v>
      </c>
      <c r="G1340" s="149" t="s">
        <v>6160</v>
      </c>
      <c r="H1340" s="149" t="s">
        <v>13205</v>
      </c>
      <c r="I1340" s="149" t="s">
        <v>13218</v>
      </c>
    </row>
    <row r="1341" spans="1:12" hidden="1" x14ac:dyDescent="0.2">
      <c r="A1341" s="149" t="s">
        <v>10421</v>
      </c>
      <c r="D1341" s="149" t="s">
        <v>6175</v>
      </c>
      <c r="E1341" s="149">
        <f t="shared" si="20"/>
        <v>2265002018</v>
      </c>
      <c r="F1341" s="149" t="s">
        <v>2867</v>
      </c>
      <c r="G1341" s="149" t="s">
        <v>6160</v>
      </c>
      <c r="H1341" s="149" t="s">
        <v>13205</v>
      </c>
      <c r="I1341" s="149" t="s">
        <v>13220</v>
      </c>
    </row>
    <row r="1342" spans="1:12" hidden="1" x14ac:dyDescent="0.2">
      <c r="A1342" s="149" t="s">
        <v>10421</v>
      </c>
      <c r="D1342" s="149" t="s">
        <v>6176</v>
      </c>
      <c r="E1342" s="149">
        <f t="shared" si="20"/>
        <v>2265002021</v>
      </c>
      <c r="F1342" s="149" t="s">
        <v>2867</v>
      </c>
      <c r="G1342" s="149" t="s">
        <v>6160</v>
      </c>
      <c r="H1342" s="149" t="s">
        <v>13205</v>
      </c>
      <c r="I1342" s="149" t="s">
        <v>13222</v>
      </c>
    </row>
    <row r="1343" spans="1:12" hidden="1" x14ac:dyDescent="0.2">
      <c r="A1343" s="149" t="s">
        <v>10421</v>
      </c>
      <c r="D1343" s="149" t="s">
        <v>6177</v>
      </c>
      <c r="E1343" s="149">
        <f t="shared" si="20"/>
        <v>2265002024</v>
      </c>
      <c r="F1343" s="149" t="s">
        <v>2867</v>
      </c>
      <c r="G1343" s="149" t="s">
        <v>6160</v>
      </c>
      <c r="H1343" s="149" t="s">
        <v>13205</v>
      </c>
      <c r="I1343" s="149" t="s">
        <v>10446</v>
      </c>
    </row>
    <row r="1344" spans="1:12" hidden="1" x14ac:dyDescent="0.2">
      <c r="A1344" s="149" t="s">
        <v>10421</v>
      </c>
      <c r="D1344" s="149" t="s">
        <v>6178</v>
      </c>
      <c r="E1344" s="149">
        <f t="shared" si="20"/>
        <v>2265002027</v>
      </c>
      <c r="F1344" s="149" t="s">
        <v>2867</v>
      </c>
      <c r="G1344" s="149" t="s">
        <v>6160</v>
      </c>
      <c r="H1344" s="149" t="s">
        <v>13205</v>
      </c>
      <c r="I1344" s="149" t="s">
        <v>10448</v>
      </c>
      <c r="K1344" s="151">
        <v>36504</v>
      </c>
      <c r="L1344" s="149" t="s">
        <v>10449</v>
      </c>
    </row>
    <row r="1345" spans="1:12" hidden="1" x14ac:dyDescent="0.2">
      <c r="A1345" s="149" t="s">
        <v>10421</v>
      </c>
      <c r="D1345" s="149" t="s">
        <v>6179</v>
      </c>
      <c r="E1345" s="149">
        <f t="shared" si="20"/>
        <v>2265002030</v>
      </c>
      <c r="F1345" s="149" t="s">
        <v>2867</v>
      </c>
      <c r="G1345" s="149" t="s">
        <v>6160</v>
      </c>
      <c r="H1345" s="149" t="s">
        <v>13205</v>
      </c>
      <c r="I1345" s="149" t="s">
        <v>10451</v>
      </c>
    </row>
    <row r="1346" spans="1:12" hidden="1" x14ac:dyDescent="0.2">
      <c r="A1346" s="149" t="s">
        <v>10421</v>
      </c>
      <c r="D1346" s="149" t="s">
        <v>6180</v>
      </c>
      <c r="E1346" s="149">
        <f t="shared" ref="E1346:E1409" si="21">VALUE(D1346)</f>
        <v>2265002033</v>
      </c>
      <c r="F1346" s="149" t="s">
        <v>2867</v>
      </c>
      <c r="G1346" s="149" t="s">
        <v>6160</v>
      </c>
      <c r="H1346" s="149" t="s">
        <v>13205</v>
      </c>
      <c r="I1346" s="149" t="s">
        <v>10453</v>
      </c>
    </row>
    <row r="1347" spans="1:12" hidden="1" x14ac:dyDescent="0.2">
      <c r="A1347" s="149" t="s">
        <v>10421</v>
      </c>
      <c r="D1347" s="149" t="s">
        <v>6181</v>
      </c>
      <c r="E1347" s="149">
        <f t="shared" si="21"/>
        <v>2265002036</v>
      </c>
      <c r="F1347" s="149" t="s">
        <v>2867</v>
      </c>
      <c r="G1347" s="149" t="s">
        <v>6160</v>
      </c>
      <c r="H1347" s="149" t="s">
        <v>13205</v>
      </c>
      <c r="I1347" s="149" t="s">
        <v>10455</v>
      </c>
    </row>
    <row r="1348" spans="1:12" hidden="1" x14ac:dyDescent="0.2">
      <c r="A1348" s="149" t="s">
        <v>10421</v>
      </c>
      <c r="D1348" s="149" t="s">
        <v>6182</v>
      </c>
      <c r="E1348" s="149">
        <f t="shared" si="21"/>
        <v>2265002039</v>
      </c>
      <c r="F1348" s="149" t="s">
        <v>2867</v>
      </c>
      <c r="G1348" s="149" t="s">
        <v>6160</v>
      </c>
      <c r="H1348" s="149" t="s">
        <v>13205</v>
      </c>
      <c r="I1348" s="149" t="s">
        <v>10457</v>
      </c>
    </row>
    <row r="1349" spans="1:12" hidden="1" x14ac:dyDescent="0.2">
      <c r="A1349" s="149" t="s">
        <v>10421</v>
      </c>
      <c r="D1349" s="149" t="s">
        <v>6183</v>
      </c>
      <c r="E1349" s="149">
        <f t="shared" si="21"/>
        <v>2265002042</v>
      </c>
      <c r="F1349" s="149" t="s">
        <v>2867</v>
      </c>
      <c r="G1349" s="149" t="s">
        <v>6160</v>
      </c>
      <c r="H1349" s="149" t="s">
        <v>13205</v>
      </c>
      <c r="I1349" s="149" t="s">
        <v>10459</v>
      </c>
    </row>
    <row r="1350" spans="1:12" hidden="1" x14ac:dyDescent="0.2">
      <c r="A1350" s="149" t="s">
        <v>10421</v>
      </c>
      <c r="D1350" s="149" t="s">
        <v>6184</v>
      </c>
      <c r="E1350" s="149">
        <f t="shared" si="21"/>
        <v>2265002045</v>
      </c>
      <c r="F1350" s="149" t="s">
        <v>2867</v>
      </c>
      <c r="G1350" s="149" t="s">
        <v>6160</v>
      </c>
      <c r="H1350" s="149" t="s">
        <v>13205</v>
      </c>
      <c r="I1350" s="149" t="s">
        <v>10461</v>
      </c>
    </row>
    <row r="1351" spans="1:12" hidden="1" x14ac:dyDescent="0.2">
      <c r="A1351" s="149" t="s">
        <v>10421</v>
      </c>
      <c r="D1351" s="149" t="s">
        <v>6185</v>
      </c>
      <c r="E1351" s="149">
        <f t="shared" si="21"/>
        <v>2265002048</v>
      </c>
      <c r="F1351" s="149" t="s">
        <v>2867</v>
      </c>
      <c r="G1351" s="149" t="s">
        <v>6160</v>
      </c>
      <c r="H1351" s="149" t="s">
        <v>13205</v>
      </c>
      <c r="I1351" s="149" t="s">
        <v>10463</v>
      </c>
    </row>
    <row r="1352" spans="1:12" hidden="1" x14ac:dyDescent="0.2">
      <c r="A1352" s="149" t="s">
        <v>10421</v>
      </c>
      <c r="D1352" s="149" t="s">
        <v>6186</v>
      </c>
      <c r="E1352" s="149">
        <f t="shared" si="21"/>
        <v>2265002051</v>
      </c>
      <c r="F1352" s="149" t="s">
        <v>2867</v>
      </c>
      <c r="G1352" s="149" t="s">
        <v>6160</v>
      </c>
      <c r="H1352" s="149" t="s">
        <v>13205</v>
      </c>
      <c r="I1352" s="149" t="s">
        <v>10465</v>
      </c>
    </row>
    <row r="1353" spans="1:12" hidden="1" x14ac:dyDescent="0.2">
      <c r="A1353" s="149" t="s">
        <v>10421</v>
      </c>
      <c r="D1353" s="149" t="s">
        <v>6187</v>
      </c>
      <c r="E1353" s="149">
        <f t="shared" si="21"/>
        <v>2265002054</v>
      </c>
      <c r="F1353" s="149" t="s">
        <v>2867</v>
      </c>
      <c r="G1353" s="149" t="s">
        <v>6160</v>
      </c>
      <c r="H1353" s="149" t="s">
        <v>13205</v>
      </c>
      <c r="I1353" s="149" t="s">
        <v>7632</v>
      </c>
    </row>
    <row r="1354" spans="1:12" hidden="1" x14ac:dyDescent="0.2">
      <c r="A1354" s="149" t="s">
        <v>10421</v>
      </c>
      <c r="D1354" s="149" t="s">
        <v>6188</v>
      </c>
      <c r="E1354" s="149">
        <f t="shared" si="21"/>
        <v>2265002057</v>
      </c>
      <c r="F1354" s="149" t="s">
        <v>2867</v>
      </c>
      <c r="G1354" s="149" t="s">
        <v>6160</v>
      </c>
      <c r="H1354" s="149" t="s">
        <v>13205</v>
      </c>
      <c r="I1354" s="149" t="s">
        <v>4587</v>
      </c>
    </row>
    <row r="1355" spans="1:12" hidden="1" x14ac:dyDescent="0.2">
      <c r="A1355" s="149" t="s">
        <v>10421</v>
      </c>
      <c r="D1355" s="149" t="s">
        <v>2002</v>
      </c>
      <c r="E1355" s="149">
        <f t="shared" si="21"/>
        <v>2265002060</v>
      </c>
      <c r="F1355" s="149" t="s">
        <v>2867</v>
      </c>
      <c r="G1355" s="149" t="s">
        <v>6160</v>
      </c>
      <c r="H1355" s="149" t="s">
        <v>13205</v>
      </c>
      <c r="I1355" s="149" t="s">
        <v>4589</v>
      </c>
    </row>
    <row r="1356" spans="1:12" hidden="1" x14ac:dyDescent="0.2">
      <c r="A1356" s="149" t="s">
        <v>10421</v>
      </c>
      <c r="D1356" s="149" t="s">
        <v>2003</v>
      </c>
      <c r="E1356" s="149">
        <f t="shared" si="21"/>
        <v>2265002063</v>
      </c>
      <c r="F1356" s="149" t="s">
        <v>2867</v>
      </c>
      <c r="G1356" s="149" t="s">
        <v>6160</v>
      </c>
      <c r="H1356" s="149" t="s">
        <v>13205</v>
      </c>
      <c r="I1356" s="149" t="s">
        <v>4591</v>
      </c>
      <c r="K1356" s="151">
        <v>36504</v>
      </c>
      <c r="L1356" s="149" t="s">
        <v>4592</v>
      </c>
    </row>
    <row r="1357" spans="1:12" hidden="1" x14ac:dyDescent="0.2">
      <c r="A1357" s="149" t="s">
        <v>10421</v>
      </c>
      <c r="D1357" s="149" t="s">
        <v>2004</v>
      </c>
      <c r="E1357" s="149">
        <f t="shared" si="21"/>
        <v>2265002066</v>
      </c>
      <c r="F1357" s="149" t="s">
        <v>2867</v>
      </c>
      <c r="G1357" s="149" t="s">
        <v>6160</v>
      </c>
      <c r="H1357" s="149" t="s">
        <v>13205</v>
      </c>
      <c r="I1357" s="149" t="s">
        <v>4594</v>
      </c>
    </row>
    <row r="1358" spans="1:12" hidden="1" x14ac:dyDescent="0.2">
      <c r="A1358" s="149" t="s">
        <v>10421</v>
      </c>
      <c r="D1358" s="149" t="s">
        <v>2005</v>
      </c>
      <c r="E1358" s="149">
        <f t="shared" si="21"/>
        <v>2265002069</v>
      </c>
      <c r="F1358" s="149" t="s">
        <v>2867</v>
      </c>
      <c r="G1358" s="149" t="s">
        <v>6160</v>
      </c>
      <c r="H1358" s="149" t="s">
        <v>13205</v>
      </c>
      <c r="I1358" s="149" t="s">
        <v>4596</v>
      </c>
      <c r="K1358" s="151">
        <v>36504</v>
      </c>
      <c r="L1358" s="149" t="s">
        <v>4592</v>
      </c>
    </row>
    <row r="1359" spans="1:12" hidden="1" x14ac:dyDescent="0.2">
      <c r="A1359" s="149" t="s">
        <v>10421</v>
      </c>
      <c r="D1359" s="149" t="s">
        <v>2006</v>
      </c>
      <c r="E1359" s="149">
        <f t="shared" si="21"/>
        <v>2265002072</v>
      </c>
      <c r="F1359" s="149" t="s">
        <v>2867</v>
      </c>
      <c r="G1359" s="149" t="s">
        <v>6160</v>
      </c>
      <c r="H1359" s="149" t="s">
        <v>13205</v>
      </c>
      <c r="I1359" s="149" t="s">
        <v>4598</v>
      </c>
    </row>
    <row r="1360" spans="1:12" hidden="1" x14ac:dyDescent="0.2">
      <c r="A1360" s="149" t="s">
        <v>10421</v>
      </c>
      <c r="D1360" s="149" t="s">
        <v>2007</v>
      </c>
      <c r="E1360" s="149">
        <f t="shared" si="21"/>
        <v>2265002075</v>
      </c>
      <c r="F1360" s="149" t="s">
        <v>2867</v>
      </c>
      <c r="G1360" s="149" t="s">
        <v>6160</v>
      </c>
      <c r="H1360" s="149" t="s">
        <v>13205</v>
      </c>
      <c r="I1360" s="149" t="s">
        <v>4600</v>
      </c>
    </row>
    <row r="1361" spans="1:12" hidden="1" x14ac:dyDescent="0.2">
      <c r="A1361" s="149" t="s">
        <v>10421</v>
      </c>
      <c r="D1361" s="149" t="s">
        <v>2008</v>
      </c>
      <c r="E1361" s="149">
        <f t="shared" si="21"/>
        <v>2265002078</v>
      </c>
      <c r="F1361" s="149" t="s">
        <v>2867</v>
      </c>
      <c r="G1361" s="149" t="s">
        <v>6160</v>
      </c>
      <c r="H1361" s="149" t="s">
        <v>13205</v>
      </c>
      <c r="I1361" s="149" t="s">
        <v>4602</v>
      </c>
    </row>
    <row r="1362" spans="1:12" hidden="1" x14ac:dyDescent="0.2">
      <c r="A1362" s="149" t="s">
        <v>10421</v>
      </c>
      <c r="D1362" s="149" t="s">
        <v>2009</v>
      </c>
      <c r="E1362" s="149">
        <f t="shared" si="21"/>
        <v>2265002081</v>
      </c>
      <c r="F1362" s="149" t="s">
        <v>2867</v>
      </c>
      <c r="G1362" s="149" t="s">
        <v>6160</v>
      </c>
      <c r="H1362" s="149" t="s">
        <v>13205</v>
      </c>
      <c r="I1362" s="149" t="s">
        <v>4604</v>
      </c>
    </row>
    <row r="1363" spans="1:12" hidden="1" x14ac:dyDescent="0.2">
      <c r="A1363" s="149" t="s">
        <v>10421</v>
      </c>
      <c r="D1363" s="149" t="s">
        <v>2010</v>
      </c>
      <c r="E1363" s="149">
        <f t="shared" si="21"/>
        <v>2265003000</v>
      </c>
      <c r="F1363" s="149" t="s">
        <v>2867</v>
      </c>
      <c r="G1363" s="149" t="s">
        <v>6160</v>
      </c>
      <c r="H1363" s="149" t="s">
        <v>4606</v>
      </c>
      <c r="I1363" s="149" t="s">
        <v>1887</v>
      </c>
    </row>
    <row r="1364" spans="1:12" hidden="1" x14ac:dyDescent="0.2">
      <c r="A1364" s="149" t="s">
        <v>10421</v>
      </c>
      <c r="D1364" s="149" t="s">
        <v>2011</v>
      </c>
      <c r="E1364" s="149">
        <f t="shared" si="21"/>
        <v>2265003010</v>
      </c>
      <c r="F1364" s="149" t="s">
        <v>2867</v>
      </c>
      <c r="G1364" s="149" t="s">
        <v>6160</v>
      </c>
      <c r="H1364" s="149" t="s">
        <v>4606</v>
      </c>
      <c r="I1364" s="149" t="s">
        <v>4608</v>
      </c>
    </row>
    <row r="1365" spans="1:12" hidden="1" x14ac:dyDescent="0.2">
      <c r="A1365" s="149" t="s">
        <v>10421</v>
      </c>
      <c r="D1365" s="149" t="s">
        <v>2012</v>
      </c>
      <c r="E1365" s="149">
        <f t="shared" si="21"/>
        <v>2265003020</v>
      </c>
      <c r="F1365" s="149" t="s">
        <v>2867</v>
      </c>
      <c r="G1365" s="149" t="s">
        <v>6160</v>
      </c>
      <c r="H1365" s="149" t="s">
        <v>4606</v>
      </c>
      <c r="I1365" s="149" t="s">
        <v>4610</v>
      </c>
    </row>
    <row r="1366" spans="1:12" hidden="1" x14ac:dyDescent="0.2">
      <c r="A1366" s="149" t="s">
        <v>10421</v>
      </c>
      <c r="D1366" s="149" t="s">
        <v>2013</v>
      </c>
      <c r="E1366" s="149">
        <f t="shared" si="21"/>
        <v>2265003030</v>
      </c>
      <c r="F1366" s="149" t="s">
        <v>2867</v>
      </c>
      <c r="G1366" s="149" t="s">
        <v>6160</v>
      </c>
      <c r="H1366" s="149" t="s">
        <v>4606</v>
      </c>
      <c r="I1366" s="149" t="s">
        <v>4612</v>
      </c>
    </row>
    <row r="1367" spans="1:12" hidden="1" x14ac:dyDescent="0.2">
      <c r="A1367" s="149" t="s">
        <v>10421</v>
      </c>
      <c r="D1367" s="149" t="s">
        <v>2014</v>
      </c>
      <c r="E1367" s="149">
        <f t="shared" si="21"/>
        <v>2265003040</v>
      </c>
      <c r="F1367" s="149" t="s">
        <v>2867</v>
      </c>
      <c r="G1367" s="149" t="s">
        <v>6160</v>
      </c>
      <c r="H1367" s="149" t="s">
        <v>4606</v>
      </c>
      <c r="I1367" s="149" t="s">
        <v>4614</v>
      </c>
    </row>
    <row r="1368" spans="1:12" hidden="1" x14ac:dyDescent="0.2">
      <c r="A1368" s="149" t="s">
        <v>10421</v>
      </c>
      <c r="D1368" s="149" t="s">
        <v>2015</v>
      </c>
      <c r="E1368" s="149">
        <f t="shared" si="21"/>
        <v>2265003050</v>
      </c>
      <c r="F1368" s="149" t="s">
        <v>2867</v>
      </c>
      <c r="G1368" s="149" t="s">
        <v>6160</v>
      </c>
      <c r="H1368" s="149" t="s">
        <v>4606</v>
      </c>
      <c r="I1368" s="149" t="s">
        <v>4616</v>
      </c>
    </row>
    <row r="1369" spans="1:12" hidden="1" x14ac:dyDescent="0.2">
      <c r="A1369" s="149" t="s">
        <v>10421</v>
      </c>
      <c r="D1369" s="149" t="s">
        <v>2016</v>
      </c>
      <c r="E1369" s="149">
        <f t="shared" si="21"/>
        <v>2265003060</v>
      </c>
      <c r="F1369" s="149" t="s">
        <v>2867</v>
      </c>
      <c r="G1369" s="149" t="s">
        <v>6160</v>
      </c>
      <c r="H1369" s="149" t="s">
        <v>4606</v>
      </c>
      <c r="I1369" s="149" t="s">
        <v>4618</v>
      </c>
      <c r="J1369" s="151">
        <v>36504</v>
      </c>
    </row>
    <row r="1370" spans="1:12" hidden="1" x14ac:dyDescent="0.2">
      <c r="A1370" s="149" t="s">
        <v>10421</v>
      </c>
      <c r="D1370" s="149" t="s">
        <v>2017</v>
      </c>
      <c r="E1370" s="149">
        <f t="shared" si="21"/>
        <v>2265003070</v>
      </c>
      <c r="F1370" s="149" t="s">
        <v>2867</v>
      </c>
      <c r="G1370" s="149" t="s">
        <v>6160</v>
      </c>
      <c r="H1370" s="149" t="s">
        <v>4606</v>
      </c>
      <c r="I1370" s="149" t="s">
        <v>4620</v>
      </c>
      <c r="J1370" s="151">
        <v>36504</v>
      </c>
    </row>
    <row r="1371" spans="1:12" hidden="1" x14ac:dyDescent="0.2">
      <c r="A1371" s="149" t="s">
        <v>10421</v>
      </c>
      <c r="D1371" s="149" t="s">
        <v>2018</v>
      </c>
      <c r="E1371" s="149">
        <f t="shared" si="21"/>
        <v>2265004000</v>
      </c>
      <c r="F1371" s="149" t="s">
        <v>2867</v>
      </c>
      <c r="G1371" s="149" t="s">
        <v>6160</v>
      </c>
      <c r="H1371" s="149" t="s">
        <v>4622</v>
      </c>
      <c r="I1371" s="149" t="s">
        <v>10425</v>
      </c>
      <c r="K1371" s="151">
        <v>36515</v>
      </c>
      <c r="L1371" s="149" t="s">
        <v>4623</v>
      </c>
    </row>
    <row r="1372" spans="1:12" hidden="1" x14ac:dyDescent="0.2">
      <c r="A1372" s="149" t="s">
        <v>10421</v>
      </c>
      <c r="D1372" s="149" t="s">
        <v>2019</v>
      </c>
      <c r="E1372" s="149">
        <f t="shared" si="21"/>
        <v>2265004010</v>
      </c>
      <c r="F1372" s="149" t="s">
        <v>2867</v>
      </c>
      <c r="G1372" s="149" t="s">
        <v>6160</v>
      </c>
      <c r="H1372" s="149" t="s">
        <v>4622</v>
      </c>
      <c r="I1372" s="149" t="s">
        <v>4625</v>
      </c>
      <c r="K1372" s="151">
        <v>36504</v>
      </c>
      <c r="L1372" s="149" t="s">
        <v>4626</v>
      </c>
    </row>
    <row r="1373" spans="1:12" hidden="1" x14ac:dyDescent="0.2">
      <c r="A1373" s="149" t="s">
        <v>10421</v>
      </c>
      <c r="D1373" s="149" t="s">
        <v>2020</v>
      </c>
      <c r="E1373" s="149">
        <f t="shared" si="21"/>
        <v>2265004011</v>
      </c>
      <c r="F1373" s="149" t="s">
        <v>2867</v>
      </c>
      <c r="G1373" s="149" t="s">
        <v>6160</v>
      </c>
      <c r="H1373" s="149" t="s">
        <v>4622</v>
      </c>
      <c r="I1373" s="149" t="s">
        <v>4628</v>
      </c>
      <c r="J1373" s="151">
        <v>36504</v>
      </c>
    </row>
    <row r="1374" spans="1:12" hidden="1" x14ac:dyDescent="0.2">
      <c r="A1374" s="149" t="s">
        <v>10421</v>
      </c>
      <c r="D1374" s="149" t="s">
        <v>2021</v>
      </c>
      <c r="E1374" s="149">
        <f t="shared" si="21"/>
        <v>2265004015</v>
      </c>
      <c r="F1374" s="149" t="s">
        <v>2867</v>
      </c>
      <c r="G1374" s="149" t="s">
        <v>6160</v>
      </c>
      <c r="H1374" s="149" t="s">
        <v>4622</v>
      </c>
      <c r="I1374" s="149" t="s">
        <v>4630</v>
      </c>
      <c r="K1374" s="151">
        <v>36504</v>
      </c>
      <c r="L1374" s="149" t="s">
        <v>4631</v>
      </c>
    </row>
    <row r="1375" spans="1:12" hidden="1" x14ac:dyDescent="0.2">
      <c r="A1375" s="149" t="s">
        <v>10421</v>
      </c>
      <c r="D1375" s="149" t="s">
        <v>2022</v>
      </c>
      <c r="E1375" s="149">
        <f t="shared" si="21"/>
        <v>2265004016</v>
      </c>
      <c r="F1375" s="149" t="s">
        <v>2867</v>
      </c>
      <c r="G1375" s="149" t="s">
        <v>6160</v>
      </c>
      <c r="H1375" s="149" t="s">
        <v>4622</v>
      </c>
      <c r="I1375" s="149" t="s">
        <v>4633</v>
      </c>
      <c r="J1375" s="151">
        <v>36504</v>
      </c>
    </row>
    <row r="1376" spans="1:12" hidden="1" x14ac:dyDescent="0.2">
      <c r="A1376" s="149" t="s">
        <v>10421</v>
      </c>
      <c r="D1376" s="149" t="s">
        <v>2023</v>
      </c>
      <c r="E1376" s="149">
        <f t="shared" si="21"/>
        <v>2265004020</v>
      </c>
      <c r="F1376" s="149" t="s">
        <v>2867</v>
      </c>
      <c r="G1376" s="149" t="s">
        <v>6160</v>
      </c>
      <c r="H1376" s="149" t="s">
        <v>4622</v>
      </c>
      <c r="I1376" s="149" t="s">
        <v>4635</v>
      </c>
      <c r="K1376" s="151">
        <v>36504</v>
      </c>
      <c r="L1376" s="149" t="s">
        <v>4636</v>
      </c>
    </row>
    <row r="1377" spans="1:12" hidden="1" x14ac:dyDescent="0.2">
      <c r="A1377" s="149" t="s">
        <v>10421</v>
      </c>
      <c r="D1377" s="149" t="s">
        <v>2024</v>
      </c>
      <c r="E1377" s="149">
        <f t="shared" si="21"/>
        <v>2265004021</v>
      </c>
      <c r="F1377" s="149" t="s">
        <v>2867</v>
      </c>
      <c r="G1377" s="149" t="s">
        <v>6160</v>
      </c>
      <c r="H1377" s="149" t="s">
        <v>4622</v>
      </c>
      <c r="I1377" s="149" t="s">
        <v>4638</v>
      </c>
      <c r="J1377" s="151">
        <v>36504</v>
      </c>
    </row>
    <row r="1378" spans="1:12" hidden="1" x14ac:dyDescent="0.2">
      <c r="A1378" s="149" t="s">
        <v>10421</v>
      </c>
      <c r="D1378" s="149" t="s">
        <v>2025</v>
      </c>
      <c r="E1378" s="149">
        <f t="shared" si="21"/>
        <v>2265004025</v>
      </c>
      <c r="F1378" s="149" t="s">
        <v>2867</v>
      </c>
      <c r="G1378" s="149" t="s">
        <v>6160</v>
      </c>
      <c r="H1378" s="149" t="s">
        <v>4622</v>
      </c>
      <c r="I1378" s="149" t="s">
        <v>4640</v>
      </c>
      <c r="K1378" s="151">
        <v>36504</v>
      </c>
      <c r="L1378" s="149" t="s">
        <v>4626</v>
      </c>
    </row>
    <row r="1379" spans="1:12" hidden="1" x14ac:dyDescent="0.2">
      <c r="A1379" s="149" t="s">
        <v>10421</v>
      </c>
      <c r="D1379" s="149" t="s">
        <v>2026</v>
      </c>
      <c r="E1379" s="149">
        <f t="shared" si="21"/>
        <v>2265004026</v>
      </c>
      <c r="F1379" s="149" t="s">
        <v>2867</v>
      </c>
      <c r="G1379" s="149" t="s">
        <v>6160</v>
      </c>
      <c r="H1379" s="149" t="s">
        <v>4622</v>
      </c>
      <c r="I1379" s="149" t="s">
        <v>4642</v>
      </c>
      <c r="J1379" s="151">
        <v>36504</v>
      </c>
    </row>
    <row r="1380" spans="1:12" hidden="1" x14ac:dyDescent="0.2">
      <c r="A1380" s="149" t="s">
        <v>10421</v>
      </c>
      <c r="D1380" s="149" t="s">
        <v>2027</v>
      </c>
      <c r="E1380" s="149">
        <f t="shared" si="21"/>
        <v>2265004030</v>
      </c>
      <c r="F1380" s="149" t="s">
        <v>2867</v>
      </c>
      <c r="G1380" s="149" t="s">
        <v>6160</v>
      </c>
      <c r="H1380" s="149" t="s">
        <v>4622</v>
      </c>
      <c r="I1380" s="149" t="s">
        <v>4644</v>
      </c>
      <c r="K1380" s="151">
        <v>36504</v>
      </c>
      <c r="L1380" s="149" t="s">
        <v>4626</v>
      </c>
    </row>
    <row r="1381" spans="1:12" hidden="1" x14ac:dyDescent="0.2">
      <c r="A1381" s="149" t="s">
        <v>10421</v>
      </c>
      <c r="D1381" s="149" t="s">
        <v>2028</v>
      </c>
      <c r="E1381" s="149">
        <f t="shared" si="21"/>
        <v>2265004031</v>
      </c>
      <c r="F1381" s="149" t="s">
        <v>2867</v>
      </c>
      <c r="G1381" s="149" t="s">
        <v>6160</v>
      </c>
      <c r="H1381" s="149" t="s">
        <v>4622</v>
      </c>
      <c r="I1381" s="149" t="s">
        <v>4646</v>
      </c>
      <c r="J1381" s="151">
        <v>36504</v>
      </c>
    </row>
    <row r="1382" spans="1:12" hidden="1" x14ac:dyDescent="0.2">
      <c r="A1382" s="149" t="s">
        <v>10421</v>
      </c>
      <c r="D1382" s="149" t="s">
        <v>2029</v>
      </c>
      <c r="E1382" s="149">
        <f t="shared" si="21"/>
        <v>2265004035</v>
      </c>
      <c r="F1382" s="149" t="s">
        <v>2867</v>
      </c>
      <c r="G1382" s="149" t="s">
        <v>6160</v>
      </c>
      <c r="H1382" s="149" t="s">
        <v>4622</v>
      </c>
      <c r="I1382" s="149" t="s">
        <v>4648</v>
      </c>
      <c r="K1382" s="151">
        <v>36504</v>
      </c>
      <c r="L1382" s="149" t="s">
        <v>4626</v>
      </c>
    </row>
    <row r="1383" spans="1:12" hidden="1" x14ac:dyDescent="0.2">
      <c r="A1383" s="149" t="s">
        <v>10421</v>
      </c>
      <c r="D1383" s="149" t="s">
        <v>2030</v>
      </c>
      <c r="E1383" s="149">
        <f t="shared" si="21"/>
        <v>2265004036</v>
      </c>
      <c r="F1383" s="149" t="s">
        <v>2867</v>
      </c>
      <c r="G1383" s="149" t="s">
        <v>6160</v>
      </c>
      <c r="H1383" s="149" t="s">
        <v>4622</v>
      </c>
      <c r="I1383" s="149" t="s">
        <v>1896</v>
      </c>
      <c r="J1383" s="151">
        <v>36504</v>
      </c>
    </row>
    <row r="1384" spans="1:12" hidden="1" x14ac:dyDescent="0.2">
      <c r="A1384" s="149" t="s">
        <v>10421</v>
      </c>
      <c r="D1384" s="149" t="s">
        <v>2031</v>
      </c>
      <c r="E1384" s="149">
        <f t="shared" si="21"/>
        <v>2265004040</v>
      </c>
      <c r="F1384" s="149" t="s">
        <v>2867</v>
      </c>
      <c r="G1384" s="149" t="s">
        <v>6160</v>
      </c>
      <c r="H1384" s="149" t="s">
        <v>4622</v>
      </c>
      <c r="I1384" s="149" t="s">
        <v>1898</v>
      </c>
      <c r="K1384" s="151">
        <v>36504</v>
      </c>
      <c r="L1384" s="149" t="s">
        <v>4626</v>
      </c>
    </row>
    <row r="1385" spans="1:12" hidden="1" x14ac:dyDescent="0.2">
      <c r="A1385" s="149" t="s">
        <v>10421</v>
      </c>
      <c r="D1385" s="149" t="s">
        <v>2032</v>
      </c>
      <c r="E1385" s="149">
        <f t="shared" si="21"/>
        <v>2265004041</v>
      </c>
      <c r="F1385" s="149" t="s">
        <v>2867</v>
      </c>
      <c r="G1385" s="149" t="s">
        <v>6160</v>
      </c>
      <c r="H1385" s="149" t="s">
        <v>4622</v>
      </c>
      <c r="I1385" s="149" t="s">
        <v>1900</v>
      </c>
      <c r="J1385" s="151">
        <v>36504</v>
      </c>
    </row>
    <row r="1386" spans="1:12" hidden="1" x14ac:dyDescent="0.2">
      <c r="A1386" s="149" t="s">
        <v>10421</v>
      </c>
      <c r="D1386" s="149" t="s">
        <v>2033</v>
      </c>
      <c r="E1386" s="149">
        <f t="shared" si="21"/>
        <v>2265004045</v>
      </c>
      <c r="F1386" s="149" t="s">
        <v>2867</v>
      </c>
      <c r="G1386" s="149" t="s">
        <v>6160</v>
      </c>
      <c r="H1386" s="149" t="s">
        <v>4622</v>
      </c>
      <c r="I1386" s="149" t="s">
        <v>1902</v>
      </c>
      <c r="K1386" s="151">
        <v>36504</v>
      </c>
      <c r="L1386" s="149" t="s">
        <v>4626</v>
      </c>
    </row>
    <row r="1387" spans="1:12" hidden="1" x14ac:dyDescent="0.2">
      <c r="A1387" s="149" t="s">
        <v>10421</v>
      </c>
      <c r="D1387" s="149" t="s">
        <v>2034</v>
      </c>
      <c r="E1387" s="149">
        <f t="shared" si="21"/>
        <v>2265004046</v>
      </c>
      <c r="F1387" s="149" t="s">
        <v>2867</v>
      </c>
      <c r="G1387" s="149" t="s">
        <v>6160</v>
      </c>
      <c r="H1387" s="149" t="s">
        <v>4622</v>
      </c>
      <c r="I1387" s="149" t="s">
        <v>1904</v>
      </c>
      <c r="J1387" s="151">
        <v>36504</v>
      </c>
    </row>
    <row r="1388" spans="1:12" hidden="1" x14ac:dyDescent="0.2">
      <c r="A1388" s="149" t="s">
        <v>10421</v>
      </c>
      <c r="D1388" s="149" t="s">
        <v>2035</v>
      </c>
      <c r="E1388" s="149">
        <f t="shared" si="21"/>
        <v>2265004050</v>
      </c>
      <c r="F1388" s="149" t="s">
        <v>2867</v>
      </c>
      <c r="G1388" s="149" t="s">
        <v>6160</v>
      </c>
      <c r="H1388" s="149" t="s">
        <v>4622</v>
      </c>
      <c r="I1388" s="149" t="s">
        <v>1906</v>
      </c>
      <c r="K1388" s="151">
        <v>36504</v>
      </c>
      <c r="L1388" s="149" t="s">
        <v>4631</v>
      </c>
    </row>
    <row r="1389" spans="1:12" hidden="1" x14ac:dyDescent="0.2">
      <c r="A1389" s="149" t="s">
        <v>10421</v>
      </c>
      <c r="D1389" s="149" t="s">
        <v>2036</v>
      </c>
      <c r="E1389" s="149">
        <f t="shared" si="21"/>
        <v>2265004051</v>
      </c>
      <c r="F1389" s="149" t="s">
        <v>2867</v>
      </c>
      <c r="G1389" s="149" t="s">
        <v>6160</v>
      </c>
      <c r="H1389" s="149" t="s">
        <v>4622</v>
      </c>
      <c r="I1389" s="149" t="s">
        <v>1908</v>
      </c>
      <c r="J1389" s="151">
        <v>36504</v>
      </c>
    </row>
    <row r="1390" spans="1:12" hidden="1" x14ac:dyDescent="0.2">
      <c r="A1390" s="149" t="s">
        <v>10421</v>
      </c>
      <c r="D1390" s="149" t="s">
        <v>2037</v>
      </c>
      <c r="E1390" s="149">
        <f t="shared" si="21"/>
        <v>2265004055</v>
      </c>
      <c r="F1390" s="149" t="s">
        <v>2867</v>
      </c>
      <c r="G1390" s="149" t="s">
        <v>6160</v>
      </c>
      <c r="H1390" s="149" t="s">
        <v>4622</v>
      </c>
      <c r="I1390" s="149" t="s">
        <v>1910</v>
      </c>
      <c r="K1390" s="151">
        <v>36504</v>
      </c>
      <c r="L1390" s="149" t="s">
        <v>4626</v>
      </c>
    </row>
    <row r="1391" spans="1:12" hidden="1" x14ac:dyDescent="0.2">
      <c r="A1391" s="149" t="s">
        <v>10421</v>
      </c>
      <c r="D1391" s="149" t="s">
        <v>2038</v>
      </c>
      <c r="E1391" s="149">
        <f t="shared" si="21"/>
        <v>2265004056</v>
      </c>
      <c r="F1391" s="149" t="s">
        <v>2867</v>
      </c>
      <c r="G1391" s="149" t="s">
        <v>6160</v>
      </c>
      <c r="H1391" s="149" t="s">
        <v>4622</v>
      </c>
      <c r="I1391" s="149" t="s">
        <v>1912</v>
      </c>
      <c r="J1391" s="151">
        <v>36504</v>
      </c>
    </row>
    <row r="1392" spans="1:12" hidden="1" x14ac:dyDescent="0.2">
      <c r="A1392" s="149" t="s">
        <v>10421</v>
      </c>
      <c r="D1392" s="149" t="s">
        <v>2039</v>
      </c>
      <c r="E1392" s="149">
        <f t="shared" si="21"/>
        <v>2265004060</v>
      </c>
      <c r="F1392" s="149" t="s">
        <v>2867</v>
      </c>
      <c r="G1392" s="149" t="s">
        <v>6160</v>
      </c>
      <c r="H1392" s="149" t="s">
        <v>4622</v>
      </c>
      <c r="I1392" s="149" t="s">
        <v>1914</v>
      </c>
      <c r="K1392" s="151">
        <v>36504</v>
      </c>
      <c r="L1392" s="149" t="s">
        <v>4626</v>
      </c>
    </row>
    <row r="1393" spans="1:12" hidden="1" x14ac:dyDescent="0.2">
      <c r="A1393" s="149" t="s">
        <v>10421</v>
      </c>
      <c r="D1393" s="149" t="s">
        <v>2040</v>
      </c>
      <c r="E1393" s="149">
        <f t="shared" si="21"/>
        <v>2265004061</v>
      </c>
      <c r="F1393" s="149" t="s">
        <v>2867</v>
      </c>
      <c r="G1393" s="149" t="s">
        <v>6160</v>
      </c>
      <c r="H1393" s="149" t="s">
        <v>4622</v>
      </c>
      <c r="I1393" s="149" t="s">
        <v>1916</v>
      </c>
      <c r="J1393" s="151">
        <v>36504</v>
      </c>
    </row>
    <row r="1394" spans="1:12" hidden="1" x14ac:dyDescent="0.2">
      <c r="A1394" s="149" t="s">
        <v>10421</v>
      </c>
      <c r="D1394" s="149" t="s">
        <v>2041</v>
      </c>
      <c r="E1394" s="149">
        <f t="shared" si="21"/>
        <v>2265004065</v>
      </c>
      <c r="F1394" s="149" t="s">
        <v>2867</v>
      </c>
      <c r="G1394" s="149" t="s">
        <v>6160</v>
      </c>
      <c r="H1394" s="149" t="s">
        <v>4622</v>
      </c>
      <c r="I1394" s="149" t="s">
        <v>1918</v>
      </c>
      <c r="K1394" s="151">
        <v>36504</v>
      </c>
      <c r="L1394" s="149" t="s">
        <v>4626</v>
      </c>
    </row>
    <row r="1395" spans="1:12" hidden="1" x14ac:dyDescent="0.2">
      <c r="A1395" s="149" t="s">
        <v>10421</v>
      </c>
      <c r="D1395" s="149" t="s">
        <v>2042</v>
      </c>
      <c r="E1395" s="149">
        <f t="shared" si="21"/>
        <v>2265004066</v>
      </c>
      <c r="F1395" s="149" t="s">
        <v>2867</v>
      </c>
      <c r="G1395" s="149" t="s">
        <v>6160</v>
      </c>
      <c r="H1395" s="149" t="s">
        <v>4622</v>
      </c>
      <c r="I1395" s="149" t="s">
        <v>1920</v>
      </c>
      <c r="J1395" s="151">
        <v>36504</v>
      </c>
    </row>
    <row r="1396" spans="1:12" hidden="1" x14ac:dyDescent="0.2">
      <c r="A1396" s="149" t="s">
        <v>10421</v>
      </c>
      <c r="D1396" s="149" t="s">
        <v>2043</v>
      </c>
      <c r="E1396" s="149">
        <f t="shared" si="21"/>
        <v>2265004070</v>
      </c>
      <c r="F1396" s="149" t="s">
        <v>2867</v>
      </c>
      <c r="G1396" s="149" t="s">
        <v>6160</v>
      </c>
      <c r="H1396" s="149" t="s">
        <v>4622</v>
      </c>
      <c r="I1396" s="149" t="s">
        <v>2044</v>
      </c>
      <c r="K1396" s="151">
        <v>36504</v>
      </c>
      <c r="L1396" s="149" t="s">
        <v>13216</v>
      </c>
    </row>
    <row r="1397" spans="1:12" hidden="1" x14ac:dyDescent="0.2">
      <c r="A1397" s="149" t="s">
        <v>10421</v>
      </c>
      <c r="D1397" s="149" t="s">
        <v>2045</v>
      </c>
      <c r="E1397" s="149">
        <f t="shared" si="21"/>
        <v>2265004071</v>
      </c>
      <c r="F1397" s="149" t="s">
        <v>2867</v>
      </c>
      <c r="G1397" s="149" t="s">
        <v>6160</v>
      </c>
      <c r="H1397" s="149" t="s">
        <v>4622</v>
      </c>
      <c r="I1397" s="149" t="s">
        <v>1924</v>
      </c>
      <c r="J1397" s="151">
        <v>36504</v>
      </c>
    </row>
    <row r="1398" spans="1:12" hidden="1" x14ac:dyDescent="0.2">
      <c r="A1398" s="149" t="s">
        <v>10421</v>
      </c>
      <c r="D1398" s="149" t="s">
        <v>2046</v>
      </c>
      <c r="E1398" s="149">
        <f t="shared" si="21"/>
        <v>2265004075</v>
      </c>
      <c r="F1398" s="149" t="s">
        <v>2867</v>
      </c>
      <c r="G1398" s="149" t="s">
        <v>6160</v>
      </c>
      <c r="H1398" s="149" t="s">
        <v>4622</v>
      </c>
      <c r="I1398" s="149" t="s">
        <v>1926</v>
      </c>
      <c r="K1398" s="151">
        <v>36504</v>
      </c>
      <c r="L1398" s="149" t="s">
        <v>4626</v>
      </c>
    </row>
    <row r="1399" spans="1:12" hidden="1" x14ac:dyDescent="0.2">
      <c r="A1399" s="149" t="s">
        <v>10421</v>
      </c>
      <c r="D1399" s="149" t="s">
        <v>2047</v>
      </c>
      <c r="E1399" s="149">
        <f t="shared" si="21"/>
        <v>2265004076</v>
      </c>
      <c r="F1399" s="149" t="s">
        <v>2867</v>
      </c>
      <c r="G1399" s="149" t="s">
        <v>6160</v>
      </c>
      <c r="H1399" s="149" t="s">
        <v>4622</v>
      </c>
      <c r="I1399" s="149" t="s">
        <v>1928</v>
      </c>
      <c r="J1399" s="151">
        <v>36504</v>
      </c>
    </row>
    <row r="1400" spans="1:12" hidden="1" x14ac:dyDescent="0.2">
      <c r="A1400" s="149" t="s">
        <v>10421</v>
      </c>
      <c r="D1400" s="149" t="s">
        <v>2048</v>
      </c>
      <c r="E1400" s="149">
        <f t="shared" si="21"/>
        <v>2265005000</v>
      </c>
      <c r="F1400" s="149" t="s">
        <v>2867</v>
      </c>
      <c r="G1400" s="149" t="s">
        <v>6160</v>
      </c>
      <c r="H1400" s="149" t="s">
        <v>1930</v>
      </c>
      <c r="I1400" s="149" t="s">
        <v>1887</v>
      </c>
      <c r="K1400" s="151">
        <v>36504</v>
      </c>
      <c r="L1400" s="149" t="s">
        <v>1931</v>
      </c>
    </row>
    <row r="1401" spans="1:12" hidden="1" x14ac:dyDescent="0.2">
      <c r="A1401" s="149" t="s">
        <v>10421</v>
      </c>
      <c r="D1401" s="149" t="s">
        <v>2049</v>
      </c>
      <c r="E1401" s="149">
        <f t="shared" si="21"/>
        <v>2265005010</v>
      </c>
      <c r="F1401" s="149" t="s">
        <v>2867</v>
      </c>
      <c r="G1401" s="149" t="s">
        <v>6160</v>
      </c>
      <c r="H1401" s="149" t="s">
        <v>1930</v>
      </c>
      <c r="I1401" s="149" t="s">
        <v>1933</v>
      </c>
    </row>
    <row r="1402" spans="1:12" hidden="1" x14ac:dyDescent="0.2">
      <c r="A1402" s="149" t="s">
        <v>10421</v>
      </c>
      <c r="D1402" s="149" t="s">
        <v>2050</v>
      </c>
      <c r="E1402" s="149">
        <f t="shared" si="21"/>
        <v>2265005015</v>
      </c>
      <c r="F1402" s="149" t="s">
        <v>2867</v>
      </c>
      <c r="G1402" s="149" t="s">
        <v>6160</v>
      </c>
      <c r="H1402" s="149" t="s">
        <v>1930</v>
      </c>
      <c r="I1402" s="149" t="s">
        <v>1935</v>
      </c>
    </row>
    <row r="1403" spans="1:12" hidden="1" x14ac:dyDescent="0.2">
      <c r="A1403" s="149" t="s">
        <v>10421</v>
      </c>
      <c r="D1403" s="149" t="s">
        <v>2051</v>
      </c>
      <c r="E1403" s="149">
        <f t="shared" si="21"/>
        <v>2265005020</v>
      </c>
      <c r="F1403" s="149" t="s">
        <v>2867</v>
      </c>
      <c r="G1403" s="149" t="s">
        <v>6160</v>
      </c>
      <c r="H1403" s="149" t="s">
        <v>1930</v>
      </c>
      <c r="I1403" s="149" t="s">
        <v>1937</v>
      </c>
    </row>
    <row r="1404" spans="1:12" hidden="1" x14ac:dyDescent="0.2">
      <c r="A1404" s="149" t="s">
        <v>10421</v>
      </c>
      <c r="D1404" s="149" t="s">
        <v>2052</v>
      </c>
      <c r="E1404" s="149">
        <f t="shared" si="21"/>
        <v>2265005025</v>
      </c>
      <c r="F1404" s="149" t="s">
        <v>2867</v>
      </c>
      <c r="G1404" s="149" t="s">
        <v>6160</v>
      </c>
      <c r="H1404" s="149" t="s">
        <v>1930</v>
      </c>
      <c r="I1404" s="149" t="s">
        <v>1939</v>
      </c>
    </row>
    <row r="1405" spans="1:12" hidden="1" x14ac:dyDescent="0.2">
      <c r="A1405" s="149" t="s">
        <v>10421</v>
      </c>
      <c r="D1405" s="149" t="s">
        <v>2053</v>
      </c>
      <c r="E1405" s="149">
        <f t="shared" si="21"/>
        <v>2265005030</v>
      </c>
      <c r="F1405" s="149" t="s">
        <v>2867</v>
      </c>
      <c r="G1405" s="149" t="s">
        <v>6160</v>
      </c>
      <c r="H1405" s="149" t="s">
        <v>1930</v>
      </c>
      <c r="I1405" s="149" t="s">
        <v>1941</v>
      </c>
    </row>
    <row r="1406" spans="1:12" hidden="1" x14ac:dyDescent="0.2">
      <c r="A1406" s="149" t="s">
        <v>10421</v>
      </c>
      <c r="D1406" s="149" t="s">
        <v>2054</v>
      </c>
      <c r="E1406" s="149">
        <f t="shared" si="21"/>
        <v>2265005035</v>
      </c>
      <c r="F1406" s="149" t="s">
        <v>2867</v>
      </c>
      <c r="G1406" s="149" t="s">
        <v>6160</v>
      </c>
      <c r="H1406" s="149" t="s">
        <v>1930</v>
      </c>
      <c r="I1406" s="149" t="s">
        <v>1943</v>
      </c>
    </row>
    <row r="1407" spans="1:12" hidden="1" x14ac:dyDescent="0.2">
      <c r="A1407" s="149" t="s">
        <v>10421</v>
      </c>
      <c r="D1407" s="149" t="s">
        <v>2055</v>
      </c>
      <c r="E1407" s="149">
        <f t="shared" si="21"/>
        <v>2265005040</v>
      </c>
      <c r="F1407" s="149" t="s">
        <v>2867</v>
      </c>
      <c r="G1407" s="149" t="s">
        <v>6160</v>
      </c>
      <c r="H1407" s="149" t="s">
        <v>1930</v>
      </c>
      <c r="I1407" s="149" t="s">
        <v>1945</v>
      </c>
      <c r="K1407" s="151">
        <v>36504</v>
      </c>
      <c r="L1407" s="149" t="s">
        <v>1946</v>
      </c>
    </row>
    <row r="1408" spans="1:12" hidden="1" x14ac:dyDescent="0.2">
      <c r="A1408" s="149" t="s">
        <v>10421</v>
      </c>
      <c r="D1408" s="149" t="s">
        <v>2056</v>
      </c>
      <c r="E1408" s="149">
        <f t="shared" si="21"/>
        <v>2265005045</v>
      </c>
      <c r="F1408" s="149" t="s">
        <v>2867</v>
      </c>
      <c r="G1408" s="149" t="s">
        <v>6160</v>
      </c>
      <c r="H1408" s="149" t="s">
        <v>1930</v>
      </c>
      <c r="I1408" s="149" t="s">
        <v>1948</v>
      </c>
    </row>
    <row r="1409" spans="1:12" hidden="1" x14ac:dyDescent="0.2">
      <c r="A1409" s="149" t="s">
        <v>10421</v>
      </c>
      <c r="D1409" s="149" t="s">
        <v>2057</v>
      </c>
      <c r="E1409" s="149">
        <f t="shared" si="21"/>
        <v>2265005050</v>
      </c>
      <c r="F1409" s="149" t="s">
        <v>2867</v>
      </c>
      <c r="G1409" s="149" t="s">
        <v>6160</v>
      </c>
      <c r="H1409" s="149" t="s">
        <v>1930</v>
      </c>
      <c r="I1409" s="149" t="s">
        <v>1950</v>
      </c>
    </row>
    <row r="1410" spans="1:12" hidden="1" x14ac:dyDescent="0.2">
      <c r="A1410" s="149" t="s">
        <v>10421</v>
      </c>
      <c r="D1410" s="149" t="s">
        <v>2058</v>
      </c>
      <c r="E1410" s="149">
        <f t="shared" ref="E1410:E1473" si="22">VALUE(D1410)</f>
        <v>2265005055</v>
      </c>
      <c r="F1410" s="149" t="s">
        <v>2867</v>
      </c>
      <c r="G1410" s="149" t="s">
        <v>6160</v>
      </c>
      <c r="H1410" s="149" t="s">
        <v>1930</v>
      </c>
      <c r="I1410" s="149" t="s">
        <v>1952</v>
      </c>
    </row>
    <row r="1411" spans="1:12" hidden="1" x14ac:dyDescent="0.2">
      <c r="A1411" s="149" t="s">
        <v>10421</v>
      </c>
      <c r="D1411" s="149" t="s">
        <v>2059</v>
      </c>
      <c r="E1411" s="149">
        <f t="shared" si="22"/>
        <v>2265005060</v>
      </c>
      <c r="F1411" s="149" t="s">
        <v>2867</v>
      </c>
      <c r="G1411" s="149" t="s">
        <v>6160</v>
      </c>
      <c r="H1411" s="149" t="s">
        <v>1930</v>
      </c>
      <c r="I1411" s="149" t="s">
        <v>1954</v>
      </c>
      <c r="J1411" s="151">
        <v>36504</v>
      </c>
    </row>
    <row r="1412" spans="1:12" hidden="1" x14ac:dyDescent="0.2">
      <c r="A1412" s="149" t="s">
        <v>10421</v>
      </c>
      <c r="D1412" s="149" t="s">
        <v>2060</v>
      </c>
      <c r="E1412" s="149">
        <f t="shared" si="22"/>
        <v>2265006000</v>
      </c>
      <c r="F1412" s="149" t="s">
        <v>2867</v>
      </c>
      <c r="G1412" s="149" t="s">
        <v>6160</v>
      </c>
      <c r="H1412" s="149" t="s">
        <v>3172</v>
      </c>
      <c r="I1412" s="149" t="s">
        <v>1887</v>
      </c>
      <c r="K1412" s="151">
        <v>36504</v>
      </c>
      <c r="L1412" s="149" t="s">
        <v>3173</v>
      </c>
    </row>
    <row r="1413" spans="1:12" hidden="1" x14ac:dyDescent="0.2">
      <c r="A1413" s="149" t="s">
        <v>10421</v>
      </c>
      <c r="D1413" s="149" t="s">
        <v>2061</v>
      </c>
      <c r="E1413" s="149">
        <f t="shared" si="22"/>
        <v>2265006005</v>
      </c>
      <c r="F1413" s="149" t="s">
        <v>2867</v>
      </c>
      <c r="G1413" s="149" t="s">
        <v>6160</v>
      </c>
      <c r="H1413" s="149" t="s">
        <v>3172</v>
      </c>
      <c r="I1413" s="149" t="s">
        <v>3175</v>
      </c>
      <c r="K1413" s="151">
        <v>36504</v>
      </c>
      <c r="L1413" s="149" t="s">
        <v>3176</v>
      </c>
    </row>
    <row r="1414" spans="1:12" hidden="1" x14ac:dyDescent="0.2">
      <c r="A1414" s="149" t="s">
        <v>10421</v>
      </c>
      <c r="D1414" s="149" t="s">
        <v>2062</v>
      </c>
      <c r="E1414" s="149">
        <f t="shared" si="22"/>
        <v>2265006010</v>
      </c>
      <c r="F1414" s="149" t="s">
        <v>2867</v>
      </c>
      <c r="G1414" s="149" t="s">
        <v>6160</v>
      </c>
      <c r="H1414" s="149" t="s">
        <v>3172</v>
      </c>
      <c r="I1414" s="149" t="s">
        <v>3178</v>
      </c>
      <c r="K1414" s="151">
        <v>36504</v>
      </c>
      <c r="L1414" s="149" t="s">
        <v>3176</v>
      </c>
    </row>
    <row r="1415" spans="1:12" hidden="1" x14ac:dyDescent="0.2">
      <c r="A1415" s="149" t="s">
        <v>10421</v>
      </c>
      <c r="D1415" s="149" t="s">
        <v>2063</v>
      </c>
      <c r="E1415" s="149">
        <f t="shared" si="22"/>
        <v>2265006015</v>
      </c>
      <c r="F1415" s="149" t="s">
        <v>2867</v>
      </c>
      <c r="G1415" s="149" t="s">
        <v>6160</v>
      </c>
      <c r="H1415" s="149" t="s">
        <v>3172</v>
      </c>
      <c r="I1415" s="149" t="s">
        <v>3180</v>
      </c>
      <c r="K1415" s="151">
        <v>36504</v>
      </c>
      <c r="L1415" s="149" t="s">
        <v>3176</v>
      </c>
    </row>
    <row r="1416" spans="1:12" hidden="1" x14ac:dyDescent="0.2">
      <c r="A1416" s="149" t="s">
        <v>10421</v>
      </c>
      <c r="D1416" s="149" t="s">
        <v>2064</v>
      </c>
      <c r="E1416" s="149">
        <f t="shared" si="22"/>
        <v>2265006020</v>
      </c>
      <c r="F1416" s="149" t="s">
        <v>2867</v>
      </c>
      <c r="G1416" s="149" t="s">
        <v>6160</v>
      </c>
      <c r="H1416" s="149" t="s">
        <v>3172</v>
      </c>
      <c r="I1416" s="149" t="s">
        <v>3182</v>
      </c>
      <c r="K1416" s="151">
        <v>36504</v>
      </c>
      <c r="L1416" s="149" t="s">
        <v>3176</v>
      </c>
    </row>
    <row r="1417" spans="1:12" hidden="1" x14ac:dyDescent="0.2">
      <c r="A1417" s="149" t="s">
        <v>10421</v>
      </c>
      <c r="D1417" s="149" t="s">
        <v>2065</v>
      </c>
      <c r="E1417" s="149">
        <f t="shared" si="22"/>
        <v>2265006025</v>
      </c>
      <c r="F1417" s="149" t="s">
        <v>2867</v>
      </c>
      <c r="G1417" s="149" t="s">
        <v>6160</v>
      </c>
      <c r="H1417" s="149" t="s">
        <v>3172</v>
      </c>
      <c r="I1417" s="149" t="s">
        <v>3184</v>
      </c>
      <c r="K1417" s="151">
        <v>36504</v>
      </c>
      <c r="L1417" s="149" t="s">
        <v>3176</v>
      </c>
    </row>
    <row r="1418" spans="1:12" hidden="1" x14ac:dyDescent="0.2">
      <c r="A1418" s="149" t="s">
        <v>10421</v>
      </c>
      <c r="D1418" s="149" t="s">
        <v>2066</v>
      </c>
      <c r="E1418" s="149">
        <f t="shared" si="22"/>
        <v>2265006030</v>
      </c>
      <c r="F1418" s="149" t="s">
        <v>2867</v>
      </c>
      <c r="G1418" s="149" t="s">
        <v>6160</v>
      </c>
      <c r="H1418" s="149" t="s">
        <v>3172</v>
      </c>
      <c r="I1418" s="149" t="s">
        <v>3186</v>
      </c>
      <c r="K1418" s="151">
        <v>36504</v>
      </c>
      <c r="L1418" s="149" t="s">
        <v>3176</v>
      </c>
    </row>
    <row r="1419" spans="1:12" hidden="1" x14ac:dyDescent="0.2">
      <c r="A1419" s="149" t="s">
        <v>10421</v>
      </c>
      <c r="D1419" s="149" t="s">
        <v>2067</v>
      </c>
      <c r="E1419" s="149">
        <f t="shared" si="22"/>
        <v>2265007000</v>
      </c>
      <c r="F1419" s="149" t="s">
        <v>2867</v>
      </c>
      <c r="G1419" s="149" t="s">
        <v>6160</v>
      </c>
      <c r="H1419" s="149" t="s">
        <v>3188</v>
      </c>
      <c r="I1419" s="149" t="s">
        <v>1887</v>
      </c>
    </row>
    <row r="1420" spans="1:12" hidden="1" x14ac:dyDescent="0.2">
      <c r="A1420" s="149" t="s">
        <v>10421</v>
      </c>
      <c r="D1420" s="149" t="s">
        <v>2068</v>
      </c>
      <c r="E1420" s="149">
        <f t="shared" si="22"/>
        <v>2265007005</v>
      </c>
      <c r="F1420" s="149" t="s">
        <v>2867</v>
      </c>
      <c r="G1420" s="149" t="s">
        <v>6160</v>
      </c>
      <c r="H1420" s="149" t="s">
        <v>3188</v>
      </c>
      <c r="I1420" s="149" t="s">
        <v>3190</v>
      </c>
      <c r="K1420" s="151">
        <v>36504</v>
      </c>
      <c r="L1420" s="149" t="s">
        <v>105</v>
      </c>
    </row>
    <row r="1421" spans="1:12" hidden="1" x14ac:dyDescent="0.2">
      <c r="A1421" s="149" t="s">
        <v>10421</v>
      </c>
      <c r="D1421" s="149" t="s">
        <v>2069</v>
      </c>
      <c r="E1421" s="149">
        <f t="shared" si="22"/>
        <v>2265007010</v>
      </c>
      <c r="F1421" s="149" t="s">
        <v>2867</v>
      </c>
      <c r="G1421" s="149" t="s">
        <v>6160</v>
      </c>
      <c r="H1421" s="149" t="s">
        <v>3188</v>
      </c>
      <c r="I1421" s="149" t="s">
        <v>107</v>
      </c>
      <c r="K1421" s="151">
        <v>36504</v>
      </c>
      <c r="L1421" s="149" t="s">
        <v>1946</v>
      </c>
    </row>
    <row r="1422" spans="1:12" hidden="1" x14ac:dyDescent="0.2">
      <c r="A1422" s="149" t="s">
        <v>10421</v>
      </c>
      <c r="D1422" s="149" t="s">
        <v>2070</v>
      </c>
      <c r="E1422" s="149">
        <f t="shared" si="22"/>
        <v>2265007015</v>
      </c>
      <c r="F1422" s="149" t="s">
        <v>2867</v>
      </c>
      <c r="G1422" s="149" t="s">
        <v>6160</v>
      </c>
      <c r="H1422" s="149" t="s">
        <v>3188</v>
      </c>
      <c r="I1422" s="149" t="s">
        <v>109</v>
      </c>
      <c r="K1422" s="151">
        <v>36504</v>
      </c>
      <c r="L1422" s="149" t="s">
        <v>110</v>
      </c>
    </row>
    <row r="1423" spans="1:12" hidden="1" x14ac:dyDescent="0.2">
      <c r="A1423" s="149" t="s">
        <v>10421</v>
      </c>
      <c r="D1423" s="149" t="s">
        <v>2071</v>
      </c>
      <c r="E1423" s="149">
        <f t="shared" si="22"/>
        <v>2265007020</v>
      </c>
      <c r="F1423" s="149" t="s">
        <v>2867</v>
      </c>
      <c r="G1423" s="149" t="s">
        <v>6160</v>
      </c>
      <c r="H1423" s="149" t="s">
        <v>3188</v>
      </c>
      <c r="I1423" s="149" t="s">
        <v>2072</v>
      </c>
      <c r="K1423" s="151">
        <v>36504</v>
      </c>
      <c r="L1423" s="149" t="s">
        <v>13216</v>
      </c>
    </row>
    <row r="1424" spans="1:12" hidden="1" x14ac:dyDescent="0.2">
      <c r="A1424" s="149" t="s">
        <v>10421</v>
      </c>
      <c r="D1424" s="149" t="s">
        <v>2073</v>
      </c>
      <c r="E1424" s="149">
        <f t="shared" si="22"/>
        <v>2265008000</v>
      </c>
      <c r="F1424" s="149" t="s">
        <v>2867</v>
      </c>
      <c r="G1424" s="149" t="s">
        <v>6160</v>
      </c>
      <c r="H1424" s="149" t="s">
        <v>114</v>
      </c>
      <c r="I1424" s="149" t="s">
        <v>1887</v>
      </c>
      <c r="K1424" s="151">
        <v>36504</v>
      </c>
      <c r="L1424" s="149" t="s">
        <v>115</v>
      </c>
    </row>
    <row r="1425" spans="1:12" hidden="1" x14ac:dyDescent="0.2">
      <c r="A1425" s="149" t="s">
        <v>10421</v>
      </c>
      <c r="D1425" s="149" t="s">
        <v>2074</v>
      </c>
      <c r="E1425" s="149">
        <f t="shared" si="22"/>
        <v>2265008005</v>
      </c>
      <c r="F1425" s="149" t="s">
        <v>2867</v>
      </c>
      <c r="G1425" s="149" t="s">
        <v>6160</v>
      </c>
      <c r="H1425" s="149" t="s">
        <v>114</v>
      </c>
      <c r="I1425" s="149" t="s">
        <v>114</v>
      </c>
      <c r="K1425" s="151">
        <v>36504</v>
      </c>
      <c r="L1425" s="149" t="s">
        <v>117</v>
      </c>
    </row>
    <row r="1426" spans="1:12" hidden="1" x14ac:dyDescent="0.2">
      <c r="A1426" s="149" t="s">
        <v>10421</v>
      </c>
      <c r="D1426" s="149" t="s">
        <v>2075</v>
      </c>
      <c r="E1426" s="149">
        <f t="shared" si="22"/>
        <v>2265008010</v>
      </c>
      <c r="F1426" s="149" t="s">
        <v>2867</v>
      </c>
      <c r="G1426" s="149" t="s">
        <v>6160</v>
      </c>
      <c r="H1426" s="149" t="s">
        <v>114</v>
      </c>
      <c r="I1426" s="149" t="s">
        <v>119</v>
      </c>
      <c r="K1426" s="151">
        <v>36504</v>
      </c>
      <c r="L1426" s="149" t="s">
        <v>13216</v>
      </c>
    </row>
    <row r="1427" spans="1:12" hidden="1" x14ac:dyDescent="0.2">
      <c r="A1427" s="149" t="s">
        <v>10421</v>
      </c>
      <c r="D1427" s="149" t="s">
        <v>2076</v>
      </c>
      <c r="E1427" s="149">
        <f t="shared" si="22"/>
        <v>2265009000</v>
      </c>
      <c r="F1427" s="149" t="s">
        <v>2867</v>
      </c>
      <c r="G1427" s="149" t="s">
        <v>6160</v>
      </c>
      <c r="H1427" s="149" t="s">
        <v>497</v>
      </c>
      <c r="I1427" s="149" t="s">
        <v>10425</v>
      </c>
      <c r="J1427" s="151">
        <v>36504</v>
      </c>
    </row>
    <row r="1428" spans="1:12" hidden="1" x14ac:dyDescent="0.2">
      <c r="A1428" s="149" t="s">
        <v>10421</v>
      </c>
      <c r="D1428" s="149" t="s">
        <v>2077</v>
      </c>
      <c r="E1428" s="149">
        <f t="shared" si="22"/>
        <v>2265009010</v>
      </c>
      <c r="F1428" s="149" t="s">
        <v>2867</v>
      </c>
      <c r="G1428" s="149" t="s">
        <v>6160</v>
      </c>
      <c r="H1428" s="149" t="s">
        <v>497</v>
      </c>
      <c r="I1428" s="149" t="s">
        <v>6155</v>
      </c>
      <c r="J1428" s="151">
        <v>36504</v>
      </c>
    </row>
    <row r="1429" spans="1:12" hidden="1" x14ac:dyDescent="0.2">
      <c r="A1429" s="149" t="s">
        <v>10421</v>
      </c>
      <c r="D1429" s="149" t="s">
        <v>2078</v>
      </c>
      <c r="E1429" s="149">
        <f t="shared" si="22"/>
        <v>2265010000</v>
      </c>
      <c r="F1429" s="149" t="s">
        <v>2867</v>
      </c>
      <c r="G1429" s="149" t="s">
        <v>6160</v>
      </c>
      <c r="H1429" s="149" t="s">
        <v>4606</v>
      </c>
      <c r="I1429" s="149" t="s">
        <v>10425</v>
      </c>
      <c r="J1429" s="151">
        <v>36504</v>
      </c>
    </row>
    <row r="1430" spans="1:12" hidden="1" x14ac:dyDescent="0.2">
      <c r="A1430" s="149" t="s">
        <v>10421</v>
      </c>
      <c r="D1430" s="149" t="s">
        <v>2079</v>
      </c>
      <c r="E1430" s="149">
        <f t="shared" si="22"/>
        <v>2265010010</v>
      </c>
      <c r="F1430" s="149" t="s">
        <v>2867</v>
      </c>
      <c r="G1430" s="149" t="s">
        <v>6160</v>
      </c>
      <c r="H1430" s="149" t="s">
        <v>4606</v>
      </c>
      <c r="I1430" s="149" t="s">
        <v>6158</v>
      </c>
      <c r="J1430" s="151">
        <v>36504</v>
      </c>
    </row>
    <row r="1431" spans="1:12" hidden="1" x14ac:dyDescent="0.2">
      <c r="A1431" s="149" t="s">
        <v>10421</v>
      </c>
      <c r="D1431" s="149" t="s">
        <v>2080</v>
      </c>
      <c r="E1431" s="149">
        <f t="shared" si="22"/>
        <v>2267000000</v>
      </c>
      <c r="F1431" s="149" t="s">
        <v>2867</v>
      </c>
      <c r="G1431" s="149" t="s">
        <v>2081</v>
      </c>
      <c r="H1431" s="149" t="s">
        <v>4839</v>
      </c>
      <c r="I1431" s="149" t="s">
        <v>10425</v>
      </c>
      <c r="J1431" s="151">
        <v>36504</v>
      </c>
    </row>
    <row r="1432" spans="1:12" hidden="1" x14ac:dyDescent="0.2">
      <c r="A1432" s="149" t="s">
        <v>10421</v>
      </c>
      <c r="D1432" s="149" t="s">
        <v>4840</v>
      </c>
      <c r="E1432" s="149">
        <f t="shared" si="22"/>
        <v>2267001000</v>
      </c>
      <c r="F1432" s="149" t="s">
        <v>2867</v>
      </c>
      <c r="G1432" s="149" t="s">
        <v>2081</v>
      </c>
      <c r="H1432" s="149" t="s">
        <v>10427</v>
      </c>
      <c r="I1432" s="149" t="s">
        <v>10425</v>
      </c>
      <c r="J1432" s="151">
        <v>36504</v>
      </c>
    </row>
    <row r="1433" spans="1:12" hidden="1" x14ac:dyDescent="0.2">
      <c r="A1433" s="149" t="s">
        <v>10421</v>
      </c>
      <c r="D1433" s="149" t="s">
        <v>4841</v>
      </c>
      <c r="E1433" s="149">
        <f t="shared" si="22"/>
        <v>2267001010</v>
      </c>
      <c r="F1433" s="149" t="s">
        <v>2867</v>
      </c>
      <c r="G1433" s="149" t="s">
        <v>2081</v>
      </c>
      <c r="H1433" s="149" t="s">
        <v>10427</v>
      </c>
      <c r="I1433" s="149" t="s">
        <v>10429</v>
      </c>
      <c r="J1433" s="151">
        <v>36504</v>
      </c>
    </row>
    <row r="1434" spans="1:12" hidden="1" x14ac:dyDescent="0.2">
      <c r="A1434" s="149" t="s">
        <v>10421</v>
      </c>
      <c r="D1434" s="149" t="s">
        <v>4842</v>
      </c>
      <c r="E1434" s="149">
        <f t="shared" si="22"/>
        <v>2267001020</v>
      </c>
      <c r="F1434" s="149" t="s">
        <v>2867</v>
      </c>
      <c r="G1434" s="149" t="s">
        <v>2081</v>
      </c>
      <c r="H1434" s="149" t="s">
        <v>10427</v>
      </c>
      <c r="I1434" s="149" t="s">
        <v>10431</v>
      </c>
      <c r="J1434" s="151">
        <v>36504</v>
      </c>
    </row>
    <row r="1435" spans="1:12" hidden="1" x14ac:dyDescent="0.2">
      <c r="A1435" s="149" t="s">
        <v>10421</v>
      </c>
      <c r="D1435" s="149" t="s">
        <v>4843</v>
      </c>
      <c r="E1435" s="149">
        <f t="shared" si="22"/>
        <v>2267001030</v>
      </c>
      <c r="F1435" s="149" t="s">
        <v>2867</v>
      </c>
      <c r="G1435" s="149" t="s">
        <v>2081</v>
      </c>
      <c r="H1435" s="149" t="s">
        <v>10427</v>
      </c>
      <c r="I1435" s="149" t="s">
        <v>10433</v>
      </c>
      <c r="J1435" s="151">
        <v>36504</v>
      </c>
    </row>
    <row r="1436" spans="1:12" hidden="1" x14ac:dyDescent="0.2">
      <c r="A1436" s="149" t="s">
        <v>10421</v>
      </c>
      <c r="D1436" s="149" t="s">
        <v>4844</v>
      </c>
      <c r="E1436" s="149">
        <f t="shared" si="22"/>
        <v>2267001040</v>
      </c>
      <c r="F1436" s="149" t="s">
        <v>2867</v>
      </c>
      <c r="G1436" s="149" t="s">
        <v>2081</v>
      </c>
      <c r="H1436" s="149" t="s">
        <v>10427</v>
      </c>
      <c r="I1436" s="149" t="s">
        <v>13199</v>
      </c>
      <c r="J1436" s="151">
        <v>36504</v>
      </c>
    </row>
    <row r="1437" spans="1:12" hidden="1" x14ac:dyDescent="0.2">
      <c r="A1437" s="149" t="s">
        <v>10421</v>
      </c>
      <c r="D1437" s="149" t="s">
        <v>4845</v>
      </c>
      <c r="E1437" s="149">
        <f t="shared" si="22"/>
        <v>2267001050</v>
      </c>
      <c r="F1437" s="149" t="s">
        <v>2867</v>
      </c>
      <c r="G1437" s="149" t="s">
        <v>2081</v>
      </c>
      <c r="H1437" s="149" t="s">
        <v>10427</v>
      </c>
      <c r="I1437" s="149" t="s">
        <v>13201</v>
      </c>
      <c r="J1437" s="151">
        <v>36504</v>
      </c>
    </row>
    <row r="1438" spans="1:12" hidden="1" x14ac:dyDescent="0.2">
      <c r="A1438" s="149" t="s">
        <v>10421</v>
      </c>
      <c r="D1438" s="149" t="s">
        <v>4846</v>
      </c>
      <c r="E1438" s="149">
        <f t="shared" si="22"/>
        <v>2267001060</v>
      </c>
      <c r="F1438" s="149" t="s">
        <v>2867</v>
      </c>
      <c r="G1438" s="149" t="s">
        <v>2081</v>
      </c>
      <c r="H1438" s="149" t="s">
        <v>10427</v>
      </c>
      <c r="I1438" s="149" t="s">
        <v>13203</v>
      </c>
      <c r="J1438" s="151">
        <v>36504</v>
      </c>
    </row>
    <row r="1439" spans="1:12" hidden="1" x14ac:dyDescent="0.2">
      <c r="A1439" s="149" t="s">
        <v>10421</v>
      </c>
      <c r="D1439" s="149" t="s">
        <v>4847</v>
      </c>
      <c r="E1439" s="149">
        <f t="shared" si="22"/>
        <v>2267002000</v>
      </c>
      <c r="F1439" s="149" t="s">
        <v>2867</v>
      </c>
      <c r="G1439" s="149" t="s">
        <v>2081</v>
      </c>
      <c r="H1439" s="149" t="s">
        <v>13205</v>
      </c>
      <c r="I1439" s="149" t="s">
        <v>10425</v>
      </c>
      <c r="J1439" s="151">
        <v>36504</v>
      </c>
    </row>
    <row r="1440" spans="1:12" hidden="1" x14ac:dyDescent="0.2">
      <c r="A1440" s="149" t="s">
        <v>10421</v>
      </c>
      <c r="D1440" s="149" t="s">
        <v>4848</v>
      </c>
      <c r="E1440" s="149">
        <f t="shared" si="22"/>
        <v>2267002003</v>
      </c>
      <c r="F1440" s="149" t="s">
        <v>2867</v>
      </c>
      <c r="G1440" s="149" t="s">
        <v>2081</v>
      </c>
      <c r="H1440" s="149" t="s">
        <v>13205</v>
      </c>
      <c r="I1440" s="149" t="s">
        <v>13208</v>
      </c>
      <c r="J1440" s="151">
        <v>36504</v>
      </c>
    </row>
    <row r="1441" spans="1:10" hidden="1" x14ac:dyDescent="0.2">
      <c r="A1441" s="149" t="s">
        <v>10421</v>
      </c>
      <c r="D1441" s="149" t="s">
        <v>4849</v>
      </c>
      <c r="E1441" s="149">
        <f t="shared" si="22"/>
        <v>2267002006</v>
      </c>
      <c r="F1441" s="149" t="s">
        <v>2867</v>
      </c>
      <c r="G1441" s="149" t="s">
        <v>2081</v>
      </c>
      <c r="H1441" s="149" t="s">
        <v>13205</v>
      </c>
      <c r="I1441" s="149" t="s">
        <v>13211</v>
      </c>
      <c r="J1441" s="151">
        <v>36504</v>
      </c>
    </row>
    <row r="1442" spans="1:10" hidden="1" x14ac:dyDescent="0.2">
      <c r="A1442" s="149" t="s">
        <v>10421</v>
      </c>
      <c r="D1442" s="149" t="s">
        <v>4850</v>
      </c>
      <c r="E1442" s="149">
        <f t="shared" si="22"/>
        <v>2267002009</v>
      </c>
      <c r="F1442" s="149" t="s">
        <v>2867</v>
      </c>
      <c r="G1442" s="149" t="s">
        <v>2081</v>
      </c>
      <c r="H1442" s="149" t="s">
        <v>13205</v>
      </c>
      <c r="I1442" s="149" t="s">
        <v>13213</v>
      </c>
      <c r="J1442" s="151">
        <v>36504</v>
      </c>
    </row>
    <row r="1443" spans="1:10" hidden="1" x14ac:dyDescent="0.2">
      <c r="A1443" s="149" t="s">
        <v>10421</v>
      </c>
      <c r="D1443" s="149" t="s">
        <v>4851</v>
      </c>
      <c r="E1443" s="149">
        <f t="shared" si="22"/>
        <v>2267002015</v>
      </c>
      <c r="F1443" s="149" t="s">
        <v>2867</v>
      </c>
      <c r="G1443" s="149" t="s">
        <v>2081</v>
      </c>
      <c r="H1443" s="149" t="s">
        <v>13205</v>
      </c>
      <c r="I1443" s="149" t="s">
        <v>13218</v>
      </c>
      <c r="J1443" s="151">
        <v>36504</v>
      </c>
    </row>
    <row r="1444" spans="1:10" hidden="1" x14ac:dyDescent="0.2">
      <c r="A1444" s="149" t="s">
        <v>10421</v>
      </c>
      <c r="D1444" s="149" t="s">
        <v>4852</v>
      </c>
      <c r="E1444" s="149">
        <f t="shared" si="22"/>
        <v>2267002018</v>
      </c>
      <c r="F1444" s="149" t="s">
        <v>2867</v>
      </c>
      <c r="G1444" s="149" t="s">
        <v>2081</v>
      </c>
      <c r="H1444" s="149" t="s">
        <v>13205</v>
      </c>
      <c r="I1444" s="149" t="s">
        <v>13220</v>
      </c>
      <c r="J1444" s="151">
        <v>36504</v>
      </c>
    </row>
    <row r="1445" spans="1:10" hidden="1" x14ac:dyDescent="0.2">
      <c r="A1445" s="149" t="s">
        <v>10421</v>
      </c>
      <c r="D1445" s="149" t="s">
        <v>4853</v>
      </c>
      <c r="E1445" s="149">
        <f t="shared" si="22"/>
        <v>2267002021</v>
      </c>
      <c r="F1445" s="149" t="s">
        <v>2867</v>
      </c>
      <c r="G1445" s="149" t="s">
        <v>2081</v>
      </c>
      <c r="H1445" s="149" t="s">
        <v>13205</v>
      </c>
      <c r="I1445" s="149" t="s">
        <v>13222</v>
      </c>
      <c r="J1445" s="151">
        <v>36504</v>
      </c>
    </row>
    <row r="1446" spans="1:10" hidden="1" x14ac:dyDescent="0.2">
      <c r="A1446" s="149" t="s">
        <v>10421</v>
      </c>
      <c r="D1446" s="149" t="s">
        <v>4854</v>
      </c>
      <c r="E1446" s="149">
        <f t="shared" si="22"/>
        <v>2267002024</v>
      </c>
      <c r="F1446" s="149" t="s">
        <v>2867</v>
      </c>
      <c r="G1446" s="149" t="s">
        <v>2081</v>
      </c>
      <c r="H1446" s="149" t="s">
        <v>13205</v>
      </c>
      <c r="I1446" s="149" t="s">
        <v>10446</v>
      </c>
      <c r="J1446" s="151">
        <v>36504</v>
      </c>
    </row>
    <row r="1447" spans="1:10" hidden="1" x14ac:dyDescent="0.2">
      <c r="A1447" s="149" t="s">
        <v>10421</v>
      </c>
      <c r="D1447" s="149" t="s">
        <v>4855</v>
      </c>
      <c r="E1447" s="149">
        <f t="shared" si="22"/>
        <v>2267002027</v>
      </c>
      <c r="F1447" s="149" t="s">
        <v>2867</v>
      </c>
      <c r="G1447" s="149" t="s">
        <v>2081</v>
      </c>
      <c r="H1447" s="149" t="s">
        <v>13205</v>
      </c>
      <c r="I1447" s="149" t="s">
        <v>10448</v>
      </c>
      <c r="J1447" s="151">
        <v>36504</v>
      </c>
    </row>
    <row r="1448" spans="1:10" hidden="1" x14ac:dyDescent="0.2">
      <c r="A1448" s="149" t="s">
        <v>10421</v>
      </c>
      <c r="D1448" s="149" t="s">
        <v>4856</v>
      </c>
      <c r="E1448" s="149">
        <f t="shared" si="22"/>
        <v>2267002030</v>
      </c>
      <c r="F1448" s="149" t="s">
        <v>2867</v>
      </c>
      <c r="G1448" s="149" t="s">
        <v>2081</v>
      </c>
      <c r="H1448" s="149" t="s">
        <v>13205</v>
      </c>
      <c r="I1448" s="149" t="s">
        <v>10451</v>
      </c>
      <c r="J1448" s="151">
        <v>36504</v>
      </c>
    </row>
    <row r="1449" spans="1:10" hidden="1" x14ac:dyDescent="0.2">
      <c r="A1449" s="149" t="s">
        <v>10421</v>
      </c>
      <c r="D1449" s="149" t="s">
        <v>4857</v>
      </c>
      <c r="E1449" s="149">
        <f t="shared" si="22"/>
        <v>2267002033</v>
      </c>
      <c r="F1449" s="149" t="s">
        <v>2867</v>
      </c>
      <c r="G1449" s="149" t="s">
        <v>2081</v>
      </c>
      <c r="H1449" s="149" t="s">
        <v>13205</v>
      </c>
      <c r="I1449" s="149" t="s">
        <v>10453</v>
      </c>
      <c r="J1449" s="151">
        <v>36504</v>
      </c>
    </row>
    <row r="1450" spans="1:10" hidden="1" x14ac:dyDescent="0.2">
      <c r="A1450" s="149" t="s">
        <v>10421</v>
      </c>
      <c r="D1450" s="149" t="s">
        <v>4858</v>
      </c>
      <c r="E1450" s="149">
        <f t="shared" si="22"/>
        <v>2267002036</v>
      </c>
      <c r="F1450" s="149" t="s">
        <v>2867</v>
      </c>
      <c r="G1450" s="149" t="s">
        <v>2081</v>
      </c>
      <c r="H1450" s="149" t="s">
        <v>13205</v>
      </c>
      <c r="I1450" s="149" t="s">
        <v>10455</v>
      </c>
      <c r="J1450" s="151">
        <v>36504</v>
      </c>
    </row>
    <row r="1451" spans="1:10" hidden="1" x14ac:dyDescent="0.2">
      <c r="A1451" s="149" t="s">
        <v>10421</v>
      </c>
      <c r="D1451" s="149" t="s">
        <v>4859</v>
      </c>
      <c r="E1451" s="149">
        <f t="shared" si="22"/>
        <v>2267002039</v>
      </c>
      <c r="F1451" s="149" t="s">
        <v>2867</v>
      </c>
      <c r="G1451" s="149" t="s">
        <v>2081</v>
      </c>
      <c r="H1451" s="149" t="s">
        <v>13205</v>
      </c>
      <c r="I1451" s="149" t="s">
        <v>10457</v>
      </c>
      <c r="J1451" s="151">
        <v>36504</v>
      </c>
    </row>
    <row r="1452" spans="1:10" hidden="1" x14ac:dyDescent="0.2">
      <c r="A1452" s="149" t="s">
        <v>10421</v>
      </c>
      <c r="D1452" s="149" t="s">
        <v>4860</v>
      </c>
      <c r="E1452" s="149">
        <f t="shared" si="22"/>
        <v>2267002042</v>
      </c>
      <c r="F1452" s="149" t="s">
        <v>2867</v>
      </c>
      <c r="G1452" s="149" t="s">
        <v>2081</v>
      </c>
      <c r="H1452" s="149" t="s">
        <v>13205</v>
      </c>
      <c r="I1452" s="149" t="s">
        <v>10459</v>
      </c>
      <c r="J1452" s="151">
        <v>36504</v>
      </c>
    </row>
    <row r="1453" spans="1:10" hidden="1" x14ac:dyDescent="0.2">
      <c r="A1453" s="149" t="s">
        <v>10421</v>
      </c>
      <c r="D1453" s="149" t="s">
        <v>4861</v>
      </c>
      <c r="E1453" s="149">
        <f t="shared" si="22"/>
        <v>2267002045</v>
      </c>
      <c r="F1453" s="149" t="s">
        <v>2867</v>
      </c>
      <c r="G1453" s="149" t="s">
        <v>2081</v>
      </c>
      <c r="H1453" s="149" t="s">
        <v>13205</v>
      </c>
      <c r="I1453" s="149" t="s">
        <v>10461</v>
      </c>
      <c r="J1453" s="151">
        <v>36504</v>
      </c>
    </row>
    <row r="1454" spans="1:10" hidden="1" x14ac:dyDescent="0.2">
      <c r="A1454" s="149" t="s">
        <v>10421</v>
      </c>
      <c r="D1454" s="149" t="s">
        <v>4862</v>
      </c>
      <c r="E1454" s="149">
        <f t="shared" si="22"/>
        <v>2267002048</v>
      </c>
      <c r="F1454" s="149" t="s">
        <v>2867</v>
      </c>
      <c r="G1454" s="149" t="s">
        <v>2081</v>
      </c>
      <c r="H1454" s="149" t="s">
        <v>13205</v>
      </c>
      <c r="I1454" s="149" t="s">
        <v>10463</v>
      </c>
      <c r="J1454" s="151">
        <v>36504</v>
      </c>
    </row>
    <row r="1455" spans="1:10" hidden="1" x14ac:dyDescent="0.2">
      <c r="A1455" s="149" t="s">
        <v>10421</v>
      </c>
      <c r="D1455" s="149" t="s">
        <v>4863</v>
      </c>
      <c r="E1455" s="149">
        <f t="shared" si="22"/>
        <v>2267002051</v>
      </c>
      <c r="F1455" s="149" t="s">
        <v>2867</v>
      </c>
      <c r="G1455" s="149" t="s">
        <v>2081</v>
      </c>
      <c r="H1455" s="149" t="s">
        <v>13205</v>
      </c>
      <c r="I1455" s="149" t="s">
        <v>10465</v>
      </c>
      <c r="J1455" s="151">
        <v>36504</v>
      </c>
    </row>
    <row r="1456" spans="1:10" hidden="1" x14ac:dyDescent="0.2">
      <c r="A1456" s="149" t="s">
        <v>10421</v>
      </c>
      <c r="D1456" s="149" t="s">
        <v>4864</v>
      </c>
      <c r="E1456" s="149">
        <f t="shared" si="22"/>
        <v>2267002054</v>
      </c>
      <c r="F1456" s="149" t="s">
        <v>2867</v>
      </c>
      <c r="G1456" s="149" t="s">
        <v>2081</v>
      </c>
      <c r="H1456" s="149" t="s">
        <v>13205</v>
      </c>
      <c r="I1456" s="149" t="s">
        <v>7632</v>
      </c>
      <c r="J1456" s="151">
        <v>36504</v>
      </c>
    </row>
    <row r="1457" spans="1:10" hidden="1" x14ac:dyDescent="0.2">
      <c r="A1457" s="149" t="s">
        <v>10421</v>
      </c>
      <c r="D1457" s="149" t="s">
        <v>4865</v>
      </c>
      <c r="E1457" s="149">
        <f t="shared" si="22"/>
        <v>2267002057</v>
      </c>
      <c r="F1457" s="149" t="s">
        <v>2867</v>
      </c>
      <c r="G1457" s="149" t="s">
        <v>2081</v>
      </c>
      <c r="H1457" s="149" t="s">
        <v>13205</v>
      </c>
      <c r="I1457" s="149" t="s">
        <v>4587</v>
      </c>
      <c r="J1457" s="151">
        <v>36504</v>
      </c>
    </row>
    <row r="1458" spans="1:10" hidden="1" x14ac:dyDescent="0.2">
      <c r="A1458" s="149" t="s">
        <v>10421</v>
      </c>
      <c r="D1458" s="149" t="s">
        <v>4866</v>
      </c>
      <c r="E1458" s="149">
        <f t="shared" si="22"/>
        <v>2267002060</v>
      </c>
      <c r="F1458" s="149" t="s">
        <v>2867</v>
      </c>
      <c r="G1458" s="149" t="s">
        <v>2081</v>
      </c>
      <c r="H1458" s="149" t="s">
        <v>13205</v>
      </c>
      <c r="I1458" s="149" t="s">
        <v>4589</v>
      </c>
      <c r="J1458" s="151">
        <v>36504</v>
      </c>
    </row>
    <row r="1459" spans="1:10" hidden="1" x14ac:dyDescent="0.2">
      <c r="A1459" s="149" t="s">
        <v>10421</v>
      </c>
      <c r="D1459" s="149" t="s">
        <v>4867</v>
      </c>
      <c r="E1459" s="149">
        <f t="shared" si="22"/>
        <v>2267002063</v>
      </c>
      <c r="F1459" s="149" t="s">
        <v>2867</v>
      </c>
      <c r="G1459" s="149" t="s">
        <v>2081</v>
      </c>
      <c r="H1459" s="149" t="s">
        <v>13205</v>
      </c>
      <c r="I1459" s="149" t="s">
        <v>4591</v>
      </c>
      <c r="J1459" s="151">
        <v>36504</v>
      </c>
    </row>
    <row r="1460" spans="1:10" hidden="1" x14ac:dyDescent="0.2">
      <c r="A1460" s="149" t="s">
        <v>10421</v>
      </c>
      <c r="D1460" s="149" t="s">
        <v>4868</v>
      </c>
      <c r="E1460" s="149">
        <f t="shared" si="22"/>
        <v>2267002066</v>
      </c>
      <c r="F1460" s="149" t="s">
        <v>2867</v>
      </c>
      <c r="G1460" s="149" t="s">
        <v>2081</v>
      </c>
      <c r="H1460" s="149" t="s">
        <v>13205</v>
      </c>
      <c r="I1460" s="149" t="s">
        <v>4594</v>
      </c>
      <c r="J1460" s="151">
        <v>36504</v>
      </c>
    </row>
    <row r="1461" spans="1:10" hidden="1" x14ac:dyDescent="0.2">
      <c r="A1461" s="149" t="s">
        <v>10421</v>
      </c>
      <c r="D1461" s="149" t="s">
        <v>4869</v>
      </c>
      <c r="E1461" s="149">
        <f t="shared" si="22"/>
        <v>2267002069</v>
      </c>
      <c r="F1461" s="149" t="s">
        <v>2867</v>
      </c>
      <c r="G1461" s="149" t="s">
        <v>2081</v>
      </c>
      <c r="H1461" s="149" t="s">
        <v>13205</v>
      </c>
      <c r="I1461" s="149" t="s">
        <v>4596</v>
      </c>
      <c r="J1461" s="151">
        <v>36504</v>
      </c>
    </row>
    <row r="1462" spans="1:10" hidden="1" x14ac:dyDescent="0.2">
      <c r="A1462" s="149" t="s">
        <v>10421</v>
      </c>
      <c r="D1462" s="149" t="s">
        <v>4870</v>
      </c>
      <c r="E1462" s="149">
        <f t="shared" si="22"/>
        <v>2267002072</v>
      </c>
      <c r="F1462" s="149" t="s">
        <v>2867</v>
      </c>
      <c r="G1462" s="149" t="s">
        <v>2081</v>
      </c>
      <c r="H1462" s="149" t="s">
        <v>13205</v>
      </c>
      <c r="I1462" s="149" t="s">
        <v>4598</v>
      </c>
      <c r="J1462" s="151">
        <v>36504</v>
      </c>
    </row>
    <row r="1463" spans="1:10" hidden="1" x14ac:dyDescent="0.2">
      <c r="A1463" s="149" t="s">
        <v>10421</v>
      </c>
      <c r="D1463" s="149" t="s">
        <v>4871</v>
      </c>
      <c r="E1463" s="149">
        <f t="shared" si="22"/>
        <v>2267002075</v>
      </c>
      <c r="F1463" s="149" t="s">
        <v>2867</v>
      </c>
      <c r="G1463" s="149" t="s">
        <v>2081</v>
      </c>
      <c r="H1463" s="149" t="s">
        <v>13205</v>
      </c>
      <c r="I1463" s="149" t="s">
        <v>4600</v>
      </c>
      <c r="J1463" s="151">
        <v>36504</v>
      </c>
    </row>
    <row r="1464" spans="1:10" hidden="1" x14ac:dyDescent="0.2">
      <c r="A1464" s="149" t="s">
        <v>10421</v>
      </c>
      <c r="D1464" s="149" t="s">
        <v>4872</v>
      </c>
      <c r="E1464" s="149">
        <f t="shared" si="22"/>
        <v>2267002078</v>
      </c>
      <c r="F1464" s="149" t="s">
        <v>2867</v>
      </c>
      <c r="G1464" s="149" t="s">
        <v>2081</v>
      </c>
      <c r="H1464" s="149" t="s">
        <v>13205</v>
      </c>
      <c r="I1464" s="149" t="s">
        <v>4602</v>
      </c>
      <c r="J1464" s="151">
        <v>36504</v>
      </c>
    </row>
    <row r="1465" spans="1:10" hidden="1" x14ac:dyDescent="0.2">
      <c r="A1465" s="149" t="s">
        <v>10421</v>
      </c>
      <c r="D1465" s="149" t="s">
        <v>4873</v>
      </c>
      <c r="E1465" s="149">
        <f t="shared" si="22"/>
        <v>2267002081</v>
      </c>
      <c r="F1465" s="149" t="s">
        <v>2867</v>
      </c>
      <c r="G1465" s="149" t="s">
        <v>2081</v>
      </c>
      <c r="H1465" s="149" t="s">
        <v>13205</v>
      </c>
      <c r="I1465" s="149" t="s">
        <v>4604</v>
      </c>
      <c r="J1465" s="151">
        <v>36504</v>
      </c>
    </row>
    <row r="1466" spans="1:10" hidden="1" x14ac:dyDescent="0.2">
      <c r="A1466" s="149" t="s">
        <v>10421</v>
      </c>
      <c r="D1466" s="149" t="s">
        <v>4874</v>
      </c>
      <c r="E1466" s="149">
        <f t="shared" si="22"/>
        <v>2267003000</v>
      </c>
      <c r="F1466" s="149" t="s">
        <v>2867</v>
      </c>
      <c r="G1466" s="149" t="s">
        <v>2081</v>
      </c>
      <c r="H1466" s="149" t="s">
        <v>4606</v>
      </c>
      <c r="I1466" s="149" t="s">
        <v>10425</v>
      </c>
      <c r="J1466" s="151">
        <v>36504</v>
      </c>
    </row>
    <row r="1467" spans="1:10" hidden="1" x14ac:dyDescent="0.2">
      <c r="A1467" s="149" t="s">
        <v>10421</v>
      </c>
      <c r="D1467" s="149" t="s">
        <v>4875</v>
      </c>
      <c r="E1467" s="149">
        <f t="shared" si="22"/>
        <v>2267003010</v>
      </c>
      <c r="F1467" s="149" t="s">
        <v>2867</v>
      </c>
      <c r="G1467" s="149" t="s">
        <v>2081</v>
      </c>
      <c r="H1467" s="149" t="s">
        <v>4606</v>
      </c>
      <c r="I1467" s="149" t="s">
        <v>4608</v>
      </c>
      <c r="J1467" s="151">
        <v>36504</v>
      </c>
    </row>
    <row r="1468" spans="1:10" hidden="1" x14ac:dyDescent="0.2">
      <c r="A1468" s="149" t="s">
        <v>10421</v>
      </c>
      <c r="D1468" s="149" t="s">
        <v>4876</v>
      </c>
      <c r="E1468" s="149">
        <f t="shared" si="22"/>
        <v>2267003020</v>
      </c>
      <c r="F1468" s="149" t="s">
        <v>2867</v>
      </c>
      <c r="G1468" s="149" t="s">
        <v>2081</v>
      </c>
      <c r="H1468" s="149" t="s">
        <v>4606</v>
      </c>
      <c r="I1468" s="149" t="s">
        <v>4610</v>
      </c>
      <c r="J1468" s="151">
        <v>36504</v>
      </c>
    </row>
    <row r="1469" spans="1:10" hidden="1" x14ac:dyDescent="0.2">
      <c r="A1469" s="149" t="s">
        <v>10421</v>
      </c>
      <c r="D1469" s="149" t="s">
        <v>4877</v>
      </c>
      <c r="E1469" s="149">
        <f t="shared" si="22"/>
        <v>2267003030</v>
      </c>
      <c r="F1469" s="149" t="s">
        <v>2867</v>
      </c>
      <c r="G1469" s="149" t="s">
        <v>2081</v>
      </c>
      <c r="H1469" s="149" t="s">
        <v>4606</v>
      </c>
      <c r="I1469" s="149" t="s">
        <v>4612</v>
      </c>
      <c r="J1469" s="151">
        <v>36504</v>
      </c>
    </row>
    <row r="1470" spans="1:10" hidden="1" x14ac:dyDescent="0.2">
      <c r="A1470" s="149" t="s">
        <v>10421</v>
      </c>
      <c r="D1470" s="149" t="s">
        <v>4878</v>
      </c>
      <c r="E1470" s="149">
        <f t="shared" si="22"/>
        <v>2267003040</v>
      </c>
      <c r="F1470" s="149" t="s">
        <v>2867</v>
      </c>
      <c r="G1470" s="149" t="s">
        <v>2081</v>
      </c>
      <c r="H1470" s="149" t="s">
        <v>4606</v>
      </c>
      <c r="I1470" s="149" t="s">
        <v>4614</v>
      </c>
      <c r="J1470" s="151">
        <v>36504</v>
      </c>
    </row>
    <row r="1471" spans="1:10" hidden="1" x14ac:dyDescent="0.2">
      <c r="A1471" s="149" t="s">
        <v>10421</v>
      </c>
      <c r="D1471" s="149" t="s">
        <v>4879</v>
      </c>
      <c r="E1471" s="149">
        <f t="shared" si="22"/>
        <v>2267003050</v>
      </c>
      <c r="F1471" s="149" t="s">
        <v>2867</v>
      </c>
      <c r="G1471" s="149" t="s">
        <v>2081</v>
      </c>
      <c r="H1471" s="149" t="s">
        <v>4606</v>
      </c>
      <c r="I1471" s="149" t="s">
        <v>4616</v>
      </c>
      <c r="J1471" s="151">
        <v>36504</v>
      </c>
    </row>
    <row r="1472" spans="1:10" hidden="1" x14ac:dyDescent="0.2">
      <c r="A1472" s="149" t="s">
        <v>10421</v>
      </c>
      <c r="D1472" s="149" t="s">
        <v>4880</v>
      </c>
      <c r="E1472" s="149">
        <f t="shared" si="22"/>
        <v>2267003060</v>
      </c>
      <c r="F1472" s="149" t="s">
        <v>2867</v>
      </c>
      <c r="G1472" s="149" t="s">
        <v>2081</v>
      </c>
      <c r="H1472" s="149" t="s">
        <v>4606</v>
      </c>
      <c r="I1472" s="149" t="s">
        <v>4618</v>
      </c>
      <c r="J1472" s="151">
        <v>36504</v>
      </c>
    </row>
    <row r="1473" spans="1:10" hidden="1" x14ac:dyDescent="0.2">
      <c r="A1473" s="149" t="s">
        <v>10421</v>
      </c>
      <c r="D1473" s="149" t="s">
        <v>4881</v>
      </c>
      <c r="E1473" s="149">
        <f t="shared" si="22"/>
        <v>2267003070</v>
      </c>
      <c r="F1473" s="149" t="s">
        <v>2867</v>
      </c>
      <c r="G1473" s="149" t="s">
        <v>2081</v>
      </c>
      <c r="H1473" s="149" t="s">
        <v>4606</v>
      </c>
      <c r="I1473" s="149" t="s">
        <v>4620</v>
      </c>
      <c r="J1473" s="151">
        <v>36504</v>
      </c>
    </row>
    <row r="1474" spans="1:10" hidden="1" x14ac:dyDescent="0.2">
      <c r="A1474" s="149" t="s">
        <v>10421</v>
      </c>
      <c r="D1474" s="149" t="s">
        <v>4882</v>
      </c>
      <c r="E1474" s="149">
        <f t="shared" ref="E1474:E1537" si="23">VALUE(D1474)</f>
        <v>2267004000</v>
      </c>
      <c r="F1474" s="149" t="s">
        <v>2867</v>
      </c>
      <c r="G1474" s="149" t="s">
        <v>2081</v>
      </c>
      <c r="H1474" s="149" t="s">
        <v>4622</v>
      </c>
      <c r="I1474" s="149" t="s">
        <v>10425</v>
      </c>
      <c r="J1474" s="151">
        <v>36504</v>
      </c>
    </row>
    <row r="1475" spans="1:10" hidden="1" x14ac:dyDescent="0.2">
      <c r="A1475" s="149" t="s">
        <v>10421</v>
      </c>
      <c r="D1475" s="149" t="s">
        <v>4883</v>
      </c>
      <c r="E1475" s="149">
        <f t="shared" si="23"/>
        <v>2267004010</v>
      </c>
      <c r="F1475" s="149" t="s">
        <v>2867</v>
      </c>
      <c r="G1475" s="149" t="s">
        <v>2081</v>
      </c>
      <c r="H1475" s="149" t="s">
        <v>4622</v>
      </c>
      <c r="I1475" s="149" t="s">
        <v>4625</v>
      </c>
      <c r="J1475" s="151">
        <v>36504</v>
      </c>
    </row>
    <row r="1476" spans="1:10" hidden="1" x14ac:dyDescent="0.2">
      <c r="A1476" s="149" t="s">
        <v>10421</v>
      </c>
      <c r="D1476" s="149" t="s">
        <v>4884</v>
      </c>
      <c r="E1476" s="149">
        <f t="shared" si="23"/>
        <v>2267004011</v>
      </c>
      <c r="F1476" s="149" t="s">
        <v>2867</v>
      </c>
      <c r="G1476" s="149" t="s">
        <v>2081</v>
      </c>
      <c r="H1476" s="149" t="s">
        <v>4622</v>
      </c>
      <c r="I1476" s="149" t="s">
        <v>4628</v>
      </c>
      <c r="J1476" s="151">
        <v>36504</v>
      </c>
    </row>
    <row r="1477" spans="1:10" hidden="1" x14ac:dyDescent="0.2">
      <c r="A1477" s="149" t="s">
        <v>10421</v>
      </c>
      <c r="D1477" s="149" t="s">
        <v>4885</v>
      </c>
      <c r="E1477" s="149">
        <f t="shared" si="23"/>
        <v>2267004015</v>
      </c>
      <c r="F1477" s="149" t="s">
        <v>2867</v>
      </c>
      <c r="G1477" s="149" t="s">
        <v>2081</v>
      </c>
      <c r="H1477" s="149" t="s">
        <v>4622</v>
      </c>
      <c r="I1477" s="149" t="s">
        <v>4630</v>
      </c>
      <c r="J1477" s="151">
        <v>36504</v>
      </c>
    </row>
    <row r="1478" spans="1:10" hidden="1" x14ac:dyDescent="0.2">
      <c r="A1478" s="149" t="s">
        <v>10421</v>
      </c>
      <c r="D1478" s="149" t="s">
        <v>4886</v>
      </c>
      <c r="E1478" s="149">
        <f t="shared" si="23"/>
        <v>2267004016</v>
      </c>
      <c r="F1478" s="149" t="s">
        <v>2867</v>
      </c>
      <c r="G1478" s="149" t="s">
        <v>2081</v>
      </c>
      <c r="H1478" s="149" t="s">
        <v>4622</v>
      </c>
      <c r="I1478" s="149" t="s">
        <v>4633</v>
      </c>
      <c r="J1478" s="151">
        <v>36504</v>
      </c>
    </row>
    <row r="1479" spans="1:10" hidden="1" x14ac:dyDescent="0.2">
      <c r="A1479" s="149" t="s">
        <v>10421</v>
      </c>
      <c r="D1479" s="149" t="s">
        <v>4887</v>
      </c>
      <c r="E1479" s="149">
        <f t="shared" si="23"/>
        <v>2267004020</v>
      </c>
      <c r="F1479" s="149" t="s">
        <v>2867</v>
      </c>
      <c r="G1479" s="149" t="s">
        <v>2081</v>
      </c>
      <c r="H1479" s="149" t="s">
        <v>4622</v>
      </c>
      <c r="I1479" s="149" t="s">
        <v>4635</v>
      </c>
      <c r="J1479" s="151">
        <v>36504</v>
      </c>
    </row>
    <row r="1480" spans="1:10" hidden="1" x14ac:dyDescent="0.2">
      <c r="A1480" s="149" t="s">
        <v>10421</v>
      </c>
      <c r="D1480" s="149" t="s">
        <v>4888</v>
      </c>
      <c r="E1480" s="149">
        <f t="shared" si="23"/>
        <v>2267004021</v>
      </c>
      <c r="F1480" s="149" t="s">
        <v>2867</v>
      </c>
      <c r="G1480" s="149" t="s">
        <v>2081</v>
      </c>
      <c r="H1480" s="149" t="s">
        <v>4622</v>
      </c>
      <c r="I1480" s="149" t="s">
        <v>4638</v>
      </c>
      <c r="J1480" s="151">
        <v>36504</v>
      </c>
    </row>
    <row r="1481" spans="1:10" hidden="1" x14ac:dyDescent="0.2">
      <c r="A1481" s="149" t="s">
        <v>10421</v>
      </c>
      <c r="D1481" s="149" t="s">
        <v>4889</v>
      </c>
      <c r="E1481" s="149">
        <f t="shared" si="23"/>
        <v>2267004025</v>
      </c>
      <c r="F1481" s="149" t="s">
        <v>2867</v>
      </c>
      <c r="G1481" s="149" t="s">
        <v>2081</v>
      </c>
      <c r="H1481" s="149" t="s">
        <v>4622</v>
      </c>
      <c r="I1481" s="149" t="s">
        <v>4640</v>
      </c>
      <c r="J1481" s="151">
        <v>36504</v>
      </c>
    </row>
    <row r="1482" spans="1:10" hidden="1" x14ac:dyDescent="0.2">
      <c r="A1482" s="149" t="s">
        <v>10421</v>
      </c>
      <c r="D1482" s="149" t="s">
        <v>4890</v>
      </c>
      <c r="E1482" s="149">
        <f t="shared" si="23"/>
        <v>2267004026</v>
      </c>
      <c r="F1482" s="149" t="s">
        <v>2867</v>
      </c>
      <c r="G1482" s="149" t="s">
        <v>2081</v>
      </c>
      <c r="H1482" s="149" t="s">
        <v>4622</v>
      </c>
      <c r="I1482" s="149" t="s">
        <v>4642</v>
      </c>
      <c r="J1482" s="151">
        <v>36504</v>
      </c>
    </row>
    <row r="1483" spans="1:10" hidden="1" x14ac:dyDescent="0.2">
      <c r="A1483" s="149" t="s">
        <v>10421</v>
      </c>
      <c r="D1483" s="149" t="s">
        <v>4891</v>
      </c>
      <c r="E1483" s="149">
        <f t="shared" si="23"/>
        <v>2267004030</v>
      </c>
      <c r="F1483" s="149" t="s">
        <v>2867</v>
      </c>
      <c r="G1483" s="149" t="s">
        <v>2081</v>
      </c>
      <c r="H1483" s="149" t="s">
        <v>4622</v>
      </c>
      <c r="I1483" s="149" t="s">
        <v>4644</v>
      </c>
      <c r="J1483" s="151">
        <v>36504</v>
      </c>
    </row>
    <row r="1484" spans="1:10" hidden="1" x14ac:dyDescent="0.2">
      <c r="A1484" s="149" t="s">
        <v>10421</v>
      </c>
      <c r="D1484" s="149" t="s">
        <v>4892</v>
      </c>
      <c r="E1484" s="149">
        <f t="shared" si="23"/>
        <v>2267004031</v>
      </c>
      <c r="F1484" s="149" t="s">
        <v>2867</v>
      </c>
      <c r="G1484" s="149" t="s">
        <v>2081</v>
      </c>
      <c r="H1484" s="149" t="s">
        <v>4622</v>
      </c>
      <c r="I1484" s="149" t="s">
        <v>4646</v>
      </c>
      <c r="J1484" s="151">
        <v>36504</v>
      </c>
    </row>
    <row r="1485" spans="1:10" hidden="1" x14ac:dyDescent="0.2">
      <c r="A1485" s="149" t="s">
        <v>10421</v>
      </c>
      <c r="D1485" s="149" t="s">
        <v>4893</v>
      </c>
      <c r="E1485" s="149">
        <f t="shared" si="23"/>
        <v>2267004035</v>
      </c>
      <c r="F1485" s="149" t="s">
        <v>2867</v>
      </c>
      <c r="G1485" s="149" t="s">
        <v>2081</v>
      </c>
      <c r="H1485" s="149" t="s">
        <v>4622</v>
      </c>
      <c r="I1485" s="149" t="s">
        <v>4648</v>
      </c>
      <c r="J1485" s="151">
        <v>36504</v>
      </c>
    </row>
    <row r="1486" spans="1:10" hidden="1" x14ac:dyDescent="0.2">
      <c r="A1486" s="149" t="s">
        <v>10421</v>
      </c>
      <c r="D1486" s="149" t="s">
        <v>4894</v>
      </c>
      <c r="E1486" s="149">
        <f t="shared" si="23"/>
        <v>2267004036</v>
      </c>
      <c r="F1486" s="149" t="s">
        <v>2867</v>
      </c>
      <c r="G1486" s="149" t="s">
        <v>2081</v>
      </c>
      <c r="H1486" s="149" t="s">
        <v>4622</v>
      </c>
      <c r="I1486" s="149" t="s">
        <v>1896</v>
      </c>
      <c r="J1486" s="151">
        <v>36504</v>
      </c>
    </row>
    <row r="1487" spans="1:10" hidden="1" x14ac:dyDescent="0.2">
      <c r="A1487" s="149" t="s">
        <v>10421</v>
      </c>
      <c r="D1487" s="149" t="s">
        <v>4895</v>
      </c>
      <c r="E1487" s="149">
        <f t="shared" si="23"/>
        <v>2267004040</v>
      </c>
      <c r="F1487" s="149" t="s">
        <v>2867</v>
      </c>
      <c r="G1487" s="149" t="s">
        <v>2081</v>
      </c>
      <c r="H1487" s="149" t="s">
        <v>4622</v>
      </c>
      <c r="I1487" s="149" t="s">
        <v>1898</v>
      </c>
      <c r="J1487" s="151">
        <v>36504</v>
      </c>
    </row>
    <row r="1488" spans="1:10" hidden="1" x14ac:dyDescent="0.2">
      <c r="A1488" s="149" t="s">
        <v>10421</v>
      </c>
      <c r="D1488" s="149" t="s">
        <v>4896</v>
      </c>
      <c r="E1488" s="149">
        <f t="shared" si="23"/>
        <v>2267004041</v>
      </c>
      <c r="F1488" s="149" t="s">
        <v>2867</v>
      </c>
      <c r="G1488" s="149" t="s">
        <v>2081</v>
      </c>
      <c r="H1488" s="149" t="s">
        <v>4622</v>
      </c>
      <c r="I1488" s="149" t="s">
        <v>1900</v>
      </c>
      <c r="J1488" s="151">
        <v>36504</v>
      </c>
    </row>
    <row r="1489" spans="1:10" hidden="1" x14ac:dyDescent="0.2">
      <c r="A1489" s="149" t="s">
        <v>10421</v>
      </c>
      <c r="D1489" s="149" t="s">
        <v>4897</v>
      </c>
      <c r="E1489" s="149">
        <f t="shared" si="23"/>
        <v>2267004045</v>
      </c>
      <c r="F1489" s="149" t="s">
        <v>2867</v>
      </c>
      <c r="G1489" s="149" t="s">
        <v>2081</v>
      </c>
      <c r="H1489" s="149" t="s">
        <v>4622</v>
      </c>
      <c r="I1489" s="149" t="s">
        <v>1902</v>
      </c>
      <c r="J1489" s="151">
        <v>36504</v>
      </c>
    </row>
    <row r="1490" spans="1:10" hidden="1" x14ac:dyDescent="0.2">
      <c r="A1490" s="149" t="s">
        <v>10421</v>
      </c>
      <c r="D1490" s="149" t="s">
        <v>4898</v>
      </c>
      <c r="E1490" s="149">
        <f t="shared" si="23"/>
        <v>2267004046</v>
      </c>
      <c r="F1490" s="149" t="s">
        <v>2867</v>
      </c>
      <c r="G1490" s="149" t="s">
        <v>2081</v>
      </c>
      <c r="H1490" s="149" t="s">
        <v>4622</v>
      </c>
      <c r="I1490" s="149" t="s">
        <v>1904</v>
      </c>
      <c r="J1490" s="151">
        <v>36504</v>
      </c>
    </row>
    <row r="1491" spans="1:10" hidden="1" x14ac:dyDescent="0.2">
      <c r="A1491" s="149" t="s">
        <v>10421</v>
      </c>
      <c r="D1491" s="149" t="s">
        <v>4899</v>
      </c>
      <c r="E1491" s="149">
        <f t="shared" si="23"/>
        <v>2267004050</v>
      </c>
      <c r="F1491" s="149" t="s">
        <v>2867</v>
      </c>
      <c r="G1491" s="149" t="s">
        <v>2081</v>
      </c>
      <c r="H1491" s="149" t="s">
        <v>4622</v>
      </c>
      <c r="I1491" s="149" t="s">
        <v>1906</v>
      </c>
      <c r="J1491" s="151">
        <v>36504</v>
      </c>
    </row>
    <row r="1492" spans="1:10" hidden="1" x14ac:dyDescent="0.2">
      <c r="A1492" s="149" t="s">
        <v>10421</v>
      </c>
      <c r="D1492" s="149" t="s">
        <v>4900</v>
      </c>
      <c r="E1492" s="149">
        <f t="shared" si="23"/>
        <v>2267004051</v>
      </c>
      <c r="F1492" s="149" t="s">
        <v>2867</v>
      </c>
      <c r="G1492" s="149" t="s">
        <v>2081</v>
      </c>
      <c r="H1492" s="149" t="s">
        <v>4622</v>
      </c>
      <c r="I1492" s="149" t="s">
        <v>1908</v>
      </c>
      <c r="J1492" s="151">
        <v>36504</v>
      </c>
    </row>
    <row r="1493" spans="1:10" hidden="1" x14ac:dyDescent="0.2">
      <c r="A1493" s="149" t="s">
        <v>10421</v>
      </c>
      <c r="D1493" s="149" t="s">
        <v>4901</v>
      </c>
      <c r="E1493" s="149">
        <f t="shared" si="23"/>
        <v>2267004055</v>
      </c>
      <c r="F1493" s="149" t="s">
        <v>2867</v>
      </c>
      <c r="G1493" s="149" t="s">
        <v>2081</v>
      </c>
      <c r="H1493" s="149" t="s">
        <v>4622</v>
      </c>
      <c r="I1493" s="149" t="s">
        <v>1910</v>
      </c>
      <c r="J1493" s="151">
        <v>36504</v>
      </c>
    </row>
    <row r="1494" spans="1:10" hidden="1" x14ac:dyDescent="0.2">
      <c r="A1494" s="149" t="s">
        <v>10421</v>
      </c>
      <c r="D1494" s="149" t="s">
        <v>4902</v>
      </c>
      <c r="E1494" s="149">
        <f t="shared" si="23"/>
        <v>2267004056</v>
      </c>
      <c r="F1494" s="149" t="s">
        <v>2867</v>
      </c>
      <c r="G1494" s="149" t="s">
        <v>2081</v>
      </c>
      <c r="H1494" s="149" t="s">
        <v>4622</v>
      </c>
      <c r="I1494" s="149" t="s">
        <v>1912</v>
      </c>
      <c r="J1494" s="151">
        <v>36504</v>
      </c>
    </row>
    <row r="1495" spans="1:10" hidden="1" x14ac:dyDescent="0.2">
      <c r="A1495" s="149" t="s">
        <v>10421</v>
      </c>
      <c r="D1495" s="149" t="s">
        <v>4903</v>
      </c>
      <c r="E1495" s="149">
        <f t="shared" si="23"/>
        <v>2267004060</v>
      </c>
      <c r="F1495" s="149" t="s">
        <v>2867</v>
      </c>
      <c r="G1495" s="149" t="s">
        <v>2081</v>
      </c>
      <c r="H1495" s="149" t="s">
        <v>4622</v>
      </c>
      <c r="I1495" s="149" t="s">
        <v>1914</v>
      </c>
      <c r="J1495" s="151">
        <v>36504</v>
      </c>
    </row>
    <row r="1496" spans="1:10" hidden="1" x14ac:dyDescent="0.2">
      <c r="A1496" s="149" t="s">
        <v>10421</v>
      </c>
      <c r="D1496" s="149" t="s">
        <v>4904</v>
      </c>
      <c r="E1496" s="149">
        <f t="shared" si="23"/>
        <v>2267004061</v>
      </c>
      <c r="F1496" s="149" t="s">
        <v>2867</v>
      </c>
      <c r="G1496" s="149" t="s">
        <v>2081</v>
      </c>
      <c r="H1496" s="149" t="s">
        <v>4622</v>
      </c>
      <c r="I1496" s="149" t="s">
        <v>1916</v>
      </c>
      <c r="J1496" s="151">
        <v>36504</v>
      </c>
    </row>
    <row r="1497" spans="1:10" hidden="1" x14ac:dyDescent="0.2">
      <c r="A1497" s="149" t="s">
        <v>10421</v>
      </c>
      <c r="D1497" s="149" t="s">
        <v>4905</v>
      </c>
      <c r="E1497" s="149">
        <f t="shared" si="23"/>
        <v>2267004065</v>
      </c>
      <c r="F1497" s="149" t="s">
        <v>2867</v>
      </c>
      <c r="G1497" s="149" t="s">
        <v>2081</v>
      </c>
      <c r="H1497" s="149" t="s">
        <v>4622</v>
      </c>
      <c r="I1497" s="149" t="s">
        <v>1918</v>
      </c>
      <c r="J1497" s="151">
        <v>36504</v>
      </c>
    </row>
    <row r="1498" spans="1:10" hidden="1" x14ac:dyDescent="0.2">
      <c r="A1498" s="149" t="s">
        <v>10421</v>
      </c>
      <c r="D1498" s="149" t="s">
        <v>4906</v>
      </c>
      <c r="E1498" s="149">
        <f t="shared" si="23"/>
        <v>2267004066</v>
      </c>
      <c r="F1498" s="149" t="s">
        <v>2867</v>
      </c>
      <c r="G1498" s="149" t="s">
        <v>2081</v>
      </c>
      <c r="H1498" s="149" t="s">
        <v>4622</v>
      </c>
      <c r="I1498" s="149" t="s">
        <v>1920</v>
      </c>
      <c r="J1498" s="151">
        <v>36504</v>
      </c>
    </row>
    <row r="1499" spans="1:10" hidden="1" x14ac:dyDescent="0.2">
      <c r="A1499" s="149" t="s">
        <v>10421</v>
      </c>
      <c r="D1499" s="149" t="s">
        <v>4907</v>
      </c>
      <c r="E1499" s="149">
        <f t="shared" si="23"/>
        <v>2267004071</v>
      </c>
      <c r="F1499" s="149" t="s">
        <v>2867</v>
      </c>
      <c r="G1499" s="149" t="s">
        <v>2081</v>
      </c>
      <c r="H1499" s="149" t="s">
        <v>4622</v>
      </c>
      <c r="I1499" s="149" t="s">
        <v>1924</v>
      </c>
      <c r="J1499" s="151">
        <v>36504</v>
      </c>
    </row>
    <row r="1500" spans="1:10" hidden="1" x14ac:dyDescent="0.2">
      <c r="A1500" s="149" t="s">
        <v>10421</v>
      </c>
      <c r="D1500" s="149" t="s">
        <v>4908</v>
      </c>
      <c r="E1500" s="149">
        <f t="shared" si="23"/>
        <v>2267004075</v>
      </c>
      <c r="F1500" s="149" t="s">
        <v>2867</v>
      </c>
      <c r="G1500" s="149" t="s">
        <v>2081</v>
      </c>
      <c r="H1500" s="149" t="s">
        <v>4622</v>
      </c>
      <c r="I1500" s="149" t="s">
        <v>1926</v>
      </c>
      <c r="J1500" s="151">
        <v>36504</v>
      </c>
    </row>
    <row r="1501" spans="1:10" hidden="1" x14ac:dyDescent="0.2">
      <c r="A1501" s="149" t="s">
        <v>10421</v>
      </c>
      <c r="D1501" s="149" t="s">
        <v>4909</v>
      </c>
      <c r="E1501" s="149">
        <f t="shared" si="23"/>
        <v>2267004076</v>
      </c>
      <c r="F1501" s="149" t="s">
        <v>2867</v>
      </c>
      <c r="G1501" s="149" t="s">
        <v>2081</v>
      </c>
      <c r="H1501" s="149" t="s">
        <v>4622</v>
      </c>
      <c r="I1501" s="149" t="s">
        <v>1928</v>
      </c>
      <c r="J1501" s="151">
        <v>36504</v>
      </c>
    </row>
    <row r="1502" spans="1:10" hidden="1" x14ac:dyDescent="0.2">
      <c r="A1502" s="149" t="s">
        <v>10421</v>
      </c>
      <c r="D1502" s="149" t="s">
        <v>4910</v>
      </c>
      <c r="E1502" s="149">
        <f t="shared" si="23"/>
        <v>2267005000</v>
      </c>
      <c r="F1502" s="149" t="s">
        <v>2867</v>
      </c>
      <c r="G1502" s="149" t="s">
        <v>2081</v>
      </c>
      <c r="H1502" s="149" t="s">
        <v>1930</v>
      </c>
      <c r="I1502" s="149" t="s">
        <v>10425</v>
      </c>
      <c r="J1502" s="151">
        <v>36504</v>
      </c>
    </row>
    <row r="1503" spans="1:10" hidden="1" x14ac:dyDescent="0.2">
      <c r="A1503" s="149" t="s">
        <v>10421</v>
      </c>
      <c r="D1503" s="149" t="s">
        <v>4911</v>
      </c>
      <c r="E1503" s="149">
        <f t="shared" si="23"/>
        <v>2267005010</v>
      </c>
      <c r="F1503" s="149" t="s">
        <v>2867</v>
      </c>
      <c r="G1503" s="149" t="s">
        <v>2081</v>
      </c>
      <c r="H1503" s="149" t="s">
        <v>1930</v>
      </c>
      <c r="I1503" s="149" t="s">
        <v>1933</v>
      </c>
      <c r="J1503" s="151">
        <v>36504</v>
      </c>
    </row>
    <row r="1504" spans="1:10" hidden="1" x14ac:dyDescent="0.2">
      <c r="A1504" s="149" t="s">
        <v>10421</v>
      </c>
      <c r="D1504" s="149" t="s">
        <v>4912</v>
      </c>
      <c r="E1504" s="149">
        <f t="shared" si="23"/>
        <v>2267005015</v>
      </c>
      <c r="F1504" s="149" t="s">
        <v>2867</v>
      </c>
      <c r="G1504" s="149" t="s">
        <v>2081</v>
      </c>
      <c r="H1504" s="149" t="s">
        <v>1930</v>
      </c>
      <c r="I1504" s="149" t="s">
        <v>1935</v>
      </c>
      <c r="J1504" s="151">
        <v>36504</v>
      </c>
    </row>
    <row r="1505" spans="1:10" hidden="1" x14ac:dyDescent="0.2">
      <c r="A1505" s="149" t="s">
        <v>10421</v>
      </c>
      <c r="D1505" s="149" t="s">
        <v>4913</v>
      </c>
      <c r="E1505" s="149">
        <f t="shared" si="23"/>
        <v>2267005020</v>
      </c>
      <c r="F1505" s="149" t="s">
        <v>2867</v>
      </c>
      <c r="G1505" s="149" t="s">
        <v>2081</v>
      </c>
      <c r="H1505" s="149" t="s">
        <v>1930</v>
      </c>
      <c r="I1505" s="149" t="s">
        <v>1937</v>
      </c>
      <c r="J1505" s="151">
        <v>36504</v>
      </c>
    </row>
    <row r="1506" spans="1:10" hidden="1" x14ac:dyDescent="0.2">
      <c r="A1506" s="149" t="s">
        <v>10421</v>
      </c>
      <c r="D1506" s="149" t="s">
        <v>4914</v>
      </c>
      <c r="E1506" s="149">
        <f t="shared" si="23"/>
        <v>2267005025</v>
      </c>
      <c r="F1506" s="149" t="s">
        <v>2867</v>
      </c>
      <c r="G1506" s="149" t="s">
        <v>2081</v>
      </c>
      <c r="H1506" s="149" t="s">
        <v>1930</v>
      </c>
      <c r="I1506" s="149" t="s">
        <v>1939</v>
      </c>
      <c r="J1506" s="151">
        <v>36504</v>
      </c>
    </row>
    <row r="1507" spans="1:10" hidden="1" x14ac:dyDescent="0.2">
      <c r="A1507" s="149" t="s">
        <v>10421</v>
      </c>
      <c r="D1507" s="149" t="s">
        <v>4915</v>
      </c>
      <c r="E1507" s="149">
        <f t="shared" si="23"/>
        <v>2267005030</v>
      </c>
      <c r="F1507" s="149" t="s">
        <v>2867</v>
      </c>
      <c r="G1507" s="149" t="s">
        <v>2081</v>
      </c>
      <c r="H1507" s="149" t="s">
        <v>1930</v>
      </c>
      <c r="I1507" s="149" t="s">
        <v>1941</v>
      </c>
      <c r="J1507" s="151">
        <v>36504</v>
      </c>
    </row>
    <row r="1508" spans="1:10" hidden="1" x14ac:dyDescent="0.2">
      <c r="A1508" s="149" t="s">
        <v>10421</v>
      </c>
      <c r="D1508" s="149" t="s">
        <v>4916</v>
      </c>
      <c r="E1508" s="149">
        <f t="shared" si="23"/>
        <v>2267005035</v>
      </c>
      <c r="F1508" s="149" t="s">
        <v>2867</v>
      </c>
      <c r="G1508" s="149" t="s">
        <v>2081</v>
      </c>
      <c r="H1508" s="149" t="s">
        <v>1930</v>
      </c>
      <c r="I1508" s="149" t="s">
        <v>1943</v>
      </c>
      <c r="J1508" s="151">
        <v>36504</v>
      </c>
    </row>
    <row r="1509" spans="1:10" hidden="1" x14ac:dyDescent="0.2">
      <c r="A1509" s="149" t="s">
        <v>10421</v>
      </c>
      <c r="D1509" s="149" t="s">
        <v>4917</v>
      </c>
      <c r="E1509" s="149">
        <f t="shared" si="23"/>
        <v>2267005040</v>
      </c>
      <c r="F1509" s="149" t="s">
        <v>2867</v>
      </c>
      <c r="G1509" s="149" t="s">
        <v>2081</v>
      </c>
      <c r="H1509" s="149" t="s">
        <v>1930</v>
      </c>
      <c r="I1509" s="149" t="s">
        <v>1945</v>
      </c>
      <c r="J1509" s="151">
        <v>36504</v>
      </c>
    </row>
    <row r="1510" spans="1:10" hidden="1" x14ac:dyDescent="0.2">
      <c r="A1510" s="149" t="s">
        <v>10421</v>
      </c>
      <c r="D1510" s="149" t="s">
        <v>4918</v>
      </c>
      <c r="E1510" s="149">
        <f t="shared" si="23"/>
        <v>2267005045</v>
      </c>
      <c r="F1510" s="149" t="s">
        <v>2867</v>
      </c>
      <c r="G1510" s="149" t="s">
        <v>2081</v>
      </c>
      <c r="H1510" s="149" t="s">
        <v>1930</v>
      </c>
      <c r="I1510" s="149" t="s">
        <v>1948</v>
      </c>
      <c r="J1510" s="151">
        <v>36504</v>
      </c>
    </row>
    <row r="1511" spans="1:10" hidden="1" x14ac:dyDescent="0.2">
      <c r="A1511" s="149" t="s">
        <v>10421</v>
      </c>
      <c r="D1511" s="149" t="s">
        <v>4919</v>
      </c>
      <c r="E1511" s="149">
        <f t="shared" si="23"/>
        <v>2267005050</v>
      </c>
      <c r="F1511" s="149" t="s">
        <v>2867</v>
      </c>
      <c r="G1511" s="149" t="s">
        <v>2081</v>
      </c>
      <c r="H1511" s="149" t="s">
        <v>1930</v>
      </c>
      <c r="I1511" s="149" t="s">
        <v>1950</v>
      </c>
      <c r="J1511" s="151">
        <v>36504</v>
      </c>
    </row>
    <row r="1512" spans="1:10" hidden="1" x14ac:dyDescent="0.2">
      <c r="A1512" s="149" t="s">
        <v>10421</v>
      </c>
      <c r="D1512" s="149" t="s">
        <v>4920</v>
      </c>
      <c r="E1512" s="149">
        <f t="shared" si="23"/>
        <v>2267005055</v>
      </c>
      <c r="F1512" s="149" t="s">
        <v>2867</v>
      </c>
      <c r="G1512" s="149" t="s">
        <v>2081</v>
      </c>
      <c r="H1512" s="149" t="s">
        <v>1930</v>
      </c>
      <c r="I1512" s="149" t="s">
        <v>1952</v>
      </c>
      <c r="J1512" s="151">
        <v>36504</v>
      </c>
    </row>
    <row r="1513" spans="1:10" hidden="1" x14ac:dyDescent="0.2">
      <c r="A1513" s="149" t="s">
        <v>10421</v>
      </c>
      <c r="D1513" s="149" t="s">
        <v>4921</v>
      </c>
      <c r="E1513" s="149">
        <f t="shared" si="23"/>
        <v>2267005060</v>
      </c>
      <c r="F1513" s="149" t="s">
        <v>2867</v>
      </c>
      <c r="G1513" s="149" t="s">
        <v>2081</v>
      </c>
      <c r="H1513" s="149" t="s">
        <v>1930</v>
      </c>
      <c r="I1513" s="149" t="s">
        <v>1954</v>
      </c>
      <c r="J1513" s="151">
        <v>36504</v>
      </c>
    </row>
    <row r="1514" spans="1:10" hidden="1" x14ac:dyDescent="0.2">
      <c r="A1514" s="149" t="s">
        <v>10421</v>
      </c>
      <c r="D1514" s="149" t="s">
        <v>4922</v>
      </c>
      <c r="E1514" s="149">
        <f t="shared" si="23"/>
        <v>2267006000</v>
      </c>
      <c r="F1514" s="149" t="s">
        <v>2867</v>
      </c>
      <c r="G1514" s="149" t="s">
        <v>2081</v>
      </c>
      <c r="H1514" s="149" t="s">
        <v>3172</v>
      </c>
      <c r="I1514" s="149" t="s">
        <v>10425</v>
      </c>
      <c r="J1514" s="151">
        <v>36504</v>
      </c>
    </row>
    <row r="1515" spans="1:10" hidden="1" x14ac:dyDescent="0.2">
      <c r="A1515" s="149" t="s">
        <v>10421</v>
      </c>
      <c r="D1515" s="149" t="s">
        <v>4923</v>
      </c>
      <c r="E1515" s="149">
        <f t="shared" si="23"/>
        <v>2267006005</v>
      </c>
      <c r="F1515" s="149" t="s">
        <v>2867</v>
      </c>
      <c r="G1515" s="149" t="s">
        <v>2081</v>
      </c>
      <c r="H1515" s="149" t="s">
        <v>3172</v>
      </c>
      <c r="I1515" s="149" t="s">
        <v>3175</v>
      </c>
      <c r="J1515" s="151">
        <v>36504</v>
      </c>
    </row>
    <row r="1516" spans="1:10" hidden="1" x14ac:dyDescent="0.2">
      <c r="A1516" s="149" t="s">
        <v>10421</v>
      </c>
      <c r="D1516" s="149" t="s">
        <v>4924</v>
      </c>
      <c r="E1516" s="149">
        <f t="shared" si="23"/>
        <v>2267006010</v>
      </c>
      <c r="F1516" s="149" t="s">
        <v>2867</v>
      </c>
      <c r="G1516" s="149" t="s">
        <v>2081</v>
      </c>
      <c r="H1516" s="149" t="s">
        <v>3172</v>
      </c>
      <c r="I1516" s="149" t="s">
        <v>3178</v>
      </c>
      <c r="J1516" s="151">
        <v>36504</v>
      </c>
    </row>
    <row r="1517" spans="1:10" hidden="1" x14ac:dyDescent="0.2">
      <c r="A1517" s="149" t="s">
        <v>10421</v>
      </c>
      <c r="D1517" s="149" t="s">
        <v>4925</v>
      </c>
      <c r="E1517" s="149">
        <f t="shared" si="23"/>
        <v>2267006015</v>
      </c>
      <c r="F1517" s="149" t="s">
        <v>2867</v>
      </c>
      <c r="G1517" s="149" t="s">
        <v>2081</v>
      </c>
      <c r="H1517" s="149" t="s">
        <v>3172</v>
      </c>
      <c r="I1517" s="149" t="s">
        <v>3180</v>
      </c>
      <c r="J1517" s="151">
        <v>36504</v>
      </c>
    </row>
    <row r="1518" spans="1:10" hidden="1" x14ac:dyDescent="0.2">
      <c r="A1518" s="149" t="s">
        <v>10421</v>
      </c>
      <c r="D1518" s="149" t="s">
        <v>4926</v>
      </c>
      <c r="E1518" s="149">
        <f t="shared" si="23"/>
        <v>2267006020</v>
      </c>
      <c r="F1518" s="149" t="s">
        <v>2867</v>
      </c>
      <c r="G1518" s="149" t="s">
        <v>2081</v>
      </c>
      <c r="H1518" s="149" t="s">
        <v>3172</v>
      </c>
      <c r="I1518" s="149" t="s">
        <v>3182</v>
      </c>
      <c r="J1518" s="151">
        <v>36504</v>
      </c>
    </row>
    <row r="1519" spans="1:10" hidden="1" x14ac:dyDescent="0.2">
      <c r="A1519" s="149" t="s">
        <v>10421</v>
      </c>
      <c r="D1519" s="149" t="s">
        <v>4927</v>
      </c>
      <c r="E1519" s="149">
        <f t="shared" si="23"/>
        <v>2267006025</v>
      </c>
      <c r="F1519" s="149" t="s">
        <v>2867</v>
      </c>
      <c r="G1519" s="149" t="s">
        <v>2081</v>
      </c>
      <c r="H1519" s="149" t="s">
        <v>3172</v>
      </c>
      <c r="I1519" s="149" t="s">
        <v>3184</v>
      </c>
      <c r="J1519" s="151">
        <v>36504</v>
      </c>
    </row>
    <row r="1520" spans="1:10" hidden="1" x14ac:dyDescent="0.2">
      <c r="A1520" s="149" t="s">
        <v>10421</v>
      </c>
      <c r="D1520" s="149" t="s">
        <v>4928</v>
      </c>
      <c r="E1520" s="149">
        <f t="shared" si="23"/>
        <v>2267006030</v>
      </c>
      <c r="F1520" s="149" t="s">
        <v>2867</v>
      </c>
      <c r="G1520" s="149" t="s">
        <v>2081</v>
      </c>
      <c r="H1520" s="149" t="s">
        <v>3172</v>
      </c>
      <c r="I1520" s="149" t="s">
        <v>3186</v>
      </c>
      <c r="J1520" s="151">
        <v>36504</v>
      </c>
    </row>
    <row r="1521" spans="1:10" hidden="1" x14ac:dyDescent="0.2">
      <c r="A1521" s="149" t="s">
        <v>10421</v>
      </c>
      <c r="D1521" s="149" t="s">
        <v>4929</v>
      </c>
      <c r="E1521" s="149">
        <f t="shared" si="23"/>
        <v>2267007000</v>
      </c>
      <c r="F1521" s="149" t="s">
        <v>2867</v>
      </c>
      <c r="G1521" s="149" t="s">
        <v>2081</v>
      </c>
      <c r="H1521" s="149" t="s">
        <v>3188</v>
      </c>
      <c r="I1521" s="149" t="s">
        <v>10425</v>
      </c>
      <c r="J1521" s="151">
        <v>36504</v>
      </c>
    </row>
    <row r="1522" spans="1:10" hidden="1" x14ac:dyDescent="0.2">
      <c r="A1522" s="149" t="s">
        <v>10421</v>
      </c>
      <c r="D1522" s="149" t="s">
        <v>4930</v>
      </c>
      <c r="E1522" s="149">
        <f t="shared" si="23"/>
        <v>2267007005</v>
      </c>
      <c r="F1522" s="149" t="s">
        <v>2867</v>
      </c>
      <c r="G1522" s="149" t="s">
        <v>2081</v>
      </c>
      <c r="H1522" s="149" t="s">
        <v>3188</v>
      </c>
      <c r="I1522" s="149" t="s">
        <v>3190</v>
      </c>
      <c r="J1522" s="151">
        <v>36504</v>
      </c>
    </row>
    <row r="1523" spans="1:10" hidden="1" x14ac:dyDescent="0.2">
      <c r="A1523" s="149" t="s">
        <v>10421</v>
      </c>
      <c r="D1523" s="149" t="s">
        <v>4931</v>
      </c>
      <c r="E1523" s="149">
        <f t="shared" si="23"/>
        <v>2267007010</v>
      </c>
      <c r="F1523" s="149" t="s">
        <v>2867</v>
      </c>
      <c r="G1523" s="149" t="s">
        <v>2081</v>
      </c>
      <c r="H1523" s="149" t="s">
        <v>3188</v>
      </c>
      <c r="I1523" s="149" t="s">
        <v>107</v>
      </c>
      <c r="J1523" s="151">
        <v>36504</v>
      </c>
    </row>
    <row r="1524" spans="1:10" hidden="1" x14ac:dyDescent="0.2">
      <c r="A1524" s="149" t="s">
        <v>10421</v>
      </c>
      <c r="D1524" s="149" t="s">
        <v>4932</v>
      </c>
      <c r="E1524" s="149">
        <f t="shared" si="23"/>
        <v>2267007015</v>
      </c>
      <c r="F1524" s="149" t="s">
        <v>2867</v>
      </c>
      <c r="G1524" s="149" t="s">
        <v>2081</v>
      </c>
      <c r="H1524" s="149" t="s">
        <v>3188</v>
      </c>
      <c r="I1524" s="149" t="s">
        <v>109</v>
      </c>
      <c r="J1524" s="151">
        <v>36504</v>
      </c>
    </row>
    <row r="1525" spans="1:10" hidden="1" x14ac:dyDescent="0.2">
      <c r="A1525" s="149" t="s">
        <v>10421</v>
      </c>
      <c r="D1525" s="149" t="s">
        <v>4933</v>
      </c>
      <c r="E1525" s="149">
        <f t="shared" si="23"/>
        <v>2267008000</v>
      </c>
      <c r="F1525" s="149" t="s">
        <v>2867</v>
      </c>
      <c r="G1525" s="149" t="s">
        <v>2081</v>
      </c>
      <c r="H1525" s="149" t="s">
        <v>114</v>
      </c>
      <c r="I1525" s="149" t="s">
        <v>10425</v>
      </c>
      <c r="J1525" s="151">
        <v>36504</v>
      </c>
    </row>
    <row r="1526" spans="1:10" hidden="1" x14ac:dyDescent="0.2">
      <c r="A1526" s="149" t="s">
        <v>10421</v>
      </c>
      <c r="D1526" s="149" t="s">
        <v>4934</v>
      </c>
      <c r="E1526" s="149">
        <f t="shared" si="23"/>
        <v>2267008005</v>
      </c>
      <c r="F1526" s="149" t="s">
        <v>2867</v>
      </c>
      <c r="G1526" s="149" t="s">
        <v>2081</v>
      </c>
      <c r="H1526" s="149" t="s">
        <v>114</v>
      </c>
      <c r="I1526" s="149" t="s">
        <v>114</v>
      </c>
      <c r="J1526" s="151">
        <v>36504</v>
      </c>
    </row>
    <row r="1527" spans="1:10" hidden="1" x14ac:dyDescent="0.2">
      <c r="A1527" s="149" t="s">
        <v>10421</v>
      </c>
      <c r="D1527" s="149" t="s">
        <v>4935</v>
      </c>
      <c r="E1527" s="149">
        <f t="shared" si="23"/>
        <v>2267009000</v>
      </c>
      <c r="F1527" s="149" t="s">
        <v>2867</v>
      </c>
      <c r="G1527" s="149" t="s">
        <v>2081</v>
      </c>
      <c r="H1527" s="149" t="s">
        <v>497</v>
      </c>
      <c r="I1527" s="149" t="s">
        <v>10425</v>
      </c>
      <c r="J1527" s="151">
        <v>36504</v>
      </c>
    </row>
    <row r="1528" spans="1:10" hidden="1" x14ac:dyDescent="0.2">
      <c r="A1528" s="149" t="s">
        <v>10421</v>
      </c>
      <c r="D1528" s="149" t="s">
        <v>4936</v>
      </c>
      <c r="E1528" s="149">
        <f t="shared" si="23"/>
        <v>2267009010</v>
      </c>
      <c r="F1528" s="149" t="s">
        <v>2867</v>
      </c>
      <c r="G1528" s="149" t="s">
        <v>2081</v>
      </c>
      <c r="H1528" s="149" t="s">
        <v>497</v>
      </c>
      <c r="I1528" s="149" t="s">
        <v>6155</v>
      </c>
      <c r="J1528" s="151">
        <v>36504</v>
      </c>
    </row>
    <row r="1529" spans="1:10" hidden="1" x14ac:dyDescent="0.2">
      <c r="A1529" s="149" t="s">
        <v>10421</v>
      </c>
      <c r="D1529" s="149" t="s">
        <v>4937</v>
      </c>
      <c r="E1529" s="149">
        <f t="shared" si="23"/>
        <v>2267010000</v>
      </c>
      <c r="F1529" s="149" t="s">
        <v>2867</v>
      </c>
      <c r="G1529" s="149" t="s">
        <v>2081</v>
      </c>
      <c r="H1529" s="149" t="s">
        <v>4606</v>
      </c>
      <c r="I1529" s="149" t="s">
        <v>10425</v>
      </c>
      <c r="J1529" s="151">
        <v>36504</v>
      </c>
    </row>
    <row r="1530" spans="1:10" hidden="1" x14ac:dyDescent="0.2">
      <c r="A1530" s="149" t="s">
        <v>10421</v>
      </c>
      <c r="D1530" s="149" t="s">
        <v>4938</v>
      </c>
      <c r="E1530" s="149">
        <f t="shared" si="23"/>
        <v>2267010010</v>
      </c>
      <c r="F1530" s="149" t="s">
        <v>2867</v>
      </c>
      <c r="G1530" s="149" t="s">
        <v>2081</v>
      </c>
      <c r="H1530" s="149" t="s">
        <v>4606</v>
      </c>
      <c r="I1530" s="149" t="s">
        <v>6158</v>
      </c>
      <c r="J1530" s="151">
        <v>36504</v>
      </c>
    </row>
    <row r="1531" spans="1:10" hidden="1" x14ac:dyDescent="0.2">
      <c r="A1531" s="149" t="s">
        <v>10421</v>
      </c>
      <c r="D1531" s="149" t="s">
        <v>4939</v>
      </c>
      <c r="E1531" s="149">
        <f t="shared" si="23"/>
        <v>2268000000</v>
      </c>
      <c r="F1531" s="149" t="s">
        <v>2867</v>
      </c>
      <c r="G1531" s="149" t="s">
        <v>4940</v>
      </c>
      <c r="H1531" s="149" t="s">
        <v>4941</v>
      </c>
      <c r="I1531" s="149" t="s">
        <v>10425</v>
      </c>
      <c r="J1531" s="151">
        <v>36504</v>
      </c>
    </row>
    <row r="1532" spans="1:10" hidden="1" x14ac:dyDescent="0.2">
      <c r="A1532" s="149" t="s">
        <v>10421</v>
      </c>
      <c r="D1532" s="149" t="s">
        <v>4942</v>
      </c>
      <c r="E1532" s="149">
        <f t="shared" si="23"/>
        <v>2268001000</v>
      </c>
      <c r="F1532" s="149" t="s">
        <v>2867</v>
      </c>
      <c r="G1532" s="149" t="s">
        <v>4940</v>
      </c>
      <c r="H1532" s="149" t="s">
        <v>10427</v>
      </c>
      <c r="I1532" s="149" t="s">
        <v>10425</v>
      </c>
      <c r="J1532" s="151">
        <v>36504</v>
      </c>
    </row>
    <row r="1533" spans="1:10" hidden="1" x14ac:dyDescent="0.2">
      <c r="A1533" s="149" t="s">
        <v>10421</v>
      </c>
      <c r="D1533" s="149" t="s">
        <v>4943</v>
      </c>
      <c r="E1533" s="149">
        <f t="shared" si="23"/>
        <v>2268001010</v>
      </c>
      <c r="F1533" s="149" t="s">
        <v>2867</v>
      </c>
      <c r="G1533" s="149" t="s">
        <v>4940</v>
      </c>
      <c r="H1533" s="149" t="s">
        <v>10427</v>
      </c>
      <c r="I1533" s="149" t="s">
        <v>10429</v>
      </c>
      <c r="J1533" s="151">
        <v>36504</v>
      </c>
    </row>
    <row r="1534" spans="1:10" hidden="1" x14ac:dyDescent="0.2">
      <c r="A1534" s="149" t="s">
        <v>10421</v>
      </c>
      <c r="D1534" s="149" t="s">
        <v>4944</v>
      </c>
      <c r="E1534" s="149">
        <f t="shared" si="23"/>
        <v>2268001020</v>
      </c>
      <c r="F1534" s="149" t="s">
        <v>2867</v>
      </c>
      <c r="G1534" s="149" t="s">
        <v>4940</v>
      </c>
      <c r="H1534" s="149" t="s">
        <v>10427</v>
      </c>
      <c r="I1534" s="149" t="s">
        <v>10431</v>
      </c>
      <c r="J1534" s="151">
        <v>36504</v>
      </c>
    </row>
    <row r="1535" spans="1:10" hidden="1" x14ac:dyDescent="0.2">
      <c r="A1535" s="149" t="s">
        <v>10421</v>
      </c>
      <c r="D1535" s="149" t="s">
        <v>4945</v>
      </c>
      <c r="E1535" s="149">
        <f t="shared" si="23"/>
        <v>2268001030</v>
      </c>
      <c r="F1535" s="149" t="s">
        <v>2867</v>
      </c>
      <c r="G1535" s="149" t="s">
        <v>4940</v>
      </c>
      <c r="H1535" s="149" t="s">
        <v>10427</v>
      </c>
      <c r="I1535" s="149" t="s">
        <v>10433</v>
      </c>
      <c r="J1535" s="151">
        <v>36504</v>
      </c>
    </row>
    <row r="1536" spans="1:10" hidden="1" x14ac:dyDescent="0.2">
      <c r="A1536" s="149" t="s">
        <v>10421</v>
      </c>
      <c r="D1536" s="149" t="s">
        <v>4946</v>
      </c>
      <c r="E1536" s="149">
        <f t="shared" si="23"/>
        <v>2268001040</v>
      </c>
      <c r="F1536" s="149" t="s">
        <v>2867</v>
      </c>
      <c r="G1536" s="149" t="s">
        <v>4940</v>
      </c>
      <c r="H1536" s="149" t="s">
        <v>10427</v>
      </c>
      <c r="I1536" s="149" t="s">
        <v>13199</v>
      </c>
      <c r="J1536" s="151">
        <v>36504</v>
      </c>
    </row>
    <row r="1537" spans="1:10" hidden="1" x14ac:dyDescent="0.2">
      <c r="A1537" s="149" t="s">
        <v>10421</v>
      </c>
      <c r="D1537" s="149" t="s">
        <v>4947</v>
      </c>
      <c r="E1537" s="149">
        <f t="shared" si="23"/>
        <v>2268001050</v>
      </c>
      <c r="F1537" s="149" t="s">
        <v>2867</v>
      </c>
      <c r="G1537" s="149" t="s">
        <v>4940</v>
      </c>
      <c r="H1537" s="149" t="s">
        <v>10427</v>
      </c>
      <c r="I1537" s="149" t="s">
        <v>13201</v>
      </c>
      <c r="J1537" s="151">
        <v>36504</v>
      </c>
    </row>
    <row r="1538" spans="1:10" hidden="1" x14ac:dyDescent="0.2">
      <c r="A1538" s="149" t="s">
        <v>10421</v>
      </c>
      <c r="D1538" s="149" t="s">
        <v>4948</v>
      </c>
      <c r="E1538" s="149">
        <f t="shared" ref="E1538:E1601" si="24">VALUE(D1538)</f>
        <v>2268001060</v>
      </c>
      <c r="F1538" s="149" t="s">
        <v>2867</v>
      </c>
      <c r="G1538" s="149" t="s">
        <v>4940</v>
      </c>
      <c r="H1538" s="149" t="s">
        <v>10427</v>
      </c>
      <c r="I1538" s="149" t="s">
        <v>13203</v>
      </c>
      <c r="J1538" s="151">
        <v>36504</v>
      </c>
    </row>
    <row r="1539" spans="1:10" hidden="1" x14ac:dyDescent="0.2">
      <c r="A1539" s="149" t="s">
        <v>10421</v>
      </c>
      <c r="D1539" s="149" t="s">
        <v>4949</v>
      </c>
      <c r="E1539" s="149">
        <f t="shared" si="24"/>
        <v>2268002000</v>
      </c>
      <c r="F1539" s="149" t="s">
        <v>2867</v>
      </c>
      <c r="G1539" s="149" t="s">
        <v>4940</v>
      </c>
      <c r="H1539" s="149" t="s">
        <v>13205</v>
      </c>
      <c r="I1539" s="149" t="s">
        <v>10425</v>
      </c>
      <c r="J1539" s="151">
        <v>36504</v>
      </c>
    </row>
    <row r="1540" spans="1:10" hidden="1" x14ac:dyDescent="0.2">
      <c r="A1540" s="149" t="s">
        <v>10421</v>
      </c>
      <c r="D1540" s="149" t="s">
        <v>4950</v>
      </c>
      <c r="E1540" s="149">
        <f t="shared" si="24"/>
        <v>2268002003</v>
      </c>
      <c r="F1540" s="149" t="s">
        <v>2867</v>
      </c>
      <c r="G1540" s="149" t="s">
        <v>4940</v>
      </c>
      <c r="H1540" s="149" t="s">
        <v>13205</v>
      </c>
      <c r="I1540" s="149" t="s">
        <v>13208</v>
      </c>
      <c r="J1540" s="151">
        <v>36504</v>
      </c>
    </row>
    <row r="1541" spans="1:10" hidden="1" x14ac:dyDescent="0.2">
      <c r="A1541" s="149" t="s">
        <v>10421</v>
      </c>
      <c r="D1541" s="149" t="s">
        <v>4951</v>
      </c>
      <c r="E1541" s="149">
        <f t="shared" si="24"/>
        <v>2268002006</v>
      </c>
      <c r="F1541" s="149" t="s">
        <v>2867</v>
      </c>
      <c r="G1541" s="149" t="s">
        <v>4940</v>
      </c>
      <c r="H1541" s="149" t="s">
        <v>13205</v>
      </c>
      <c r="I1541" s="149" t="s">
        <v>13211</v>
      </c>
      <c r="J1541" s="151">
        <v>36504</v>
      </c>
    </row>
    <row r="1542" spans="1:10" hidden="1" x14ac:dyDescent="0.2">
      <c r="A1542" s="149" t="s">
        <v>10421</v>
      </c>
      <c r="D1542" s="149" t="s">
        <v>4952</v>
      </c>
      <c r="E1542" s="149">
        <f t="shared" si="24"/>
        <v>2268002009</v>
      </c>
      <c r="F1542" s="149" t="s">
        <v>2867</v>
      </c>
      <c r="G1542" s="149" t="s">
        <v>4940</v>
      </c>
      <c r="H1542" s="149" t="s">
        <v>13205</v>
      </c>
      <c r="I1542" s="149" t="s">
        <v>13213</v>
      </c>
      <c r="J1542" s="151">
        <v>36504</v>
      </c>
    </row>
    <row r="1543" spans="1:10" hidden="1" x14ac:dyDescent="0.2">
      <c r="A1543" s="149" t="s">
        <v>10421</v>
      </c>
      <c r="D1543" s="149" t="s">
        <v>4953</v>
      </c>
      <c r="E1543" s="149">
        <f t="shared" si="24"/>
        <v>2268002015</v>
      </c>
      <c r="F1543" s="149" t="s">
        <v>2867</v>
      </c>
      <c r="G1543" s="149" t="s">
        <v>4940</v>
      </c>
      <c r="H1543" s="149" t="s">
        <v>13205</v>
      </c>
      <c r="I1543" s="149" t="s">
        <v>13218</v>
      </c>
      <c r="J1543" s="151">
        <v>36504</v>
      </c>
    </row>
    <row r="1544" spans="1:10" hidden="1" x14ac:dyDescent="0.2">
      <c r="A1544" s="149" t="s">
        <v>10421</v>
      </c>
      <c r="D1544" s="149" t="s">
        <v>4954</v>
      </c>
      <c r="E1544" s="149">
        <f t="shared" si="24"/>
        <v>2268002018</v>
      </c>
      <c r="F1544" s="149" t="s">
        <v>2867</v>
      </c>
      <c r="G1544" s="149" t="s">
        <v>4940</v>
      </c>
      <c r="H1544" s="149" t="s">
        <v>13205</v>
      </c>
      <c r="I1544" s="149" t="s">
        <v>13220</v>
      </c>
      <c r="J1544" s="151">
        <v>36504</v>
      </c>
    </row>
    <row r="1545" spans="1:10" hidden="1" x14ac:dyDescent="0.2">
      <c r="A1545" s="149" t="s">
        <v>10421</v>
      </c>
      <c r="D1545" s="149" t="s">
        <v>4955</v>
      </c>
      <c r="E1545" s="149">
        <f t="shared" si="24"/>
        <v>2268002021</v>
      </c>
      <c r="F1545" s="149" t="s">
        <v>2867</v>
      </c>
      <c r="G1545" s="149" t="s">
        <v>4940</v>
      </c>
      <c r="H1545" s="149" t="s">
        <v>13205</v>
      </c>
      <c r="I1545" s="149" t="s">
        <v>13222</v>
      </c>
      <c r="J1545" s="151">
        <v>36504</v>
      </c>
    </row>
    <row r="1546" spans="1:10" hidden="1" x14ac:dyDescent="0.2">
      <c r="A1546" s="149" t="s">
        <v>10421</v>
      </c>
      <c r="D1546" s="149" t="s">
        <v>4956</v>
      </c>
      <c r="E1546" s="149">
        <f t="shared" si="24"/>
        <v>2268002024</v>
      </c>
      <c r="F1546" s="149" t="s">
        <v>2867</v>
      </c>
      <c r="G1546" s="149" t="s">
        <v>4940</v>
      </c>
      <c r="H1546" s="149" t="s">
        <v>13205</v>
      </c>
      <c r="I1546" s="149" t="s">
        <v>10446</v>
      </c>
      <c r="J1546" s="151">
        <v>36504</v>
      </c>
    </row>
    <row r="1547" spans="1:10" hidden="1" x14ac:dyDescent="0.2">
      <c r="A1547" s="149" t="s">
        <v>10421</v>
      </c>
      <c r="D1547" s="149" t="s">
        <v>4957</v>
      </c>
      <c r="E1547" s="149">
        <f t="shared" si="24"/>
        <v>2268002027</v>
      </c>
      <c r="F1547" s="149" t="s">
        <v>2867</v>
      </c>
      <c r="G1547" s="149" t="s">
        <v>4940</v>
      </c>
      <c r="H1547" s="149" t="s">
        <v>13205</v>
      </c>
      <c r="I1547" s="149" t="s">
        <v>10448</v>
      </c>
      <c r="J1547" s="151">
        <v>36504</v>
      </c>
    </row>
    <row r="1548" spans="1:10" hidden="1" x14ac:dyDescent="0.2">
      <c r="A1548" s="149" t="s">
        <v>10421</v>
      </c>
      <c r="D1548" s="149" t="s">
        <v>4958</v>
      </c>
      <c r="E1548" s="149">
        <f t="shared" si="24"/>
        <v>2268002030</v>
      </c>
      <c r="F1548" s="149" t="s">
        <v>2867</v>
      </c>
      <c r="G1548" s="149" t="s">
        <v>4940</v>
      </c>
      <c r="H1548" s="149" t="s">
        <v>13205</v>
      </c>
      <c r="I1548" s="149" t="s">
        <v>10451</v>
      </c>
      <c r="J1548" s="151">
        <v>36504</v>
      </c>
    </row>
    <row r="1549" spans="1:10" hidden="1" x14ac:dyDescent="0.2">
      <c r="A1549" s="149" t="s">
        <v>10421</v>
      </c>
      <c r="D1549" s="149" t="s">
        <v>4959</v>
      </c>
      <c r="E1549" s="149">
        <f t="shared" si="24"/>
        <v>2268002033</v>
      </c>
      <c r="F1549" s="149" t="s">
        <v>2867</v>
      </c>
      <c r="G1549" s="149" t="s">
        <v>4940</v>
      </c>
      <c r="H1549" s="149" t="s">
        <v>13205</v>
      </c>
      <c r="I1549" s="149" t="s">
        <v>10453</v>
      </c>
      <c r="J1549" s="151">
        <v>36504</v>
      </c>
    </row>
    <row r="1550" spans="1:10" hidden="1" x14ac:dyDescent="0.2">
      <c r="A1550" s="149" t="s">
        <v>10421</v>
      </c>
      <c r="D1550" s="149" t="s">
        <v>4960</v>
      </c>
      <c r="E1550" s="149">
        <f t="shared" si="24"/>
        <v>2268002036</v>
      </c>
      <c r="F1550" s="149" t="s">
        <v>2867</v>
      </c>
      <c r="G1550" s="149" t="s">
        <v>4940</v>
      </c>
      <c r="H1550" s="149" t="s">
        <v>13205</v>
      </c>
      <c r="I1550" s="149" t="s">
        <v>10455</v>
      </c>
      <c r="J1550" s="151">
        <v>36504</v>
      </c>
    </row>
    <row r="1551" spans="1:10" hidden="1" x14ac:dyDescent="0.2">
      <c r="A1551" s="149" t="s">
        <v>10421</v>
      </c>
      <c r="D1551" s="149" t="s">
        <v>4961</v>
      </c>
      <c r="E1551" s="149">
        <f t="shared" si="24"/>
        <v>2268002039</v>
      </c>
      <c r="F1551" s="149" t="s">
        <v>2867</v>
      </c>
      <c r="G1551" s="149" t="s">
        <v>4940</v>
      </c>
      <c r="H1551" s="149" t="s">
        <v>13205</v>
      </c>
      <c r="I1551" s="149" t="s">
        <v>10457</v>
      </c>
      <c r="J1551" s="151">
        <v>36504</v>
      </c>
    </row>
    <row r="1552" spans="1:10" hidden="1" x14ac:dyDescent="0.2">
      <c r="A1552" s="149" t="s">
        <v>10421</v>
      </c>
      <c r="D1552" s="149" t="s">
        <v>2132</v>
      </c>
      <c r="E1552" s="149">
        <f t="shared" si="24"/>
        <v>2268002042</v>
      </c>
      <c r="F1552" s="149" t="s">
        <v>2867</v>
      </c>
      <c r="G1552" s="149" t="s">
        <v>4940</v>
      </c>
      <c r="H1552" s="149" t="s">
        <v>13205</v>
      </c>
      <c r="I1552" s="149" t="s">
        <v>10459</v>
      </c>
      <c r="J1552" s="151">
        <v>36504</v>
      </c>
    </row>
    <row r="1553" spans="1:10" hidden="1" x14ac:dyDescent="0.2">
      <c r="A1553" s="149" t="s">
        <v>10421</v>
      </c>
      <c r="D1553" s="149" t="s">
        <v>2133</v>
      </c>
      <c r="E1553" s="149">
        <f t="shared" si="24"/>
        <v>2268002045</v>
      </c>
      <c r="F1553" s="149" t="s">
        <v>2867</v>
      </c>
      <c r="G1553" s="149" t="s">
        <v>4940</v>
      </c>
      <c r="H1553" s="149" t="s">
        <v>13205</v>
      </c>
      <c r="I1553" s="149" t="s">
        <v>10461</v>
      </c>
      <c r="J1553" s="151">
        <v>36504</v>
      </c>
    </row>
    <row r="1554" spans="1:10" hidden="1" x14ac:dyDescent="0.2">
      <c r="A1554" s="149" t="s">
        <v>10421</v>
      </c>
      <c r="D1554" s="149" t="s">
        <v>2134</v>
      </c>
      <c r="E1554" s="149">
        <f t="shared" si="24"/>
        <v>2268002048</v>
      </c>
      <c r="F1554" s="149" t="s">
        <v>2867</v>
      </c>
      <c r="G1554" s="149" t="s">
        <v>4940</v>
      </c>
      <c r="H1554" s="149" t="s">
        <v>13205</v>
      </c>
      <c r="I1554" s="149" t="s">
        <v>10463</v>
      </c>
      <c r="J1554" s="151">
        <v>36504</v>
      </c>
    </row>
    <row r="1555" spans="1:10" hidden="1" x14ac:dyDescent="0.2">
      <c r="A1555" s="149" t="s">
        <v>10421</v>
      </c>
      <c r="D1555" s="149" t="s">
        <v>2135</v>
      </c>
      <c r="E1555" s="149">
        <f t="shared" si="24"/>
        <v>2268002051</v>
      </c>
      <c r="F1555" s="149" t="s">
        <v>2867</v>
      </c>
      <c r="G1555" s="149" t="s">
        <v>4940</v>
      </c>
      <c r="H1555" s="149" t="s">
        <v>13205</v>
      </c>
      <c r="I1555" s="149" t="s">
        <v>10465</v>
      </c>
      <c r="J1555" s="151">
        <v>36504</v>
      </c>
    </row>
    <row r="1556" spans="1:10" hidden="1" x14ac:dyDescent="0.2">
      <c r="A1556" s="149" t="s">
        <v>10421</v>
      </c>
      <c r="D1556" s="149" t="s">
        <v>2136</v>
      </c>
      <c r="E1556" s="149">
        <f t="shared" si="24"/>
        <v>2268002054</v>
      </c>
      <c r="F1556" s="149" t="s">
        <v>2867</v>
      </c>
      <c r="G1556" s="149" t="s">
        <v>4940</v>
      </c>
      <c r="H1556" s="149" t="s">
        <v>13205</v>
      </c>
      <c r="I1556" s="149" t="s">
        <v>7632</v>
      </c>
      <c r="J1556" s="151">
        <v>36504</v>
      </c>
    </row>
    <row r="1557" spans="1:10" hidden="1" x14ac:dyDescent="0.2">
      <c r="A1557" s="149" t="s">
        <v>10421</v>
      </c>
      <c r="D1557" s="149" t="s">
        <v>2137</v>
      </c>
      <c r="E1557" s="149">
        <f t="shared" si="24"/>
        <v>2268002057</v>
      </c>
      <c r="F1557" s="149" t="s">
        <v>2867</v>
      </c>
      <c r="G1557" s="149" t="s">
        <v>4940</v>
      </c>
      <c r="H1557" s="149" t="s">
        <v>13205</v>
      </c>
      <c r="I1557" s="149" t="s">
        <v>4587</v>
      </c>
      <c r="J1557" s="151">
        <v>36504</v>
      </c>
    </row>
    <row r="1558" spans="1:10" hidden="1" x14ac:dyDescent="0.2">
      <c r="A1558" s="149" t="s">
        <v>10421</v>
      </c>
      <c r="D1558" s="149" t="s">
        <v>2138</v>
      </c>
      <c r="E1558" s="149">
        <f t="shared" si="24"/>
        <v>2268002060</v>
      </c>
      <c r="F1558" s="149" t="s">
        <v>2867</v>
      </c>
      <c r="G1558" s="149" t="s">
        <v>4940</v>
      </c>
      <c r="H1558" s="149" t="s">
        <v>13205</v>
      </c>
      <c r="I1558" s="149" t="s">
        <v>4589</v>
      </c>
      <c r="J1558" s="151">
        <v>36504</v>
      </c>
    </row>
    <row r="1559" spans="1:10" hidden="1" x14ac:dyDescent="0.2">
      <c r="A1559" s="149" t="s">
        <v>10421</v>
      </c>
      <c r="D1559" s="149" t="s">
        <v>2139</v>
      </c>
      <c r="E1559" s="149">
        <f t="shared" si="24"/>
        <v>2268002063</v>
      </c>
      <c r="F1559" s="149" t="s">
        <v>2867</v>
      </c>
      <c r="G1559" s="149" t="s">
        <v>4940</v>
      </c>
      <c r="H1559" s="149" t="s">
        <v>13205</v>
      </c>
      <c r="I1559" s="149" t="s">
        <v>4591</v>
      </c>
      <c r="J1559" s="151">
        <v>36504</v>
      </c>
    </row>
    <row r="1560" spans="1:10" hidden="1" x14ac:dyDescent="0.2">
      <c r="A1560" s="149" t="s">
        <v>10421</v>
      </c>
      <c r="D1560" s="149" t="s">
        <v>2140</v>
      </c>
      <c r="E1560" s="149">
        <f t="shared" si="24"/>
        <v>2268002066</v>
      </c>
      <c r="F1560" s="149" t="s">
        <v>2867</v>
      </c>
      <c r="G1560" s="149" t="s">
        <v>4940</v>
      </c>
      <c r="H1560" s="149" t="s">
        <v>13205</v>
      </c>
      <c r="I1560" s="149" t="s">
        <v>4594</v>
      </c>
      <c r="J1560" s="151">
        <v>36504</v>
      </c>
    </row>
    <row r="1561" spans="1:10" hidden="1" x14ac:dyDescent="0.2">
      <c r="A1561" s="149" t="s">
        <v>10421</v>
      </c>
      <c r="D1561" s="149" t="s">
        <v>2141</v>
      </c>
      <c r="E1561" s="149">
        <f t="shared" si="24"/>
        <v>2268002069</v>
      </c>
      <c r="F1561" s="149" t="s">
        <v>2867</v>
      </c>
      <c r="G1561" s="149" t="s">
        <v>4940</v>
      </c>
      <c r="H1561" s="149" t="s">
        <v>13205</v>
      </c>
      <c r="I1561" s="149" t="s">
        <v>4596</v>
      </c>
      <c r="J1561" s="151">
        <v>36504</v>
      </c>
    </row>
    <row r="1562" spans="1:10" hidden="1" x14ac:dyDescent="0.2">
      <c r="A1562" s="149" t="s">
        <v>10421</v>
      </c>
      <c r="D1562" s="149" t="s">
        <v>2142</v>
      </c>
      <c r="E1562" s="149">
        <f t="shared" si="24"/>
        <v>2268002072</v>
      </c>
      <c r="F1562" s="149" t="s">
        <v>2867</v>
      </c>
      <c r="G1562" s="149" t="s">
        <v>4940</v>
      </c>
      <c r="H1562" s="149" t="s">
        <v>13205</v>
      </c>
      <c r="I1562" s="149" t="s">
        <v>4598</v>
      </c>
      <c r="J1562" s="151">
        <v>36504</v>
      </c>
    </row>
    <row r="1563" spans="1:10" hidden="1" x14ac:dyDescent="0.2">
      <c r="A1563" s="149" t="s">
        <v>10421</v>
      </c>
      <c r="D1563" s="149" t="s">
        <v>2143</v>
      </c>
      <c r="E1563" s="149">
        <f t="shared" si="24"/>
        <v>2268002075</v>
      </c>
      <c r="F1563" s="149" t="s">
        <v>2867</v>
      </c>
      <c r="G1563" s="149" t="s">
        <v>4940</v>
      </c>
      <c r="H1563" s="149" t="s">
        <v>13205</v>
      </c>
      <c r="I1563" s="149" t="s">
        <v>4600</v>
      </c>
      <c r="J1563" s="151">
        <v>36504</v>
      </c>
    </row>
    <row r="1564" spans="1:10" hidden="1" x14ac:dyDescent="0.2">
      <c r="A1564" s="149" t="s">
        <v>10421</v>
      </c>
      <c r="D1564" s="149" t="s">
        <v>2144</v>
      </c>
      <c r="E1564" s="149">
        <f t="shared" si="24"/>
        <v>2268002078</v>
      </c>
      <c r="F1564" s="149" t="s">
        <v>2867</v>
      </c>
      <c r="G1564" s="149" t="s">
        <v>4940</v>
      </c>
      <c r="H1564" s="149" t="s">
        <v>13205</v>
      </c>
      <c r="I1564" s="149" t="s">
        <v>4602</v>
      </c>
      <c r="J1564" s="151">
        <v>36504</v>
      </c>
    </row>
    <row r="1565" spans="1:10" hidden="1" x14ac:dyDescent="0.2">
      <c r="A1565" s="149" t="s">
        <v>10421</v>
      </c>
      <c r="D1565" s="149" t="s">
        <v>2145</v>
      </c>
      <c r="E1565" s="149">
        <f t="shared" si="24"/>
        <v>2268002081</v>
      </c>
      <c r="F1565" s="149" t="s">
        <v>2867</v>
      </c>
      <c r="G1565" s="149" t="s">
        <v>4940</v>
      </c>
      <c r="H1565" s="149" t="s">
        <v>13205</v>
      </c>
      <c r="I1565" s="149" t="s">
        <v>4604</v>
      </c>
      <c r="J1565" s="151">
        <v>36504</v>
      </c>
    </row>
    <row r="1566" spans="1:10" hidden="1" x14ac:dyDescent="0.2">
      <c r="A1566" s="149" t="s">
        <v>10421</v>
      </c>
      <c r="D1566" s="149" t="s">
        <v>2146</v>
      </c>
      <c r="E1566" s="149">
        <f t="shared" si="24"/>
        <v>2268003000</v>
      </c>
      <c r="F1566" s="149" t="s">
        <v>2867</v>
      </c>
      <c r="G1566" s="149" t="s">
        <v>4940</v>
      </c>
      <c r="H1566" s="149" t="s">
        <v>4606</v>
      </c>
      <c r="I1566" s="149" t="s">
        <v>10425</v>
      </c>
      <c r="J1566" s="151">
        <v>36504</v>
      </c>
    </row>
    <row r="1567" spans="1:10" hidden="1" x14ac:dyDescent="0.2">
      <c r="A1567" s="149" t="s">
        <v>10421</v>
      </c>
      <c r="D1567" s="149" t="s">
        <v>2147</v>
      </c>
      <c r="E1567" s="149">
        <f t="shared" si="24"/>
        <v>2268003010</v>
      </c>
      <c r="F1567" s="149" t="s">
        <v>2867</v>
      </c>
      <c r="G1567" s="149" t="s">
        <v>4940</v>
      </c>
      <c r="H1567" s="149" t="s">
        <v>4606</v>
      </c>
      <c r="I1567" s="149" t="s">
        <v>4608</v>
      </c>
      <c r="J1567" s="151">
        <v>36504</v>
      </c>
    </row>
    <row r="1568" spans="1:10" hidden="1" x14ac:dyDescent="0.2">
      <c r="A1568" s="149" t="s">
        <v>10421</v>
      </c>
      <c r="D1568" s="149" t="s">
        <v>2148</v>
      </c>
      <c r="E1568" s="149">
        <f t="shared" si="24"/>
        <v>2268003020</v>
      </c>
      <c r="F1568" s="149" t="s">
        <v>2867</v>
      </c>
      <c r="G1568" s="149" t="s">
        <v>4940</v>
      </c>
      <c r="H1568" s="149" t="s">
        <v>4606</v>
      </c>
      <c r="I1568" s="149" t="s">
        <v>4610</v>
      </c>
      <c r="J1568" s="151">
        <v>36504</v>
      </c>
    </row>
    <row r="1569" spans="1:10" hidden="1" x14ac:dyDescent="0.2">
      <c r="A1569" s="149" t="s">
        <v>10421</v>
      </c>
      <c r="D1569" s="149" t="s">
        <v>2149</v>
      </c>
      <c r="E1569" s="149">
        <f t="shared" si="24"/>
        <v>2268003030</v>
      </c>
      <c r="F1569" s="149" t="s">
        <v>2867</v>
      </c>
      <c r="G1569" s="149" t="s">
        <v>4940</v>
      </c>
      <c r="H1569" s="149" t="s">
        <v>4606</v>
      </c>
      <c r="I1569" s="149" t="s">
        <v>4612</v>
      </c>
      <c r="J1569" s="151">
        <v>36504</v>
      </c>
    </row>
    <row r="1570" spans="1:10" hidden="1" x14ac:dyDescent="0.2">
      <c r="A1570" s="149" t="s">
        <v>10421</v>
      </c>
      <c r="D1570" s="149" t="s">
        <v>2150</v>
      </c>
      <c r="E1570" s="149">
        <f t="shared" si="24"/>
        <v>2268003040</v>
      </c>
      <c r="F1570" s="149" t="s">
        <v>2867</v>
      </c>
      <c r="G1570" s="149" t="s">
        <v>4940</v>
      </c>
      <c r="H1570" s="149" t="s">
        <v>4606</v>
      </c>
      <c r="I1570" s="149" t="s">
        <v>4614</v>
      </c>
      <c r="J1570" s="151">
        <v>36504</v>
      </c>
    </row>
    <row r="1571" spans="1:10" hidden="1" x14ac:dyDescent="0.2">
      <c r="A1571" s="149" t="s">
        <v>10421</v>
      </c>
      <c r="D1571" s="149" t="s">
        <v>2151</v>
      </c>
      <c r="E1571" s="149">
        <f t="shared" si="24"/>
        <v>2268003050</v>
      </c>
      <c r="F1571" s="149" t="s">
        <v>2867</v>
      </c>
      <c r="G1571" s="149" t="s">
        <v>4940</v>
      </c>
      <c r="H1571" s="149" t="s">
        <v>4606</v>
      </c>
      <c r="I1571" s="149" t="s">
        <v>4616</v>
      </c>
      <c r="J1571" s="151">
        <v>36504</v>
      </c>
    </row>
    <row r="1572" spans="1:10" hidden="1" x14ac:dyDescent="0.2">
      <c r="A1572" s="149" t="s">
        <v>10421</v>
      </c>
      <c r="D1572" s="149" t="s">
        <v>2152</v>
      </c>
      <c r="E1572" s="149">
        <f t="shared" si="24"/>
        <v>2268003060</v>
      </c>
      <c r="F1572" s="149" t="s">
        <v>2867</v>
      </c>
      <c r="G1572" s="149" t="s">
        <v>4940</v>
      </c>
      <c r="H1572" s="149" t="s">
        <v>4606</v>
      </c>
      <c r="I1572" s="149" t="s">
        <v>4618</v>
      </c>
      <c r="J1572" s="151">
        <v>36504</v>
      </c>
    </row>
    <row r="1573" spans="1:10" hidden="1" x14ac:dyDescent="0.2">
      <c r="A1573" s="149" t="s">
        <v>10421</v>
      </c>
      <c r="D1573" s="149" t="s">
        <v>2153</v>
      </c>
      <c r="E1573" s="149">
        <f t="shared" si="24"/>
        <v>2268003070</v>
      </c>
      <c r="F1573" s="149" t="s">
        <v>2867</v>
      </c>
      <c r="G1573" s="149" t="s">
        <v>4940</v>
      </c>
      <c r="H1573" s="149" t="s">
        <v>4606</v>
      </c>
      <c r="I1573" s="149" t="s">
        <v>4620</v>
      </c>
      <c r="J1573" s="151">
        <v>36504</v>
      </c>
    </row>
    <row r="1574" spans="1:10" hidden="1" x14ac:dyDescent="0.2">
      <c r="A1574" s="149" t="s">
        <v>10421</v>
      </c>
      <c r="D1574" s="149" t="s">
        <v>2154</v>
      </c>
      <c r="E1574" s="149">
        <f t="shared" si="24"/>
        <v>2268004000</v>
      </c>
      <c r="F1574" s="149" t="s">
        <v>2867</v>
      </c>
      <c r="G1574" s="149" t="s">
        <v>4940</v>
      </c>
      <c r="H1574" s="149" t="s">
        <v>4622</v>
      </c>
      <c r="I1574" s="149" t="s">
        <v>10425</v>
      </c>
      <c r="J1574" s="151">
        <v>36504</v>
      </c>
    </row>
    <row r="1575" spans="1:10" hidden="1" x14ac:dyDescent="0.2">
      <c r="A1575" s="149" t="s">
        <v>10421</v>
      </c>
      <c r="D1575" s="149" t="s">
        <v>2155</v>
      </c>
      <c r="E1575" s="149">
        <f t="shared" si="24"/>
        <v>2268004010</v>
      </c>
      <c r="F1575" s="149" t="s">
        <v>2867</v>
      </c>
      <c r="G1575" s="149" t="s">
        <v>4940</v>
      </c>
      <c r="H1575" s="149" t="s">
        <v>4622</v>
      </c>
      <c r="I1575" s="149" t="s">
        <v>4625</v>
      </c>
      <c r="J1575" s="151">
        <v>36504</v>
      </c>
    </row>
    <row r="1576" spans="1:10" hidden="1" x14ac:dyDescent="0.2">
      <c r="A1576" s="149" t="s">
        <v>10421</v>
      </c>
      <c r="D1576" s="149" t="s">
        <v>2156</v>
      </c>
      <c r="E1576" s="149">
        <f t="shared" si="24"/>
        <v>2268004011</v>
      </c>
      <c r="F1576" s="149" t="s">
        <v>2867</v>
      </c>
      <c r="G1576" s="149" t="s">
        <v>4940</v>
      </c>
      <c r="H1576" s="149" t="s">
        <v>4622</v>
      </c>
      <c r="I1576" s="149" t="s">
        <v>4628</v>
      </c>
      <c r="J1576" s="151">
        <v>36504</v>
      </c>
    </row>
    <row r="1577" spans="1:10" hidden="1" x14ac:dyDescent="0.2">
      <c r="A1577" s="149" t="s">
        <v>10421</v>
      </c>
      <c r="D1577" s="149" t="s">
        <v>2157</v>
      </c>
      <c r="E1577" s="149">
        <f t="shared" si="24"/>
        <v>2268004015</v>
      </c>
      <c r="F1577" s="149" t="s">
        <v>2867</v>
      </c>
      <c r="G1577" s="149" t="s">
        <v>4940</v>
      </c>
      <c r="H1577" s="149" t="s">
        <v>4622</v>
      </c>
      <c r="I1577" s="149" t="s">
        <v>4630</v>
      </c>
      <c r="J1577" s="151">
        <v>36504</v>
      </c>
    </row>
    <row r="1578" spans="1:10" hidden="1" x14ac:dyDescent="0.2">
      <c r="A1578" s="149" t="s">
        <v>10421</v>
      </c>
      <c r="D1578" s="149" t="s">
        <v>4991</v>
      </c>
      <c r="E1578" s="149">
        <f t="shared" si="24"/>
        <v>2268004016</v>
      </c>
      <c r="F1578" s="149" t="s">
        <v>2867</v>
      </c>
      <c r="G1578" s="149" t="s">
        <v>4940</v>
      </c>
      <c r="H1578" s="149" t="s">
        <v>4622</v>
      </c>
      <c r="I1578" s="149" t="s">
        <v>4633</v>
      </c>
      <c r="J1578" s="151">
        <v>36504</v>
      </c>
    </row>
    <row r="1579" spans="1:10" hidden="1" x14ac:dyDescent="0.2">
      <c r="A1579" s="149" t="s">
        <v>10421</v>
      </c>
      <c r="D1579" s="149" t="s">
        <v>4992</v>
      </c>
      <c r="E1579" s="149">
        <f t="shared" si="24"/>
        <v>2268004020</v>
      </c>
      <c r="F1579" s="149" t="s">
        <v>2867</v>
      </c>
      <c r="G1579" s="149" t="s">
        <v>4940</v>
      </c>
      <c r="H1579" s="149" t="s">
        <v>4622</v>
      </c>
      <c r="I1579" s="149" t="s">
        <v>4635</v>
      </c>
      <c r="J1579" s="151">
        <v>36504</v>
      </c>
    </row>
    <row r="1580" spans="1:10" hidden="1" x14ac:dyDescent="0.2">
      <c r="A1580" s="149" t="s">
        <v>10421</v>
      </c>
      <c r="D1580" s="149" t="s">
        <v>4993</v>
      </c>
      <c r="E1580" s="149">
        <f t="shared" si="24"/>
        <v>2268004021</v>
      </c>
      <c r="F1580" s="149" t="s">
        <v>2867</v>
      </c>
      <c r="G1580" s="149" t="s">
        <v>4940</v>
      </c>
      <c r="H1580" s="149" t="s">
        <v>4622</v>
      </c>
      <c r="I1580" s="149" t="s">
        <v>4638</v>
      </c>
      <c r="J1580" s="151">
        <v>36504</v>
      </c>
    </row>
    <row r="1581" spans="1:10" hidden="1" x14ac:dyDescent="0.2">
      <c r="A1581" s="149" t="s">
        <v>10421</v>
      </c>
      <c r="D1581" s="149" t="s">
        <v>4994</v>
      </c>
      <c r="E1581" s="149">
        <f t="shared" si="24"/>
        <v>2268004025</v>
      </c>
      <c r="F1581" s="149" t="s">
        <v>2867</v>
      </c>
      <c r="G1581" s="149" t="s">
        <v>4940</v>
      </c>
      <c r="H1581" s="149" t="s">
        <v>4622</v>
      </c>
      <c r="I1581" s="149" t="s">
        <v>4640</v>
      </c>
      <c r="J1581" s="151">
        <v>36504</v>
      </c>
    </row>
    <row r="1582" spans="1:10" hidden="1" x14ac:dyDescent="0.2">
      <c r="A1582" s="149" t="s">
        <v>10421</v>
      </c>
      <c r="D1582" s="149" t="s">
        <v>4995</v>
      </c>
      <c r="E1582" s="149">
        <f t="shared" si="24"/>
        <v>2268004026</v>
      </c>
      <c r="F1582" s="149" t="s">
        <v>2867</v>
      </c>
      <c r="G1582" s="149" t="s">
        <v>4940</v>
      </c>
      <c r="H1582" s="149" t="s">
        <v>4622</v>
      </c>
      <c r="I1582" s="149" t="s">
        <v>4642</v>
      </c>
      <c r="J1582" s="151">
        <v>36504</v>
      </c>
    </row>
    <row r="1583" spans="1:10" hidden="1" x14ac:dyDescent="0.2">
      <c r="A1583" s="149" t="s">
        <v>10421</v>
      </c>
      <c r="D1583" s="149" t="s">
        <v>4996</v>
      </c>
      <c r="E1583" s="149">
        <f t="shared" si="24"/>
        <v>2268004030</v>
      </c>
      <c r="F1583" s="149" t="s">
        <v>2867</v>
      </c>
      <c r="G1583" s="149" t="s">
        <v>4940</v>
      </c>
      <c r="H1583" s="149" t="s">
        <v>4622</v>
      </c>
      <c r="I1583" s="149" t="s">
        <v>4644</v>
      </c>
      <c r="J1583" s="151">
        <v>36504</v>
      </c>
    </row>
    <row r="1584" spans="1:10" hidden="1" x14ac:dyDescent="0.2">
      <c r="A1584" s="149" t="s">
        <v>10421</v>
      </c>
      <c r="D1584" s="149" t="s">
        <v>4997</v>
      </c>
      <c r="E1584" s="149">
        <f t="shared" si="24"/>
        <v>2268004031</v>
      </c>
      <c r="F1584" s="149" t="s">
        <v>2867</v>
      </c>
      <c r="G1584" s="149" t="s">
        <v>4940</v>
      </c>
      <c r="H1584" s="149" t="s">
        <v>4622</v>
      </c>
      <c r="I1584" s="149" t="s">
        <v>4646</v>
      </c>
      <c r="J1584" s="151">
        <v>36504</v>
      </c>
    </row>
    <row r="1585" spans="1:10" hidden="1" x14ac:dyDescent="0.2">
      <c r="A1585" s="149" t="s">
        <v>10421</v>
      </c>
      <c r="D1585" s="149" t="s">
        <v>4998</v>
      </c>
      <c r="E1585" s="149">
        <f t="shared" si="24"/>
        <v>2268004035</v>
      </c>
      <c r="F1585" s="149" t="s">
        <v>2867</v>
      </c>
      <c r="G1585" s="149" t="s">
        <v>4940</v>
      </c>
      <c r="H1585" s="149" t="s">
        <v>4622</v>
      </c>
      <c r="I1585" s="149" t="s">
        <v>4648</v>
      </c>
      <c r="J1585" s="151">
        <v>36504</v>
      </c>
    </row>
    <row r="1586" spans="1:10" hidden="1" x14ac:dyDescent="0.2">
      <c r="A1586" s="149" t="s">
        <v>10421</v>
      </c>
      <c r="D1586" s="149" t="s">
        <v>4999</v>
      </c>
      <c r="E1586" s="149">
        <f t="shared" si="24"/>
        <v>2268004036</v>
      </c>
      <c r="F1586" s="149" t="s">
        <v>2867</v>
      </c>
      <c r="G1586" s="149" t="s">
        <v>4940</v>
      </c>
      <c r="H1586" s="149" t="s">
        <v>4622</v>
      </c>
      <c r="I1586" s="149" t="s">
        <v>1896</v>
      </c>
      <c r="J1586" s="151">
        <v>36504</v>
      </c>
    </row>
    <row r="1587" spans="1:10" hidden="1" x14ac:dyDescent="0.2">
      <c r="A1587" s="149" t="s">
        <v>10421</v>
      </c>
      <c r="D1587" s="149" t="s">
        <v>5000</v>
      </c>
      <c r="E1587" s="149">
        <f t="shared" si="24"/>
        <v>2268004040</v>
      </c>
      <c r="F1587" s="149" t="s">
        <v>2867</v>
      </c>
      <c r="G1587" s="149" t="s">
        <v>4940</v>
      </c>
      <c r="H1587" s="149" t="s">
        <v>4622</v>
      </c>
      <c r="I1587" s="149" t="s">
        <v>1898</v>
      </c>
      <c r="J1587" s="151">
        <v>36504</v>
      </c>
    </row>
    <row r="1588" spans="1:10" hidden="1" x14ac:dyDescent="0.2">
      <c r="A1588" s="149" t="s">
        <v>10421</v>
      </c>
      <c r="D1588" s="149" t="s">
        <v>5001</v>
      </c>
      <c r="E1588" s="149">
        <f t="shared" si="24"/>
        <v>2268004041</v>
      </c>
      <c r="F1588" s="149" t="s">
        <v>2867</v>
      </c>
      <c r="G1588" s="149" t="s">
        <v>4940</v>
      </c>
      <c r="H1588" s="149" t="s">
        <v>4622</v>
      </c>
      <c r="I1588" s="149" t="s">
        <v>1900</v>
      </c>
      <c r="J1588" s="151">
        <v>36504</v>
      </c>
    </row>
    <row r="1589" spans="1:10" hidden="1" x14ac:dyDescent="0.2">
      <c r="A1589" s="149" t="s">
        <v>10421</v>
      </c>
      <c r="D1589" s="149" t="s">
        <v>5002</v>
      </c>
      <c r="E1589" s="149">
        <f t="shared" si="24"/>
        <v>2268004045</v>
      </c>
      <c r="F1589" s="149" t="s">
        <v>2867</v>
      </c>
      <c r="G1589" s="149" t="s">
        <v>4940</v>
      </c>
      <c r="H1589" s="149" t="s">
        <v>4622</v>
      </c>
      <c r="I1589" s="149" t="s">
        <v>1902</v>
      </c>
      <c r="J1589" s="151">
        <v>36504</v>
      </c>
    </row>
    <row r="1590" spans="1:10" hidden="1" x14ac:dyDescent="0.2">
      <c r="A1590" s="149" t="s">
        <v>10421</v>
      </c>
      <c r="D1590" s="149" t="s">
        <v>5003</v>
      </c>
      <c r="E1590" s="149">
        <f t="shared" si="24"/>
        <v>2268004046</v>
      </c>
      <c r="F1590" s="149" t="s">
        <v>2867</v>
      </c>
      <c r="G1590" s="149" t="s">
        <v>4940</v>
      </c>
      <c r="H1590" s="149" t="s">
        <v>4622</v>
      </c>
      <c r="I1590" s="149" t="s">
        <v>1904</v>
      </c>
      <c r="J1590" s="151">
        <v>36504</v>
      </c>
    </row>
    <row r="1591" spans="1:10" hidden="1" x14ac:dyDescent="0.2">
      <c r="A1591" s="149" t="s">
        <v>10421</v>
      </c>
      <c r="D1591" s="149" t="s">
        <v>2180</v>
      </c>
      <c r="E1591" s="149">
        <f t="shared" si="24"/>
        <v>2268004050</v>
      </c>
      <c r="F1591" s="149" t="s">
        <v>2867</v>
      </c>
      <c r="G1591" s="149" t="s">
        <v>4940</v>
      </c>
      <c r="H1591" s="149" t="s">
        <v>4622</v>
      </c>
      <c r="I1591" s="149" t="s">
        <v>1906</v>
      </c>
      <c r="J1591" s="151">
        <v>36504</v>
      </c>
    </row>
    <row r="1592" spans="1:10" hidden="1" x14ac:dyDescent="0.2">
      <c r="A1592" s="149" t="s">
        <v>10421</v>
      </c>
      <c r="D1592" s="149" t="s">
        <v>2181</v>
      </c>
      <c r="E1592" s="149">
        <f t="shared" si="24"/>
        <v>2268004051</v>
      </c>
      <c r="F1592" s="149" t="s">
        <v>2867</v>
      </c>
      <c r="G1592" s="149" t="s">
        <v>4940</v>
      </c>
      <c r="H1592" s="149" t="s">
        <v>4622</v>
      </c>
      <c r="I1592" s="149" t="s">
        <v>1908</v>
      </c>
      <c r="J1592" s="151">
        <v>36504</v>
      </c>
    </row>
    <row r="1593" spans="1:10" hidden="1" x14ac:dyDescent="0.2">
      <c r="A1593" s="149" t="s">
        <v>10421</v>
      </c>
      <c r="D1593" s="149" t="s">
        <v>2182</v>
      </c>
      <c r="E1593" s="149">
        <f t="shared" si="24"/>
        <v>2268004055</v>
      </c>
      <c r="F1593" s="149" t="s">
        <v>2867</v>
      </c>
      <c r="G1593" s="149" t="s">
        <v>4940</v>
      </c>
      <c r="H1593" s="149" t="s">
        <v>4622</v>
      </c>
      <c r="I1593" s="149" t="s">
        <v>1910</v>
      </c>
      <c r="J1593" s="151">
        <v>36504</v>
      </c>
    </row>
    <row r="1594" spans="1:10" hidden="1" x14ac:dyDescent="0.2">
      <c r="A1594" s="149" t="s">
        <v>10421</v>
      </c>
      <c r="D1594" s="149" t="s">
        <v>2183</v>
      </c>
      <c r="E1594" s="149">
        <f t="shared" si="24"/>
        <v>2268004056</v>
      </c>
      <c r="F1594" s="149" t="s">
        <v>2867</v>
      </c>
      <c r="G1594" s="149" t="s">
        <v>4940</v>
      </c>
      <c r="H1594" s="149" t="s">
        <v>4622</v>
      </c>
      <c r="I1594" s="149" t="s">
        <v>1912</v>
      </c>
      <c r="J1594" s="151">
        <v>36504</v>
      </c>
    </row>
    <row r="1595" spans="1:10" hidden="1" x14ac:dyDescent="0.2">
      <c r="A1595" s="149" t="s">
        <v>10421</v>
      </c>
      <c r="D1595" s="149" t="s">
        <v>2184</v>
      </c>
      <c r="E1595" s="149">
        <f t="shared" si="24"/>
        <v>2268004060</v>
      </c>
      <c r="F1595" s="149" t="s">
        <v>2867</v>
      </c>
      <c r="G1595" s="149" t="s">
        <v>4940</v>
      </c>
      <c r="H1595" s="149" t="s">
        <v>4622</v>
      </c>
      <c r="I1595" s="149" t="s">
        <v>1914</v>
      </c>
      <c r="J1595" s="151">
        <v>36504</v>
      </c>
    </row>
    <row r="1596" spans="1:10" hidden="1" x14ac:dyDescent="0.2">
      <c r="A1596" s="149" t="s">
        <v>10421</v>
      </c>
      <c r="D1596" s="149" t="s">
        <v>2185</v>
      </c>
      <c r="E1596" s="149">
        <f t="shared" si="24"/>
        <v>2268004061</v>
      </c>
      <c r="F1596" s="149" t="s">
        <v>2867</v>
      </c>
      <c r="G1596" s="149" t="s">
        <v>4940</v>
      </c>
      <c r="H1596" s="149" t="s">
        <v>4622</v>
      </c>
      <c r="I1596" s="149" t="s">
        <v>1916</v>
      </c>
      <c r="J1596" s="151">
        <v>36504</v>
      </c>
    </row>
    <row r="1597" spans="1:10" hidden="1" x14ac:dyDescent="0.2">
      <c r="A1597" s="149" t="s">
        <v>10421</v>
      </c>
      <c r="D1597" s="149" t="s">
        <v>2186</v>
      </c>
      <c r="E1597" s="149">
        <f t="shared" si="24"/>
        <v>2268004065</v>
      </c>
      <c r="F1597" s="149" t="s">
        <v>2867</v>
      </c>
      <c r="G1597" s="149" t="s">
        <v>4940</v>
      </c>
      <c r="H1597" s="149" t="s">
        <v>4622</v>
      </c>
      <c r="I1597" s="149" t="s">
        <v>1918</v>
      </c>
      <c r="J1597" s="151">
        <v>36504</v>
      </c>
    </row>
    <row r="1598" spans="1:10" hidden="1" x14ac:dyDescent="0.2">
      <c r="A1598" s="149" t="s">
        <v>10421</v>
      </c>
      <c r="D1598" s="149" t="s">
        <v>2187</v>
      </c>
      <c r="E1598" s="149">
        <f t="shared" si="24"/>
        <v>2268004066</v>
      </c>
      <c r="F1598" s="149" t="s">
        <v>2867</v>
      </c>
      <c r="G1598" s="149" t="s">
        <v>4940</v>
      </c>
      <c r="H1598" s="149" t="s">
        <v>4622</v>
      </c>
      <c r="I1598" s="149" t="s">
        <v>1920</v>
      </c>
      <c r="J1598" s="151">
        <v>36504</v>
      </c>
    </row>
    <row r="1599" spans="1:10" hidden="1" x14ac:dyDescent="0.2">
      <c r="A1599" s="149" t="s">
        <v>10421</v>
      </c>
      <c r="D1599" s="149" t="s">
        <v>2188</v>
      </c>
      <c r="E1599" s="149">
        <f t="shared" si="24"/>
        <v>2268004071</v>
      </c>
      <c r="F1599" s="149" t="s">
        <v>2867</v>
      </c>
      <c r="G1599" s="149" t="s">
        <v>4940</v>
      </c>
      <c r="H1599" s="149" t="s">
        <v>4622</v>
      </c>
      <c r="I1599" s="149" t="s">
        <v>1924</v>
      </c>
      <c r="J1599" s="151">
        <v>36504</v>
      </c>
    </row>
    <row r="1600" spans="1:10" hidden="1" x14ac:dyDescent="0.2">
      <c r="A1600" s="149" t="s">
        <v>10421</v>
      </c>
      <c r="D1600" s="149" t="s">
        <v>2189</v>
      </c>
      <c r="E1600" s="149">
        <f t="shared" si="24"/>
        <v>2268004075</v>
      </c>
      <c r="F1600" s="149" t="s">
        <v>2867</v>
      </c>
      <c r="G1600" s="149" t="s">
        <v>4940</v>
      </c>
      <c r="H1600" s="149" t="s">
        <v>4622</v>
      </c>
      <c r="I1600" s="149" t="s">
        <v>1926</v>
      </c>
      <c r="J1600" s="151">
        <v>36504</v>
      </c>
    </row>
    <row r="1601" spans="1:10" hidden="1" x14ac:dyDescent="0.2">
      <c r="A1601" s="149" t="s">
        <v>10421</v>
      </c>
      <c r="D1601" s="149" t="s">
        <v>2190</v>
      </c>
      <c r="E1601" s="149">
        <f t="shared" si="24"/>
        <v>2268004076</v>
      </c>
      <c r="F1601" s="149" t="s">
        <v>2867</v>
      </c>
      <c r="G1601" s="149" t="s">
        <v>4940</v>
      </c>
      <c r="H1601" s="149" t="s">
        <v>4622</v>
      </c>
      <c r="I1601" s="149" t="s">
        <v>1928</v>
      </c>
      <c r="J1601" s="151">
        <v>36504</v>
      </c>
    </row>
    <row r="1602" spans="1:10" hidden="1" x14ac:dyDescent="0.2">
      <c r="A1602" s="149" t="s">
        <v>10421</v>
      </c>
      <c r="D1602" s="149" t="s">
        <v>2191</v>
      </c>
      <c r="E1602" s="149">
        <f t="shared" ref="E1602:E1665" si="25">VALUE(D1602)</f>
        <v>2268005000</v>
      </c>
      <c r="F1602" s="149" t="s">
        <v>2867</v>
      </c>
      <c r="G1602" s="149" t="s">
        <v>4940</v>
      </c>
      <c r="H1602" s="149" t="s">
        <v>1930</v>
      </c>
      <c r="I1602" s="149" t="s">
        <v>10425</v>
      </c>
      <c r="J1602" s="151">
        <v>36504</v>
      </c>
    </row>
    <row r="1603" spans="1:10" hidden="1" x14ac:dyDescent="0.2">
      <c r="A1603" s="149" t="s">
        <v>10421</v>
      </c>
      <c r="D1603" s="149" t="s">
        <v>2192</v>
      </c>
      <c r="E1603" s="149">
        <f t="shared" si="25"/>
        <v>2268005010</v>
      </c>
      <c r="F1603" s="149" t="s">
        <v>2867</v>
      </c>
      <c r="G1603" s="149" t="s">
        <v>4940</v>
      </c>
      <c r="H1603" s="149" t="s">
        <v>1930</v>
      </c>
      <c r="I1603" s="149" t="s">
        <v>1933</v>
      </c>
      <c r="J1603" s="151">
        <v>36504</v>
      </c>
    </row>
    <row r="1604" spans="1:10" hidden="1" x14ac:dyDescent="0.2">
      <c r="A1604" s="149" t="s">
        <v>10421</v>
      </c>
      <c r="D1604" s="149" t="s">
        <v>2193</v>
      </c>
      <c r="E1604" s="149">
        <f t="shared" si="25"/>
        <v>2268005015</v>
      </c>
      <c r="F1604" s="149" t="s">
        <v>2867</v>
      </c>
      <c r="G1604" s="149" t="s">
        <v>4940</v>
      </c>
      <c r="H1604" s="149" t="s">
        <v>1930</v>
      </c>
      <c r="I1604" s="149" t="s">
        <v>1935</v>
      </c>
      <c r="J1604" s="151">
        <v>36504</v>
      </c>
    </row>
    <row r="1605" spans="1:10" hidden="1" x14ac:dyDescent="0.2">
      <c r="A1605" s="149" t="s">
        <v>10421</v>
      </c>
      <c r="D1605" s="149" t="s">
        <v>2194</v>
      </c>
      <c r="E1605" s="149">
        <f t="shared" si="25"/>
        <v>2268005020</v>
      </c>
      <c r="F1605" s="149" t="s">
        <v>2867</v>
      </c>
      <c r="G1605" s="149" t="s">
        <v>4940</v>
      </c>
      <c r="H1605" s="149" t="s">
        <v>1930</v>
      </c>
      <c r="I1605" s="149" t="s">
        <v>1937</v>
      </c>
      <c r="J1605" s="151">
        <v>36504</v>
      </c>
    </row>
    <row r="1606" spans="1:10" hidden="1" x14ac:dyDescent="0.2">
      <c r="A1606" s="149" t="s">
        <v>10421</v>
      </c>
      <c r="D1606" s="149" t="s">
        <v>2195</v>
      </c>
      <c r="E1606" s="149">
        <f t="shared" si="25"/>
        <v>2268005025</v>
      </c>
      <c r="F1606" s="149" t="s">
        <v>2867</v>
      </c>
      <c r="G1606" s="149" t="s">
        <v>4940</v>
      </c>
      <c r="H1606" s="149" t="s">
        <v>1930</v>
      </c>
      <c r="I1606" s="149" t="s">
        <v>1939</v>
      </c>
      <c r="J1606" s="151">
        <v>36504</v>
      </c>
    </row>
    <row r="1607" spans="1:10" hidden="1" x14ac:dyDescent="0.2">
      <c r="A1607" s="149" t="s">
        <v>10421</v>
      </c>
      <c r="D1607" s="149" t="s">
        <v>2196</v>
      </c>
      <c r="E1607" s="149">
        <f t="shared" si="25"/>
        <v>2268005030</v>
      </c>
      <c r="F1607" s="149" t="s">
        <v>2867</v>
      </c>
      <c r="G1607" s="149" t="s">
        <v>4940</v>
      </c>
      <c r="H1607" s="149" t="s">
        <v>1930</v>
      </c>
      <c r="I1607" s="149" t="s">
        <v>1941</v>
      </c>
      <c r="J1607" s="151">
        <v>36504</v>
      </c>
    </row>
    <row r="1608" spans="1:10" hidden="1" x14ac:dyDescent="0.2">
      <c r="A1608" s="149" t="s">
        <v>10421</v>
      </c>
      <c r="D1608" s="149" t="s">
        <v>2197</v>
      </c>
      <c r="E1608" s="149">
        <f t="shared" si="25"/>
        <v>2268005035</v>
      </c>
      <c r="F1608" s="149" t="s">
        <v>2867</v>
      </c>
      <c r="G1608" s="149" t="s">
        <v>4940</v>
      </c>
      <c r="H1608" s="149" t="s">
        <v>1930</v>
      </c>
      <c r="I1608" s="149" t="s">
        <v>1943</v>
      </c>
      <c r="J1608" s="151">
        <v>36504</v>
      </c>
    </row>
    <row r="1609" spans="1:10" hidden="1" x14ac:dyDescent="0.2">
      <c r="A1609" s="149" t="s">
        <v>10421</v>
      </c>
      <c r="D1609" s="149" t="s">
        <v>2198</v>
      </c>
      <c r="E1609" s="149">
        <f t="shared" si="25"/>
        <v>2268005040</v>
      </c>
      <c r="F1609" s="149" t="s">
        <v>2867</v>
      </c>
      <c r="G1609" s="149" t="s">
        <v>4940</v>
      </c>
      <c r="H1609" s="149" t="s">
        <v>1930</v>
      </c>
      <c r="I1609" s="149" t="s">
        <v>1945</v>
      </c>
      <c r="J1609" s="151">
        <v>36504</v>
      </c>
    </row>
    <row r="1610" spans="1:10" hidden="1" x14ac:dyDescent="0.2">
      <c r="A1610" s="149" t="s">
        <v>10421</v>
      </c>
      <c r="D1610" s="149" t="s">
        <v>2199</v>
      </c>
      <c r="E1610" s="149">
        <f t="shared" si="25"/>
        <v>2268005045</v>
      </c>
      <c r="F1610" s="149" t="s">
        <v>2867</v>
      </c>
      <c r="G1610" s="149" t="s">
        <v>4940</v>
      </c>
      <c r="H1610" s="149" t="s">
        <v>1930</v>
      </c>
      <c r="I1610" s="149" t="s">
        <v>1948</v>
      </c>
      <c r="J1610" s="151">
        <v>36504</v>
      </c>
    </row>
    <row r="1611" spans="1:10" hidden="1" x14ac:dyDescent="0.2">
      <c r="A1611" s="149" t="s">
        <v>10421</v>
      </c>
      <c r="D1611" s="149" t="s">
        <v>2200</v>
      </c>
      <c r="E1611" s="149">
        <f t="shared" si="25"/>
        <v>2268005050</v>
      </c>
      <c r="F1611" s="149" t="s">
        <v>2867</v>
      </c>
      <c r="G1611" s="149" t="s">
        <v>4940</v>
      </c>
      <c r="H1611" s="149" t="s">
        <v>1930</v>
      </c>
      <c r="I1611" s="149" t="s">
        <v>1950</v>
      </c>
      <c r="J1611" s="151">
        <v>36504</v>
      </c>
    </row>
    <row r="1612" spans="1:10" hidden="1" x14ac:dyDescent="0.2">
      <c r="A1612" s="149" t="s">
        <v>10421</v>
      </c>
      <c r="D1612" s="149" t="s">
        <v>733</v>
      </c>
      <c r="E1612" s="149">
        <f t="shared" si="25"/>
        <v>2268005055</v>
      </c>
      <c r="F1612" s="149" t="s">
        <v>2867</v>
      </c>
      <c r="G1612" s="149" t="s">
        <v>4940</v>
      </c>
      <c r="H1612" s="149" t="s">
        <v>1930</v>
      </c>
      <c r="I1612" s="149" t="s">
        <v>1952</v>
      </c>
      <c r="J1612" s="151">
        <v>36504</v>
      </c>
    </row>
    <row r="1613" spans="1:10" hidden="1" x14ac:dyDescent="0.2">
      <c r="A1613" s="149" t="s">
        <v>10421</v>
      </c>
      <c r="D1613" s="149" t="s">
        <v>734</v>
      </c>
      <c r="E1613" s="149">
        <f t="shared" si="25"/>
        <v>2268005060</v>
      </c>
      <c r="F1613" s="149" t="s">
        <v>2867</v>
      </c>
      <c r="G1613" s="149" t="s">
        <v>4940</v>
      </c>
      <c r="H1613" s="149" t="s">
        <v>1930</v>
      </c>
      <c r="I1613" s="149" t="s">
        <v>1954</v>
      </c>
      <c r="J1613" s="151">
        <v>36504</v>
      </c>
    </row>
    <row r="1614" spans="1:10" hidden="1" x14ac:dyDescent="0.2">
      <c r="A1614" s="149" t="s">
        <v>10421</v>
      </c>
      <c r="D1614" s="149" t="s">
        <v>735</v>
      </c>
      <c r="E1614" s="149">
        <f t="shared" si="25"/>
        <v>2268006000</v>
      </c>
      <c r="F1614" s="149" t="s">
        <v>2867</v>
      </c>
      <c r="G1614" s="149" t="s">
        <v>4940</v>
      </c>
      <c r="H1614" s="149" t="s">
        <v>3172</v>
      </c>
      <c r="I1614" s="149" t="s">
        <v>10425</v>
      </c>
      <c r="J1614" s="151">
        <v>36504</v>
      </c>
    </row>
    <row r="1615" spans="1:10" hidden="1" x14ac:dyDescent="0.2">
      <c r="A1615" s="149" t="s">
        <v>10421</v>
      </c>
      <c r="D1615" s="149" t="s">
        <v>736</v>
      </c>
      <c r="E1615" s="149">
        <f t="shared" si="25"/>
        <v>2268006005</v>
      </c>
      <c r="F1615" s="149" t="s">
        <v>2867</v>
      </c>
      <c r="G1615" s="149" t="s">
        <v>4940</v>
      </c>
      <c r="H1615" s="149" t="s">
        <v>3172</v>
      </c>
      <c r="I1615" s="149" t="s">
        <v>3175</v>
      </c>
      <c r="J1615" s="151">
        <v>36504</v>
      </c>
    </row>
    <row r="1616" spans="1:10" hidden="1" x14ac:dyDescent="0.2">
      <c r="A1616" s="149" t="s">
        <v>10421</v>
      </c>
      <c r="D1616" s="149" t="s">
        <v>737</v>
      </c>
      <c r="E1616" s="149">
        <f t="shared" si="25"/>
        <v>2268006010</v>
      </c>
      <c r="F1616" s="149" t="s">
        <v>2867</v>
      </c>
      <c r="G1616" s="149" t="s">
        <v>4940</v>
      </c>
      <c r="H1616" s="149" t="s">
        <v>3172</v>
      </c>
      <c r="I1616" s="149" t="s">
        <v>3178</v>
      </c>
      <c r="J1616" s="151">
        <v>36504</v>
      </c>
    </row>
    <row r="1617" spans="1:10" hidden="1" x14ac:dyDescent="0.2">
      <c r="A1617" s="149" t="s">
        <v>10421</v>
      </c>
      <c r="D1617" s="149" t="s">
        <v>738</v>
      </c>
      <c r="E1617" s="149">
        <f t="shared" si="25"/>
        <v>2268006015</v>
      </c>
      <c r="F1617" s="149" t="s">
        <v>2867</v>
      </c>
      <c r="G1617" s="149" t="s">
        <v>4940</v>
      </c>
      <c r="H1617" s="149" t="s">
        <v>3172</v>
      </c>
      <c r="I1617" s="149" t="s">
        <v>3180</v>
      </c>
      <c r="J1617" s="151">
        <v>36504</v>
      </c>
    </row>
    <row r="1618" spans="1:10" hidden="1" x14ac:dyDescent="0.2">
      <c r="A1618" s="149" t="s">
        <v>10421</v>
      </c>
      <c r="D1618" s="149" t="s">
        <v>739</v>
      </c>
      <c r="E1618" s="149">
        <f t="shared" si="25"/>
        <v>2268006020</v>
      </c>
      <c r="F1618" s="149" t="s">
        <v>2867</v>
      </c>
      <c r="G1618" s="149" t="s">
        <v>4940</v>
      </c>
      <c r="H1618" s="149" t="s">
        <v>3172</v>
      </c>
      <c r="I1618" s="149" t="s">
        <v>3182</v>
      </c>
      <c r="J1618" s="151">
        <v>36504</v>
      </c>
    </row>
    <row r="1619" spans="1:10" hidden="1" x14ac:dyDescent="0.2">
      <c r="A1619" s="149" t="s">
        <v>10421</v>
      </c>
      <c r="D1619" s="149" t="s">
        <v>740</v>
      </c>
      <c r="E1619" s="149">
        <f t="shared" si="25"/>
        <v>2268006025</v>
      </c>
      <c r="F1619" s="149" t="s">
        <v>2867</v>
      </c>
      <c r="G1619" s="149" t="s">
        <v>4940</v>
      </c>
      <c r="H1619" s="149" t="s">
        <v>3172</v>
      </c>
      <c r="I1619" s="149" t="s">
        <v>3184</v>
      </c>
      <c r="J1619" s="151">
        <v>36504</v>
      </c>
    </row>
    <row r="1620" spans="1:10" hidden="1" x14ac:dyDescent="0.2">
      <c r="A1620" s="149" t="s">
        <v>10421</v>
      </c>
      <c r="D1620" s="149" t="s">
        <v>741</v>
      </c>
      <c r="E1620" s="149">
        <f t="shared" si="25"/>
        <v>2268006030</v>
      </c>
      <c r="F1620" s="149" t="s">
        <v>2867</v>
      </c>
      <c r="G1620" s="149" t="s">
        <v>4940</v>
      </c>
      <c r="H1620" s="149" t="s">
        <v>3172</v>
      </c>
      <c r="I1620" s="149" t="s">
        <v>3186</v>
      </c>
      <c r="J1620" s="151">
        <v>36504</v>
      </c>
    </row>
    <row r="1621" spans="1:10" hidden="1" x14ac:dyDescent="0.2">
      <c r="A1621" s="149" t="s">
        <v>10421</v>
      </c>
      <c r="D1621" s="149" t="s">
        <v>742</v>
      </c>
      <c r="E1621" s="149">
        <f t="shared" si="25"/>
        <v>2268007000</v>
      </c>
      <c r="F1621" s="149" t="s">
        <v>2867</v>
      </c>
      <c r="G1621" s="149" t="s">
        <v>4940</v>
      </c>
      <c r="H1621" s="149" t="s">
        <v>3188</v>
      </c>
      <c r="I1621" s="149" t="s">
        <v>10425</v>
      </c>
      <c r="J1621" s="151">
        <v>36504</v>
      </c>
    </row>
    <row r="1622" spans="1:10" hidden="1" x14ac:dyDescent="0.2">
      <c r="A1622" s="149" t="s">
        <v>10421</v>
      </c>
      <c r="D1622" s="149" t="s">
        <v>743</v>
      </c>
      <c r="E1622" s="149">
        <f t="shared" si="25"/>
        <v>2268007005</v>
      </c>
      <c r="F1622" s="149" t="s">
        <v>2867</v>
      </c>
      <c r="G1622" s="149" t="s">
        <v>4940</v>
      </c>
      <c r="H1622" s="149" t="s">
        <v>3188</v>
      </c>
      <c r="I1622" s="149" t="s">
        <v>3190</v>
      </c>
      <c r="J1622" s="151">
        <v>36504</v>
      </c>
    </row>
    <row r="1623" spans="1:10" hidden="1" x14ac:dyDescent="0.2">
      <c r="A1623" s="149" t="s">
        <v>10421</v>
      </c>
      <c r="D1623" s="149" t="s">
        <v>744</v>
      </c>
      <c r="E1623" s="149">
        <f t="shared" si="25"/>
        <v>2268007010</v>
      </c>
      <c r="F1623" s="149" t="s">
        <v>2867</v>
      </c>
      <c r="G1623" s="149" t="s">
        <v>4940</v>
      </c>
      <c r="H1623" s="149" t="s">
        <v>3188</v>
      </c>
      <c r="I1623" s="149" t="s">
        <v>107</v>
      </c>
      <c r="J1623" s="151">
        <v>36504</v>
      </c>
    </row>
    <row r="1624" spans="1:10" hidden="1" x14ac:dyDescent="0.2">
      <c r="A1624" s="149" t="s">
        <v>10421</v>
      </c>
      <c r="D1624" s="149" t="s">
        <v>745</v>
      </c>
      <c r="E1624" s="149">
        <f t="shared" si="25"/>
        <v>2268007015</v>
      </c>
      <c r="F1624" s="149" t="s">
        <v>2867</v>
      </c>
      <c r="G1624" s="149" t="s">
        <v>4940</v>
      </c>
      <c r="H1624" s="149" t="s">
        <v>3188</v>
      </c>
      <c r="I1624" s="149" t="s">
        <v>109</v>
      </c>
      <c r="J1624" s="151">
        <v>36504</v>
      </c>
    </row>
    <row r="1625" spans="1:10" hidden="1" x14ac:dyDescent="0.2">
      <c r="A1625" s="149" t="s">
        <v>10421</v>
      </c>
      <c r="D1625" s="149" t="s">
        <v>746</v>
      </c>
      <c r="E1625" s="149">
        <f t="shared" si="25"/>
        <v>2268008000</v>
      </c>
      <c r="F1625" s="149" t="s">
        <v>2867</v>
      </c>
      <c r="G1625" s="149" t="s">
        <v>4940</v>
      </c>
      <c r="H1625" s="149" t="s">
        <v>114</v>
      </c>
      <c r="I1625" s="149" t="s">
        <v>10425</v>
      </c>
      <c r="J1625" s="151">
        <v>36504</v>
      </c>
    </row>
    <row r="1626" spans="1:10" hidden="1" x14ac:dyDescent="0.2">
      <c r="A1626" s="149" t="s">
        <v>10421</v>
      </c>
      <c r="D1626" s="149" t="s">
        <v>747</v>
      </c>
      <c r="E1626" s="149">
        <f t="shared" si="25"/>
        <v>2268008005</v>
      </c>
      <c r="F1626" s="149" t="s">
        <v>2867</v>
      </c>
      <c r="G1626" s="149" t="s">
        <v>4940</v>
      </c>
      <c r="H1626" s="149" t="s">
        <v>114</v>
      </c>
      <c r="I1626" s="149" t="s">
        <v>114</v>
      </c>
      <c r="J1626" s="151">
        <v>36504</v>
      </c>
    </row>
    <row r="1627" spans="1:10" hidden="1" x14ac:dyDescent="0.2">
      <c r="A1627" s="149" t="s">
        <v>10421</v>
      </c>
      <c r="D1627" s="149" t="s">
        <v>748</v>
      </c>
      <c r="E1627" s="149">
        <f t="shared" si="25"/>
        <v>2268009000</v>
      </c>
      <c r="F1627" s="149" t="s">
        <v>2867</v>
      </c>
      <c r="G1627" s="149" t="s">
        <v>4940</v>
      </c>
      <c r="H1627" s="149" t="s">
        <v>497</v>
      </c>
      <c r="I1627" s="149" t="s">
        <v>10425</v>
      </c>
      <c r="J1627" s="151">
        <v>36504</v>
      </c>
    </row>
    <row r="1628" spans="1:10" hidden="1" x14ac:dyDescent="0.2">
      <c r="A1628" s="149" t="s">
        <v>10421</v>
      </c>
      <c r="D1628" s="149" t="s">
        <v>749</v>
      </c>
      <c r="E1628" s="149">
        <f t="shared" si="25"/>
        <v>2268009010</v>
      </c>
      <c r="F1628" s="149" t="s">
        <v>2867</v>
      </c>
      <c r="G1628" s="149" t="s">
        <v>4940</v>
      </c>
      <c r="H1628" s="149" t="s">
        <v>497</v>
      </c>
      <c r="I1628" s="149" t="s">
        <v>6155</v>
      </c>
      <c r="J1628" s="151">
        <v>36504</v>
      </c>
    </row>
    <row r="1629" spans="1:10" hidden="1" x14ac:dyDescent="0.2">
      <c r="A1629" s="149" t="s">
        <v>10421</v>
      </c>
      <c r="D1629" s="149" t="s">
        <v>750</v>
      </c>
      <c r="E1629" s="149">
        <f t="shared" si="25"/>
        <v>2268010000</v>
      </c>
      <c r="F1629" s="149" t="s">
        <v>2867</v>
      </c>
      <c r="G1629" s="149" t="s">
        <v>4940</v>
      </c>
      <c r="H1629" s="149" t="s">
        <v>4606</v>
      </c>
      <c r="I1629" s="149" t="s">
        <v>10425</v>
      </c>
      <c r="J1629" s="151">
        <v>36504</v>
      </c>
    </row>
    <row r="1630" spans="1:10" hidden="1" x14ac:dyDescent="0.2">
      <c r="A1630" s="149" t="s">
        <v>10421</v>
      </c>
      <c r="D1630" s="149" t="s">
        <v>751</v>
      </c>
      <c r="E1630" s="149">
        <f t="shared" si="25"/>
        <v>2268010010</v>
      </c>
      <c r="F1630" s="149" t="s">
        <v>2867</v>
      </c>
      <c r="G1630" s="149" t="s">
        <v>4940</v>
      </c>
      <c r="H1630" s="149" t="s">
        <v>4606</v>
      </c>
      <c r="I1630" s="149" t="s">
        <v>6158</v>
      </c>
      <c r="J1630" s="151">
        <v>36504</v>
      </c>
    </row>
    <row r="1631" spans="1:10" hidden="1" x14ac:dyDescent="0.2">
      <c r="A1631" s="149" t="s">
        <v>10421</v>
      </c>
      <c r="D1631" s="149" t="s">
        <v>752</v>
      </c>
      <c r="E1631" s="149">
        <f t="shared" si="25"/>
        <v>2270000000</v>
      </c>
      <c r="F1631" s="149" t="s">
        <v>2867</v>
      </c>
      <c r="G1631" s="149" t="s">
        <v>2244</v>
      </c>
      <c r="H1631" s="149" t="s">
        <v>2245</v>
      </c>
      <c r="I1631" s="149" t="s">
        <v>1887</v>
      </c>
    </row>
    <row r="1632" spans="1:10" hidden="1" x14ac:dyDescent="0.2">
      <c r="A1632" s="149" t="s">
        <v>10421</v>
      </c>
      <c r="D1632" s="149" t="s">
        <v>2246</v>
      </c>
      <c r="E1632" s="149">
        <f t="shared" si="25"/>
        <v>2270001000</v>
      </c>
      <c r="F1632" s="149" t="s">
        <v>2867</v>
      </c>
      <c r="G1632" s="149" t="s">
        <v>2244</v>
      </c>
      <c r="H1632" s="149" t="s">
        <v>10427</v>
      </c>
      <c r="I1632" s="149" t="s">
        <v>1887</v>
      </c>
    </row>
    <row r="1633" spans="1:12" hidden="1" x14ac:dyDescent="0.2">
      <c r="A1633" s="149" t="s">
        <v>10421</v>
      </c>
      <c r="D1633" s="149" t="s">
        <v>2247</v>
      </c>
      <c r="E1633" s="149">
        <f t="shared" si="25"/>
        <v>2270001010</v>
      </c>
      <c r="F1633" s="149" t="s">
        <v>2867</v>
      </c>
      <c r="G1633" s="149" t="s">
        <v>2244</v>
      </c>
      <c r="H1633" s="149" t="s">
        <v>10427</v>
      </c>
      <c r="I1633" s="149" t="s">
        <v>10429</v>
      </c>
    </row>
    <row r="1634" spans="1:12" hidden="1" x14ac:dyDescent="0.2">
      <c r="A1634" s="149" t="s">
        <v>10421</v>
      </c>
      <c r="D1634" s="149" t="s">
        <v>2248</v>
      </c>
      <c r="E1634" s="149">
        <f t="shared" si="25"/>
        <v>2270001020</v>
      </c>
      <c r="F1634" s="149" t="s">
        <v>2867</v>
      </c>
      <c r="G1634" s="149" t="s">
        <v>2244</v>
      </c>
      <c r="H1634" s="149" t="s">
        <v>10427</v>
      </c>
      <c r="I1634" s="149" t="s">
        <v>10431</v>
      </c>
    </row>
    <row r="1635" spans="1:12" hidden="1" x14ac:dyDescent="0.2">
      <c r="A1635" s="149" t="s">
        <v>10421</v>
      </c>
      <c r="D1635" s="149" t="s">
        <v>2249</v>
      </c>
      <c r="E1635" s="149">
        <f t="shared" si="25"/>
        <v>2270001030</v>
      </c>
      <c r="F1635" s="149" t="s">
        <v>2867</v>
      </c>
      <c r="G1635" s="149" t="s">
        <v>2244</v>
      </c>
      <c r="H1635" s="149" t="s">
        <v>10427</v>
      </c>
      <c r="I1635" s="149" t="s">
        <v>10433</v>
      </c>
    </row>
    <row r="1636" spans="1:12" hidden="1" x14ac:dyDescent="0.2">
      <c r="A1636" s="149" t="s">
        <v>10421</v>
      </c>
      <c r="D1636" s="149" t="s">
        <v>2250</v>
      </c>
      <c r="E1636" s="149">
        <f t="shared" si="25"/>
        <v>2270001040</v>
      </c>
      <c r="F1636" s="149" t="s">
        <v>2867</v>
      </c>
      <c r="G1636" s="149" t="s">
        <v>2244</v>
      </c>
      <c r="H1636" s="149" t="s">
        <v>10427</v>
      </c>
      <c r="I1636" s="149" t="s">
        <v>13199</v>
      </c>
    </row>
    <row r="1637" spans="1:12" hidden="1" x14ac:dyDescent="0.2">
      <c r="A1637" s="149" t="s">
        <v>10421</v>
      </c>
      <c r="D1637" s="149" t="s">
        <v>716</v>
      </c>
      <c r="E1637" s="149">
        <f t="shared" si="25"/>
        <v>2270001050</v>
      </c>
      <c r="F1637" s="149" t="s">
        <v>2867</v>
      </c>
      <c r="G1637" s="149" t="s">
        <v>2244</v>
      </c>
      <c r="H1637" s="149" t="s">
        <v>10427</v>
      </c>
      <c r="I1637" s="149" t="s">
        <v>13201</v>
      </c>
    </row>
    <row r="1638" spans="1:12" hidden="1" x14ac:dyDescent="0.2">
      <c r="A1638" s="149" t="s">
        <v>10421</v>
      </c>
      <c r="D1638" s="149" t="s">
        <v>717</v>
      </c>
      <c r="E1638" s="149">
        <f t="shared" si="25"/>
        <v>2270001060</v>
      </c>
      <c r="F1638" s="149" t="s">
        <v>2867</v>
      </c>
      <c r="G1638" s="149" t="s">
        <v>2244</v>
      </c>
      <c r="H1638" s="149" t="s">
        <v>10427</v>
      </c>
      <c r="I1638" s="149" t="s">
        <v>13203</v>
      </c>
    </row>
    <row r="1639" spans="1:12" hidden="1" x14ac:dyDescent="0.2">
      <c r="A1639" s="149" t="s">
        <v>10421</v>
      </c>
      <c r="D1639" s="149" t="s">
        <v>718</v>
      </c>
      <c r="E1639" s="149">
        <f t="shared" si="25"/>
        <v>2270002000</v>
      </c>
      <c r="F1639" s="149" t="s">
        <v>2867</v>
      </c>
      <c r="G1639" s="149" t="s">
        <v>2244</v>
      </c>
      <c r="H1639" s="149" t="s">
        <v>13205</v>
      </c>
      <c r="I1639" s="149" t="s">
        <v>1887</v>
      </c>
      <c r="K1639" s="151">
        <v>36504</v>
      </c>
      <c r="L1639" s="149" t="s">
        <v>13206</v>
      </c>
    </row>
    <row r="1640" spans="1:12" hidden="1" x14ac:dyDescent="0.2">
      <c r="A1640" s="149" t="s">
        <v>10421</v>
      </c>
      <c r="D1640" s="149" t="s">
        <v>719</v>
      </c>
      <c r="E1640" s="149">
        <f t="shared" si="25"/>
        <v>2270002003</v>
      </c>
      <c r="F1640" s="149" t="s">
        <v>2867</v>
      </c>
      <c r="G1640" s="149" t="s">
        <v>2244</v>
      </c>
      <c r="H1640" s="149" t="s">
        <v>13205</v>
      </c>
      <c r="I1640" s="149" t="s">
        <v>13208</v>
      </c>
      <c r="K1640" s="151">
        <v>36504</v>
      </c>
      <c r="L1640" s="149" t="s">
        <v>13209</v>
      </c>
    </row>
    <row r="1641" spans="1:12" hidden="1" x14ac:dyDescent="0.2">
      <c r="A1641" s="149" t="s">
        <v>10421</v>
      </c>
      <c r="D1641" s="149" t="s">
        <v>720</v>
      </c>
      <c r="E1641" s="149">
        <f t="shared" si="25"/>
        <v>2270002006</v>
      </c>
      <c r="F1641" s="149" t="s">
        <v>2867</v>
      </c>
      <c r="G1641" s="149" t="s">
        <v>2244</v>
      </c>
      <c r="H1641" s="149" t="s">
        <v>13205</v>
      </c>
      <c r="I1641" s="149" t="s">
        <v>13211</v>
      </c>
    </row>
    <row r="1642" spans="1:12" hidden="1" x14ac:dyDescent="0.2">
      <c r="A1642" s="149" t="s">
        <v>10421</v>
      </c>
      <c r="D1642" s="149" t="s">
        <v>721</v>
      </c>
      <c r="E1642" s="149">
        <f t="shared" si="25"/>
        <v>2270002009</v>
      </c>
      <c r="F1642" s="149" t="s">
        <v>2867</v>
      </c>
      <c r="G1642" s="149" t="s">
        <v>2244</v>
      </c>
      <c r="H1642" s="149" t="s">
        <v>13205</v>
      </c>
      <c r="I1642" s="149" t="s">
        <v>13213</v>
      </c>
    </row>
    <row r="1643" spans="1:12" hidden="1" x14ac:dyDescent="0.2">
      <c r="A1643" s="149" t="s">
        <v>10421</v>
      </c>
      <c r="D1643" s="149" t="s">
        <v>722</v>
      </c>
      <c r="E1643" s="149">
        <f t="shared" si="25"/>
        <v>2270002012</v>
      </c>
      <c r="F1643" s="149" t="s">
        <v>2867</v>
      </c>
      <c r="G1643" s="149" t="s">
        <v>2244</v>
      </c>
      <c r="H1643" s="149" t="s">
        <v>13205</v>
      </c>
      <c r="I1643" s="149" t="s">
        <v>13215</v>
      </c>
      <c r="K1643" s="151">
        <v>36504</v>
      </c>
      <c r="L1643" s="149" t="s">
        <v>13216</v>
      </c>
    </row>
    <row r="1644" spans="1:12" hidden="1" x14ac:dyDescent="0.2">
      <c r="A1644" s="149" t="s">
        <v>10421</v>
      </c>
      <c r="D1644" s="149" t="s">
        <v>723</v>
      </c>
      <c r="E1644" s="149">
        <f t="shared" si="25"/>
        <v>2270002015</v>
      </c>
      <c r="F1644" s="149" t="s">
        <v>2867</v>
      </c>
      <c r="G1644" s="149" t="s">
        <v>2244</v>
      </c>
      <c r="H1644" s="149" t="s">
        <v>13205</v>
      </c>
      <c r="I1644" s="149" t="s">
        <v>13218</v>
      </c>
    </row>
    <row r="1645" spans="1:12" hidden="1" x14ac:dyDescent="0.2">
      <c r="A1645" s="149" t="s">
        <v>10421</v>
      </c>
      <c r="D1645" s="149" t="s">
        <v>724</v>
      </c>
      <c r="E1645" s="149">
        <f t="shared" si="25"/>
        <v>2270002018</v>
      </c>
      <c r="F1645" s="149" t="s">
        <v>2867</v>
      </c>
      <c r="G1645" s="149" t="s">
        <v>2244</v>
      </c>
      <c r="H1645" s="149" t="s">
        <v>13205</v>
      </c>
      <c r="I1645" s="149" t="s">
        <v>13220</v>
      </c>
    </row>
    <row r="1646" spans="1:12" hidden="1" x14ac:dyDescent="0.2">
      <c r="A1646" s="149" t="s">
        <v>10421</v>
      </c>
      <c r="D1646" s="149" t="s">
        <v>725</v>
      </c>
      <c r="E1646" s="149">
        <f t="shared" si="25"/>
        <v>2270002021</v>
      </c>
      <c r="F1646" s="149" t="s">
        <v>2867</v>
      </c>
      <c r="G1646" s="149" t="s">
        <v>2244</v>
      </c>
      <c r="H1646" s="149" t="s">
        <v>13205</v>
      </c>
      <c r="I1646" s="149" t="s">
        <v>13222</v>
      </c>
    </row>
    <row r="1647" spans="1:12" hidden="1" x14ac:dyDescent="0.2">
      <c r="A1647" s="149" t="s">
        <v>10421</v>
      </c>
      <c r="D1647" s="149" t="s">
        <v>726</v>
      </c>
      <c r="E1647" s="149">
        <f t="shared" si="25"/>
        <v>2270002024</v>
      </c>
      <c r="F1647" s="149" t="s">
        <v>2867</v>
      </c>
      <c r="G1647" s="149" t="s">
        <v>2244</v>
      </c>
      <c r="H1647" s="149" t="s">
        <v>13205</v>
      </c>
      <c r="I1647" s="149" t="s">
        <v>10446</v>
      </c>
    </row>
    <row r="1648" spans="1:12" hidden="1" x14ac:dyDescent="0.2">
      <c r="A1648" s="149" t="s">
        <v>10421</v>
      </c>
      <c r="D1648" s="149" t="s">
        <v>727</v>
      </c>
      <c r="E1648" s="149">
        <f t="shared" si="25"/>
        <v>2270002027</v>
      </c>
      <c r="F1648" s="149" t="s">
        <v>2867</v>
      </c>
      <c r="G1648" s="149" t="s">
        <v>2244</v>
      </c>
      <c r="H1648" s="149" t="s">
        <v>13205</v>
      </c>
      <c r="I1648" s="149" t="s">
        <v>10448</v>
      </c>
      <c r="K1648" s="151">
        <v>36504</v>
      </c>
      <c r="L1648" s="149" t="s">
        <v>10449</v>
      </c>
    </row>
    <row r="1649" spans="1:12" hidden="1" x14ac:dyDescent="0.2">
      <c r="A1649" s="149" t="s">
        <v>10421</v>
      </c>
      <c r="D1649" s="149" t="s">
        <v>728</v>
      </c>
      <c r="E1649" s="149">
        <f t="shared" si="25"/>
        <v>2270002030</v>
      </c>
      <c r="F1649" s="149" t="s">
        <v>2867</v>
      </c>
      <c r="G1649" s="149" t="s">
        <v>2244</v>
      </c>
      <c r="H1649" s="149" t="s">
        <v>13205</v>
      </c>
      <c r="I1649" s="149" t="s">
        <v>10451</v>
      </c>
    </row>
    <row r="1650" spans="1:12" hidden="1" x14ac:dyDescent="0.2">
      <c r="A1650" s="149" t="s">
        <v>10421</v>
      </c>
      <c r="D1650" s="149" t="s">
        <v>729</v>
      </c>
      <c r="E1650" s="149">
        <f t="shared" si="25"/>
        <v>2270002033</v>
      </c>
      <c r="F1650" s="149" t="s">
        <v>2867</v>
      </c>
      <c r="G1650" s="149" t="s">
        <v>2244</v>
      </c>
      <c r="H1650" s="149" t="s">
        <v>13205</v>
      </c>
      <c r="I1650" s="149" t="s">
        <v>10453</v>
      </c>
    </row>
    <row r="1651" spans="1:12" hidden="1" x14ac:dyDescent="0.2">
      <c r="A1651" s="149" t="s">
        <v>10421</v>
      </c>
      <c r="D1651" s="149" t="s">
        <v>730</v>
      </c>
      <c r="E1651" s="149">
        <f t="shared" si="25"/>
        <v>2270002036</v>
      </c>
      <c r="F1651" s="149" t="s">
        <v>2867</v>
      </c>
      <c r="G1651" s="149" t="s">
        <v>2244</v>
      </c>
      <c r="H1651" s="149" t="s">
        <v>13205</v>
      </c>
      <c r="I1651" s="149" t="s">
        <v>10455</v>
      </c>
    </row>
    <row r="1652" spans="1:12" hidden="1" x14ac:dyDescent="0.2">
      <c r="A1652" s="149" t="s">
        <v>10421</v>
      </c>
      <c r="D1652" s="149" t="s">
        <v>731</v>
      </c>
      <c r="E1652" s="149">
        <f t="shared" si="25"/>
        <v>2270002039</v>
      </c>
      <c r="F1652" s="149" t="s">
        <v>2867</v>
      </c>
      <c r="G1652" s="149" t="s">
        <v>2244</v>
      </c>
      <c r="H1652" s="149" t="s">
        <v>13205</v>
      </c>
      <c r="I1652" s="149" t="s">
        <v>10457</v>
      </c>
    </row>
    <row r="1653" spans="1:12" hidden="1" x14ac:dyDescent="0.2">
      <c r="A1653" s="149" t="s">
        <v>10421</v>
      </c>
      <c r="D1653" s="149" t="s">
        <v>732</v>
      </c>
      <c r="E1653" s="149">
        <f t="shared" si="25"/>
        <v>2270002042</v>
      </c>
      <c r="F1653" s="149" t="s">
        <v>2867</v>
      </c>
      <c r="G1653" s="149" t="s">
        <v>2244</v>
      </c>
      <c r="H1653" s="149" t="s">
        <v>13205</v>
      </c>
      <c r="I1653" s="149" t="s">
        <v>10459</v>
      </c>
    </row>
    <row r="1654" spans="1:12" hidden="1" x14ac:dyDescent="0.2">
      <c r="A1654" s="149" t="s">
        <v>10421</v>
      </c>
      <c r="D1654" s="149" t="s">
        <v>5193</v>
      </c>
      <c r="E1654" s="149">
        <f t="shared" si="25"/>
        <v>2270002045</v>
      </c>
      <c r="F1654" s="149" t="s">
        <v>2867</v>
      </c>
      <c r="G1654" s="149" t="s">
        <v>2244</v>
      </c>
      <c r="H1654" s="149" t="s">
        <v>13205</v>
      </c>
      <c r="I1654" s="149" t="s">
        <v>10461</v>
      </c>
    </row>
    <row r="1655" spans="1:12" hidden="1" x14ac:dyDescent="0.2">
      <c r="A1655" s="149" t="s">
        <v>10421</v>
      </c>
      <c r="D1655" s="149" t="s">
        <v>5194</v>
      </c>
      <c r="E1655" s="149">
        <f t="shared" si="25"/>
        <v>2270002048</v>
      </c>
      <c r="F1655" s="149" t="s">
        <v>2867</v>
      </c>
      <c r="G1655" s="149" t="s">
        <v>2244</v>
      </c>
      <c r="H1655" s="149" t="s">
        <v>13205</v>
      </c>
      <c r="I1655" s="149" t="s">
        <v>10463</v>
      </c>
    </row>
    <row r="1656" spans="1:12" hidden="1" x14ac:dyDescent="0.2">
      <c r="A1656" s="149" t="s">
        <v>10421</v>
      </c>
      <c r="D1656" s="149" t="s">
        <v>5195</v>
      </c>
      <c r="E1656" s="149">
        <f t="shared" si="25"/>
        <v>2270002051</v>
      </c>
      <c r="F1656" s="149" t="s">
        <v>2867</v>
      </c>
      <c r="G1656" s="149" t="s">
        <v>2244</v>
      </c>
      <c r="H1656" s="149" t="s">
        <v>13205</v>
      </c>
      <c r="I1656" s="149" t="s">
        <v>10465</v>
      </c>
    </row>
    <row r="1657" spans="1:12" hidden="1" x14ac:dyDescent="0.2">
      <c r="A1657" s="149" t="s">
        <v>10421</v>
      </c>
      <c r="D1657" s="149" t="s">
        <v>5196</v>
      </c>
      <c r="E1657" s="149">
        <f t="shared" si="25"/>
        <v>2270002054</v>
      </c>
      <c r="F1657" s="149" t="s">
        <v>2867</v>
      </c>
      <c r="G1657" s="149" t="s">
        <v>2244</v>
      </c>
      <c r="H1657" s="149" t="s">
        <v>13205</v>
      </c>
      <c r="I1657" s="149" t="s">
        <v>7632</v>
      </c>
    </row>
    <row r="1658" spans="1:12" hidden="1" x14ac:dyDescent="0.2">
      <c r="A1658" s="149" t="s">
        <v>10421</v>
      </c>
      <c r="D1658" s="149" t="s">
        <v>5197</v>
      </c>
      <c r="E1658" s="149">
        <f t="shared" si="25"/>
        <v>2270002057</v>
      </c>
      <c r="F1658" s="149" t="s">
        <v>2867</v>
      </c>
      <c r="G1658" s="149" t="s">
        <v>2244</v>
      </c>
      <c r="H1658" s="149" t="s">
        <v>13205</v>
      </c>
      <c r="I1658" s="149" t="s">
        <v>4587</v>
      </c>
    </row>
    <row r="1659" spans="1:12" hidden="1" x14ac:dyDescent="0.2">
      <c r="A1659" s="149" t="s">
        <v>10421</v>
      </c>
      <c r="D1659" s="149" t="s">
        <v>5198</v>
      </c>
      <c r="E1659" s="149">
        <f t="shared" si="25"/>
        <v>2270002060</v>
      </c>
      <c r="F1659" s="149" t="s">
        <v>2867</v>
      </c>
      <c r="G1659" s="149" t="s">
        <v>2244</v>
      </c>
      <c r="H1659" s="149" t="s">
        <v>13205</v>
      </c>
      <c r="I1659" s="149" t="s">
        <v>4589</v>
      </c>
    </row>
    <row r="1660" spans="1:12" hidden="1" x14ac:dyDescent="0.2">
      <c r="A1660" s="149" t="s">
        <v>10421</v>
      </c>
      <c r="D1660" s="149" t="s">
        <v>5199</v>
      </c>
      <c r="E1660" s="149">
        <f t="shared" si="25"/>
        <v>2270002063</v>
      </c>
      <c r="F1660" s="149" t="s">
        <v>2867</v>
      </c>
      <c r="G1660" s="149" t="s">
        <v>2244</v>
      </c>
      <c r="H1660" s="149" t="s">
        <v>13205</v>
      </c>
      <c r="I1660" s="149" t="s">
        <v>4591</v>
      </c>
      <c r="K1660" s="151">
        <v>36504</v>
      </c>
      <c r="L1660" s="149" t="s">
        <v>4592</v>
      </c>
    </row>
    <row r="1661" spans="1:12" hidden="1" x14ac:dyDescent="0.2">
      <c r="A1661" s="149" t="s">
        <v>10421</v>
      </c>
      <c r="D1661" s="149" t="s">
        <v>5200</v>
      </c>
      <c r="E1661" s="149">
        <f t="shared" si="25"/>
        <v>2270002066</v>
      </c>
      <c r="F1661" s="149" t="s">
        <v>2867</v>
      </c>
      <c r="G1661" s="149" t="s">
        <v>2244</v>
      </c>
      <c r="H1661" s="149" t="s">
        <v>13205</v>
      </c>
      <c r="I1661" s="149" t="s">
        <v>4594</v>
      </c>
    </row>
    <row r="1662" spans="1:12" hidden="1" x14ac:dyDescent="0.2">
      <c r="A1662" s="149" t="s">
        <v>10421</v>
      </c>
      <c r="D1662" s="149" t="s">
        <v>5201</v>
      </c>
      <c r="E1662" s="149">
        <f t="shared" si="25"/>
        <v>2270002069</v>
      </c>
      <c r="F1662" s="149" t="s">
        <v>2867</v>
      </c>
      <c r="G1662" s="149" t="s">
        <v>2244</v>
      </c>
      <c r="H1662" s="149" t="s">
        <v>13205</v>
      </c>
      <c r="I1662" s="149" t="s">
        <v>4596</v>
      </c>
      <c r="K1662" s="151">
        <v>36504</v>
      </c>
      <c r="L1662" s="149" t="s">
        <v>4592</v>
      </c>
    </row>
    <row r="1663" spans="1:12" hidden="1" x14ac:dyDescent="0.2">
      <c r="A1663" s="149" t="s">
        <v>10421</v>
      </c>
      <c r="D1663" s="149" t="s">
        <v>5202</v>
      </c>
      <c r="E1663" s="149">
        <f t="shared" si="25"/>
        <v>2270002072</v>
      </c>
      <c r="F1663" s="149" t="s">
        <v>2867</v>
      </c>
      <c r="G1663" s="149" t="s">
        <v>2244</v>
      </c>
      <c r="H1663" s="149" t="s">
        <v>13205</v>
      </c>
      <c r="I1663" s="149" t="s">
        <v>4598</v>
      </c>
    </row>
    <row r="1664" spans="1:12" hidden="1" x14ac:dyDescent="0.2">
      <c r="A1664" s="149" t="s">
        <v>10421</v>
      </c>
      <c r="D1664" s="149" t="s">
        <v>5203</v>
      </c>
      <c r="E1664" s="149">
        <f t="shared" si="25"/>
        <v>2270002075</v>
      </c>
      <c r="F1664" s="149" t="s">
        <v>2867</v>
      </c>
      <c r="G1664" s="149" t="s">
        <v>2244</v>
      </c>
      <c r="H1664" s="149" t="s">
        <v>13205</v>
      </c>
      <c r="I1664" s="149" t="s">
        <v>4600</v>
      </c>
    </row>
    <row r="1665" spans="1:12" hidden="1" x14ac:dyDescent="0.2">
      <c r="A1665" s="149" t="s">
        <v>10421</v>
      </c>
      <c r="D1665" s="149" t="s">
        <v>5204</v>
      </c>
      <c r="E1665" s="149">
        <f t="shared" si="25"/>
        <v>2270002078</v>
      </c>
      <c r="F1665" s="149" t="s">
        <v>2867</v>
      </c>
      <c r="G1665" s="149" t="s">
        <v>2244</v>
      </c>
      <c r="H1665" s="149" t="s">
        <v>13205</v>
      </c>
      <c r="I1665" s="149" t="s">
        <v>4602</v>
      </c>
    </row>
    <row r="1666" spans="1:12" hidden="1" x14ac:dyDescent="0.2">
      <c r="A1666" s="149" t="s">
        <v>10421</v>
      </c>
      <c r="D1666" s="149" t="s">
        <v>5205</v>
      </c>
      <c r="E1666" s="149">
        <f t="shared" ref="E1666:E1729" si="26">VALUE(D1666)</f>
        <v>2270002081</v>
      </c>
      <c r="F1666" s="149" t="s">
        <v>2867</v>
      </c>
      <c r="G1666" s="149" t="s">
        <v>2244</v>
      </c>
      <c r="H1666" s="149" t="s">
        <v>13205</v>
      </c>
      <c r="I1666" s="149" t="s">
        <v>4604</v>
      </c>
    </row>
    <row r="1667" spans="1:12" hidden="1" x14ac:dyDescent="0.2">
      <c r="A1667" s="149" t="s">
        <v>10421</v>
      </c>
      <c r="D1667" s="149" t="s">
        <v>5206</v>
      </c>
      <c r="E1667" s="149">
        <f t="shared" si="26"/>
        <v>2270003000</v>
      </c>
      <c r="F1667" s="149" t="s">
        <v>2867</v>
      </c>
      <c r="G1667" s="149" t="s">
        <v>2244</v>
      </c>
      <c r="H1667" s="149" t="s">
        <v>4606</v>
      </c>
      <c r="I1667" s="149" t="s">
        <v>1887</v>
      </c>
    </row>
    <row r="1668" spans="1:12" hidden="1" x14ac:dyDescent="0.2">
      <c r="A1668" s="149" t="s">
        <v>10421</v>
      </c>
      <c r="D1668" s="149" t="s">
        <v>5207</v>
      </c>
      <c r="E1668" s="149">
        <f t="shared" si="26"/>
        <v>2270003010</v>
      </c>
      <c r="F1668" s="149" t="s">
        <v>2867</v>
      </c>
      <c r="G1668" s="149" t="s">
        <v>2244</v>
      </c>
      <c r="H1668" s="149" t="s">
        <v>4606</v>
      </c>
      <c r="I1668" s="149" t="s">
        <v>4608</v>
      </c>
    </row>
    <row r="1669" spans="1:12" hidden="1" x14ac:dyDescent="0.2">
      <c r="A1669" s="149" t="s">
        <v>10421</v>
      </c>
      <c r="D1669" s="149" t="s">
        <v>5208</v>
      </c>
      <c r="E1669" s="149">
        <f t="shared" si="26"/>
        <v>2270003020</v>
      </c>
      <c r="F1669" s="149" t="s">
        <v>2867</v>
      </c>
      <c r="G1669" s="149" t="s">
        <v>2244</v>
      </c>
      <c r="H1669" s="149" t="s">
        <v>4606</v>
      </c>
      <c r="I1669" s="149" t="s">
        <v>4610</v>
      </c>
    </row>
    <row r="1670" spans="1:12" hidden="1" x14ac:dyDescent="0.2">
      <c r="A1670" s="149" t="s">
        <v>10421</v>
      </c>
      <c r="D1670" s="149" t="s">
        <v>5209</v>
      </c>
      <c r="E1670" s="149">
        <f t="shared" si="26"/>
        <v>2270003030</v>
      </c>
      <c r="F1670" s="149" t="s">
        <v>2867</v>
      </c>
      <c r="G1670" s="149" t="s">
        <v>2244</v>
      </c>
      <c r="H1670" s="149" t="s">
        <v>4606</v>
      </c>
      <c r="I1670" s="149" t="s">
        <v>4612</v>
      </c>
    </row>
    <row r="1671" spans="1:12" hidden="1" x14ac:dyDescent="0.2">
      <c r="A1671" s="149" t="s">
        <v>10421</v>
      </c>
      <c r="D1671" s="149" t="s">
        <v>5210</v>
      </c>
      <c r="E1671" s="149">
        <f t="shared" si="26"/>
        <v>2270003040</v>
      </c>
      <c r="F1671" s="149" t="s">
        <v>2867</v>
      </c>
      <c r="G1671" s="149" t="s">
        <v>2244</v>
      </c>
      <c r="H1671" s="149" t="s">
        <v>4606</v>
      </c>
      <c r="I1671" s="149" t="s">
        <v>4614</v>
      </c>
    </row>
    <row r="1672" spans="1:12" hidden="1" x14ac:dyDescent="0.2">
      <c r="A1672" s="149" t="s">
        <v>10421</v>
      </c>
      <c r="D1672" s="149" t="s">
        <v>5211</v>
      </c>
      <c r="E1672" s="149">
        <f t="shared" si="26"/>
        <v>2270003050</v>
      </c>
      <c r="F1672" s="149" t="s">
        <v>2867</v>
      </c>
      <c r="G1672" s="149" t="s">
        <v>2244</v>
      </c>
      <c r="H1672" s="149" t="s">
        <v>4606</v>
      </c>
      <c r="I1672" s="149" t="s">
        <v>4616</v>
      </c>
    </row>
    <row r="1673" spans="1:12" hidden="1" x14ac:dyDescent="0.2">
      <c r="A1673" s="149" t="s">
        <v>10421</v>
      </c>
      <c r="D1673" s="149" t="s">
        <v>5212</v>
      </c>
      <c r="E1673" s="149">
        <f t="shared" si="26"/>
        <v>2270003060</v>
      </c>
      <c r="F1673" s="149" t="s">
        <v>2867</v>
      </c>
      <c r="G1673" s="149" t="s">
        <v>2244</v>
      </c>
      <c r="H1673" s="149" t="s">
        <v>4606</v>
      </c>
      <c r="I1673" s="149" t="s">
        <v>4618</v>
      </c>
      <c r="J1673" s="151">
        <v>36504</v>
      </c>
    </row>
    <row r="1674" spans="1:12" hidden="1" x14ac:dyDescent="0.2">
      <c r="A1674" s="149" t="s">
        <v>10421</v>
      </c>
      <c r="D1674" s="149" t="s">
        <v>5213</v>
      </c>
      <c r="E1674" s="149">
        <f t="shared" si="26"/>
        <v>2270003070</v>
      </c>
      <c r="F1674" s="149" t="s">
        <v>2867</v>
      </c>
      <c r="G1674" s="149" t="s">
        <v>2244</v>
      </c>
      <c r="H1674" s="149" t="s">
        <v>4606</v>
      </c>
      <c r="I1674" s="149" t="s">
        <v>4620</v>
      </c>
      <c r="J1674" s="151">
        <v>36504</v>
      </c>
    </row>
    <row r="1675" spans="1:12" hidden="1" x14ac:dyDescent="0.2">
      <c r="A1675" s="149" t="s">
        <v>10421</v>
      </c>
      <c r="D1675" s="149" t="s">
        <v>5214</v>
      </c>
      <c r="E1675" s="149">
        <f t="shared" si="26"/>
        <v>2270004000</v>
      </c>
      <c r="F1675" s="149" t="s">
        <v>2867</v>
      </c>
      <c r="G1675" s="149" t="s">
        <v>2244</v>
      </c>
      <c r="H1675" s="149" t="s">
        <v>4622</v>
      </c>
      <c r="I1675" s="149" t="s">
        <v>10425</v>
      </c>
      <c r="K1675" s="151">
        <v>36515</v>
      </c>
      <c r="L1675" s="149" t="s">
        <v>4623</v>
      </c>
    </row>
    <row r="1676" spans="1:12" hidden="1" x14ac:dyDescent="0.2">
      <c r="A1676" s="149" t="s">
        <v>10421</v>
      </c>
      <c r="D1676" s="149" t="s">
        <v>5215</v>
      </c>
      <c r="E1676" s="149">
        <f t="shared" si="26"/>
        <v>2270004010</v>
      </c>
      <c r="F1676" s="149" t="s">
        <v>2867</v>
      </c>
      <c r="G1676" s="149" t="s">
        <v>2244</v>
      </c>
      <c r="H1676" s="149" t="s">
        <v>4622</v>
      </c>
      <c r="I1676" s="149" t="s">
        <v>4625</v>
      </c>
      <c r="K1676" s="151">
        <v>36504</v>
      </c>
      <c r="L1676" s="149" t="s">
        <v>4626</v>
      </c>
    </row>
    <row r="1677" spans="1:12" hidden="1" x14ac:dyDescent="0.2">
      <c r="A1677" s="149" t="s">
        <v>10421</v>
      </c>
      <c r="D1677" s="149" t="s">
        <v>5216</v>
      </c>
      <c r="E1677" s="149">
        <f t="shared" si="26"/>
        <v>2270004011</v>
      </c>
      <c r="F1677" s="149" t="s">
        <v>2867</v>
      </c>
      <c r="G1677" s="149" t="s">
        <v>2244</v>
      </c>
      <c r="H1677" s="149" t="s">
        <v>4622</v>
      </c>
      <c r="I1677" s="149" t="s">
        <v>4628</v>
      </c>
      <c r="J1677" s="151">
        <v>36504</v>
      </c>
    </row>
    <row r="1678" spans="1:12" hidden="1" x14ac:dyDescent="0.2">
      <c r="A1678" s="149" t="s">
        <v>10421</v>
      </c>
      <c r="D1678" s="149" t="s">
        <v>5217</v>
      </c>
      <c r="E1678" s="149">
        <f t="shared" si="26"/>
        <v>2270004015</v>
      </c>
      <c r="F1678" s="149" t="s">
        <v>2867</v>
      </c>
      <c r="G1678" s="149" t="s">
        <v>2244</v>
      </c>
      <c r="H1678" s="149" t="s">
        <v>4622</v>
      </c>
      <c r="I1678" s="149" t="s">
        <v>4630</v>
      </c>
      <c r="K1678" s="151">
        <v>36504</v>
      </c>
      <c r="L1678" s="149" t="s">
        <v>4631</v>
      </c>
    </row>
    <row r="1679" spans="1:12" hidden="1" x14ac:dyDescent="0.2">
      <c r="A1679" s="149" t="s">
        <v>10421</v>
      </c>
      <c r="D1679" s="149" t="s">
        <v>5218</v>
      </c>
      <c r="E1679" s="149">
        <f t="shared" si="26"/>
        <v>2270004016</v>
      </c>
      <c r="F1679" s="149" t="s">
        <v>2867</v>
      </c>
      <c r="G1679" s="149" t="s">
        <v>2244</v>
      </c>
      <c r="H1679" s="149" t="s">
        <v>4622</v>
      </c>
      <c r="I1679" s="149" t="s">
        <v>4633</v>
      </c>
      <c r="J1679" s="151">
        <v>36504</v>
      </c>
    </row>
    <row r="1680" spans="1:12" hidden="1" x14ac:dyDescent="0.2">
      <c r="A1680" s="149" t="s">
        <v>10421</v>
      </c>
      <c r="D1680" s="149" t="s">
        <v>5219</v>
      </c>
      <c r="E1680" s="149">
        <f t="shared" si="26"/>
        <v>2270004020</v>
      </c>
      <c r="F1680" s="149" t="s">
        <v>2867</v>
      </c>
      <c r="G1680" s="149" t="s">
        <v>2244</v>
      </c>
      <c r="H1680" s="149" t="s">
        <v>4622</v>
      </c>
      <c r="I1680" s="149" t="s">
        <v>4635</v>
      </c>
      <c r="K1680" s="151">
        <v>36504</v>
      </c>
      <c r="L1680" s="149" t="s">
        <v>4636</v>
      </c>
    </row>
    <row r="1681" spans="1:12" hidden="1" x14ac:dyDescent="0.2">
      <c r="A1681" s="149" t="s">
        <v>10421</v>
      </c>
      <c r="D1681" s="149" t="s">
        <v>5220</v>
      </c>
      <c r="E1681" s="149">
        <f t="shared" si="26"/>
        <v>2270004021</v>
      </c>
      <c r="F1681" s="149" t="s">
        <v>2867</v>
      </c>
      <c r="G1681" s="149" t="s">
        <v>2244</v>
      </c>
      <c r="H1681" s="149" t="s">
        <v>4622</v>
      </c>
      <c r="I1681" s="149" t="s">
        <v>4638</v>
      </c>
      <c r="J1681" s="151">
        <v>36504</v>
      </c>
    </row>
    <row r="1682" spans="1:12" hidden="1" x14ac:dyDescent="0.2">
      <c r="A1682" s="149" t="s">
        <v>10421</v>
      </c>
      <c r="D1682" s="149" t="s">
        <v>5221</v>
      </c>
      <c r="E1682" s="149">
        <f t="shared" si="26"/>
        <v>2270004025</v>
      </c>
      <c r="F1682" s="149" t="s">
        <v>2867</v>
      </c>
      <c r="G1682" s="149" t="s">
        <v>2244</v>
      </c>
      <c r="H1682" s="149" t="s">
        <v>4622</v>
      </c>
      <c r="I1682" s="149" t="s">
        <v>4640</v>
      </c>
      <c r="K1682" s="151">
        <v>36504</v>
      </c>
      <c r="L1682" s="149" t="s">
        <v>4626</v>
      </c>
    </row>
    <row r="1683" spans="1:12" hidden="1" x14ac:dyDescent="0.2">
      <c r="A1683" s="149" t="s">
        <v>10421</v>
      </c>
      <c r="D1683" s="149" t="s">
        <v>5222</v>
      </c>
      <c r="E1683" s="149">
        <f t="shared" si="26"/>
        <v>2270004026</v>
      </c>
      <c r="F1683" s="149" t="s">
        <v>2867</v>
      </c>
      <c r="G1683" s="149" t="s">
        <v>2244</v>
      </c>
      <c r="H1683" s="149" t="s">
        <v>4622</v>
      </c>
      <c r="I1683" s="149" t="s">
        <v>4642</v>
      </c>
      <c r="J1683" s="151">
        <v>36504</v>
      </c>
    </row>
    <row r="1684" spans="1:12" hidden="1" x14ac:dyDescent="0.2">
      <c r="A1684" s="149" t="s">
        <v>10421</v>
      </c>
      <c r="D1684" s="149" t="s">
        <v>5223</v>
      </c>
      <c r="E1684" s="149">
        <f t="shared" si="26"/>
        <v>2270004030</v>
      </c>
      <c r="F1684" s="149" t="s">
        <v>2867</v>
      </c>
      <c r="G1684" s="149" t="s">
        <v>2244</v>
      </c>
      <c r="H1684" s="149" t="s">
        <v>4622</v>
      </c>
      <c r="I1684" s="149" t="s">
        <v>4644</v>
      </c>
      <c r="K1684" s="151">
        <v>36504</v>
      </c>
      <c r="L1684" s="149" t="s">
        <v>4626</v>
      </c>
    </row>
    <row r="1685" spans="1:12" hidden="1" x14ac:dyDescent="0.2">
      <c r="A1685" s="149" t="s">
        <v>10421</v>
      </c>
      <c r="D1685" s="149" t="s">
        <v>5224</v>
      </c>
      <c r="E1685" s="149">
        <f t="shared" si="26"/>
        <v>2270004031</v>
      </c>
      <c r="F1685" s="149" t="s">
        <v>2867</v>
      </c>
      <c r="G1685" s="149" t="s">
        <v>2244</v>
      </c>
      <c r="H1685" s="149" t="s">
        <v>4622</v>
      </c>
      <c r="I1685" s="149" t="s">
        <v>4646</v>
      </c>
      <c r="J1685" s="151">
        <v>36504</v>
      </c>
    </row>
    <row r="1686" spans="1:12" hidden="1" x14ac:dyDescent="0.2">
      <c r="A1686" s="149" t="s">
        <v>10421</v>
      </c>
      <c r="D1686" s="149" t="s">
        <v>5225</v>
      </c>
      <c r="E1686" s="149">
        <f t="shared" si="26"/>
        <v>2270004035</v>
      </c>
      <c r="F1686" s="149" t="s">
        <v>2867</v>
      </c>
      <c r="G1686" s="149" t="s">
        <v>2244</v>
      </c>
      <c r="H1686" s="149" t="s">
        <v>4622</v>
      </c>
      <c r="I1686" s="149" t="s">
        <v>4648</v>
      </c>
      <c r="K1686" s="151">
        <v>36504</v>
      </c>
      <c r="L1686" s="149" t="s">
        <v>4626</v>
      </c>
    </row>
    <row r="1687" spans="1:12" hidden="1" x14ac:dyDescent="0.2">
      <c r="A1687" s="149" t="s">
        <v>10421</v>
      </c>
      <c r="D1687" s="149" t="s">
        <v>5226</v>
      </c>
      <c r="E1687" s="149">
        <f t="shared" si="26"/>
        <v>2270004036</v>
      </c>
      <c r="F1687" s="149" t="s">
        <v>2867</v>
      </c>
      <c r="G1687" s="149" t="s">
        <v>2244</v>
      </c>
      <c r="H1687" s="149" t="s">
        <v>4622</v>
      </c>
      <c r="I1687" s="149" t="s">
        <v>1896</v>
      </c>
      <c r="J1687" s="151">
        <v>36504</v>
      </c>
    </row>
    <row r="1688" spans="1:12" hidden="1" x14ac:dyDescent="0.2">
      <c r="A1688" s="149" t="s">
        <v>10421</v>
      </c>
      <c r="D1688" s="149" t="s">
        <v>5227</v>
      </c>
      <c r="E1688" s="149">
        <f t="shared" si="26"/>
        <v>2270004040</v>
      </c>
      <c r="F1688" s="149" t="s">
        <v>2867</v>
      </c>
      <c r="G1688" s="149" t="s">
        <v>2244</v>
      </c>
      <c r="H1688" s="149" t="s">
        <v>4622</v>
      </c>
      <c r="I1688" s="149" t="s">
        <v>1898</v>
      </c>
      <c r="K1688" s="151">
        <v>36504</v>
      </c>
      <c r="L1688" s="149" t="s">
        <v>4626</v>
      </c>
    </row>
    <row r="1689" spans="1:12" hidden="1" x14ac:dyDescent="0.2">
      <c r="A1689" s="149" t="s">
        <v>10421</v>
      </c>
      <c r="D1689" s="149" t="s">
        <v>5228</v>
      </c>
      <c r="E1689" s="149">
        <f t="shared" si="26"/>
        <v>2270004041</v>
      </c>
      <c r="F1689" s="149" t="s">
        <v>2867</v>
      </c>
      <c r="G1689" s="149" t="s">
        <v>2244</v>
      </c>
      <c r="H1689" s="149" t="s">
        <v>4622</v>
      </c>
      <c r="I1689" s="149" t="s">
        <v>1900</v>
      </c>
      <c r="J1689" s="151">
        <v>36504</v>
      </c>
    </row>
    <row r="1690" spans="1:12" hidden="1" x14ac:dyDescent="0.2">
      <c r="A1690" s="149" t="s">
        <v>10421</v>
      </c>
      <c r="D1690" s="149" t="s">
        <v>5229</v>
      </c>
      <c r="E1690" s="149">
        <f t="shared" si="26"/>
        <v>2270004045</v>
      </c>
      <c r="F1690" s="149" t="s">
        <v>2867</v>
      </c>
      <c r="G1690" s="149" t="s">
        <v>2244</v>
      </c>
      <c r="H1690" s="149" t="s">
        <v>4622</v>
      </c>
      <c r="I1690" s="149" t="s">
        <v>1902</v>
      </c>
      <c r="K1690" s="151">
        <v>36504</v>
      </c>
      <c r="L1690" s="149" t="s">
        <v>4626</v>
      </c>
    </row>
    <row r="1691" spans="1:12" hidden="1" x14ac:dyDescent="0.2">
      <c r="A1691" s="149" t="s">
        <v>10421</v>
      </c>
      <c r="D1691" s="149" t="s">
        <v>5230</v>
      </c>
      <c r="E1691" s="149">
        <f t="shared" si="26"/>
        <v>2270004046</v>
      </c>
      <c r="F1691" s="149" t="s">
        <v>2867</v>
      </c>
      <c r="G1691" s="149" t="s">
        <v>2244</v>
      </c>
      <c r="H1691" s="149" t="s">
        <v>4622</v>
      </c>
      <c r="I1691" s="149" t="s">
        <v>1904</v>
      </c>
      <c r="J1691" s="151">
        <v>36504</v>
      </c>
    </row>
    <row r="1692" spans="1:12" hidden="1" x14ac:dyDescent="0.2">
      <c r="A1692" s="149" t="s">
        <v>10421</v>
      </c>
      <c r="D1692" s="149" t="s">
        <v>5231</v>
      </c>
      <c r="E1692" s="149">
        <f t="shared" si="26"/>
        <v>2270004050</v>
      </c>
      <c r="F1692" s="149" t="s">
        <v>2867</v>
      </c>
      <c r="G1692" s="149" t="s">
        <v>2244</v>
      </c>
      <c r="H1692" s="149" t="s">
        <v>4622</v>
      </c>
      <c r="I1692" s="149" t="s">
        <v>1906</v>
      </c>
      <c r="K1692" s="151">
        <v>36504</v>
      </c>
      <c r="L1692" s="149" t="s">
        <v>4631</v>
      </c>
    </row>
    <row r="1693" spans="1:12" hidden="1" x14ac:dyDescent="0.2">
      <c r="A1693" s="149" t="s">
        <v>10421</v>
      </c>
      <c r="D1693" s="149" t="s">
        <v>5232</v>
      </c>
      <c r="E1693" s="149">
        <f t="shared" si="26"/>
        <v>2270004051</v>
      </c>
      <c r="F1693" s="149" t="s">
        <v>2867</v>
      </c>
      <c r="G1693" s="149" t="s">
        <v>2244</v>
      </c>
      <c r="H1693" s="149" t="s">
        <v>4622</v>
      </c>
      <c r="I1693" s="149" t="s">
        <v>1908</v>
      </c>
      <c r="J1693" s="151">
        <v>36504</v>
      </c>
    </row>
    <row r="1694" spans="1:12" hidden="1" x14ac:dyDescent="0.2">
      <c r="A1694" s="149" t="s">
        <v>10421</v>
      </c>
      <c r="D1694" s="149" t="s">
        <v>5233</v>
      </c>
      <c r="E1694" s="149">
        <f t="shared" si="26"/>
        <v>2270004055</v>
      </c>
      <c r="F1694" s="149" t="s">
        <v>2867</v>
      </c>
      <c r="G1694" s="149" t="s">
        <v>2244</v>
      </c>
      <c r="H1694" s="149" t="s">
        <v>4622</v>
      </c>
      <c r="I1694" s="149" t="s">
        <v>1910</v>
      </c>
      <c r="K1694" s="151">
        <v>36504</v>
      </c>
      <c r="L1694" s="149" t="s">
        <v>4626</v>
      </c>
    </row>
    <row r="1695" spans="1:12" hidden="1" x14ac:dyDescent="0.2">
      <c r="A1695" s="149" t="s">
        <v>10421</v>
      </c>
      <c r="D1695" s="149" t="s">
        <v>5234</v>
      </c>
      <c r="E1695" s="149">
        <f t="shared" si="26"/>
        <v>2270004056</v>
      </c>
      <c r="F1695" s="149" t="s">
        <v>2867</v>
      </c>
      <c r="G1695" s="149" t="s">
        <v>2244</v>
      </c>
      <c r="H1695" s="149" t="s">
        <v>4622</v>
      </c>
      <c r="I1695" s="149" t="s">
        <v>1912</v>
      </c>
      <c r="J1695" s="151">
        <v>36504</v>
      </c>
    </row>
    <row r="1696" spans="1:12" hidden="1" x14ac:dyDescent="0.2">
      <c r="A1696" s="149" t="s">
        <v>10421</v>
      </c>
      <c r="D1696" s="149" t="s">
        <v>5235</v>
      </c>
      <c r="E1696" s="149">
        <f t="shared" si="26"/>
        <v>2270004060</v>
      </c>
      <c r="F1696" s="149" t="s">
        <v>2867</v>
      </c>
      <c r="G1696" s="149" t="s">
        <v>2244</v>
      </c>
      <c r="H1696" s="149" t="s">
        <v>4622</v>
      </c>
      <c r="I1696" s="149" t="s">
        <v>1914</v>
      </c>
      <c r="K1696" s="151">
        <v>36504</v>
      </c>
      <c r="L1696" s="149" t="s">
        <v>4626</v>
      </c>
    </row>
    <row r="1697" spans="1:12" hidden="1" x14ac:dyDescent="0.2">
      <c r="A1697" s="149" t="s">
        <v>10421</v>
      </c>
      <c r="D1697" s="149" t="s">
        <v>5236</v>
      </c>
      <c r="E1697" s="149">
        <f t="shared" si="26"/>
        <v>2270004061</v>
      </c>
      <c r="F1697" s="149" t="s">
        <v>2867</v>
      </c>
      <c r="G1697" s="149" t="s">
        <v>2244</v>
      </c>
      <c r="H1697" s="149" t="s">
        <v>4622</v>
      </c>
      <c r="I1697" s="149" t="s">
        <v>1916</v>
      </c>
      <c r="J1697" s="151">
        <v>36504</v>
      </c>
    </row>
    <row r="1698" spans="1:12" hidden="1" x14ac:dyDescent="0.2">
      <c r="A1698" s="149" t="s">
        <v>10421</v>
      </c>
      <c r="D1698" s="149" t="s">
        <v>5237</v>
      </c>
      <c r="E1698" s="149">
        <f t="shared" si="26"/>
        <v>2270004065</v>
      </c>
      <c r="F1698" s="149" t="s">
        <v>2867</v>
      </c>
      <c r="G1698" s="149" t="s">
        <v>2244</v>
      </c>
      <c r="H1698" s="149" t="s">
        <v>4622</v>
      </c>
      <c r="I1698" s="149" t="s">
        <v>1918</v>
      </c>
      <c r="K1698" s="151">
        <v>36504</v>
      </c>
      <c r="L1698" s="149" t="s">
        <v>4626</v>
      </c>
    </row>
    <row r="1699" spans="1:12" hidden="1" x14ac:dyDescent="0.2">
      <c r="A1699" s="149" t="s">
        <v>10421</v>
      </c>
      <c r="D1699" s="149" t="s">
        <v>5238</v>
      </c>
      <c r="E1699" s="149">
        <f t="shared" si="26"/>
        <v>2270004066</v>
      </c>
      <c r="F1699" s="149" t="s">
        <v>2867</v>
      </c>
      <c r="G1699" s="149" t="s">
        <v>2244</v>
      </c>
      <c r="H1699" s="149" t="s">
        <v>4622</v>
      </c>
      <c r="I1699" s="149" t="s">
        <v>1920</v>
      </c>
      <c r="J1699" s="151">
        <v>36504</v>
      </c>
    </row>
    <row r="1700" spans="1:12" hidden="1" x14ac:dyDescent="0.2">
      <c r="A1700" s="149" t="s">
        <v>10421</v>
      </c>
      <c r="D1700" s="149" t="s">
        <v>5239</v>
      </c>
      <c r="E1700" s="149">
        <f t="shared" si="26"/>
        <v>2270004070</v>
      </c>
      <c r="F1700" s="149" t="s">
        <v>2867</v>
      </c>
      <c r="G1700" s="149" t="s">
        <v>2244</v>
      </c>
      <c r="H1700" s="149" t="s">
        <v>4622</v>
      </c>
      <c r="I1700" s="149" t="s">
        <v>5240</v>
      </c>
      <c r="K1700" s="151">
        <v>36504</v>
      </c>
      <c r="L1700" s="149" t="s">
        <v>13216</v>
      </c>
    </row>
    <row r="1701" spans="1:12" hidden="1" x14ac:dyDescent="0.2">
      <c r="A1701" s="149" t="s">
        <v>10421</v>
      </c>
      <c r="D1701" s="149" t="s">
        <v>5241</v>
      </c>
      <c r="E1701" s="149">
        <f t="shared" si="26"/>
        <v>2270004071</v>
      </c>
      <c r="F1701" s="149" t="s">
        <v>2867</v>
      </c>
      <c r="G1701" s="149" t="s">
        <v>2244</v>
      </c>
      <c r="H1701" s="149" t="s">
        <v>4622</v>
      </c>
      <c r="I1701" s="149" t="s">
        <v>1924</v>
      </c>
      <c r="J1701" s="151">
        <v>36504</v>
      </c>
    </row>
    <row r="1702" spans="1:12" hidden="1" x14ac:dyDescent="0.2">
      <c r="A1702" s="149" t="s">
        <v>10421</v>
      </c>
      <c r="D1702" s="149" t="s">
        <v>5242</v>
      </c>
      <c r="E1702" s="149">
        <f t="shared" si="26"/>
        <v>2270004075</v>
      </c>
      <c r="F1702" s="149" t="s">
        <v>2867</v>
      </c>
      <c r="G1702" s="149" t="s">
        <v>2244</v>
      </c>
      <c r="H1702" s="149" t="s">
        <v>4622</v>
      </c>
      <c r="I1702" s="149" t="s">
        <v>1926</v>
      </c>
      <c r="K1702" s="151">
        <v>36504</v>
      </c>
      <c r="L1702" s="149" t="s">
        <v>4626</v>
      </c>
    </row>
    <row r="1703" spans="1:12" hidden="1" x14ac:dyDescent="0.2">
      <c r="A1703" s="149" t="s">
        <v>10421</v>
      </c>
      <c r="D1703" s="149" t="s">
        <v>5243</v>
      </c>
      <c r="E1703" s="149">
        <f t="shared" si="26"/>
        <v>2270004076</v>
      </c>
      <c r="F1703" s="149" t="s">
        <v>2867</v>
      </c>
      <c r="G1703" s="149" t="s">
        <v>2244</v>
      </c>
      <c r="H1703" s="149" t="s">
        <v>4622</v>
      </c>
      <c r="I1703" s="149" t="s">
        <v>1928</v>
      </c>
      <c r="J1703" s="151">
        <v>36504</v>
      </c>
    </row>
    <row r="1704" spans="1:12" hidden="1" x14ac:dyDescent="0.2">
      <c r="A1704" s="149" t="s">
        <v>10421</v>
      </c>
      <c r="D1704" s="149" t="s">
        <v>5244</v>
      </c>
      <c r="E1704" s="149">
        <f t="shared" si="26"/>
        <v>2270005000</v>
      </c>
      <c r="F1704" s="149" t="s">
        <v>2867</v>
      </c>
      <c r="G1704" s="149" t="s">
        <v>2244</v>
      </c>
      <c r="H1704" s="149" t="s">
        <v>1930</v>
      </c>
      <c r="I1704" s="149" t="s">
        <v>1887</v>
      </c>
      <c r="K1704" s="151">
        <v>36504</v>
      </c>
      <c r="L1704" s="149" t="s">
        <v>1931</v>
      </c>
    </row>
    <row r="1705" spans="1:12" hidden="1" x14ac:dyDescent="0.2">
      <c r="A1705" s="149" t="s">
        <v>10421</v>
      </c>
      <c r="D1705" s="149" t="s">
        <v>5245</v>
      </c>
      <c r="E1705" s="149">
        <f t="shared" si="26"/>
        <v>2270005010</v>
      </c>
      <c r="F1705" s="149" t="s">
        <v>2867</v>
      </c>
      <c r="G1705" s="149" t="s">
        <v>2244</v>
      </c>
      <c r="H1705" s="149" t="s">
        <v>1930</v>
      </c>
      <c r="I1705" s="149" t="s">
        <v>1933</v>
      </c>
    </row>
    <row r="1706" spans="1:12" hidden="1" x14ac:dyDescent="0.2">
      <c r="A1706" s="149" t="s">
        <v>10421</v>
      </c>
      <c r="D1706" s="149" t="s">
        <v>5246</v>
      </c>
      <c r="E1706" s="149">
        <f t="shared" si="26"/>
        <v>2270005015</v>
      </c>
      <c r="F1706" s="149" t="s">
        <v>2867</v>
      </c>
      <c r="G1706" s="149" t="s">
        <v>2244</v>
      </c>
      <c r="H1706" s="149" t="s">
        <v>1930</v>
      </c>
      <c r="I1706" s="149" t="s">
        <v>1935</v>
      </c>
    </row>
    <row r="1707" spans="1:12" hidden="1" x14ac:dyDescent="0.2">
      <c r="A1707" s="149" t="s">
        <v>10421</v>
      </c>
      <c r="D1707" s="149" t="s">
        <v>5247</v>
      </c>
      <c r="E1707" s="149">
        <f t="shared" si="26"/>
        <v>2270005020</v>
      </c>
      <c r="F1707" s="149" t="s">
        <v>2867</v>
      </c>
      <c r="G1707" s="149" t="s">
        <v>2244</v>
      </c>
      <c r="H1707" s="149" t="s">
        <v>1930</v>
      </c>
      <c r="I1707" s="149" t="s">
        <v>1937</v>
      </c>
    </row>
    <row r="1708" spans="1:12" hidden="1" x14ac:dyDescent="0.2">
      <c r="A1708" s="149" t="s">
        <v>10421</v>
      </c>
      <c r="D1708" s="149" t="s">
        <v>5248</v>
      </c>
      <c r="E1708" s="149">
        <f t="shared" si="26"/>
        <v>2270005025</v>
      </c>
      <c r="F1708" s="149" t="s">
        <v>2867</v>
      </c>
      <c r="G1708" s="149" t="s">
        <v>2244</v>
      </c>
      <c r="H1708" s="149" t="s">
        <v>1930</v>
      </c>
      <c r="I1708" s="149" t="s">
        <v>1939</v>
      </c>
    </row>
    <row r="1709" spans="1:12" hidden="1" x14ac:dyDescent="0.2">
      <c r="A1709" s="149" t="s">
        <v>10421</v>
      </c>
      <c r="D1709" s="149" t="s">
        <v>5249</v>
      </c>
      <c r="E1709" s="149">
        <f t="shared" si="26"/>
        <v>2270005030</v>
      </c>
      <c r="F1709" s="149" t="s">
        <v>2867</v>
      </c>
      <c r="G1709" s="149" t="s">
        <v>2244</v>
      </c>
      <c r="H1709" s="149" t="s">
        <v>1930</v>
      </c>
      <c r="I1709" s="149" t="s">
        <v>1941</v>
      </c>
    </row>
    <row r="1710" spans="1:12" hidden="1" x14ac:dyDescent="0.2">
      <c r="A1710" s="149" t="s">
        <v>10421</v>
      </c>
      <c r="D1710" s="149" t="s">
        <v>5250</v>
      </c>
      <c r="E1710" s="149">
        <f t="shared" si="26"/>
        <v>2270005035</v>
      </c>
      <c r="F1710" s="149" t="s">
        <v>2867</v>
      </c>
      <c r="G1710" s="149" t="s">
        <v>2244</v>
      </c>
      <c r="H1710" s="149" t="s">
        <v>1930</v>
      </c>
      <c r="I1710" s="149" t="s">
        <v>1943</v>
      </c>
    </row>
    <row r="1711" spans="1:12" hidden="1" x14ac:dyDescent="0.2">
      <c r="A1711" s="149" t="s">
        <v>10421</v>
      </c>
      <c r="D1711" s="149" t="s">
        <v>5251</v>
      </c>
      <c r="E1711" s="149">
        <f t="shared" si="26"/>
        <v>2270005040</v>
      </c>
      <c r="F1711" s="149" t="s">
        <v>2867</v>
      </c>
      <c r="G1711" s="149" t="s">
        <v>2244</v>
      </c>
      <c r="H1711" s="149" t="s">
        <v>1930</v>
      </c>
      <c r="I1711" s="149" t="s">
        <v>1945</v>
      </c>
      <c r="L1711" s="149" t="s">
        <v>1946</v>
      </c>
    </row>
    <row r="1712" spans="1:12" hidden="1" x14ac:dyDescent="0.2">
      <c r="A1712" s="149" t="s">
        <v>10421</v>
      </c>
      <c r="D1712" s="149" t="s">
        <v>5252</v>
      </c>
      <c r="E1712" s="149">
        <f t="shared" si="26"/>
        <v>2270005045</v>
      </c>
      <c r="F1712" s="149" t="s">
        <v>2867</v>
      </c>
      <c r="G1712" s="149" t="s">
        <v>2244</v>
      </c>
      <c r="H1712" s="149" t="s">
        <v>1930</v>
      </c>
      <c r="I1712" s="149" t="s">
        <v>1948</v>
      </c>
    </row>
    <row r="1713" spans="1:12" hidden="1" x14ac:dyDescent="0.2">
      <c r="A1713" s="149" t="s">
        <v>10421</v>
      </c>
      <c r="D1713" s="149" t="s">
        <v>5253</v>
      </c>
      <c r="E1713" s="149">
        <f t="shared" si="26"/>
        <v>2270005050</v>
      </c>
      <c r="F1713" s="149" t="s">
        <v>2867</v>
      </c>
      <c r="G1713" s="149" t="s">
        <v>2244</v>
      </c>
      <c r="H1713" s="149" t="s">
        <v>1930</v>
      </c>
      <c r="I1713" s="149" t="s">
        <v>1950</v>
      </c>
    </row>
    <row r="1714" spans="1:12" hidden="1" x14ac:dyDescent="0.2">
      <c r="A1714" s="149" t="s">
        <v>10421</v>
      </c>
      <c r="D1714" s="149" t="s">
        <v>5254</v>
      </c>
      <c r="E1714" s="149">
        <f t="shared" si="26"/>
        <v>2270005055</v>
      </c>
      <c r="F1714" s="149" t="s">
        <v>2867</v>
      </c>
      <c r="G1714" s="149" t="s">
        <v>2244</v>
      </c>
      <c r="H1714" s="149" t="s">
        <v>1930</v>
      </c>
      <c r="I1714" s="149" t="s">
        <v>1952</v>
      </c>
    </row>
    <row r="1715" spans="1:12" hidden="1" x14ac:dyDescent="0.2">
      <c r="A1715" s="149" t="s">
        <v>10421</v>
      </c>
      <c r="D1715" s="149" t="s">
        <v>5255</v>
      </c>
      <c r="E1715" s="149">
        <f t="shared" si="26"/>
        <v>2270005060</v>
      </c>
      <c r="F1715" s="149" t="s">
        <v>2867</v>
      </c>
      <c r="G1715" s="149" t="s">
        <v>2244</v>
      </c>
      <c r="H1715" s="149" t="s">
        <v>1930</v>
      </c>
      <c r="I1715" s="149" t="s">
        <v>1954</v>
      </c>
      <c r="J1715" s="151">
        <v>36504</v>
      </c>
    </row>
    <row r="1716" spans="1:12" hidden="1" x14ac:dyDescent="0.2">
      <c r="A1716" s="149" t="s">
        <v>10421</v>
      </c>
      <c r="D1716" s="149" t="s">
        <v>5256</v>
      </c>
      <c r="E1716" s="149">
        <f t="shared" si="26"/>
        <v>2270006000</v>
      </c>
      <c r="F1716" s="149" t="s">
        <v>2867</v>
      </c>
      <c r="G1716" s="149" t="s">
        <v>2244</v>
      </c>
      <c r="H1716" s="149" t="s">
        <v>3172</v>
      </c>
      <c r="I1716" s="149" t="s">
        <v>1887</v>
      </c>
      <c r="K1716" s="151">
        <v>36504</v>
      </c>
      <c r="L1716" s="149" t="s">
        <v>3173</v>
      </c>
    </row>
    <row r="1717" spans="1:12" hidden="1" x14ac:dyDescent="0.2">
      <c r="A1717" s="149" t="s">
        <v>10421</v>
      </c>
      <c r="D1717" s="149" t="s">
        <v>5257</v>
      </c>
      <c r="E1717" s="149">
        <f t="shared" si="26"/>
        <v>2270006005</v>
      </c>
      <c r="F1717" s="149" t="s">
        <v>2867</v>
      </c>
      <c r="G1717" s="149" t="s">
        <v>2244</v>
      </c>
      <c r="H1717" s="149" t="s">
        <v>3172</v>
      </c>
      <c r="I1717" s="149" t="s">
        <v>3175</v>
      </c>
      <c r="K1717" s="151">
        <v>36504</v>
      </c>
      <c r="L1717" s="149" t="s">
        <v>3176</v>
      </c>
    </row>
    <row r="1718" spans="1:12" hidden="1" x14ac:dyDescent="0.2">
      <c r="A1718" s="149" t="s">
        <v>10421</v>
      </c>
      <c r="D1718" s="149" t="s">
        <v>5258</v>
      </c>
      <c r="E1718" s="149">
        <f t="shared" si="26"/>
        <v>2270006010</v>
      </c>
      <c r="F1718" s="149" t="s">
        <v>2867</v>
      </c>
      <c r="G1718" s="149" t="s">
        <v>2244</v>
      </c>
      <c r="H1718" s="149" t="s">
        <v>3172</v>
      </c>
      <c r="I1718" s="149" t="s">
        <v>3178</v>
      </c>
      <c r="K1718" s="151">
        <v>36504</v>
      </c>
      <c r="L1718" s="149" t="s">
        <v>3176</v>
      </c>
    </row>
    <row r="1719" spans="1:12" hidden="1" x14ac:dyDescent="0.2">
      <c r="A1719" s="149" t="s">
        <v>10421</v>
      </c>
      <c r="D1719" s="149" t="s">
        <v>5259</v>
      </c>
      <c r="E1719" s="149">
        <f t="shared" si="26"/>
        <v>2270006015</v>
      </c>
      <c r="F1719" s="149" t="s">
        <v>2867</v>
      </c>
      <c r="G1719" s="149" t="s">
        <v>2244</v>
      </c>
      <c r="H1719" s="149" t="s">
        <v>3172</v>
      </c>
      <c r="I1719" s="149" t="s">
        <v>3180</v>
      </c>
      <c r="K1719" s="151">
        <v>36504</v>
      </c>
      <c r="L1719" s="149" t="s">
        <v>3176</v>
      </c>
    </row>
    <row r="1720" spans="1:12" hidden="1" x14ac:dyDescent="0.2">
      <c r="A1720" s="149" t="s">
        <v>10421</v>
      </c>
      <c r="D1720" s="149" t="s">
        <v>5260</v>
      </c>
      <c r="E1720" s="149">
        <f t="shared" si="26"/>
        <v>2270006020</v>
      </c>
      <c r="F1720" s="149" t="s">
        <v>2867</v>
      </c>
      <c r="G1720" s="149" t="s">
        <v>2244</v>
      </c>
      <c r="H1720" s="149" t="s">
        <v>3172</v>
      </c>
      <c r="I1720" s="149" t="s">
        <v>3182</v>
      </c>
      <c r="K1720" s="151">
        <v>36504</v>
      </c>
      <c r="L1720" s="149" t="s">
        <v>3176</v>
      </c>
    </row>
    <row r="1721" spans="1:12" hidden="1" x14ac:dyDescent="0.2">
      <c r="A1721" s="149" t="s">
        <v>10421</v>
      </c>
      <c r="D1721" s="149" t="s">
        <v>5261</v>
      </c>
      <c r="E1721" s="149">
        <f t="shared" si="26"/>
        <v>2270006025</v>
      </c>
      <c r="F1721" s="149" t="s">
        <v>2867</v>
      </c>
      <c r="G1721" s="149" t="s">
        <v>2244</v>
      </c>
      <c r="H1721" s="149" t="s">
        <v>3172</v>
      </c>
      <c r="I1721" s="149" t="s">
        <v>3184</v>
      </c>
      <c r="K1721" s="151">
        <v>36504</v>
      </c>
      <c r="L1721" s="149" t="s">
        <v>3176</v>
      </c>
    </row>
    <row r="1722" spans="1:12" hidden="1" x14ac:dyDescent="0.2">
      <c r="A1722" s="149" t="s">
        <v>10421</v>
      </c>
      <c r="D1722" s="149" t="s">
        <v>5262</v>
      </c>
      <c r="E1722" s="149">
        <f t="shared" si="26"/>
        <v>2270006030</v>
      </c>
      <c r="F1722" s="149" t="s">
        <v>2867</v>
      </c>
      <c r="G1722" s="149" t="s">
        <v>2244</v>
      </c>
      <c r="H1722" s="149" t="s">
        <v>3172</v>
      </c>
      <c r="I1722" s="149" t="s">
        <v>3186</v>
      </c>
      <c r="K1722" s="151">
        <v>36504</v>
      </c>
      <c r="L1722" s="149" t="s">
        <v>3176</v>
      </c>
    </row>
    <row r="1723" spans="1:12" hidden="1" x14ac:dyDescent="0.2">
      <c r="A1723" s="149" t="s">
        <v>10421</v>
      </c>
      <c r="D1723" s="149" t="s">
        <v>5263</v>
      </c>
      <c r="E1723" s="149">
        <f t="shared" si="26"/>
        <v>2270007000</v>
      </c>
      <c r="F1723" s="149" t="s">
        <v>2867</v>
      </c>
      <c r="G1723" s="149" t="s">
        <v>2244</v>
      </c>
      <c r="H1723" s="149" t="s">
        <v>3188</v>
      </c>
      <c r="I1723" s="149" t="s">
        <v>1887</v>
      </c>
    </row>
    <row r="1724" spans="1:12" hidden="1" x14ac:dyDescent="0.2">
      <c r="A1724" s="149" t="s">
        <v>10421</v>
      </c>
      <c r="D1724" s="149" t="s">
        <v>5264</v>
      </c>
      <c r="E1724" s="149">
        <f t="shared" si="26"/>
        <v>2270007005</v>
      </c>
      <c r="F1724" s="149" t="s">
        <v>2867</v>
      </c>
      <c r="G1724" s="149" t="s">
        <v>2244</v>
      </c>
      <c r="H1724" s="149" t="s">
        <v>3188</v>
      </c>
      <c r="I1724" s="149" t="s">
        <v>3190</v>
      </c>
      <c r="K1724" s="151">
        <v>36504</v>
      </c>
      <c r="L1724" s="149" t="s">
        <v>105</v>
      </c>
    </row>
    <row r="1725" spans="1:12" hidden="1" x14ac:dyDescent="0.2">
      <c r="A1725" s="149" t="s">
        <v>10421</v>
      </c>
      <c r="D1725" s="149" t="s">
        <v>5265</v>
      </c>
      <c r="E1725" s="149">
        <f t="shared" si="26"/>
        <v>2270007010</v>
      </c>
      <c r="F1725" s="149" t="s">
        <v>2867</v>
      </c>
      <c r="G1725" s="149" t="s">
        <v>2244</v>
      </c>
      <c r="H1725" s="149" t="s">
        <v>3188</v>
      </c>
      <c r="I1725" s="149" t="s">
        <v>107</v>
      </c>
      <c r="K1725" s="151">
        <v>36504</v>
      </c>
      <c r="L1725" s="149" t="s">
        <v>1946</v>
      </c>
    </row>
    <row r="1726" spans="1:12" hidden="1" x14ac:dyDescent="0.2">
      <c r="A1726" s="149" t="s">
        <v>10421</v>
      </c>
      <c r="D1726" s="149" t="s">
        <v>5266</v>
      </c>
      <c r="E1726" s="149">
        <f t="shared" si="26"/>
        <v>2270007015</v>
      </c>
      <c r="F1726" s="149" t="s">
        <v>2867</v>
      </c>
      <c r="G1726" s="149" t="s">
        <v>2244</v>
      </c>
      <c r="H1726" s="149" t="s">
        <v>3188</v>
      </c>
      <c r="I1726" s="149" t="s">
        <v>109</v>
      </c>
      <c r="L1726" s="149" t="s">
        <v>110</v>
      </c>
    </row>
    <row r="1727" spans="1:12" hidden="1" x14ac:dyDescent="0.2">
      <c r="A1727" s="149" t="s">
        <v>10421</v>
      </c>
      <c r="D1727" s="149" t="s">
        <v>5267</v>
      </c>
      <c r="E1727" s="149">
        <f t="shared" si="26"/>
        <v>2270007020</v>
      </c>
      <c r="F1727" s="149" t="s">
        <v>2867</v>
      </c>
      <c r="G1727" s="149" t="s">
        <v>2244</v>
      </c>
      <c r="H1727" s="149" t="s">
        <v>3188</v>
      </c>
      <c r="I1727" s="149" t="s">
        <v>5268</v>
      </c>
      <c r="K1727" s="151">
        <v>36504</v>
      </c>
      <c r="L1727" s="149" t="s">
        <v>13216</v>
      </c>
    </row>
    <row r="1728" spans="1:12" hidden="1" x14ac:dyDescent="0.2">
      <c r="A1728" s="149" t="s">
        <v>10421</v>
      </c>
      <c r="D1728" s="149" t="s">
        <v>5269</v>
      </c>
      <c r="E1728" s="149">
        <f t="shared" si="26"/>
        <v>2270008000</v>
      </c>
      <c r="F1728" s="149" t="s">
        <v>2867</v>
      </c>
      <c r="G1728" s="149" t="s">
        <v>2244</v>
      </c>
      <c r="H1728" s="149" t="s">
        <v>114</v>
      </c>
      <c r="I1728" s="149" t="s">
        <v>1887</v>
      </c>
      <c r="L1728" s="149" t="s">
        <v>115</v>
      </c>
    </row>
    <row r="1729" spans="1:12" hidden="1" x14ac:dyDescent="0.2">
      <c r="A1729" s="149" t="s">
        <v>10421</v>
      </c>
      <c r="D1729" s="149" t="s">
        <v>5270</v>
      </c>
      <c r="E1729" s="149">
        <f t="shared" si="26"/>
        <v>2270008005</v>
      </c>
      <c r="F1729" s="149" t="s">
        <v>2867</v>
      </c>
      <c r="G1729" s="149" t="s">
        <v>2244</v>
      </c>
      <c r="H1729" s="149" t="s">
        <v>114</v>
      </c>
      <c r="I1729" s="149" t="s">
        <v>114</v>
      </c>
      <c r="K1729" s="151">
        <v>36504</v>
      </c>
      <c r="L1729" s="149" t="s">
        <v>5271</v>
      </c>
    </row>
    <row r="1730" spans="1:12" hidden="1" x14ac:dyDescent="0.2">
      <c r="A1730" s="149" t="s">
        <v>10421</v>
      </c>
      <c r="D1730" s="149" t="s">
        <v>5272</v>
      </c>
      <c r="E1730" s="149">
        <f t="shared" ref="E1730:E1793" si="27">VALUE(D1730)</f>
        <v>2270008010</v>
      </c>
      <c r="F1730" s="149" t="s">
        <v>2867</v>
      </c>
      <c r="G1730" s="149" t="s">
        <v>2244</v>
      </c>
      <c r="H1730" s="149" t="s">
        <v>114</v>
      </c>
      <c r="I1730" s="149" t="s">
        <v>119</v>
      </c>
      <c r="K1730" s="151">
        <v>36504</v>
      </c>
      <c r="L1730" s="149" t="s">
        <v>13216</v>
      </c>
    </row>
    <row r="1731" spans="1:12" hidden="1" x14ac:dyDescent="0.2">
      <c r="A1731" s="149" t="s">
        <v>10421</v>
      </c>
      <c r="D1731" s="149" t="s">
        <v>5273</v>
      </c>
      <c r="E1731" s="149">
        <f t="shared" si="27"/>
        <v>2270009000</v>
      </c>
      <c r="F1731" s="149" t="s">
        <v>2867</v>
      </c>
      <c r="G1731" s="149" t="s">
        <v>2244</v>
      </c>
      <c r="H1731" s="149" t="s">
        <v>497</v>
      </c>
      <c r="I1731" s="149" t="s">
        <v>10425</v>
      </c>
      <c r="J1731" s="151">
        <v>36504</v>
      </c>
    </row>
    <row r="1732" spans="1:12" hidden="1" x14ac:dyDescent="0.2">
      <c r="A1732" s="149" t="s">
        <v>10421</v>
      </c>
      <c r="D1732" s="149" t="s">
        <v>5274</v>
      </c>
      <c r="E1732" s="149">
        <f t="shared" si="27"/>
        <v>2270009010</v>
      </c>
      <c r="F1732" s="149" t="s">
        <v>2867</v>
      </c>
      <c r="G1732" s="149" t="s">
        <v>2244</v>
      </c>
      <c r="H1732" s="149" t="s">
        <v>497</v>
      </c>
      <c r="I1732" s="149" t="s">
        <v>6155</v>
      </c>
      <c r="J1732" s="151">
        <v>36504</v>
      </c>
    </row>
    <row r="1733" spans="1:12" hidden="1" x14ac:dyDescent="0.2">
      <c r="A1733" s="149" t="s">
        <v>10421</v>
      </c>
      <c r="D1733" s="149" t="s">
        <v>5275</v>
      </c>
      <c r="E1733" s="149">
        <f t="shared" si="27"/>
        <v>2270010000</v>
      </c>
      <c r="F1733" s="149" t="s">
        <v>2867</v>
      </c>
      <c r="G1733" s="149" t="s">
        <v>2244</v>
      </c>
      <c r="H1733" s="149" t="s">
        <v>4606</v>
      </c>
      <c r="I1733" s="149" t="s">
        <v>10425</v>
      </c>
      <c r="J1733" s="151">
        <v>36504</v>
      </c>
    </row>
    <row r="1734" spans="1:12" hidden="1" x14ac:dyDescent="0.2">
      <c r="A1734" s="149" t="s">
        <v>10421</v>
      </c>
      <c r="D1734" s="149" t="s">
        <v>5276</v>
      </c>
      <c r="E1734" s="149">
        <f t="shared" si="27"/>
        <v>2270010010</v>
      </c>
      <c r="F1734" s="149" t="s">
        <v>2867</v>
      </c>
      <c r="G1734" s="149" t="s">
        <v>2244</v>
      </c>
      <c r="H1734" s="149" t="s">
        <v>4606</v>
      </c>
      <c r="I1734" s="149" t="s">
        <v>6158</v>
      </c>
      <c r="J1734" s="151">
        <v>36504</v>
      </c>
    </row>
    <row r="1735" spans="1:12" hidden="1" x14ac:dyDescent="0.2">
      <c r="A1735" s="149" t="s">
        <v>10421</v>
      </c>
      <c r="D1735" s="149" t="s">
        <v>5277</v>
      </c>
      <c r="E1735" s="149">
        <f t="shared" si="27"/>
        <v>2275000000</v>
      </c>
      <c r="F1735" s="149" t="s">
        <v>2867</v>
      </c>
      <c r="G1735" s="149" t="s">
        <v>5278</v>
      </c>
      <c r="H1735" s="149" t="s">
        <v>5279</v>
      </c>
      <c r="I1735" s="149" t="s">
        <v>1887</v>
      </c>
    </row>
    <row r="1736" spans="1:12" hidden="1" x14ac:dyDescent="0.2">
      <c r="A1736" s="149" t="s">
        <v>10421</v>
      </c>
      <c r="D1736" s="149" t="s">
        <v>5280</v>
      </c>
      <c r="E1736" s="149">
        <f t="shared" si="27"/>
        <v>2275001000</v>
      </c>
      <c r="F1736" s="149" t="s">
        <v>2867</v>
      </c>
      <c r="G1736" s="149" t="s">
        <v>5278</v>
      </c>
      <c r="H1736" s="149" t="s">
        <v>5281</v>
      </c>
      <c r="I1736" s="149" t="s">
        <v>1887</v>
      </c>
    </row>
    <row r="1737" spans="1:12" hidden="1" x14ac:dyDescent="0.2">
      <c r="A1737" s="149" t="s">
        <v>10421</v>
      </c>
      <c r="D1737" s="149" t="s">
        <v>5282</v>
      </c>
      <c r="E1737" s="149">
        <f t="shared" si="27"/>
        <v>2275020000</v>
      </c>
      <c r="F1737" s="149" t="s">
        <v>2867</v>
      </c>
      <c r="G1737" s="149" t="s">
        <v>5278</v>
      </c>
      <c r="H1737" s="149" t="s">
        <v>5283</v>
      </c>
      <c r="I1737" s="149" t="s">
        <v>5284</v>
      </c>
    </row>
    <row r="1738" spans="1:12" hidden="1" x14ac:dyDescent="0.2">
      <c r="A1738" s="149" t="s">
        <v>10421</v>
      </c>
      <c r="D1738" s="149" t="s">
        <v>5285</v>
      </c>
      <c r="E1738" s="149">
        <f t="shared" si="27"/>
        <v>2275050000</v>
      </c>
      <c r="F1738" s="149" t="s">
        <v>2867</v>
      </c>
      <c r="G1738" s="149" t="s">
        <v>5278</v>
      </c>
      <c r="H1738" s="149" t="s">
        <v>5286</v>
      </c>
      <c r="I1738" s="149" t="s">
        <v>1887</v>
      </c>
    </row>
    <row r="1739" spans="1:12" hidden="1" x14ac:dyDescent="0.2">
      <c r="A1739" s="149" t="s">
        <v>10421</v>
      </c>
      <c r="D1739" s="149" t="s">
        <v>5287</v>
      </c>
      <c r="E1739" s="149">
        <f t="shared" si="27"/>
        <v>2275060000</v>
      </c>
      <c r="F1739" s="149" t="s">
        <v>2867</v>
      </c>
      <c r="G1739" s="149" t="s">
        <v>5278</v>
      </c>
      <c r="H1739" s="149" t="s">
        <v>5288</v>
      </c>
      <c r="I1739" s="149" t="s">
        <v>1887</v>
      </c>
    </row>
    <row r="1740" spans="1:12" hidden="1" x14ac:dyDescent="0.2">
      <c r="A1740" s="149" t="s">
        <v>10421</v>
      </c>
      <c r="D1740" s="149" t="s">
        <v>5289</v>
      </c>
      <c r="E1740" s="149">
        <f t="shared" si="27"/>
        <v>2275070000</v>
      </c>
      <c r="F1740" s="149" t="s">
        <v>2867</v>
      </c>
      <c r="G1740" s="149" t="s">
        <v>5278</v>
      </c>
      <c r="H1740" s="149" t="s">
        <v>5290</v>
      </c>
      <c r="I1740" s="149" t="s">
        <v>1887</v>
      </c>
    </row>
    <row r="1741" spans="1:12" hidden="1" x14ac:dyDescent="0.2">
      <c r="A1741" s="149" t="s">
        <v>10421</v>
      </c>
      <c r="D1741" s="149" t="s">
        <v>5291</v>
      </c>
      <c r="E1741" s="149">
        <f t="shared" si="27"/>
        <v>2275085000</v>
      </c>
      <c r="F1741" s="149" t="s">
        <v>2867</v>
      </c>
      <c r="G1741" s="149" t="s">
        <v>5278</v>
      </c>
      <c r="H1741" s="149" t="s">
        <v>5292</v>
      </c>
      <c r="I1741" s="149" t="s">
        <v>1887</v>
      </c>
    </row>
    <row r="1742" spans="1:12" hidden="1" x14ac:dyDescent="0.2">
      <c r="A1742" s="149" t="s">
        <v>10421</v>
      </c>
      <c r="D1742" s="149" t="s">
        <v>5293</v>
      </c>
      <c r="E1742" s="149">
        <f t="shared" si="27"/>
        <v>2275900000</v>
      </c>
      <c r="F1742" s="149" t="s">
        <v>2867</v>
      </c>
      <c r="G1742" s="149" t="s">
        <v>5278</v>
      </c>
      <c r="H1742" s="149" t="s">
        <v>5294</v>
      </c>
      <c r="I1742" s="149" t="s">
        <v>5295</v>
      </c>
      <c r="K1742" s="151">
        <v>37459</v>
      </c>
      <c r="L1742" s="149" t="s">
        <v>5296</v>
      </c>
    </row>
    <row r="1743" spans="1:12" hidden="1" x14ac:dyDescent="0.2">
      <c r="A1743" s="149" t="s">
        <v>10421</v>
      </c>
      <c r="B1743" s="152" t="s">
        <v>2902</v>
      </c>
      <c r="D1743" s="149" t="s">
        <v>5297</v>
      </c>
      <c r="E1743" s="149">
        <f t="shared" si="27"/>
        <v>2275900101</v>
      </c>
      <c r="F1743" s="149" t="s">
        <v>2867</v>
      </c>
      <c r="G1743" s="149" t="s">
        <v>5278</v>
      </c>
      <c r="H1743" s="149" t="s">
        <v>5294</v>
      </c>
      <c r="I1743" s="149" t="s">
        <v>5298</v>
      </c>
    </row>
    <row r="1744" spans="1:12" hidden="1" x14ac:dyDescent="0.2">
      <c r="A1744" s="149" t="s">
        <v>10421</v>
      </c>
      <c r="B1744" s="152" t="s">
        <v>2902</v>
      </c>
      <c r="D1744" s="149" t="s">
        <v>5299</v>
      </c>
      <c r="E1744" s="149">
        <f t="shared" si="27"/>
        <v>2275900102</v>
      </c>
      <c r="F1744" s="149" t="s">
        <v>2867</v>
      </c>
      <c r="G1744" s="149" t="s">
        <v>5278</v>
      </c>
      <c r="H1744" s="149" t="s">
        <v>5294</v>
      </c>
      <c r="I1744" s="149" t="s">
        <v>5300</v>
      </c>
    </row>
    <row r="1745" spans="1:12" hidden="1" x14ac:dyDescent="0.2">
      <c r="A1745" s="149" t="s">
        <v>10421</v>
      </c>
      <c r="B1745" s="152" t="s">
        <v>2902</v>
      </c>
      <c r="D1745" s="149" t="s">
        <v>5301</v>
      </c>
      <c r="E1745" s="149">
        <f t="shared" si="27"/>
        <v>2275900103</v>
      </c>
      <c r="F1745" s="149" t="s">
        <v>2867</v>
      </c>
      <c r="G1745" s="149" t="s">
        <v>5278</v>
      </c>
      <c r="H1745" s="149" t="s">
        <v>5294</v>
      </c>
      <c r="I1745" s="149" t="s">
        <v>5302</v>
      </c>
    </row>
    <row r="1746" spans="1:12" hidden="1" x14ac:dyDescent="0.2">
      <c r="A1746" s="149" t="s">
        <v>10421</v>
      </c>
      <c r="B1746" s="152" t="s">
        <v>2902</v>
      </c>
      <c r="D1746" s="149" t="s">
        <v>626</v>
      </c>
      <c r="E1746" s="149">
        <f t="shared" si="27"/>
        <v>2275900201</v>
      </c>
      <c r="F1746" s="149" t="s">
        <v>2867</v>
      </c>
      <c r="G1746" s="149" t="s">
        <v>5278</v>
      </c>
      <c r="H1746" s="149" t="s">
        <v>5294</v>
      </c>
      <c r="I1746" s="149" t="s">
        <v>3493</v>
      </c>
    </row>
    <row r="1747" spans="1:12" hidden="1" x14ac:dyDescent="0.2">
      <c r="A1747" s="149" t="s">
        <v>10421</v>
      </c>
      <c r="B1747" s="152" t="s">
        <v>2902</v>
      </c>
      <c r="D1747" s="149" t="s">
        <v>627</v>
      </c>
      <c r="E1747" s="149">
        <f t="shared" si="27"/>
        <v>2275900202</v>
      </c>
      <c r="F1747" s="149" t="s">
        <v>2867</v>
      </c>
      <c r="G1747" s="149" t="s">
        <v>5278</v>
      </c>
      <c r="H1747" s="149" t="s">
        <v>5294</v>
      </c>
      <c r="I1747" s="149" t="s">
        <v>3495</v>
      </c>
    </row>
    <row r="1748" spans="1:12" hidden="1" x14ac:dyDescent="0.2">
      <c r="A1748" s="149" t="s">
        <v>10421</v>
      </c>
      <c r="B1748" s="152" t="s">
        <v>2902</v>
      </c>
      <c r="D1748" s="149" t="s">
        <v>628</v>
      </c>
      <c r="E1748" s="149">
        <f t="shared" si="27"/>
        <v>2280000000</v>
      </c>
      <c r="F1748" s="149" t="s">
        <v>2867</v>
      </c>
      <c r="G1748" s="149" t="s">
        <v>629</v>
      </c>
      <c r="H1748" s="149" t="s">
        <v>630</v>
      </c>
      <c r="I1748" s="149" t="s">
        <v>631</v>
      </c>
      <c r="J1748" s="151">
        <v>36504</v>
      </c>
      <c r="K1748" s="151">
        <v>37418</v>
      </c>
      <c r="L1748" s="149" t="s">
        <v>632</v>
      </c>
    </row>
    <row r="1749" spans="1:12" hidden="1" x14ac:dyDescent="0.2">
      <c r="A1749" s="149" t="s">
        <v>10421</v>
      </c>
      <c r="D1749" s="149" t="s">
        <v>633</v>
      </c>
      <c r="E1749" s="149">
        <f t="shared" si="27"/>
        <v>2280001000</v>
      </c>
      <c r="F1749" s="149" t="s">
        <v>2867</v>
      </c>
      <c r="G1749" s="149" t="s">
        <v>629</v>
      </c>
      <c r="H1749" s="149" t="s">
        <v>687</v>
      </c>
      <c r="I1749" s="149" t="s">
        <v>631</v>
      </c>
    </row>
    <row r="1750" spans="1:12" hidden="1" x14ac:dyDescent="0.2">
      <c r="A1750" s="149" t="s">
        <v>10421</v>
      </c>
      <c r="B1750" s="152" t="s">
        <v>2902</v>
      </c>
      <c r="D1750" s="149" t="s">
        <v>634</v>
      </c>
      <c r="E1750" s="149">
        <f t="shared" si="27"/>
        <v>2280001010</v>
      </c>
      <c r="F1750" s="149" t="s">
        <v>2867</v>
      </c>
      <c r="G1750" s="149" t="s">
        <v>629</v>
      </c>
      <c r="H1750" s="149" t="s">
        <v>687</v>
      </c>
      <c r="I1750" s="149" t="s">
        <v>635</v>
      </c>
      <c r="K1750" s="151">
        <v>37418</v>
      </c>
      <c r="L1750" s="149" t="s">
        <v>632</v>
      </c>
    </row>
    <row r="1751" spans="1:12" hidden="1" x14ac:dyDescent="0.2">
      <c r="A1751" s="149" t="s">
        <v>10421</v>
      </c>
      <c r="B1751" s="152" t="s">
        <v>2902</v>
      </c>
      <c r="D1751" s="149" t="s">
        <v>636</v>
      </c>
      <c r="E1751" s="149">
        <f t="shared" si="27"/>
        <v>2280001020</v>
      </c>
      <c r="F1751" s="149" t="s">
        <v>2867</v>
      </c>
      <c r="G1751" s="149" t="s">
        <v>629</v>
      </c>
      <c r="H1751" s="149" t="s">
        <v>687</v>
      </c>
      <c r="I1751" s="149" t="s">
        <v>637</v>
      </c>
      <c r="K1751" s="151">
        <v>37418</v>
      </c>
      <c r="L1751" s="149" t="s">
        <v>632</v>
      </c>
    </row>
    <row r="1752" spans="1:12" hidden="1" x14ac:dyDescent="0.2">
      <c r="A1752" s="149" t="s">
        <v>10421</v>
      </c>
      <c r="B1752" s="152" t="s">
        <v>2902</v>
      </c>
      <c r="D1752" s="149" t="s">
        <v>638</v>
      </c>
      <c r="E1752" s="149">
        <f t="shared" si="27"/>
        <v>2280001030</v>
      </c>
      <c r="F1752" s="149" t="s">
        <v>2867</v>
      </c>
      <c r="G1752" s="149" t="s">
        <v>629</v>
      </c>
      <c r="H1752" s="149" t="s">
        <v>687</v>
      </c>
      <c r="I1752" s="149" t="s">
        <v>639</v>
      </c>
      <c r="K1752" s="151">
        <v>37418</v>
      </c>
      <c r="L1752" s="149" t="s">
        <v>632</v>
      </c>
    </row>
    <row r="1753" spans="1:12" hidden="1" x14ac:dyDescent="0.2">
      <c r="A1753" s="149" t="s">
        <v>10421</v>
      </c>
      <c r="B1753" s="152" t="s">
        <v>2902</v>
      </c>
      <c r="D1753" s="149" t="s">
        <v>640</v>
      </c>
      <c r="E1753" s="149">
        <f t="shared" si="27"/>
        <v>2280001040</v>
      </c>
      <c r="F1753" s="149" t="s">
        <v>2867</v>
      </c>
      <c r="G1753" s="149" t="s">
        <v>629</v>
      </c>
      <c r="H1753" s="149" t="s">
        <v>687</v>
      </c>
      <c r="I1753" s="149" t="s">
        <v>641</v>
      </c>
      <c r="K1753" s="151">
        <v>37418</v>
      </c>
      <c r="L1753" s="149" t="s">
        <v>632</v>
      </c>
    </row>
    <row r="1754" spans="1:12" hidden="1" x14ac:dyDescent="0.2">
      <c r="A1754" s="149" t="s">
        <v>10421</v>
      </c>
      <c r="B1754" s="152" t="s">
        <v>2902</v>
      </c>
      <c r="D1754" s="149" t="s">
        <v>642</v>
      </c>
      <c r="E1754" s="149">
        <f t="shared" si="27"/>
        <v>2280002000</v>
      </c>
      <c r="F1754" s="149" t="s">
        <v>2867</v>
      </c>
      <c r="G1754" s="149" t="s">
        <v>629</v>
      </c>
      <c r="H1754" s="149" t="s">
        <v>4165</v>
      </c>
      <c r="I1754" s="149" t="s">
        <v>631</v>
      </c>
      <c r="K1754" s="151">
        <v>37418</v>
      </c>
      <c r="L1754" s="149" t="s">
        <v>632</v>
      </c>
    </row>
    <row r="1755" spans="1:12" hidden="1" x14ac:dyDescent="0.2">
      <c r="A1755" s="149" t="s">
        <v>10421</v>
      </c>
      <c r="B1755" s="152" t="s">
        <v>2902</v>
      </c>
      <c r="D1755" s="149" t="s">
        <v>643</v>
      </c>
      <c r="E1755" s="149">
        <f t="shared" si="27"/>
        <v>2280002010</v>
      </c>
      <c r="F1755" s="149" t="s">
        <v>2867</v>
      </c>
      <c r="G1755" s="149" t="s">
        <v>629</v>
      </c>
      <c r="H1755" s="149" t="s">
        <v>4165</v>
      </c>
      <c r="I1755" s="149" t="s">
        <v>635</v>
      </c>
      <c r="K1755" s="151">
        <v>37418</v>
      </c>
      <c r="L1755" s="149" t="s">
        <v>632</v>
      </c>
    </row>
    <row r="1756" spans="1:12" hidden="1" x14ac:dyDescent="0.2">
      <c r="A1756" s="149" t="s">
        <v>10421</v>
      </c>
      <c r="B1756" s="152" t="s">
        <v>2902</v>
      </c>
      <c r="D1756" s="149" t="s">
        <v>644</v>
      </c>
      <c r="E1756" s="149">
        <f t="shared" si="27"/>
        <v>2280002020</v>
      </c>
      <c r="F1756" s="149" t="s">
        <v>2867</v>
      </c>
      <c r="G1756" s="149" t="s">
        <v>629</v>
      </c>
      <c r="H1756" s="149" t="s">
        <v>4165</v>
      </c>
      <c r="I1756" s="149" t="s">
        <v>637</v>
      </c>
      <c r="K1756" s="151">
        <v>37418</v>
      </c>
      <c r="L1756" s="149" t="s">
        <v>632</v>
      </c>
    </row>
    <row r="1757" spans="1:12" hidden="1" x14ac:dyDescent="0.2">
      <c r="A1757" s="149" t="s">
        <v>10421</v>
      </c>
      <c r="B1757" s="152" t="s">
        <v>2902</v>
      </c>
      <c r="D1757" s="149" t="s">
        <v>645</v>
      </c>
      <c r="E1757" s="149">
        <f t="shared" si="27"/>
        <v>2280002030</v>
      </c>
      <c r="F1757" s="149" t="s">
        <v>2867</v>
      </c>
      <c r="G1757" s="149" t="s">
        <v>629</v>
      </c>
      <c r="H1757" s="149" t="s">
        <v>4165</v>
      </c>
      <c r="I1757" s="149" t="s">
        <v>639</v>
      </c>
      <c r="K1757" s="151">
        <v>37418</v>
      </c>
      <c r="L1757" s="149" t="s">
        <v>632</v>
      </c>
    </row>
    <row r="1758" spans="1:12" hidden="1" x14ac:dyDescent="0.2">
      <c r="A1758" s="149" t="s">
        <v>10421</v>
      </c>
      <c r="B1758" s="152" t="s">
        <v>2902</v>
      </c>
      <c r="D1758" s="149" t="s">
        <v>646</v>
      </c>
      <c r="E1758" s="149">
        <f t="shared" si="27"/>
        <v>2280002040</v>
      </c>
      <c r="F1758" s="149" t="s">
        <v>2867</v>
      </c>
      <c r="G1758" s="149" t="s">
        <v>629</v>
      </c>
      <c r="H1758" s="149" t="s">
        <v>4165</v>
      </c>
      <c r="I1758" s="149" t="s">
        <v>641</v>
      </c>
      <c r="K1758" s="151">
        <v>37418</v>
      </c>
      <c r="L1758" s="149" t="s">
        <v>632</v>
      </c>
    </row>
    <row r="1759" spans="1:12" hidden="1" x14ac:dyDescent="0.2">
      <c r="A1759" s="149" t="s">
        <v>10421</v>
      </c>
      <c r="D1759" s="149" t="s">
        <v>647</v>
      </c>
      <c r="E1759" s="149">
        <f t="shared" si="27"/>
        <v>2280002100</v>
      </c>
      <c r="F1759" s="149" t="s">
        <v>2867</v>
      </c>
      <c r="G1759" s="149" t="s">
        <v>629</v>
      </c>
      <c r="H1759" s="149" t="s">
        <v>4165</v>
      </c>
      <c r="I1759" s="149" t="s">
        <v>648</v>
      </c>
      <c r="J1759" s="151">
        <v>37418</v>
      </c>
    </row>
    <row r="1760" spans="1:12" hidden="1" x14ac:dyDescent="0.2">
      <c r="A1760" s="149" t="s">
        <v>10421</v>
      </c>
      <c r="D1760" s="149" t="s">
        <v>649</v>
      </c>
      <c r="E1760" s="149">
        <f t="shared" si="27"/>
        <v>2280002200</v>
      </c>
      <c r="F1760" s="149" t="s">
        <v>2867</v>
      </c>
      <c r="G1760" s="149" t="s">
        <v>629</v>
      </c>
      <c r="H1760" s="149" t="s">
        <v>4165</v>
      </c>
      <c r="I1760" s="149" t="s">
        <v>650</v>
      </c>
      <c r="J1760" s="151">
        <v>37418</v>
      </c>
    </row>
    <row r="1761" spans="1:12" hidden="1" x14ac:dyDescent="0.2">
      <c r="A1761" s="149" t="s">
        <v>10421</v>
      </c>
      <c r="B1761" s="152" t="s">
        <v>2902</v>
      </c>
      <c r="D1761" s="149" t="s">
        <v>651</v>
      </c>
      <c r="E1761" s="149">
        <f t="shared" si="27"/>
        <v>2280003000</v>
      </c>
      <c r="F1761" s="149" t="s">
        <v>2867</v>
      </c>
      <c r="G1761" s="149" t="s">
        <v>629</v>
      </c>
      <c r="H1761" s="149" t="s">
        <v>652</v>
      </c>
      <c r="I1761" s="149" t="s">
        <v>631</v>
      </c>
      <c r="K1761" s="151">
        <v>37418</v>
      </c>
      <c r="L1761" s="149" t="s">
        <v>632</v>
      </c>
    </row>
    <row r="1762" spans="1:12" hidden="1" x14ac:dyDescent="0.2">
      <c r="A1762" s="149" t="s">
        <v>10421</v>
      </c>
      <c r="B1762" s="152" t="s">
        <v>2902</v>
      </c>
      <c r="D1762" s="149" t="s">
        <v>653</v>
      </c>
      <c r="E1762" s="149">
        <f t="shared" si="27"/>
        <v>2280003010</v>
      </c>
      <c r="F1762" s="149" t="s">
        <v>2867</v>
      </c>
      <c r="G1762" s="149" t="s">
        <v>629</v>
      </c>
      <c r="H1762" s="149" t="s">
        <v>652</v>
      </c>
      <c r="I1762" s="149" t="s">
        <v>635</v>
      </c>
      <c r="K1762" s="151">
        <v>37418</v>
      </c>
      <c r="L1762" s="149" t="s">
        <v>632</v>
      </c>
    </row>
    <row r="1763" spans="1:12" hidden="1" x14ac:dyDescent="0.2">
      <c r="A1763" s="149" t="s">
        <v>10421</v>
      </c>
      <c r="B1763" s="152" t="s">
        <v>2902</v>
      </c>
      <c r="D1763" s="149" t="s">
        <v>654</v>
      </c>
      <c r="E1763" s="149">
        <f t="shared" si="27"/>
        <v>2280003020</v>
      </c>
      <c r="F1763" s="149" t="s">
        <v>2867</v>
      </c>
      <c r="G1763" s="149" t="s">
        <v>629</v>
      </c>
      <c r="H1763" s="149" t="s">
        <v>652</v>
      </c>
      <c r="I1763" s="149" t="s">
        <v>637</v>
      </c>
      <c r="K1763" s="151">
        <v>37418</v>
      </c>
      <c r="L1763" s="149" t="s">
        <v>632</v>
      </c>
    </row>
    <row r="1764" spans="1:12" hidden="1" x14ac:dyDescent="0.2">
      <c r="A1764" s="149" t="s">
        <v>10421</v>
      </c>
      <c r="B1764" s="152" t="s">
        <v>2902</v>
      </c>
      <c r="D1764" s="149" t="s">
        <v>655</v>
      </c>
      <c r="E1764" s="149">
        <f t="shared" si="27"/>
        <v>2280003030</v>
      </c>
      <c r="F1764" s="149" t="s">
        <v>2867</v>
      </c>
      <c r="G1764" s="149" t="s">
        <v>629</v>
      </c>
      <c r="H1764" s="149" t="s">
        <v>652</v>
      </c>
      <c r="I1764" s="149" t="s">
        <v>639</v>
      </c>
      <c r="K1764" s="151">
        <v>37418</v>
      </c>
      <c r="L1764" s="149" t="s">
        <v>632</v>
      </c>
    </row>
    <row r="1765" spans="1:12" hidden="1" x14ac:dyDescent="0.2">
      <c r="A1765" s="149" t="s">
        <v>10421</v>
      </c>
      <c r="B1765" s="152" t="s">
        <v>2902</v>
      </c>
      <c r="D1765" s="149" t="s">
        <v>656</v>
      </c>
      <c r="E1765" s="149">
        <f t="shared" si="27"/>
        <v>2280003040</v>
      </c>
      <c r="F1765" s="149" t="s">
        <v>2867</v>
      </c>
      <c r="G1765" s="149" t="s">
        <v>629</v>
      </c>
      <c r="H1765" s="149" t="s">
        <v>652</v>
      </c>
      <c r="I1765" s="149" t="s">
        <v>641</v>
      </c>
      <c r="K1765" s="151">
        <v>37418</v>
      </c>
      <c r="L1765" s="149" t="s">
        <v>632</v>
      </c>
    </row>
    <row r="1766" spans="1:12" hidden="1" x14ac:dyDescent="0.2">
      <c r="A1766" s="149" t="s">
        <v>10421</v>
      </c>
      <c r="D1766" s="149" t="s">
        <v>657</v>
      </c>
      <c r="E1766" s="149">
        <f t="shared" si="27"/>
        <v>2280003100</v>
      </c>
      <c r="F1766" s="149" t="s">
        <v>2867</v>
      </c>
      <c r="G1766" s="149" t="s">
        <v>629</v>
      </c>
      <c r="H1766" s="149" t="s">
        <v>652</v>
      </c>
      <c r="I1766" s="149" t="s">
        <v>648</v>
      </c>
      <c r="J1766" s="151">
        <v>37418</v>
      </c>
    </row>
    <row r="1767" spans="1:12" hidden="1" x14ac:dyDescent="0.2">
      <c r="A1767" s="149" t="s">
        <v>10421</v>
      </c>
      <c r="D1767" s="149" t="s">
        <v>658</v>
      </c>
      <c r="E1767" s="149">
        <f t="shared" si="27"/>
        <v>2280003200</v>
      </c>
      <c r="F1767" s="149" t="s">
        <v>2867</v>
      </c>
      <c r="G1767" s="149" t="s">
        <v>629</v>
      </c>
      <c r="H1767" s="149" t="s">
        <v>652</v>
      </c>
      <c r="I1767" s="149" t="s">
        <v>650</v>
      </c>
      <c r="J1767" s="151">
        <v>37418</v>
      </c>
    </row>
    <row r="1768" spans="1:12" hidden="1" x14ac:dyDescent="0.2">
      <c r="A1768" s="149" t="s">
        <v>10421</v>
      </c>
      <c r="D1768" s="149" t="s">
        <v>659</v>
      </c>
      <c r="E1768" s="149">
        <f t="shared" si="27"/>
        <v>2280004000</v>
      </c>
      <c r="F1768" s="149" t="s">
        <v>2867</v>
      </c>
      <c r="G1768" s="149" t="s">
        <v>629</v>
      </c>
      <c r="H1768" s="149" t="s">
        <v>3449</v>
      </c>
      <c r="I1768" s="149" t="s">
        <v>631</v>
      </c>
    </row>
    <row r="1769" spans="1:12" hidden="1" x14ac:dyDescent="0.2">
      <c r="A1769" s="149" t="s">
        <v>10421</v>
      </c>
      <c r="B1769" s="152" t="s">
        <v>2902</v>
      </c>
      <c r="D1769" s="149" t="s">
        <v>660</v>
      </c>
      <c r="E1769" s="149">
        <f t="shared" si="27"/>
        <v>2280004010</v>
      </c>
      <c r="F1769" s="149" t="s">
        <v>2867</v>
      </c>
      <c r="G1769" s="149" t="s">
        <v>629</v>
      </c>
      <c r="H1769" s="149" t="s">
        <v>3449</v>
      </c>
      <c r="I1769" s="149" t="s">
        <v>635</v>
      </c>
      <c r="K1769" s="151">
        <v>37418</v>
      </c>
      <c r="L1769" s="149" t="s">
        <v>632</v>
      </c>
    </row>
    <row r="1770" spans="1:12" hidden="1" x14ac:dyDescent="0.2">
      <c r="A1770" s="149" t="s">
        <v>10421</v>
      </c>
      <c r="B1770" s="152" t="s">
        <v>2902</v>
      </c>
      <c r="D1770" s="149" t="s">
        <v>661</v>
      </c>
      <c r="E1770" s="149">
        <f t="shared" si="27"/>
        <v>2280004020</v>
      </c>
      <c r="F1770" s="149" t="s">
        <v>2867</v>
      </c>
      <c r="G1770" s="149" t="s">
        <v>629</v>
      </c>
      <c r="H1770" s="149" t="s">
        <v>3449</v>
      </c>
      <c r="I1770" s="149" t="s">
        <v>637</v>
      </c>
      <c r="K1770" s="151">
        <v>37418</v>
      </c>
      <c r="L1770" s="149" t="s">
        <v>632</v>
      </c>
    </row>
    <row r="1771" spans="1:12" hidden="1" x14ac:dyDescent="0.2">
      <c r="A1771" s="149" t="s">
        <v>10421</v>
      </c>
      <c r="B1771" s="152" t="s">
        <v>2902</v>
      </c>
      <c r="D1771" s="149" t="s">
        <v>662</v>
      </c>
      <c r="E1771" s="149">
        <f t="shared" si="27"/>
        <v>2280004030</v>
      </c>
      <c r="F1771" s="149" t="s">
        <v>2867</v>
      </c>
      <c r="G1771" s="149" t="s">
        <v>629</v>
      </c>
      <c r="H1771" s="149" t="s">
        <v>3449</v>
      </c>
      <c r="I1771" s="149" t="s">
        <v>639</v>
      </c>
      <c r="K1771" s="151">
        <v>37418</v>
      </c>
      <c r="L1771" s="149" t="s">
        <v>632</v>
      </c>
    </row>
    <row r="1772" spans="1:12" hidden="1" x14ac:dyDescent="0.2">
      <c r="A1772" s="149" t="s">
        <v>10421</v>
      </c>
      <c r="B1772" s="152" t="s">
        <v>2902</v>
      </c>
      <c r="D1772" s="149" t="s">
        <v>663</v>
      </c>
      <c r="E1772" s="149">
        <f t="shared" si="27"/>
        <v>2280004040</v>
      </c>
      <c r="F1772" s="149" t="s">
        <v>2867</v>
      </c>
      <c r="G1772" s="149" t="s">
        <v>629</v>
      </c>
      <c r="H1772" s="149" t="s">
        <v>3449</v>
      </c>
      <c r="I1772" s="149" t="s">
        <v>641</v>
      </c>
      <c r="K1772" s="151">
        <v>37418</v>
      </c>
      <c r="L1772" s="149" t="s">
        <v>632</v>
      </c>
    </row>
    <row r="1773" spans="1:12" hidden="1" x14ac:dyDescent="0.2">
      <c r="A1773" s="149" t="s">
        <v>10421</v>
      </c>
      <c r="D1773" s="149" t="s">
        <v>664</v>
      </c>
      <c r="E1773" s="149">
        <f t="shared" si="27"/>
        <v>2282000000</v>
      </c>
      <c r="F1773" s="149" t="s">
        <v>2867</v>
      </c>
      <c r="G1773" s="149" t="s">
        <v>665</v>
      </c>
      <c r="H1773" s="149" t="s">
        <v>630</v>
      </c>
      <c r="I1773" s="149" t="s">
        <v>631</v>
      </c>
      <c r="J1773" s="151">
        <v>36504</v>
      </c>
      <c r="K1773" s="151">
        <v>36504</v>
      </c>
      <c r="L1773" s="149" t="s">
        <v>666</v>
      </c>
    </row>
    <row r="1774" spans="1:12" hidden="1" x14ac:dyDescent="0.2">
      <c r="A1774" s="149" t="s">
        <v>10421</v>
      </c>
      <c r="D1774" s="149" t="s">
        <v>667</v>
      </c>
      <c r="E1774" s="149">
        <f t="shared" si="27"/>
        <v>2282005000</v>
      </c>
      <c r="F1774" s="149" t="s">
        <v>2867</v>
      </c>
      <c r="G1774" s="149" t="s">
        <v>665</v>
      </c>
      <c r="H1774" s="149" t="s">
        <v>668</v>
      </c>
      <c r="I1774" s="149" t="s">
        <v>1887</v>
      </c>
    </row>
    <row r="1775" spans="1:12" hidden="1" x14ac:dyDescent="0.2">
      <c r="A1775" s="149" t="s">
        <v>10421</v>
      </c>
      <c r="D1775" s="149" t="s">
        <v>669</v>
      </c>
      <c r="E1775" s="149">
        <f t="shared" si="27"/>
        <v>2282005005</v>
      </c>
      <c r="F1775" s="149" t="s">
        <v>2867</v>
      </c>
      <c r="G1775" s="149" t="s">
        <v>665</v>
      </c>
      <c r="H1775" s="149" t="s">
        <v>668</v>
      </c>
      <c r="I1775" s="149" t="s">
        <v>670</v>
      </c>
      <c r="K1775" s="151">
        <v>36504</v>
      </c>
      <c r="L1775" s="149" t="s">
        <v>13216</v>
      </c>
    </row>
    <row r="1776" spans="1:12" hidden="1" x14ac:dyDescent="0.2">
      <c r="A1776" s="149" t="s">
        <v>10421</v>
      </c>
      <c r="D1776" s="149" t="s">
        <v>671</v>
      </c>
      <c r="E1776" s="149">
        <f t="shared" si="27"/>
        <v>2282005010</v>
      </c>
      <c r="F1776" s="149" t="s">
        <v>2867</v>
      </c>
      <c r="G1776" s="149" t="s">
        <v>665</v>
      </c>
      <c r="H1776" s="149" t="s">
        <v>668</v>
      </c>
      <c r="I1776" s="149" t="s">
        <v>672</v>
      </c>
    </row>
    <row r="1777" spans="1:12" hidden="1" x14ac:dyDescent="0.2">
      <c r="A1777" s="149" t="s">
        <v>10421</v>
      </c>
      <c r="D1777" s="149" t="s">
        <v>673</v>
      </c>
      <c r="E1777" s="149">
        <f t="shared" si="27"/>
        <v>2282005015</v>
      </c>
      <c r="F1777" s="149" t="s">
        <v>2867</v>
      </c>
      <c r="G1777" s="149" t="s">
        <v>665</v>
      </c>
      <c r="H1777" s="149" t="s">
        <v>668</v>
      </c>
      <c r="I1777" s="149" t="s">
        <v>674</v>
      </c>
      <c r="K1777" s="151">
        <v>36504</v>
      </c>
      <c r="L1777" s="149" t="s">
        <v>675</v>
      </c>
    </row>
    <row r="1778" spans="1:12" hidden="1" x14ac:dyDescent="0.2">
      <c r="A1778" s="149" t="s">
        <v>10421</v>
      </c>
      <c r="D1778" s="149" t="s">
        <v>676</v>
      </c>
      <c r="E1778" s="149">
        <f t="shared" si="27"/>
        <v>2282005020</v>
      </c>
      <c r="F1778" s="149" t="s">
        <v>2867</v>
      </c>
      <c r="G1778" s="149" t="s">
        <v>665</v>
      </c>
      <c r="H1778" s="149" t="s">
        <v>668</v>
      </c>
      <c r="I1778" s="149" t="s">
        <v>677</v>
      </c>
      <c r="K1778" s="151">
        <v>36504</v>
      </c>
      <c r="L1778" s="149" t="s">
        <v>13216</v>
      </c>
    </row>
    <row r="1779" spans="1:12" hidden="1" x14ac:dyDescent="0.2">
      <c r="A1779" s="149" t="s">
        <v>10421</v>
      </c>
      <c r="D1779" s="149" t="s">
        <v>678</v>
      </c>
      <c r="E1779" s="149">
        <f t="shared" si="27"/>
        <v>2282005025</v>
      </c>
      <c r="F1779" s="149" t="s">
        <v>2867</v>
      </c>
      <c r="G1779" s="149" t="s">
        <v>665</v>
      </c>
      <c r="H1779" s="149" t="s">
        <v>668</v>
      </c>
      <c r="I1779" s="149" t="s">
        <v>3752</v>
      </c>
      <c r="K1779" s="151">
        <v>36504</v>
      </c>
      <c r="L1779" s="149" t="s">
        <v>13216</v>
      </c>
    </row>
    <row r="1780" spans="1:12" hidden="1" x14ac:dyDescent="0.2">
      <c r="A1780" s="149" t="s">
        <v>10421</v>
      </c>
      <c r="D1780" s="149" t="s">
        <v>3753</v>
      </c>
      <c r="E1780" s="149">
        <f t="shared" si="27"/>
        <v>2282010000</v>
      </c>
      <c r="F1780" s="149" t="s">
        <v>2867</v>
      </c>
      <c r="G1780" s="149" t="s">
        <v>665</v>
      </c>
      <c r="H1780" s="149" t="s">
        <v>3754</v>
      </c>
      <c r="I1780" s="149" t="s">
        <v>1887</v>
      </c>
    </row>
    <row r="1781" spans="1:12" hidden="1" x14ac:dyDescent="0.2">
      <c r="A1781" s="149" t="s">
        <v>10421</v>
      </c>
      <c r="D1781" s="149" t="s">
        <v>3755</v>
      </c>
      <c r="E1781" s="149">
        <f t="shared" si="27"/>
        <v>2282010005</v>
      </c>
      <c r="F1781" s="149" t="s">
        <v>2867</v>
      </c>
      <c r="G1781" s="149" t="s">
        <v>665</v>
      </c>
      <c r="H1781" s="149" t="s">
        <v>3754</v>
      </c>
      <c r="I1781" s="149" t="s">
        <v>3756</v>
      </c>
      <c r="K1781" s="151">
        <v>36504</v>
      </c>
      <c r="L1781" s="149" t="s">
        <v>3757</v>
      </c>
    </row>
    <row r="1782" spans="1:12" hidden="1" x14ac:dyDescent="0.2">
      <c r="A1782" s="149" t="s">
        <v>10421</v>
      </c>
      <c r="D1782" s="149" t="s">
        <v>3758</v>
      </c>
      <c r="E1782" s="149">
        <f t="shared" si="27"/>
        <v>2282010010</v>
      </c>
      <c r="F1782" s="149" t="s">
        <v>2867</v>
      </c>
      <c r="G1782" s="149" t="s">
        <v>665</v>
      </c>
      <c r="H1782" s="149" t="s">
        <v>3754</v>
      </c>
      <c r="I1782" s="149" t="s">
        <v>3759</v>
      </c>
      <c r="K1782" s="151">
        <v>36504</v>
      </c>
      <c r="L1782" s="149" t="s">
        <v>13216</v>
      </c>
    </row>
    <row r="1783" spans="1:12" hidden="1" x14ac:dyDescent="0.2">
      <c r="A1783" s="149" t="s">
        <v>10421</v>
      </c>
      <c r="D1783" s="149" t="s">
        <v>3760</v>
      </c>
      <c r="E1783" s="149">
        <f t="shared" si="27"/>
        <v>2282010015</v>
      </c>
      <c r="F1783" s="149" t="s">
        <v>2867</v>
      </c>
      <c r="G1783" s="149" t="s">
        <v>665</v>
      </c>
      <c r="H1783" s="149" t="s">
        <v>3754</v>
      </c>
      <c r="I1783" s="149" t="s">
        <v>3761</v>
      </c>
      <c r="K1783" s="151">
        <v>36504</v>
      </c>
      <c r="L1783" s="149" t="s">
        <v>13216</v>
      </c>
    </row>
    <row r="1784" spans="1:12" hidden="1" x14ac:dyDescent="0.2">
      <c r="A1784" s="149" t="s">
        <v>10421</v>
      </c>
      <c r="D1784" s="149" t="s">
        <v>3762</v>
      </c>
      <c r="E1784" s="149">
        <f t="shared" si="27"/>
        <v>2282010020</v>
      </c>
      <c r="F1784" s="149" t="s">
        <v>2867</v>
      </c>
      <c r="G1784" s="149" t="s">
        <v>665</v>
      </c>
      <c r="H1784" s="149" t="s">
        <v>3754</v>
      </c>
      <c r="I1784" s="149" t="s">
        <v>677</v>
      </c>
      <c r="K1784" s="151">
        <v>36504</v>
      </c>
      <c r="L1784" s="149" t="s">
        <v>13216</v>
      </c>
    </row>
    <row r="1785" spans="1:12" hidden="1" x14ac:dyDescent="0.2">
      <c r="A1785" s="149" t="s">
        <v>10421</v>
      </c>
      <c r="D1785" s="149" t="s">
        <v>3763</v>
      </c>
      <c r="E1785" s="149">
        <f t="shared" si="27"/>
        <v>2282010025</v>
      </c>
      <c r="F1785" s="149" t="s">
        <v>2867</v>
      </c>
      <c r="G1785" s="149" t="s">
        <v>665</v>
      </c>
      <c r="H1785" s="149" t="s">
        <v>3754</v>
      </c>
      <c r="I1785" s="149" t="s">
        <v>3752</v>
      </c>
      <c r="K1785" s="151">
        <v>36504</v>
      </c>
      <c r="L1785" s="149" t="s">
        <v>13216</v>
      </c>
    </row>
    <row r="1786" spans="1:12" hidden="1" x14ac:dyDescent="0.2">
      <c r="A1786" s="149" t="s">
        <v>10421</v>
      </c>
      <c r="D1786" s="149" t="s">
        <v>3764</v>
      </c>
      <c r="E1786" s="149">
        <f t="shared" si="27"/>
        <v>2282020000</v>
      </c>
      <c r="F1786" s="149" t="s">
        <v>2867</v>
      </c>
      <c r="G1786" s="149" t="s">
        <v>665</v>
      </c>
      <c r="H1786" s="149" t="s">
        <v>4165</v>
      </c>
      <c r="I1786" s="149" t="s">
        <v>1887</v>
      </c>
    </row>
    <row r="1787" spans="1:12" hidden="1" x14ac:dyDescent="0.2">
      <c r="A1787" s="149" t="s">
        <v>10421</v>
      </c>
      <c r="D1787" s="149" t="s">
        <v>3765</v>
      </c>
      <c r="E1787" s="149">
        <f t="shared" si="27"/>
        <v>2282020005</v>
      </c>
      <c r="F1787" s="149" t="s">
        <v>2867</v>
      </c>
      <c r="G1787" s="149" t="s">
        <v>665</v>
      </c>
      <c r="H1787" s="149" t="s">
        <v>4165</v>
      </c>
      <c r="I1787" s="149" t="s">
        <v>3756</v>
      </c>
      <c r="K1787" s="151">
        <v>36504</v>
      </c>
      <c r="L1787" s="149" t="s">
        <v>3757</v>
      </c>
    </row>
    <row r="1788" spans="1:12" hidden="1" x14ac:dyDescent="0.2">
      <c r="A1788" s="149" t="s">
        <v>10421</v>
      </c>
      <c r="D1788" s="149" t="s">
        <v>3766</v>
      </c>
      <c r="E1788" s="149">
        <f t="shared" si="27"/>
        <v>2282020010</v>
      </c>
      <c r="F1788" s="149" t="s">
        <v>2867</v>
      </c>
      <c r="G1788" s="149" t="s">
        <v>665</v>
      </c>
      <c r="H1788" s="149" t="s">
        <v>4165</v>
      </c>
      <c r="I1788" s="149" t="s">
        <v>672</v>
      </c>
    </row>
    <row r="1789" spans="1:12" hidden="1" x14ac:dyDescent="0.2">
      <c r="A1789" s="149" t="s">
        <v>10421</v>
      </c>
      <c r="D1789" s="149" t="s">
        <v>3767</v>
      </c>
      <c r="E1789" s="149">
        <f t="shared" si="27"/>
        <v>2282020015</v>
      </c>
      <c r="F1789" s="149" t="s">
        <v>2867</v>
      </c>
      <c r="G1789" s="149" t="s">
        <v>665</v>
      </c>
      <c r="H1789" s="149" t="s">
        <v>4165</v>
      </c>
      <c r="I1789" s="149" t="s">
        <v>3768</v>
      </c>
      <c r="K1789" s="151">
        <v>36504</v>
      </c>
      <c r="L1789" s="149" t="s">
        <v>13216</v>
      </c>
    </row>
    <row r="1790" spans="1:12" hidden="1" x14ac:dyDescent="0.2">
      <c r="A1790" s="149" t="s">
        <v>10421</v>
      </c>
      <c r="D1790" s="149" t="s">
        <v>3769</v>
      </c>
      <c r="E1790" s="149">
        <f t="shared" si="27"/>
        <v>2282020020</v>
      </c>
      <c r="F1790" s="149" t="s">
        <v>2867</v>
      </c>
      <c r="G1790" s="149" t="s">
        <v>665</v>
      </c>
      <c r="H1790" s="149" t="s">
        <v>4165</v>
      </c>
      <c r="I1790" s="149" t="s">
        <v>677</v>
      </c>
      <c r="K1790" s="151">
        <v>36504</v>
      </c>
      <c r="L1790" s="149" t="s">
        <v>13216</v>
      </c>
    </row>
    <row r="1791" spans="1:12" hidden="1" x14ac:dyDescent="0.2">
      <c r="A1791" s="149" t="s">
        <v>10421</v>
      </c>
      <c r="D1791" s="149" t="s">
        <v>3770</v>
      </c>
      <c r="E1791" s="149">
        <f t="shared" si="27"/>
        <v>2282020025</v>
      </c>
      <c r="F1791" s="149" t="s">
        <v>2867</v>
      </c>
      <c r="G1791" s="149" t="s">
        <v>665</v>
      </c>
      <c r="H1791" s="149" t="s">
        <v>4165</v>
      </c>
      <c r="I1791" s="149" t="s">
        <v>3771</v>
      </c>
    </row>
    <row r="1792" spans="1:12" hidden="1" x14ac:dyDescent="0.2">
      <c r="A1792" s="149" t="s">
        <v>10421</v>
      </c>
      <c r="B1792" s="152" t="s">
        <v>2902</v>
      </c>
      <c r="D1792" s="149" t="s">
        <v>3772</v>
      </c>
      <c r="E1792" s="149">
        <f t="shared" si="27"/>
        <v>2283002000</v>
      </c>
      <c r="F1792" s="149" t="s">
        <v>2867</v>
      </c>
      <c r="G1792" s="149" t="s">
        <v>3773</v>
      </c>
      <c r="H1792" s="149" t="s">
        <v>4165</v>
      </c>
      <c r="I1792" s="149" t="s">
        <v>3774</v>
      </c>
      <c r="J1792" s="151">
        <v>36504</v>
      </c>
      <c r="K1792" s="151">
        <v>36504</v>
      </c>
      <c r="L1792" s="149" t="s">
        <v>13216</v>
      </c>
    </row>
    <row r="1793" spans="1:12" hidden="1" x14ac:dyDescent="0.2">
      <c r="A1793" s="149" t="s">
        <v>10421</v>
      </c>
      <c r="B1793" s="152" t="s">
        <v>2902</v>
      </c>
      <c r="D1793" s="149" t="s">
        <v>3775</v>
      </c>
      <c r="E1793" s="149">
        <f t="shared" si="27"/>
        <v>2285000000</v>
      </c>
      <c r="F1793" s="149" t="s">
        <v>2867</v>
      </c>
      <c r="G1793" s="149" t="s">
        <v>3776</v>
      </c>
      <c r="H1793" s="149" t="s">
        <v>630</v>
      </c>
      <c r="I1793" s="149" t="s">
        <v>1887</v>
      </c>
      <c r="J1793" s="151">
        <v>36504</v>
      </c>
      <c r="K1793" s="151">
        <v>37418</v>
      </c>
      <c r="L1793" s="149" t="s">
        <v>632</v>
      </c>
    </row>
    <row r="1794" spans="1:12" hidden="1" x14ac:dyDescent="0.2">
      <c r="A1794" s="149" t="s">
        <v>10421</v>
      </c>
      <c r="B1794" s="152" t="s">
        <v>2902</v>
      </c>
      <c r="D1794" s="149" t="s">
        <v>3777</v>
      </c>
      <c r="E1794" s="149">
        <f t="shared" ref="E1794:E1857" si="28">VALUE(D1794)</f>
        <v>2285002000</v>
      </c>
      <c r="F1794" s="149" t="s">
        <v>2867</v>
      </c>
      <c r="G1794" s="149" t="s">
        <v>3776</v>
      </c>
      <c r="H1794" s="149" t="s">
        <v>4165</v>
      </c>
      <c r="I1794" s="149" t="s">
        <v>1887</v>
      </c>
      <c r="K1794" s="151">
        <v>37418</v>
      </c>
      <c r="L1794" s="149" t="s">
        <v>632</v>
      </c>
    </row>
    <row r="1795" spans="1:12" hidden="1" x14ac:dyDescent="0.2">
      <c r="A1795" s="149" t="s">
        <v>10421</v>
      </c>
      <c r="B1795" s="152" t="s">
        <v>2902</v>
      </c>
      <c r="D1795" s="149" t="s">
        <v>3778</v>
      </c>
      <c r="E1795" s="149">
        <f t="shared" si="28"/>
        <v>2285002005</v>
      </c>
      <c r="F1795" s="149" t="s">
        <v>2867</v>
      </c>
      <c r="G1795" s="149" t="s">
        <v>3776</v>
      </c>
      <c r="H1795" s="149" t="s">
        <v>4165</v>
      </c>
      <c r="I1795" s="149" t="s">
        <v>509</v>
      </c>
      <c r="K1795" s="151">
        <v>37418</v>
      </c>
      <c r="L1795" s="149" t="s">
        <v>510</v>
      </c>
    </row>
    <row r="1796" spans="1:12" hidden="1" x14ac:dyDescent="0.2">
      <c r="A1796" s="149" t="s">
        <v>10421</v>
      </c>
      <c r="D1796" s="149" t="s">
        <v>511</v>
      </c>
      <c r="E1796" s="149">
        <f t="shared" si="28"/>
        <v>2285002006</v>
      </c>
      <c r="F1796" s="149" t="s">
        <v>2867</v>
      </c>
      <c r="G1796" s="149" t="s">
        <v>3776</v>
      </c>
      <c r="H1796" s="149" t="s">
        <v>4165</v>
      </c>
      <c r="I1796" s="149" t="s">
        <v>512</v>
      </c>
      <c r="J1796" s="151">
        <v>37418</v>
      </c>
    </row>
    <row r="1797" spans="1:12" hidden="1" x14ac:dyDescent="0.2">
      <c r="A1797" s="149" t="s">
        <v>10421</v>
      </c>
      <c r="D1797" s="149" t="s">
        <v>513</v>
      </c>
      <c r="E1797" s="149">
        <f t="shared" si="28"/>
        <v>2285002007</v>
      </c>
      <c r="F1797" s="149" t="s">
        <v>2867</v>
      </c>
      <c r="G1797" s="149" t="s">
        <v>3776</v>
      </c>
      <c r="H1797" s="149" t="s">
        <v>4165</v>
      </c>
      <c r="I1797" s="149" t="s">
        <v>514</v>
      </c>
      <c r="J1797" s="151">
        <v>37418</v>
      </c>
    </row>
    <row r="1798" spans="1:12" hidden="1" x14ac:dyDescent="0.2">
      <c r="A1798" s="149" t="s">
        <v>10421</v>
      </c>
      <c r="D1798" s="149" t="s">
        <v>515</v>
      </c>
      <c r="E1798" s="149">
        <f t="shared" si="28"/>
        <v>2285002008</v>
      </c>
      <c r="F1798" s="149" t="s">
        <v>2867</v>
      </c>
      <c r="G1798" s="149" t="s">
        <v>3776</v>
      </c>
      <c r="H1798" s="149" t="s">
        <v>4165</v>
      </c>
      <c r="I1798" s="149" t="s">
        <v>516</v>
      </c>
      <c r="J1798" s="151">
        <v>37418</v>
      </c>
    </row>
    <row r="1799" spans="1:12" hidden="1" x14ac:dyDescent="0.2">
      <c r="A1799" s="149" t="s">
        <v>10421</v>
      </c>
      <c r="D1799" s="149" t="s">
        <v>517</v>
      </c>
      <c r="E1799" s="149">
        <f t="shared" si="28"/>
        <v>2285002009</v>
      </c>
      <c r="F1799" s="149" t="s">
        <v>2867</v>
      </c>
      <c r="G1799" s="149" t="s">
        <v>3776</v>
      </c>
      <c r="H1799" s="149" t="s">
        <v>4165</v>
      </c>
      <c r="I1799" s="149" t="s">
        <v>518</v>
      </c>
      <c r="J1799" s="151">
        <v>37418</v>
      </c>
    </row>
    <row r="1800" spans="1:12" hidden="1" x14ac:dyDescent="0.2">
      <c r="A1800" s="149" t="s">
        <v>10421</v>
      </c>
      <c r="D1800" s="149" t="s">
        <v>519</v>
      </c>
      <c r="E1800" s="149">
        <f t="shared" si="28"/>
        <v>2285002010</v>
      </c>
      <c r="F1800" s="149" t="s">
        <v>2867</v>
      </c>
      <c r="G1800" s="149" t="s">
        <v>3776</v>
      </c>
      <c r="H1800" s="149" t="s">
        <v>4165</v>
      </c>
      <c r="I1800" s="149" t="s">
        <v>520</v>
      </c>
    </row>
    <row r="1801" spans="1:12" hidden="1" x14ac:dyDescent="0.2">
      <c r="A1801" s="149" t="s">
        <v>10421</v>
      </c>
      <c r="D1801" s="149" t="s">
        <v>521</v>
      </c>
      <c r="E1801" s="149">
        <f t="shared" si="28"/>
        <v>2285002015</v>
      </c>
      <c r="F1801" s="149" t="s">
        <v>2867</v>
      </c>
      <c r="G1801" s="149" t="s">
        <v>3776</v>
      </c>
      <c r="H1801" s="149" t="s">
        <v>4165</v>
      </c>
      <c r="I1801" s="149" t="s">
        <v>522</v>
      </c>
      <c r="J1801" s="151">
        <v>36504</v>
      </c>
    </row>
    <row r="1802" spans="1:12" hidden="1" x14ac:dyDescent="0.2">
      <c r="A1802" s="149" t="s">
        <v>10421</v>
      </c>
      <c r="D1802" s="149" t="s">
        <v>523</v>
      </c>
      <c r="E1802" s="149">
        <f t="shared" si="28"/>
        <v>2285003015</v>
      </c>
      <c r="F1802" s="149" t="s">
        <v>2867</v>
      </c>
      <c r="G1802" s="149" t="s">
        <v>3776</v>
      </c>
      <c r="H1802" s="149" t="s">
        <v>524</v>
      </c>
      <c r="I1802" s="149" t="s">
        <v>522</v>
      </c>
      <c r="J1802" s="151">
        <v>36504</v>
      </c>
    </row>
    <row r="1803" spans="1:12" hidden="1" x14ac:dyDescent="0.2">
      <c r="A1803" s="149" t="s">
        <v>10421</v>
      </c>
      <c r="D1803" s="149" t="s">
        <v>525</v>
      </c>
      <c r="E1803" s="149">
        <f t="shared" si="28"/>
        <v>2285004015</v>
      </c>
      <c r="F1803" s="149" t="s">
        <v>2867</v>
      </c>
      <c r="G1803" s="149" t="s">
        <v>3776</v>
      </c>
      <c r="H1803" s="149" t="s">
        <v>526</v>
      </c>
      <c r="I1803" s="149" t="s">
        <v>522</v>
      </c>
      <c r="J1803" s="151">
        <v>36504</v>
      </c>
    </row>
    <row r="1804" spans="1:12" hidden="1" x14ac:dyDescent="0.2">
      <c r="A1804" s="149" t="s">
        <v>10421</v>
      </c>
      <c r="D1804" s="149" t="s">
        <v>527</v>
      </c>
      <c r="E1804" s="149">
        <f t="shared" si="28"/>
        <v>2285006015</v>
      </c>
      <c r="F1804" s="149" t="s">
        <v>2867</v>
      </c>
      <c r="G1804" s="149" t="s">
        <v>3776</v>
      </c>
      <c r="H1804" s="149" t="s">
        <v>2081</v>
      </c>
      <c r="I1804" s="149" t="s">
        <v>522</v>
      </c>
      <c r="J1804" s="151">
        <v>36504</v>
      </c>
    </row>
    <row r="1805" spans="1:12" hidden="1" x14ac:dyDescent="0.2">
      <c r="A1805" s="149" t="s">
        <v>10421</v>
      </c>
      <c r="D1805" s="149" t="s">
        <v>528</v>
      </c>
      <c r="E1805" s="149">
        <f t="shared" si="28"/>
        <v>2285008015</v>
      </c>
      <c r="F1805" s="149" t="s">
        <v>2867</v>
      </c>
      <c r="G1805" s="149" t="s">
        <v>3776</v>
      </c>
      <c r="H1805" s="149" t="s">
        <v>4940</v>
      </c>
      <c r="I1805" s="149" t="s">
        <v>522</v>
      </c>
      <c r="J1805" s="151">
        <v>36504</v>
      </c>
    </row>
    <row r="1806" spans="1:12" hidden="1" x14ac:dyDescent="0.2">
      <c r="A1806" s="152" t="s">
        <v>529</v>
      </c>
      <c r="D1806" s="149" t="s">
        <v>530</v>
      </c>
      <c r="E1806" s="149">
        <f t="shared" si="28"/>
        <v>2201001000</v>
      </c>
      <c r="F1806" s="149" t="s">
        <v>2867</v>
      </c>
      <c r="G1806" s="149" t="s">
        <v>531</v>
      </c>
      <c r="H1806" s="149" t="s">
        <v>532</v>
      </c>
      <c r="I1806" s="149" t="s">
        <v>533</v>
      </c>
    </row>
    <row r="1807" spans="1:12" hidden="1" x14ac:dyDescent="0.2">
      <c r="A1807" s="152" t="s">
        <v>529</v>
      </c>
      <c r="D1807" s="149" t="s">
        <v>534</v>
      </c>
      <c r="E1807" s="149">
        <f t="shared" si="28"/>
        <v>2201001110</v>
      </c>
      <c r="F1807" s="149" t="s">
        <v>2867</v>
      </c>
      <c r="G1807" s="149" t="s">
        <v>531</v>
      </c>
      <c r="H1807" s="149" t="s">
        <v>532</v>
      </c>
      <c r="I1807" s="149" t="s">
        <v>535</v>
      </c>
    </row>
    <row r="1808" spans="1:12" hidden="1" x14ac:dyDescent="0.2">
      <c r="A1808" s="152" t="s">
        <v>529</v>
      </c>
      <c r="D1808" s="149" t="s">
        <v>536</v>
      </c>
      <c r="E1808" s="149">
        <f t="shared" si="28"/>
        <v>2201001130</v>
      </c>
      <c r="F1808" s="149" t="s">
        <v>2867</v>
      </c>
      <c r="G1808" s="149" t="s">
        <v>531</v>
      </c>
      <c r="H1808" s="149" t="s">
        <v>532</v>
      </c>
      <c r="I1808" s="149" t="s">
        <v>537</v>
      </c>
    </row>
    <row r="1809" spans="1:12" hidden="1" x14ac:dyDescent="0.2">
      <c r="A1809" s="152" t="s">
        <v>529</v>
      </c>
      <c r="D1809" s="149" t="s">
        <v>538</v>
      </c>
      <c r="E1809" s="149">
        <f t="shared" si="28"/>
        <v>2201001150</v>
      </c>
      <c r="F1809" s="149" t="s">
        <v>2867</v>
      </c>
      <c r="G1809" s="149" t="s">
        <v>531</v>
      </c>
      <c r="H1809" s="149" t="s">
        <v>532</v>
      </c>
      <c r="I1809" s="149" t="s">
        <v>539</v>
      </c>
    </row>
    <row r="1810" spans="1:12" hidden="1" x14ac:dyDescent="0.2">
      <c r="A1810" s="152" t="s">
        <v>529</v>
      </c>
      <c r="D1810" s="149" t="s">
        <v>540</v>
      </c>
      <c r="E1810" s="149">
        <f t="shared" si="28"/>
        <v>2201001170</v>
      </c>
      <c r="F1810" s="149" t="s">
        <v>2867</v>
      </c>
      <c r="G1810" s="149" t="s">
        <v>531</v>
      </c>
      <c r="H1810" s="149" t="s">
        <v>532</v>
      </c>
      <c r="I1810" s="149" t="s">
        <v>541</v>
      </c>
    </row>
    <row r="1811" spans="1:12" hidden="1" x14ac:dyDescent="0.2">
      <c r="A1811" s="152" t="s">
        <v>529</v>
      </c>
      <c r="D1811" s="149" t="s">
        <v>542</v>
      </c>
      <c r="E1811" s="149">
        <f t="shared" si="28"/>
        <v>2201001190</v>
      </c>
      <c r="F1811" s="149" t="s">
        <v>2867</v>
      </c>
      <c r="G1811" s="149" t="s">
        <v>531</v>
      </c>
      <c r="H1811" s="149" t="s">
        <v>532</v>
      </c>
      <c r="I1811" s="149" t="s">
        <v>543</v>
      </c>
    </row>
    <row r="1812" spans="1:12" hidden="1" x14ac:dyDescent="0.2">
      <c r="A1812" s="152" t="s">
        <v>529</v>
      </c>
      <c r="D1812" s="149" t="s">
        <v>544</v>
      </c>
      <c r="E1812" s="149">
        <f t="shared" si="28"/>
        <v>2201001210</v>
      </c>
      <c r="F1812" s="149" t="s">
        <v>2867</v>
      </c>
      <c r="G1812" s="149" t="s">
        <v>531</v>
      </c>
      <c r="H1812" s="149" t="s">
        <v>532</v>
      </c>
      <c r="I1812" s="149" t="s">
        <v>545</v>
      </c>
    </row>
    <row r="1813" spans="1:12" hidden="1" x14ac:dyDescent="0.2">
      <c r="A1813" s="152" t="s">
        <v>529</v>
      </c>
      <c r="D1813" s="149" t="s">
        <v>546</v>
      </c>
      <c r="E1813" s="149">
        <f t="shared" si="28"/>
        <v>2201001230</v>
      </c>
      <c r="F1813" s="149" t="s">
        <v>2867</v>
      </c>
      <c r="G1813" s="149" t="s">
        <v>531</v>
      </c>
      <c r="H1813" s="149" t="s">
        <v>532</v>
      </c>
      <c r="I1813" s="149" t="s">
        <v>547</v>
      </c>
    </row>
    <row r="1814" spans="1:12" hidden="1" x14ac:dyDescent="0.2">
      <c r="A1814" s="152" t="s">
        <v>529</v>
      </c>
      <c r="D1814" s="149" t="s">
        <v>548</v>
      </c>
      <c r="E1814" s="149">
        <f t="shared" si="28"/>
        <v>2201001250</v>
      </c>
      <c r="F1814" s="149" t="s">
        <v>2867</v>
      </c>
      <c r="G1814" s="149" t="s">
        <v>531</v>
      </c>
      <c r="H1814" s="149" t="s">
        <v>532</v>
      </c>
      <c r="I1814" s="149" t="s">
        <v>8285</v>
      </c>
    </row>
    <row r="1815" spans="1:12" hidden="1" x14ac:dyDescent="0.2">
      <c r="A1815" s="152" t="s">
        <v>529</v>
      </c>
      <c r="D1815" s="149" t="s">
        <v>8286</v>
      </c>
      <c r="E1815" s="149">
        <f t="shared" si="28"/>
        <v>2201001270</v>
      </c>
      <c r="F1815" s="149" t="s">
        <v>2867</v>
      </c>
      <c r="G1815" s="149" t="s">
        <v>531</v>
      </c>
      <c r="H1815" s="149" t="s">
        <v>532</v>
      </c>
      <c r="I1815" s="149" t="s">
        <v>8287</v>
      </c>
    </row>
    <row r="1816" spans="1:12" hidden="1" x14ac:dyDescent="0.2">
      <c r="A1816" s="152" t="s">
        <v>529</v>
      </c>
      <c r="D1816" s="149" t="s">
        <v>8288</v>
      </c>
      <c r="E1816" s="149">
        <f t="shared" si="28"/>
        <v>2201001290</v>
      </c>
      <c r="F1816" s="149" t="s">
        <v>2867</v>
      </c>
      <c r="G1816" s="149" t="s">
        <v>531</v>
      </c>
      <c r="H1816" s="149" t="s">
        <v>532</v>
      </c>
      <c r="I1816" s="149" t="s">
        <v>8289</v>
      </c>
    </row>
    <row r="1817" spans="1:12" hidden="1" x14ac:dyDescent="0.2">
      <c r="A1817" s="152" t="s">
        <v>529</v>
      </c>
      <c r="D1817" s="149" t="s">
        <v>8290</v>
      </c>
      <c r="E1817" s="149">
        <f t="shared" si="28"/>
        <v>2201001310</v>
      </c>
      <c r="F1817" s="149" t="s">
        <v>2867</v>
      </c>
      <c r="G1817" s="149" t="s">
        <v>531</v>
      </c>
      <c r="H1817" s="149" t="s">
        <v>532</v>
      </c>
      <c r="I1817" s="149" t="s">
        <v>8291</v>
      </c>
    </row>
    <row r="1818" spans="1:12" hidden="1" x14ac:dyDescent="0.2">
      <c r="A1818" s="152" t="s">
        <v>529</v>
      </c>
      <c r="D1818" s="149" t="s">
        <v>8292</v>
      </c>
      <c r="E1818" s="149">
        <f t="shared" si="28"/>
        <v>2201001330</v>
      </c>
      <c r="F1818" s="149" t="s">
        <v>2867</v>
      </c>
      <c r="G1818" s="149" t="s">
        <v>531</v>
      </c>
      <c r="H1818" s="149" t="s">
        <v>532</v>
      </c>
      <c r="I1818" s="149" t="s">
        <v>8293</v>
      </c>
    </row>
    <row r="1819" spans="1:12" hidden="1" x14ac:dyDescent="0.2">
      <c r="A1819" s="152" t="s">
        <v>529</v>
      </c>
      <c r="D1819" s="149" t="s">
        <v>8294</v>
      </c>
      <c r="E1819" s="149">
        <f t="shared" si="28"/>
        <v>2201020000</v>
      </c>
      <c r="F1819" s="149" t="s">
        <v>2867</v>
      </c>
      <c r="G1819" s="149" t="s">
        <v>531</v>
      </c>
      <c r="H1819" s="149" t="s">
        <v>8295</v>
      </c>
      <c r="I1819" s="149" t="s">
        <v>533</v>
      </c>
      <c r="K1819" s="151">
        <v>37300</v>
      </c>
      <c r="L1819" s="149" t="s">
        <v>8296</v>
      </c>
    </row>
    <row r="1820" spans="1:12" hidden="1" x14ac:dyDescent="0.2">
      <c r="A1820" s="152" t="s">
        <v>529</v>
      </c>
      <c r="D1820" s="149" t="s">
        <v>8297</v>
      </c>
      <c r="E1820" s="149">
        <f t="shared" si="28"/>
        <v>2201020110</v>
      </c>
      <c r="F1820" s="149" t="s">
        <v>2867</v>
      </c>
      <c r="G1820" s="149" t="s">
        <v>531</v>
      </c>
      <c r="H1820" s="149" t="s">
        <v>8295</v>
      </c>
      <c r="I1820" s="149" t="s">
        <v>535</v>
      </c>
      <c r="K1820" s="151">
        <v>37300</v>
      </c>
      <c r="L1820" s="149" t="s">
        <v>8296</v>
      </c>
    </row>
    <row r="1821" spans="1:12" hidden="1" x14ac:dyDescent="0.2">
      <c r="A1821" s="152" t="s">
        <v>529</v>
      </c>
      <c r="D1821" s="149" t="s">
        <v>8298</v>
      </c>
      <c r="E1821" s="149">
        <f t="shared" si="28"/>
        <v>2201020130</v>
      </c>
      <c r="F1821" s="149" t="s">
        <v>2867</v>
      </c>
      <c r="G1821" s="149" t="s">
        <v>531</v>
      </c>
      <c r="H1821" s="149" t="s">
        <v>8295</v>
      </c>
      <c r="I1821" s="149" t="s">
        <v>537</v>
      </c>
      <c r="K1821" s="151">
        <v>37300</v>
      </c>
      <c r="L1821" s="149" t="s">
        <v>8296</v>
      </c>
    </row>
    <row r="1822" spans="1:12" hidden="1" x14ac:dyDescent="0.2">
      <c r="A1822" s="152" t="s">
        <v>529</v>
      </c>
      <c r="D1822" s="149" t="s">
        <v>8299</v>
      </c>
      <c r="E1822" s="149">
        <f t="shared" si="28"/>
        <v>2201020150</v>
      </c>
      <c r="F1822" s="149" t="s">
        <v>2867</v>
      </c>
      <c r="G1822" s="149" t="s">
        <v>531</v>
      </c>
      <c r="H1822" s="149" t="s">
        <v>8295</v>
      </c>
      <c r="I1822" s="149" t="s">
        <v>539</v>
      </c>
      <c r="K1822" s="151">
        <v>37300</v>
      </c>
      <c r="L1822" s="149" t="s">
        <v>8296</v>
      </c>
    </row>
    <row r="1823" spans="1:12" hidden="1" x14ac:dyDescent="0.2">
      <c r="A1823" s="152" t="s">
        <v>529</v>
      </c>
      <c r="D1823" s="149" t="s">
        <v>8300</v>
      </c>
      <c r="E1823" s="149">
        <f t="shared" si="28"/>
        <v>2201020170</v>
      </c>
      <c r="F1823" s="149" t="s">
        <v>2867</v>
      </c>
      <c r="G1823" s="149" t="s">
        <v>531</v>
      </c>
      <c r="H1823" s="149" t="s">
        <v>8295</v>
      </c>
      <c r="I1823" s="149" t="s">
        <v>541</v>
      </c>
      <c r="K1823" s="151">
        <v>37300</v>
      </c>
      <c r="L1823" s="149" t="s">
        <v>8296</v>
      </c>
    </row>
    <row r="1824" spans="1:12" hidden="1" x14ac:dyDescent="0.2">
      <c r="A1824" s="152" t="s">
        <v>529</v>
      </c>
      <c r="D1824" s="149" t="s">
        <v>8301</v>
      </c>
      <c r="E1824" s="149">
        <f t="shared" si="28"/>
        <v>2201020190</v>
      </c>
      <c r="F1824" s="149" t="s">
        <v>2867</v>
      </c>
      <c r="G1824" s="149" t="s">
        <v>531</v>
      </c>
      <c r="H1824" s="149" t="s">
        <v>8295</v>
      </c>
      <c r="I1824" s="149" t="s">
        <v>543</v>
      </c>
      <c r="K1824" s="151">
        <v>37300</v>
      </c>
      <c r="L1824" s="149" t="s">
        <v>8296</v>
      </c>
    </row>
    <row r="1825" spans="1:12" hidden="1" x14ac:dyDescent="0.2">
      <c r="A1825" s="152" t="s">
        <v>529</v>
      </c>
      <c r="D1825" s="149" t="s">
        <v>8302</v>
      </c>
      <c r="E1825" s="149">
        <f t="shared" si="28"/>
        <v>2201020210</v>
      </c>
      <c r="F1825" s="149" t="s">
        <v>2867</v>
      </c>
      <c r="G1825" s="149" t="s">
        <v>531</v>
      </c>
      <c r="H1825" s="149" t="s">
        <v>8295</v>
      </c>
      <c r="I1825" s="149" t="s">
        <v>545</v>
      </c>
      <c r="K1825" s="151">
        <v>37300</v>
      </c>
      <c r="L1825" s="149" t="s">
        <v>8296</v>
      </c>
    </row>
    <row r="1826" spans="1:12" hidden="1" x14ac:dyDescent="0.2">
      <c r="A1826" s="152" t="s">
        <v>529</v>
      </c>
      <c r="D1826" s="149" t="s">
        <v>8303</v>
      </c>
      <c r="E1826" s="149">
        <f t="shared" si="28"/>
        <v>2201020230</v>
      </c>
      <c r="F1826" s="149" t="s">
        <v>2867</v>
      </c>
      <c r="G1826" s="149" t="s">
        <v>531</v>
      </c>
      <c r="H1826" s="149" t="s">
        <v>8295</v>
      </c>
      <c r="I1826" s="149" t="s">
        <v>547</v>
      </c>
      <c r="K1826" s="151">
        <v>37300</v>
      </c>
      <c r="L1826" s="149" t="s">
        <v>8296</v>
      </c>
    </row>
    <row r="1827" spans="1:12" hidden="1" x14ac:dyDescent="0.2">
      <c r="A1827" s="152" t="s">
        <v>529</v>
      </c>
      <c r="D1827" s="149" t="s">
        <v>8304</v>
      </c>
      <c r="E1827" s="149">
        <f t="shared" si="28"/>
        <v>2201020250</v>
      </c>
      <c r="F1827" s="149" t="s">
        <v>2867</v>
      </c>
      <c r="G1827" s="149" t="s">
        <v>531</v>
      </c>
      <c r="H1827" s="149" t="s">
        <v>8295</v>
      </c>
      <c r="I1827" s="149" t="s">
        <v>8285</v>
      </c>
      <c r="K1827" s="151">
        <v>37300</v>
      </c>
      <c r="L1827" s="149" t="s">
        <v>8296</v>
      </c>
    </row>
    <row r="1828" spans="1:12" hidden="1" x14ac:dyDescent="0.2">
      <c r="A1828" s="152" t="s">
        <v>529</v>
      </c>
      <c r="D1828" s="149" t="s">
        <v>8305</v>
      </c>
      <c r="E1828" s="149">
        <f t="shared" si="28"/>
        <v>2201020270</v>
      </c>
      <c r="F1828" s="149" t="s">
        <v>2867</v>
      </c>
      <c r="G1828" s="149" t="s">
        <v>531</v>
      </c>
      <c r="H1828" s="149" t="s">
        <v>8295</v>
      </c>
      <c r="I1828" s="149" t="s">
        <v>8287</v>
      </c>
      <c r="K1828" s="151">
        <v>37300</v>
      </c>
      <c r="L1828" s="149" t="s">
        <v>8296</v>
      </c>
    </row>
    <row r="1829" spans="1:12" hidden="1" x14ac:dyDescent="0.2">
      <c r="A1829" s="152" t="s">
        <v>529</v>
      </c>
      <c r="D1829" s="149" t="s">
        <v>5303</v>
      </c>
      <c r="E1829" s="149">
        <f t="shared" si="28"/>
        <v>2201020290</v>
      </c>
      <c r="F1829" s="149" t="s">
        <v>2867</v>
      </c>
      <c r="G1829" s="149" t="s">
        <v>531</v>
      </c>
      <c r="H1829" s="149" t="s">
        <v>8295</v>
      </c>
      <c r="I1829" s="149" t="s">
        <v>8289</v>
      </c>
      <c r="K1829" s="151">
        <v>37300</v>
      </c>
      <c r="L1829" s="149" t="s">
        <v>8296</v>
      </c>
    </row>
    <row r="1830" spans="1:12" hidden="1" x14ac:dyDescent="0.2">
      <c r="A1830" s="152" t="s">
        <v>529</v>
      </c>
      <c r="D1830" s="149" t="s">
        <v>5304</v>
      </c>
      <c r="E1830" s="149">
        <f t="shared" si="28"/>
        <v>2201020310</v>
      </c>
      <c r="F1830" s="149" t="s">
        <v>2867</v>
      </c>
      <c r="G1830" s="149" t="s">
        <v>531</v>
      </c>
      <c r="H1830" s="149" t="s">
        <v>8295</v>
      </c>
      <c r="I1830" s="149" t="s">
        <v>8291</v>
      </c>
      <c r="K1830" s="151">
        <v>37300</v>
      </c>
      <c r="L1830" s="149" t="s">
        <v>8296</v>
      </c>
    </row>
    <row r="1831" spans="1:12" hidden="1" x14ac:dyDescent="0.2">
      <c r="A1831" s="152" t="s">
        <v>529</v>
      </c>
      <c r="D1831" s="149" t="s">
        <v>5305</v>
      </c>
      <c r="E1831" s="149">
        <f t="shared" si="28"/>
        <v>2201020330</v>
      </c>
      <c r="F1831" s="149" t="s">
        <v>2867</v>
      </c>
      <c r="G1831" s="149" t="s">
        <v>531</v>
      </c>
      <c r="H1831" s="149" t="s">
        <v>8295</v>
      </c>
      <c r="I1831" s="149" t="s">
        <v>8293</v>
      </c>
      <c r="K1831" s="151">
        <v>37300</v>
      </c>
      <c r="L1831" s="149" t="s">
        <v>8296</v>
      </c>
    </row>
    <row r="1832" spans="1:12" hidden="1" x14ac:dyDescent="0.2">
      <c r="A1832" s="152" t="s">
        <v>529</v>
      </c>
      <c r="D1832" s="149" t="s">
        <v>5306</v>
      </c>
      <c r="E1832" s="149">
        <f t="shared" si="28"/>
        <v>2201040000</v>
      </c>
      <c r="F1832" s="149" t="s">
        <v>2867</v>
      </c>
      <c r="G1832" s="149" t="s">
        <v>531</v>
      </c>
      <c r="H1832" s="149" t="s">
        <v>5307</v>
      </c>
      <c r="I1832" s="149" t="s">
        <v>533</v>
      </c>
      <c r="K1832" s="151">
        <v>37300</v>
      </c>
      <c r="L1832" s="149" t="s">
        <v>8296</v>
      </c>
    </row>
    <row r="1833" spans="1:12" hidden="1" x14ac:dyDescent="0.2">
      <c r="A1833" s="152" t="s">
        <v>529</v>
      </c>
      <c r="D1833" s="149" t="s">
        <v>5308</v>
      </c>
      <c r="E1833" s="149">
        <f t="shared" si="28"/>
        <v>2201040110</v>
      </c>
      <c r="F1833" s="149" t="s">
        <v>2867</v>
      </c>
      <c r="G1833" s="149" t="s">
        <v>531</v>
      </c>
      <c r="H1833" s="149" t="s">
        <v>5307</v>
      </c>
      <c r="I1833" s="149" t="s">
        <v>535</v>
      </c>
      <c r="K1833" s="151">
        <v>37300</v>
      </c>
      <c r="L1833" s="149" t="s">
        <v>8296</v>
      </c>
    </row>
    <row r="1834" spans="1:12" hidden="1" x14ac:dyDescent="0.2">
      <c r="A1834" s="152" t="s">
        <v>529</v>
      </c>
      <c r="D1834" s="149" t="s">
        <v>5309</v>
      </c>
      <c r="E1834" s="149">
        <f t="shared" si="28"/>
        <v>2201040130</v>
      </c>
      <c r="F1834" s="149" t="s">
        <v>2867</v>
      </c>
      <c r="G1834" s="149" t="s">
        <v>531</v>
      </c>
      <c r="H1834" s="149" t="s">
        <v>5307</v>
      </c>
      <c r="I1834" s="149" t="s">
        <v>537</v>
      </c>
      <c r="K1834" s="151">
        <v>37300</v>
      </c>
      <c r="L1834" s="149" t="s">
        <v>8296</v>
      </c>
    </row>
    <row r="1835" spans="1:12" hidden="1" x14ac:dyDescent="0.2">
      <c r="A1835" s="152" t="s">
        <v>529</v>
      </c>
      <c r="D1835" s="149" t="s">
        <v>5310</v>
      </c>
      <c r="E1835" s="149">
        <f t="shared" si="28"/>
        <v>2201040150</v>
      </c>
      <c r="F1835" s="149" t="s">
        <v>2867</v>
      </c>
      <c r="G1835" s="149" t="s">
        <v>531</v>
      </c>
      <c r="H1835" s="149" t="s">
        <v>5307</v>
      </c>
      <c r="I1835" s="149" t="s">
        <v>539</v>
      </c>
      <c r="K1835" s="151">
        <v>37300</v>
      </c>
      <c r="L1835" s="149" t="s">
        <v>8296</v>
      </c>
    </row>
    <row r="1836" spans="1:12" hidden="1" x14ac:dyDescent="0.2">
      <c r="A1836" s="152" t="s">
        <v>529</v>
      </c>
      <c r="D1836" s="149" t="s">
        <v>5311</v>
      </c>
      <c r="E1836" s="149">
        <f t="shared" si="28"/>
        <v>2201040170</v>
      </c>
      <c r="F1836" s="149" t="s">
        <v>2867</v>
      </c>
      <c r="G1836" s="149" t="s">
        <v>531</v>
      </c>
      <c r="H1836" s="149" t="s">
        <v>5307</v>
      </c>
      <c r="I1836" s="149" t="s">
        <v>541</v>
      </c>
      <c r="K1836" s="151">
        <v>37300</v>
      </c>
      <c r="L1836" s="149" t="s">
        <v>8296</v>
      </c>
    </row>
    <row r="1837" spans="1:12" hidden="1" x14ac:dyDescent="0.2">
      <c r="A1837" s="152" t="s">
        <v>529</v>
      </c>
      <c r="D1837" s="149" t="s">
        <v>5312</v>
      </c>
      <c r="E1837" s="149">
        <f t="shared" si="28"/>
        <v>2201040190</v>
      </c>
      <c r="F1837" s="149" t="s">
        <v>2867</v>
      </c>
      <c r="G1837" s="149" t="s">
        <v>531</v>
      </c>
      <c r="H1837" s="149" t="s">
        <v>5307</v>
      </c>
      <c r="I1837" s="149" t="s">
        <v>543</v>
      </c>
      <c r="K1837" s="151">
        <v>37300</v>
      </c>
      <c r="L1837" s="149" t="s">
        <v>8296</v>
      </c>
    </row>
    <row r="1838" spans="1:12" hidden="1" x14ac:dyDescent="0.2">
      <c r="A1838" s="152" t="s">
        <v>529</v>
      </c>
      <c r="D1838" s="149" t="s">
        <v>5313</v>
      </c>
      <c r="E1838" s="149">
        <f t="shared" si="28"/>
        <v>2201040210</v>
      </c>
      <c r="F1838" s="149" t="s">
        <v>2867</v>
      </c>
      <c r="G1838" s="149" t="s">
        <v>531</v>
      </c>
      <c r="H1838" s="149" t="s">
        <v>5307</v>
      </c>
      <c r="I1838" s="149" t="s">
        <v>545</v>
      </c>
      <c r="K1838" s="151">
        <v>37300</v>
      </c>
      <c r="L1838" s="149" t="s">
        <v>8296</v>
      </c>
    </row>
    <row r="1839" spans="1:12" hidden="1" x14ac:dyDescent="0.2">
      <c r="A1839" s="152" t="s">
        <v>529</v>
      </c>
      <c r="D1839" s="149" t="s">
        <v>5314</v>
      </c>
      <c r="E1839" s="149">
        <f t="shared" si="28"/>
        <v>2201040230</v>
      </c>
      <c r="F1839" s="149" t="s">
        <v>2867</v>
      </c>
      <c r="G1839" s="149" t="s">
        <v>531</v>
      </c>
      <c r="H1839" s="149" t="s">
        <v>5307</v>
      </c>
      <c r="I1839" s="149" t="s">
        <v>547</v>
      </c>
      <c r="K1839" s="151">
        <v>37300</v>
      </c>
      <c r="L1839" s="149" t="s">
        <v>8296</v>
      </c>
    </row>
    <row r="1840" spans="1:12" hidden="1" x14ac:dyDescent="0.2">
      <c r="A1840" s="152" t="s">
        <v>529</v>
      </c>
      <c r="D1840" s="149" t="s">
        <v>5315</v>
      </c>
      <c r="E1840" s="149">
        <f t="shared" si="28"/>
        <v>2201040250</v>
      </c>
      <c r="F1840" s="149" t="s">
        <v>2867</v>
      </c>
      <c r="G1840" s="149" t="s">
        <v>531</v>
      </c>
      <c r="H1840" s="149" t="s">
        <v>5307</v>
      </c>
      <c r="I1840" s="149" t="s">
        <v>8285</v>
      </c>
      <c r="K1840" s="151">
        <v>37300</v>
      </c>
      <c r="L1840" s="149" t="s">
        <v>8296</v>
      </c>
    </row>
    <row r="1841" spans="1:12" hidden="1" x14ac:dyDescent="0.2">
      <c r="A1841" s="152" t="s">
        <v>529</v>
      </c>
      <c r="D1841" s="149" t="s">
        <v>5316</v>
      </c>
      <c r="E1841" s="149">
        <f t="shared" si="28"/>
        <v>2201040270</v>
      </c>
      <c r="F1841" s="149" t="s">
        <v>2867</v>
      </c>
      <c r="G1841" s="149" t="s">
        <v>531</v>
      </c>
      <c r="H1841" s="149" t="s">
        <v>5307</v>
      </c>
      <c r="I1841" s="149" t="s">
        <v>8287</v>
      </c>
      <c r="K1841" s="151">
        <v>37300</v>
      </c>
      <c r="L1841" s="149" t="s">
        <v>8296</v>
      </c>
    </row>
    <row r="1842" spans="1:12" hidden="1" x14ac:dyDescent="0.2">
      <c r="A1842" s="152" t="s">
        <v>529</v>
      </c>
      <c r="D1842" s="149" t="s">
        <v>5317</v>
      </c>
      <c r="E1842" s="149">
        <f t="shared" si="28"/>
        <v>2201040290</v>
      </c>
      <c r="F1842" s="149" t="s">
        <v>2867</v>
      </c>
      <c r="G1842" s="149" t="s">
        <v>531</v>
      </c>
      <c r="H1842" s="149" t="s">
        <v>5307</v>
      </c>
      <c r="I1842" s="149" t="s">
        <v>8289</v>
      </c>
      <c r="K1842" s="151">
        <v>37300</v>
      </c>
      <c r="L1842" s="149" t="s">
        <v>8296</v>
      </c>
    </row>
    <row r="1843" spans="1:12" hidden="1" x14ac:dyDescent="0.2">
      <c r="A1843" s="152" t="s">
        <v>529</v>
      </c>
      <c r="D1843" s="149" t="s">
        <v>5318</v>
      </c>
      <c r="E1843" s="149">
        <f t="shared" si="28"/>
        <v>2201040310</v>
      </c>
      <c r="F1843" s="149" t="s">
        <v>2867</v>
      </c>
      <c r="G1843" s="149" t="s">
        <v>531</v>
      </c>
      <c r="H1843" s="149" t="s">
        <v>5307</v>
      </c>
      <c r="I1843" s="149" t="s">
        <v>8291</v>
      </c>
      <c r="K1843" s="151">
        <v>37300</v>
      </c>
      <c r="L1843" s="149" t="s">
        <v>8296</v>
      </c>
    </row>
    <row r="1844" spans="1:12" hidden="1" x14ac:dyDescent="0.2">
      <c r="A1844" s="152" t="s">
        <v>529</v>
      </c>
      <c r="D1844" s="149" t="s">
        <v>5319</v>
      </c>
      <c r="E1844" s="149">
        <f t="shared" si="28"/>
        <v>2201040330</v>
      </c>
      <c r="F1844" s="149" t="s">
        <v>2867</v>
      </c>
      <c r="G1844" s="149" t="s">
        <v>531</v>
      </c>
      <c r="H1844" s="149" t="s">
        <v>5307</v>
      </c>
      <c r="I1844" s="149" t="s">
        <v>8293</v>
      </c>
      <c r="K1844" s="151">
        <v>37300</v>
      </c>
      <c r="L1844" s="149" t="s">
        <v>8296</v>
      </c>
    </row>
    <row r="1845" spans="1:12" hidden="1" x14ac:dyDescent="0.2">
      <c r="A1845" s="152" t="s">
        <v>529</v>
      </c>
      <c r="D1845" s="149" t="s">
        <v>5320</v>
      </c>
      <c r="E1845" s="149">
        <f t="shared" si="28"/>
        <v>2201070000</v>
      </c>
      <c r="F1845" s="149" t="s">
        <v>2867</v>
      </c>
      <c r="G1845" s="149" t="s">
        <v>531</v>
      </c>
      <c r="H1845" s="149" t="s">
        <v>5321</v>
      </c>
      <c r="I1845" s="149" t="s">
        <v>533</v>
      </c>
      <c r="K1845" s="151">
        <v>37300</v>
      </c>
      <c r="L1845" s="149" t="s">
        <v>8296</v>
      </c>
    </row>
    <row r="1846" spans="1:12" hidden="1" x14ac:dyDescent="0.2">
      <c r="A1846" s="152" t="s">
        <v>529</v>
      </c>
      <c r="D1846" s="149" t="s">
        <v>5322</v>
      </c>
      <c r="E1846" s="149">
        <f t="shared" si="28"/>
        <v>2201070110</v>
      </c>
      <c r="F1846" s="149" t="s">
        <v>2867</v>
      </c>
      <c r="G1846" s="149" t="s">
        <v>531</v>
      </c>
      <c r="H1846" s="149" t="s">
        <v>5321</v>
      </c>
      <c r="I1846" s="149" t="s">
        <v>535</v>
      </c>
      <c r="K1846" s="151">
        <v>37300</v>
      </c>
      <c r="L1846" s="149" t="s">
        <v>8296</v>
      </c>
    </row>
    <row r="1847" spans="1:12" hidden="1" x14ac:dyDescent="0.2">
      <c r="A1847" s="152" t="s">
        <v>529</v>
      </c>
      <c r="D1847" s="149" t="s">
        <v>5323</v>
      </c>
      <c r="E1847" s="149">
        <f t="shared" si="28"/>
        <v>2201070130</v>
      </c>
      <c r="F1847" s="149" t="s">
        <v>2867</v>
      </c>
      <c r="G1847" s="149" t="s">
        <v>531</v>
      </c>
      <c r="H1847" s="149" t="s">
        <v>5321</v>
      </c>
      <c r="I1847" s="149" t="s">
        <v>537</v>
      </c>
      <c r="K1847" s="151">
        <v>37042</v>
      </c>
      <c r="L1847" s="149" t="s">
        <v>5324</v>
      </c>
    </row>
    <row r="1848" spans="1:12" hidden="1" x14ac:dyDescent="0.2">
      <c r="A1848" s="152" t="s">
        <v>529</v>
      </c>
      <c r="D1848" s="149" t="s">
        <v>5325</v>
      </c>
      <c r="E1848" s="149">
        <f t="shared" si="28"/>
        <v>2201070150</v>
      </c>
      <c r="F1848" s="149" t="s">
        <v>2867</v>
      </c>
      <c r="G1848" s="149" t="s">
        <v>531</v>
      </c>
      <c r="H1848" s="149" t="s">
        <v>5321</v>
      </c>
      <c r="I1848" s="149" t="s">
        <v>539</v>
      </c>
      <c r="K1848" s="151">
        <v>37300</v>
      </c>
      <c r="L1848" s="149" t="s">
        <v>8296</v>
      </c>
    </row>
    <row r="1849" spans="1:12" hidden="1" x14ac:dyDescent="0.2">
      <c r="A1849" s="152" t="s">
        <v>529</v>
      </c>
      <c r="D1849" s="149" t="s">
        <v>5326</v>
      </c>
      <c r="E1849" s="149">
        <f t="shared" si="28"/>
        <v>2201070170</v>
      </c>
      <c r="F1849" s="149" t="s">
        <v>2867</v>
      </c>
      <c r="G1849" s="149" t="s">
        <v>531</v>
      </c>
      <c r="H1849" s="149" t="s">
        <v>5321</v>
      </c>
      <c r="I1849" s="149" t="s">
        <v>541</v>
      </c>
      <c r="K1849" s="151">
        <v>37300</v>
      </c>
      <c r="L1849" s="149" t="s">
        <v>8296</v>
      </c>
    </row>
    <row r="1850" spans="1:12" hidden="1" x14ac:dyDescent="0.2">
      <c r="A1850" s="152" t="s">
        <v>529</v>
      </c>
      <c r="D1850" s="149" t="s">
        <v>5327</v>
      </c>
      <c r="E1850" s="149">
        <f t="shared" si="28"/>
        <v>2201070190</v>
      </c>
      <c r="F1850" s="149" t="s">
        <v>2867</v>
      </c>
      <c r="G1850" s="149" t="s">
        <v>531</v>
      </c>
      <c r="H1850" s="149" t="s">
        <v>5321</v>
      </c>
      <c r="I1850" s="149" t="s">
        <v>543</v>
      </c>
      <c r="K1850" s="151">
        <v>37300</v>
      </c>
      <c r="L1850" s="149" t="s">
        <v>8296</v>
      </c>
    </row>
    <row r="1851" spans="1:12" hidden="1" x14ac:dyDescent="0.2">
      <c r="A1851" s="152" t="s">
        <v>529</v>
      </c>
      <c r="D1851" s="149" t="s">
        <v>5328</v>
      </c>
      <c r="E1851" s="149">
        <f t="shared" si="28"/>
        <v>2201070210</v>
      </c>
      <c r="F1851" s="149" t="s">
        <v>2867</v>
      </c>
      <c r="G1851" s="149" t="s">
        <v>531</v>
      </c>
      <c r="H1851" s="149" t="s">
        <v>5321</v>
      </c>
      <c r="I1851" s="149" t="s">
        <v>545</v>
      </c>
      <c r="K1851" s="151">
        <v>37300</v>
      </c>
      <c r="L1851" s="149" t="s">
        <v>8296</v>
      </c>
    </row>
    <row r="1852" spans="1:12" hidden="1" x14ac:dyDescent="0.2">
      <c r="A1852" s="152" t="s">
        <v>529</v>
      </c>
      <c r="D1852" s="149" t="s">
        <v>5329</v>
      </c>
      <c r="E1852" s="149">
        <f t="shared" si="28"/>
        <v>2201070230</v>
      </c>
      <c r="F1852" s="149" t="s">
        <v>2867</v>
      </c>
      <c r="G1852" s="149" t="s">
        <v>531</v>
      </c>
      <c r="H1852" s="149" t="s">
        <v>5321</v>
      </c>
      <c r="I1852" s="149" t="s">
        <v>547</v>
      </c>
      <c r="K1852" s="151">
        <v>37300</v>
      </c>
      <c r="L1852" s="149" t="s">
        <v>8296</v>
      </c>
    </row>
    <row r="1853" spans="1:12" hidden="1" x14ac:dyDescent="0.2">
      <c r="A1853" s="152" t="s">
        <v>529</v>
      </c>
      <c r="D1853" s="149" t="s">
        <v>5330</v>
      </c>
      <c r="E1853" s="149">
        <f t="shared" si="28"/>
        <v>2201070250</v>
      </c>
      <c r="F1853" s="149" t="s">
        <v>2867</v>
      </c>
      <c r="G1853" s="149" t="s">
        <v>531</v>
      </c>
      <c r="H1853" s="149" t="s">
        <v>5321</v>
      </c>
      <c r="I1853" s="149" t="s">
        <v>8285</v>
      </c>
      <c r="K1853" s="151">
        <v>37300</v>
      </c>
      <c r="L1853" s="149" t="s">
        <v>8296</v>
      </c>
    </row>
    <row r="1854" spans="1:12" hidden="1" x14ac:dyDescent="0.2">
      <c r="A1854" s="152" t="s">
        <v>529</v>
      </c>
      <c r="D1854" s="149" t="s">
        <v>5331</v>
      </c>
      <c r="E1854" s="149">
        <f t="shared" si="28"/>
        <v>2201070270</v>
      </c>
      <c r="F1854" s="149" t="s">
        <v>2867</v>
      </c>
      <c r="G1854" s="149" t="s">
        <v>531</v>
      </c>
      <c r="H1854" s="149" t="s">
        <v>5321</v>
      </c>
      <c r="I1854" s="149" t="s">
        <v>8287</v>
      </c>
      <c r="K1854" s="151">
        <v>37300</v>
      </c>
      <c r="L1854" s="149" t="s">
        <v>8296</v>
      </c>
    </row>
    <row r="1855" spans="1:12" hidden="1" x14ac:dyDescent="0.2">
      <c r="A1855" s="152" t="s">
        <v>529</v>
      </c>
      <c r="D1855" s="149" t="s">
        <v>5332</v>
      </c>
      <c r="E1855" s="149">
        <f t="shared" si="28"/>
        <v>2201070290</v>
      </c>
      <c r="F1855" s="149" t="s">
        <v>2867</v>
      </c>
      <c r="G1855" s="149" t="s">
        <v>531</v>
      </c>
      <c r="H1855" s="149" t="s">
        <v>5321</v>
      </c>
      <c r="I1855" s="149" t="s">
        <v>8289</v>
      </c>
      <c r="K1855" s="151">
        <v>37300</v>
      </c>
      <c r="L1855" s="149" t="s">
        <v>8296</v>
      </c>
    </row>
    <row r="1856" spans="1:12" hidden="1" x14ac:dyDescent="0.2">
      <c r="A1856" s="152" t="s">
        <v>529</v>
      </c>
      <c r="D1856" s="149" t="s">
        <v>5333</v>
      </c>
      <c r="E1856" s="149">
        <f t="shared" si="28"/>
        <v>2201070310</v>
      </c>
      <c r="F1856" s="149" t="s">
        <v>2867</v>
      </c>
      <c r="G1856" s="149" t="s">
        <v>531</v>
      </c>
      <c r="H1856" s="149" t="s">
        <v>5321</v>
      </c>
      <c r="I1856" s="149" t="s">
        <v>8291</v>
      </c>
      <c r="K1856" s="151">
        <v>37300</v>
      </c>
      <c r="L1856" s="149" t="s">
        <v>8296</v>
      </c>
    </row>
    <row r="1857" spans="1:12" hidden="1" x14ac:dyDescent="0.2">
      <c r="A1857" s="152" t="s">
        <v>529</v>
      </c>
      <c r="D1857" s="149" t="s">
        <v>5334</v>
      </c>
      <c r="E1857" s="149">
        <f t="shared" si="28"/>
        <v>2201070330</v>
      </c>
      <c r="F1857" s="149" t="s">
        <v>2867</v>
      </c>
      <c r="G1857" s="149" t="s">
        <v>531</v>
      </c>
      <c r="H1857" s="149" t="s">
        <v>5321</v>
      </c>
      <c r="I1857" s="149" t="s">
        <v>8293</v>
      </c>
      <c r="K1857" s="151">
        <v>37300</v>
      </c>
      <c r="L1857" s="149" t="s">
        <v>8296</v>
      </c>
    </row>
    <row r="1858" spans="1:12" hidden="1" x14ac:dyDescent="0.2">
      <c r="A1858" s="152" t="s">
        <v>529</v>
      </c>
      <c r="D1858" s="149" t="s">
        <v>5335</v>
      </c>
      <c r="E1858" s="149">
        <f t="shared" ref="E1858:E1921" si="29">VALUE(D1858)</f>
        <v>2201080000</v>
      </c>
      <c r="F1858" s="149" t="s">
        <v>2867</v>
      </c>
      <c r="G1858" s="149" t="s">
        <v>531</v>
      </c>
      <c r="H1858" s="149" t="s">
        <v>5336</v>
      </c>
      <c r="I1858" s="149" t="s">
        <v>533</v>
      </c>
    </row>
    <row r="1859" spans="1:12" hidden="1" x14ac:dyDescent="0.2">
      <c r="A1859" s="152" t="s">
        <v>529</v>
      </c>
      <c r="D1859" s="149" t="s">
        <v>5337</v>
      </c>
      <c r="E1859" s="149">
        <f t="shared" si="29"/>
        <v>2201080110</v>
      </c>
      <c r="F1859" s="149" t="s">
        <v>2867</v>
      </c>
      <c r="G1859" s="149" t="s">
        <v>531</v>
      </c>
      <c r="H1859" s="149" t="s">
        <v>5336</v>
      </c>
      <c r="I1859" s="149" t="s">
        <v>535</v>
      </c>
    </row>
    <row r="1860" spans="1:12" hidden="1" x14ac:dyDescent="0.2">
      <c r="A1860" s="152" t="s">
        <v>529</v>
      </c>
      <c r="D1860" s="149" t="s">
        <v>5338</v>
      </c>
      <c r="E1860" s="149">
        <f t="shared" si="29"/>
        <v>2201080130</v>
      </c>
      <c r="F1860" s="149" t="s">
        <v>2867</v>
      </c>
      <c r="G1860" s="149" t="s">
        <v>531</v>
      </c>
      <c r="H1860" s="149" t="s">
        <v>5336</v>
      </c>
      <c r="I1860" s="149" t="s">
        <v>537</v>
      </c>
    </row>
    <row r="1861" spans="1:12" hidden="1" x14ac:dyDescent="0.2">
      <c r="A1861" s="152" t="s">
        <v>529</v>
      </c>
      <c r="D1861" s="149" t="s">
        <v>5339</v>
      </c>
      <c r="E1861" s="149">
        <f t="shared" si="29"/>
        <v>2201080150</v>
      </c>
      <c r="F1861" s="149" t="s">
        <v>2867</v>
      </c>
      <c r="G1861" s="149" t="s">
        <v>531</v>
      </c>
      <c r="H1861" s="149" t="s">
        <v>5336</v>
      </c>
      <c r="I1861" s="149" t="s">
        <v>539</v>
      </c>
    </row>
    <row r="1862" spans="1:12" hidden="1" x14ac:dyDescent="0.2">
      <c r="A1862" s="152" t="s">
        <v>529</v>
      </c>
      <c r="D1862" s="149" t="s">
        <v>5340</v>
      </c>
      <c r="E1862" s="149">
        <f t="shared" si="29"/>
        <v>2201080170</v>
      </c>
      <c r="F1862" s="149" t="s">
        <v>2867</v>
      </c>
      <c r="G1862" s="149" t="s">
        <v>531</v>
      </c>
      <c r="H1862" s="149" t="s">
        <v>5336</v>
      </c>
      <c r="I1862" s="149" t="s">
        <v>541</v>
      </c>
    </row>
    <row r="1863" spans="1:12" hidden="1" x14ac:dyDescent="0.2">
      <c r="A1863" s="152" t="s">
        <v>529</v>
      </c>
      <c r="D1863" s="149" t="s">
        <v>5341</v>
      </c>
      <c r="E1863" s="149">
        <f t="shared" si="29"/>
        <v>2201080190</v>
      </c>
      <c r="F1863" s="149" t="s">
        <v>2867</v>
      </c>
      <c r="G1863" s="149" t="s">
        <v>531</v>
      </c>
      <c r="H1863" s="149" t="s">
        <v>5336</v>
      </c>
      <c r="I1863" s="149" t="s">
        <v>543</v>
      </c>
    </row>
    <row r="1864" spans="1:12" hidden="1" x14ac:dyDescent="0.2">
      <c r="A1864" s="152" t="s">
        <v>529</v>
      </c>
      <c r="D1864" s="149" t="s">
        <v>5342</v>
      </c>
      <c r="E1864" s="149">
        <f t="shared" si="29"/>
        <v>2201080210</v>
      </c>
      <c r="F1864" s="149" t="s">
        <v>2867</v>
      </c>
      <c r="G1864" s="149" t="s">
        <v>531</v>
      </c>
      <c r="H1864" s="149" t="s">
        <v>5336</v>
      </c>
      <c r="I1864" s="149" t="s">
        <v>545</v>
      </c>
    </row>
    <row r="1865" spans="1:12" hidden="1" x14ac:dyDescent="0.2">
      <c r="A1865" s="152" t="s">
        <v>529</v>
      </c>
      <c r="D1865" s="149" t="s">
        <v>5343</v>
      </c>
      <c r="E1865" s="149">
        <f t="shared" si="29"/>
        <v>2201080230</v>
      </c>
      <c r="F1865" s="149" t="s">
        <v>2867</v>
      </c>
      <c r="G1865" s="149" t="s">
        <v>531</v>
      </c>
      <c r="H1865" s="149" t="s">
        <v>5336</v>
      </c>
      <c r="I1865" s="149" t="s">
        <v>547</v>
      </c>
    </row>
    <row r="1866" spans="1:12" hidden="1" x14ac:dyDescent="0.2">
      <c r="A1866" s="152" t="s">
        <v>529</v>
      </c>
      <c r="D1866" s="149" t="s">
        <v>5344</v>
      </c>
      <c r="E1866" s="149">
        <f t="shared" si="29"/>
        <v>2201080250</v>
      </c>
      <c r="F1866" s="149" t="s">
        <v>2867</v>
      </c>
      <c r="G1866" s="149" t="s">
        <v>531</v>
      </c>
      <c r="H1866" s="149" t="s">
        <v>5336</v>
      </c>
      <c r="I1866" s="149" t="s">
        <v>8285</v>
      </c>
    </row>
    <row r="1867" spans="1:12" hidden="1" x14ac:dyDescent="0.2">
      <c r="A1867" s="152" t="s">
        <v>529</v>
      </c>
      <c r="D1867" s="149" t="s">
        <v>5345</v>
      </c>
      <c r="E1867" s="149">
        <f t="shared" si="29"/>
        <v>2201080270</v>
      </c>
      <c r="F1867" s="149" t="s">
        <v>2867</v>
      </c>
      <c r="G1867" s="149" t="s">
        <v>531</v>
      </c>
      <c r="H1867" s="149" t="s">
        <v>5336</v>
      </c>
      <c r="I1867" s="149" t="s">
        <v>8287</v>
      </c>
    </row>
    <row r="1868" spans="1:12" hidden="1" x14ac:dyDescent="0.2">
      <c r="A1868" s="152" t="s">
        <v>529</v>
      </c>
      <c r="D1868" s="149" t="s">
        <v>5346</v>
      </c>
      <c r="E1868" s="149">
        <f t="shared" si="29"/>
        <v>2201080290</v>
      </c>
      <c r="F1868" s="149" t="s">
        <v>2867</v>
      </c>
      <c r="G1868" s="149" t="s">
        <v>531</v>
      </c>
      <c r="H1868" s="149" t="s">
        <v>5336</v>
      </c>
      <c r="I1868" s="149" t="s">
        <v>8289</v>
      </c>
    </row>
    <row r="1869" spans="1:12" hidden="1" x14ac:dyDescent="0.2">
      <c r="A1869" s="152" t="s">
        <v>529</v>
      </c>
      <c r="D1869" s="149" t="s">
        <v>5347</v>
      </c>
      <c r="E1869" s="149">
        <f t="shared" si="29"/>
        <v>2201080310</v>
      </c>
      <c r="F1869" s="149" t="s">
        <v>2867</v>
      </c>
      <c r="G1869" s="149" t="s">
        <v>531</v>
      </c>
      <c r="H1869" s="149" t="s">
        <v>5336</v>
      </c>
      <c r="I1869" s="149" t="s">
        <v>8291</v>
      </c>
    </row>
    <row r="1870" spans="1:12" hidden="1" x14ac:dyDescent="0.2">
      <c r="A1870" s="152" t="s">
        <v>529</v>
      </c>
      <c r="D1870" s="149" t="s">
        <v>5348</v>
      </c>
      <c r="E1870" s="149">
        <f t="shared" si="29"/>
        <v>2201080330</v>
      </c>
      <c r="F1870" s="149" t="s">
        <v>2867</v>
      </c>
      <c r="G1870" s="149" t="s">
        <v>531</v>
      </c>
      <c r="H1870" s="149" t="s">
        <v>5336</v>
      </c>
      <c r="I1870" s="149" t="s">
        <v>8293</v>
      </c>
    </row>
    <row r="1871" spans="1:12" hidden="1" x14ac:dyDescent="0.2">
      <c r="A1871" s="152" t="s">
        <v>529</v>
      </c>
      <c r="D1871" s="149" t="s">
        <v>2460</v>
      </c>
      <c r="E1871" s="149">
        <f t="shared" si="29"/>
        <v>2230001000</v>
      </c>
      <c r="F1871" s="149" t="s">
        <v>2867</v>
      </c>
      <c r="G1871" s="149" t="s">
        <v>2461</v>
      </c>
      <c r="H1871" s="149" t="s">
        <v>2462</v>
      </c>
      <c r="I1871" s="149" t="s">
        <v>533</v>
      </c>
    </row>
    <row r="1872" spans="1:12" hidden="1" x14ac:dyDescent="0.2">
      <c r="A1872" s="152" t="s">
        <v>529</v>
      </c>
      <c r="D1872" s="149" t="s">
        <v>2463</v>
      </c>
      <c r="E1872" s="149">
        <f t="shared" si="29"/>
        <v>2230001110</v>
      </c>
      <c r="F1872" s="149" t="s">
        <v>2867</v>
      </c>
      <c r="G1872" s="149" t="s">
        <v>2461</v>
      </c>
      <c r="H1872" s="149" t="s">
        <v>2462</v>
      </c>
      <c r="I1872" s="149" t="s">
        <v>535</v>
      </c>
    </row>
    <row r="1873" spans="1:12" hidden="1" x14ac:dyDescent="0.2">
      <c r="A1873" s="152" t="s">
        <v>529</v>
      </c>
      <c r="D1873" s="149" t="s">
        <v>2464</v>
      </c>
      <c r="E1873" s="149">
        <f t="shared" si="29"/>
        <v>2230001130</v>
      </c>
      <c r="F1873" s="149" t="s">
        <v>2867</v>
      </c>
      <c r="G1873" s="149" t="s">
        <v>2461</v>
      </c>
      <c r="H1873" s="149" t="s">
        <v>2462</v>
      </c>
      <c r="I1873" s="149" t="s">
        <v>537</v>
      </c>
    </row>
    <row r="1874" spans="1:12" hidden="1" x14ac:dyDescent="0.2">
      <c r="A1874" s="152" t="s">
        <v>529</v>
      </c>
      <c r="D1874" s="149" t="s">
        <v>2465</v>
      </c>
      <c r="E1874" s="149">
        <f t="shared" si="29"/>
        <v>2230001150</v>
      </c>
      <c r="F1874" s="149" t="s">
        <v>2867</v>
      </c>
      <c r="G1874" s="149" t="s">
        <v>2461</v>
      </c>
      <c r="H1874" s="149" t="s">
        <v>2462</v>
      </c>
      <c r="I1874" s="149" t="s">
        <v>539</v>
      </c>
    </row>
    <row r="1875" spans="1:12" hidden="1" x14ac:dyDescent="0.2">
      <c r="A1875" s="152" t="s">
        <v>529</v>
      </c>
      <c r="D1875" s="149" t="s">
        <v>2466</v>
      </c>
      <c r="E1875" s="149">
        <f t="shared" si="29"/>
        <v>2230001170</v>
      </c>
      <c r="F1875" s="149" t="s">
        <v>2867</v>
      </c>
      <c r="G1875" s="149" t="s">
        <v>2461</v>
      </c>
      <c r="H1875" s="149" t="s">
        <v>2462</v>
      </c>
      <c r="I1875" s="149" t="s">
        <v>541</v>
      </c>
    </row>
    <row r="1876" spans="1:12" hidden="1" x14ac:dyDescent="0.2">
      <c r="A1876" s="152" t="s">
        <v>529</v>
      </c>
      <c r="D1876" s="149" t="s">
        <v>2467</v>
      </c>
      <c r="E1876" s="149">
        <f t="shared" si="29"/>
        <v>2230001190</v>
      </c>
      <c r="F1876" s="149" t="s">
        <v>2867</v>
      </c>
      <c r="G1876" s="149" t="s">
        <v>2461</v>
      </c>
      <c r="H1876" s="149" t="s">
        <v>2462</v>
      </c>
      <c r="I1876" s="149" t="s">
        <v>543</v>
      </c>
    </row>
    <row r="1877" spans="1:12" hidden="1" x14ac:dyDescent="0.2">
      <c r="A1877" s="152" t="s">
        <v>529</v>
      </c>
      <c r="D1877" s="149" t="s">
        <v>2468</v>
      </c>
      <c r="E1877" s="149">
        <f t="shared" si="29"/>
        <v>2230001210</v>
      </c>
      <c r="F1877" s="149" t="s">
        <v>2867</v>
      </c>
      <c r="G1877" s="149" t="s">
        <v>2461</v>
      </c>
      <c r="H1877" s="149" t="s">
        <v>2462</v>
      </c>
      <c r="I1877" s="149" t="s">
        <v>545</v>
      </c>
    </row>
    <row r="1878" spans="1:12" hidden="1" x14ac:dyDescent="0.2">
      <c r="A1878" s="152" t="s">
        <v>529</v>
      </c>
      <c r="D1878" s="149" t="s">
        <v>2469</v>
      </c>
      <c r="E1878" s="149">
        <f t="shared" si="29"/>
        <v>2230001230</v>
      </c>
      <c r="F1878" s="149" t="s">
        <v>2867</v>
      </c>
      <c r="G1878" s="149" t="s">
        <v>2461</v>
      </c>
      <c r="H1878" s="149" t="s">
        <v>2462</v>
      </c>
      <c r="I1878" s="149" t="s">
        <v>547</v>
      </c>
    </row>
    <row r="1879" spans="1:12" hidden="1" x14ac:dyDescent="0.2">
      <c r="A1879" s="152" t="s">
        <v>529</v>
      </c>
      <c r="D1879" s="149" t="s">
        <v>2470</v>
      </c>
      <c r="E1879" s="149">
        <f t="shared" si="29"/>
        <v>2230001250</v>
      </c>
      <c r="F1879" s="149" t="s">
        <v>2867</v>
      </c>
      <c r="G1879" s="149" t="s">
        <v>2461</v>
      </c>
      <c r="H1879" s="149" t="s">
        <v>2462</v>
      </c>
      <c r="I1879" s="149" t="s">
        <v>8285</v>
      </c>
    </row>
    <row r="1880" spans="1:12" hidden="1" x14ac:dyDescent="0.2">
      <c r="A1880" s="152" t="s">
        <v>529</v>
      </c>
      <c r="D1880" s="149" t="s">
        <v>2471</v>
      </c>
      <c r="E1880" s="149">
        <f t="shared" si="29"/>
        <v>2230001270</v>
      </c>
      <c r="F1880" s="149" t="s">
        <v>2867</v>
      </c>
      <c r="G1880" s="149" t="s">
        <v>2461</v>
      </c>
      <c r="H1880" s="149" t="s">
        <v>2462</v>
      </c>
      <c r="I1880" s="149" t="s">
        <v>8287</v>
      </c>
    </row>
    <row r="1881" spans="1:12" hidden="1" x14ac:dyDescent="0.2">
      <c r="A1881" s="152" t="s">
        <v>529</v>
      </c>
      <c r="D1881" s="149" t="s">
        <v>2472</v>
      </c>
      <c r="E1881" s="149">
        <f t="shared" si="29"/>
        <v>2230001290</v>
      </c>
      <c r="F1881" s="149" t="s">
        <v>2867</v>
      </c>
      <c r="G1881" s="149" t="s">
        <v>2461</v>
      </c>
      <c r="H1881" s="149" t="s">
        <v>2462</v>
      </c>
      <c r="I1881" s="149" t="s">
        <v>8289</v>
      </c>
    </row>
    <row r="1882" spans="1:12" hidden="1" x14ac:dyDescent="0.2">
      <c r="A1882" s="152" t="s">
        <v>529</v>
      </c>
      <c r="D1882" s="149" t="s">
        <v>2473</v>
      </c>
      <c r="E1882" s="149">
        <f t="shared" si="29"/>
        <v>2230001310</v>
      </c>
      <c r="F1882" s="149" t="s">
        <v>2867</v>
      </c>
      <c r="G1882" s="149" t="s">
        <v>2461</v>
      </c>
      <c r="H1882" s="149" t="s">
        <v>2462</v>
      </c>
      <c r="I1882" s="149" t="s">
        <v>8291</v>
      </c>
    </row>
    <row r="1883" spans="1:12" hidden="1" x14ac:dyDescent="0.2">
      <c r="A1883" s="152" t="s">
        <v>529</v>
      </c>
      <c r="D1883" s="149" t="s">
        <v>2474</v>
      </c>
      <c r="E1883" s="149">
        <f t="shared" si="29"/>
        <v>2230001330</v>
      </c>
      <c r="F1883" s="149" t="s">
        <v>2867</v>
      </c>
      <c r="G1883" s="149" t="s">
        <v>2461</v>
      </c>
      <c r="H1883" s="149" t="s">
        <v>2462</v>
      </c>
      <c r="I1883" s="149" t="s">
        <v>8293</v>
      </c>
    </row>
    <row r="1884" spans="1:12" hidden="1" x14ac:dyDescent="0.2">
      <c r="A1884" s="152" t="s">
        <v>529</v>
      </c>
      <c r="D1884" s="149" t="s">
        <v>2475</v>
      </c>
      <c r="E1884" s="149">
        <f t="shared" si="29"/>
        <v>2230060000</v>
      </c>
      <c r="F1884" s="149" t="s">
        <v>2867</v>
      </c>
      <c r="G1884" s="149" t="s">
        <v>2461</v>
      </c>
      <c r="H1884" s="149" t="s">
        <v>2476</v>
      </c>
      <c r="I1884" s="149" t="s">
        <v>533</v>
      </c>
      <c r="K1884" s="151">
        <v>37300</v>
      </c>
      <c r="L1884" s="149" t="s">
        <v>8296</v>
      </c>
    </row>
    <row r="1885" spans="1:12" hidden="1" x14ac:dyDescent="0.2">
      <c r="A1885" s="152" t="s">
        <v>529</v>
      </c>
      <c r="D1885" s="149" t="s">
        <v>2477</v>
      </c>
      <c r="E1885" s="149">
        <f t="shared" si="29"/>
        <v>2230060110</v>
      </c>
      <c r="F1885" s="149" t="s">
        <v>2867</v>
      </c>
      <c r="G1885" s="149" t="s">
        <v>2461</v>
      </c>
      <c r="H1885" s="149" t="s">
        <v>2476</v>
      </c>
      <c r="I1885" s="149" t="s">
        <v>535</v>
      </c>
    </row>
    <row r="1886" spans="1:12" hidden="1" x14ac:dyDescent="0.2">
      <c r="A1886" s="152" t="s">
        <v>529</v>
      </c>
      <c r="D1886" s="149" t="s">
        <v>2478</v>
      </c>
      <c r="E1886" s="149">
        <f t="shared" si="29"/>
        <v>2230060130</v>
      </c>
      <c r="F1886" s="149" t="s">
        <v>2867</v>
      </c>
      <c r="G1886" s="149" t="s">
        <v>2461</v>
      </c>
      <c r="H1886" s="149" t="s">
        <v>2476</v>
      </c>
      <c r="I1886" s="149" t="s">
        <v>537</v>
      </c>
    </row>
    <row r="1887" spans="1:12" hidden="1" x14ac:dyDescent="0.2">
      <c r="A1887" s="152" t="s">
        <v>529</v>
      </c>
      <c r="D1887" s="149" t="s">
        <v>2479</v>
      </c>
      <c r="E1887" s="149">
        <f t="shared" si="29"/>
        <v>2230060150</v>
      </c>
      <c r="F1887" s="149" t="s">
        <v>2867</v>
      </c>
      <c r="G1887" s="149" t="s">
        <v>2461</v>
      </c>
      <c r="H1887" s="149" t="s">
        <v>2476</v>
      </c>
      <c r="I1887" s="149" t="s">
        <v>539</v>
      </c>
    </row>
    <row r="1888" spans="1:12" hidden="1" x14ac:dyDescent="0.2">
      <c r="A1888" s="152" t="s">
        <v>529</v>
      </c>
      <c r="D1888" s="149" t="s">
        <v>2480</v>
      </c>
      <c r="E1888" s="149">
        <f t="shared" si="29"/>
        <v>2230060170</v>
      </c>
      <c r="F1888" s="149" t="s">
        <v>2867</v>
      </c>
      <c r="G1888" s="149" t="s">
        <v>2461</v>
      </c>
      <c r="H1888" s="149" t="s">
        <v>2476</v>
      </c>
      <c r="I1888" s="149" t="s">
        <v>541</v>
      </c>
    </row>
    <row r="1889" spans="1:12" hidden="1" x14ac:dyDescent="0.2">
      <c r="A1889" s="152" t="s">
        <v>529</v>
      </c>
      <c r="D1889" s="149" t="s">
        <v>2481</v>
      </c>
      <c r="E1889" s="149">
        <f t="shared" si="29"/>
        <v>2230060190</v>
      </c>
      <c r="F1889" s="149" t="s">
        <v>2867</v>
      </c>
      <c r="G1889" s="149" t="s">
        <v>2461</v>
      </c>
      <c r="H1889" s="149" t="s">
        <v>2476</v>
      </c>
      <c r="I1889" s="149" t="s">
        <v>543</v>
      </c>
    </row>
    <row r="1890" spans="1:12" hidden="1" x14ac:dyDescent="0.2">
      <c r="A1890" s="152" t="s">
        <v>529</v>
      </c>
      <c r="D1890" s="149" t="s">
        <v>2482</v>
      </c>
      <c r="E1890" s="149">
        <f t="shared" si="29"/>
        <v>2230060210</v>
      </c>
      <c r="F1890" s="149" t="s">
        <v>2867</v>
      </c>
      <c r="G1890" s="149" t="s">
        <v>2461</v>
      </c>
      <c r="H1890" s="149" t="s">
        <v>2476</v>
      </c>
      <c r="I1890" s="149" t="s">
        <v>545</v>
      </c>
    </row>
    <row r="1891" spans="1:12" hidden="1" x14ac:dyDescent="0.2">
      <c r="A1891" s="152" t="s">
        <v>529</v>
      </c>
      <c r="D1891" s="149" t="s">
        <v>2483</v>
      </c>
      <c r="E1891" s="149">
        <f t="shared" si="29"/>
        <v>2230060230</v>
      </c>
      <c r="F1891" s="149" t="s">
        <v>2867</v>
      </c>
      <c r="G1891" s="149" t="s">
        <v>2461</v>
      </c>
      <c r="H1891" s="149" t="s">
        <v>2476</v>
      </c>
      <c r="I1891" s="149" t="s">
        <v>547</v>
      </c>
    </row>
    <row r="1892" spans="1:12" hidden="1" x14ac:dyDescent="0.2">
      <c r="A1892" s="152" t="s">
        <v>529</v>
      </c>
      <c r="D1892" s="149" t="s">
        <v>2484</v>
      </c>
      <c r="E1892" s="149">
        <f t="shared" si="29"/>
        <v>2230060250</v>
      </c>
      <c r="F1892" s="149" t="s">
        <v>2867</v>
      </c>
      <c r="G1892" s="149" t="s">
        <v>2461</v>
      </c>
      <c r="H1892" s="149" t="s">
        <v>2476</v>
      </c>
      <c r="I1892" s="149" t="s">
        <v>8285</v>
      </c>
    </row>
    <row r="1893" spans="1:12" hidden="1" x14ac:dyDescent="0.2">
      <c r="A1893" s="152" t="s">
        <v>529</v>
      </c>
      <c r="D1893" s="149" t="s">
        <v>2485</v>
      </c>
      <c r="E1893" s="149">
        <f t="shared" si="29"/>
        <v>2230060270</v>
      </c>
      <c r="F1893" s="149" t="s">
        <v>2867</v>
      </c>
      <c r="G1893" s="149" t="s">
        <v>2461</v>
      </c>
      <c r="H1893" s="149" t="s">
        <v>2476</v>
      </c>
      <c r="I1893" s="149" t="s">
        <v>8287</v>
      </c>
    </row>
    <row r="1894" spans="1:12" hidden="1" x14ac:dyDescent="0.2">
      <c r="A1894" s="152" t="s">
        <v>529</v>
      </c>
      <c r="D1894" s="149" t="s">
        <v>2486</v>
      </c>
      <c r="E1894" s="149">
        <f t="shared" si="29"/>
        <v>2230060290</v>
      </c>
      <c r="F1894" s="149" t="s">
        <v>2867</v>
      </c>
      <c r="G1894" s="149" t="s">
        <v>2461</v>
      </c>
      <c r="H1894" s="149" t="s">
        <v>2476</v>
      </c>
      <c r="I1894" s="149" t="s">
        <v>8289</v>
      </c>
    </row>
    <row r="1895" spans="1:12" hidden="1" x14ac:dyDescent="0.2">
      <c r="A1895" s="152" t="s">
        <v>529</v>
      </c>
      <c r="D1895" s="149" t="s">
        <v>2487</v>
      </c>
      <c r="E1895" s="149">
        <f t="shared" si="29"/>
        <v>2230060310</v>
      </c>
      <c r="F1895" s="149" t="s">
        <v>2867</v>
      </c>
      <c r="G1895" s="149" t="s">
        <v>2461</v>
      </c>
      <c r="H1895" s="149" t="s">
        <v>2476</v>
      </c>
      <c r="I1895" s="149" t="s">
        <v>8291</v>
      </c>
    </row>
    <row r="1896" spans="1:12" hidden="1" x14ac:dyDescent="0.2">
      <c r="A1896" s="152" t="s">
        <v>529</v>
      </c>
      <c r="D1896" s="149" t="s">
        <v>2488</v>
      </c>
      <c r="E1896" s="149">
        <f t="shared" si="29"/>
        <v>2230060330</v>
      </c>
      <c r="F1896" s="149" t="s">
        <v>2867</v>
      </c>
      <c r="G1896" s="149" t="s">
        <v>2461</v>
      </c>
      <c r="H1896" s="149" t="s">
        <v>2476</v>
      </c>
      <c r="I1896" s="149" t="s">
        <v>8293</v>
      </c>
    </row>
    <row r="1897" spans="1:12" hidden="1" x14ac:dyDescent="0.2">
      <c r="A1897" s="152" t="s">
        <v>529</v>
      </c>
      <c r="D1897" s="149" t="s">
        <v>2489</v>
      </c>
      <c r="E1897" s="149">
        <f t="shared" si="29"/>
        <v>2230070000</v>
      </c>
      <c r="F1897" s="149" t="s">
        <v>2867</v>
      </c>
      <c r="G1897" s="149" t="s">
        <v>2461</v>
      </c>
      <c r="H1897" s="149" t="s">
        <v>2490</v>
      </c>
      <c r="I1897" s="149" t="s">
        <v>533</v>
      </c>
      <c r="K1897" s="151">
        <v>37301</v>
      </c>
      <c r="L1897" s="149" t="s">
        <v>8296</v>
      </c>
    </row>
    <row r="1898" spans="1:12" hidden="1" x14ac:dyDescent="0.2">
      <c r="A1898" s="152" t="s">
        <v>529</v>
      </c>
      <c r="D1898" s="149" t="s">
        <v>2491</v>
      </c>
      <c r="E1898" s="149">
        <f t="shared" si="29"/>
        <v>2230070110</v>
      </c>
      <c r="F1898" s="149" t="s">
        <v>2867</v>
      </c>
      <c r="G1898" s="149" t="s">
        <v>2461</v>
      </c>
      <c r="H1898" s="149" t="s">
        <v>2490</v>
      </c>
      <c r="I1898" s="149" t="s">
        <v>535</v>
      </c>
      <c r="K1898" s="151">
        <v>37301</v>
      </c>
      <c r="L1898" s="149" t="s">
        <v>8296</v>
      </c>
    </row>
    <row r="1899" spans="1:12" hidden="1" x14ac:dyDescent="0.2">
      <c r="A1899" s="152" t="s">
        <v>529</v>
      </c>
      <c r="D1899" s="149" t="s">
        <v>2492</v>
      </c>
      <c r="E1899" s="149">
        <f t="shared" si="29"/>
        <v>2230070130</v>
      </c>
      <c r="F1899" s="149" t="s">
        <v>2867</v>
      </c>
      <c r="G1899" s="149" t="s">
        <v>2461</v>
      </c>
      <c r="H1899" s="149" t="s">
        <v>2490</v>
      </c>
      <c r="I1899" s="149" t="s">
        <v>537</v>
      </c>
      <c r="K1899" s="151">
        <v>37301</v>
      </c>
      <c r="L1899" s="149" t="s">
        <v>8296</v>
      </c>
    </row>
    <row r="1900" spans="1:12" hidden="1" x14ac:dyDescent="0.2">
      <c r="A1900" s="152" t="s">
        <v>529</v>
      </c>
      <c r="D1900" s="149" t="s">
        <v>2493</v>
      </c>
      <c r="E1900" s="149">
        <f t="shared" si="29"/>
        <v>2230070150</v>
      </c>
      <c r="F1900" s="149" t="s">
        <v>2867</v>
      </c>
      <c r="G1900" s="149" t="s">
        <v>2461</v>
      </c>
      <c r="H1900" s="149" t="s">
        <v>2490</v>
      </c>
      <c r="I1900" s="149" t="s">
        <v>539</v>
      </c>
      <c r="K1900" s="151">
        <v>37301</v>
      </c>
      <c r="L1900" s="149" t="s">
        <v>8296</v>
      </c>
    </row>
    <row r="1901" spans="1:12" hidden="1" x14ac:dyDescent="0.2">
      <c r="A1901" s="152" t="s">
        <v>529</v>
      </c>
      <c r="D1901" s="149" t="s">
        <v>2494</v>
      </c>
      <c r="E1901" s="149">
        <f t="shared" si="29"/>
        <v>2230070170</v>
      </c>
      <c r="F1901" s="149" t="s">
        <v>2867</v>
      </c>
      <c r="G1901" s="149" t="s">
        <v>2461</v>
      </c>
      <c r="H1901" s="149" t="s">
        <v>2490</v>
      </c>
      <c r="I1901" s="149" t="s">
        <v>541</v>
      </c>
      <c r="K1901" s="151">
        <v>37301</v>
      </c>
      <c r="L1901" s="149" t="s">
        <v>8296</v>
      </c>
    </row>
    <row r="1902" spans="1:12" hidden="1" x14ac:dyDescent="0.2">
      <c r="A1902" s="152" t="s">
        <v>529</v>
      </c>
      <c r="D1902" s="149" t="s">
        <v>2495</v>
      </c>
      <c r="E1902" s="149">
        <f t="shared" si="29"/>
        <v>2230070190</v>
      </c>
      <c r="F1902" s="149" t="s">
        <v>2867</v>
      </c>
      <c r="G1902" s="149" t="s">
        <v>2461</v>
      </c>
      <c r="H1902" s="149" t="s">
        <v>2490</v>
      </c>
      <c r="I1902" s="149" t="s">
        <v>543</v>
      </c>
      <c r="K1902" s="151">
        <v>37301</v>
      </c>
      <c r="L1902" s="149" t="s">
        <v>8296</v>
      </c>
    </row>
    <row r="1903" spans="1:12" hidden="1" x14ac:dyDescent="0.2">
      <c r="A1903" s="152" t="s">
        <v>529</v>
      </c>
      <c r="D1903" s="149" t="s">
        <v>2496</v>
      </c>
      <c r="E1903" s="149">
        <f t="shared" si="29"/>
        <v>2230070210</v>
      </c>
      <c r="F1903" s="149" t="s">
        <v>2867</v>
      </c>
      <c r="G1903" s="149" t="s">
        <v>2461</v>
      </c>
      <c r="H1903" s="149" t="s">
        <v>2490</v>
      </c>
      <c r="I1903" s="149" t="s">
        <v>545</v>
      </c>
      <c r="K1903" s="151">
        <v>37301</v>
      </c>
      <c r="L1903" s="149" t="s">
        <v>8296</v>
      </c>
    </row>
    <row r="1904" spans="1:12" hidden="1" x14ac:dyDescent="0.2">
      <c r="A1904" s="152" t="s">
        <v>529</v>
      </c>
      <c r="D1904" s="149" t="s">
        <v>2497</v>
      </c>
      <c r="E1904" s="149">
        <f t="shared" si="29"/>
        <v>2230070230</v>
      </c>
      <c r="F1904" s="149" t="s">
        <v>2867</v>
      </c>
      <c r="G1904" s="149" t="s">
        <v>2461</v>
      </c>
      <c r="H1904" s="149" t="s">
        <v>2490</v>
      </c>
      <c r="I1904" s="149" t="s">
        <v>547</v>
      </c>
      <c r="K1904" s="151">
        <v>37301</v>
      </c>
      <c r="L1904" s="149" t="s">
        <v>8296</v>
      </c>
    </row>
    <row r="1905" spans="1:12" hidden="1" x14ac:dyDescent="0.2">
      <c r="A1905" s="152" t="s">
        <v>529</v>
      </c>
      <c r="D1905" s="149" t="s">
        <v>2498</v>
      </c>
      <c r="E1905" s="149">
        <f t="shared" si="29"/>
        <v>2230070250</v>
      </c>
      <c r="F1905" s="149" t="s">
        <v>2867</v>
      </c>
      <c r="G1905" s="149" t="s">
        <v>2461</v>
      </c>
      <c r="H1905" s="149" t="s">
        <v>2490</v>
      </c>
      <c r="I1905" s="149" t="s">
        <v>8285</v>
      </c>
      <c r="K1905" s="151">
        <v>37301</v>
      </c>
      <c r="L1905" s="149" t="s">
        <v>8296</v>
      </c>
    </row>
    <row r="1906" spans="1:12" hidden="1" x14ac:dyDescent="0.2">
      <c r="A1906" s="152" t="s">
        <v>529</v>
      </c>
      <c r="D1906" s="149" t="s">
        <v>2499</v>
      </c>
      <c r="E1906" s="149">
        <f t="shared" si="29"/>
        <v>2230070270</v>
      </c>
      <c r="F1906" s="149" t="s">
        <v>2867</v>
      </c>
      <c r="G1906" s="149" t="s">
        <v>2461</v>
      </c>
      <c r="H1906" s="149" t="s">
        <v>2490</v>
      </c>
      <c r="I1906" s="149" t="s">
        <v>8287</v>
      </c>
      <c r="K1906" s="151">
        <v>37301</v>
      </c>
      <c r="L1906" s="149" t="s">
        <v>8296</v>
      </c>
    </row>
    <row r="1907" spans="1:12" hidden="1" x14ac:dyDescent="0.2">
      <c r="A1907" s="152" t="s">
        <v>529</v>
      </c>
      <c r="D1907" s="149" t="s">
        <v>2500</v>
      </c>
      <c r="E1907" s="149">
        <f t="shared" si="29"/>
        <v>2230070290</v>
      </c>
      <c r="F1907" s="149" t="s">
        <v>2867</v>
      </c>
      <c r="G1907" s="149" t="s">
        <v>2461</v>
      </c>
      <c r="H1907" s="149" t="s">
        <v>2490</v>
      </c>
      <c r="I1907" s="149" t="s">
        <v>8289</v>
      </c>
      <c r="K1907" s="151">
        <v>37301</v>
      </c>
      <c r="L1907" s="149" t="s">
        <v>8296</v>
      </c>
    </row>
    <row r="1908" spans="1:12" hidden="1" x14ac:dyDescent="0.2">
      <c r="A1908" s="152" t="s">
        <v>529</v>
      </c>
      <c r="D1908" s="149" t="s">
        <v>2501</v>
      </c>
      <c r="E1908" s="149">
        <f t="shared" si="29"/>
        <v>2230070310</v>
      </c>
      <c r="F1908" s="149" t="s">
        <v>2867</v>
      </c>
      <c r="G1908" s="149" t="s">
        <v>2461</v>
      </c>
      <c r="H1908" s="149" t="s">
        <v>2490</v>
      </c>
      <c r="I1908" s="149" t="s">
        <v>8291</v>
      </c>
      <c r="K1908" s="151">
        <v>37301</v>
      </c>
      <c r="L1908" s="149" t="s">
        <v>8296</v>
      </c>
    </row>
    <row r="1909" spans="1:12" hidden="1" x14ac:dyDescent="0.2">
      <c r="A1909" s="152" t="s">
        <v>529</v>
      </c>
      <c r="D1909" s="149" t="s">
        <v>2502</v>
      </c>
      <c r="E1909" s="149">
        <f t="shared" si="29"/>
        <v>2230070330</v>
      </c>
      <c r="F1909" s="149" t="s">
        <v>2867</v>
      </c>
      <c r="G1909" s="149" t="s">
        <v>2461</v>
      </c>
      <c r="H1909" s="149" t="s">
        <v>2490</v>
      </c>
      <c r="I1909" s="149" t="s">
        <v>8293</v>
      </c>
      <c r="K1909" s="151">
        <v>37301</v>
      </c>
      <c r="L1909" s="149" t="s">
        <v>8296</v>
      </c>
    </row>
    <row r="1910" spans="1:12" hidden="1" x14ac:dyDescent="0.2">
      <c r="A1910" s="152" t="s">
        <v>529</v>
      </c>
      <c r="D1910" s="149" t="s">
        <v>2503</v>
      </c>
      <c r="E1910" s="149">
        <f t="shared" si="29"/>
        <v>2230071110</v>
      </c>
      <c r="F1910" s="149" t="s">
        <v>2867</v>
      </c>
      <c r="G1910" s="149" t="s">
        <v>2461</v>
      </c>
      <c r="H1910" s="149" t="s">
        <v>2504</v>
      </c>
      <c r="I1910" s="149" t="s">
        <v>535</v>
      </c>
      <c r="J1910" s="151">
        <v>36504</v>
      </c>
      <c r="K1910" s="151">
        <v>37300</v>
      </c>
      <c r="L1910" s="149" t="s">
        <v>8296</v>
      </c>
    </row>
    <row r="1911" spans="1:12" hidden="1" x14ac:dyDescent="0.2">
      <c r="A1911" s="152" t="s">
        <v>529</v>
      </c>
      <c r="D1911" s="149" t="s">
        <v>2505</v>
      </c>
      <c r="E1911" s="149">
        <f t="shared" si="29"/>
        <v>2230071130</v>
      </c>
      <c r="F1911" s="149" t="s">
        <v>2867</v>
      </c>
      <c r="G1911" s="149" t="s">
        <v>2461</v>
      </c>
      <c r="H1911" s="149" t="s">
        <v>2504</v>
      </c>
      <c r="I1911" s="149" t="s">
        <v>537</v>
      </c>
      <c r="J1911" s="151">
        <v>36504</v>
      </c>
      <c r="K1911" s="151">
        <v>37300</v>
      </c>
      <c r="L1911" s="149" t="s">
        <v>8296</v>
      </c>
    </row>
    <row r="1912" spans="1:12" hidden="1" x14ac:dyDescent="0.2">
      <c r="A1912" s="152" t="s">
        <v>529</v>
      </c>
      <c r="D1912" s="149" t="s">
        <v>2506</v>
      </c>
      <c r="E1912" s="149">
        <f t="shared" si="29"/>
        <v>2230071150</v>
      </c>
      <c r="F1912" s="149" t="s">
        <v>2867</v>
      </c>
      <c r="G1912" s="149" t="s">
        <v>2461</v>
      </c>
      <c r="H1912" s="149" t="s">
        <v>2504</v>
      </c>
      <c r="I1912" s="149" t="s">
        <v>539</v>
      </c>
      <c r="J1912" s="151">
        <v>36504</v>
      </c>
      <c r="K1912" s="151">
        <v>37300</v>
      </c>
      <c r="L1912" s="149" t="s">
        <v>8296</v>
      </c>
    </row>
    <row r="1913" spans="1:12" hidden="1" x14ac:dyDescent="0.2">
      <c r="A1913" s="152" t="s">
        <v>529</v>
      </c>
      <c r="D1913" s="149" t="s">
        <v>2507</v>
      </c>
      <c r="E1913" s="149">
        <f t="shared" si="29"/>
        <v>2230071170</v>
      </c>
      <c r="F1913" s="149" t="s">
        <v>2867</v>
      </c>
      <c r="G1913" s="149" t="s">
        <v>2461</v>
      </c>
      <c r="H1913" s="149" t="s">
        <v>2504</v>
      </c>
      <c r="I1913" s="149" t="s">
        <v>541</v>
      </c>
      <c r="J1913" s="151">
        <v>36504</v>
      </c>
      <c r="K1913" s="151">
        <v>37300</v>
      </c>
      <c r="L1913" s="149" t="s">
        <v>8296</v>
      </c>
    </row>
    <row r="1914" spans="1:12" hidden="1" x14ac:dyDescent="0.2">
      <c r="A1914" s="152" t="s">
        <v>529</v>
      </c>
      <c r="D1914" s="149" t="s">
        <v>2508</v>
      </c>
      <c r="E1914" s="149">
        <f t="shared" si="29"/>
        <v>2230071190</v>
      </c>
      <c r="F1914" s="149" t="s">
        <v>2867</v>
      </c>
      <c r="G1914" s="149" t="s">
        <v>2461</v>
      </c>
      <c r="H1914" s="149" t="s">
        <v>2504</v>
      </c>
      <c r="I1914" s="149" t="s">
        <v>543</v>
      </c>
      <c r="J1914" s="151">
        <v>36504</v>
      </c>
      <c r="K1914" s="151">
        <v>37300</v>
      </c>
      <c r="L1914" s="149" t="s">
        <v>8296</v>
      </c>
    </row>
    <row r="1915" spans="1:12" hidden="1" x14ac:dyDescent="0.2">
      <c r="A1915" s="152" t="s">
        <v>529</v>
      </c>
      <c r="D1915" s="149" t="s">
        <v>2509</v>
      </c>
      <c r="E1915" s="149">
        <f t="shared" si="29"/>
        <v>2230071210</v>
      </c>
      <c r="F1915" s="149" t="s">
        <v>2867</v>
      </c>
      <c r="G1915" s="149" t="s">
        <v>2461</v>
      </c>
      <c r="H1915" s="149" t="s">
        <v>2504</v>
      </c>
      <c r="I1915" s="149" t="s">
        <v>545</v>
      </c>
      <c r="J1915" s="151">
        <v>36504</v>
      </c>
      <c r="K1915" s="151">
        <v>37300</v>
      </c>
      <c r="L1915" s="149" t="s">
        <v>8296</v>
      </c>
    </row>
    <row r="1916" spans="1:12" hidden="1" x14ac:dyDescent="0.2">
      <c r="A1916" s="152" t="s">
        <v>529</v>
      </c>
      <c r="D1916" s="149" t="s">
        <v>2510</v>
      </c>
      <c r="E1916" s="149">
        <f t="shared" si="29"/>
        <v>2230071230</v>
      </c>
      <c r="F1916" s="149" t="s">
        <v>2867</v>
      </c>
      <c r="G1916" s="149" t="s">
        <v>2461</v>
      </c>
      <c r="H1916" s="149" t="s">
        <v>2504</v>
      </c>
      <c r="I1916" s="149" t="s">
        <v>547</v>
      </c>
      <c r="J1916" s="151">
        <v>36504</v>
      </c>
      <c r="K1916" s="151">
        <v>37300</v>
      </c>
      <c r="L1916" s="149" t="s">
        <v>8296</v>
      </c>
    </row>
    <row r="1917" spans="1:12" hidden="1" x14ac:dyDescent="0.2">
      <c r="A1917" s="152" t="s">
        <v>529</v>
      </c>
      <c r="D1917" s="149" t="s">
        <v>2511</v>
      </c>
      <c r="E1917" s="149">
        <f t="shared" si="29"/>
        <v>2230071250</v>
      </c>
      <c r="F1917" s="149" t="s">
        <v>2867</v>
      </c>
      <c r="G1917" s="149" t="s">
        <v>2461</v>
      </c>
      <c r="H1917" s="149" t="s">
        <v>2504</v>
      </c>
      <c r="I1917" s="149" t="s">
        <v>8285</v>
      </c>
      <c r="J1917" s="151">
        <v>36504</v>
      </c>
      <c r="K1917" s="151">
        <v>37300</v>
      </c>
      <c r="L1917" s="149" t="s">
        <v>8296</v>
      </c>
    </row>
    <row r="1918" spans="1:12" hidden="1" x14ac:dyDescent="0.2">
      <c r="A1918" s="152" t="s">
        <v>529</v>
      </c>
      <c r="D1918" s="149" t="s">
        <v>2512</v>
      </c>
      <c r="E1918" s="149">
        <f t="shared" si="29"/>
        <v>2230071270</v>
      </c>
      <c r="F1918" s="149" t="s">
        <v>2867</v>
      </c>
      <c r="G1918" s="149" t="s">
        <v>2461</v>
      </c>
      <c r="H1918" s="149" t="s">
        <v>2504</v>
      </c>
      <c r="I1918" s="149" t="s">
        <v>8287</v>
      </c>
      <c r="J1918" s="151">
        <v>36504</v>
      </c>
      <c r="K1918" s="151">
        <v>37300</v>
      </c>
      <c r="L1918" s="149" t="s">
        <v>8296</v>
      </c>
    </row>
    <row r="1919" spans="1:12" hidden="1" x14ac:dyDescent="0.2">
      <c r="A1919" s="152" t="s">
        <v>529</v>
      </c>
      <c r="D1919" s="149" t="s">
        <v>2513</v>
      </c>
      <c r="E1919" s="149">
        <f t="shared" si="29"/>
        <v>2230071290</v>
      </c>
      <c r="F1919" s="149" t="s">
        <v>2867</v>
      </c>
      <c r="G1919" s="149" t="s">
        <v>2461</v>
      </c>
      <c r="H1919" s="149" t="s">
        <v>2504</v>
      </c>
      <c r="I1919" s="149" t="s">
        <v>8289</v>
      </c>
      <c r="J1919" s="151">
        <v>36504</v>
      </c>
      <c r="K1919" s="151">
        <v>37300</v>
      </c>
      <c r="L1919" s="149" t="s">
        <v>8296</v>
      </c>
    </row>
    <row r="1920" spans="1:12" hidden="1" x14ac:dyDescent="0.2">
      <c r="A1920" s="152" t="s">
        <v>529</v>
      </c>
      <c r="D1920" s="149" t="s">
        <v>2514</v>
      </c>
      <c r="E1920" s="149">
        <f t="shared" si="29"/>
        <v>2230071310</v>
      </c>
      <c r="F1920" s="149" t="s">
        <v>2867</v>
      </c>
      <c r="G1920" s="149" t="s">
        <v>2461</v>
      </c>
      <c r="H1920" s="149" t="s">
        <v>2504</v>
      </c>
      <c r="I1920" s="149" t="s">
        <v>8291</v>
      </c>
      <c r="J1920" s="151">
        <v>36504</v>
      </c>
      <c r="K1920" s="151">
        <v>37300</v>
      </c>
      <c r="L1920" s="149" t="s">
        <v>8296</v>
      </c>
    </row>
    <row r="1921" spans="1:12" hidden="1" x14ac:dyDescent="0.2">
      <c r="A1921" s="152" t="s">
        <v>529</v>
      </c>
      <c r="D1921" s="149" t="s">
        <v>2515</v>
      </c>
      <c r="E1921" s="149">
        <f t="shared" si="29"/>
        <v>2230071330</v>
      </c>
      <c r="F1921" s="149" t="s">
        <v>2867</v>
      </c>
      <c r="G1921" s="149" t="s">
        <v>2461</v>
      </c>
      <c r="H1921" s="149" t="s">
        <v>2504</v>
      </c>
      <c r="I1921" s="149" t="s">
        <v>8293</v>
      </c>
      <c r="J1921" s="151">
        <v>36504</v>
      </c>
      <c r="K1921" s="151">
        <v>37300</v>
      </c>
      <c r="L1921" s="149" t="s">
        <v>8296</v>
      </c>
    </row>
    <row r="1922" spans="1:12" hidden="1" x14ac:dyDescent="0.2">
      <c r="A1922" s="152" t="s">
        <v>529</v>
      </c>
      <c r="D1922" s="149" t="s">
        <v>2516</v>
      </c>
      <c r="E1922" s="149">
        <f t="shared" ref="E1922:E1985" si="30">VALUE(D1922)</f>
        <v>2230072110</v>
      </c>
      <c r="F1922" s="149" t="s">
        <v>2867</v>
      </c>
      <c r="G1922" s="149" t="s">
        <v>2461</v>
      </c>
      <c r="H1922" s="149" t="s">
        <v>2517</v>
      </c>
      <c r="I1922" s="149" t="s">
        <v>535</v>
      </c>
      <c r="J1922" s="151">
        <v>36504</v>
      </c>
      <c r="K1922" s="151">
        <v>37300</v>
      </c>
      <c r="L1922" s="149" t="s">
        <v>8296</v>
      </c>
    </row>
    <row r="1923" spans="1:12" hidden="1" x14ac:dyDescent="0.2">
      <c r="A1923" s="152" t="s">
        <v>529</v>
      </c>
      <c r="D1923" s="149" t="s">
        <v>2518</v>
      </c>
      <c r="E1923" s="149">
        <f t="shared" si="30"/>
        <v>2230072130</v>
      </c>
      <c r="F1923" s="149" t="s">
        <v>2867</v>
      </c>
      <c r="G1923" s="149" t="s">
        <v>2461</v>
      </c>
      <c r="H1923" s="149" t="s">
        <v>2517</v>
      </c>
      <c r="I1923" s="149" t="s">
        <v>537</v>
      </c>
      <c r="J1923" s="151">
        <v>36504</v>
      </c>
      <c r="K1923" s="151">
        <v>37300</v>
      </c>
      <c r="L1923" s="149" t="s">
        <v>8296</v>
      </c>
    </row>
    <row r="1924" spans="1:12" hidden="1" x14ac:dyDescent="0.2">
      <c r="A1924" s="152" t="s">
        <v>529</v>
      </c>
      <c r="D1924" s="149" t="s">
        <v>2519</v>
      </c>
      <c r="E1924" s="149">
        <f t="shared" si="30"/>
        <v>2230072150</v>
      </c>
      <c r="F1924" s="149" t="s">
        <v>2867</v>
      </c>
      <c r="G1924" s="149" t="s">
        <v>2461</v>
      </c>
      <c r="H1924" s="149" t="s">
        <v>2517</v>
      </c>
      <c r="I1924" s="149" t="s">
        <v>539</v>
      </c>
      <c r="J1924" s="151">
        <v>36504</v>
      </c>
      <c r="K1924" s="151">
        <v>37300</v>
      </c>
      <c r="L1924" s="149" t="s">
        <v>8296</v>
      </c>
    </row>
    <row r="1925" spans="1:12" hidden="1" x14ac:dyDescent="0.2">
      <c r="A1925" s="152" t="s">
        <v>529</v>
      </c>
      <c r="D1925" s="149" t="s">
        <v>2520</v>
      </c>
      <c r="E1925" s="149">
        <f t="shared" si="30"/>
        <v>2230072170</v>
      </c>
      <c r="F1925" s="149" t="s">
        <v>2867</v>
      </c>
      <c r="G1925" s="149" t="s">
        <v>2461</v>
      </c>
      <c r="H1925" s="149" t="s">
        <v>2517</v>
      </c>
      <c r="I1925" s="149" t="s">
        <v>541</v>
      </c>
      <c r="J1925" s="151">
        <v>36504</v>
      </c>
      <c r="K1925" s="151">
        <v>37300</v>
      </c>
      <c r="L1925" s="149" t="s">
        <v>8296</v>
      </c>
    </row>
    <row r="1926" spans="1:12" hidden="1" x14ac:dyDescent="0.2">
      <c r="A1926" s="152" t="s">
        <v>529</v>
      </c>
      <c r="D1926" s="149" t="s">
        <v>2521</v>
      </c>
      <c r="E1926" s="149">
        <f t="shared" si="30"/>
        <v>2230072190</v>
      </c>
      <c r="F1926" s="149" t="s">
        <v>2867</v>
      </c>
      <c r="G1926" s="149" t="s">
        <v>2461</v>
      </c>
      <c r="H1926" s="149" t="s">
        <v>2517</v>
      </c>
      <c r="I1926" s="149" t="s">
        <v>543</v>
      </c>
      <c r="J1926" s="151">
        <v>36504</v>
      </c>
      <c r="K1926" s="151">
        <v>37300</v>
      </c>
      <c r="L1926" s="149" t="s">
        <v>8296</v>
      </c>
    </row>
    <row r="1927" spans="1:12" hidden="1" x14ac:dyDescent="0.2">
      <c r="A1927" s="152" t="s">
        <v>529</v>
      </c>
      <c r="D1927" s="149" t="s">
        <v>1052</v>
      </c>
      <c r="E1927" s="149">
        <f t="shared" si="30"/>
        <v>2230072210</v>
      </c>
      <c r="F1927" s="149" t="s">
        <v>2867</v>
      </c>
      <c r="G1927" s="149" t="s">
        <v>2461</v>
      </c>
      <c r="H1927" s="149" t="s">
        <v>2517</v>
      </c>
      <c r="I1927" s="149" t="s">
        <v>545</v>
      </c>
      <c r="J1927" s="151">
        <v>36504</v>
      </c>
      <c r="K1927" s="151">
        <v>37300</v>
      </c>
      <c r="L1927" s="149" t="s">
        <v>8296</v>
      </c>
    </row>
    <row r="1928" spans="1:12" hidden="1" x14ac:dyDescent="0.2">
      <c r="A1928" s="152" t="s">
        <v>529</v>
      </c>
      <c r="D1928" s="149" t="s">
        <v>1053</v>
      </c>
      <c r="E1928" s="149">
        <f t="shared" si="30"/>
        <v>2230072230</v>
      </c>
      <c r="F1928" s="149" t="s">
        <v>2867</v>
      </c>
      <c r="G1928" s="149" t="s">
        <v>2461</v>
      </c>
      <c r="H1928" s="149" t="s">
        <v>2517</v>
      </c>
      <c r="I1928" s="149" t="s">
        <v>547</v>
      </c>
      <c r="J1928" s="151">
        <v>36504</v>
      </c>
      <c r="K1928" s="151">
        <v>37300</v>
      </c>
      <c r="L1928" s="149" t="s">
        <v>8296</v>
      </c>
    </row>
    <row r="1929" spans="1:12" hidden="1" x14ac:dyDescent="0.2">
      <c r="A1929" s="152" t="s">
        <v>529</v>
      </c>
      <c r="D1929" s="149" t="s">
        <v>1054</v>
      </c>
      <c r="E1929" s="149">
        <f t="shared" si="30"/>
        <v>2230072250</v>
      </c>
      <c r="F1929" s="149" t="s">
        <v>2867</v>
      </c>
      <c r="G1929" s="149" t="s">
        <v>2461</v>
      </c>
      <c r="H1929" s="149" t="s">
        <v>2517</v>
      </c>
      <c r="I1929" s="149" t="s">
        <v>8285</v>
      </c>
      <c r="J1929" s="151">
        <v>36504</v>
      </c>
      <c r="K1929" s="151">
        <v>37300</v>
      </c>
      <c r="L1929" s="149" t="s">
        <v>8296</v>
      </c>
    </row>
    <row r="1930" spans="1:12" hidden="1" x14ac:dyDescent="0.2">
      <c r="A1930" s="152" t="s">
        <v>529</v>
      </c>
      <c r="D1930" s="149" t="s">
        <v>1055</v>
      </c>
      <c r="E1930" s="149">
        <f t="shared" si="30"/>
        <v>2230072270</v>
      </c>
      <c r="F1930" s="149" t="s">
        <v>2867</v>
      </c>
      <c r="G1930" s="149" t="s">
        <v>2461</v>
      </c>
      <c r="H1930" s="149" t="s">
        <v>2517</v>
      </c>
      <c r="I1930" s="149" t="s">
        <v>8287</v>
      </c>
      <c r="J1930" s="151">
        <v>36504</v>
      </c>
      <c r="K1930" s="151">
        <v>37300</v>
      </c>
      <c r="L1930" s="149" t="s">
        <v>8296</v>
      </c>
    </row>
    <row r="1931" spans="1:12" hidden="1" x14ac:dyDescent="0.2">
      <c r="A1931" s="152" t="s">
        <v>529</v>
      </c>
      <c r="D1931" s="149" t="s">
        <v>1056</v>
      </c>
      <c r="E1931" s="149">
        <f t="shared" si="30"/>
        <v>2230072290</v>
      </c>
      <c r="F1931" s="149" t="s">
        <v>2867</v>
      </c>
      <c r="G1931" s="149" t="s">
        <v>2461</v>
      </c>
      <c r="H1931" s="149" t="s">
        <v>2517</v>
      </c>
      <c r="I1931" s="149" t="s">
        <v>8289</v>
      </c>
      <c r="J1931" s="151">
        <v>36504</v>
      </c>
      <c r="K1931" s="151">
        <v>37300</v>
      </c>
      <c r="L1931" s="149" t="s">
        <v>8296</v>
      </c>
    </row>
    <row r="1932" spans="1:12" hidden="1" x14ac:dyDescent="0.2">
      <c r="A1932" s="152" t="s">
        <v>529</v>
      </c>
      <c r="D1932" s="149" t="s">
        <v>1057</v>
      </c>
      <c r="E1932" s="149">
        <f t="shared" si="30"/>
        <v>2230072310</v>
      </c>
      <c r="F1932" s="149" t="s">
        <v>2867</v>
      </c>
      <c r="G1932" s="149" t="s">
        <v>2461</v>
      </c>
      <c r="H1932" s="149" t="s">
        <v>2517</v>
      </c>
      <c r="I1932" s="149" t="s">
        <v>8291</v>
      </c>
      <c r="J1932" s="151">
        <v>36504</v>
      </c>
      <c r="K1932" s="151">
        <v>37300</v>
      </c>
      <c r="L1932" s="149" t="s">
        <v>8296</v>
      </c>
    </row>
    <row r="1933" spans="1:12" hidden="1" x14ac:dyDescent="0.2">
      <c r="A1933" s="152" t="s">
        <v>529</v>
      </c>
      <c r="D1933" s="149" t="s">
        <v>1058</v>
      </c>
      <c r="E1933" s="149">
        <f t="shared" si="30"/>
        <v>2230072330</v>
      </c>
      <c r="F1933" s="149" t="s">
        <v>2867</v>
      </c>
      <c r="G1933" s="149" t="s">
        <v>2461</v>
      </c>
      <c r="H1933" s="149" t="s">
        <v>2517</v>
      </c>
      <c r="I1933" s="149" t="s">
        <v>8293</v>
      </c>
      <c r="J1933" s="151">
        <v>36504</v>
      </c>
      <c r="K1933" s="151">
        <v>37300</v>
      </c>
      <c r="L1933" s="149" t="s">
        <v>8296</v>
      </c>
    </row>
    <row r="1934" spans="1:12" hidden="1" x14ac:dyDescent="0.2">
      <c r="A1934" s="152" t="s">
        <v>529</v>
      </c>
      <c r="D1934" s="149" t="s">
        <v>1059</v>
      </c>
      <c r="E1934" s="149">
        <f t="shared" si="30"/>
        <v>2230073110</v>
      </c>
      <c r="F1934" s="149" t="s">
        <v>2867</v>
      </c>
      <c r="G1934" s="149" t="s">
        <v>2461</v>
      </c>
      <c r="H1934" s="149" t="s">
        <v>1060</v>
      </c>
      <c r="I1934" s="149" t="s">
        <v>535</v>
      </c>
      <c r="J1934" s="151">
        <v>36504</v>
      </c>
      <c r="K1934" s="151">
        <v>37300</v>
      </c>
      <c r="L1934" s="149" t="s">
        <v>8296</v>
      </c>
    </row>
    <row r="1935" spans="1:12" hidden="1" x14ac:dyDescent="0.2">
      <c r="A1935" s="152" t="s">
        <v>529</v>
      </c>
      <c r="D1935" s="149" t="s">
        <v>1061</v>
      </c>
      <c r="E1935" s="149">
        <f t="shared" si="30"/>
        <v>2230073130</v>
      </c>
      <c r="F1935" s="149" t="s">
        <v>2867</v>
      </c>
      <c r="G1935" s="149" t="s">
        <v>2461</v>
      </c>
      <c r="H1935" s="149" t="s">
        <v>1060</v>
      </c>
      <c r="I1935" s="149" t="s">
        <v>537</v>
      </c>
      <c r="J1935" s="151">
        <v>36504</v>
      </c>
      <c r="K1935" s="151">
        <v>37300</v>
      </c>
      <c r="L1935" s="149" t="s">
        <v>8296</v>
      </c>
    </row>
    <row r="1936" spans="1:12" hidden="1" x14ac:dyDescent="0.2">
      <c r="A1936" s="152" t="s">
        <v>529</v>
      </c>
      <c r="D1936" s="149" t="s">
        <v>1062</v>
      </c>
      <c r="E1936" s="149">
        <f t="shared" si="30"/>
        <v>2230073150</v>
      </c>
      <c r="F1936" s="149" t="s">
        <v>2867</v>
      </c>
      <c r="G1936" s="149" t="s">
        <v>2461</v>
      </c>
      <c r="H1936" s="149" t="s">
        <v>1060</v>
      </c>
      <c r="I1936" s="149" t="s">
        <v>539</v>
      </c>
      <c r="J1936" s="151">
        <v>36504</v>
      </c>
      <c r="K1936" s="151">
        <v>37300</v>
      </c>
      <c r="L1936" s="149" t="s">
        <v>8296</v>
      </c>
    </row>
    <row r="1937" spans="1:12" hidden="1" x14ac:dyDescent="0.2">
      <c r="A1937" s="152" t="s">
        <v>529</v>
      </c>
      <c r="D1937" s="149" t="s">
        <v>1063</v>
      </c>
      <c r="E1937" s="149">
        <f t="shared" si="30"/>
        <v>2230073170</v>
      </c>
      <c r="F1937" s="149" t="s">
        <v>2867</v>
      </c>
      <c r="G1937" s="149" t="s">
        <v>2461</v>
      </c>
      <c r="H1937" s="149" t="s">
        <v>1060</v>
      </c>
      <c r="I1937" s="149" t="s">
        <v>541</v>
      </c>
      <c r="J1937" s="151">
        <v>36504</v>
      </c>
      <c r="K1937" s="151">
        <v>37300</v>
      </c>
      <c r="L1937" s="149" t="s">
        <v>8296</v>
      </c>
    </row>
    <row r="1938" spans="1:12" hidden="1" x14ac:dyDescent="0.2">
      <c r="A1938" s="152" t="s">
        <v>529</v>
      </c>
      <c r="D1938" s="149" t="s">
        <v>1064</v>
      </c>
      <c r="E1938" s="149">
        <f t="shared" si="30"/>
        <v>2230073190</v>
      </c>
      <c r="F1938" s="149" t="s">
        <v>2867</v>
      </c>
      <c r="G1938" s="149" t="s">
        <v>2461</v>
      </c>
      <c r="H1938" s="149" t="s">
        <v>1060</v>
      </c>
      <c r="I1938" s="149" t="s">
        <v>543</v>
      </c>
      <c r="J1938" s="151">
        <v>36504</v>
      </c>
      <c r="K1938" s="151">
        <v>37300</v>
      </c>
      <c r="L1938" s="149" t="s">
        <v>8296</v>
      </c>
    </row>
    <row r="1939" spans="1:12" hidden="1" x14ac:dyDescent="0.2">
      <c r="A1939" s="152" t="s">
        <v>529</v>
      </c>
      <c r="D1939" s="149" t="s">
        <v>1065</v>
      </c>
      <c r="E1939" s="149">
        <f t="shared" si="30"/>
        <v>2230073210</v>
      </c>
      <c r="F1939" s="149" t="s">
        <v>2867</v>
      </c>
      <c r="G1939" s="149" t="s">
        <v>2461</v>
      </c>
      <c r="H1939" s="149" t="s">
        <v>1060</v>
      </c>
      <c r="I1939" s="149" t="s">
        <v>545</v>
      </c>
      <c r="J1939" s="151">
        <v>36504</v>
      </c>
      <c r="K1939" s="151">
        <v>37300</v>
      </c>
      <c r="L1939" s="149" t="s">
        <v>8296</v>
      </c>
    </row>
    <row r="1940" spans="1:12" hidden="1" x14ac:dyDescent="0.2">
      <c r="A1940" s="152" t="s">
        <v>529</v>
      </c>
      <c r="D1940" s="149" t="s">
        <v>1066</v>
      </c>
      <c r="E1940" s="149">
        <f t="shared" si="30"/>
        <v>2230073230</v>
      </c>
      <c r="F1940" s="149" t="s">
        <v>2867</v>
      </c>
      <c r="G1940" s="149" t="s">
        <v>2461</v>
      </c>
      <c r="H1940" s="149" t="s">
        <v>1060</v>
      </c>
      <c r="I1940" s="149" t="s">
        <v>547</v>
      </c>
      <c r="J1940" s="151">
        <v>36504</v>
      </c>
      <c r="K1940" s="151">
        <v>37300</v>
      </c>
      <c r="L1940" s="149" t="s">
        <v>8296</v>
      </c>
    </row>
    <row r="1941" spans="1:12" hidden="1" x14ac:dyDescent="0.2">
      <c r="A1941" s="152" t="s">
        <v>529</v>
      </c>
      <c r="D1941" s="149" t="s">
        <v>1067</v>
      </c>
      <c r="E1941" s="149">
        <f t="shared" si="30"/>
        <v>2230073250</v>
      </c>
      <c r="F1941" s="149" t="s">
        <v>2867</v>
      </c>
      <c r="G1941" s="149" t="s">
        <v>2461</v>
      </c>
      <c r="H1941" s="149" t="s">
        <v>1060</v>
      </c>
      <c r="I1941" s="149" t="s">
        <v>8285</v>
      </c>
      <c r="J1941" s="151">
        <v>36504</v>
      </c>
      <c r="K1941" s="151">
        <v>37300</v>
      </c>
      <c r="L1941" s="149" t="s">
        <v>8296</v>
      </c>
    </row>
    <row r="1942" spans="1:12" hidden="1" x14ac:dyDescent="0.2">
      <c r="A1942" s="152" t="s">
        <v>529</v>
      </c>
      <c r="D1942" s="149" t="s">
        <v>1068</v>
      </c>
      <c r="E1942" s="149">
        <f t="shared" si="30"/>
        <v>2230073270</v>
      </c>
      <c r="F1942" s="149" t="s">
        <v>2867</v>
      </c>
      <c r="G1942" s="149" t="s">
        <v>2461</v>
      </c>
      <c r="H1942" s="149" t="s">
        <v>1060</v>
      </c>
      <c r="I1942" s="149" t="s">
        <v>8287</v>
      </c>
      <c r="J1942" s="151">
        <v>36504</v>
      </c>
      <c r="K1942" s="151">
        <v>37300</v>
      </c>
      <c r="L1942" s="149" t="s">
        <v>8296</v>
      </c>
    </row>
    <row r="1943" spans="1:12" hidden="1" x14ac:dyDescent="0.2">
      <c r="A1943" s="152" t="s">
        <v>529</v>
      </c>
      <c r="D1943" s="149" t="s">
        <v>1069</v>
      </c>
      <c r="E1943" s="149">
        <f t="shared" si="30"/>
        <v>2230073290</v>
      </c>
      <c r="F1943" s="149" t="s">
        <v>2867</v>
      </c>
      <c r="G1943" s="149" t="s">
        <v>2461</v>
      </c>
      <c r="H1943" s="149" t="s">
        <v>1060</v>
      </c>
      <c r="I1943" s="149" t="s">
        <v>8289</v>
      </c>
      <c r="J1943" s="151">
        <v>36504</v>
      </c>
      <c r="K1943" s="151">
        <v>37300</v>
      </c>
      <c r="L1943" s="149" t="s">
        <v>8296</v>
      </c>
    </row>
    <row r="1944" spans="1:12" hidden="1" x14ac:dyDescent="0.2">
      <c r="A1944" s="152" t="s">
        <v>529</v>
      </c>
      <c r="D1944" s="149" t="s">
        <v>1070</v>
      </c>
      <c r="E1944" s="149">
        <f t="shared" si="30"/>
        <v>2230073310</v>
      </c>
      <c r="F1944" s="149" t="s">
        <v>2867</v>
      </c>
      <c r="G1944" s="149" t="s">
        <v>2461</v>
      </c>
      <c r="H1944" s="149" t="s">
        <v>1060</v>
      </c>
      <c r="I1944" s="149" t="s">
        <v>8291</v>
      </c>
      <c r="J1944" s="151">
        <v>36504</v>
      </c>
      <c r="K1944" s="151">
        <v>37300</v>
      </c>
      <c r="L1944" s="149" t="s">
        <v>8296</v>
      </c>
    </row>
    <row r="1945" spans="1:12" hidden="1" x14ac:dyDescent="0.2">
      <c r="A1945" s="152" t="s">
        <v>529</v>
      </c>
      <c r="D1945" s="149" t="s">
        <v>1071</v>
      </c>
      <c r="E1945" s="149">
        <f t="shared" si="30"/>
        <v>2230073330</v>
      </c>
      <c r="F1945" s="149" t="s">
        <v>2867</v>
      </c>
      <c r="G1945" s="149" t="s">
        <v>2461</v>
      </c>
      <c r="H1945" s="149" t="s">
        <v>1060</v>
      </c>
      <c r="I1945" s="149" t="s">
        <v>8293</v>
      </c>
      <c r="J1945" s="151">
        <v>36504</v>
      </c>
      <c r="K1945" s="151">
        <v>37300</v>
      </c>
      <c r="L1945" s="149" t="s">
        <v>8296</v>
      </c>
    </row>
    <row r="1946" spans="1:12" hidden="1" x14ac:dyDescent="0.2">
      <c r="A1946" s="152" t="s">
        <v>529</v>
      </c>
      <c r="D1946" s="149" t="s">
        <v>1072</v>
      </c>
      <c r="E1946" s="149">
        <f t="shared" si="30"/>
        <v>2230074110</v>
      </c>
      <c r="F1946" s="149" t="s">
        <v>2867</v>
      </c>
      <c r="G1946" s="149" t="s">
        <v>2461</v>
      </c>
      <c r="H1946" s="149" t="s">
        <v>1073</v>
      </c>
      <c r="I1946" s="149" t="s">
        <v>535</v>
      </c>
      <c r="J1946" s="151">
        <v>36504</v>
      </c>
      <c r="K1946" s="151">
        <v>37300</v>
      </c>
      <c r="L1946" s="149" t="s">
        <v>8296</v>
      </c>
    </row>
    <row r="1947" spans="1:12" hidden="1" x14ac:dyDescent="0.2">
      <c r="A1947" s="152" t="s">
        <v>529</v>
      </c>
      <c r="D1947" s="149" t="s">
        <v>1074</v>
      </c>
      <c r="E1947" s="149">
        <f t="shared" si="30"/>
        <v>2230074130</v>
      </c>
      <c r="F1947" s="149" t="s">
        <v>2867</v>
      </c>
      <c r="G1947" s="149" t="s">
        <v>2461</v>
      </c>
      <c r="H1947" s="149" t="s">
        <v>1073</v>
      </c>
      <c r="I1947" s="149" t="s">
        <v>537</v>
      </c>
      <c r="J1947" s="151">
        <v>36504</v>
      </c>
      <c r="K1947" s="151">
        <v>37300</v>
      </c>
      <c r="L1947" s="149" t="s">
        <v>8296</v>
      </c>
    </row>
    <row r="1948" spans="1:12" hidden="1" x14ac:dyDescent="0.2">
      <c r="A1948" s="152" t="s">
        <v>529</v>
      </c>
      <c r="D1948" s="149" t="s">
        <v>1075</v>
      </c>
      <c r="E1948" s="149">
        <f t="shared" si="30"/>
        <v>2230074150</v>
      </c>
      <c r="F1948" s="149" t="s">
        <v>2867</v>
      </c>
      <c r="G1948" s="149" t="s">
        <v>2461</v>
      </c>
      <c r="H1948" s="149" t="s">
        <v>1073</v>
      </c>
      <c r="I1948" s="149" t="s">
        <v>539</v>
      </c>
      <c r="J1948" s="151">
        <v>36504</v>
      </c>
      <c r="K1948" s="151">
        <v>37300</v>
      </c>
      <c r="L1948" s="149" t="s">
        <v>8296</v>
      </c>
    </row>
    <row r="1949" spans="1:12" hidden="1" x14ac:dyDescent="0.2">
      <c r="A1949" s="152" t="s">
        <v>529</v>
      </c>
      <c r="D1949" s="149" t="s">
        <v>1076</v>
      </c>
      <c r="E1949" s="149">
        <f t="shared" si="30"/>
        <v>2230074170</v>
      </c>
      <c r="F1949" s="149" t="s">
        <v>2867</v>
      </c>
      <c r="G1949" s="149" t="s">
        <v>2461</v>
      </c>
      <c r="H1949" s="149" t="s">
        <v>1073</v>
      </c>
      <c r="I1949" s="149" t="s">
        <v>541</v>
      </c>
      <c r="J1949" s="151">
        <v>36504</v>
      </c>
      <c r="K1949" s="151">
        <v>37300</v>
      </c>
      <c r="L1949" s="149" t="s">
        <v>8296</v>
      </c>
    </row>
    <row r="1950" spans="1:12" hidden="1" x14ac:dyDescent="0.2">
      <c r="A1950" s="152" t="s">
        <v>529</v>
      </c>
      <c r="D1950" s="149" t="s">
        <v>1077</v>
      </c>
      <c r="E1950" s="149">
        <f t="shared" si="30"/>
        <v>2230074190</v>
      </c>
      <c r="F1950" s="149" t="s">
        <v>2867</v>
      </c>
      <c r="G1950" s="149" t="s">
        <v>2461</v>
      </c>
      <c r="H1950" s="149" t="s">
        <v>1073</v>
      </c>
      <c r="I1950" s="149" t="s">
        <v>543</v>
      </c>
      <c r="J1950" s="151">
        <v>36504</v>
      </c>
      <c r="K1950" s="151">
        <v>37300</v>
      </c>
      <c r="L1950" s="149" t="s">
        <v>8296</v>
      </c>
    </row>
    <row r="1951" spans="1:12" hidden="1" x14ac:dyDescent="0.2">
      <c r="A1951" s="152" t="s">
        <v>529</v>
      </c>
      <c r="D1951" s="149" t="s">
        <v>1078</v>
      </c>
      <c r="E1951" s="149">
        <f t="shared" si="30"/>
        <v>2230074210</v>
      </c>
      <c r="F1951" s="149" t="s">
        <v>2867</v>
      </c>
      <c r="G1951" s="149" t="s">
        <v>2461</v>
      </c>
      <c r="H1951" s="149" t="s">
        <v>1073</v>
      </c>
      <c r="I1951" s="149" t="s">
        <v>545</v>
      </c>
      <c r="J1951" s="151">
        <v>36504</v>
      </c>
      <c r="K1951" s="151">
        <v>37300</v>
      </c>
      <c r="L1951" s="149" t="s">
        <v>8296</v>
      </c>
    </row>
    <row r="1952" spans="1:12" hidden="1" x14ac:dyDescent="0.2">
      <c r="A1952" s="152" t="s">
        <v>529</v>
      </c>
      <c r="D1952" s="149" t="s">
        <v>1079</v>
      </c>
      <c r="E1952" s="149">
        <f t="shared" si="30"/>
        <v>2230074230</v>
      </c>
      <c r="F1952" s="149" t="s">
        <v>2867</v>
      </c>
      <c r="G1952" s="149" t="s">
        <v>2461</v>
      </c>
      <c r="H1952" s="149" t="s">
        <v>1073</v>
      </c>
      <c r="I1952" s="149" t="s">
        <v>547</v>
      </c>
      <c r="J1952" s="151">
        <v>36504</v>
      </c>
      <c r="K1952" s="151">
        <v>37300</v>
      </c>
      <c r="L1952" s="149" t="s">
        <v>8296</v>
      </c>
    </row>
    <row r="1953" spans="1:12" hidden="1" x14ac:dyDescent="0.2">
      <c r="A1953" s="152" t="s">
        <v>529</v>
      </c>
      <c r="D1953" s="149" t="s">
        <v>1080</v>
      </c>
      <c r="E1953" s="149">
        <f t="shared" si="30"/>
        <v>2230074250</v>
      </c>
      <c r="F1953" s="149" t="s">
        <v>2867</v>
      </c>
      <c r="G1953" s="149" t="s">
        <v>2461</v>
      </c>
      <c r="H1953" s="149" t="s">
        <v>1073</v>
      </c>
      <c r="I1953" s="149" t="s">
        <v>8285</v>
      </c>
      <c r="J1953" s="151">
        <v>36504</v>
      </c>
      <c r="K1953" s="151">
        <v>37300</v>
      </c>
      <c r="L1953" s="149" t="s">
        <v>8296</v>
      </c>
    </row>
    <row r="1954" spans="1:12" hidden="1" x14ac:dyDescent="0.2">
      <c r="A1954" s="152" t="s">
        <v>529</v>
      </c>
      <c r="D1954" s="149" t="s">
        <v>1081</v>
      </c>
      <c r="E1954" s="149">
        <f t="shared" si="30"/>
        <v>2230074270</v>
      </c>
      <c r="F1954" s="149" t="s">
        <v>2867</v>
      </c>
      <c r="G1954" s="149" t="s">
        <v>2461</v>
      </c>
      <c r="H1954" s="149" t="s">
        <v>1073</v>
      </c>
      <c r="I1954" s="149" t="s">
        <v>8287</v>
      </c>
      <c r="J1954" s="151">
        <v>36504</v>
      </c>
      <c r="K1954" s="151">
        <v>37300</v>
      </c>
      <c r="L1954" s="149" t="s">
        <v>8296</v>
      </c>
    </row>
    <row r="1955" spans="1:12" hidden="1" x14ac:dyDescent="0.2">
      <c r="A1955" s="152" t="s">
        <v>529</v>
      </c>
      <c r="D1955" s="149" t="s">
        <v>1082</v>
      </c>
      <c r="E1955" s="149">
        <f t="shared" si="30"/>
        <v>2230074290</v>
      </c>
      <c r="F1955" s="149" t="s">
        <v>2867</v>
      </c>
      <c r="G1955" s="149" t="s">
        <v>2461</v>
      </c>
      <c r="H1955" s="149" t="s">
        <v>1073</v>
      </c>
      <c r="I1955" s="149" t="s">
        <v>8289</v>
      </c>
      <c r="J1955" s="151">
        <v>36504</v>
      </c>
      <c r="K1955" s="151">
        <v>37300</v>
      </c>
      <c r="L1955" s="149" t="s">
        <v>8296</v>
      </c>
    </row>
    <row r="1956" spans="1:12" hidden="1" x14ac:dyDescent="0.2">
      <c r="A1956" s="152" t="s">
        <v>529</v>
      </c>
      <c r="D1956" s="149" t="s">
        <v>1083</v>
      </c>
      <c r="E1956" s="149">
        <f t="shared" si="30"/>
        <v>2230074310</v>
      </c>
      <c r="F1956" s="149" t="s">
        <v>2867</v>
      </c>
      <c r="G1956" s="149" t="s">
        <v>2461</v>
      </c>
      <c r="H1956" s="149" t="s">
        <v>1073</v>
      </c>
      <c r="I1956" s="149" t="s">
        <v>8291</v>
      </c>
      <c r="J1956" s="151">
        <v>36504</v>
      </c>
      <c r="K1956" s="151">
        <v>37300</v>
      </c>
      <c r="L1956" s="149" t="s">
        <v>8296</v>
      </c>
    </row>
    <row r="1957" spans="1:12" hidden="1" x14ac:dyDescent="0.2">
      <c r="A1957" s="152" t="s">
        <v>529</v>
      </c>
      <c r="D1957" s="149" t="s">
        <v>1084</v>
      </c>
      <c r="E1957" s="149">
        <f t="shared" si="30"/>
        <v>2230074330</v>
      </c>
      <c r="F1957" s="149" t="s">
        <v>2867</v>
      </c>
      <c r="G1957" s="149" t="s">
        <v>2461</v>
      </c>
      <c r="H1957" s="149" t="s">
        <v>1073</v>
      </c>
      <c r="I1957" s="149" t="s">
        <v>8293</v>
      </c>
      <c r="J1957" s="151">
        <v>36504</v>
      </c>
      <c r="K1957" s="151">
        <v>37300</v>
      </c>
      <c r="L1957" s="149" t="s">
        <v>8296</v>
      </c>
    </row>
    <row r="1958" spans="1:12" hidden="1" x14ac:dyDescent="0.2">
      <c r="A1958" s="152" t="s">
        <v>529</v>
      </c>
      <c r="D1958" s="149" t="s">
        <v>1085</v>
      </c>
      <c r="E1958" s="149">
        <f t="shared" si="30"/>
        <v>2230075110</v>
      </c>
      <c r="F1958" s="149" t="s">
        <v>2867</v>
      </c>
      <c r="G1958" s="149" t="s">
        <v>2461</v>
      </c>
      <c r="H1958" s="149" t="s">
        <v>1086</v>
      </c>
      <c r="I1958" s="149" t="s">
        <v>535</v>
      </c>
      <c r="J1958" s="151">
        <v>36504</v>
      </c>
      <c r="K1958" s="151">
        <v>37300</v>
      </c>
      <c r="L1958" s="149" t="s">
        <v>8296</v>
      </c>
    </row>
    <row r="1959" spans="1:12" hidden="1" x14ac:dyDescent="0.2">
      <c r="A1959" s="152" t="s">
        <v>529</v>
      </c>
      <c r="D1959" s="149" t="s">
        <v>1087</v>
      </c>
      <c r="E1959" s="149">
        <f t="shared" si="30"/>
        <v>2230075130</v>
      </c>
      <c r="F1959" s="149" t="s">
        <v>2867</v>
      </c>
      <c r="G1959" s="149" t="s">
        <v>2461</v>
      </c>
      <c r="H1959" s="149" t="s">
        <v>1086</v>
      </c>
      <c r="I1959" s="149" t="s">
        <v>537</v>
      </c>
      <c r="J1959" s="151">
        <v>36504</v>
      </c>
      <c r="K1959" s="151">
        <v>37300</v>
      </c>
      <c r="L1959" s="149" t="s">
        <v>8296</v>
      </c>
    </row>
    <row r="1960" spans="1:12" hidden="1" x14ac:dyDescent="0.2">
      <c r="A1960" s="152" t="s">
        <v>529</v>
      </c>
      <c r="D1960" s="149" t="s">
        <v>1088</v>
      </c>
      <c r="E1960" s="149">
        <f t="shared" si="30"/>
        <v>2230075150</v>
      </c>
      <c r="F1960" s="149" t="s">
        <v>2867</v>
      </c>
      <c r="G1960" s="149" t="s">
        <v>2461</v>
      </c>
      <c r="H1960" s="149" t="s">
        <v>1086</v>
      </c>
      <c r="I1960" s="149" t="s">
        <v>539</v>
      </c>
      <c r="J1960" s="151">
        <v>36504</v>
      </c>
      <c r="K1960" s="151">
        <v>37300</v>
      </c>
      <c r="L1960" s="149" t="s">
        <v>8296</v>
      </c>
    </row>
    <row r="1961" spans="1:12" hidden="1" x14ac:dyDescent="0.2">
      <c r="A1961" s="152" t="s">
        <v>529</v>
      </c>
      <c r="D1961" s="149" t="s">
        <v>1089</v>
      </c>
      <c r="E1961" s="149">
        <f t="shared" si="30"/>
        <v>2230075170</v>
      </c>
      <c r="F1961" s="149" t="s">
        <v>2867</v>
      </c>
      <c r="G1961" s="149" t="s">
        <v>2461</v>
      </c>
      <c r="H1961" s="149" t="s">
        <v>1086</v>
      </c>
      <c r="I1961" s="149" t="s">
        <v>541</v>
      </c>
      <c r="J1961" s="151">
        <v>36504</v>
      </c>
      <c r="K1961" s="151">
        <v>37300</v>
      </c>
      <c r="L1961" s="149" t="s">
        <v>8296</v>
      </c>
    </row>
    <row r="1962" spans="1:12" hidden="1" x14ac:dyDescent="0.2">
      <c r="A1962" s="152" t="s">
        <v>529</v>
      </c>
      <c r="D1962" s="149" t="s">
        <v>1090</v>
      </c>
      <c r="E1962" s="149">
        <f t="shared" si="30"/>
        <v>2230075190</v>
      </c>
      <c r="F1962" s="149" t="s">
        <v>2867</v>
      </c>
      <c r="G1962" s="149" t="s">
        <v>2461</v>
      </c>
      <c r="H1962" s="149" t="s">
        <v>1086</v>
      </c>
      <c r="I1962" s="149" t="s">
        <v>543</v>
      </c>
      <c r="J1962" s="151">
        <v>36504</v>
      </c>
      <c r="K1962" s="151">
        <v>37300</v>
      </c>
      <c r="L1962" s="149" t="s">
        <v>8296</v>
      </c>
    </row>
    <row r="1963" spans="1:12" hidden="1" x14ac:dyDescent="0.2">
      <c r="A1963" s="152" t="s">
        <v>529</v>
      </c>
      <c r="D1963" s="149" t="s">
        <v>1091</v>
      </c>
      <c r="E1963" s="149">
        <f t="shared" si="30"/>
        <v>2230075210</v>
      </c>
      <c r="F1963" s="149" t="s">
        <v>2867</v>
      </c>
      <c r="G1963" s="149" t="s">
        <v>2461</v>
      </c>
      <c r="H1963" s="149" t="s">
        <v>1086</v>
      </c>
      <c r="I1963" s="149" t="s">
        <v>545</v>
      </c>
      <c r="J1963" s="151">
        <v>36504</v>
      </c>
      <c r="K1963" s="151">
        <v>37300</v>
      </c>
      <c r="L1963" s="149" t="s">
        <v>8296</v>
      </c>
    </row>
    <row r="1964" spans="1:12" hidden="1" x14ac:dyDescent="0.2">
      <c r="A1964" s="152" t="s">
        <v>529</v>
      </c>
      <c r="D1964" s="149" t="s">
        <v>1092</v>
      </c>
      <c r="E1964" s="149">
        <f t="shared" si="30"/>
        <v>2230075230</v>
      </c>
      <c r="F1964" s="149" t="s">
        <v>2867</v>
      </c>
      <c r="G1964" s="149" t="s">
        <v>2461</v>
      </c>
      <c r="H1964" s="149" t="s">
        <v>1086</v>
      </c>
      <c r="I1964" s="149" t="s">
        <v>547</v>
      </c>
      <c r="J1964" s="151">
        <v>36504</v>
      </c>
      <c r="K1964" s="151">
        <v>37300</v>
      </c>
      <c r="L1964" s="149" t="s">
        <v>8296</v>
      </c>
    </row>
    <row r="1965" spans="1:12" hidden="1" x14ac:dyDescent="0.2">
      <c r="A1965" s="152" t="s">
        <v>529</v>
      </c>
      <c r="D1965" s="149" t="s">
        <v>1093</v>
      </c>
      <c r="E1965" s="149">
        <f t="shared" si="30"/>
        <v>2230075250</v>
      </c>
      <c r="F1965" s="149" t="s">
        <v>2867</v>
      </c>
      <c r="G1965" s="149" t="s">
        <v>2461</v>
      </c>
      <c r="H1965" s="149" t="s">
        <v>1086</v>
      </c>
      <c r="I1965" s="149" t="s">
        <v>8285</v>
      </c>
      <c r="J1965" s="151">
        <v>36504</v>
      </c>
      <c r="K1965" s="151">
        <v>37300</v>
      </c>
      <c r="L1965" s="149" t="s">
        <v>8296</v>
      </c>
    </row>
    <row r="1966" spans="1:12" hidden="1" x14ac:dyDescent="0.2">
      <c r="A1966" s="152" t="s">
        <v>529</v>
      </c>
      <c r="D1966" s="149" t="s">
        <v>1094</v>
      </c>
      <c r="E1966" s="149">
        <f t="shared" si="30"/>
        <v>2230075270</v>
      </c>
      <c r="F1966" s="149" t="s">
        <v>2867</v>
      </c>
      <c r="G1966" s="149" t="s">
        <v>2461</v>
      </c>
      <c r="H1966" s="149" t="s">
        <v>1086</v>
      </c>
      <c r="I1966" s="149" t="s">
        <v>8287</v>
      </c>
      <c r="J1966" s="151">
        <v>36504</v>
      </c>
      <c r="K1966" s="151">
        <v>37300</v>
      </c>
      <c r="L1966" s="149" t="s">
        <v>8296</v>
      </c>
    </row>
    <row r="1967" spans="1:12" hidden="1" x14ac:dyDescent="0.2">
      <c r="A1967" s="152" t="s">
        <v>529</v>
      </c>
      <c r="D1967" s="149" t="s">
        <v>1095</v>
      </c>
      <c r="E1967" s="149">
        <f t="shared" si="30"/>
        <v>2230075290</v>
      </c>
      <c r="F1967" s="149" t="s">
        <v>2867</v>
      </c>
      <c r="G1967" s="149" t="s">
        <v>2461</v>
      </c>
      <c r="H1967" s="149" t="s">
        <v>1086</v>
      </c>
      <c r="I1967" s="149" t="s">
        <v>8289</v>
      </c>
      <c r="J1967" s="151">
        <v>36504</v>
      </c>
      <c r="K1967" s="151">
        <v>37300</v>
      </c>
      <c r="L1967" s="149" t="s">
        <v>8296</v>
      </c>
    </row>
    <row r="1968" spans="1:12" hidden="1" x14ac:dyDescent="0.2">
      <c r="A1968" s="152" t="s">
        <v>529</v>
      </c>
      <c r="D1968" s="149" t="s">
        <v>1096</v>
      </c>
      <c r="E1968" s="149">
        <f t="shared" si="30"/>
        <v>2230075310</v>
      </c>
      <c r="F1968" s="149" t="s">
        <v>2867</v>
      </c>
      <c r="G1968" s="149" t="s">
        <v>2461</v>
      </c>
      <c r="H1968" s="149" t="s">
        <v>1086</v>
      </c>
      <c r="I1968" s="149" t="s">
        <v>8291</v>
      </c>
      <c r="J1968" s="151">
        <v>36504</v>
      </c>
      <c r="K1968" s="151">
        <v>37300</v>
      </c>
      <c r="L1968" s="149" t="s">
        <v>8296</v>
      </c>
    </row>
    <row r="1969" spans="1:12" hidden="1" x14ac:dyDescent="0.2">
      <c r="A1969" s="152" t="s">
        <v>529</v>
      </c>
      <c r="D1969" s="149" t="s">
        <v>1097</v>
      </c>
      <c r="E1969" s="149">
        <f t="shared" si="30"/>
        <v>2230075330</v>
      </c>
      <c r="F1969" s="149" t="s">
        <v>2867</v>
      </c>
      <c r="G1969" s="149" t="s">
        <v>2461</v>
      </c>
      <c r="H1969" s="149" t="s">
        <v>1086</v>
      </c>
      <c r="I1969" s="149" t="s">
        <v>8293</v>
      </c>
      <c r="J1969" s="151">
        <v>36504</v>
      </c>
      <c r="K1969" s="151">
        <v>37300</v>
      </c>
      <c r="L1969" s="149" t="s">
        <v>8296</v>
      </c>
    </row>
    <row r="1970" spans="1:12" hidden="1" x14ac:dyDescent="0.2">
      <c r="A1970" s="152" t="s">
        <v>529</v>
      </c>
      <c r="D1970" s="149" t="s">
        <v>1098</v>
      </c>
      <c r="E1970" s="149" t="e">
        <f t="shared" si="30"/>
        <v>#VALUE!</v>
      </c>
      <c r="F1970" s="149" t="s">
        <v>2867</v>
      </c>
      <c r="G1970" s="149" t="s">
        <v>531</v>
      </c>
      <c r="H1970" s="149" t="s">
        <v>532</v>
      </c>
      <c r="I1970" s="149" t="s">
        <v>1099</v>
      </c>
      <c r="J1970" s="151">
        <v>37300</v>
      </c>
    </row>
    <row r="1971" spans="1:12" hidden="1" x14ac:dyDescent="0.2">
      <c r="A1971" s="152" t="s">
        <v>529</v>
      </c>
      <c r="D1971" s="149" t="s">
        <v>1100</v>
      </c>
      <c r="E1971" s="149" t="e">
        <f t="shared" si="30"/>
        <v>#VALUE!</v>
      </c>
      <c r="F1971" s="149" t="s">
        <v>2867</v>
      </c>
      <c r="G1971" s="149" t="s">
        <v>531</v>
      </c>
      <c r="H1971" s="149" t="s">
        <v>532</v>
      </c>
      <c r="I1971" s="149" t="s">
        <v>1101</v>
      </c>
      <c r="J1971" s="151">
        <v>37300</v>
      </c>
    </row>
    <row r="1972" spans="1:12" hidden="1" x14ac:dyDescent="0.2">
      <c r="A1972" s="152" t="s">
        <v>529</v>
      </c>
      <c r="D1972" s="149" t="s">
        <v>1102</v>
      </c>
      <c r="E1972" s="149" t="e">
        <f t="shared" si="30"/>
        <v>#VALUE!</v>
      </c>
      <c r="F1972" s="149" t="s">
        <v>2867</v>
      </c>
      <c r="G1972" s="149" t="s">
        <v>531</v>
      </c>
      <c r="H1972" s="149" t="s">
        <v>532</v>
      </c>
      <c r="I1972" s="149" t="s">
        <v>1103</v>
      </c>
      <c r="J1972" s="151">
        <v>37300</v>
      </c>
    </row>
    <row r="1973" spans="1:12" hidden="1" x14ac:dyDescent="0.2">
      <c r="A1973" s="152" t="s">
        <v>529</v>
      </c>
      <c r="D1973" s="149" t="s">
        <v>1104</v>
      </c>
      <c r="E1973" s="149" t="e">
        <f t="shared" si="30"/>
        <v>#VALUE!</v>
      </c>
      <c r="F1973" s="149" t="s">
        <v>2867</v>
      </c>
      <c r="G1973" s="149" t="s">
        <v>531</v>
      </c>
      <c r="H1973" s="149" t="s">
        <v>532</v>
      </c>
      <c r="I1973" s="149" t="s">
        <v>1105</v>
      </c>
      <c r="J1973" s="151">
        <v>37300</v>
      </c>
    </row>
    <row r="1974" spans="1:12" hidden="1" x14ac:dyDescent="0.2">
      <c r="A1974" s="152" t="s">
        <v>529</v>
      </c>
      <c r="D1974" s="149" t="s">
        <v>1106</v>
      </c>
      <c r="E1974" s="149" t="e">
        <f t="shared" si="30"/>
        <v>#VALUE!</v>
      </c>
      <c r="F1974" s="149" t="s">
        <v>2867</v>
      </c>
      <c r="G1974" s="149" t="s">
        <v>531</v>
      </c>
      <c r="H1974" s="149" t="s">
        <v>532</v>
      </c>
      <c r="I1974" s="149" t="s">
        <v>1107</v>
      </c>
      <c r="J1974" s="151">
        <v>37300</v>
      </c>
    </row>
    <row r="1975" spans="1:12" hidden="1" x14ac:dyDescent="0.2">
      <c r="A1975" s="152" t="s">
        <v>529</v>
      </c>
      <c r="D1975" s="149" t="s">
        <v>1108</v>
      </c>
      <c r="E1975" s="149" t="e">
        <f t="shared" si="30"/>
        <v>#VALUE!</v>
      </c>
      <c r="F1975" s="149" t="s">
        <v>2867</v>
      </c>
      <c r="G1975" s="149" t="s">
        <v>531</v>
      </c>
      <c r="H1975" s="149" t="s">
        <v>532</v>
      </c>
      <c r="I1975" s="149" t="s">
        <v>1109</v>
      </c>
      <c r="J1975" s="151">
        <v>37300</v>
      </c>
    </row>
    <row r="1976" spans="1:12" hidden="1" x14ac:dyDescent="0.2">
      <c r="A1976" s="152" t="s">
        <v>529</v>
      </c>
      <c r="D1976" s="149" t="s">
        <v>1110</v>
      </c>
      <c r="E1976" s="149" t="e">
        <f t="shared" si="30"/>
        <v>#VALUE!</v>
      </c>
      <c r="F1976" s="149" t="s">
        <v>2867</v>
      </c>
      <c r="G1976" s="149" t="s">
        <v>531</v>
      </c>
      <c r="H1976" s="149" t="s">
        <v>532</v>
      </c>
      <c r="I1976" s="149" t="s">
        <v>1111</v>
      </c>
      <c r="J1976" s="151">
        <v>37300</v>
      </c>
    </row>
    <row r="1977" spans="1:12" hidden="1" x14ac:dyDescent="0.2">
      <c r="A1977" s="152" t="s">
        <v>529</v>
      </c>
      <c r="D1977" s="149" t="s">
        <v>1112</v>
      </c>
      <c r="E1977" s="149" t="e">
        <f t="shared" si="30"/>
        <v>#VALUE!</v>
      </c>
      <c r="F1977" s="149" t="s">
        <v>2867</v>
      </c>
      <c r="G1977" s="149" t="s">
        <v>531</v>
      </c>
      <c r="H1977" s="149" t="s">
        <v>532</v>
      </c>
      <c r="I1977" s="149" t="s">
        <v>1113</v>
      </c>
      <c r="J1977" s="151">
        <v>37300</v>
      </c>
    </row>
    <row r="1978" spans="1:12" hidden="1" x14ac:dyDescent="0.2">
      <c r="A1978" s="152" t="s">
        <v>529</v>
      </c>
      <c r="D1978" s="149" t="s">
        <v>1114</v>
      </c>
      <c r="E1978" s="149" t="e">
        <f t="shared" si="30"/>
        <v>#VALUE!</v>
      </c>
      <c r="F1978" s="149" t="s">
        <v>2867</v>
      </c>
      <c r="G1978" s="149" t="s">
        <v>531</v>
      </c>
      <c r="H1978" s="149" t="s">
        <v>532</v>
      </c>
      <c r="I1978" s="149" t="s">
        <v>1115</v>
      </c>
      <c r="J1978" s="151">
        <v>37300</v>
      </c>
    </row>
    <row r="1979" spans="1:12" hidden="1" x14ac:dyDescent="0.2">
      <c r="A1979" s="152" t="s">
        <v>529</v>
      </c>
      <c r="D1979" s="149" t="s">
        <v>2594</v>
      </c>
      <c r="E1979" s="149" t="e">
        <f t="shared" si="30"/>
        <v>#VALUE!</v>
      </c>
      <c r="F1979" s="149" t="s">
        <v>2867</v>
      </c>
      <c r="G1979" s="149" t="s">
        <v>531</v>
      </c>
      <c r="H1979" s="149" t="s">
        <v>532</v>
      </c>
      <c r="I1979" s="149" t="s">
        <v>2595</v>
      </c>
      <c r="J1979" s="151">
        <v>37300</v>
      </c>
    </row>
    <row r="1980" spans="1:12" hidden="1" x14ac:dyDescent="0.2">
      <c r="A1980" s="152" t="s">
        <v>529</v>
      </c>
      <c r="D1980" s="149" t="s">
        <v>2596</v>
      </c>
      <c r="E1980" s="149" t="e">
        <f t="shared" si="30"/>
        <v>#VALUE!</v>
      </c>
      <c r="F1980" s="149" t="s">
        <v>2867</v>
      </c>
      <c r="G1980" s="149" t="s">
        <v>531</v>
      </c>
      <c r="H1980" s="149" t="s">
        <v>532</v>
      </c>
      <c r="I1980" s="149" t="s">
        <v>2597</v>
      </c>
      <c r="J1980" s="151">
        <v>37300</v>
      </c>
    </row>
    <row r="1981" spans="1:12" hidden="1" x14ac:dyDescent="0.2">
      <c r="A1981" s="152" t="s">
        <v>529</v>
      </c>
      <c r="D1981" s="149" t="s">
        <v>2598</v>
      </c>
      <c r="E1981" s="149" t="e">
        <f t="shared" si="30"/>
        <v>#VALUE!</v>
      </c>
      <c r="F1981" s="149" t="s">
        <v>2867</v>
      </c>
      <c r="G1981" s="149" t="s">
        <v>531</v>
      </c>
      <c r="H1981" s="149" t="s">
        <v>532</v>
      </c>
      <c r="I1981" s="149" t="s">
        <v>2599</v>
      </c>
      <c r="J1981" s="151">
        <v>37300</v>
      </c>
    </row>
    <row r="1982" spans="1:12" hidden="1" x14ac:dyDescent="0.2">
      <c r="A1982" s="152" t="s">
        <v>529</v>
      </c>
      <c r="D1982" s="149" t="s">
        <v>2600</v>
      </c>
      <c r="E1982" s="149" t="e">
        <f t="shared" si="30"/>
        <v>#VALUE!</v>
      </c>
      <c r="F1982" s="149" t="s">
        <v>2867</v>
      </c>
      <c r="G1982" s="149" t="s">
        <v>531</v>
      </c>
      <c r="H1982" s="149" t="s">
        <v>532</v>
      </c>
      <c r="I1982" s="149" t="s">
        <v>2601</v>
      </c>
      <c r="J1982" s="151">
        <v>37300</v>
      </c>
    </row>
    <row r="1983" spans="1:12" hidden="1" x14ac:dyDescent="0.2">
      <c r="A1983" s="152" t="s">
        <v>529</v>
      </c>
      <c r="D1983" s="149" t="s">
        <v>2602</v>
      </c>
      <c r="E1983" s="149" t="e">
        <f t="shared" si="30"/>
        <v>#VALUE!</v>
      </c>
      <c r="F1983" s="149" t="s">
        <v>2867</v>
      </c>
      <c r="G1983" s="149" t="s">
        <v>531</v>
      </c>
      <c r="H1983" s="149" t="s">
        <v>532</v>
      </c>
      <c r="I1983" s="149" t="s">
        <v>2603</v>
      </c>
      <c r="J1983" s="151">
        <v>37300</v>
      </c>
    </row>
    <row r="1984" spans="1:12" hidden="1" x14ac:dyDescent="0.2">
      <c r="A1984" s="152" t="s">
        <v>529</v>
      </c>
      <c r="D1984" s="149" t="s">
        <v>2604</v>
      </c>
      <c r="E1984" s="149" t="e">
        <f t="shared" si="30"/>
        <v>#VALUE!</v>
      </c>
      <c r="F1984" s="149" t="s">
        <v>2867</v>
      </c>
      <c r="G1984" s="149" t="s">
        <v>531</v>
      </c>
      <c r="H1984" s="149" t="s">
        <v>532</v>
      </c>
      <c r="I1984" s="149" t="s">
        <v>2605</v>
      </c>
      <c r="J1984" s="151">
        <v>37300</v>
      </c>
    </row>
    <row r="1985" spans="1:10" hidden="1" x14ac:dyDescent="0.2">
      <c r="A1985" s="152" t="s">
        <v>529</v>
      </c>
      <c r="D1985" s="149" t="s">
        <v>2606</v>
      </c>
      <c r="E1985" s="149" t="e">
        <f t="shared" si="30"/>
        <v>#VALUE!</v>
      </c>
      <c r="F1985" s="149" t="s">
        <v>2867</v>
      </c>
      <c r="G1985" s="149" t="s">
        <v>531</v>
      </c>
      <c r="H1985" s="149" t="s">
        <v>532</v>
      </c>
      <c r="I1985" s="149" t="s">
        <v>2607</v>
      </c>
      <c r="J1985" s="151">
        <v>37300</v>
      </c>
    </row>
    <row r="1986" spans="1:10" hidden="1" x14ac:dyDescent="0.2">
      <c r="A1986" s="152" t="s">
        <v>529</v>
      </c>
      <c r="D1986" s="149" t="s">
        <v>2608</v>
      </c>
      <c r="E1986" s="149" t="e">
        <f t="shared" ref="E1986:E2049" si="31">VALUE(D1986)</f>
        <v>#VALUE!</v>
      </c>
      <c r="F1986" s="149" t="s">
        <v>2867</v>
      </c>
      <c r="G1986" s="149" t="s">
        <v>531</v>
      </c>
      <c r="H1986" s="149" t="s">
        <v>532</v>
      </c>
      <c r="I1986" s="149" t="s">
        <v>2609</v>
      </c>
      <c r="J1986" s="151">
        <v>37300</v>
      </c>
    </row>
    <row r="1987" spans="1:10" hidden="1" x14ac:dyDescent="0.2">
      <c r="A1987" s="152" t="s">
        <v>529</v>
      </c>
      <c r="D1987" s="149" t="s">
        <v>2610</v>
      </c>
      <c r="E1987" s="149" t="e">
        <f t="shared" si="31"/>
        <v>#VALUE!</v>
      </c>
      <c r="F1987" s="149" t="s">
        <v>2867</v>
      </c>
      <c r="G1987" s="149" t="s">
        <v>531</v>
      </c>
      <c r="H1987" s="149" t="s">
        <v>532</v>
      </c>
      <c r="I1987" s="149" t="s">
        <v>2611</v>
      </c>
      <c r="J1987" s="151">
        <v>37300</v>
      </c>
    </row>
    <row r="1988" spans="1:10" hidden="1" x14ac:dyDescent="0.2">
      <c r="A1988" s="152" t="s">
        <v>529</v>
      </c>
      <c r="D1988" s="149" t="s">
        <v>2612</v>
      </c>
      <c r="E1988" s="149" t="e">
        <f t="shared" si="31"/>
        <v>#VALUE!</v>
      </c>
      <c r="F1988" s="149" t="s">
        <v>2867</v>
      </c>
      <c r="G1988" s="149" t="s">
        <v>531</v>
      </c>
      <c r="H1988" s="149" t="s">
        <v>532</v>
      </c>
      <c r="I1988" s="149" t="s">
        <v>2613</v>
      </c>
      <c r="J1988" s="151">
        <v>37300</v>
      </c>
    </row>
    <row r="1989" spans="1:10" hidden="1" x14ac:dyDescent="0.2">
      <c r="A1989" s="152" t="s">
        <v>529</v>
      </c>
      <c r="D1989" s="149" t="s">
        <v>2614</v>
      </c>
      <c r="E1989" s="149" t="e">
        <f t="shared" si="31"/>
        <v>#VALUE!</v>
      </c>
      <c r="F1989" s="149" t="s">
        <v>2867</v>
      </c>
      <c r="G1989" s="149" t="s">
        <v>531</v>
      </c>
      <c r="H1989" s="149" t="s">
        <v>532</v>
      </c>
      <c r="I1989" s="149" t="s">
        <v>2615</v>
      </c>
      <c r="J1989" s="151">
        <v>37300</v>
      </c>
    </row>
    <row r="1990" spans="1:10" hidden="1" x14ac:dyDescent="0.2">
      <c r="A1990" s="152" t="s">
        <v>529</v>
      </c>
      <c r="D1990" s="149" t="s">
        <v>2616</v>
      </c>
      <c r="E1990" s="149" t="e">
        <f t="shared" si="31"/>
        <v>#VALUE!</v>
      </c>
      <c r="F1990" s="149" t="s">
        <v>2867</v>
      </c>
      <c r="G1990" s="149" t="s">
        <v>531</v>
      </c>
      <c r="H1990" s="149" t="s">
        <v>532</v>
      </c>
      <c r="I1990" s="149" t="s">
        <v>2617</v>
      </c>
      <c r="J1990" s="151">
        <v>37300</v>
      </c>
    </row>
    <row r="1991" spans="1:10" hidden="1" x14ac:dyDescent="0.2">
      <c r="A1991" s="152" t="s">
        <v>529</v>
      </c>
      <c r="D1991" s="149" t="s">
        <v>2618</v>
      </c>
      <c r="E1991" s="149" t="e">
        <f t="shared" si="31"/>
        <v>#VALUE!</v>
      </c>
      <c r="F1991" s="149" t="s">
        <v>2867</v>
      </c>
      <c r="G1991" s="149" t="s">
        <v>531</v>
      </c>
      <c r="H1991" s="149" t="s">
        <v>532</v>
      </c>
      <c r="I1991" s="149" t="s">
        <v>2619</v>
      </c>
      <c r="J1991" s="151">
        <v>37300</v>
      </c>
    </row>
    <row r="1992" spans="1:10" hidden="1" x14ac:dyDescent="0.2">
      <c r="A1992" s="152" t="s">
        <v>529</v>
      </c>
      <c r="D1992" s="149" t="s">
        <v>2620</v>
      </c>
      <c r="E1992" s="149" t="e">
        <f t="shared" si="31"/>
        <v>#VALUE!</v>
      </c>
      <c r="F1992" s="149" t="s">
        <v>2867</v>
      </c>
      <c r="G1992" s="149" t="s">
        <v>531</v>
      </c>
      <c r="H1992" s="149" t="s">
        <v>532</v>
      </c>
      <c r="I1992" s="149" t="s">
        <v>2434</v>
      </c>
      <c r="J1992" s="151">
        <v>37300</v>
      </c>
    </row>
    <row r="1993" spans="1:10" hidden="1" x14ac:dyDescent="0.2">
      <c r="A1993" s="152" t="s">
        <v>529</v>
      </c>
      <c r="D1993" s="149" t="s">
        <v>2435</v>
      </c>
      <c r="E1993" s="149" t="e">
        <f t="shared" si="31"/>
        <v>#VALUE!</v>
      </c>
      <c r="F1993" s="149" t="s">
        <v>2867</v>
      </c>
      <c r="G1993" s="149" t="s">
        <v>531</v>
      </c>
      <c r="H1993" s="149" t="s">
        <v>532</v>
      </c>
      <c r="I1993" s="149" t="s">
        <v>2436</v>
      </c>
      <c r="J1993" s="151">
        <v>37300</v>
      </c>
    </row>
    <row r="1994" spans="1:10" hidden="1" x14ac:dyDescent="0.2">
      <c r="A1994" s="152" t="s">
        <v>529</v>
      </c>
      <c r="D1994" s="149" t="s">
        <v>2437</v>
      </c>
      <c r="E1994" s="149" t="e">
        <f t="shared" si="31"/>
        <v>#VALUE!</v>
      </c>
      <c r="F1994" s="149" t="s">
        <v>2867</v>
      </c>
      <c r="G1994" s="149" t="s">
        <v>531</v>
      </c>
      <c r="H1994" s="149" t="s">
        <v>532</v>
      </c>
      <c r="I1994" s="149" t="s">
        <v>2438</v>
      </c>
      <c r="J1994" s="151">
        <v>37300</v>
      </c>
    </row>
    <row r="1995" spans="1:10" hidden="1" x14ac:dyDescent="0.2">
      <c r="A1995" s="152" t="s">
        <v>529</v>
      </c>
      <c r="D1995" s="149" t="s">
        <v>2439</v>
      </c>
      <c r="E1995" s="149" t="e">
        <f t="shared" si="31"/>
        <v>#VALUE!</v>
      </c>
      <c r="F1995" s="149" t="s">
        <v>2867</v>
      </c>
      <c r="G1995" s="149" t="s">
        <v>531</v>
      </c>
      <c r="H1995" s="149" t="s">
        <v>532</v>
      </c>
      <c r="I1995" s="149" t="s">
        <v>2440</v>
      </c>
      <c r="J1995" s="151">
        <v>37300</v>
      </c>
    </row>
    <row r="1996" spans="1:10" hidden="1" x14ac:dyDescent="0.2">
      <c r="A1996" s="152" t="s">
        <v>529</v>
      </c>
      <c r="D1996" s="149" t="s">
        <v>2441</v>
      </c>
      <c r="E1996" s="149" t="e">
        <f t="shared" si="31"/>
        <v>#VALUE!</v>
      </c>
      <c r="F1996" s="149" t="s">
        <v>2867</v>
      </c>
      <c r="G1996" s="149" t="s">
        <v>531</v>
      </c>
      <c r="H1996" s="149" t="s">
        <v>532</v>
      </c>
      <c r="I1996" s="149" t="s">
        <v>2442</v>
      </c>
      <c r="J1996" s="151">
        <v>37300</v>
      </c>
    </row>
    <row r="1997" spans="1:10" hidden="1" x14ac:dyDescent="0.2">
      <c r="A1997" s="152" t="s">
        <v>529</v>
      </c>
      <c r="D1997" s="149" t="s">
        <v>2443</v>
      </c>
      <c r="E1997" s="149" t="e">
        <f t="shared" si="31"/>
        <v>#VALUE!</v>
      </c>
      <c r="F1997" s="149" t="s">
        <v>2867</v>
      </c>
      <c r="G1997" s="149" t="s">
        <v>531</v>
      </c>
      <c r="H1997" s="149" t="s">
        <v>532</v>
      </c>
      <c r="I1997" s="149" t="s">
        <v>2444</v>
      </c>
      <c r="J1997" s="151">
        <v>37300</v>
      </c>
    </row>
    <row r="1998" spans="1:10" hidden="1" x14ac:dyDescent="0.2">
      <c r="A1998" s="152" t="s">
        <v>529</v>
      </c>
      <c r="D1998" s="149" t="s">
        <v>2445</v>
      </c>
      <c r="E1998" s="149" t="e">
        <f t="shared" si="31"/>
        <v>#VALUE!</v>
      </c>
      <c r="F1998" s="149" t="s">
        <v>2867</v>
      </c>
      <c r="G1998" s="149" t="s">
        <v>531</v>
      </c>
      <c r="H1998" s="149" t="s">
        <v>532</v>
      </c>
      <c r="I1998" s="149" t="s">
        <v>2446</v>
      </c>
      <c r="J1998" s="151">
        <v>37300</v>
      </c>
    </row>
    <row r="1999" spans="1:10" hidden="1" x14ac:dyDescent="0.2">
      <c r="A1999" s="152" t="s">
        <v>529</v>
      </c>
      <c r="D1999" s="149" t="s">
        <v>2447</v>
      </c>
      <c r="E1999" s="149" t="e">
        <f t="shared" si="31"/>
        <v>#VALUE!</v>
      </c>
      <c r="F1999" s="149" t="s">
        <v>2867</v>
      </c>
      <c r="G1999" s="149" t="s">
        <v>531</v>
      </c>
      <c r="H1999" s="149" t="s">
        <v>532</v>
      </c>
      <c r="I1999" s="149" t="s">
        <v>2448</v>
      </c>
      <c r="J1999" s="151">
        <v>37300</v>
      </c>
    </row>
    <row r="2000" spans="1:10" hidden="1" x14ac:dyDescent="0.2">
      <c r="A2000" s="152" t="s">
        <v>529</v>
      </c>
      <c r="D2000" s="149" t="s">
        <v>2449</v>
      </c>
      <c r="E2000" s="149" t="e">
        <f t="shared" si="31"/>
        <v>#VALUE!</v>
      </c>
      <c r="F2000" s="149" t="s">
        <v>2867</v>
      </c>
      <c r="G2000" s="149" t="s">
        <v>531</v>
      </c>
      <c r="H2000" s="149" t="s">
        <v>532</v>
      </c>
      <c r="I2000" s="149" t="s">
        <v>2450</v>
      </c>
      <c r="J2000" s="151">
        <v>37300</v>
      </c>
    </row>
    <row r="2001" spans="1:10" hidden="1" x14ac:dyDescent="0.2">
      <c r="A2001" s="152" t="s">
        <v>529</v>
      </c>
      <c r="D2001" s="149" t="s">
        <v>2451</v>
      </c>
      <c r="E2001" s="149" t="e">
        <f t="shared" si="31"/>
        <v>#VALUE!</v>
      </c>
      <c r="F2001" s="149" t="s">
        <v>2867</v>
      </c>
      <c r="G2001" s="149" t="s">
        <v>531</v>
      </c>
      <c r="H2001" s="149" t="s">
        <v>532</v>
      </c>
      <c r="I2001" s="149" t="s">
        <v>2452</v>
      </c>
      <c r="J2001" s="151">
        <v>37300</v>
      </c>
    </row>
    <row r="2002" spans="1:10" hidden="1" x14ac:dyDescent="0.2">
      <c r="A2002" s="152" t="s">
        <v>529</v>
      </c>
      <c r="D2002" s="149" t="s">
        <v>2453</v>
      </c>
      <c r="E2002" s="149" t="e">
        <f t="shared" si="31"/>
        <v>#VALUE!</v>
      </c>
      <c r="F2002" s="149" t="s">
        <v>2867</v>
      </c>
      <c r="G2002" s="149" t="s">
        <v>531</v>
      </c>
      <c r="H2002" s="149" t="s">
        <v>532</v>
      </c>
      <c r="I2002" s="149" t="s">
        <v>2454</v>
      </c>
      <c r="J2002" s="151">
        <v>37300</v>
      </c>
    </row>
    <row r="2003" spans="1:10" hidden="1" x14ac:dyDescent="0.2">
      <c r="A2003" s="152" t="s">
        <v>529</v>
      </c>
      <c r="D2003" s="149" t="s">
        <v>2455</v>
      </c>
      <c r="E2003" s="149" t="e">
        <f t="shared" si="31"/>
        <v>#VALUE!</v>
      </c>
      <c r="F2003" s="149" t="s">
        <v>2867</v>
      </c>
      <c r="G2003" s="149" t="s">
        <v>531</v>
      </c>
      <c r="H2003" s="149" t="s">
        <v>532</v>
      </c>
      <c r="I2003" s="149" t="s">
        <v>2456</v>
      </c>
      <c r="J2003" s="151">
        <v>37300</v>
      </c>
    </row>
    <row r="2004" spans="1:10" hidden="1" x14ac:dyDescent="0.2">
      <c r="A2004" s="152" t="s">
        <v>529</v>
      </c>
      <c r="D2004" s="149" t="s">
        <v>2457</v>
      </c>
      <c r="E2004" s="149" t="e">
        <f t="shared" si="31"/>
        <v>#VALUE!</v>
      </c>
      <c r="F2004" s="149" t="s">
        <v>2867</v>
      </c>
      <c r="G2004" s="149" t="s">
        <v>531</v>
      </c>
      <c r="H2004" s="149" t="s">
        <v>532</v>
      </c>
      <c r="I2004" s="149" t="s">
        <v>2458</v>
      </c>
      <c r="J2004" s="151">
        <v>37300</v>
      </c>
    </row>
    <row r="2005" spans="1:10" hidden="1" x14ac:dyDescent="0.2">
      <c r="A2005" s="152" t="s">
        <v>529</v>
      </c>
      <c r="D2005" s="149" t="s">
        <v>2459</v>
      </c>
      <c r="E2005" s="149" t="e">
        <f t="shared" si="31"/>
        <v>#VALUE!</v>
      </c>
      <c r="F2005" s="149" t="s">
        <v>2867</v>
      </c>
      <c r="G2005" s="149" t="s">
        <v>531</v>
      </c>
      <c r="H2005" s="149" t="s">
        <v>532</v>
      </c>
      <c r="I2005" s="149" t="s">
        <v>991</v>
      </c>
      <c r="J2005" s="151">
        <v>37300</v>
      </c>
    </row>
    <row r="2006" spans="1:10" hidden="1" x14ac:dyDescent="0.2">
      <c r="A2006" s="152" t="s">
        <v>529</v>
      </c>
      <c r="D2006" s="149" t="s">
        <v>992</v>
      </c>
      <c r="E2006" s="149" t="e">
        <f t="shared" si="31"/>
        <v>#VALUE!</v>
      </c>
      <c r="F2006" s="149" t="s">
        <v>2867</v>
      </c>
      <c r="G2006" s="149" t="s">
        <v>531</v>
      </c>
      <c r="H2006" s="149" t="s">
        <v>532</v>
      </c>
      <c r="I2006" s="149" t="s">
        <v>993</v>
      </c>
      <c r="J2006" s="151">
        <v>37300</v>
      </c>
    </row>
    <row r="2007" spans="1:10" hidden="1" x14ac:dyDescent="0.2">
      <c r="A2007" s="152" t="s">
        <v>529</v>
      </c>
      <c r="D2007" s="149" t="s">
        <v>994</v>
      </c>
      <c r="E2007" s="149" t="e">
        <f t="shared" si="31"/>
        <v>#VALUE!</v>
      </c>
      <c r="F2007" s="149" t="s">
        <v>2867</v>
      </c>
      <c r="G2007" s="149" t="s">
        <v>531</v>
      </c>
      <c r="H2007" s="149" t="s">
        <v>532</v>
      </c>
      <c r="I2007" s="149" t="s">
        <v>995</v>
      </c>
      <c r="J2007" s="151">
        <v>37300</v>
      </c>
    </row>
    <row r="2008" spans="1:10" hidden="1" x14ac:dyDescent="0.2">
      <c r="A2008" s="152" t="s">
        <v>529</v>
      </c>
      <c r="D2008" s="149" t="s">
        <v>996</v>
      </c>
      <c r="E2008" s="149" t="e">
        <f t="shared" si="31"/>
        <v>#VALUE!</v>
      </c>
      <c r="F2008" s="149" t="s">
        <v>2867</v>
      </c>
      <c r="G2008" s="149" t="s">
        <v>531</v>
      </c>
      <c r="H2008" s="149" t="s">
        <v>532</v>
      </c>
      <c r="I2008" s="149" t="s">
        <v>997</v>
      </c>
      <c r="J2008" s="151">
        <v>37300</v>
      </c>
    </row>
    <row r="2009" spans="1:10" hidden="1" x14ac:dyDescent="0.2">
      <c r="A2009" s="152" t="s">
        <v>529</v>
      </c>
      <c r="D2009" s="149" t="s">
        <v>998</v>
      </c>
      <c r="E2009" s="149" t="e">
        <f t="shared" si="31"/>
        <v>#VALUE!</v>
      </c>
      <c r="F2009" s="149" t="s">
        <v>2867</v>
      </c>
      <c r="G2009" s="149" t="s">
        <v>531</v>
      </c>
      <c r="H2009" s="149" t="s">
        <v>532</v>
      </c>
      <c r="I2009" s="149" t="s">
        <v>999</v>
      </c>
      <c r="J2009" s="151">
        <v>37300</v>
      </c>
    </row>
    <row r="2010" spans="1:10" hidden="1" x14ac:dyDescent="0.2">
      <c r="A2010" s="152" t="s">
        <v>529</v>
      </c>
      <c r="D2010" s="149" t="s">
        <v>1000</v>
      </c>
      <c r="E2010" s="149" t="e">
        <f t="shared" si="31"/>
        <v>#VALUE!</v>
      </c>
      <c r="F2010" s="149" t="s">
        <v>2867</v>
      </c>
      <c r="G2010" s="149" t="s">
        <v>531</v>
      </c>
      <c r="H2010" s="149" t="s">
        <v>532</v>
      </c>
      <c r="I2010" s="149" t="s">
        <v>1001</v>
      </c>
      <c r="J2010" s="151">
        <v>37300</v>
      </c>
    </row>
    <row r="2011" spans="1:10" hidden="1" x14ac:dyDescent="0.2">
      <c r="A2011" s="152" t="s">
        <v>529</v>
      </c>
      <c r="D2011" s="149" t="s">
        <v>1002</v>
      </c>
      <c r="E2011" s="149" t="e">
        <f t="shared" si="31"/>
        <v>#VALUE!</v>
      </c>
      <c r="F2011" s="149" t="s">
        <v>2867</v>
      </c>
      <c r="G2011" s="149" t="s">
        <v>531</v>
      </c>
      <c r="H2011" s="149" t="s">
        <v>532</v>
      </c>
      <c r="I2011" s="149" t="s">
        <v>1003</v>
      </c>
      <c r="J2011" s="151">
        <v>37300</v>
      </c>
    </row>
    <row r="2012" spans="1:10" hidden="1" x14ac:dyDescent="0.2">
      <c r="A2012" s="152" t="s">
        <v>529</v>
      </c>
      <c r="D2012" s="149" t="s">
        <v>1004</v>
      </c>
      <c r="E2012" s="149" t="e">
        <f t="shared" si="31"/>
        <v>#VALUE!</v>
      </c>
      <c r="F2012" s="149" t="s">
        <v>2867</v>
      </c>
      <c r="G2012" s="149" t="s">
        <v>531</v>
      </c>
      <c r="H2012" s="149" t="s">
        <v>532</v>
      </c>
      <c r="I2012" s="149" t="s">
        <v>1005</v>
      </c>
      <c r="J2012" s="151">
        <v>37300</v>
      </c>
    </row>
    <row r="2013" spans="1:10" hidden="1" x14ac:dyDescent="0.2">
      <c r="A2013" s="152" t="s">
        <v>529</v>
      </c>
      <c r="D2013" s="149" t="s">
        <v>1006</v>
      </c>
      <c r="E2013" s="149" t="e">
        <f t="shared" si="31"/>
        <v>#VALUE!</v>
      </c>
      <c r="F2013" s="149" t="s">
        <v>2867</v>
      </c>
      <c r="G2013" s="149" t="s">
        <v>531</v>
      </c>
      <c r="H2013" s="149" t="s">
        <v>532</v>
      </c>
      <c r="I2013" s="149" t="s">
        <v>1007</v>
      </c>
      <c r="J2013" s="151">
        <v>37300</v>
      </c>
    </row>
    <row r="2014" spans="1:10" hidden="1" x14ac:dyDescent="0.2">
      <c r="A2014" s="152" t="s">
        <v>529</v>
      </c>
      <c r="D2014" s="149" t="s">
        <v>1008</v>
      </c>
      <c r="E2014" s="149" t="e">
        <f t="shared" si="31"/>
        <v>#VALUE!</v>
      </c>
      <c r="F2014" s="149" t="s">
        <v>2867</v>
      </c>
      <c r="G2014" s="149" t="s">
        <v>531</v>
      </c>
      <c r="H2014" s="149" t="s">
        <v>532</v>
      </c>
      <c r="I2014" s="149" t="s">
        <v>1009</v>
      </c>
      <c r="J2014" s="151">
        <v>37300</v>
      </c>
    </row>
    <row r="2015" spans="1:10" hidden="1" x14ac:dyDescent="0.2">
      <c r="A2015" s="152" t="s">
        <v>529</v>
      </c>
      <c r="D2015" s="149" t="s">
        <v>1010</v>
      </c>
      <c r="E2015" s="149" t="e">
        <f t="shared" si="31"/>
        <v>#VALUE!</v>
      </c>
      <c r="F2015" s="149" t="s">
        <v>2867</v>
      </c>
      <c r="G2015" s="149" t="s">
        <v>531</v>
      </c>
      <c r="H2015" s="149" t="s">
        <v>532</v>
      </c>
      <c r="I2015" s="149" t="s">
        <v>1011</v>
      </c>
      <c r="J2015" s="151">
        <v>37300</v>
      </c>
    </row>
    <row r="2016" spans="1:10" hidden="1" x14ac:dyDescent="0.2">
      <c r="A2016" s="152" t="s">
        <v>529</v>
      </c>
      <c r="D2016" s="149" t="s">
        <v>1012</v>
      </c>
      <c r="E2016" s="149" t="e">
        <f t="shared" si="31"/>
        <v>#VALUE!</v>
      </c>
      <c r="F2016" s="149" t="s">
        <v>2867</v>
      </c>
      <c r="G2016" s="149" t="s">
        <v>531</v>
      </c>
      <c r="H2016" s="149" t="s">
        <v>532</v>
      </c>
      <c r="I2016" s="149" t="s">
        <v>1013</v>
      </c>
      <c r="J2016" s="151">
        <v>37300</v>
      </c>
    </row>
    <row r="2017" spans="1:10" hidden="1" x14ac:dyDescent="0.2">
      <c r="A2017" s="152" t="s">
        <v>529</v>
      </c>
      <c r="D2017" s="149" t="s">
        <v>1014</v>
      </c>
      <c r="E2017" s="149" t="e">
        <f t="shared" si="31"/>
        <v>#VALUE!</v>
      </c>
      <c r="F2017" s="149" t="s">
        <v>2867</v>
      </c>
      <c r="G2017" s="149" t="s">
        <v>531</v>
      </c>
      <c r="H2017" s="149" t="s">
        <v>532</v>
      </c>
      <c r="I2017" s="149" t="s">
        <v>1015</v>
      </c>
      <c r="J2017" s="151">
        <v>37300</v>
      </c>
    </row>
    <row r="2018" spans="1:10" hidden="1" x14ac:dyDescent="0.2">
      <c r="A2018" s="152" t="s">
        <v>529</v>
      </c>
      <c r="D2018" s="149" t="s">
        <v>1016</v>
      </c>
      <c r="E2018" s="149" t="e">
        <f t="shared" si="31"/>
        <v>#VALUE!</v>
      </c>
      <c r="F2018" s="149" t="s">
        <v>2867</v>
      </c>
      <c r="G2018" s="149" t="s">
        <v>531</v>
      </c>
      <c r="H2018" s="149" t="s">
        <v>8295</v>
      </c>
      <c r="I2018" s="149" t="s">
        <v>1099</v>
      </c>
      <c r="J2018" s="151">
        <v>37300</v>
      </c>
    </row>
    <row r="2019" spans="1:10" hidden="1" x14ac:dyDescent="0.2">
      <c r="A2019" s="152" t="s">
        <v>529</v>
      </c>
      <c r="D2019" s="149" t="s">
        <v>1017</v>
      </c>
      <c r="E2019" s="149" t="e">
        <f t="shared" si="31"/>
        <v>#VALUE!</v>
      </c>
      <c r="F2019" s="149" t="s">
        <v>2867</v>
      </c>
      <c r="G2019" s="149" t="s">
        <v>531</v>
      </c>
      <c r="H2019" s="149" t="s">
        <v>8295</v>
      </c>
      <c r="I2019" s="149" t="s">
        <v>1101</v>
      </c>
      <c r="J2019" s="151">
        <v>37300</v>
      </c>
    </row>
    <row r="2020" spans="1:10" hidden="1" x14ac:dyDescent="0.2">
      <c r="A2020" s="152" t="s">
        <v>529</v>
      </c>
      <c r="D2020" s="149" t="s">
        <v>1018</v>
      </c>
      <c r="E2020" s="149" t="e">
        <f t="shared" si="31"/>
        <v>#VALUE!</v>
      </c>
      <c r="F2020" s="149" t="s">
        <v>2867</v>
      </c>
      <c r="G2020" s="149" t="s">
        <v>531</v>
      </c>
      <c r="H2020" s="149" t="s">
        <v>8295</v>
      </c>
      <c r="I2020" s="149" t="s">
        <v>1103</v>
      </c>
      <c r="J2020" s="151">
        <v>37300</v>
      </c>
    </row>
    <row r="2021" spans="1:10" hidden="1" x14ac:dyDescent="0.2">
      <c r="A2021" s="152" t="s">
        <v>529</v>
      </c>
      <c r="D2021" s="149" t="s">
        <v>1019</v>
      </c>
      <c r="E2021" s="149" t="e">
        <f t="shared" si="31"/>
        <v>#VALUE!</v>
      </c>
      <c r="F2021" s="149" t="s">
        <v>2867</v>
      </c>
      <c r="G2021" s="149" t="s">
        <v>531</v>
      </c>
      <c r="H2021" s="149" t="s">
        <v>8295</v>
      </c>
      <c r="I2021" s="149" t="s">
        <v>1105</v>
      </c>
      <c r="J2021" s="151">
        <v>37300</v>
      </c>
    </row>
    <row r="2022" spans="1:10" hidden="1" x14ac:dyDescent="0.2">
      <c r="A2022" s="152" t="s">
        <v>529</v>
      </c>
      <c r="D2022" s="149" t="s">
        <v>1020</v>
      </c>
      <c r="E2022" s="149" t="e">
        <f t="shared" si="31"/>
        <v>#VALUE!</v>
      </c>
      <c r="F2022" s="149" t="s">
        <v>2867</v>
      </c>
      <c r="G2022" s="149" t="s">
        <v>531</v>
      </c>
      <c r="H2022" s="149" t="s">
        <v>8295</v>
      </c>
      <c r="I2022" s="149" t="s">
        <v>1107</v>
      </c>
      <c r="J2022" s="151">
        <v>37300</v>
      </c>
    </row>
    <row r="2023" spans="1:10" hidden="1" x14ac:dyDescent="0.2">
      <c r="A2023" s="152" t="s">
        <v>529</v>
      </c>
      <c r="D2023" s="149" t="s">
        <v>1021</v>
      </c>
      <c r="E2023" s="149" t="e">
        <f t="shared" si="31"/>
        <v>#VALUE!</v>
      </c>
      <c r="F2023" s="149" t="s">
        <v>2867</v>
      </c>
      <c r="G2023" s="149" t="s">
        <v>531</v>
      </c>
      <c r="H2023" s="149" t="s">
        <v>8295</v>
      </c>
      <c r="I2023" s="149" t="s">
        <v>1109</v>
      </c>
      <c r="J2023" s="151">
        <v>37300</v>
      </c>
    </row>
    <row r="2024" spans="1:10" hidden="1" x14ac:dyDescent="0.2">
      <c r="A2024" s="152" t="s">
        <v>529</v>
      </c>
      <c r="D2024" s="149" t="s">
        <v>1022</v>
      </c>
      <c r="E2024" s="149" t="e">
        <f t="shared" si="31"/>
        <v>#VALUE!</v>
      </c>
      <c r="F2024" s="149" t="s">
        <v>2867</v>
      </c>
      <c r="G2024" s="149" t="s">
        <v>531</v>
      </c>
      <c r="H2024" s="149" t="s">
        <v>8295</v>
      </c>
      <c r="I2024" s="149" t="s">
        <v>1111</v>
      </c>
      <c r="J2024" s="151">
        <v>37300</v>
      </c>
    </row>
    <row r="2025" spans="1:10" hidden="1" x14ac:dyDescent="0.2">
      <c r="A2025" s="152" t="s">
        <v>529</v>
      </c>
      <c r="D2025" s="149" t="s">
        <v>1023</v>
      </c>
      <c r="E2025" s="149" t="e">
        <f t="shared" si="31"/>
        <v>#VALUE!</v>
      </c>
      <c r="F2025" s="149" t="s">
        <v>2867</v>
      </c>
      <c r="G2025" s="149" t="s">
        <v>531</v>
      </c>
      <c r="H2025" s="149" t="s">
        <v>8295</v>
      </c>
      <c r="I2025" s="149" t="s">
        <v>1113</v>
      </c>
      <c r="J2025" s="151">
        <v>37300</v>
      </c>
    </row>
    <row r="2026" spans="1:10" hidden="1" x14ac:dyDescent="0.2">
      <c r="A2026" s="152" t="s">
        <v>529</v>
      </c>
      <c r="D2026" s="149" t="s">
        <v>1024</v>
      </c>
      <c r="E2026" s="149" t="e">
        <f t="shared" si="31"/>
        <v>#VALUE!</v>
      </c>
      <c r="F2026" s="149" t="s">
        <v>2867</v>
      </c>
      <c r="G2026" s="149" t="s">
        <v>531</v>
      </c>
      <c r="H2026" s="149" t="s">
        <v>8295</v>
      </c>
      <c r="I2026" s="149" t="s">
        <v>1115</v>
      </c>
      <c r="J2026" s="151">
        <v>37300</v>
      </c>
    </row>
    <row r="2027" spans="1:10" hidden="1" x14ac:dyDescent="0.2">
      <c r="A2027" s="152" t="s">
        <v>529</v>
      </c>
      <c r="D2027" s="149" t="s">
        <v>1025</v>
      </c>
      <c r="E2027" s="149" t="e">
        <f t="shared" si="31"/>
        <v>#VALUE!</v>
      </c>
      <c r="F2027" s="149" t="s">
        <v>2867</v>
      </c>
      <c r="G2027" s="149" t="s">
        <v>531</v>
      </c>
      <c r="H2027" s="149" t="s">
        <v>8295</v>
      </c>
      <c r="I2027" s="149" t="s">
        <v>2595</v>
      </c>
      <c r="J2027" s="151">
        <v>37300</v>
      </c>
    </row>
    <row r="2028" spans="1:10" hidden="1" x14ac:dyDescent="0.2">
      <c r="A2028" s="152" t="s">
        <v>529</v>
      </c>
      <c r="D2028" s="149" t="s">
        <v>1026</v>
      </c>
      <c r="E2028" s="149" t="e">
        <f t="shared" si="31"/>
        <v>#VALUE!</v>
      </c>
      <c r="F2028" s="149" t="s">
        <v>2867</v>
      </c>
      <c r="G2028" s="149" t="s">
        <v>531</v>
      </c>
      <c r="H2028" s="149" t="s">
        <v>8295</v>
      </c>
      <c r="I2028" s="149" t="s">
        <v>2597</v>
      </c>
      <c r="J2028" s="151">
        <v>37300</v>
      </c>
    </row>
    <row r="2029" spans="1:10" hidden="1" x14ac:dyDescent="0.2">
      <c r="A2029" s="152" t="s">
        <v>529</v>
      </c>
      <c r="D2029" s="149" t="s">
        <v>1027</v>
      </c>
      <c r="E2029" s="149" t="e">
        <f t="shared" si="31"/>
        <v>#VALUE!</v>
      </c>
      <c r="F2029" s="149" t="s">
        <v>2867</v>
      </c>
      <c r="G2029" s="149" t="s">
        <v>531</v>
      </c>
      <c r="H2029" s="149" t="s">
        <v>8295</v>
      </c>
      <c r="I2029" s="149" t="s">
        <v>2599</v>
      </c>
      <c r="J2029" s="151">
        <v>37300</v>
      </c>
    </row>
    <row r="2030" spans="1:10" hidden="1" x14ac:dyDescent="0.2">
      <c r="A2030" s="152" t="s">
        <v>529</v>
      </c>
      <c r="D2030" s="149" t="s">
        <v>1028</v>
      </c>
      <c r="E2030" s="149" t="e">
        <f t="shared" si="31"/>
        <v>#VALUE!</v>
      </c>
      <c r="F2030" s="149" t="s">
        <v>2867</v>
      </c>
      <c r="G2030" s="149" t="s">
        <v>531</v>
      </c>
      <c r="H2030" s="149" t="s">
        <v>8295</v>
      </c>
      <c r="I2030" s="149" t="s">
        <v>2601</v>
      </c>
      <c r="J2030" s="151">
        <v>37300</v>
      </c>
    </row>
    <row r="2031" spans="1:10" hidden="1" x14ac:dyDescent="0.2">
      <c r="A2031" s="152" t="s">
        <v>529</v>
      </c>
      <c r="D2031" s="149" t="s">
        <v>1029</v>
      </c>
      <c r="E2031" s="149" t="e">
        <f t="shared" si="31"/>
        <v>#VALUE!</v>
      </c>
      <c r="F2031" s="149" t="s">
        <v>2867</v>
      </c>
      <c r="G2031" s="149" t="s">
        <v>531</v>
      </c>
      <c r="H2031" s="149" t="s">
        <v>8295</v>
      </c>
      <c r="I2031" s="149" t="s">
        <v>2603</v>
      </c>
      <c r="J2031" s="151">
        <v>37300</v>
      </c>
    </row>
    <row r="2032" spans="1:10" hidden="1" x14ac:dyDescent="0.2">
      <c r="A2032" s="152" t="s">
        <v>529</v>
      </c>
      <c r="D2032" s="149" t="s">
        <v>1030</v>
      </c>
      <c r="E2032" s="149" t="e">
        <f t="shared" si="31"/>
        <v>#VALUE!</v>
      </c>
      <c r="F2032" s="149" t="s">
        <v>2867</v>
      </c>
      <c r="G2032" s="149" t="s">
        <v>531</v>
      </c>
      <c r="H2032" s="149" t="s">
        <v>8295</v>
      </c>
      <c r="I2032" s="149" t="s">
        <v>2605</v>
      </c>
      <c r="J2032" s="151">
        <v>37300</v>
      </c>
    </row>
    <row r="2033" spans="1:10" hidden="1" x14ac:dyDescent="0.2">
      <c r="A2033" s="152" t="s">
        <v>529</v>
      </c>
      <c r="D2033" s="149" t="s">
        <v>1031</v>
      </c>
      <c r="E2033" s="149" t="e">
        <f t="shared" si="31"/>
        <v>#VALUE!</v>
      </c>
      <c r="F2033" s="149" t="s">
        <v>2867</v>
      </c>
      <c r="G2033" s="149" t="s">
        <v>531</v>
      </c>
      <c r="H2033" s="149" t="s">
        <v>8295</v>
      </c>
      <c r="I2033" s="149" t="s">
        <v>2607</v>
      </c>
      <c r="J2033" s="151">
        <v>37300</v>
      </c>
    </row>
    <row r="2034" spans="1:10" hidden="1" x14ac:dyDescent="0.2">
      <c r="A2034" s="152" t="s">
        <v>529</v>
      </c>
      <c r="D2034" s="149" t="s">
        <v>1032</v>
      </c>
      <c r="E2034" s="149" t="e">
        <f t="shared" si="31"/>
        <v>#VALUE!</v>
      </c>
      <c r="F2034" s="149" t="s">
        <v>2867</v>
      </c>
      <c r="G2034" s="149" t="s">
        <v>531</v>
      </c>
      <c r="H2034" s="149" t="s">
        <v>8295</v>
      </c>
      <c r="I2034" s="149" t="s">
        <v>2609</v>
      </c>
      <c r="J2034" s="151">
        <v>37300</v>
      </c>
    </row>
    <row r="2035" spans="1:10" hidden="1" x14ac:dyDescent="0.2">
      <c r="A2035" s="152" t="s">
        <v>529</v>
      </c>
      <c r="D2035" s="149" t="s">
        <v>1033</v>
      </c>
      <c r="E2035" s="149" t="e">
        <f t="shared" si="31"/>
        <v>#VALUE!</v>
      </c>
      <c r="F2035" s="149" t="s">
        <v>2867</v>
      </c>
      <c r="G2035" s="149" t="s">
        <v>531</v>
      </c>
      <c r="H2035" s="149" t="s">
        <v>8295</v>
      </c>
      <c r="I2035" s="149" t="s">
        <v>2611</v>
      </c>
      <c r="J2035" s="151">
        <v>37300</v>
      </c>
    </row>
    <row r="2036" spans="1:10" hidden="1" x14ac:dyDescent="0.2">
      <c r="A2036" s="152" t="s">
        <v>529</v>
      </c>
      <c r="D2036" s="149" t="s">
        <v>1034</v>
      </c>
      <c r="E2036" s="149" t="e">
        <f t="shared" si="31"/>
        <v>#VALUE!</v>
      </c>
      <c r="F2036" s="149" t="s">
        <v>2867</v>
      </c>
      <c r="G2036" s="149" t="s">
        <v>531</v>
      </c>
      <c r="H2036" s="149" t="s">
        <v>8295</v>
      </c>
      <c r="I2036" s="149" t="s">
        <v>2613</v>
      </c>
      <c r="J2036" s="151">
        <v>37300</v>
      </c>
    </row>
    <row r="2037" spans="1:10" hidden="1" x14ac:dyDescent="0.2">
      <c r="A2037" s="152" t="s">
        <v>529</v>
      </c>
      <c r="D2037" s="149" t="s">
        <v>1035</v>
      </c>
      <c r="E2037" s="149" t="e">
        <f t="shared" si="31"/>
        <v>#VALUE!</v>
      </c>
      <c r="F2037" s="149" t="s">
        <v>2867</v>
      </c>
      <c r="G2037" s="149" t="s">
        <v>531</v>
      </c>
      <c r="H2037" s="149" t="s">
        <v>8295</v>
      </c>
      <c r="I2037" s="149" t="s">
        <v>2615</v>
      </c>
      <c r="J2037" s="151">
        <v>37300</v>
      </c>
    </row>
    <row r="2038" spans="1:10" hidden="1" x14ac:dyDescent="0.2">
      <c r="A2038" s="152" t="s">
        <v>529</v>
      </c>
      <c r="D2038" s="149" t="s">
        <v>1036</v>
      </c>
      <c r="E2038" s="149" t="e">
        <f t="shared" si="31"/>
        <v>#VALUE!</v>
      </c>
      <c r="F2038" s="149" t="s">
        <v>2867</v>
      </c>
      <c r="G2038" s="149" t="s">
        <v>531</v>
      </c>
      <c r="H2038" s="149" t="s">
        <v>8295</v>
      </c>
      <c r="I2038" s="149" t="s">
        <v>2617</v>
      </c>
      <c r="J2038" s="151">
        <v>37300</v>
      </c>
    </row>
    <row r="2039" spans="1:10" hidden="1" x14ac:dyDescent="0.2">
      <c r="A2039" s="152" t="s">
        <v>529</v>
      </c>
      <c r="D2039" s="149" t="s">
        <v>1037</v>
      </c>
      <c r="E2039" s="149" t="e">
        <f t="shared" si="31"/>
        <v>#VALUE!</v>
      </c>
      <c r="F2039" s="149" t="s">
        <v>2867</v>
      </c>
      <c r="G2039" s="149" t="s">
        <v>531</v>
      </c>
      <c r="H2039" s="149" t="s">
        <v>8295</v>
      </c>
      <c r="I2039" s="149" t="s">
        <v>2619</v>
      </c>
      <c r="J2039" s="151">
        <v>37300</v>
      </c>
    </row>
    <row r="2040" spans="1:10" hidden="1" x14ac:dyDescent="0.2">
      <c r="A2040" s="152" t="s">
        <v>529</v>
      </c>
      <c r="D2040" s="149" t="s">
        <v>1038</v>
      </c>
      <c r="E2040" s="149" t="e">
        <f t="shared" si="31"/>
        <v>#VALUE!</v>
      </c>
      <c r="F2040" s="149" t="s">
        <v>2867</v>
      </c>
      <c r="G2040" s="149" t="s">
        <v>531</v>
      </c>
      <c r="H2040" s="149" t="s">
        <v>8295</v>
      </c>
      <c r="I2040" s="149" t="s">
        <v>2434</v>
      </c>
      <c r="J2040" s="151">
        <v>37300</v>
      </c>
    </row>
    <row r="2041" spans="1:10" hidden="1" x14ac:dyDescent="0.2">
      <c r="A2041" s="152" t="s">
        <v>529</v>
      </c>
      <c r="D2041" s="149" t="s">
        <v>1039</v>
      </c>
      <c r="E2041" s="149" t="e">
        <f t="shared" si="31"/>
        <v>#VALUE!</v>
      </c>
      <c r="F2041" s="149" t="s">
        <v>2867</v>
      </c>
      <c r="G2041" s="149" t="s">
        <v>531</v>
      </c>
      <c r="H2041" s="149" t="s">
        <v>8295</v>
      </c>
      <c r="I2041" s="149" t="s">
        <v>2436</v>
      </c>
      <c r="J2041" s="151">
        <v>37300</v>
      </c>
    </row>
    <row r="2042" spans="1:10" hidden="1" x14ac:dyDescent="0.2">
      <c r="A2042" s="152" t="s">
        <v>529</v>
      </c>
      <c r="D2042" s="149" t="s">
        <v>1040</v>
      </c>
      <c r="E2042" s="149" t="e">
        <f t="shared" si="31"/>
        <v>#VALUE!</v>
      </c>
      <c r="F2042" s="149" t="s">
        <v>2867</v>
      </c>
      <c r="G2042" s="149" t="s">
        <v>531</v>
      </c>
      <c r="H2042" s="149" t="s">
        <v>8295</v>
      </c>
      <c r="I2042" s="149" t="s">
        <v>2438</v>
      </c>
      <c r="J2042" s="151">
        <v>37300</v>
      </c>
    </row>
    <row r="2043" spans="1:10" hidden="1" x14ac:dyDescent="0.2">
      <c r="A2043" s="152" t="s">
        <v>529</v>
      </c>
      <c r="D2043" s="149" t="s">
        <v>1041</v>
      </c>
      <c r="E2043" s="149" t="e">
        <f t="shared" si="31"/>
        <v>#VALUE!</v>
      </c>
      <c r="F2043" s="149" t="s">
        <v>2867</v>
      </c>
      <c r="G2043" s="149" t="s">
        <v>531</v>
      </c>
      <c r="H2043" s="149" t="s">
        <v>8295</v>
      </c>
      <c r="I2043" s="149" t="s">
        <v>2440</v>
      </c>
      <c r="J2043" s="151">
        <v>37300</v>
      </c>
    </row>
    <row r="2044" spans="1:10" hidden="1" x14ac:dyDescent="0.2">
      <c r="A2044" s="152" t="s">
        <v>529</v>
      </c>
      <c r="D2044" s="149" t="s">
        <v>1042</v>
      </c>
      <c r="E2044" s="149" t="e">
        <f t="shared" si="31"/>
        <v>#VALUE!</v>
      </c>
      <c r="F2044" s="149" t="s">
        <v>2867</v>
      </c>
      <c r="G2044" s="149" t="s">
        <v>531</v>
      </c>
      <c r="H2044" s="149" t="s">
        <v>8295</v>
      </c>
      <c r="I2044" s="149" t="s">
        <v>2442</v>
      </c>
      <c r="J2044" s="151">
        <v>37300</v>
      </c>
    </row>
    <row r="2045" spans="1:10" hidden="1" x14ac:dyDescent="0.2">
      <c r="A2045" s="152" t="s">
        <v>529</v>
      </c>
      <c r="D2045" s="149" t="s">
        <v>1043</v>
      </c>
      <c r="E2045" s="149" t="e">
        <f t="shared" si="31"/>
        <v>#VALUE!</v>
      </c>
      <c r="F2045" s="149" t="s">
        <v>2867</v>
      </c>
      <c r="G2045" s="149" t="s">
        <v>531</v>
      </c>
      <c r="H2045" s="149" t="s">
        <v>8295</v>
      </c>
      <c r="I2045" s="149" t="s">
        <v>2444</v>
      </c>
      <c r="J2045" s="151">
        <v>37300</v>
      </c>
    </row>
    <row r="2046" spans="1:10" hidden="1" x14ac:dyDescent="0.2">
      <c r="A2046" s="152" t="s">
        <v>529</v>
      </c>
      <c r="D2046" s="149" t="s">
        <v>1044</v>
      </c>
      <c r="E2046" s="149" t="e">
        <f t="shared" si="31"/>
        <v>#VALUE!</v>
      </c>
      <c r="F2046" s="149" t="s">
        <v>2867</v>
      </c>
      <c r="G2046" s="149" t="s">
        <v>531</v>
      </c>
      <c r="H2046" s="149" t="s">
        <v>8295</v>
      </c>
      <c r="I2046" s="149" t="s">
        <v>2446</v>
      </c>
      <c r="J2046" s="151">
        <v>37300</v>
      </c>
    </row>
    <row r="2047" spans="1:10" hidden="1" x14ac:dyDescent="0.2">
      <c r="A2047" s="152" t="s">
        <v>529</v>
      </c>
      <c r="D2047" s="149" t="s">
        <v>1045</v>
      </c>
      <c r="E2047" s="149" t="e">
        <f t="shared" si="31"/>
        <v>#VALUE!</v>
      </c>
      <c r="F2047" s="149" t="s">
        <v>2867</v>
      </c>
      <c r="G2047" s="149" t="s">
        <v>531</v>
      </c>
      <c r="H2047" s="149" t="s">
        <v>8295</v>
      </c>
      <c r="I2047" s="149" t="s">
        <v>2448</v>
      </c>
      <c r="J2047" s="151">
        <v>37300</v>
      </c>
    </row>
    <row r="2048" spans="1:10" hidden="1" x14ac:dyDescent="0.2">
      <c r="A2048" s="152" t="s">
        <v>529</v>
      </c>
      <c r="D2048" s="149" t="s">
        <v>1046</v>
      </c>
      <c r="E2048" s="149" t="e">
        <f t="shared" si="31"/>
        <v>#VALUE!</v>
      </c>
      <c r="F2048" s="149" t="s">
        <v>2867</v>
      </c>
      <c r="G2048" s="149" t="s">
        <v>531</v>
      </c>
      <c r="H2048" s="149" t="s">
        <v>8295</v>
      </c>
      <c r="I2048" s="149" t="s">
        <v>2450</v>
      </c>
      <c r="J2048" s="151">
        <v>37300</v>
      </c>
    </row>
    <row r="2049" spans="1:10" hidden="1" x14ac:dyDescent="0.2">
      <c r="A2049" s="152" t="s">
        <v>529</v>
      </c>
      <c r="D2049" s="149" t="s">
        <v>1047</v>
      </c>
      <c r="E2049" s="149" t="e">
        <f t="shared" si="31"/>
        <v>#VALUE!</v>
      </c>
      <c r="F2049" s="149" t="s">
        <v>2867</v>
      </c>
      <c r="G2049" s="149" t="s">
        <v>531</v>
      </c>
      <c r="H2049" s="149" t="s">
        <v>8295</v>
      </c>
      <c r="I2049" s="149" t="s">
        <v>2452</v>
      </c>
      <c r="J2049" s="151">
        <v>37300</v>
      </c>
    </row>
    <row r="2050" spans="1:10" hidden="1" x14ac:dyDescent="0.2">
      <c r="A2050" s="152" t="s">
        <v>529</v>
      </c>
      <c r="D2050" s="149" t="s">
        <v>1048</v>
      </c>
      <c r="E2050" s="149" t="e">
        <f t="shared" ref="E2050:E2113" si="32">VALUE(D2050)</f>
        <v>#VALUE!</v>
      </c>
      <c r="F2050" s="149" t="s">
        <v>2867</v>
      </c>
      <c r="G2050" s="149" t="s">
        <v>531</v>
      </c>
      <c r="H2050" s="149" t="s">
        <v>8295</v>
      </c>
      <c r="I2050" s="149" t="s">
        <v>2454</v>
      </c>
      <c r="J2050" s="151">
        <v>37300</v>
      </c>
    </row>
    <row r="2051" spans="1:10" hidden="1" x14ac:dyDescent="0.2">
      <c r="A2051" s="152" t="s">
        <v>529</v>
      </c>
      <c r="D2051" s="149" t="s">
        <v>1049</v>
      </c>
      <c r="E2051" s="149" t="e">
        <f t="shared" si="32"/>
        <v>#VALUE!</v>
      </c>
      <c r="F2051" s="149" t="s">
        <v>2867</v>
      </c>
      <c r="G2051" s="149" t="s">
        <v>531</v>
      </c>
      <c r="H2051" s="149" t="s">
        <v>8295</v>
      </c>
      <c r="I2051" s="149" t="s">
        <v>2456</v>
      </c>
      <c r="J2051" s="151">
        <v>37300</v>
      </c>
    </row>
    <row r="2052" spans="1:10" hidden="1" x14ac:dyDescent="0.2">
      <c r="A2052" s="152" t="s">
        <v>529</v>
      </c>
      <c r="D2052" s="149" t="s">
        <v>1050</v>
      </c>
      <c r="E2052" s="149" t="e">
        <f t="shared" si="32"/>
        <v>#VALUE!</v>
      </c>
      <c r="F2052" s="149" t="s">
        <v>2867</v>
      </c>
      <c r="G2052" s="149" t="s">
        <v>531</v>
      </c>
      <c r="H2052" s="149" t="s">
        <v>8295</v>
      </c>
      <c r="I2052" s="149" t="s">
        <v>2458</v>
      </c>
      <c r="J2052" s="151">
        <v>37300</v>
      </c>
    </row>
    <row r="2053" spans="1:10" hidden="1" x14ac:dyDescent="0.2">
      <c r="A2053" s="152" t="s">
        <v>529</v>
      </c>
      <c r="D2053" s="149" t="s">
        <v>1051</v>
      </c>
      <c r="E2053" s="149" t="e">
        <f t="shared" si="32"/>
        <v>#VALUE!</v>
      </c>
      <c r="F2053" s="149" t="s">
        <v>2867</v>
      </c>
      <c r="G2053" s="149" t="s">
        <v>531</v>
      </c>
      <c r="H2053" s="149" t="s">
        <v>8295</v>
      </c>
      <c r="I2053" s="149" t="s">
        <v>991</v>
      </c>
      <c r="J2053" s="151">
        <v>37300</v>
      </c>
    </row>
    <row r="2054" spans="1:10" hidden="1" x14ac:dyDescent="0.2">
      <c r="A2054" s="152" t="s">
        <v>529</v>
      </c>
      <c r="D2054" s="149" t="s">
        <v>4076</v>
      </c>
      <c r="E2054" s="149" t="e">
        <f t="shared" si="32"/>
        <v>#VALUE!</v>
      </c>
      <c r="F2054" s="149" t="s">
        <v>2867</v>
      </c>
      <c r="G2054" s="149" t="s">
        <v>531</v>
      </c>
      <c r="H2054" s="149" t="s">
        <v>8295</v>
      </c>
      <c r="I2054" s="149" t="s">
        <v>993</v>
      </c>
      <c r="J2054" s="151">
        <v>37300</v>
      </c>
    </row>
    <row r="2055" spans="1:10" hidden="1" x14ac:dyDescent="0.2">
      <c r="A2055" s="152" t="s">
        <v>529</v>
      </c>
      <c r="D2055" s="149" t="s">
        <v>4077</v>
      </c>
      <c r="E2055" s="149" t="e">
        <f t="shared" si="32"/>
        <v>#VALUE!</v>
      </c>
      <c r="F2055" s="149" t="s">
        <v>2867</v>
      </c>
      <c r="G2055" s="149" t="s">
        <v>531</v>
      </c>
      <c r="H2055" s="149" t="s">
        <v>8295</v>
      </c>
      <c r="I2055" s="149" t="s">
        <v>995</v>
      </c>
      <c r="J2055" s="151">
        <v>37300</v>
      </c>
    </row>
    <row r="2056" spans="1:10" hidden="1" x14ac:dyDescent="0.2">
      <c r="A2056" s="152" t="s">
        <v>529</v>
      </c>
      <c r="D2056" s="149" t="s">
        <v>4078</v>
      </c>
      <c r="E2056" s="149" t="e">
        <f t="shared" si="32"/>
        <v>#VALUE!</v>
      </c>
      <c r="F2056" s="149" t="s">
        <v>2867</v>
      </c>
      <c r="G2056" s="149" t="s">
        <v>531</v>
      </c>
      <c r="H2056" s="149" t="s">
        <v>8295</v>
      </c>
      <c r="I2056" s="149" t="s">
        <v>997</v>
      </c>
      <c r="J2056" s="151">
        <v>37300</v>
      </c>
    </row>
    <row r="2057" spans="1:10" hidden="1" x14ac:dyDescent="0.2">
      <c r="A2057" s="152" t="s">
        <v>529</v>
      </c>
      <c r="D2057" s="149" t="s">
        <v>4079</v>
      </c>
      <c r="E2057" s="149" t="e">
        <f t="shared" si="32"/>
        <v>#VALUE!</v>
      </c>
      <c r="F2057" s="149" t="s">
        <v>2867</v>
      </c>
      <c r="G2057" s="149" t="s">
        <v>531</v>
      </c>
      <c r="H2057" s="149" t="s">
        <v>8295</v>
      </c>
      <c r="I2057" s="149" t="s">
        <v>999</v>
      </c>
      <c r="J2057" s="151">
        <v>37300</v>
      </c>
    </row>
    <row r="2058" spans="1:10" hidden="1" x14ac:dyDescent="0.2">
      <c r="A2058" s="152" t="s">
        <v>529</v>
      </c>
      <c r="D2058" s="149" t="s">
        <v>4080</v>
      </c>
      <c r="E2058" s="149" t="e">
        <f t="shared" si="32"/>
        <v>#VALUE!</v>
      </c>
      <c r="F2058" s="149" t="s">
        <v>2867</v>
      </c>
      <c r="G2058" s="149" t="s">
        <v>531</v>
      </c>
      <c r="H2058" s="149" t="s">
        <v>8295</v>
      </c>
      <c r="I2058" s="149" t="s">
        <v>1001</v>
      </c>
      <c r="J2058" s="151">
        <v>37300</v>
      </c>
    </row>
    <row r="2059" spans="1:10" hidden="1" x14ac:dyDescent="0.2">
      <c r="A2059" s="152" t="s">
        <v>529</v>
      </c>
      <c r="D2059" s="149" t="s">
        <v>4081</v>
      </c>
      <c r="E2059" s="149" t="e">
        <f t="shared" si="32"/>
        <v>#VALUE!</v>
      </c>
      <c r="F2059" s="149" t="s">
        <v>2867</v>
      </c>
      <c r="G2059" s="149" t="s">
        <v>531</v>
      </c>
      <c r="H2059" s="149" t="s">
        <v>8295</v>
      </c>
      <c r="I2059" s="149" t="s">
        <v>1003</v>
      </c>
      <c r="J2059" s="151">
        <v>37300</v>
      </c>
    </row>
    <row r="2060" spans="1:10" hidden="1" x14ac:dyDescent="0.2">
      <c r="A2060" s="152" t="s">
        <v>529</v>
      </c>
      <c r="D2060" s="149" t="s">
        <v>4082</v>
      </c>
      <c r="E2060" s="149" t="e">
        <f t="shared" si="32"/>
        <v>#VALUE!</v>
      </c>
      <c r="F2060" s="149" t="s">
        <v>2867</v>
      </c>
      <c r="G2060" s="149" t="s">
        <v>531</v>
      </c>
      <c r="H2060" s="149" t="s">
        <v>8295</v>
      </c>
      <c r="I2060" s="149" t="s">
        <v>1005</v>
      </c>
      <c r="J2060" s="151">
        <v>37300</v>
      </c>
    </row>
    <row r="2061" spans="1:10" hidden="1" x14ac:dyDescent="0.2">
      <c r="A2061" s="152" t="s">
        <v>529</v>
      </c>
      <c r="D2061" s="149" t="s">
        <v>4083</v>
      </c>
      <c r="E2061" s="149" t="e">
        <f t="shared" si="32"/>
        <v>#VALUE!</v>
      </c>
      <c r="F2061" s="149" t="s">
        <v>2867</v>
      </c>
      <c r="G2061" s="149" t="s">
        <v>531</v>
      </c>
      <c r="H2061" s="149" t="s">
        <v>8295</v>
      </c>
      <c r="I2061" s="149" t="s">
        <v>1007</v>
      </c>
      <c r="J2061" s="151">
        <v>37300</v>
      </c>
    </row>
    <row r="2062" spans="1:10" hidden="1" x14ac:dyDescent="0.2">
      <c r="A2062" s="152" t="s">
        <v>529</v>
      </c>
      <c r="D2062" s="149" t="s">
        <v>4084</v>
      </c>
      <c r="E2062" s="149" t="e">
        <f t="shared" si="32"/>
        <v>#VALUE!</v>
      </c>
      <c r="F2062" s="149" t="s">
        <v>2867</v>
      </c>
      <c r="G2062" s="149" t="s">
        <v>531</v>
      </c>
      <c r="H2062" s="149" t="s">
        <v>8295</v>
      </c>
      <c r="I2062" s="149" t="s">
        <v>1009</v>
      </c>
      <c r="J2062" s="151">
        <v>37300</v>
      </c>
    </row>
    <row r="2063" spans="1:10" hidden="1" x14ac:dyDescent="0.2">
      <c r="A2063" s="152" t="s">
        <v>529</v>
      </c>
      <c r="D2063" s="149" t="s">
        <v>4085</v>
      </c>
      <c r="E2063" s="149" t="e">
        <f t="shared" si="32"/>
        <v>#VALUE!</v>
      </c>
      <c r="F2063" s="149" t="s">
        <v>2867</v>
      </c>
      <c r="G2063" s="149" t="s">
        <v>531</v>
      </c>
      <c r="H2063" s="149" t="s">
        <v>8295</v>
      </c>
      <c r="I2063" s="149" t="s">
        <v>1011</v>
      </c>
      <c r="J2063" s="151">
        <v>37300</v>
      </c>
    </row>
    <row r="2064" spans="1:10" hidden="1" x14ac:dyDescent="0.2">
      <c r="A2064" s="152" t="s">
        <v>529</v>
      </c>
      <c r="D2064" s="149" t="s">
        <v>4086</v>
      </c>
      <c r="E2064" s="149" t="e">
        <f t="shared" si="32"/>
        <v>#VALUE!</v>
      </c>
      <c r="F2064" s="149" t="s">
        <v>2867</v>
      </c>
      <c r="G2064" s="149" t="s">
        <v>531</v>
      </c>
      <c r="H2064" s="149" t="s">
        <v>8295</v>
      </c>
      <c r="I2064" s="149" t="s">
        <v>1013</v>
      </c>
      <c r="J2064" s="151">
        <v>37300</v>
      </c>
    </row>
    <row r="2065" spans="1:10" hidden="1" x14ac:dyDescent="0.2">
      <c r="A2065" s="152" t="s">
        <v>529</v>
      </c>
      <c r="D2065" s="149" t="s">
        <v>4087</v>
      </c>
      <c r="E2065" s="149" t="e">
        <f t="shared" si="32"/>
        <v>#VALUE!</v>
      </c>
      <c r="F2065" s="149" t="s">
        <v>2867</v>
      </c>
      <c r="G2065" s="149" t="s">
        <v>531</v>
      </c>
      <c r="H2065" s="149" t="s">
        <v>8295</v>
      </c>
      <c r="I2065" s="149" t="s">
        <v>1015</v>
      </c>
      <c r="J2065" s="151">
        <v>37300</v>
      </c>
    </row>
    <row r="2066" spans="1:10" hidden="1" x14ac:dyDescent="0.2">
      <c r="A2066" s="152" t="s">
        <v>529</v>
      </c>
      <c r="D2066" s="149" t="s">
        <v>4088</v>
      </c>
      <c r="E2066" s="149" t="e">
        <f t="shared" si="32"/>
        <v>#VALUE!</v>
      </c>
      <c r="F2066" s="149" t="s">
        <v>2867</v>
      </c>
      <c r="G2066" s="149" t="s">
        <v>531</v>
      </c>
      <c r="H2066" s="149" t="s">
        <v>5307</v>
      </c>
      <c r="I2066" s="149" t="s">
        <v>1099</v>
      </c>
      <c r="J2066" s="151">
        <v>37300</v>
      </c>
    </row>
    <row r="2067" spans="1:10" hidden="1" x14ac:dyDescent="0.2">
      <c r="A2067" s="152" t="s">
        <v>529</v>
      </c>
      <c r="D2067" s="149" t="s">
        <v>4089</v>
      </c>
      <c r="E2067" s="149" t="e">
        <f t="shared" si="32"/>
        <v>#VALUE!</v>
      </c>
      <c r="F2067" s="149" t="s">
        <v>2867</v>
      </c>
      <c r="G2067" s="149" t="s">
        <v>531</v>
      </c>
      <c r="H2067" s="149" t="s">
        <v>5307</v>
      </c>
      <c r="I2067" s="149" t="s">
        <v>1101</v>
      </c>
      <c r="J2067" s="151">
        <v>37300</v>
      </c>
    </row>
    <row r="2068" spans="1:10" hidden="1" x14ac:dyDescent="0.2">
      <c r="A2068" s="152" t="s">
        <v>529</v>
      </c>
      <c r="D2068" s="149" t="s">
        <v>4090</v>
      </c>
      <c r="E2068" s="149" t="e">
        <f t="shared" si="32"/>
        <v>#VALUE!</v>
      </c>
      <c r="F2068" s="149" t="s">
        <v>2867</v>
      </c>
      <c r="G2068" s="149" t="s">
        <v>531</v>
      </c>
      <c r="H2068" s="149" t="s">
        <v>5307</v>
      </c>
      <c r="I2068" s="149" t="s">
        <v>1103</v>
      </c>
      <c r="J2068" s="151">
        <v>37300</v>
      </c>
    </row>
    <row r="2069" spans="1:10" hidden="1" x14ac:dyDescent="0.2">
      <c r="A2069" s="152" t="s">
        <v>529</v>
      </c>
      <c r="D2069" s="149" t="s">
        <v>4091</v>
      </c>
      <c r="E2069" s="149" t="e">
        <f t="shared" si="32"/>
        <v>#VALUE!</v>
      </c>
      <c r="F2069" s="149" t="s">
        <v>2867</v>
      </c>
      <c r="G2069" s="149" t="s">
        <v>531</v>
      </c>
      <c r="H2069" s="149" t="s">
        <v>5307</v>
      </c>
      <c r="I2069" s="149" t="s">
        <v>1105</v>
      </c>
      <c r="J2069" s="151">
        <v>37300</v>
      </c>
    </row>
    <row r="2070" spans="1:10" hidden="1" x14ac:dyDescent="0.2">
      <c r="A2070" s="152" t="s">
        <v>529</v>
      </c>
      <c r="D2070" s="149" t="s">
        <v>4092</v>
      </c>
      <c r="E2070" s="149" t="e">
        <f t="shared" si="32"/>
        <v>#VALUE!</v>
      </c>
      <c r="F2070" s="149" t="s">
        <v>2867</v>
      </c>
      <c r="G2070" s="149" t="s">
        <v>531</v>
      </c>
      <c r="H2070" s="149" t="s">
        <v>5307</v>
      </c>
      <c r="I2070" s="149" t="s">
        <v>1107</v>
      </c>
      <c r="J2070" s="151">
        <v>37300</v>
      </c>
    </row>
    <row r="2071" spans="1:10" hidden="1" x14ac:dyDescent="0.2">
      <c r="A2071" s="152" t="s">
        <v>529</v>
      </c>
      <c r="D2071" s="149" t="s">
        <v>4093</v>
      </c>
      <c r="E2071" s="149" t="e">
        <f t="shared" si="32"/>
        <v>#VALUE!</v>
      </c>
      <c r="F2071" s="149" t="s">
        <v>2867</v>
      </c>
      <c r="G2071" s="149" t="s">
        <v>531</v>
      </c>
      <c r="H2071" s="149" t="s">
        <v>5307</v>
      </c>
      <c r="I2071" s="149" t="s">
        <v>1109</v>
      </c>
      <c r="J2071" s="151">
        <v>37300</v>
      </c>
    </row>
    <row r="2072" spans="1:10" hidden="1" x14ac:dyDescent="0.2">
      <c r="A2072" s="152" t="s">
        <v>529</v>
      </c>
      <c r="D2072" s="149" t="s">
        <v>4094</v>
      </c>
      <c r="E2072" s="149" t="e">
        <f t="shared" si="32"/>
        <v>#VALUE!</v>
      </c>
      <c r="F2072" s="149" t="s">
        <v>2867</v>
      </c>
      <c r="G2072" s="149" t="s">
        <v>531</v>
      </c>
      <c r="H2072" s="149" t="s">
        <v>5307</v>
      </c>
      <c r="I2072" s="149" t="s">
        <v>1111</v>
      </c>
      <c r="J2072" s="151">
        <v>37300</v>
      </c>
    </row>
    <row r="2073" spans="1:10" hidden="1" x14ac:dyDescent="0.2">
      <c r="A2073" s="152" t="s">
        <v>529</v>
      </c>
      <c r="D2073" s="149" t="s">
        <v>4095</v>
      </c>
      <c r="E2073" s="149" t="e">
        <f t="shared" si="32"/>
        <v>#VALUE!</v>
      </c>
      <c r="F2073" s="149" t="s">
        <v>2867</v>
      </c>
      <c r="G2073" s="149" t="s">
        <v>531</v>
      </c>
      <c r="H2073" s="149" t="s">
        <v>5307</v>
      </c>
      <c r="I2073" s="149" t="s">
        <v>1113</v>
      </c>
      <c r="J2073" s="151">
        <v>37300</v>
      </c>
    </row>
    <row r="2074" spans="1:10" hidden="1" x14ac:dyDescent="0.2">
      <c r="A2074" s="152" t="s">
        <v>529</v>
      </c>
      <c r="D2074" s="149" t="s">
        <v>4096</v>
      </c>
      <c r="E2074" s="149" t="e">
        <f t="shared" si="32"/>
        <v>#VALUE!</v>
      </c>
      <c r="F2074" s="149" t="s">
        <v>2867</v>
      </c>
      <c r="G2074" s="149" t="s">
        <v>531</v>
      </c>
      <c r="H2074" s="149" t="s">
        <v>5307</v>
      </c>
      <c r="I2074" s="149" t="s">
        <v>1115</v>
      </c>
      <c r="J2074" s="151">
        <v>37300</v>
      </c>
    </row>
    <row r="2075" spans="1:10" hidden="1" x14ac:dyDescent="0.2">
      <c r="A2075" s="152" t="s">
        <v>529</v>
      </c>
      <c r="D2075" s="149" t="s">
        <v>4097</v>
      </c>
      <c r="E2075" s="149" t="e">
        <f t="shared" si="32"/>
        <v>#VALUE!</v>
      </c>
      <c r="F2075" s="149" t="s">
        <v>2867</v>
      </c>
      <c r="G2075" s="149" t="s">
        <v>531</v>
      </c>
      <c r="H2075" s="149" t="s">
        <v>5307</v>
      </c>
      <c r="I2075" s="149" t="s">
        <v>2595</v>
      </c>
      <c r="J2075" s="151">
        <v>37300</v>
      </c>
    </row>
    <row r="2076" spans="1:10" hidden="1" x14ac:dyDescent="0.2">
      <c r="A2076" s="152" t="s">
        <v>529</v>
      </c>
      <c r="D2076" s="149" t="s">
        <v>4098</v>
      </c>
      <c r="E2076" s="149" t="e">
        <f t="shared" si="32"/>
        <v>#VALUE!</v>
      </c>
      <c r="F2076" s="149" t="s">
        <v>2867</v>
      </c>
      <c r="G2076" s="149" t="s">
        <v>531</v>
      </c>
      <c r="H2076" s="149" t="s">
        <v>5307</v>
      </c>
      <c r="I2076" s="149" t="s">
        <v>2597</v>
      </c>
      <c r="J2076" s="151">
        <v>37300</v>
      </c>
    </row>
    <row r="2077" spans="1:10" hidden="1" x14ac:dyDescent="0.2">
      <c r="A2077" s="152" t="s">
        <v>529</v>
      </c>
      <c r="D2077" s="149" t="s">
        <v>4099</v>
      </c>
      <c r="E2077" s="149" t="e">
        <f t="shared" si="32"/>
        <v>#VALUE!</v>
      </c>
      <c r="F2077" s="149" t="s">
        <v>2867</v>
      </c>
      <c r="G2077" s="149" t="s">
        <v>531</v>
      </c>
      <c r="H2077" s="149" t="s">
        <v>5307</v>
      </c>
      <c r="I2077" s="149" t="s">
        <v>2599</v>
      </c>
      <c r="J2077" s="151">
        <v>37300</v>
      </c>
    </row>
    <row r="2078" spans="1:10" hidden="1" x14ac:dyDescent="0.2">
      <c r="A2078" s="152" t="s">
        <v>529</v>
      </c>
      <c r="D2078" s="149" t="s">
        <v>4100</v>
      </c>
      <c r="E2078" s="149" t="e">
        <f t="shared" si="32"/>
        <v>#VALUE!</v>
      </c>
      <c r="F2078" s="149" t="s">
        <v>2867</v>
      </c>
      <c r="G2078" s="149" t="s">
        <v>531</v>
      </c>
      <c r="H2078" s="149" t="s">
        <v>5307</v>
      </c>
      <c r="I2078" s="149" t="s">
        <v>2601</v>
      </c>
      <c r="J2078" s="151">
        <v>37300</v>
      </c>
    </row>
    <row r="2079" spans="1:10" hidden="1" x14ac:dyDescent="0.2">
      <c r="A2079" s="152" t="s">
        <v>529</v>
      </c>
      <c r="D2079" s="149" t="s">
        <v>4101</v>
      </c>
      <c r="E2079" s="149" t="e">
        <f t="shared" si="32"/>
        <v>#VALUE!</v>
      </c>
      <c r="F2079" s="149" t="s">
        <v>2867</v>
      </c>
      <c r="G2079" s="149" t="s">
        <v>531</v>
      </c>
      <c r="H2079" s="149" t="s">
        <v>5307</v>
      </c>
      <c r="I2079" s="149" t="s">
        <v>2603</v>
      </c>
      <c r="J2079" s="151">
        <v>37300</v>
      </c>
    </row>
    <row r="2080" spans="1:10" hidden="1" x14ac:dyDescent="0.2">
      <c r="A2080" s="152" t="s">
        <v>529</v>
      </c>
      <c r="D2080" s="149" t="s">
        <v>4102</v>
      </c>
      <c r="E2080" s="149" t="e">
        <f t="shared" si="32"/>
        <v>#VALUE!</v>
      </c>
      <c r="F2080" s="149" t="s">
        <v>2867</v>
      </c>
      <c r="G2080" s="149" t="s">
        <v>531</v>
      </c>
      <c r="H2080" s="149" t="s">
        <v>5307</v>
      </c>
      <c r="I2080" s="149" t="s">
        <v>2605</v>
      </c>
      <c r="J2080" s="151">
        <v>37300</v>
      </c>
    </row>
    <row r="2081" spans="1:10" hidden="1" x14ac:dyDescent="0.2">
      <c r="A2081" s="152" t="s">
        <v>529</v>
      </c>
      <c r="D2081" s="149" t="s">
        <v>4103</v>
      </c>
      <c r="E2081" s="149" t="e">
        <f t="shared" si="32"/>
        <v>#VALUE!</v>
      </c>
      <c r="F2081" s="149" t="s">
        <v>2867</v>
      </c>
      <c r="G2081" s="149" t="s">
        <v>531</v>
      </c>
      <c r="H2081" s="149" t="s">
        <v>5307</v>
      </c>
      <c r="I2081" s="149" t="s">
        <v>2607</v>
      </c>
      <c r="J2081" s="151">
        <v>37300</v>
      </c>
    </row>
    <row r="2082" spans="1:10" hidden="1" x14ac:dyDescent="0.2">
      <c r="A2082" s="152" t="s">
        <v>529</v>
      </c>
      <c r="D2082" s="149" t="s">
        <v>4104</v>
      </c>
      <c r="E2082" s="149" t="e">
        <f t="shared" si="32"/>
        <v>#VALUE!</v>
      </c>
      <c r="F2082" s="149" t="s">
        <v>2867</v>
      </c>
      <c r="G2082" s="149" t="s">
        <v>531</v>
      </c>
      <c r="H2082" s="149" t="s">
        <v>5307</v>
      </c>
      <c r="I2082" s="149" t="s">
        <v>2609</v>
      </c>
      <c r="J2082" s="151">
        <v>37300</v>
      </c>
    </row>
    <row r="2083" spans="1:10" hidden="1" x14ac:dyDescent="0.2">
      <c r="A2083" s="152" t="s">
        <v>529</v>
      </c>
      <c r="D2083" s="149" t="s">
        <v>5595</v>
      </c>
      <c r="E2083" s="149" t="e">
        <f t="shared" si="32"/>
        <v>#VALUE!</v>
      </c>
      <c r="F2083" s="149" t="s">
        <v>2867</v>
      </c>
      <c r="G2083" s="149" t="s">
        <v>531</v>
      </c>
      <c r="H2083" s="149" t="s">
        <v>5307</v>
      </c>
      <c r="I2083" s="149" t="s">
        <v>2611</v>
      </c>
      <c r="J2083" s="151">
        <v>37300</v>
      </c>
    </row>
    <row r="2084" spans="1:10" hidden="1" x14ac:dyDescent="0.2">
      <c r="A2084" s="152" t="s">
        <v>529</v>
      </c>
      <c r="D2084" s="149" t="s">
        <v>5596</v>
      </c>
      <c r="E2084" s="149" t="e">
        <f t="shared" si="32"/>
        <v>#VALUE!</v>
      </c>
      <c r="F2084" s="149" t="s">
        <v>2867</v>
      </c>
      <c r="G2084" s="149" t="s">
        <v>531</v>
      </c>
      <c r="H2084" s="149" t="s">
        <v>5307</v>
      </c>
      <c r="I2084" s="149" t="s">
        <v>2613</v>
      </c>
      <c r="J2084" s="151">
        <v>37300</v>
      </c>
    </row>
    <row r="2085" spans="1:10" hidden="1" x14ac:dyDescent="0.2">
      <c r="A2085" s="152" t="s">
        <v>529</v>
      </c>
      <c r="D2085" s="149" t="s">
        <v>5597</v>
      </c>
      <c r="E2085" s="149" t="e">
        <f t="shared" si="32"/>
        <v>#VALUE!</v>
      </c>
      <c r="F2085" s="149" t="s">
        <v>2867</v>
      </c>
      <c r="G2085" s="149" t="s">
        <v>531</v>
      </c>
      <c r="H2085" s="149" t="s">
        <v>5307</v>
      </c>
      <c r="I2085" s="149" t="s">
        <v>2615</v>
      </c>
      <c r="J2085" s="151">
        <v>37300</v>
      </c>
    </row>
    <row r="2086" spans="1:10" hidden="1" x14ac:dyDescent="0.2">
      <c r="A2086" s="152" t="s">
        <v>529</v>
      </c>
      <c r="D2086" s="149" t="s">
        <v>5598</v>
      </c>
      <c r="E2086" s="149" t="e">
        <f t="shared" si="32"/>
        <v>#VALUE!</v>
      </c>
      <c r="F2086" s="149" t="s">
        <v>2867</v>
      </c>
      <c r="G2086" s="149" t="s">
        <v>531</v>
      </c>
      <c r="H2086" s="149" t="s">
        <v>5307</v>
      </c>
      <c r="I2086" s="149" t="s">
        <v>2617</v>
      </c>
      <c r="J2086" s="151">
        <v>37300</v>
      </c>
    </row>
    <row r="2087" spans="1:10" hidden="1" x14ac:dyDescent="0.2">
      <c r="A2087" s="152" t="s">
        <v>529</v>
      </c>
      <c r="D2087" s="149" t="s">
        <v>5599</v>
      </c>
      <c r="E2087" s="149" t="e">
        <f t="shared" si="32"/>
        <v>#VALUE!</v>
      </c>
      <c r="F2087" s="149" t="s">
        <v>2867</v>
      </c>
      <c r="G2087" s="149" t="s">
        <v>531</v>
      </c>
      <c r="H2087" s="149" t="s">
        <v>5307</v>
      </c>
      <c r="I2087" s="149" t="s">
        <v>2619</v>
      </c>
      <c r="J2087" s="151">
        <v>37300</v>
      </c>
    </row>
    <row r="2088" spans="1:10" hidden="1" x14ac:dyDescent="0.2">
      <c r="A2088" s="152" t="s">
        <v>529</v>
      </c>
      <c r="D2088" s="149" t="s">
        <v>5600</v>
      </c>
      <c r="E2088" s="149" t="e">
        <f t="shared" si="32"/>
        <v>#VALUE!</v>
      </c>
      <c r="F2088" s="149" t="s">
        <v>2867</v>
      </c>
      <c r="G2088" s="149" t="s">
        <v>531</v>
      </c>
      <c r="H2088" s="149" t="s">
        <v>5307</v>
      </c>
      <c r="I2088" s="149" t="s">
        <v>2434</v>
      </c>
      <c r="J2088" s="151">
        <v>37300</v>
      </c>
    </row>
    <row r="2089" spans="1:10" hidden="1" x14ac:dyDescent="0.2">
      <c r="A2089" s="152" t="s">
        <v>529</v>
      </c>
      <c r="D2089" s="149" t="s">
        <v>5601</v>
      </c>
      <c r="E2089" s="149" t="e">
        <f t="shared" si="32"/>
        <v>#VALUE!</v>
      </c>
      <c r="F2089" s="149" t="s">
        <v>2867</v>
      </c>
      <c r="G2089" s="149" t="s">
        <v>531</v>
      </c>
      <c r="H2089" s="149" t="s">
        <v>5307</v>
      </c>
      <c r="I2089" s="149" t="s">
        <v>2436</v>
      </c>
      <c r="J2089" s="151">
        <v>37300</v>
      </c>
    </row>
    <row r="2090" spans="1:10" hidden="1" x14ac:dyDescent="0.2">
      <c r="A2090" s="152" t="s">
        <v>529</v>
      </c>
      <c r="D2090" s="149" t="s">
        <v>5602</v>
      </c>
      <c r="E2090" s="149" t="e">
        <f t="shared" si="32"/>
        <v>#VALUE!</v>
      </c>
      <c r="F2090" s="149" t="s">
        <v>2867</v>
      </c>
      <c r="G2090" s="149" t="s">
        <v>531</v>
      </c>
      <c r="H2090" s="149" t="s">
        <v>5307</v>
      </c>
      <c r="I2090" s="149" t="s">
        <v>2438</v>
      </c>
      <c r="J2090" s="151">
        <v>37300</v>
      </c>
    </row>
    <row r="2091" spans="1:10" hidden="1" x14ac:dyDescent="0.2">
      <c r="A2091" s="152" t="s">
        <v>529</v>
      </c>
      <c r="D2091" s="149" t="s">
        <v>5603</v>
      </c>
      <c r="E2091" s="149" t="e">
        <f t="shared" si="32"/>
        <v>#VALUE!</v>
      </c>
      <c r="F2091" s="149" t="s">
        <v>2867</v>
      </c>
      <c r="G2091" s="149" t="s">
        <v>531</v>
      </c>
      <c r="H2091" s="149" t="s">
        <v>5307</v>
      </c>
      <c r="I2091" s="149" t="s">
        <v>2440</v>
      </c>
      <c r="J2091" s="151">
        <v>37300</v>
      </c>
    </row>
    <row r="2092" spans="1:10" hidden="1" x14ac:dyDescent="0.2">
      <c r="A2092" s="152" t="s">
        <v>529</v>
      </c>
      <c r="D2092" s="149" t="s">
        <v>5604</v>
      </c>
      <c r="E2092" s="149" t="e">
        <f t="shared" si="32"/>
        <v>#VALUE!</v>
      </c>
      <c r="F2092" s="149" t="s">
        <v>2867</v>
      </c>
      <c r="G2092" s="149" t="s">
        <v>531</v>
      </c>
      <c r="H2092" s="149" t="s">
        <v>5307</v>
      </c>
      <c r="I2092" s="149" t="s">
        <v>2442</v>
      </c>
      <c r="J2092" s="151">
        <v>37300</v>
      </c>
    </row>
    <row r="2093" spans="1:10" hidden="1" x14ac:dyDescent="0.2">
      <c r="A2093" s="152" t="s">
        <v>529</v>
      </c>
      <c r="D2093" s="149" t="s">
        <v>5605</v>
      </c>
      <c r="E2093" s="149" t="e">
        <f t="shared" si="32"/>
        <v>#VALUE!</v>
      </c>
      <c r="F2093" s="149" t="s">
        <v>2867</v>
      </c>
      <c r="G2093" s="149" t="s">
        <v>531</v>
      </c>
      <c r="H2093" s="149" t="s">
        <v>5307</v>
      </c>
      <c r="I2093" s="149" t="s">
        <v>2444</v>
      </c>
      <c r="J2093" s="151">
        <v>37300</v>
      </c>
    </row>
    <row r="2094" spans="1:10" hidden="1" x14ac:dyDescent="0.2">
      <c r="A2094" s="152" t="s">
        <v>529</v>
      </c>
      <c r="D2094" s="149" t="s">
        <v>5606</v>
      </c>
      <c r="E2094" s="149" t="e">
        <f t="shared" si="32"/>
        <v>#VALUE!</v>
      </c>
      <c r="F2094" s="149" t="s">
        <v>2867</v>
      </c>
      <c r="G2094" s="149" t="s">
        <v>531</v>
      </c>
      <c r="H2094" s="149" t="s">
        <v>5307</v>
      </c>
      <c r="I2094" s="149" t="s">
        <v>2446</v>
      </c>
      <c r="J2094" s="151">
        <v>37300</v>
      </c>
    </row>
    <row r="2095" spans="1:10" hidden="1" x14ac:dyDescent="0.2">
      <c r="A2095" s="152" t="s">
        <v>529</v>
      </c>
      <c r="D2095" s="149" t="s">
        <v>5607</v>
      </c>
      <c r="E2095" s="149" t="e">
        <f t="shared" si="32"/>
        <v>#VALUE!</v>
      </c>
      <c r="F2095" s="149" t="s">
        <v>2867</v>
      </c>
      <c r="G2095" s="149" t="s">
        <v>531</v>
      </c>
      <c r="H2095" s="149" t="s">
        <v>5307</v>
      </c>
      <c r="I2095" s="149" t="s">
        <v>2448</v>
      </c>
      <c r="J2095" s="151">
        <v>37300</v>
      </c>
    </row>
    <row r="2096" spans="1:10" hidden="1" x14ac:dyDescent="0.2">
      <c r="A2096" s="152" t="s">
        <v>529</v>
      </c>
      <c r="D2096" s="149" t="s">
        <v>5608</v>
      </c>
      <c r="E2096" s="149" t="e">
        <f t="shared" si="32"/>
        <v>#VALUE!</v>
      </c>
      <c r="F2096" s="149" t="s">
        <v>2867</v>
      </c>
      <c r="G2096" s="149" t="s">
        <v>531</v>
      </c>
      <c r="H2096" s="149" t="s">
        <v>5307</v>
      </c>
      <c r="I2096" s="149" t="s">
        <v>2450</v>
      </c>
      <c r="J2096" s="151">
        <v>37300</v>
      </c>
    </row>
    <row r="2097" spans="1:10" hidden="1" x14ac:dyDescent="0.2">
      <c r="A2097" s="152" t="s">
        <v>529</v>
      </c>
      <c r="D2097" s="149" t="s">
        <v>5609</v>
      </c>
      <c r="E2097" s="149" t="e">
        <f t="shared" si="32"/>
        <v>#VALUE!</v>
      </c>
      <c r="F2097" s="149" t="s">
        <v>2867</v>
      </c>
      <c r="G2097" s="149" t="s">
        <v>531</v>
      </c>
      <c r="H2097" s="149" t="s">
        <v>5307</v>
      </c>
      <c r="I2097" s="149" t="s">
        <v>2452</v>
      </c>
      <c r="J2097" s="151">
        <v>37300</v>
      </c>
    </row>
    <row r="2098" spans="1:10" hidden="1" x14ac:dyDescent="0.2">
      <c r="A2098" s="152" t="s">
        <v>529</v>
      </c>
      <c r="D2098" s="149" t="s">
        <v>5610</v>
      </c>
      <c r="E2098" s="149" t="e">
        <f t="shared" si="32"/>
        <v>#VALUE!</v>
      </c>
      <c r="F2098" s="149" t="s">
        <v>2867</v>
      </c>
      <c r="G2098" s="149" t="s">
        <v>531</v>
      </c>
      <c r="H2098" s="149" t="s">
        <v>5307</v>
      </c>
      <c r="I2098" s="149" t="s">
        <v>2454</v>
      </c>
      <c r="J2098" s="151">
        <v>37300</v>
      </c>
    </row>
    <row r="2099" spans="1:10" hidden="1" x14ac:dyDescent="0.2">
      <c r="A2099" s="152" t="s">
        <v>529</v>
      </c>
      <c r="D2099" s="149" t="s">
        <v>5611</v>
      </c>
      <c r="E2099" s="149" t="e">
        <f t="shared" si="32"/>
        <v>#VALUE!</v>
      </c>
      <c r="F2099" s="149" t="s">
        <v>2867</v>
      </c>
      <c r="G2099" s="149" t="s">
        <v>531</v>
      </c>
      <c r="H2099" s="149" t="s">
        <v>5307</v>
      </c>
      <c r="I2099" s="149" t="s">
        <v>2456</v>
      </c>
      <c r="J2099" s="151">
        <v>37300</v>
      </c>
    </row>
    <row r="2100" spans="1:10" hidden="1" x14ac:dyDescent="0.2">
      <c r="A2100" s="152" t="s">
        <v>529</v>
      </c>
      <c r="D2100" s="149" t="s">
        <v>5612</v>
      </c>
      <c r="E2100" s="149" t="e">
        <f t="shared" si="32"/>
        <v>#VALUE!</v>
      </c>
      <c r="F2100" s="149" t="s">
        <v>2867</v>
      </c>
      <c r="G2100" s="149" t="s">
        <v>531</v>
      </c>
      <c r="H2100" s="149" t="s">
        <v>5307</v>
      </c>
      <c r="I2100" s="149" t="s">
        <v>2458</v>
      </c>
      <c r="J2100" s="151">
        <v>37300</v>
      </c>
    </row>
    <row r="2101" spans="1:10" hidden="1" x14ac:dyDescent="0.2">
      <c r="A2101" s="152" t="s">
        <v>529</v>
      </c>
      <c r="D2101" s="149" t="s">
        <v>5613</v>
      </c>
      <c r="E2101" s="149" t="e">
        <f t="shared" si="32"/>
        <v>#VALUE!</v>
      </c>
      <c r="F2101" s="149" t="s">
        <v>2867</v>
      </c>
      <c r="G2101" s="149" t="s">
        <v>531</v>
      </c>
      <c r="H2101" s="149" t="s">
        <v>5307</v>
      </c>
      <c r="I2101" s="149" t="s">
        <v>991</v>
      </c>
      <c r="J2101" s="151">
        <v>37300</v>
      </c>
    </row>
    <row r="2102" spans="1:10" hidden="1" x14ac:dyDescent="0.2">
      <c r="A2102" s="152" t="s">
        <v>529</v>
      </c>
      <c r="D2102" s="149" t="s">
        <v>5614</v>
      </c>
      <c r="E2102" s="149" t="e">
        <f t="shared" si="32"/>
        <v>#VALUE!</v>
      </c>
      <c r="F2102" s="149" t="s">
        <v>2867</v>
      </c>
      <c r="G2102" s="149" t="s">
        <v>531</v>
      </c>
      <c r="H2102" s="149" t="s">
        <v>5307</v>
      </c>
      <c r="I2102" s="149" t="s">
        <v>993</v>
      </c>
      <c r="J2102" s="151">
        <v>37300</v>
      </c>
    </row>
    <row r="2103" spans="1:10" hidden="1" x14ac:dyDescent="0.2">
      <c r="A2103" s="152" t="s">
        <v>529</v>
      </c>
      <c r="D2103" s="149" t="s">
        <v>5615</v>
      </c>
      <c r="E2103" s="149" t="e">
        <f t="shared" si="32"/>
        <v>#VALUE!</v>
      </c>
      <c r="F2103" s="149" t="s">
        <v>2867</v>
      </c>
      <c r="G2103" s="149" t="s">
        <v>531</v>
      </c>
      <c r="H2103" s="149" t="s">
        <v>5307</v>
      </c>
      <c r="I2103" s="149" t="s">
        <v>995</v>
      </c>
      <c r="J2103" s="151">
        <v>37300</v>
      </c>
    </row>
    <row r="2104" spans="1:10" hidden="1" x14ac:dyDescent="0.2">
      <c r="A2104" s="152" t="s">
        <v>529</v>
      </c>
      <c r="D2104" s="149" t="s">
        <v>5616</v>
      </c>
      <c r="E2104" s="149" t="e">
        <f t="shared" si="32"/>
        <v>#VALUE!</v>
      </c>
      <c r="F2104" s="149" t="s">
        <v>2867</v>
      </c>
      <c r="G2104" s="149" t="s">
        <v>531</v>
      </c>
      <c r="H2104" s="149" t="s">
        <v>5307</v>
      </c>
      <c r="I2104" s="149" t="s">
        <v>997</v>
      </c>
      <c r="J2104" s="151">
        <v>37300</v>
      </c>
    </row>
    <row r="2105" spans="1:10" hidden="1" x14ac:dyDescent="0.2">
      <c r="A2105" s="152" t="s">
        <v>529</v>
      </c>
      <c r="D2105" s="149" t="s">
        <v>5617</v>
      </c>
      <c r="E2105" s="149" t="e">
        <f t="shared" si="32"/>
        <v>#VALUE!</v>
      </c>
      <c r="F2105" s="149" t="s">
        <v>2867</v>
      </c>
      <c r="G2105" s="149" t="s">
        <v>531</v>
      </c>
      <c r="H2105" s="149" t="s">
        <v>5307</v>
      </c>
      <c r="I2105" s="149" t="s">
        <v>999</v>
      </c>
      <c r="J2105" s="151">
        <v>37300</v>
      </c>
    </row>
    <row r="2106" spans="1:10" hidden="1" x14ac:dyDescent="0.2">
      <c r="A2106" s="152" t="s">
        <v>529</v>
      </c>
      <c r="D2106" s="149" t="s">
        <v>5618</v>
      </c>
      <c r="E2106" s="149" t="e">
        <f t="shared" si="32"/>
        <v>#VALUE!</v>
      </c>
      <c r="F2106" s="149" t="s">
        <v>2867</v>
      </c>
      <c r="G2106" s="149" t="s">
        <v>531</v>
      </c>
      <c r="H2106" s="149" t="s">
        <v>5307</v>
      </c>
      <c r="I2106" s="149" t="s">
        <v>1001</v>
      </c>
      <c r="J2106" s="151">
        <v>37300</v>
      </c>
    </row>
    <row r="2107" spans="1:10" hidden="1" x14ac:dyDescent="0.2">
      <c r="A2107" s="152" t="s">
        <v>529</v>
      </c>
      <c r="D2107" s="149" t="s">
        <v>5619</v>
      </c>
      <c r="E2107" s="149" t="e">
        <f t="shared" si="32"/>
        <v>#VALUE!</v>
      </c>
      <c r="F2107" s="149" t="s">
        <v>2867</v>
      </c>
      <c r="G2107" s="149" t="s">
        <v>531</v>
      </c>
      <c r="H2107" s="149" t="s">
        <v>5307</v>
      </c>
      <c r="I2107" s="149" t="s">
        <v>1003</v>
      </c>
      <c r="J2107" s="151">
        <v>37300</v>
      </c>
    </row>
    <row r="2108" spans="1:10" hidden="1" x14ac:dyDescent="0.2">
      <c r="A2108" s="152" t="s">
        <v>529</v>
      </c>
      <c r="D2108" s="149" t="s">
        <v>5620</v>
      </c>
      <c r="E2108" s="149" t="e">
        <f t="shared" si="32"/>
        <v>#VALUE!</v>
      </c>
      <c r="F2108" s="149" t="s">
        <v>2867</v>
      </c>
      <c r="G2108" s="149" t="s">
        <v>531</v>
      </c>
      <c r="H2108" s="149" t="s">
        <v>5307</v>
      </c>
      <c r="I2108" s="149" t="s">
        <v>1005</v>
      </c>
      <c r="J2108" s="151">
        <v>37300</v>
      </c>
    </row>
    <row r="2109" spans="1:10" hidden="1" x14ac:dyDescent="0.2">
      <c r="A2109" s="152" t="s">
        <v>529</v>
      </c>
      <c r="D2109" s="149" t="s">
        <v>5621</v>
      </c>
      <c r="E2109" s="149" t="e">
        <f t="shared" si="32"/>
        <v>#VALUE!</v>
      </c>
      <c r="F2109" s="149" t="s">
        <v>2867</v>
      </c>
      <c r="G2109" s="149" t="s">
        <v>531</v>
      </c>
      <c r="H2109" s="149" t="s">
        <v>5307</v>
      </c>
      <c r="I2109" s="149" t="s">
        <v>1007</v>
      </c>
      <c r="J2109" s="151">
        <v>37300</v>
      </c>
    </row>
    <row r="2110" spans="1:10" hidden="1" x14ac:dyDescent="0.2">
      <c r="A2110" s="152" t="s">
        <v>529</v>
      </c>
      <c r="D2110" s="149" t="s">
        <v>5622</v>
      </c>
      <c r="E2110" s="149" t="e">
        <f t="shared" si="32"/>
        <v>#VALUE!</v>
      </c>
      <c r="F2110" s="149" t="s">
        <v>2867</v>
      </c>
      <c r="G2110" s="149" t="s">
        <v>531</v>
      </c>
      <c r="H2110" s="149" t="s">
        <v>5307</v>
      </c>
      <c r="I2110" s="149" t="s">
        <v>1009</v>
      </c>
      <c r="J2110" s="151">
        <v>37300</v>
      </c>
    </row>
    <row r="2111" spans="1:10" hidden="1" x14ac:dyDescent="0.2">
      <c r="A2111" s="152" t="s">
        <v>529</v>
      </c>
      <c r="D2111" s="149" t="s">
        <v>5623</v>
      </c>
      <c r="E2111" s="149" t="e">
        <f t="shared" si="32"/>
        <v>#VALUE!</v>
      </c>
      <c r="F2111" s="149" t="s">
        <v>2867</v>
      </c>
      <c r="G2111" s="149" t="s">
        <v>531</v>
      </c>
      <c r="H2111" s="149" t="s">
        <v>5307</v>
      </c>
      <c r="I2111" s="149" t="s">
        <v>1011</v>
      </c>
      <c r="J2111" s="151">
        <v>37300</v>
      </c>
    </row>
    <row r="2112" spans="1:10" hidden="1" x14ac:dyDescent="0.2">
      <c r="A2112" s="152" t="s">
        <v>529</v>
      </c>
      <c r="D2112" s="149" t="s">
        <v>5624</v>
      </c>
      <c r="E2112" s="149" t="e">
        <f t="shared" si="32"/>
        <v>#VALUE!</v>
      </c>
      <c r="F2112" s="149" t="s">
        <v>2867</v>
      </c>
      <c r="G2112" s="149" t="s">
        <v>531</v>
      </c>
      <c r="H2112" s="149" t="s">
        <v>5307</v>
      </c>
      <c r="I2112" s="149" t="s">
        <v>1013</v>
      </c>
      <c r="J2112" s="151">
        <v>37300</v>
      </c>
    </row>
    <row r="2113" spans="1:10" hidden="1" x14ac:dyDescent="0.2">
      <c r="A2113" s="152" t="s">
        <v>529</v>
      </c>
      <c r="D2113" s="149" t="s">
        <v>5625</v>
      </c>
      <c r="E2113" s="149" t="e">
        <f t="shared" si="32"/>
        <v>#VALUE!</v>
      </c>
      <c r="F2113" s="149" t="s">
        <v>2867</v>
      </c>
      <c r="G2113" s="149" t="s">
        <v>531</v>
      </c>
      <c r="H2113" s="149" t="s">
        <v>5307</v>
      </c>
      <c r="I2113" s="149" t="s">
        <v>1015</v>
      </c>
      <c r="J2113" s="151">
        <v>37300</v>
      </c>
    </row>
    <row r="2114" spans="1:10" hidden="1" x14ac:dyDescent="0.2">
      <c r="A2114" s="152" t="s">
        <v>529</v>
      </c>
      <c r="D2114" s="149" t="s">
        <v>5626</v>
      </c>
      <c r="E2114" s="149" t="e">
        <f t="shared" ref="E2114:E2177" si="33">VALUE(D2114)</f>
        <v>#VALUE!</v>
      </c>
      <c r="F2114" s="149" t="s">
        <v>2867</v>
      </c>
      <c r="G2114" s="149" t="s">
        <v>531</v>
      </c>
      <c r="H2114" s="149" t="s">
        <v>5321</v>
      </c>
      <c r="I2114" s="149" t="s">
        <v>1099</v>
      </c>
      <c r="J2114" s="151">
        <v>37300</v>
      </c>
    </row>
    <row r="2115" spans="1:10" hidden="1" x14ac:dyDescent="0.2">
      <c r="A2115" s="152" t="s">
        <v>529</v>
      </c>
      <c r="D2115" s="149" t="s">
        <v>5627</v>
      </c>
      <c r="E2115" s="149" t="e">
        <f t="shared" si="33"/>
        <v>#VALUE!</v>
      </c>
      <c r="F2115" s="149" t="s">
        <v>2867</v>
      </c>
      <c r="G2115" s="149" t="s">
        <v>531</v>
      </c>
      <c r="H2115" s="149" t="s">
        <v>5321</v>
      </c>
      <c r="I2115" s="149" t="s">
        <v>1101</v>
      </c>
      <c r="J2115" s="151">
        <v>37300</v>
      </c>
    </row>
    <row r="2116" spans="1:10" hidden="1" x14ac:dyDescent="0.2">
      <c r="A2116" s="152" t="s">
        <v>529</v>
      </c>
      <c r="D2116" s="149" t="s">
        <v>5628</v>
      </c>
      <c r="E2116" s="149" t="e">
        <f t="shared" si="33"/>
        <v>#VALUE!</v>
      </c>
      <c r="F2116" s="149" t="s">
        <v>2867</v>
      </c>
      <c r="G2116" s="149" t="s">
        <v>531</v>
      </c>
      <c r="H2116" s="149" t="s">
        <v>5321</v>
      </c>
      <c r="I2116" s="149" t="s">
        <v>1103</v>
      </c>
      <c r="J2116" s="151">
        <v>37300</v>
      </c>
    </row>
    <row r="2117" spans="1:10" hidden="1" x14ac:dyDescent="0.2">
      <c r="A2117" s="152" t="s">
        <v>529</v>
      </c>
      <c r="D2117" s="149" t="s">
        <v>5629</v>
      </c>
      <c r="E2117" s="149" t="e">
        <f t="shared" si="33"/>
        <v>#VALUE!</v>
      </c>
      <c r="F2117" s="149" t="s">
        <v>2867</v>
      </c>
      <c r="G2117" s="149" t="s">
        <v>531</v>
      </c>
      <c r="H2117" s="149" t="s">
        <v>5321</v>
      </c>
      <c r="I2117" s="149" t="s">
        <v>1105</v>
      </c>
      <c r="J2117" s="151">
        <v>37300</v>
      </c>
    </row>
    <row r="2118" spans="1:10" hidden="1" x14ac:dyDescent="0.2">
      <c r="A2118" s="152" t="s">
        <v>529</v>
      </c>
      <c r="D2118" s="149" t="s">
        <v>5630</v>
      </c>
      <c r="E2118" s="149" t="e">
        <f t="shared" si="33"/>
        <v>#VALUE!</v>
      </c>
      <c r="F2118" s="149" t="s">
        <v>2867</v>
      </c>
      <c r="G2118" s="149" t="s">
        <v>531</v>
      </c>
      <c r="H2118" s="149" t="s">
        <v>5321</v>
      </c>
      <c r="I2118" s="149" t="s">
        <v>1107</v>
      </c>
      <c r="J2118" s="151">
        <v>37300</v>
      </c>
    </row>
    <row r="2119" spans="1:10" hidden="1" x14ac:dyDescent="0.2">
      <c r="A2119" s="152" t="s">
        <v>529</v>
      </c>
      <c r="D2119" s="149" t="s">
        <v>5631</v>
      </c>
      <c r="E2119" s="149" t="e">
        <f t="shared" si="33"/>
        <v>#VALUE!</v>
      </c>
      <c r="F2119" s="149" t="s">
        <v>2867</v>
      </c>
      <c r="G2119" s="149" t="s">
        <v>531</v>
      </c>
      <c r="H2119" s="149" t="s">
        <v>5321</v>
      </c>
      <c r="I2119" s="149" t="s">
        <v>1109</v>
      </c>
      <c r="J2119" s="151">
        <v>37300</v>
      </c>
    </row>
    <row r="2120" spans="1:10" hidden="1" x14ac:dyDescent="0.2">
      <c r="A2120" s="152" t="s">
        <v>529</v>
      </c>
      <c r="D2120" s="149" t="s">
        <v>5632</v>
      </c>
      <c r="E2120" s="149" t="e">
        <f t="shared" si="33"/>
        <v>#VALUE!</v>
      </c>
      <c r="F2120" s="149" t="s">
        <v>2867</v>
      </c>
      <c r="G2120" s="149" t="s">
        <v>531</v>
      </c>
      <c r="H2120" s="149" t="s">
        <v>5321</v>
      </c>
      <c r="I2120" s="149" t="s">
        <v>1111</v>
      </c>
      <c r="J2120" s="151">
        <v>37300</v>
      </c>
    </row>
    <row r="2121" spans="1:10" hidden="1" x14ac:dyDescent="0.2">
      <c r="A2121" s="152" t="s">
        <v>529</v>
      </c>
      <c r="D2121" s="149" t="s">
        <v>5633</v>
      </c>
      <c r="E2121" s="149" t="e">
        <f t="shared" si="33"/>
        <v>#VALUE!</v>
      </c>
      <c r="F2121" s="149" t="s">
        <v>2867</v>
      </c>
      <c r="G2121" s="149" t="s">
        <v>531</v>
      </c>
      <c r="H2121" s="149" t="s">
        <v>5321</v>
      </c>
      <c r="I2121" s="149" t="s">
        <v>1113</v>
      </c>
      <c r="J2121" s="151">
        <v>37300</v>
      </c>
    </row>
    <row r="2122" spans="1:10" hidden="1" x14ac:dyDescent="0.2">
      <c r="A2122" s="152" t="s">
        <v>529</v>
      </c>
      <c r="D2122" s="149" t="s">
        <v>5634</v>
      </c>
      <c r="E2122" s="149" t="e">
        <f t="shared" si="33"/>
        <v>#VALUE!</v>
      </c>
      <c r="F2122" s="149" t="s">
        <v>2867</v>
      </c>
      <c r="G2122" s="149" t="s">
        <v>531</v>
      </c>
      <c r="H2122" s="149" t="s">
        <v>5321</v>
      </c>
      <c r="I2122" s="149" t="s">
        <v>1115</v>
      </c>
      <c r="J2122" s="151">
        <v>37300</v>
      </c>
    </row>
    <row r="2123" spans="1:10" hidden="1" x14ac:dyDescent="0.2">
      <c r="A2123" s="152" t="s">
        <v>529</v>
      </c>
      <c r="D2123" s="149" t="s">
        <v>5635</v>
      </c>
      <c r="E2123" s="149" t="e">
        <f t="shared" si="33"/>
        <v>#VALUE!</v>
      </c>
      <c r="F2123" s="149" t="s">
        <v>2867</v>
      </c>
      <c r="G2123" s="149" t="s">
        <v>531</v>
      </c>
      <c r="H2123" s="149" t="s">
        <v>5321</v>
      </c>
      <c r="I2123" s="149" t="s">
        <v>2595</v>
      </c>
      <c r="J2123" s="151">
        <v>37300</v>
      </c>
    </row>
    <row r="2124" spans="1:10" hidden="1" x14ac:dyDescent="0.2">
      <c r="A2124" s="152" t="s">
        <v>529</v>
      </c>
      <c r="D2124" s="149" t="s">
        <v>5636</v>
      </c>
      <c r="E2124" s="149" t="e">
        <f t="shared" si="33"/>
        <v>#VALUE!</v>
      </c>
      <c r="F2124" s="149" t="s">
        <v>2867</v>
      </c>
      <c r="G2124" s="149" t="s">
        <v>531</v>
      </c>
      <c r="H2124" s="149" t="s">
        <v>5321</v>
      </c>
      <c r="I2124" s="149" t="s">
        <v>2597</v>
      </c>
      <c r="J2124" s="151">
        <v>37300</v>
      </c>
    </row>
    <row r="2125" spans="1:10" hidden="1" x14ac:dyDescent="0.2">
      <c r="A2125" s="152" t="s">
        <v>529</v>
      </c>
      <c r="D2125" s="149" t="s">
        <v>5637</v>
      </c>
      <c r="E2125" s="149" t="e">
        <f t="shared" si="33"/>
        <v>#VALUE!</v>
      </c>
      <c r="F2125" s="149" t="s">
        <v>2867</v>
      </c>
      <c r="G2125" s="149" t="s">
        <v>531</v>
      </c>
      <c r="H2125" s="149" t="s">
        <v>5321</v>
      </c>
      <c r="I2125" s="149" t="s">
        <v>2599</v>
      </c>
      <c r="J2125" s="151">
        <v>37300</v>
      </c>
    </row>
    <row r="2126" spans="1:10" hidden="1" x14ac:dyDescent="0.2">
      <c r="A2126" s="152" t="s">
        <v>529</v>
      </c>
      <c r="D2126" s="149" t="s">
        <v>5638</v>
      </c>
      <c r="E2126" s="149" t="e">
        <f t="shared" si="33"/>
        <v>#VALUE!</v>
      </c>
      <c r="F2126" s="149" t="s">
        <v>2867</v>
      </c>
      <c r="G2126" s="149" t="s">
        <v>531</v>
      </c>
      <c r="H2126" s="149" t="s">
        <v>5321</v>
      </c>
      <c r="I2126" s="149" t="s">
        <v>2601</v>
      </c>
      <c r="J2126" s="151">
        <v>37300</v>
      </c>
    </row>
    <row r="2127" spans="1:10" hidden="1" x14ac:dyDescent="0.2">
      <c r="A2127" s="152" t="s">
        <v>529</v>
      </c>
      <c r="D2127" s="149" t="s">
        <v>5639</v>
      </c>
      <c r="E2127" s="149" t="e">
        <f t="shared" si="33"/>
        <v>#VALUE!</v>
      </c>
      <c r="F2127" s="149" t="s">
        <v>2867</v>
      </c>
      <c r="G2127" s="149" t="s">
        <v>531</v>
      </c>
      <c r="H2127" s="149" t="s">
        <v>5321</v>
      </c>
      <c r="I2127" s="149" t="s">
        <v>2603</v>
      </c>
      <c r="J2127" s="151">
        <v>37300</v>
      </c>
    </row>
    <row r="2128" spans="1:10" hidden="1" x14ac:dyDescent="0.2">
      <c r="A2128" s="152" t="s">
        <v>529</v>
      </c>
      <c r="D2128" s="149" t="s">
        <v>5640</v>
      </c>
      <c r="E2128" s="149" t="e">
        <f t="shared" si="33"/>
        <v>#VALUE!</v>
      </c>
      <c r="F2128" s="149" t="s">
        <v>2867</v>
      </c>
      <c r="G2128" s="149" t="s">
        <v>531</v>
      </c>
      <c r="H2128" s="149" t="s">
        <v>5321</v>
      </c>
      <c r="I2128" s="149" t="s">
        <v>2605</v>
      </c>
      <c r="J2128" s="151">
        <v>37300</v>
      </c>
    </row>
    <row r="2129" spans="1:10" hidden="1" x14ac:dyDescent="0.2">
      <c r="A2129" s="152" t="s">
        <v>529</v>
      </c>
      <c r="D2129" s="149" t="s">
        <v>5641</v>
      </c>
      <c r="E2129" s="149" t="e">
        <f t="shared" si="33"/>
        <v>#VALUE!</v>
      </c>
      <c r="F2129" s="149" t="s">
        <v>2867</v>
      </c>
      <c r="G2129" s="149" t="s">
        <v>531</v>
      </c>
      <c r="H2129" s="149" t="s">
        <v>5321</v>
      </c>
      <c r="I2129" s="149" t="s">
        <v>2607</v>
      </c>
      <c r="J2129" s="151">
        <v>37300</v>
      </c>
    </row>
    <row r="2130" spans="1:10" hidden="1" x14ac:dyDescent="0.2">
      <c r="A2130" s="152" t="s">
        <v>529</v>
      </c>
      <c r="D2130" s="149" t="s">
        <v>5642</v>
      </c>
      <c r="E2130" s="149" t="e">
        <f t="shared" si="33"/>
        <v>#VALUE!</v>
      </c>
      <c r="F2130" s="149" t="s">
        <v>2867</v>
      </c>
      <c r="G2130" s="149" t="s">
        <v>531</v>
      </c>
      <c r="H2130" s="149" t="s">
        <v>5321</v>
      </c>
      <c r="I2130" s="149" t="s">
        <v>2609</v>
      </c>
      <c r="J2130" s="151">
        <v>37300</v>
      </c>
    </row>
    <row r="2131" spans="1:10" hidden="1" x14ac:dyDescent="0.2">
      <c r="A2131" s="152" t="s">
        <v>529</v>
      </c>
      <c r="D2131" s="149" t="s">
        <v>5643</v>
      </c>
      <c r="E2131" s="149" t="e">
        <f t="shared" si="33"/>
        <v>#VALUE!</v>
      </c>
      <c r="F2131" s="149" t="s">
        <v>2867</v>
      </c>
      <c r="G2131" s="149" t="s">
        <v>531</v>
      </c>
      <c r="H2131" s="149" t="s">
        <v>5321</v>
      </c>
      <c r="I2131" s="149" t="s">
        <v>2611</v>
      </c>
      <c r="J2131" s="151">
        <v>37300</v>
      </c>
    </row>
    <row r="2132" spans="1:10" hidden="1" x14ac:dyDescent="0.2">
      <c r="A2132" s="152" t="s">
        <v>529</v>
      </c>
      <c r="D2132" s="149" t="s">
        <v>5644</v>
      </c>
      <c r="E2132" s="149" t="e">
        <f t="shared" si="33"/>
        <v>#VALUE!</v>
      </c>
      <c r="F2132" s="149" t="s">
        <v>2867</v>
      </c>
      <c r="G2132" s="149" t="s">
        <v>531</v>
      </c>
      <c r="H2132" s="149" t="s">
        <v>5321</v>
      </c>
      <c r="I2132" s="149" t="s">
        <v>2613</v>
      </c>
      <c r="J2132" s="151">
        <v>37300</v>
      </c>
    </row>
    <row r="2133" spans="1:10" hidden="1" x14ac:dyDescent="0.2">
      <c r="A2133" s="152" t="s">
        <v>529</v>
      </c>
      <c r="D2133" s="149" t="s">
        <v>5645</v>
      </c>
      <c r="E2133" s="149" t="e">
        <f t="shared" si="33"/>
        <v>#VALUE!</v>
      </c>
      <c r="F2133" s="149" t="s">
        <v>2867</v>
      </c>
      <c r="G2133" s="149" t="s">
        <v>531</v>
      </c>
      <c r="H2133" s="149" t="s">
        <v>5321</v>
      </c>
      <c r="I2133" s="149" t="s">
        <v>2615</v>
      </c>
      <c r="J2133" s="151">
        <v>37300</v>
      </c>
    </row>
    <row r="2134" spans="1:10" hidden="1" x14ac:dyDescent="0.2">
      <c r="A2134" s="152" t="s">
        <v>529</v>
      </c>
      <c r="D2134" s="149" t="s">
        <v>5646</v>
      </c>
      <c r="E2134" s="149" t="e">
        <f t="shared" si="33"/>
        <v>#VALUE!</v>
      </c>
      <c r="F2134" s="149" t="s">
        <v>2867</v>
      </c>
      <c r="G2134" s="149" t="s">
        <v>531</v>
      </c>
      <c r="H2134" s="149" t="s">
        <v>5321</v>
      </c>
      <c r="I2134" s="149" t="s">
        <v>2617</v>
      </c>
      <c r="J2134" s="151">
        <v>37300</v>
      </c>
    </row>
    <row r="2135" spans="1:10" hidden="1" x14ac:dyDescent="0.2">
      <c r="A2135" s="152" t="s">
        <v>529</v>
      </c>
      <c r="D2135" s="149" t="s">
        <v>5647</v>
      </c>
      <c r="E2135" s="149" t="e">
        <f t="shared" si="33"/>
        <v>#VALUE!</v>
      </c>
      <c r="F2135" s="149" t="s">
        <v>2867</v>
      </c>
      <c r="G2135" s="149" t="s">
        <v>531</v>
      </c>
      <c r="H2135" s="149" t="s">
        <v>5321</v>
      </c>
      <c r="I2135" s="149" t="s">
        <v>2619</v>
      </c>
      <c r="J2135" s="151">
        <v>37300</v>
      </c>
    </row>
    <row r="2136" spans="1:10" hidden="1" x14ac:dyDescent="0.2">
      <c r="A2136" s="152" t="s">
        <v>529</v>
      </c>
      <c r="D2136" s="149" t="s">
        <v>5648</v>
      </c>
      <c r="E2136" s="149" t="e">
        <f t="shared" si="33"/>
        <v>#VALUE!</v>
      </c>
      <c r="F2136" s="149" t="s">
        <v>2867</v>
      </c>
      <c r="G2136" s="149" t="s">
        <v>531</v>
      </c>
      <c r="H2136" s="149" t="s">
        <v>5321</v>
      </c>
      <c r="I2136" s="149" t="s">
        <v>2434</v>
      </c>
      <c r="J2136" s="151">
        <v>37300</v>
      </c>
    </row>
    <row r="2137" spans="1:10" hidden="1" x14ac:dyDescent="0.2">
      <c r="A2137" s="152" t="s">
        <v>529</v>
      </c>
      <c r="D2137" s="149" t="s">
        <v>5649</v>
      </c>
      <c r="E2137" s="149" t="e">
        <f t="shared" si="33"/>
        <v>#VALUE!</v>
      </c>
      <c r="F2137" s="149" t="s">
        <v>2867</v>
      </c>
      <c r="G2137" s="149" t="s">
        <v>531</v>
      </c>
      <c r="H2137" s="149" t="s">
        <v>5321</v>
      </c>
      <c r="I2137" s="149" t="s">
        <v>2436</v>
      </c>
      <c r="J2137" s="151">
        <v>37300</v>
      </c>
    </row>
    <row r="2138" spans="1:10" hidden="1" x14ac:dyDescent="0.2">
      <c r="A2138" s="152" t="s">
        <v>529</v>
      </c>
      <c r="D2138" s="149" t="s">
        <v>5650</v>
      </c>
      <c r="E2138" s="149" t="e">
        <f t="shared" si="33"/>
        <v>#VALUE!</v>
      </c>
      <c r="F2138" s="149" t="s">
        <v>2867</v>
      </c>
      <c r="G2138" s="149" t="s">
        <v>531</v>
      </c>
      <c r="H2138" s="149" t="s">
        <v>5321</v>
      </c>
      <c r="I2138" s="149" t="s">
        <v>2438</v>
      </c>
      <c r="J2138" s="151">
        <v>37300</v>
      </c>
    </row>
    <row r="2139" spans="1:10" hidden="1" x14ac:dyDescent="0.2">
      <c r="A2139" s="152" t="s">
        <v>529</v>
      </c>
      <c r="D2139" s="149" t="s">
        <v>5651</v>
      </c>
      <c r="E2139" s="149" t="e">
        <f t="shared" si="33"/>
        <v>#VALUE!</v>
      </c>
      <c r="F2139" s="149" t="s">
        <v>2867</v>
      </c>
      <c r="G2139" s="149" t="s">
        <v>531</v>
      </c>
      <c r="H2139" s="149" t="s">
        <v>5321</v>
      </c>
      <c r="I2139" s="149" t="s">
        <v>2440</v>
      </c>
      <c r="J2139" s="151">
        <v>37300</v>
      </c>
    </row>
    <row r="2140" spans="1:10" hidden="1" x14ac:dyDescent="0.2">
      <c r="A2140" s="152" t="s">
        <v>529</v>
      </c>
      <c r="D2140" s="149" t="s">
        <v>5652</v>
      </c>
      <c r="E2140" s="149" t="e">
        <f t="shared" si="33"/>
        <v>#VALUE!</v>
      </c>
      <c r="F2140" s="149" t="s">
        <v>2867</v>
      </c>
      <c r="G2140" s="149" t="s">
        <v>531</v>
      </c>
      <c r="H2140" s="149" t="s">
        <v>5321</v>
      </c>
      <c r="I2140" s="149" t="s">
        <v>2442</v>
      </c>
      <c r="J2140" s="151">
        <v>37300</v>
      </c>
    </row>
    <row r="2141" spans="1:10" hidden="1" x14ac:dyDescent="0.2">
      <c r="A2141" s="152" t="s">
        <v>529</v>
      </c>
      <c r="D2141" s="149" t="s">
        <v>5653</v>
      </c>
      <c r="E2141" s="149" t="e">
        <f t="shared" si="33"/>
        <v>#VALUE!</v>
      </c>
      <c r="F2141" s="149" t="s">
        <v>2867</v>
      </c>
      <c r="G2141" s="149" t="s">
        <v>531</v>
      </c>
      <c r="H2141" s="149" t="s">
        <v>5321</v>
      </c>
      <c r="I2141" s="149" t="s">
        <v>2444</v>
      </c>
      <c r="J2141" s="151">
        <v>37300</v>
      </c>
    </row>
    <row r="2142" spans="1:10" hidden="1" x14ac:dyDescent="0.2">
      <c r="A2142" s="152" t="s">
        <v>529</v>
      </c>
      <c r="D2142" s="149" t="s">
        <v>5654</v>
      </c>
      <c r="E2142" s="149" t="e">
        <f t="shared" si="33"/>
        <v>#VALUE!</v>
      </c>
      <c r="F2142" s="149" t="s">
        <v>2867</v>
      </c>
      <c r="G2142" s="149" t="s">
        <v>531</v>
      </c>
      <c r="H2142" s="149" t="s">
        <v>5321</v>
      </c>
      <c r="I2142" s="149" t="s">
        <v>2446</v>
      </c>
      <c r="J2142" s="151">
        <v>37300</v>
      </c>
    </row>
    <row r="2143" spans="1:10" hidden="1" x14ac:dyDescent="0.2">
      <c r="A2143" s="152" t="s">
        <v>529</v>
      </c>
      <c r="D2143" s="149" t="s">
        <v>5655</v>
      </c>
      <c r="E2143" s="149" t="e">
        <f t="shared" si="33"/>
        <v>#VALUE!</v>
      </c>
      <c r="F2143" s="149" t="s">
        <v>2867</v>
      </c>
      <c r="G2143" s="149" t="s">
        <v>531</v>
      </c>
      <c r="H2143" s="149" t="s">
        <v>5321</v>
      </c>
      <c r="I2143" s="149" t="s">
        <v>2448</v>
      </c>
      <c r="J2143" s="151">
        <v>37300</v>
      </c>
    </row>
    <row r="2144" spans="1:10" hidden="1" x14ac:dyDescent="0.2">
      <c r="A2144" s="152" t="s">
        <v>529</v>
      </c>
      <c r="D2144" s="149" t="s">
        <v>5656</v>
      </c>
      <c r="E2144" s="149" t="e">
        <f t="shared" si="33"/>
        <v>#VALUE!</v>
      </c>
      <c r="F2144" s="149" t="s">
        <v>2867</v>
      </c>
      <c r="G2144" s="149" t="s">
        <v>531</v>
      </c>
      <c r="H2144" s="149" t="s">
        <v>5321</v>
      </c>
      <c r="I2144" s="149" t="s">
        <v>2450</v>
      </c>
      <c r="J2144" s="151">
        <v>37300</v>
      </c>
    </row>
    <row r="2145" spans="1:10" hidden="1" x14ac:dyDescent="0.2">
      <c r="A2145" s="152" t="s">
        <v>529</v>
      </c>
      <c r="D2145" s="149" t="s">
        <v>5657</v>
      </c>
      <c r="E2145" s="149" t="e">
        <f t="shared" si="33"/>
        <v>#VALUE!</v>
      </c>
      <c r="F2145" s="149" t="s">
        <v>2867</v>
      </c>
      <c r="G2145" s="149" t="s">
        <v>531</v>
      </c>
      <c r="H2145" s="149" t="s">
        <v>5321</v>
      </c>
      <c r="I2145" s="149" t="s">
        <v>2452</v>
      </c>
      <c r="J2145" s="151">
        <v>37300</v>
      </c>
    </row>
    <row r="2146" spans="1:10" hidden="1" x14ac:dyDescent="0.2">
      <c r="A2146" s="152" t="s">
        <v>529</v>
      </c>
      <c r="D2146" s="149" t="s">
        <v>5658</v>
      </c>
      <c r="E2146" s="149" t="e">
        <f t="shared" si="33"/>
        <v>#VALUE!</v>
      </c>
      <c r="F2146" s="149" t="s">
        <v>2867</v>
      </c>
      <c r="G2146" s="149" t="s">
        <v>531</v>
      </c>
      <c r="H2146" s="149" t="s">
        <v>5321</v>
      </c>
      <c r="I2146" s="149" t="s">
        <v>2454</v>
      </c>
      <c r="J2146" s="151">
        <v>37300</v>
      </c>
    </row>
    <row r="2147" spans="1:10" hidden="1" x14ac:dyDescent="0.2">
      <c r="A2147" s="152" t="s">
        <v>529</v>
      </c>
      <c r="D2147" s="149" t="s">
        <v>5659</v>
      </c>
      <c r="E2147" s="149" t="e">
        <f t="shared" si="33"/>
        <v>#VALUE!</v>
      </c>
      <c r="F2147" s="149" t="s">
        <v>2867</v>
      </c>
      <c r="G2147" s="149" t="s">
        <v>531</v>
      </c>
      <c r="H2147" s="149" t="s">
        <v>5321</v>
      </c>
      <c r="I2147" s="149" t="s">
        <v>2456</v>
      </c>
      <c r="J2147" s="151">
        <v>37300</v>
      </c>
    </row>
    <row r="2148" spans="1:10" hidden="1" x14ac:dyDescent="0.2">
      <c r="A2148" s="152" t="s">
        <v>529</v>
      </c>
      <c r="D2148" s="149" t="s">
        <v>5660</v>
      </c>
      <c r="E2148" s="149" t="e">
        <f t="shared" si="33"/>
        <v>#VALUE!</v>
      </c>
      <c r="F2148" s="149" t="s">
        <v>2867</v>
      </c>
      <c r="G2148" s="149" t="s">
        <v>531</v>
      </c>
      <c r="H2148" s="149" t="s">
        <v>5321</v>
      </c>
      <c r="I2148" s="149" t="s">
        <v>2458</v>
      </c>
      <c r="J2148" s="151">
        <v>37300</v>
      </c>
    </row>
    <row r="2149" spans="1:10" hidden="1" x14ac:dyDescent="0.2">
      <c r="A2149" s="152" t="s">
        <v>529</v>
      </c>
      <c r="D2149" s="149" t="s">
        <v>5661</v>
      </c>
      <c r="E2149" s="149" t="e">
        <f t="shared" si="33"/>
        <v>#VALUE!</v>
      </c>
      <c r="F2149" s="149" t="s">
        <v>2867</v>
      </c>
      <c r="G2149" s="149" t="s">
        <v>531</v>
      </c>
      <c r="H2149" s="149" t="s">
        <v>5321</v>
      </c>
      <c r="I2149" s="149" t="s">
        <v>991</v>
      </c>
      <c r="J2149" s="151">
        <v>37300</v>
      </c>
    </row>
    <row r="2150" spans="1:10" hidden="1" x14ac:dyDescent="0.2">
      <c r="A2150" s="152" t="s">
        <v>529</v>
      </c>
      <c r="D2150" s="149" t="s">
        <v>5662</v>
      </c>
      <c r="E2150" s="149" t="e">
        <f t="shared" si="33"/>
        <v>#VALUE!</v>
      </c>
      <c r="F2150" s="149" t="s">
        <v>2867</v>
      </c>
      <c r="G2150" s="149" t="s">
        <v>531</v>
      </c>
      <c r="H2150" s="149" t="s">
        <v>5321</v>
      </c>
      <c r="I2150" s="149" t="s">
        <v>993</v>
      </c>
      <c r="J2150" s="151">
        <v>37300</v>
      </c>
    </row>
    <row r="2151" spans="1:10" hidden="1" x14ac:dyDescent="0.2">
      <c r="A2151" s="152" t="s">
        <v>529</v>
      </c>
      <c r="D2151" s="149" t="s">
        <v>5663</v>
      </c>
      <c r="E2151" s="149" t="e">
        <f t="shared" si="33"/>
        <v>#VALUE!</v>
      </c>
      <c r="F2151" s="149" t="s">
        <v>2867</v>
      </c>
      <c r="G2151" s="149" t="s">
        <v>531</v>
      </c>
      <c r="H2151" s="149" t="s">
        <v>5321</v>
      </c>
      <c r="I2151" s="149" t="s">
        <v>995</v>
      </c>
      <c r="J2151" s="151">
        <v>37300</v>
      </c>
    </row>
    <row r="2152" spans="1:10" hidden="1" x14ac:dyDescent="0.2">
      <c r="A2152" s="152" t="s">
        <v>529</v>
      </c>
      <c r="D2152" s="149" t="s">
        <v>5664</v>
      </c>
      <c r="E2152" s="149" t="e">
        <f t="shared" si="33"/>
        <v>#VALUE!</v>
      </c>
      <c r="F2152" s="149" t="s">
        <v>2867</v>
      </c>
      <c r="G2152" s="149" t="s">
        <v>531</v>
      </c>
      <c r="H2152" s="149" t="s">
        <v>5321</v>
      </c>
      <c r="I2152" s="149" t="s">
        <v>997</v>
      </c>
      <c r="J2152" s="151">
        <v>37300</v>
      </c>
    </row>
    <row r="2153" spans="1:10" hidden="1" x14ac:dyDescent="0.2">
      <c r="A2153" s="152" t="s">
        <v>529</v>
      </c>
      <c r="D2153" s="149" t="s">
        <v>5665</v>
      </c>
      <c r="E2153" s="149" t="e">
        <f t="shared" si="33"/>
        <v>#VALUE!</v>
      </c>
      <c r="F2153" s="149" t="s">
        <v>2867</v>
      </c>
      <c r="G2153" s="149" t="s">
        <v>531</v>
      </c>
      <c r="H2153" s="149" t="s">
        <v>5321</v>
      </c>
      <c r="I2153" s="149" t="s">
        <v>999</v>
      </c>
      <c r="J2153" s="151">
        <v>37300</v>
      </c>
    </row>
    <row r="2154" spans="1:10" hidden="1" x14ac:dyDescent="0.2">
      <c r="A2154" s="152" t="s">
        <v>529</v>
      </c>
      <c r="D2154" s="149" t="s">
        <v>5666</v>
      </c>
      <c r="E2154" s="149" t="e">
        <f t="shared" si="33"/>
        <v>#VALUE!</v>
      </c>
      <c r="F2154" s="149" t="s">
        <v>2867</v>
      </c>
      <c r="G2154" s="149" t="s">
        <v>531</v>
      </c>
      <c r="H2154" s="149" t="s">
        <v>5321</v>
      </c>
      <c r="I2154" s="149" t="s">
        <v>1001</v>
      </c>
      <c r="J2154" s="151">
        <v>37300</v>
      </c>
    </row>
    <row r="2155" spans="1:10" hidden="1" x14ac:dyDescent="0.2">
      <c r="A2155" s="152" t="s">
        <v>529</v>
      </c>
      <c r="D2155" s="149" t="s">
        <v>5667</v>
      </c>
      <c r="E2155" s="149" t="e">
        <f t="shared" si="33"/>
        <v>#VALUE!</v>
      </c>
      <c r="F2155" s="149" t="s">
        <v>2867</v>
      </c>
      <c r="G2155" s="149" t="s">
        <v>531</v>
      </c>
      <c r="H2155" s="149" t="s">
        <v>5321</v>
      </c>
      <c r="I2155" s="149" t="s">
        <v>1003</v>
      </c>
      <c r="J2155" s="151">
        <v>37300</v>
      </c>
    </row>
    <row r="2156" spans="1:10" hidden="1" x14ac:dyDescent="0.2">
      <c r="A2156" s="152" t="s">
        <v>529</v>
      </c>
      <c r="D2156" s="149" t="s">
        <v>5668</v>
      </c>
      <c r="E2156" s="149" t="e">
        <f t="shared" si="33"/>
        <v>#VALUE!</v>
      </c>
      <c r="F2156" s="149" t="s">
        <v>2867</v>
      </c>
      <c r="G2156" s="149" t="s">
        <v>531</v>
      </c>
      <c r="H2156" s="149" t="s">
        <v>5321</v>
      </c>
      <c r="I2156" s="149" t="s">
        <v>1005</v>
      </c>
      <c r="J2156" s="151">
        <v>37300</v>
      </c>
    </row>
    <row r="2157" spans="1:10" hidden="1" x14ac:dyDescent="0.2">
      <c r="A2157" s="152" t="s">
        <v>529</v>
      </c>
      <c r="D2157" s="149" t="s">
        <v>5669</v>
      </c>
      <c r="E2157" s="149" t="e">
        <f t="shared" si="33"/>
        <v>#VALUE!</v>
      </c>
      <c r="F2157" s="149" t="s">
        <v>2867</v>
      </c>
      <c r="G2157" s="149" t="s">
        <v>531</v>
      </c>
      <c r="H2157" s="149" t="s">
        <v>5321</v>
      </c>
      <c r="I2157" s="149" t="s">
        <v>1007</v>
      </c>
      <c r="J2157" s="151">
        <v>37300</v>
      </c>
    </row>
    <row r="2158" spans="1:10" hidden="1" x14ac:dyDescent="0.2">
      <c r="A2158" s="152" t="s">
        <v>529</v>
      </c>
      <c r="D2158" s="149" t="s">
        <v>5670</v>
      </c>
      <c r="E2158" s="149" t="e">
        <f t="shared" si="33"/>
        <v>#VALUE!</v>
      </c>
      <c r="F2158" s="149" t="s">
        <v>2867</v>
      </c>
      <c r="G2158" s="149" t="s">
        <v>531</v>
      </c>
      <c r="H2158" s="149" t="s">
        <v>5321</v>
      </c>
      <c r="I2158" s="149" t="s">
        <v>1009</v>
      </c>
      <c r="J2158" s="151">
        <v>37300</v>
      </c>
    </row>
    <row r="2159" spans="1:10" hidden="1" x14ac:dyDescent="0.2">
      <c r="A2159" s="152" t="s">
        <v>529</v>
      </c>
      <c r="D2159" s="149" t="s">
        <v>5671</v>
      </c>
      <c r="E2159" s="149" t="e">
        <f t="shared" si="33"/>
        <v>#VALUE!</v>
      </c>
      <c r="F2159" s="149" t="s">
        <v>2867</v>
      </c>
      <c r="G2159" s="149" t="s">
        <v>531</v>
      </c>
      <c r="H2159" s="149" t="s">
        <v>5321</v>
      </c>
      <c r="I2159" s="149" t="s">
        <v>1011</v>
      </c>
      <c r="J2159" s="151">
        <v>37300</v>
      </c>
    </row>
    <row r="2160" spans="1:10" hidden="1" x14ac:dyDescent="0.2">
      <c r="A2160" s="152" t="s">
        <v>529</v>
      </c>
      <c r="D2160" s="149" t="s">
        <v>5672</v>
      </c>
      <c r="E2160" s="149" t="e">
        <f t="shared" si="33"/>
        <v>#VALUE!</v>
      </c>
      <c r="F2160" s="149" t="s">
        <v>2867</v>
      </c>
      <c r="G2160" s="149" t="s">
        <v>531</v>
      </c>
      <c r="H2160" s="149" t="s">
        <v>5321</v>
      </c>
      <c r="I2160" s="149" t="s">
        <v>1013</v>
      </c>
      <c r="J2160" s="151">
        <v>37300</v>
      </c>
    </row>
    <row r="2161" spans="1:10" hidden="1" x14ac:dyDescent="0.2">
      <c r="A2161" s="152" t="s">
        <v>529</v>
      </c>
      <c r="D2161" s="149" t="s">
        <v>5673</v>
      </c>
      <c r="E2161" s="149" t="e">
        <f t="shared" si="33"/>
        <v>#VALUE!</v>
      </c>
      <c r="F2161" s="149" t="s">
        <v>2867</v>
      </c>
      <c r="G2161" s="149" t="s">
        <v>531</v>
      </c>
      <c r="H2161" s="149" t="s">
        <v>5321</v>
      </c>
      <c r="I2161" s="149" t="s">
        <v>1015</v>
      </c>
      <c r="J2161" s="151">
        <v>37300</v>
      </c>
    </row>
    <row r="2162" spans="1:10" hidden="1" x14ac:dyDescent="0.2">
      <c r="A2162" s="152" t="s">
        <v>529</v>
      </c>
      <c r="D2162" s="149" t="s">
        <v>5674</v>
      </c>
      <c r="E2162" s="149" t="e">
        <f t="shared" si="33"/>
        <v>#VALUE!</v>
      </c>
      <c r="F2162" s="149" t="s">
        <v>2867</v>
      </c>
      <c r="G2162" s="149" t="s">
        <v>531</v>
      </c>
      <c r="H2162" s="149" t="s">
        <v>5336</v>
      </c>
      <c r="I2162" s="149" t="s">
        <v>1099</v>
      </c>
      <c r="J2162" s="151">
        <v>37300</v>
      </c>
    </row>
    <row r="2163" spans="1:10" hidden="1" x14ac:dyDescent="0.2">
      <c r="A2163" s="152" t="s">
        <v>529</v>
      </c>
      <c r="D2163" s="149" t="s">
        <v>5675</v>
      </c>
      <c r="E2163" s="149" t="e">
        <f t="shared" si="33"/>
        <v>#VALUE!</v>
      </c>
      <c r="F2163" s="149" t="s">
        <v>2867</v>
      </c>
      <c r="G2163" s="149" t="s">
        <v>531</v>
      </c>
      <c r="H2163" s="149" t="s">
        <v>5336</v>
      </c>
      <c r="I2163" s="149" t="s">
        <v>1101</v>
      </c>
      <c r="J2163" s="151">
        <v>37300</v>
      </c>
    </row>
    <row r="2164" spans="1:10" hidden="1" x14ac:dyDescent="0.2">
      <c r="A2164" s="152" t="s">
        <v>529</v>
      </c>
      <c r="D2164" s="149" t="s">
        <v>5676</v>
      </c>
      <c r="E2164" s="149" t="e">
        <f t="shared" si="33"/>
        <v>#VALUE!</v>
      </c>
      <c r="F2164" s="149" t="s">
        <v>2867</v>
      </c>
      <c r="G2164" s="149" t="s">
        <v>531</v>
      </c>
      <c r="H2164" s="149" t="s">
        <v>5336</v>
      </c>
      <c r="I2164" s="149" t="s">
        <v>1103</v>
      </c>
      <c r="J2164" s="151">
        <v>37300</v>
      </c>
    </row>
    <row r="2165" spans="1:10" hidden="1" x14ac:dyDescent="0.2">
      <c r="A2165" s="152" t="s">
        <v>529</v>
      </c>
      <c r="D2165" s="149" t="s">
        <v>5677</v>
      </c>
      <c r="E2165" s="149" t="e">
        <f t="shared" si="33"/>
        <v>#VALUE!</v>
      </c>
      <c r="F2165" s="149" t="s">
        <v>2867</v>
      </c>
      <c r="G2165" s="149" t="s">
        <v>531</v>
      </c>
      <c r="H2165" s="149" t="s">
        <v>5336</v>
      </c>
      <c r="I2165" s="149" t="s">
        <v>1105</v>
      </c>
      <c r="J2165" s="151">
        <v>37300</v>
      </c>
    </row>
    <row r="2166" spans="1:10" hidden="1" x14ac:dyDescent="0.2">
      <c r="A2166" s="152" t="s">
        <v>529</v>
      </c>
      <c r="D2166" s="149" t="s">
        <v>5678</v>
      </c>
      <c r="E2166" s="149" t="e">
        <f t="shared" si="33"/>
        <v>#VALUE!</v>
      </c>
      <c r="F2166" s="149" t="s">
        <v>2867</v>
      </c>
      <c r="G2166" s="149" t="s">
        <v>531</v>
      </c>
      <c r="H2166" s="149" t="s">
        <v>5336</v>
      </c>
      <c r="I2166" s="149" t="s">
        <v>1107</v>
      </c>
      <c r="J2166" s="151">
        <v>37300</v>
      </c>
    </row>
    <row r="2167" spans="1:10" hidden="1" x14ac:dyDescent="0.2">
      <c r="A2167" s="152" t="s">
        <v>529</v>
      </c>
      <c r="D2167" s="149" t="s">
        <v>5679</v>
      </c>
      <c r="E2167" s="149" t="e">
        <f t="shared" si="33"/>
        <v>#VALUE!</v>
      </c>
      <c r="F2167" s="149" t="s">
        <v>2867</v>
      </c>
      <c r="G2167" s="149" t="s">
        <v>531</v>
      </c>
      <c r="H2167" s="149" t="s">
        <v>5336</v>
      </c>
      <c r="I2167" s="149" t="s">
        <v>1109</v>
      </c>
      <c r="J2167" s="151">
        <v>37300</v>
      </c>
    </row>
    <row r="2168" spans="1:10" hidden="1" x14ac:dyDescent="0.2">
      <c r="A2168" s="152" t="s">
        <v>529</v>
      </c>
      <c r="D2168" s="149" t="s">
        <v>5680</v>
      </c>
      <c r="E2168" s="149" t="e">
        <f t="shared" si="33"/>
        <v>#VALUE!</v>
      </c>
      <c r="F2168" s="149" t="s">
        <v>2867</v>
      </c>
      <c r="G2168" s="149" t="s">
        <v>531</v>
      </c>
      <c r="H2168" s="149" t="s">
        <v>5336</v>
      </c>
      <c r="I2168" s="149" t="s">
        <v>1111</v>
      </c>
      <c r="J2168" s="151">
        <v>37300</v>
      </c>
    </row>
    <row r="2169" spans="1:10" hidden="1" x14ac:dyDescent="0.2">
      <c r="A2169" s="152" t="s">
        <v>529</v>
      </c>
      <c r="D2169" s="149" t="s">
        <v>5681</v>
      </c>
      <c r="E2169" s="149" t="e">
        <f t="shared" si="33"/>
        <v>#VALUE!</v>
      </c>
      <c r="F2169" s="149" t="s">
        <v>2867</v>
      </c>
      <c r="G2169" s="149" t="s">
        <v>531</v>
      </c>
      <c r="H2169" s="149" t="s">
        <v>5336</v>
      </c>
      <c r="I2169" s="149" t="s">
        <v>1113</v>
      </c>
      <c r="J2169" s="151">
        <v>37300</v>
      </c>
    </row>
    <row r="2170" spans="1:10" hidden="1" x14ac:dyDescent="0.2">
      <c r="A2170" s="152" t="s">
        <v>529</v>
      </c>
      <c r="D2170" s="149" t="s">
        <v>5682</v>
      </c>
      <c r="E2170" s="149" t="e">
        <f t="shared" si="33"/>
        <v>#VALUE!</v>
      </c>
      <c r="F2170" s="149" t="s">
        <v>2867</v>
      </c>
      <c r="G2170" s="149" t="s">
        <v>531</v>
      </c>
      <c r="H2170" s="149" t="s">
        <v>5336</v>
      </c>
      <c r="I2170" s="149" t="s">
        <v>1115</v>
      </c>
      <c r="J2170" s="151">
        <v>37300</v>
      </c>
    </row>
    <row r="2171" spans="1:10" hidden="1" x14ac:dyDescent="0.2">
      <c r="A2171" s="152" t="s">
        <v>529</v>
      </c>
      <c r="D2171" s="149" t="s">
        <v>5683</v>
      </c>
      <c r="E2171" s="149" t="e">
        <f t="shared" si="33"/>
        <v>#VALUE!</v>
      </c>
      <c r="F2171" s="149" t="s">
        <v>2867</v>
      </c>
      <c r="G2171" s="149" t="s">
        <v>531</v>
      </c>
      <c r="H2171" s="149" t="s">
        <v>5336</v>
      </c>
      <c r="I2171" s="149" t="s">
        <v>2595</v>
      </c>
      <c r="J2171" s="151">
        <v>37300</v>
      </c>
    </row>
    <row r="2172" spans="1:10" hidden="1" x14ac:dyDescent="0.2">
      <c r="A2172" s="152" t="s">
        <v>529</v>
      </c>
      <c r="D2172" s="149" t="s">
        <v>5684</v>
      </c>
      <c r="E2172" s="149" t="e">
        <f t="shared" si="33"/>
        <v>#VALUE!</v>
      </c>
      <c r="F2172" s="149" t="s">
        <v>2867</v>
      </c>
      <c r="G2172" s="149" t="s">
        <v>531</v>
      </c>
      <c r="H2172" s="149" t="s">
        <v>5336</v>
      </c>
      <c r="I2172" s="149" t="s">
        <v>2597</v>
      </c>
      <c r="J2172" s="151">
        <v>37300</v>
      </c>
    </row>
    <row r="2173" spans="1:10" hidden="1" x14ac:dyDescent="0.2">
      <c r="A2173" s="152" t="s">
        <v>529</v>
      </c>
      <c r="D2173" s="149" t="s">
        <v>5685</v>
      </c>
      <c r="E2173" s="149" t="e">
        <f t="shared" si="33"/>
        <v>#VALUE!</v>
      </c>
      <c r="F2173" s="149" t="s">
        <v>2867</v>
      </c>
      <c r="G2173" s="149" t="s">
        <v>531</v>
      </c>
      <c r="H2173" s="149" t="s">
        <v>5336</v>
      </c>
      <c r="I2173" s="149" t="s">
        <v>2599</v>
      </c>
      <c r="J2173" s="151">
        <v>37300</v>
      </c>
    </row>
    <row r="2174" spans="1:10" hidden="1" x14ac:dyDescent="0.2">
      <c r="A2174" s="152" t="s">
        <v>529</v>
      </c>
      <c r="D2174" s="149" t="s">
        <v>5686</v>
      </c>
      <c r="E2174" s="149" t="e">
        <f t="shared" si="33"/>
        <v>#VALUE!</v>
      </c>
      <c r="F2174" s="149" t="s">
        <v>2867</v>
      </c>
      <c r="G2174" s="149" t="s">
        <v>531</v>
      </c>
      <c r="H2174" s="149" t="s">
        <v>5336</v>
      </c>
      <c r="I2174" s="149" t="s">
        <v>2601</v>
      </c>
      <c r="J2174" s="151">
        <v>37300</v>
      </c>
    </row>
    <row r="2175" spans="1:10" hidden="1" x14ac:dyDescent="0.2">
      <c r="A2175" s="152" t="s">
        <v>529</v>
      </c>
      <c r="D2175" s="149" t="s">
        <v>5687</v>
      </c>
      <c r="E2175" s="149" t="e">
        <f t="shared" si="33"/>
        <v>#VALUE!</v>
      </c>
      <c r="F2175" s="149" t="s">
        <v>2867</v>
      </c>
      <c r="G2175" s="149" t="s">
        <v>531</v>
      </c>
      <c r="H2175" s="149" t="s">
        <v>5336</v>
      </c>
      <c r="I2175" s="149" t="s">
        <v>2603</v>
      </c>
      <c r="J2175" s="151">
        <v>37300</v>
      </c>
    </row>
    <row r="2176" spans="1:10" hidden="1" x14ac:dyDescent="0.2">
      <c r="A2176" s="152" t="s">
        <v>529</v>
      </c>
      <c r="D2176" s="149" t="s">
        <v>5688</v>
      </c>
      <c r="E2176" s="149" t="e">
        <f t="shared" si="33"/>
        <v>#VALUE!</v>
      </c>
      <c r="F2176" s="149" t="s">
        <v>2867</v>
      </c>
      <c r="G2176" s="149" t="s">
        <v>531</v>
      </c>
      <c r="H2176" s="149" t="s">
        <v>5336</v>
      </c>
      <c r="I2176" s="149" t="s">
        <v>2605</v>
      </c>
      <c r="J2176" s="151">
        <v>37300</v>
      </c>
    </row>
    <row r="2177" spans="1:10" hidden="1" x14ac:dyDescent="0.2">
      <c r="A2177" s="152" t="s">
        <v>529</v>
      </c>
      <c r="D2177" s="149" t="s">
        <v>5689</v>
      </c>
      <c r="E2177" s="149" t="e">
        <f t="shared" si="33"/>
        <v>#VALUE!</v>
      </c>
      <c r="F2177" s="149" t="s">
        <v>2867</v>
      </c>
      <c r="G2177" s="149" t="s">
        <v>531</v>
      </c>
      <c r="H2177" s="149" t="s">
        <v>5336</v>
      </c>
      <c r="I2177" s="149" t="s">
        <v>2607</v>
      </c>
      <c r="J2177" s="151">
        <v>37300</v>
      </c>
    </row>
    <row r="2178" spans="1:10" hidden="1" x14ac:dyDescent="0.2">
      <c r="A2178" s="152" t="s">
        <v>529</v>
      </c>
      <c r="D2178" s="149" t="s">
        <v>5690</v>
      </c>
      <c r="E2178" s="149" t="e">
        <f t="shared" ref="E2178:E2241" si="34">VALUE(D2178)</f>
        <v>#VALUE!</v>
      </c>
      <c r="F2178" s="149" t="s">
        <v>2867</v>
      </c>
      <c r="G2178" s="149" t="s">
        <v>531</v>
      </c>
      <c r="H2178" s="149" t="s">
        <v>5336</v>
      </c>
      <c r="I2178" s="149" t="s">
        <v>2609</v>
      </c>
      <c r="J2178" s="151">
        <v>37300</v>
      </c>
    </row>
    <row r="2179" spans="1:10" hidden="1" x14ac:dyDescent="0.2">
      <c r="A2179" s="152" t="s">
        <v>529</v>
      </c>
      <c r="D2179" s="149" t="s">
        <v>5691</v>
      </c>
      <c r="E2179" s="149" t="e">
        <f t="shared" si="34"/>
        <v>#VALUE!</v>
      </c>
      <c r="F2179" s="149" t="s">
        <v>2867</v>
      </c>
      <c r="G2179" s="149" t="s">
        <v>531</v>
      </c>
      <c r="H2179" s="149" t="s">
        <v>5336</v>
      </c>
      <c r="I2179" s="149" t="s">
        <v>2611</v>
      </c>
      <c r="J2179" s="151">
        <v>37300</v>
      </c>
    </row>
    <row r="2180" spans="1:10" hidden="1" x14ac:dyDescent="0.2">
      <c r="A2180" s="152" t="s">
        <v>529</v>
      </c>
      <c r="D2180" s="149" t="s">
        <v>5692</v>
      </c>
      <c r="E2180" s="149" t="e">
        <f t="shared" si="34"/>
        <v>#VALUE!</v>
      </c>
      <c r="F2180" s="149" t="s">
        <v>2867</v>
      </c>
      <c r="G2180" s="149" t="s">
        <v>531</v>
      </c>
      <c r="H2180" s="149" t="s">
        <v>5336</v>
      </c>
      <c r="I2180" s="149" t="s">
        <v>2613</v>
      </c>
      <c r="J2180" s="151">
        <v>37300</v>
      </c>
    </row>
    <row r="2181" spans="1:10" hidden="1" x14ac:dyDescent="0.2">
      <c r="A2181" s="152" t="s">
        <v>529</v>
      </c>
      <c r="D2181" s="149" t="s">
        <v>5693</v>
      </c>
      <c r="E2181" s="149" t="e">
        <f t="shared" si="34"/>
        <v>#VALUE!</v>
      </c>
      <c r="F2181" s="149" t="s">
        <v>2867</v>
      </c>
      <c r="G2181" s="149" t="s">
        <v>531</v>
      </c>
      <c r="H2181" s="149" t="s">
        <v>5336</v>
      </c>
      <c r="I2181" s="149" t="s">
        <v>2615</v>
      </c>
      <c r="J2181" s="151">
        <v>37300</v>
      </c>
    </row>
    <row r="2182" spans="1:10" hidden="1" x14ac:dyDescent="0.2">
      <c r="A2182" s="152" t="s">
        <v>529</v>
      </c>
      <c r="D2182" s="149" t="s">
        <v>5694</v>
      </c>
      <c r="E2182" s="149" t="e">
        <f t="shared" si="34"/>
        <v>#VALUE!</v>
      </c>
      <c r="F2182" s="149" t="s">
        <v>2867</v>
      </c>
      <c r="G2182" s="149" t="s">
        <v>531</v>
      </c>
      <c r="H2182" s="149" t="s">
        <v>5336</v>
      </c>
      <c r="I2182" s="149" t="s">
        <v>2617</v>
      </c>
      <c r="J2182" s="151">
        <v>37300</v>
      </c>
    </row>
    <row r="2183" spans="1:10" hidden="1" x14ac:dyDescent="0.2">
      <c r="A2183" s="152" t="s">
        <v>529</v>
      </c>
      <c r="D2183" s="149" t="s">
        <v>5695</v>
      </c>
      <c r="E2183" s="149" t="e">
        <f t="shared" si="34"/>
        <v>#VALUE!</v>
      </c>
      <c r="F2183" s="149" t="s">
        <v>2867</v>
      </c>
      <c r="G2183" s="149" t="s">
        <v>531</v>
      </c>
      <c r="H2183" s="149" t="s">
        <v>5336</v>
      </c>
      <c r="I2183" s="149" t="s">
        <v>2619</v>
      </c>
      <c r="J2183" s="151">
        <v>37300</v>
      </c>
    </row>
    <row r="2184" spans="1:10" hidden="1" x14ac:dyDescent="0.2">
      <c r="A2184" s="152" t="s">
        <v>529</v>
      </c>
      <c r="D2184" s="149" t="s">
        <v>5696</v>
      </c>
      <c r="E2184" s="149" t="e">
        <f t="shared" si="34"/>
        <v>#VALUE!</v>
      </c>
      <c r="F2184" s="149" t="s">
        <v>2867</v>
      </c>
      <c r="G2184" s="149" t="s">
        <v>531</v>
      </c>
      <c r="H2184" s="149" t="s">
        <v>5336</v>
      </c>
      <c r="I2184" s="149" t="s">
        <v>2434</v>
      </c>
      <c r="J2184" s="151">
        <v>37300</v>
      </c>
    </row>
    <row r="2185" spans="1:10" hidden="1" x14ac:dyDescent="0.2">
      <c r="A2185" s="152" t="s">
        <v>529</v>
      </c>
      <c r="D2185" s="149" t="s">
        <v>5697</v>
      </c>
      <c r="E2185" s="149" t="e">
        <f t="shared" si="34"/>
        <v>#VALUE!</v>
      </c>
      <c r="F2185" s="149" t="s">
        <v>2867</v>
      </c>
      <c r="G2185" s="149" t="s">
        <v>531</v>
      </c>
      <c r="H2185" s="149" t="s">
        <v>5336</v>
      </c>
      <c r="I2185" s="149" t="s">
        <v>2436</v>
      </c>
      <c r="J2185" s="151">
        <v>37300</v>
      </c>
    </row>
    <row r="2186" spans="1:10" hidden="1" x14ac:dyDescent="0.2">
      <c r="A2186" s="152" t="s">
        <v>529</v>
      </c>
      <c r="D2186" s="149" t="s">
        <v>5698</v>
      </c>
      <c r="E2186" s="149" t="e">
        <f t="shared" si="34"/>
        <v>#VALUE!</v>
      </c>
      <c r="F2186" s="149" t="s">
        <v>2867</v>
      </c>
      <c r="G2186" s="149" t="s">
        <v>531</v>
      </c>
      <c r="H2186" s="149" t="s">
        <v>5336</v>
      </c>
      <c r="I2186" s="149" t="s">
        <v>2438</v>
      </c>
      <c r="J2186" s="151">
        <v>37300</v>
      </c>
    </row>
    <row r="2187" spans="1:10" hidden="1" x14ac:dyDescent="0.2">
      <c r="A2187" s="152" t="s">
        <v>529</v>
      </c>
      <c r="D2187" s="149" t="s">
        <v>5699</v>
      </c>
      <c r="E2187" s="149" t="e">
        <f t="shared" si="34"/>
        <v>#VALUE!</v>
      </c>
      <c r="F2187" s="149" t="s">
        <v>2867</v>
      </c>
      <c r="G2187" s="149" t="s">
        <v>531</v>
      </c>
      <c r="H2187" s="149" t="s">
        <v>5336</v>
      </c>
      <c r="I2187" s="149" t="s">
        <v>2440</v>
      </c>
      <c r="J2187" s="151">
        <v>37300</v>
      </c>
    </row>
    <row r="2188" spans="1:10" hidden="1" x14ac:dyDescent="0.2">
      <c r="A2188" s="152" t="s">
        <v>529</v>
      </c>
      <c r="D2188" s="149" t="s">
        <v>5700</v>
      </c>
      <c r="E2188" s="149" t="e">
        <f t="shared" si="34"/>
        <v>#VALUE!</v>
      </c>
      <c r="F2188" s="149" t="s">
        <v>2867</v>
      </c>
      <c r="G2188" s="149" t="s">
        <v>531</v>
      </c>
      <c r="H2188" s="149" t="s">
        <v>5336</v>
      </c>
      <c r="I2188" s="149" t="s">
        <v>2442</v>
      </c>
      <c r="J2188" s="151">
        <v>37300</v>
      </c>
    </row>
    <row r="2189" spans="1:10" hidden="1" x14ac:dyDescent="0.2">
      <c r="A2189" s="152" t="s">
        <v>529</v>
      </c>
      <c r="D2189" s="149" t="s">
        <v>5701</v>
      </c>
      <c r="E2189" s="149" t="e">
        <f t="shared" si="34"/>
        <v>#VALUE!</v>
      </c>
      <c r="F2189" s="149" t="s">
        <v>2867</v>
      </c>
      <c r="G2189" s="149" t="s">
        <v>531</v>
      </c>
      <c r="H2189" s="149" t="s">
        <v>5336</v>
      </c>
      <c r="I2189" s="149" t="s">
        <v>2444</v>
      </c>
      <c r="J2189" s="151">
        <v>37300</v>
      </c>
    </row>
    <row r="2190" spans="1:10" hidden="1" x14ac:dyDescent="0.2">
      <c r="A2190" s="152" t="s">
        <v>529</v>
      </c>
      <c r="D2190" s="149" t="s">
        <v>5702</v>
      </c>
      <c r="E2190" s="149" t="e">
        <f t="shared" si="34"/>
        <v>#VALUE!</v>
      </c>
      <c r="F2190" s="149" t="s">
        <v>2867</v>
      </c>
      <c r="G2190" s="149" t="s">
        <v>531</v>
      </c>
      <c r="H2190" s="149" t="s">
        <v>5336</v>
      </c>
      <c r="I2190" s="149" t="s">
        <v>2446</v>
      </c>
      <c r="J2190" s="151">
        <v>37300</v>
      </c>
    </row>
    <row r="2191" spans="1:10" hidden="1" x14ac:dyDescent="0.2">
      <c r="A2191" s="152" t="s">
        <v>529</v>
      </c>
      <c r="D2191" s="149" t="s">
        <v>5703</v>
      </c>
      <c r="E2191" s="149" t="e">
        <f t="shared" si="34"/>
        <v>#VALUE!</v>
      </c>
      <c r="F2191" s="149" t="s">
        <v>2867</v>
      </c>
      <c r="G2191" s="149" t="s">
        <v>531</v>
      </c>
      <c r="H2191" s="149" t="s">
        <v>5336</v>
      </c>
      <c r="I2191" s="149" t="s">
        <v>2448</v>
      </c>
      <c r="J2191" s="151">
        <v>37300</v>
      </c>
    </row>
    <row r="2192" spans="1:10" hidden="1" x14ac:dyDescent="0.2">
      <c r="A2192" s="152" t="s">
        <v>529</v>
      </c>
      <c r="D2192" s="149" t="s">
        <v>5704</v>
      </c>
      <c r="E2192" s="149" t="e">
        <f t="shared" si="34"/>
        <v>#VALUE!</v>
      </c>
      <c r="F2192" s="149" t="s">
        <v>2867</v>
      </c>
      <c r="G2192" s="149" t="s">
        <v>531</v>
      </c>
      <c r="H2192" s="149" t="s">
        <v>5336</v>
      </c>
      <c r="I2192" s="149" t="s">
        <v>2450</v>
      </c>
      <c r="J2192" s="151">
        <v>37300</v>
      </c>
    </row>
    <row r="2193" spans="1:10" hidden="1" x14ac:dyDescent="0.2">
      <c r="A2193" s="152" t="s">
        <v>529</v>
      </c>
      <c r="D2193" s="149" t="s">
        <v>5705</v>
      </c>
      <c r="E2193" s="149" t="e">
        <f t="shared" si="34"/>
        <v>#VALUE!</v>
      </c>
      <c r="F2193" s="149" t="s">
        <v>2867</v>
      </c>
      <c r="G2193" s="149" t="s">
        <v>531</v>
      </c>
      <c r="H2193" s="149" t="s">
        <v>5336</v>
      </c>
      <c r="I2193" s="149" t="s">
        <v>2452</v>
      </c>
      <c r="J2193" s="151">
        <v>37300</v>
      </c>
    </row>
    <row r="2194" spans="1:10" hidden="1" x14ac:dyDescent="0.2">
      <c r="A2194" s="152" t="s">
        <v>529</v>
      </c>
      <c r="D2194" s="149" t="s">
        <v>5706</v>
      </c>
      <c r="E2194" s="149" t="e">
        <f t="shared" si="34"/>
        <v>#VALUE!</v>
      </c>
      <c r="F2194" s="149" t="s">
        <v>2867</v>
      </c>
      <c r="G2194" s="149" t="s">
        <v>531</v>
      </c>
      <c r="H2194" s="149" t="s">
        <v>5336</v>
      </c>
      <c r="I2194" s="149" t="s">
        <v>2454</v>
      </c>
      <c r="J2194" s="151">
        <v>37300</v>
      </c>
    </row>
    <row r="2195" spans="1:10" hidden="1" x14ac:dyDescent="0.2">
      <c r="A2195" s="152" t="s">
        <v>529</v>
      </c>
      <c r="D2195" s="149" t="s">
        <v>5707</v>
      </c>
      <c r="E2195" s="149" t="e">
        <f t="shared" si="34"/>
        <v>#VALUE!</v>
      </c>
      <c r="F2195" s="149" t="s">
        <v>2867</v>
      </c>
      <c r="G2195" s="149" t="s">
        <v>531</v>
      </c>
      <c r="H2195" s="149" t="s">
        <v>5336</v>
      </c>
      <c r="I2195" s="149" t="s">
        <v>2456</v>
      </c>
      <c r="J2195" s="151">
        <v>37300</v>
      </c>
    </row>
    <row r="2196" spans="1:10" hidden="1" x14ac:dyDescent="0.2">
      <c r="A2196" s="152" t="s">
        <v>529</v>
      </c>
      <c r="D2196" s="149" t="s">
        <v>5708</v>
      </c>
      <c r="E2196" s="149" t="e">
        <f t="shared" si="34"/>
        <v>#VALUE!</v>
      </c>
      <c r="F2196" s="149" t="s">
        <v>2867</v>
      </c>
      <c r="G2196" s="149" t="s">
        <v>531</v>
      </c>
      <c r="H2196" s="149" t="s">
        <v>5336</v>
      </c>
      <c r="I2196" s="149" t="s">
        <v>2458</v>
      </c>
      <c r="J2196" s="151">
        <v>37300</v>
      </c>
    </row>
    <row r="2197" spans="1:10" hidden="1" x14ac:dyDescent="0.2">
      <c r="A2197" s="152" t="s">
        <v>529</v>
      </c>
      <c r="D2197" s="149" t="s">
        <v>5709</v>
      </c>
      <c r="E2197" s="149" t="e">
        <f t="shared" si="34"/>
        <v>#VALUE!</v>
      </c>
      <c r="F2197" s="149" t="s">
        <v>2867</v>
      </c>
      <c r="G2197" s="149" t="s">
        <v>531</v>
      </c>
      <c r="H2197" s="149" t="s">
        <v>5336</v>
      </c>
      <c r="I2197" s="149" t="s">
        <v>991</v>
      </c>
      <c r="J2197" s="151">
        <v>37300</v>
      </c>
    </row>
    <row r="2198" spans="1:10" hidden="1" x14ac:dyDescent="0.2">
      <c r="A2198" s="152" t="s">
        <v>529</v>
      </c>
      <c r="D2198" s="149" t="s">
        <v>5710</v>
      </c>
      <c r="E2198" s="149" t="e">
        <f t="shared" si="34"/>
        <v>#VALUE!</v>
      </c>
      <c r="F2198" s="149" t="s">
        <v>2867</v>
      </c>
      <c r="G2198" s="149" t="s">
        <v>531</v>
      </c>
      <c r="H2198" s="149" t="s">
        <v>5336</v>
      </c>
      <c r="I2198" s="149" t="s">
        <v>993</v>
      </c>
      <c r="J2198" s="151">
        <v>37300</v>
      </c>
    </row>
    <row r="2199" spans="1:10" hidden="1" x14ac:dyDescent="0.2">
      <c r="A2199" s="152" t="s">
        <v>529</v>
      </c>
      <c r="D2199" s="149" t="s">
        <v>5711</v>
      </c>
      <c r="E2199" s="149" t="e">
        <f t="shared" si="34"/>
        <v>#VALUE!</v>
      </c>
      <c r="F2199" s="149" t="s">
        <v>2867</v>
      </c>
      <c r="G2199" s="149" t="s">
        <v>531</v>
      </c>
      <c r="H2199" s="149" t="s">
        <v>5336</v>
      </c>
      <c r="I2199" s="149" t="s">
        <v>995</v>
      </c>
      <c r="J2199" s="151">
        <v>37300</v>
      </c>
    </row>
    <row r="2200" spans="1:10" hidden="1" x14ac:dyDescent="0.2">
      <c r="A2200" s="152" t="s">
        <v>529</v>
      </c>
      <c r="D2200" s="149" t="s">
        <v>5712</v>
      </c>
      <c r="E2200" s="149" t="e">
        <f t="shared" si="34"/>
        <v>#VALUE!</v>
      </c>
      <c r="F2200" s="149" t="s">
        <v>2867</v>
      </c>
      <c r="G2200" s="149" t="s">
        <v>531</v>
      </c>
      <c r="H2200" s="149" t="s">
        <v>5336</v>
      </c>
      <c r="I2200" s="149" t="s">
        <v>997</v>
      </c>
      <c r="J2200" s="151">
        <v>37300</v>
      </c>
    </row>
    <row r="2201" spans="1:10" hidden="1" x14ac:dyDescent="0.2">
      <c r="A2201" s="152" t="s">
        <v>529</v>
      </c>
      <c r="D2201" s="149" t="s">
        <v>5713</v>
      </c>
      <c r="E2201" s="149" t="e">
        <f t="shared" si="34"/>
        <v>#VALUE!</v>
      </c>
      <c r="F2201" s="149" t="s">
        <v>2867</v>
      </c>
      <c r="G2201" s="149" t="s">
        <v>531</v>
      </c>
      <c r="H2201" s="149" t="s">
        <v>5336</v>
      </c>
      <c r="I2201" s="149" t="s">
        <v>999</v>
      </c>
      <c r="J2201" s="151">
        <v>37300</v>
      </c>
    </row>
    <row r="2202" spans="1:10" hidden="1" x14ac:dyDescent="0.2">
      <c r="A2202" s="152" t="s">
        <v>529</v>
      </c>
      <c r="D2202" s="149" t="s">
        <v>5714</v>
      </c>
      <c r="E2202" s="149" t="e">
        <f t="shared" si="34"/>
        <v>#VALUE!</v>
      </c>
      <c r="F2202" s="149" t="s">
        <v>2867</v>
      </c>
      <c r="G2202" s="149" t="s">
        <v>531</v>
      </c>
      <c r="H2202" s="149" t="s">
        <v>5336</v>
      </c>
      <c r="I2202" s="149" t="s">
        <v>1001</v>
      </c>
      <c r="J2202" s="151">
        <v>37300</v>
      </c>
    </row>
    <row r="2203" spans="1:10" hidden="1" x14ac:dyDescent="0.2">
      <c r="A2203" s="152" t="s">
        <v>529</v>
      </c>
      <c r="D2203" s="149" t="s">
        <v>8608</v>
      </c>
      <c r="E2203" s="149" t="e">
        <f t="shared" si="34"/>
        <v>#VALUE!</v>
      </c>
      <c r="F2203" s="149" t="s">
        <v>2867</v>
      </c>
      <c r="G2203" s="149" t="s">
        <v>531</v>
      </c>
      <c r="H2203" s="149" t="s">
        <v>5336</v>
      </c>
      <c r="I2203" s="149" t="s">
        <v>1003</v>
      </c>
      <c r="J2203" s="151">
        <v>37300</v>
      </c>
    </row>
    <row r="2204" spans="1:10" hidden="1" x14ac:dyDescent="0.2">
      <c r="A2204" s="152" t="s">
        <v>529</v>
      </c>
      <c r="D2204" s="149" t="s">
        <v>8609</v>
      </c>
      <c r="E2204" s="149" t="e">
        <f t="shared" si="34"/>
        <v>#VALUE!</v>
      </c>
      <c r="F2204" s="149" t="s">
        <v>2867</v>
      </c>
      <c r="G2204" s="149" t="s">
        <v>531</v>
      </c>
      <c r="H2204" s="149" t="s">
        <v>5336</v>
      </c>
      <c r="I2204" s="149" t="s">
        <v>1005</v>
      </c>
      <c r="J2204" s="151">
        <v>37300</v>
      </c>
    </row>
    <row r="2205" spans="1:10" hidden="1" x14ac:dyDescent="0.2">
      <c r="A2205" s="152" t="s">
        <v>529</v>
      </c>
      <c r="D2205" s="149" t="s">
        <v>8610</v>
      </c>
      <c r="E2205" s="149" t="e">
        <f t="shared" si="34"/>
        <v>#VALUE!</v>
      </c>
      <c r="F2205" s="149" t="s">
        <v>2867</v>
      </c>
      <c r="G2205" s="149" t="s">
        <v>531</v>
      </c>
      <c r="H2205" s="149" t="s">
        <v>5336</v>
      </c>
      <c r="I2205" s="149" t="s">
        <v>1007</v>
      </c>
      <c r="J2205" s="151">
        <v>37300</v>
      </c>
    </row>
    <row r="2206" spans="1:10" hidden="1" x14ac:dyDescent="0.2">
      <c r="A2206" s="152" t="s">
        <v>529</v>
      </c>
      <c r="D2206" s="149" t="s">
        <v>8611</v>
      </c>
      <c r="E2206" s="149" t="e">
        <f t="shared" si="34"/>
        <v>#VALUE!</v>
      </c>
      <c r="F2206" s="149" t="s">
        <v>2867</v>
      </c>
      <c r="G2206" s="149" t="s">
        <v>531</v>
      </c>
      <c r="H2206" s="149" t="s">
        <v>5336</v>
      </c>
      <c r="I2206" s="149" t="s">
        <v>1009</v>
      </c>
      <c r="J2206" s="151">
        <v>37300</v>
      </c>
    </row>
    <row r="2207" spans="1:10" hidden="1" x14ac:dyDescent="0.2">
      <c r="A2207" s="152" t="s">
        <v>529</v>
      </c>
      <c r="D2207" s="149" t="s">
        <v>8612</v>
      </c>
      <c r="E2207" s="149" t="e">
        <f t="shared" si="34"/>
        <v>#VALUE!</v>
      </c>
      <c r="F2207" s="149" t="s">
        <v>2867</v>
      </c>
      <c r="G2207" s="149" t="s">
        <v>531</v>
      </c>
      <c r="H2207" s="149" t="s">
        <v>5336</v>
      </c>
      <c r="I2207" s="149" t="s">
        <v>1011</v>
      </c>
      <c r="J2207" s="151">
        <v>37300</v>
      </c>
    </row>
    <row r="2208" spans="1:10" hidden="1" x14ac:dyDescent="0.2">
      <c r="A2208" s="152" t="s">
        <v>529</v>
      </c>
      <c r="D2208" s="149" t="s">
        <v>8613</v>
      </c>
      <c r="E2208" s="149" t="e">
        <f t="shared" si="34"/>
        <v>#VALUE!</v>
      </c>
      <c r="F2208" s="149" t="s">
        <v>2867</v>
      </c>
      <c r="G2208" s="149" t="s">
        <v>531</v>
      </c>
      <c r="H2208" s="149" t="s">
        <v>5336</v>
      </c>
      <c r="I2208" s="149" t="s">
        <v>1013</v>
      </c>
      <c r="J2208" s="151">
        <v>37300</v>
      </c>
    </row>
    <row r="2209" spans="1:10" hidden="1" x14ac:dyDescent="0.2">
      <c r="A2209" s="152" t="s">
        <v>529</v>
      </c>
      <c r="D2209" s="149" t="s">
        <v>8614</v>
      </c>
      <c r="E2209" s="149" t="e">
        <f t="shared" si="34"/>
        <v>#VALUE!</v>
      </c>
      <c r="F2209" s="149" t="s">
        <v>2867</v>
      </c>
      <c r="G2209" s="149" t="s">
        <v>531</v>
      </c>
      <c r="H2209" s="149" t="s">
        <v>5336</v>
      </c>
      <c r="I2209" s="149" t="s">
        <v>1015</v>
      </c>
      <c r="J2209" s="151">
        <v>37300</v>
      </c>
    </row>
    <row r="2210" spans="1:10" hidden="1" x14ac:dyDescent="0.2">
      <c r="A2210" s="152" t="s">
        <v>529</v>
      </c>
      <c r="D2210" s="149" t="s">
        <v>8615</v>
      </c>
      <c r="E2210" s="149" t="e">
        <f t="shared" si="34"/>
        <v>#VALUE!</v>
      </c>
      <c r="F2210" s="149" t="s">
        <v>2867</v>
      </c>
      <c r="G2210" s="149" t="s">
        <v>2461</v>
      </c>
      <c r="H2210" s="149" t="s">
        <v>2462</v>
      </c>
      <c r="I2210" s="149" t="s">
        <v>1099</v>
      </c>
      <c r="J2210" s="151">
        <v>37300</v>
      </c>
    </row>
    <row r="2211" spans="1:10" hidden="1" x14ac:dyDescent="0.2">
      <c r="A2211" s="152" t="s">
        <v>529</v>
      </c>
      <c r="D2211" s="149" t="s">
        <v>8616</v>
      </c>
      <c r="E2211" s="149" t="e">
        <f t="shared" si="34"/>
        <v>#VALUE!</v>
      </c>
      <c r="F2211" s="149" t="s">
        <v>2867</v>
      </c>
      <c r="G2211" s="149" t="s">
        <v>2461</v>
      </c>
      <c r="H2211" s="149" t="s">
        <v>2462</v>
      </c>
      <c r="I2211" s="149" t="s">
        <v>1101</v>
      </c>
      <c r="J2211" s="151">
        <v>37300</v>
      </c>
    </row>
    <row r="2212" spans="1:10" hidden="1" x14ac:dyDescent="0.2">
      <c r="A2212" s="152" t="s">
        <v>529</v>
      </c>
      <c r="D2212" s="149" t="s">
        <v>8617</v>
      </c>
      <c r="E2212" s="149" t="e">
        <f t="shared" si="34"/>
        <v>#VALUE!</v>
      </c>
      <c r="F2212" s="149" t="s">
        <v>2867</v>
      </c>
      <c r="G2212" s="149" t="s">
        <v>2461</v>
      </c>
      <c r="H2212" s="149" t="s">
        <v>2462</v>
      </c>
      <c r="I2212" s="149" t="s">
        <v>1105</v>
      </c>
      <c r="J2212" s="151">
        <v>37300</v>
      </c>
    </row>
    <row r="2213" spans="1:10" hidden="1" x14ac:dyDescent="0.2">
      <c r="A2213" s="152" t="s">
        <v>529</v>
      </c>
      <c r="D2213" s="149" t="s">
        <v>8625</v>
      </c>
      <c r="E2213" s="149" t="e">
        <f t="shared" si="34"/>
        <v>#VALUE!</v>
      </c>
      <c r="F2213" s="149" t="s">
        <v>2867</v>
      </c>
      <c r="G2213" s="149" t="s">
        <v>2461</v>
      </c>
      <c r="H2213" s="149" t="s">
        <v>2462</v>
      </c>
      <c r="I2213" s="149" t="s">
        <v>1107</v>
      </c>
      <c r="J2213" s="151">
        <v>37300</v>
      </c>
    </row>
    <row r="2214" spans="1:10" hidden="1" x14ac:dyDescent="0.2">
      <c r="A2214" s="152" t="s">
        <v>529</v>
      </c>
      <c r="D2214" s="149" t="s">
        <v>8626</v>
      </c>
      <c r="E2214" s="149" t="e">
        <f t="shared" si="34"/>
        <v>#VALUE!</v>
      </c>
      <c r="F2214" s="149" t="s">
        <v>2867</v>
      </c>
      <c r="G2214" s="149" t="s">
        <v>2461</v>
      </c>
      <c r="H2214" s="149" t="s">
        <v>2462</v>
      </c>
      <c r="I2214" s="149" t="s">
        <v>1109</v>
      </c>
      <c r="J2214" s="151">
        <v>37300</v>
      </c>
    </row>
    <row r="2215" spans="1:10" hidden="1" x14ac:dyDescent="0.2">
      <c r="A2215" s="152" t="s">
        <v>529</v>
      </c>
      <c r="D2215" s="149" t="s">
        <v>8627</v>
      </c>
      <c r="E2215" s="149" t="e">
        <f t="shared" si="34"/>
        <v>#VALUE!</v>
      </c>
      <c r="F2215" s="149" t="s">
        <v>2867</v>
      </c>
      <c r="G2215" s="149" t="s">
        <v>2461</v>
      </c>
      <c r="H2215" s="149" t="s">
        <v>2462</v>
      </c>
      <c r="I2215" s="149" t="s">
        <v>1113</v>
      </c>
      <c r="J2215" s="151">
        <v>37300</v>
      </c>
    </row>
    <row r="2216" spans="1:10" hidden="1" x14ac:dyDescent="0.2">
      <c r="A2216" s="152" t="s">
        <v>529</v>
      </c>
      <c r="D2216" s="149" t="s">
        <v>8628</v>
      </c>
      <c r="E2216" s="149" t="e">
        <f t="shared" si="34"/>
        <v>#VALUE!</v>
      </c>
      <c r="F2216" s="149" t="s">
        <v>2867</v>
      </c>
      <c r="G2216" s="149" t="s">
        <v>2461</v>
      </c>
      <c r="H2216" s="149" t="s">
        <v>2462</v>
      </c>
      <c r="I2216" s="149" t="s">
        <v>1115</v>
      </c>
      <c r="J2216" s="151">
        <v>37300</v>
      </c>
    </row>
    <row r="2217" spans="1:10" hidden="1" x14ac:dyDescent="0.2">
      <c r="A2217" s="152" t="s">
        <v>529</v>
      </c>
      <c r="D2217" s="149" t="s">
        <v>8629</v>
      </c>
      <c r="E2217" s="149" t="e">
        <f t="shared" si="34"/>
        <v>#VALUE!</v>
      </c>
      <c r="F2217" s="149" t="s">
        <v>2867</v>
      </c>
      <c r="G2217" s="149" t="s">
        <v>2461</v>
      </c>
      <c r="H2217" s="149" t="s">
        <v>2462</v>
      </c>
      <c r="I2217" s="149" t="s">
        <v>2595</v>
      </c>
      <c r="J2217" s="151">
        <v>37300</v>
      </c>
    </row>
    <row r="2218" spans="1:10" hidden="1" x14ac:dyDescent="0.2">
      <c r="A2218" s="152" t="s">
        <v>529</v>
      </c>
      <c r="D2218" s="149" t="s">
        <v>8630</v>
      </c>
      <c r="E2218" s="149" t="e">
        <f t="shared" si="34"/>
        <v>#VALUE!</v>
      </c>
      <c r="F2218" s="149" t="s">
        <v>2867</v>
      </c>
      <c r="G2218" s="149" t="s">
        <v>2461</v>
      </c>
      <c r="H2218" s="149" t="s">
        <v>2462</v>
      </c>
      <c r="I2218" s="149" t="s">
        <v>2599</v>
      </c>
      <c r="J2218" s="151">
        <v>37300</v>
      </c>
    </row>
    <row r="2219" spans="1:10" hidden="1" x14ac:dyDescent="0.2">
      <c r="A2219" s="152" t="s">
        <v>529</v>
      </c>
      <c r="D2219" s="149" t="s">
        <v>8631</v>
      </c>
      <c r="E2219" s="149" t="e">
        <f t="shared" si="34"/>
        <v>#VALUE!</v>
      </c>
      <c r="F2219" s="149" t="s">
        <v>2867</v>
      </c>
      <c r="G2219" s="149" t="s">
        <v>2461</v>
      </c>
      <c r="H2219" s="149" t="s">
        <v>2462</v>
      </c>
      <c r="I2219" s="149" t="s">
        <v>2601</v>
      </c>
      <c r="J2219" s="151">
        <v>37300</v>
      </c>
    </row>
    <row r="2220" spans="1:10" hidden="1" x14ac:dyDescent="0.2">
      <c r="A2220" s="152" t="s">
        <v>529</v>
      </c>
      <c r="D2220" s="149" t="s">
        <v>8632</v>
      </c>
      <c r="E2220" s="149" t="e">
        <f t="shared" si="34"/>
        <v>#VALUE!</v>
      </c>
      <c r="F2220" s="149" t="s">
        <v>2867</v>
      </c>
      <c r="G2220" s="149" t="s">
        <v>2461</v>
      </c>
      <c r="H2220" s="149" t="s">
        <v>2462</v>
      </c>
      <c r="I2220" s="149" t="s">
        <v>2603</v>
      </c>
      <c r="J2220" s="151">
        <v>37300</v>
      </c>
    </row>
    <row r="2221" spans="1:10" hidden="1" x14ac:dyDescent="0.2">
      <c r="A2221" s="152" t="s">
        <v>529</v>
      </c>
      <c r="D2221" s="149" t="s">
        <v>8633</v>
      </c>
      <c r="E2221" s="149" t="e">
        <f t="shared" si="34"/>
        <v>#VALUE!</v>
      </c>
      <c r="F2221" s="149" t="s">
        <v>2867</v>
      </c>
      <c r="G2221" s="149" t="s">
        <v>2461</v>
      </c>
      <c r="H2221" s="149" t="s">
        <v>2462</v>
      </c>
      <c r="I2221" s="149" t="s">
        <v>2607</v>
      </c>
      <c r="J2221" s="151">
        <v>37300</v>
      </c>
    </row>
    <row r="2222" spans="1:10" hidden="1" x14ac:dyDescent="0.2">
      <c r="A2222" s="152" t="s">
        <v>529</v>
      </c>
      <c r="D2222" s="149" t="s">
        <v>8634</v>
      </c>
      <c r="E2222" s="149" t="e">
        <f t="shared" si="34"/>
        <v>#VALUE!</v>
      </c>
      <c r="F2222" s="149" t="s">
        <v>2867</v>
      </c>
      <c r="G2222" s="149" t="s">
        <v>2461</v>
      </c>
      <c r="H2222" s="149" t="s">
        <v>2462</v>
      </c>
      <c r="I2222" s="149" t="s">
        <v>2609</v>
      </c>
      <c r="J2222" s="151">
        <v>37300</v>
      </c>
    </row>
    <row r="2223" spans="1:10" hidden="1" x14ac:dyDescent="0.2">
      <c r="A2223" s="152" t="s">
        <v>529</v>
      </c>
      <c r="D2223" s="149" t="s">
        <v>8635</v>
      </c>
      <c r="E2223" s="149" t="e">
        <f t="shared" si="34"/>
        <v>#VALUE!</v>
      </c>
      <c r="F2223" s="149" t="s">
        <v>2867</v>
      </c>
      <c r="G2223" s="149" t="s">
        <v>2461</v>
      </c>
      <c r="H2223" s="149" t="s">
        <v>2462</v>
      </c>
      <c r="I2223" s="149" t="s">
        <v>2611</v>
      </c>
      <c r="J2223" s="151">
        <v>37300</v>
      </c>
    </row>
    <row r="2224" spans="1:10" hidden="1" x14ac:dyDescent="0.2">
      <c r="A2224" s="152" t="s">
        <v>529</v>
      </c>
      <c r="D2224" s="149" t="s">
        <v>8636</v>
      </c>
      <c r="E2224" s="149" t="e">
        <f t="shared" si="34"/>
        <v>#VALUE!</v>
      </c>
      <c r="F2224" s="149" t="s">
        <v>2867</v>
      </c>
      <c r="G2224" s="149" t="s">
        <v>2461</v>
      </c>
      <c r="H2224" s="149" t="s">
        <v>2462</v>
      </c>
      <c r="I2224" s="149" t="s">
        <v>2615</v>
      </c>
      <c r="J2224" s="151">
        <v>37300</v>
      </c>
    </row>
    <row r="2225" spans="1:10" hidden="1" x14ac:dyDescent="0.2">
      <c r="A2225" s="152" t="s">
        <v>529</v>
      </c>
      <c r="D2225" s="149" t="s">
        <v>8637</v>
      </c>
      <c r="E2225" s="149" t="e">
        <f t="shared" si="34"/>
        <v>#VALUE!</v>
      </c>
      <c r="F2225" s="149" t="s">
        <v>2867</v>
      </c>
      <c r="G2225" s="149" t="s">
        <v>2461</v>
      </c>
      <c r="H2225" s="149" t="s">
        <v>2462</v>
      </c>
      <c r="I2225" s="149" t="s">
        <v>2617</v>
      </c>
      <c r="J2225" s="151">
        <v>37300</v>
      </c>
    </row>
    <row r="2226" spans="1:10" hidden="1" x14ac:dyDescent="0.2">
      <c r="A2226" s="152" t="s">
        <v>529</v>
      </c>
      <c r="D2226" s="149" t="s">
        <v>8638</v>
      </c>
      <c r="E2226" s="149" t="e">
        <f t="shared" si="34"/>
        <v>#VALUE!</v>
      </c>
      <c r="F2226" s="149" t="s">
        <v>2867</v>
      </c>
      <c r="G2226" s="149" t="s">
        <v>2461</v>
      </c>
      <c r="H2226" s="149" t="s">
        <v>2462</v>
      </c>
      <c r="I2226" s="149" t="s">
        <v>2619</v>
      </c>
      <c r="J2226" s="151">
        <v>37300</v>
      </c>
    </row>
    <row r="2227" spans="1:10" hidden="1" x14ac:dyDescent="0.2">
      <c r="A2227" s="152" t="s">
        <v>529</v>
      </c>
      <c r="D2227" s="149" t="s">
        <v>8639</v>
      </c>
      <c r="E2227" s="149" t="e">
        <f t="shared" si="34"/>
        <v>#VALUE!</v>
      </c>
      <c r="F2227" s="149" t="s">
        <v>2867</v>
      </c>
      <c r="G2227" s="149" t="s">
        <v>2461</v>
      </c>
      <c r="H2227" s="149" t="s">
        <v>2462</v>
      </c>
      <c r="I2227" s="149" t="s">
        <v>2436</v>
      </c>
      <c r="J2227" s="151">
        <v>37300</v>
      </c>
    </row>
    <row r="2228" spans="1:10" hidden="1" x14ac:dyDescent="0.2">
      <c r="A2228" s="152" t="s">
        <v>529</v>
      </c>
      <c r="D2228" s="149" t="s">
        <v>8640</v>
      </c>
      <c r="E2228" s="149" t="e">
        <f t="shared" si="34"/>
        <v>#VALUE!</v>
      </c>
      <c r="F2228" s="149" t="s">
        <v>2867</v>
      </c>
      <c r="G2228" s="149" t="s">
        <v>2461</v>
      </c>
      <c r="H2228" s="149" t="s">
        <v>2462</v>
      </c>
      <c r="I2228" s="149" t="s">
        <v>2438</v>
      </c>
      <c r="J2228" s="151">
        <v>37300</v>
      </c>
    </row>
    <row r="2229" spans="1:10" hidden="1" x14ac:dyDescent="0.2">
      <c r="A2229" s="152" t="s">
        <v>529</v>
      </c>
      <c r="D2229" s="149" t="s">
        <v>8641</v>
      </c>
      <c r="E2229" s="149" t="e">
        <f t="shared" si="34"/>
        <v>#VALUE!</v>
      </c>
      <c r="F2229" s="149" t="s">
        <v>2867</v>
      </c>
      <c r="G2229" s="149" t="s">
        <v>2461</v>
      </c>
      <c r="H2229" s="149" t="s">
        <v>2462</v>
      </c>
      <c r="I2229" s="149" t="s">
        <v>2440</v>
      </c>
      <c r="J2229" s="151">
        <v>37300</v>
      </c>
    </row>
    <row r="2230" spans="1:10" hidden="1" x14ac:dyDescent="0.2">
      <c r="A2230" s="152" t="s">
        <v>529</v>
      </c>
      <c r="D2230" s="149" t="s">
        <v>8642</v>
      </c>
      <c r="E2230" s="149" t="e">
        <f t="shared" si="34"/>
        <v>#VALUE!</v>
      </c>
      <c r="F2230" s="149" t="s">
        <v>2867</v>
      </c>
      <c r="G2230" s="149" t="s">
        <v>2461</v>
      </c>
      <c r="H2230" s="149" t="s">
        <v>2462</v>
      </c>
      <c r="I2230" s="149" t="s">
        <v>2444</v>
      </c>
      <c r="J2230" s="151">
        <v>37300</v>
      </c>
    </row>
    <row r="2231" spans="1:10" hidden="1" x14ac:dyDescent="0.2">
      <c r="A2231" s="152" t="s">
        <v>529</v>
      </c>
      <c r="D2231" s="149" t="s">
        <v>8643</v>
      </c>
      <c r="E2231" s="149" t="e">
        <f t="shared" si="34"/>
        <v>#VALUE!</v>
      </c>
      <c r="F2231" s="149" t="s">
        <v>2867</v>
      </c>
      <c r="G2231" s="149" t="s">
        <v>2461</v>
      </c>
      <c r="H2231" s="149" t="s">
        <v>2462</v>
      </c>
      <c r="I2231" s="149" t="s">
        <v>2446</v>
      </c>
      <c r="J2231" s="151">
        <v>37300</v>
      </c>
    </row>
    <row r="2232" spans="1:10" hidden="1" x14ac:dyDescent="0.2">
      <c r="A2232" s="152" t="s">
        <v>529</v>
      </c>
      <c r="D2232" s="149" t="s">
        <v>8644</v>
      </c>
      <c r="E2232" s="149" t="e">
        <f t="shared" si="34"/>
        <v>#VALUE!</v>
      </c>
      <c r="F2232" s="149" t="s">
        <v>2867</v>
      </c>
      <c r="G2232" s="149" t="s">
        <v>2461</v>
      </c>
      <c r="H2232" s="149" t="s">
        <v>2462</v>
      </c>
      <c r="I2232" s="149" t="s">
        <v>2448</v>
      </c>
      <c r="J2232" s="151">
        <v>37300</v>
      </c>
    </row>
    <row r="2233" spans="1:10" hidden="1" x14ac:dyDescent="0.2">
      <c r="A2233" s="152" t="s">
        <v>529</v>
      </c>
      <c r="D2233" s="149" t="s">
        <v>8645</v>
      </c>
      <c r="E2233" s="149" t="e">
        <f t="shared" si="34"/>
        <v>#VALUE!</v>
      </c>
      <c r="F2233" s="149" t="s">
        <v>2867</v>
      </c>
      <c r="G2233" s="149" t="s">
        <v>2461</v>
      </c>
      <c r="H2233" s="149" t="s">
        <v>2462</v>
      </c>
      <c r="I2233" s="149" t="s">
        <v>2452</v>
      </c>
      <c r="J2233" s="151">
        <v>37300</v>
      </c>
    </row>
    <row r="2234" spans="1:10" hidden="1" x14ac:dyDescent="0.2">
      <c r="A2234" s="152" t="s">
        <v>529</v>
      </c>
      <c r="D2234" s="149" t="s">
        <v>8646</v>
      </c>
      <c r="E2234" s="149" t="e">
        <f t="shared" si="34"/>
        <v>#VALUE!</v>
      </c>
      <c r="F2234" s="149" t="s">
        <v>2867</v>
      </c>
      <c r="G2234" s="149" t="s">
        <v>2461</v>
      </c>
      <c r="H2234" s="149" t="s">
        <v>2462</v>
      </c>
      <c r="I2234" s="149" t="s">
        <v>2454</v>
      </c>
      <c r="J2234" s="151">
        <v>37300</v>
      </c>
    </row>
    <row r="2235" spans="1:10" hidden="1" x14ac:dyDescent="0.2">
      <c r="A2235" s="152" t="s">
        <v>529</v>
      </c>
      <c r="D2235" s="149" t="s">
        <v>8647</v>
      </c>
      <c r="E2235" s="149" t="e">
        <f t="shared" si="34"/>
        <v>#VALUE!</v>
      </c>
      <c r="F2235" s="149" t="s">
        <v>2867</v>
      </c>
      <c r="G2235" s="149" t="s">
        <v>2461</v>
      </c>
      <c r="H2235" s="149" t="s">
        <v>2462</v>
      </c>
      <c r="I2235" s="149" t="s">
        <v>2456</v>
      </c>
      <c r="J2235" s="151">
        <v>37300</v>
      </c>
    </row>
    <row r="2236" spans="1:10" hidden="1" x14ac:dyDescent="0.2">
      <c r="A2236" s="152" t="s">
        <v>529</v>
      </c>
      <c r="D2236" s="149" t="s">
        <v>8648</v>
      </c>
      <c r="E2236" s="149" t="e">
        <f t="shared" si="34"/>
        <v>#VALUE!</v>
      </c>
      <c r="F2236" s="149" t="s">
        <v>2867</v>
      </c>
      <c r="G2236" s="149" t="s">
        <v>2461</v>
      </c>
      <c r="H2236" s="149" t="s">
        <v>2462</v>
      </c>
      <c r="I2236" s="149" t="s">
        <v>991</v>
      </c>
      <c r="J2236" s="151">
        <v>37300</v>
      </c>
    </row>
    <row r="2237" spans="1:10" hidden="1" x14ac:dyDescent="0.2">
      <c r="A2237" s="152" t="s">
        <v>529</v>
      </c>
      <c r="D2237" s="149" t="s">
        <v>8649</v>
      </c>
      <c r="E2237" s="149" t="e">
        <f t="shared" si="34"/>
        <v>#VALUE!</v>
      </c>
      <c r="F2237" s="149" t="s">
        <v>2867</v>
      </c>
      <c r="G2237" s="149" t="s">
        <v>2461</v>
      </c>
      <c r="H2237" s="149" t="s">
        <v>2462</v>
      </c>
      <c r="I2237" s="149" t="s">
        <v>993</v>
      </c>
      <c r="J2237" s="151">
        <v>37300</v>
      </c>
    </row>
    <row r="2238" spans="1:10" hidden="1" x14ac:dyDescent="0.2">
      <c r="A2238" s="152" t="s">
        <v>529</v>
      </c>
      <c r="D2238" s="149" t="s">
        <v>8650</v>
      </c>
      <c r="E2238" s="149" t="e">
        <f t="shared" si="34"/>
        <v>#VALUE!</v>
      </c>
      <c r="F2238" s="149" t="s">
        <v>2867</v>
      </c>
      <c r="G2238" s="149" t="s">
        <v>2461</v>
      </c>
      <c r="H2238" s="149" t="s">
        <v>2462</v>
      </c>
      <c r="I2238" s="149" t="s">
        <v>995</v>
      </c>
      <c r="J2238" s="151">
        <v>37300</v>
      </c>
    </row>
    <row r="2239" spans="1:10" hidden="1" x14ac:dyDescent="0.2">
      <c r="A2239" s="152" t="s">
        <v>529</v>
      </c>
      <c r="D2239" s="149" t="s">
        <v>8651</v>
      </c>
      <c r="E2239" s="149" t="e">
        <f t="shared" si="34"/>
        <v>#VALUE!</v>
      </c>
      <c r="F2239" s="149" t="s">
        <v>2867</v>
      </c>
      <c r="G2239" s="149" t="s">
        <v>2461</v>
      </c>
      <c r="H2239" s="149" t="s">
        <v>2462</v>
      </c>
      <c r="I2239" s="149" t="s">
        <v>999</v>
      </c>
      <c r="J2239" s="151">
        <v>37300</v>
      </c>
    </row>
    <row r="2240" spans="1:10" hidden="1" x14ac:dyDescent="0.2">
      <c r="A2240" s="152" t="s">
        <v>529</v>
      </c>
      <c r="D2240" s="149" t="s">
        <v>8652</v>
      </c>
      <c r="E2240" s="149" t="e">
        <f t="shared" si="34"/>
        <v>#VALUE!</v>
      </c>
      <c r="F2240" s="149" t="s">
        <v>2867</v>
      </c>
      <c r="G2240" s="149" t="s">
        <v>2461</v>
      </c>
      <c r="H2240" s="149" t="s">
        <v>2462</v>
      </c>
      <c r="I2240" s="149" t="s">
        <v>1001</v>
      </c>
      <c r="J2240" s="151">
        <v>37300</v>
      </c>
    </row>
    <row r="2241" spans="1:10" hidden="1" x14ac:dyDescent="0.2">
      <c r="A2241" s="152" t="s">
        <v>529</v>
      </c>
      <c r="D2241" s="149" t="s">
        <v>8653</v>
      </c>
      <c r="E2241" s="149" t="e">
        <f t="shared" si="34"/>
        <v>#VALUE!</v>
      </c>
      <c r="F2241" s="149" t="s">
        <v>2867</v>
      </c>
      <c r="G2241" s="149" t="s">
        <v>2461</v>
      </c>
      <c r="H2241" s="149" t="s">
        <v>2462</v>
      </c>
      <c r="I2241" s="149" t="s">
        <v>1003</v>
      </c>
      <c r="J2241" s="151">
        <v>37300</v>
      </c>
    </row>
    <row r="2242" spans="1:10" hidden="1" x14ac:dyDescent="0.2">
      <c r="A2242" s="152" t="s">
        <v>529</v>
      </c>
      <c r="D2242" s="149" t="s">
        <v>8654</v>
      </c>
      <c r="E2242" s="149" t="e">
        <f t="shared" ref="E2242:E2305" si="35">VALUE(D2242)</f>
        <v>#VALUE!</v>
      </c>
      <c r="F2242" s="149" t="s">
        <v>2867</v>
      </c>
      <c r="G2242" s="149" t="s">
        <v>2461</v>
      </c>
      <c r="H2242" s="149" t="s">
        <v>2462</v>
      </c>
      <c r="I2242" s="149" t="s">
        <v>1007</v>
      </c>
      <c r="J2242" s="151">
        <v>37300</v>
      </c>
    </row>
    <row r="2243" spans="1:10" hidden="1" x14ac:dyDescent="0.2">
      <c r="A2243" s="152" t="s">
        <v>529</v>
      </c>
      <c r="D2243" s="149" t="s">
        <v>8655</v>
      </c>
      <c r="E2243" s="149" t="e">
        <f t="shared" si="35"/>
        <v>#VALUE!</v>
      </c>
      <c r="F2243" s="149" t="s">
        <v>2867</v>
      </c>
      <c r="G2243" s="149" t="s">
        <v>2461</v>
      </c>
      <c r="H2243" s="149" t="s">
        <v>2462</v>
      </c>
      <c r="I2243" s="149" t="s">
        <v>1009</v>
      </c>
      <c r="J2243" s="151">
        <v>37300</v>
      </c>
    </row>
    <row r="2244" spans="1:10" hidden="1" x14ac:dyDescent="0.2">
      <c r="A2244" s="152" t="s">
        <v>529</v>
      </c>
      <c r="D2244" s="149" t="s">
        <v>8656</v>
      </c>
      <c r="E2244" s="149" t="e">
        <f t="shared" si="35"/>
        <v>#VALUE!</v>
      </c>
      <c r="F2244" s="149" t="s">
        <v>2867</v>
      </c>
      <c r="G2244" s="149" t="s">
        <v>2461</v>
      </c>
      <c r="H2244" s="149" t="s">
        <v>2462</v>
      </c>
      <c r="I2244" s="149" t="s">
        <v>1011</v>
      </c>
      <c r="J2244" s="151">
        <v>37300</v>
      </c>
    </row>
    <row r="2245" spans="1:10" hidden="1" x14ac:dyDescent="0.2">
      <c r="A2245" s="152" t="s">
        <v>529</v>
      </c>
      <c r="D2245" s="149" t="s">
        <v>8657</v>
      </c>
      <c r="E2245" s="149" t="e">
        <f t="shared" si="35"/>
        <v>#VALUE!</v>
      </c>
      <c r="F2245" s="149" t="s">
        <v>2867</v>
      </c>
      <c r="G2245" s="149" t="s">
        <v>2461</v>
      </c>
      <c r="H2245" s="149" t="s">
        <v>2462</v>
      </c>
      <c r="I2245" s="149" t="s">
        <v>1015</v>
      </c>
      <c r="J2245" s="151">
        <v>37300</v>
      </c>
    </row>
    <row r="2246" spans="1:10" hidden="1" x14ac:dyDescent="0.2">
      <c r="A2246" s="152" t="s">
        <v>529</v>
      </c>
      <c r="D2246" s="149" t="s">
        <v>8658</v>
      </c>
      <c r="E2246" s="149" t="e">
        <f t="shared" si="35"/>
        <v>#VALUE!</v>
      </c>
      <c r="F2246" s="149" t="s">
        <v>2867</v>
      </c>
      <c r="G2246" s="149" t="s">
        <v>2461</v>
      </c>
      <c r="H2246" s="149" t="s">
        <v>2476</v>
      </c>
      <c r="I2246" s="149" t="s">
        <v>1099</v>
      </c>
      <c r="J2246" s="151">
        <v>37300</v>
      </c>
    </row>
    <row r="2247" spans="1:10" hidden="1" x14ac:dyDescent="0.2">
      <c r="A2247" s="152" t="s">
        <v>529</v>
      </c>
      <c r="D2247" s="149" t="s">
        <v>8659</v>
      </c>
      <c r="E2247" s="149" t="e">
        <f t="shared" si="35"/>
        <v>#VALUE!</v>
      </c>
      <c r="F2247" s="149" t="s">
        <v>2867</v>
      </c>
      <c r="G2247" s="149" t="s">
        <v>2461</v>
      </c>
      <c r="H2247" s="149" t="s">
        <v>2476</v>
      </c>
      <c r="I2247" s="149" t="s">
        <v>1101</v>
      </c>
      <c r="J2247" s="151">
        <v>37300</v>
      </c>
    </row>
    <row r="2248" spans="1:10" hidden="1" x14ac:dyDescent="0.2">
      <c r="A2248" s="152" t="s">
        <v>529</v>
      </c>
      <c r="D2248" s="149" t="s">
        <v>8660</v>
      </c>
      <c r="E2248" s="149" t="e">
        <f t="shared" si="35"/>
        <v>#VALUE!</v>
      </c>
      <c r="F2248" s="149" t="s">
        <v>2867</v>
      </c>
      <c r="G2248" s="149" t="s">
        <v>2461</v>
      </c>
      <c r="H2248" s="149" t="s">
        <v>2476</v>
      </c>
      <c r="I2248" s="149" t="s">
        <v>1105</v>
      </c>
      <c r="J2248" s="151">
        <v>37300</v>
      </c>
    </row>
    <row r="2249" spans="1:10" hidden="1" x14ac:dyDescent="0.2">
      <c r="A2249" s="152" t="s">
        <v>529</v>
      </c>
      <c r="D2249" s="149" t="s">
        <v>8661</v>
      </c>
      <c r="E2249" s="149" t="e">
        <f t="shared" si="35"/>
        <v>#VALUE!</v>
      </c>
      <c r="F2249" s="149" t="s">
        <v>2867</v>
      </c>
      <c r="G2249" s="149" t="s">
        <v>2461</v>
      </c>
      <c r="H2249" s="149" t="s">
        <v>2476</v>
      </c>
      <c r="I2249" s="149" t="s">
        <v>1107</v>
      </c>
      <c r="J2249" s="151">
        <v>37300</v>
      </c>
    </row>
    <row r="2250" spans="1:10" hidden="1" x14ac:dyDescent="0.2">
      <c r="A2250" s="152" t="s">
        <v>529</v>
      </c>
      <c r="D2250" s="149" t="s">
        <v>8662</v>
      </c>
      <c r="E2250" s="149" t="e">
        <f t="shared" si="35"/>
        <v>#VALUE!</v>
      </c>
      <c r="F2250" s="149" t="s">
        <v>2867</v>
      </c>
      <c r="G2250" s="149" t="s">
        <v>2461</v>
      </c>
      <c r="H2250" s="149" t="s">
        <v>2476</v>
      </c>
      <c r="I2250" s="149" t="s">
        <v>1109</v>
      </c>
      <c r="J2250" s="151">
        <v>37300</v>
      </c>
    </row>
    <row r="2251" spans="1:10" hidden="1" x14ac:dyDescent="0.2">
      <c r="A2251" s="152" t="s">
        <v>529</v>
      </c>
      <c r="D2251" s="149" t="s">
        <v>8663</v>
      </c>
      <c r="E2251" s="149" t="e">
        <f t="shared" si="35"/>
        <v>#VALUE!</v>
      </c>
      <c r="F2251" s="149" t="s">
        <v>2867</v>
      </c>
      <c r="G2251" s="149" t="s">
        <v>2461</v>
      </c>
      <c r="H2251" s="149" t="s">
        <v>2476</v>
      </c>
      <c r="I2251" s="149" t="s">
        <v>1113</v>
      </c>
      <c r="J2251" s="151">
        <v>37300</v>
      </c>
    </row>
    <row r="2252" spans="1:10" hidden="1" x14ac:dyDescent="0.2">
      <c r="A2252" s="152" t="s">
        <v>529</v>
      </c>
      <c r="D2252" s="149" t="s">
        <v>8664</v>
      </c>
      <c r="E2252" s="149" t="e">
        <f t="shared" si="35"/>
        <v>#VALUE!</v>
      </c>
      <c r="F2252" s="149" t="s">
        <v>2867</v>
      </c>
      <c r="G2252" s="149" t="s">
        <v>2461</v>
      </c>
      <c r="H2252" s="149" t="s">
        <v>2476</v>
      </c>
      <c r="I2252" s="149" t="s">
        <v>1115</v>
      </c>
      <c r="J2252" s="151">
        <v>37300</v>
      </c>
    </row>
    <row r="2253" spans="1:10" hidden="1" x14ac:dyDescent="0.2">
      <c r="A2253" s="152" t="s">
        <v>529</v>
      </c>
      <c r="D2253" s="149" t="s">
        <v>8665</v>
      </c>
      <c r="E2253" s="149" t="e">
        <f t="shared" si="35"/>
        <v>#VALUE!</v>
      </c>
      <c r="F2253" s="149" t="s">
        <v>2867</v>
      </c>
      <c r="G2253" s="149" t="s">
        <v>2461</v>
      </c>
      <c r="H2253" s="149" t="s">
        <v>2476</v>
      </c>
      <c r="I2253" s="149" t="s">
        <v>2595</v>
      </c>
      <c r="J2253" s="151">
        <v>37300</v>
      </c>
    </row>
    <row r="2254" spans="1:10" hidden="1" x14ac:dyDescent="0.2">
      <c r="A2254" s="152" t="s">
        <v>529</v>
      </c>
      <c r="D2254" s="149" t="s">
        <v>8666</v>
      </c>
      <c r="E2254" s="149" t="e">
        <f t="shared" si="35"/>
        <v>#VALUE!</v>
      </c>
      <c r="F2254" s="149" t="s">
        <v>2867</v>
      </c>
      <c r="G2254" s="149" t="s">
        <v>2461</v>
      </c>
      <c r="H2254" s="149" t="s">
        <v>2476</v>
      </c>
      <c r="I2254" s="149" t="s">
        <v>2599</v>
      </c>
      <c r="J2254" s="151">
        <v>37300</v>
      </c>
    </row>
    <row r="2255" spans="1:10" hidden="1" x14ac:dyDescent="0.2">
      <c r="A2255" s="152" t="s">
        <v>529</v>
      </c>
      <c r="D2255" s="149" t="s">
        <v>8667</v>
      </c>
      <c r="E2255" s="149" t="e">
        <f t="shared" si="35"/>
        <v>#VALUE!</v>
      </c>
      <c r="F2255" s="149" t="s">
        <v>2867</v>
      </c>
      <c r="G2255" s="149" t="s">
        <v>2461</v>
      </c>
      <c r="H2255" s="149" t="s">
        <v>2476</v>
      </c>
      <c r="I2255" s="149" t="s">
        <v>2601</v>
      </c>
      <c r="J2255" s="151">
        <v>37300</v>
      </c>
    </row>
    <row r="2256" spans="1:10" hidden="1" x14ac:dyDescent="0.2">
      <c r="A2256" s="152" t="s">
        <v>529</v>
      </c>
      <c r="D2256" s="149" t="s">
        <v>8668</v>
      </c>
      <c r="E2256" s="149" t="e">
        <f t="shared" si="35"/>
        <v>#VALUE!</v>
      </c>
      <c r="F2256" s="149" t="s">
        <v>2867</v>
      </c>
      <c r="G2256" s="149" t="s">
        <v>2461</v>
      </c>
      <c r="H2256" s="149" t="s">
        <v>2476</v>
      </c>
      <c r="I2256" s="149" t="s">
        <v>2603</v>
      </c>
      <c r="J2256" s="151">
        <v>37300</v>
      </c>
    </row>
    <row r="2257" spans="1:10" hidden="1" x14ac:dyDescent="0.2">
      <c r="A2257" s="152" t="s">
        <v>529</v>
      </c>
      <c r="D2257" s="149" t="s">
        <v>8669</v>
      </c>
      <c r="E2257" s="149" t="e">
        <f t="shared" si="35"/>
        <v>#VALUE!</v>
      </c>
      <c r="F2257" s="149" t="s">
        <v>2867</v>
      </c>
      <c r="G2257" s="149" t="s">
        <v>2461</v>
      </c>
      <c r="H2257" s="149" t="s">
        <v>2476</v>
      </c>
      <c r="I2257" s="149" t="s">
        <v>2607</v>
      </c>
      <c r="J2257" s="151">
        <v>37300</v>
      </c>
    </row>
    <row r="2258" spans="1:10" hidden="1" x14ac:dyDescent="0.2">
      <c r="A2258" s="152" t="s">
        <v>529</v>
      </c>
      <c r="D2258" s="149" t="s">
        <v>8670</v>
      </c>
      <c r="E2258" s="149" t="e">
        <f t="shared" si="35"/>
        <v>#VALUE!</v>
      </c>
      <c r="F2258" s="149" t="s">
        <v>2867</v>
      </c>
      <c r="G2258" s="149" t="s">
        <v>2461</v>
      </c>
      <c r="H2258" s="149" t="s">
        <v>2476</v>
      </c>
      <c r="I2258" s="149" t="s">
        <v>2609</v>
      </c>
      <c r="J2258" s="151">
        <v>37300</v>
      </c>
    </row>
    <row r="2259" spans="1:10" hidden="1" x14ac:dyDescent="0.2">
      <c r="A2259" s="152" t="s">
        <v>529</v>
      </c>
      <c r="D2259" s="149" t="s">
        <v>8671</v>
      </c>
      <c r="E2259" s="149" t="e">
        <f t="shared" si="35"/>
        <v>#VALUE!</v>
      </c>
      <c r="F2259" s="149" t="s">
        <v>2867</v>
      </c>
      <c r="G2259" s="149" t="s">
        <v>2461</v>
      </c>
      <c r="H2259" s="149" t="s">
        <v>2476</v>
      </c>
      <c r="I2259" s="149" t="s">
        <v>2611</v>
      </c>
      <c r="J2259" s="151">
        <v>37300</v>
      </c>
    </row>
    <row r="2260" spans="1:10" hidden="1" x14ac:dyDescent="0.2">
      <c r="A2260" s="152" t="s">
        <v>529</v>
      </c>
      <c r="D2260" s="149" t="s">
        <v>8672</v>
      </c>
      <c r="E2260" s="149" t="e">
        <f t="shared" si="35"/>
        <v>#VALUE!</v>
      </c>
      <c r="F2260" s="149" t="s">
        <v>2867</v>
      </c>
      <c r="G2260" s="149" t="s">
        <v>2461</v>
      </c>
      <c r="H2260" s="149" t="s">
        <v>2476</v>
      </c>
      <c r="I2260" s="149" t="s">
        <v>2615</v>
      </c>
      <c r="J2260" s="151">
        <v>37300</v>
      </c>
    </row>
    <row r="2261" spans="1:10" hidden="1" x14ac:dyDescent="0.2">
      <c r="A2261" s="152" t="s">
        <v>529</v>
      </c>
      <c r="D2261" s="149" t="s">
        <v>8673</v>
      </c>
      <c r="E2261" s="149" t="e">
        <f t="shared" si="35"/>
        <v>#VALUE!</v>
      </c>
      <c r="F2261" s="149" t="s">
        <v>2867</v>
      </c>
      <c r="G2261" s="149" t="s">
        <v>2461</v>
      </c>
      <c r="H2261" s="149" t="s">
        <v>2476</v>
      </c>
      <c r="I2261" s="149" t="s">
        <v>2617</v>
      </c>
      <c r="J2261" s="151">
        <v>37300</v>
      </c>
    </row>
    <row r="2262" spans="1:10" hidden="1" x14ac:dyDescent="0.2">
      <c r="A2262" s="152" t="s">
        <v>529</v>
      </c>
      <c r="D2262" s="149" t="s">
        <v>8674</v>
      </c>
      <c r="E2262" s="149" t="e">
        <f t="shared" si="35"/>
        <v>#VALUE!</v>
      </c>
      <c r="F2262" s="149" t="s">
        <v>2867</v>
      </c>
      <c r="G2262" s="149" t="s">
        <v>2461</v>
      </c>
      <c r="H2262" s="149" t="s">
        <v>2476</v>
      </c>
      <c r="I2262" s="149" t="s">
        <v>2619</v>
      </c>
      <c r="J2262" s="151">
        <v>37300</v>
      </c>
    </row>
    <row r="2263" spans="1:10" hidden="1" x14ac:dyDescent="0.2">
      <c r="A2263" s="152" t="s">
        <v>529</v>
      </c>
      <c r="D2263" s="149" t="s">
        <v>8675</v>
      </c>
      <c r="E2263" s="149" t="e">
        <f t="shared" si="35"/>
        <v>#VALUE!</v>
      </c>
      <c r="F2263" s="149" t="s">
        <v>2867</v>
      </c>
      <c r="G2263" s="149" t="s">
        <v>2461</v>
      </c>
      <c r="H2263" s="149" t="s">
        <v>2476</v>
      </c>
      <c r="I2263" s="149" t="s">
        <v>2436</v>
      </c>
      <c r="J2263" s="151">
        <v>37300</v>
      </c>
    </row>
    <row r="2264" spans="1:10" hidden="1" x14ac:dyDescent="0.2">
      <c r="A2264" s="152" t="s">
        <v>529</v>
      </c>
      <c r="D2264" s="149" t="s">
        <v>8676</v>
      </c>
      <c r="E2264" s="149" t="e">
        <f t="shared" si="35"/>
        <v>#VALUE!</v>
      </c>
      <c r="F2264" s="149" t="s">
        <v>2867</v>
      </c>
      <c r="G2264" s="149" t="s">
        <v>2461</v>
      </c>
      <c r="H2264" s="149" t="s">
        <v>2476</v>
      </c>
      <c r="I2264" s="149" t="s">
        <v>2438</v>
      </c>
      <c r="J2264" s="151">
        <v>37300</v>
      </c>
    </row>
    <row r="2265" spans="1:10" hidden="1" x14ac:dyDescent="0.2">
      <c r="A2265" s="152" t="s">
        <v>529</v>
      </c>
      <c r="D2265" s="149" t="s">
        <v>8677</v>
      </c>
      <c r="E2265" s="149" t="e">
        <f t="shared" si="35"/>
        <v>#VALUE!</v>
      </c>
      <c r="F2265" s="149" t="s">
        <v>2867</v>
      </c>
      <c r="G2265" s="149" t="s">
        <v>2461</v>
      </c>
      <c r="H2265" s="149" t="s">
        <v>2476</v>
      </c>
      <c r="I2265" s="149" t="s">
        <v>2440</v>
      </c>
      <c r="J2265" s="151">
        <v>37300</v>
      </c>
    </row>
    <row r="2266" spans="1:10" hidden="1" x14ac:dyDescent="0.2">
      <c r="A2266" s="152" t="s">
        <v>529</v>
      </c>
      <c r="D2266" s="149" t="s">
        <v>8678</v>
      </c>
      <c r="E2266" s="149" t="e">
        <f t="shared" si="35"/>
        <v>#VALUE!</v>
      </c>
      <c r="F2266" s="149" t="s">
        <v>2867</v>
      </c>
      <c r="G2266" s="149" t="s">
        <v>2461</v>
      </c>
      <c r="H2266" s="149" t="s">
        <v>2476</v>
      </c>
      <c r="I2266" s="149" t="s">
        <v>2444</v>
      </c>
      <c r="J2266" s="151">
        <v>37300</v>
      </c>
    </row>
    <row r="2267" spans="1:10" hidden="1" x14ac:dyDescent="0.2">
      <c r="A2267" s="152" t="s">
        <v>529</v>
      </c>
      <c r="D2267" s="149" t="s">
        <v>8679</v>
      </c>
      <c r="E2267" s="149" t="e">
        <f t="shared" si="35"/>
        <v>#VALUE!</v>
      </c>
      <c r="F2267" s="149" t="s">
        <v>2867</v>
      </c>
      <c r="G2267" s="149" t="s">
        <v>2461</v>
      </c>
      <c r="H2267" s="149" t="s">
        <v>2476</v>
      </c>
      <c r="I2267" s="149" t="s">
        <v>2446</v>
      </c>
      <c r="J2267" s="151">
        <v>37300</v>
      </c>
    </row>
    <row r="2268" spans="1:10" hidden="1" x14ac:dyDescent="0.2">
      <c r="A2268" s="152" t="s">
        <v>529</v>
      </c>
      <c r="D2268" s="149" t="s">
        <v>8680</v>
      </c>
      <c r="E2268" s="149" t="e">
        <f t="shared" si="35"/>
        <v>#VALUE!</v>
      </c>
      <c r="F2268" s="149" t="s">
        <v>2867</v>
      </c>
      <c r="G2268" s="149" t="s">
        <v>2461</v>
      </c>
      <c r="H2268" s="149" t="s">
        <v>2476</v>
      </c>
      <c r="I2268" s="149" t="s">
        <v>2448</v>
      </c>
      <c r="J2268" s="151">
        <v>37300</v>
      </c>
    </row>
    <row r="2269" spans="1:10" hidden="1" x14ac:dyDescent="0.2">
      <c r="A2269" s="152" t="s">
        <v>529</v>
      </c>
      <c r="D2269" s="149" t="s">
        <v>8681</v>
      </c>
      <c r="E2269" s="149" t="e">
        <f t="shared" si="35"/>
        <v>#VALUE!</v>
      </c>
      <c r="F2269" s="149" t="s">
        <v>2867</v>
      </c>
      <c r="G2269" s="149" t="s">
        <v>2461</v>
      </c>
      <c r="H2269" s="149" t="s">
        <v>2476</v>
      </c>
      <c r="I2269" s="149" t="s">
        <v>2452</v>
      </c>
      <c r="J2269" s="151">
        <v>37300</v>
      </c>
    </row>
    <row r="2270" spans="1:10" hidden="1" x14ac:dyDescent="0.2">
      <c r="A2270" s="152" t="s">
        <v>529</v>
      </c>
      <c r="D2270" s="149" t="s">
        <v>8682</v>
      </c>
      <c r="E2270" s="149" t="e">
        <f t="shared" si="35"/>
        <v>#VALUE!</v>
      </c>
      <c r="F2270" s="149" t="s">
        <v>2867</v>
      </c>
      <c r="G2270" s="149" t="s">
        <v>2461</v>
      </c>
      <c r="H2270" s="149" t="s">
        <v>2476</v>
      </c>
      <c r="I2270" s="149" t="s">
        <v>2454</v>
      </c>
      <c r="J2270" s="151">
        <v>37300</v>
      </c>
    </row>
    <row r="2271" spans="1:10" hidden="1" x14ac:dyDescent="0.2">
      <c r="A2271" s="152" t="s">
        <v>529</v>
      </c>
      <c r="D2271" s="149" t="s">
        <v>8683</v>
      </c>
      <c r="E2271" s="149" t="e">
        <f t="shared" si="35"/>
        <v>#VALUE!</v>
      </c>
      <c r="F2271" s="149" t="s">
        <v>2867</v>
      </c>
      <c r="G2271" s="149" t="s">
        <v>2461</v>
      </c>
      <c r="H2271" s="149" t="s">
        <v>2476</v>
      </c>
      <c r="I2271" s="149" t="s">
        <v>2456</v>
      </c>
      <c r="J2271" s="151">
        <v>37300</v>
      </c>
    </row>
    <row r="2272" spans="1:10" hidden="1" x14ac:dyDescent="0.2">
      <c r="A2272" s="152" t="s">
        <v>529</v>
      </c>
      <c r="D2272" s="149" t="s">
        <v>8684</v>
      </c>
      <c r="E2272" s="149" t="e">
        <f t="shared" si="35"/>
        <v>#VALUE!</v>
      </c>
      <c r="F2272" s="149" t="s">
        <v>2867</v>
      </c>
      <c r="G2272" s="149" t="s">
        <v>2461</v>
      </c>
      <c r="H2272" s="149" t="s">
        <v>2476</v>
      </c>
      <c r="I2272" s="149" t="s">
        <v>991</v>
      </c>
      <c r="J2272" s="151">
        <v>37300</v>
      </c>
    </row>
    <row r="2273" spans="1:10" hidden="1" x14ac:dyDescent="0.2">
      <c r="A2273" s="152" t="s">
        <v>529</v>
      </c>
      <c r="D2273" s="149" t="s">
        <v>8685</v>
      </c>
      <c r="E2273" s="149" t="e">
        <f t="shared" si="35"/>
        <v>#VALUE!</v>
      </c>
      <c r="F2273" s="149" t="s">
        <v>2867</v>
      </c>
      <c r="G2273" s="149" t="s">
        <v>2461</v>
      </c>
      <c r="H2273" s="149" t="s">
        <v>2476</v>
      </c>
      <c r="I2273" s="149" t="s">
        <v>993</v>
      </c>
      <c r="J2273" s="151">
        <v>37300</v>
      </c>
    </row>
    <row r="2274" spans="1:10" hidden="1" x14ac:dyDescent="0.2">
      <c r="A2274" s="152" t="s">
        <v>529</v>
      </c>
      <c r="D2274" s="149" t="s">
        <v>8686</v>
      </c>
      <c r="E2274" s="149" t="e">
        <f t="shared" si="35"/>
        <v>#VALUE!</v>
      </c>
      <c r="F2274" s="149" t="s">
        <v>2867</v>
      </c>
      <c r="G2274" s="149" t="s">
        <v>2461</v>
      </c>
      <c r="H2274" s="149" t="s">
        <v>2476</v>
      </c>
      <c r="I2274" s="149" t="s">
        <v>995</v>
      </c>
      <c r="J2274" s="151">
        <v>37300</v>
      </c>
    </row>
    <row r="2275" spans="1:10" hidden="1" x14ac:dyDescent="0.2">
      <c r="A2275" s="152" t="s">
        <v>529</v>
      </c>
      <c r="D2275" s="149" t="s">
        <v>8687</v>
      </c>
      <c r="E2275" s="149" t="e">
        <f t="shared" si="35"/>
        <v>#VALUE!</v>
      </c>
      <c r="F2275" s="149" t="s">
        <v>2867</v>
      </c>
      <c r="G2275" s="149" t="s">
        <v>2461</v>
      </c>
      <c r="H2275" s="149" t="s">
        <v>2476</v>
      </c>
      <c r="I2275" s="149" t="s">
        <v>999</v>
      </c>
      <c r="J2275" s="151">
        <v>37300</v>
      </c>
    </row>
    <row r="2276" spans="1:10" hidden="1" x14ac:dyDescent="0.2">
      <c r="A2276" s="152" t="s">
        <v>529</v>
      </c>
      <c r="D2276" s="149" t="s">
        <v>8688</v>
      </c>
      <c r="E2276" s="149" t="e">
        <f t="shared" si="35"/>
        <v>#VALUE!</v>
      </c>
      <c r="F2276" s="149" t="s">
        <v>2867</v>
      </c>
      <c r="G2276" s="149" t="s">
        <v>2461</v>
      </c>
      <c r="H2276" s="149" t="s">
        <v>2476</v>
      </c>
      <c r="I2276" s="149" t="s">
        <v>1001</v>
      </c>
      <c r="J2276" s="151">
        <v>37300</v>
      </c>
    </row>
    <row r="2277" spans="1:10" hidden="1" x14ac:dyDescent="0.2">
      <c r="A2277" s="152" t="s">
        <v>529</v>
      </c>
      <c r="D2277" s="149" t="s">
        <v>8689</v>
      </c>
      <c r="E2277" s="149" t="e">
        <f t="shared" si="35"/>
        <v>#VALUE!</v>
      </c>
      <c r="F2277" s="149" t="s">
        <v>2867</v>
      </c>
      <c r="G2277" s="149" t="s">
        <v>2461</v>
      </c>
      <c r="H2277" s="149" t="s">
        <v>2476</v>
      </c>
      <c r="I2277" s="149" t="s">
        <v>1003</v>
      </c>
      <c r="J2277" s="151">
        <v>37300</v>
      </c>
    </row>
    <row r="2278" spans="1:10" hidden="1" x14ac:dyDescent="0.2">
      <c r="A2278" s="152" t="s">
        <v>529</v>
      </c>
      <c r="D2278" s="149" t="s">
        <v>8690</v>
      </c>
      <c r="E2278" s="149" t="e">
        <f t="shared" si="35"/>
        <v>#VALUE!</v>
      </c>
      <c r="F2278" s="149" t="s">
        <v>2867</v>
      </c>
      <c r="G2278" s="149" t="s">
        <v>2461</v>
      </c>
      <c r="H2278" s="149" t="s">
        <v>2476</v>
      </c>
      <c r="I2278" s="149" t="s">
        <v>1007</v>
      </c>
      <c r="J2278" s="151">
        <v>37300</v>
      </c>
    </row>
    <row r="2279" spans="1:10" hidden="1" x14ac:dyDescent="0.2">
      <c r="A2279" s="152" t="s">
        <v>529</v>
      </c>
      <c r="D2279" s="149" t="s">
        <v>8691</v>
      </c>
      <c r="E2279" s="149" t="e">
        <f t="shared" si="35"/>
        <v>#VALUE!</v>
      </c>
      <c r="F2279" s="149" t="s">
        <v>2867</v>
      </c>
      <c r="G2279" s="149" t="s">
        <v>2461</v>
      </c>
      <c r="H2279" s="149" t="s">
        <v>2476</v>
      </c>
      <c r="I2279" s="149" t="s">
        <v>1009</v>
      </c>
      <c r="J2279" s="151">
        <v>37300</v>
      </c>
    </row>
    <row r="2280" spans="1:10" hidden="1" x14ac:dyDescent="0.2">
      <c r="A2280" s="152" t="s">
        <v>529</v>
      </c>
      <c r="D2280" s="149" t="s">
        <v>8692</v>
      </c>
      <c r="E2280" s="149" t="e">
        <f t="shared" si="35"/>
        <v>#VALUE!</v>
      </c>
      <c r="F2280" s="149" t="s">
        <v>2867</v>
      </c>
      <c r="G2280" s="149" t="s">
        <v>2461</v>
      </c>
      <c r="H2280" s="149" t="s">
        <v>2476</v>
      </c>
      <c r="I2280" s="149" t="s">
        <v>1011</v>
      </c>
      <c r="J2280" s="151">
        <v>37300</v>
      </c>
    </row>
    <row r="2281" spans="1:10" hidden="1" x14ac:dyDescent="0.2">
      <c r="A2281" s="152" t="s">
        <v>529</v>
      </c>
      <c r="D2281" s="149" t="s">
        <v>8693</v>
      </c>
      <c r="E2281" s="149" t="e">
        <f t="shared" si="35"/>
        <v>#VALUE!</v>
      </c>
      <c r="F2281" s="149" t="s">
        <v>2867</v>
      </c>
      <c r="G2281" s="149" t="s">
        <v>2461</v>
      </c>
      <c r="H2281" s="149" t="s">
        <v>2476</v>
      </c>
      <c r="I2281" s="149" t="s">
        <v>1015</v>
      </c>
      <c r="J2281" s="151">
        <v>37300</v>
      </c>
    </row>
    <row r="2282" spans="1:10" hidden="1" x14ac:dyDescent="0.2">
      <c r="A2282" s="152" t="s">
        <v>529</v>
      </c>
      <c r="D2282" s="149" t="s">
        <v>8694</v>
      </c>
      <c r="E2282" s="149" t="e">
        <f t="shared" si="35"/>
        <v>#VALUE!</v>
      </c>
      <c r="F2282" s="149" t="s">
        <v>2867</v>
      </c>
      <c r="G2282" s="149" t="s">
        <v>2461</v>
      </c>
      <c r="H2282" s="149" t="s">
        <v>2504</v>
      </c>
      <c r="I2282" s="149" t="s">
        <v>1099</v>
      </c>
      <c r="J2282" s="151">
        <v>37300</v>
      </c>
    </row>
    <row r="2283" spans="1:10" hidden="1" x14ac:dyDescent="0.2">
      <c r="A2283" s="152" t="s">
        <v>529</v>
      </c>
      <c r="D2283" s="149" t="s">
        <v>8695</v>
      </c>
      <c r="E2283" s="149" t="e">
        <f t="shared" si="35"/>
        <v>#VALUE!</v>
      </c>
      <c r="F2283" s="149" t="s">
        <v>2867</v>
      </c>
      <c r="G2283" s="149" t="s">
        <v>2461</v>
      </c>
      <c r="H2283" s="149" t="s">
        <v>2504</v>
      </c>
      <c r="I2283" s="149" t="s">
        <v>1101</v>
      </c>
      <c r="J2283" s="151">
        <v>37300</v>
      </c>
    </row>
    <row r="2284" spans="1:10" hidden="1" x14ac:dyDescent="0.2">
      <c r="A2284" s="152" t="s">
        <v>529</v>
      </c>
      <c r="D2284" s="149" t="s">
        <v>8696</v>
      </c>
      <c r="E2284" s="149" t="e">
        <f t="shared" si="35"/>
        <v>#VALUE!</v>
      </c>
      <c r="F2284" s="149" t="s">
        <v>2867</v>
      </c>
      <c r="G2284" s="149" t="s">
        <v>2461</v>
      </c>
      <c r="H2284" s="149" t="s">
        <v>2504</v>
      </c>
      <c r="I2284" s="149" t="s">
        <v>1105</v>
      </c>
      <c r="J2284" s="151">
        <v>37300</v>
      </c>
    </row>
    <row r="2285" spans="1:10" hidden="1" x14ac:dyDescent="0.2">
      <c r="A2285" s="152" t="s">
        <v>529</v>
      </c>
      <c r="D2285" s="149" t="s">
        <v>8697</v>
      </c>
      <c r="E2285" s="149" t="e">
        <f t="shared" si="35"/>
        <v>#VALUE!</v>
      </c>
      <c r="F2285" s="149" t="s">
        <v>2867</v>
      </c>
      <c r="G2285" s="149" t="s">
        <v>2461</v>
      </c>
      <c r="H2285" s="149" t="s">
        <v>2504</v>
      </c>
      <c r="I2285" s="149" t="s">
        <v>1107</v>
      </c>
      <c r="J2285" s="151">
        <v>37300</v>
      </c>
    </row>
    <row r="2286" spans="1:10" hidden="1" x14ac:dyDescent="0.2">
      <c r="A2286" s="152" t="s">
        <v>529</v>
      </c>
      <c r="D2286" s="149" t="s">
        <v>8698</v>
      </c>
      <c r="E2286" s="149" t="e">
        <f t="shared" si="35"/>
        <v>#VALUE!</v>
      </c>
      <c r="F2286" s="149" t="s">
        <v>2867</v>
      </c>
      <c r="G2286" s="149" t="s">
        <v>2461</v>
      </c>
      <c r="H2286" s="149" t="s">
        <v>2504</v>
      </c>
      <c r="I2286" s="149" t="s">
        <v>1109</v>
      </c>
      <c r="J2286" s="151">
        <v>37300</v>
      </c>
    </row>
    <row r="2287" spans="1:10" hidden="1" x14ac:dyDescent="0.2">
      <c r="A2287" s="152" t="s">
        <v>529</v>
      </c>
      <c r="D2287" s="149" t="s">
        <v>8699</v>
      </c>
      <c r="E2287" s="149" t="e">
        <f t="shared" si="35"/>
        <v>#VALUE!</v>
      </c>
      <c r="F2287" s="149" t="s">
        <v>2867</v>
      </c>
      <c r="G2287" s="149" t="s">
        <v>2461</v>
      </c>
      <c r="H2287" s="149" t="s">
        <v>2504</v>
      </c>
      <c r="I2287" s="149" t="s">
        <v>1113</v>
      </c>
      <c r="J2287" s="151">
        <v>37300</v>
      </c>
    </row>
    <row r="2288" spans="1:10" hidden="1" x14ac:dyDescent="0.2">
      <c r="A2288" s="152" t="s">
        <v>529</v>
      </c>
      <c r="D2288" s="149" t="s">
        <v>8700</v>
      </c>
      <c r="E2288" s="149" t="e">
        <f t="shared" si="35"/>
        <v>#VALUE!</v>
      </c>
      <c r="F2288" s="149" t="s">
        <v>2867</v>
      </c>
      <c r="G2288" s="149" t="s">
        <v>2461</v>
      </c>
      <c r="H2288" s="149" t="s">
        <v>2504</v>
      </c>
      <c r="I2288" s="149" t="s">
        <v>1115</v>
      </c>
      <c r="J2288" s="151">
        <v>37300</v>
      </c>
    </row>
    <row r="2289" spans="1:10" hidden="1" x14ac:dyDescent="0.2">
      <c r="A2289" s="152" t="s">
        <v>529</v>
      </c>
      <c r="D2289" s="149" t="s">
        <v>8701</v>
      </c>
      <c r="E2289" s="149" t="e">
        <f t="shared" si="35"/>
        <v>#VALUE!</v>
      </c>
      <c r="F2289" s="149" t="s">
        <v>2867</v>
      </c>
      <c r="G2289" s="149" t="s">
        <v>2461</v>
      </c>
      <c r="H2289" s="149" t="s">
        <v>2504</v>
      </c>
      <c r="I2289" s="149" t="s">
        <v>2595</v>
      </c>
      <c r="J2289" s="151">
        <v>37300</v>
      </c>
    </row>
    <row r="2290" spans="1:10" hidden="1" x14ac:dyDescent="0.2">
      <c r="A2290" s="152" t="s">
        <v>529</v>
      </c>
      <c r="D2290" s="149" t="s">
        <v>8702</v>
      </c>
      <c r="E2290" s="149" t="e">
        <f t="shared" si="35"/>
        <v>#VALUE!</v>
      </c>
      <c r="F2290" s="149" t="s">
        <v>2867</v>
      </c>
      <c r="G2290" s="149" t="s">
        <v>2461</v>
      </c>
      <c r="H2290" s="149" t="s">
        <v>2504</v>
      </c>
      <c r="I2290" s="149" t="s">
        <v>2599</v>
      </c>
      <c r="J2290" s="151">
        <v>37300</v>
      </c>
    </row>
    <row r="2291" spans="1:10" hidden="1" x14ac:dyDescent="0.2">
      <c r="A2291" s="152" t="s">
        <v>529</v>
      </c>
      <c r="D2291" s="149" t="s">
        <v>8703</v>
      </c>
      <c r="E2291" s="149" t="e">
        <f t="shared" si="35"/>
        <v>#VALUE!</v>
      </c>
      <c r="F2291" s="149" t="s">
        <v>2867</v>
      </c>
      <c r="G2291" s="149" t="s">
        <v>2461</v>
      </c>
      <c r="H2291" s="149" t="s">
        <v>2504</v>
      </c>
      <c r="I2291" s="149" t="s">
        <v>2601</v>
      </c>
      <c r="J2291" s="151">
        <v>37300</v>
      </c>
    </row>
    <row r="2292" spans="1:10" hidden="1" x14ac:dyDescent="0.2">
      <c r="A2292" s="152" t="s">
        <v>529</v>
      </c>
      <c r="D2292" s="149" t="s">
        <v>8704</v>
      </c>
      <c r="E2292" s="149" t="e">
        <f t="shared" si="35"/>
        <v>#VALUE!</v>
      </c>
      <c r="F2292" s="149" t="s">
        <v>2867</v>
      </c>
      <c r="G2292" s="149" t="s">
        <v>2461</v>
      </c>
      <c r="H2292" s="149" t="s">
        <v>2504</v>
      </c>
      <c r="I2292" s="149" t="s">
        <v>2603</v>
      </c>
      <c r="J2292" s="151">
        <v>37300</v>
      </c>
    </row>
    <row r="2293" spans="1:10" hidden="1" x14ac:dyDescent="0.2">
      <c r="A2293" s="152" t="s">
        <v>529</v>
      </c>
      <c r="D2293" s="149" t="s">
        <v>8705</v>
      </c>
      <c r="E2293" s="149" t="e">
        <f t="shared" si="35"/>
        <v>#VALUE!</v>
      </c>
      <c r="F2293" s="149" t="s">
        <v>2867</v>
      </c>
      <c r="G2293" s="149" t="s">
        <v>2461</v>
      </c>
      <c r="H2293" s="149" t="s">
        <v>2504</v>
      </c>
      <c r="I2293" s="149" t="s">
        <v>2607</v>
      </c>
      <c r="J2293" s="151">
        <v>37300</v>
      </c>
    </row>
    <row r="2294" spans="1:10" hidden="1" x14ac:dyDescent="0.2">
      <c r="A2294" s="152" t="s">
        <v>529</v>
      </c>
      <c r="D2294" s="149" t="s">
        <v>8706</v>
      </c>
      <c r="E2294" s="149" t="e">
        <f t="shared" si="35"/>
        <v>#VALUE!</v>
      </c>
      <c r="F2294" s="149" t="s">
        <v>2867</v>
      </c>
      <c r="G2294" s="149" t="s">
        <v>2461</v>
      </c>
      <c r="H2294" s="149" t="s">
        <v>2504</v>
      </c>
      <c r="I2294" s="149" t="s">
        <v>2609</v>
      </c>
      <c r="J2294" s="151">
        <v>37300</v>
      </c>
    </row>
    <row r="2295" spans="1:10" hidden="1" x14ac:dyDescent="0.2">
      <c r="A2295" s="152" t="s">
        <v>529</v>
      </c>
      <c r="D2295" s="149" t="s">
        <v>8707</v>
      </c>
      <c r="E2295" s="149" t="e">
        <f t="shared" si="35"/>
        <v>#VALUE!</v>
      </c>
      <c r="F2295" s="149" t="s">
        <v>2867</v>
      </c>
      <c r="G2295" s="149" t="s">
        <v>2461</v>
      </c>
      <c r="H2295" s="149" t="s">
        <v>2504</v>
      </c>
      <c r="I2295" s="149" t="s">
        <v>2611</v>
      </c>
      <c r="J2295" s="151">
        <v>37300</v>
      </c>
    </row>
    <row r="2296" spans="1:10" hidden="1" x14ac:dyDescent="0.2">
      <c r="A2296" s="152" t="s">
        <v>529</v>
      </c>
      <c r="D2296" s="149" t="s">
        <v>8708</v>
      </c>
      <c r="E2296" s="149" t="e">
        <f t="shared" si="35"/>
        <v>#VALUE!</v>
      </c>
      <c r="F2296" s="149" t="s">
        <v>2867</v>
      </c>
      <c r="G2296" s="149" t="s">
        <v>2461</v>
      </c>
      <c r="H2296" s="149" t="s">
        <v>2504</v>
      </c>
      <c r="I2296" s="149" t="s">
        <v>2615</v>
      </c>
      <c r="J2296" s="151">
        <v>37300</v>
      </c>
    </row>
    <row r="2297" spans="1:10" hidden="1" x14ac:dyDescent="0.2">
      <c r="A2297" s="152" t="s">
        <v>529</v>
      </c>
      <c r="D2297" s="149" t="s">
        <v>8709</v>
      </c>
      <c r="E2297" s="149" t="e">
        <f t="shared" si="35"/>
        <v>#VALUE!</v>
      </c>
      <c r="F2297" s="149" t="s">
        <v>2867</v>
      </c>
      <c r="G2297" s="149" t="s">
        <v>2461</v>
      </c>
      <c r="H2297" s="149" t="s">
        <v>2504</v>
      </c>
      <c r="I2297" s="149" t="s">
        <v>2617</v>
      </c>
      <c r="J2297" s="151">
        <v>37300</v>
      </c>
    </row>
    <row r="2298" spans="1:10" hidden="1" x14ac:dyDescent="0.2">
      <c r="A2298" s="152" t="s">
        <v>529</v>
      </c>
      <c r="D2298" s="149" t="s">
        <v>8710</v>
      </c>
      <c r="E2298" s="149" t="e">
        <f t="shared" si="35"/>
        <v>#VALUE!</v>
      </c>
      <c r="F2298" s="149" t="s">
        <v>2867</v>
      </c>
      <c r="G2298" s="149" t="s">
        <v>2461</v>
      </c>
      <c r="H2298" s="149" t="s">
        <v>2504</v>
      </c>
      <c r="I2298" s="149" t="s">
        <v>2619</v>
      </c>
      <c r="J2298" s="151">
        <v>37300</v>
      </c>
    </row>
    <row r="2299" spans="1:10" hidden="1" x14ac:dyDescent="0.2">
      <c r="A2299" s="152" t="s">
        <v>529</v>
      </c>
      <c r="D2299" s="149" t="s">
        <v>8711</v>
      </c>
      <c r="E2299" s="149" t="e">
        <f t="shared" si="35"/>
        <v>#VALUE!</v>
      </c>
      <c r="F2299" s="149" t="s">
        <v>2867</v>
      </c>
      <c r="G2299" s="149" t="s">
        <v>2461</v>
      </c>
      <c r="H2299" s="149" t="s">
        <v>2504</v>
      </c>
      <c r="I2299" s="149" t="s">
        <v>2436</v>
      </c>
      <c r="J2299" s="151">
        <v>37300</v>
      </c>
    </row>
    <row r="2300" spans="1:10" hidden="1" x14ac:dyDescent="0.2">
      <c r="A2300" s="152" t="s">
        <v>529</v>
      </c>
      <c r="D2300" s="149" t="s">
        <v>8712</v>
      </c>
      <c r="E2300" s="149" t="e">
        <f t="shared" si="35"/>
        <v>#VALUE!</v>
      </c>
      <c r="F2300" s="149" t="s">
        <v>2867</v>
      </c>
      <c r="G2300" s="149" t="s">
        <v>2461</v>
      </c>
      <c r="H2300" s="149" t="s">
        <v>2504</v>
      </c>
      <c r="I2300" s="149" t="s">
        <v>2438</v>
      </c>
      <c r="J2300" s="151">
        <v>37300</v>
      </c>
    </row>
    <row r="2301" spans="1:10" hidden="1" x14ac:dyDescent="0.2">
      <c r="A2301" s="152" t="s">
        <v>529</v>
      </c>
      <c r="D2301" s="149" t="s">
        <v>8713</v>
      </c>
      <c r="E2301" s="149" t="e">
        <f t="shared" si="35"/>
        <v>#VALUE!</v>
      </c>
      <c r="F2301" s="149" t="s">
        <v>2867</v>
      </c>
      <c r="G2301" s="149" t="s">
        <v>2461</v>
      </c>
      <c r="H2301" s="149" t="s">
        <v>2504</v>
      </c>
      <c r="I2301" s="149" t="s">
        <v>2440</v>
      </c>
      <c r="J2301" s="151">
        <v>37300</v>
      </c>
    </row>
    <row r="2302" spans="1:10" hidden="1" x14ac:dyDescent="0.2">
      <c r="A2302" s="152" t="s">
        <v>529</v>
      </c>
      <c r="D2302" s="149" t="s">
        <v>8714</v>
      </c>
      <c r="E2302" s="149" t="e">
        <f t="shared" si="35"/>
        <v>#VALUE!</v>
      </c>
      <c r="F2302" s="149" t="s">
        <v>2867</v>
      </c>
      <c r="G2302" s="149" t="s">
        <v>2461</v>
      </c>
      <c r="H2302" s="149" t="s">
        <v>2504</v>
      </c>
      <c r="I2302" s="149" t="s">
        <v>2444</v>
      </c>
      <c r="J2302" s="151">
        <v>37300</v>
      </c>
    </row>
    <row r="2303" spans="1:10" hidden="1" x14ac:dyDescent="0.2">
      <c r="A2303" s="152" t="s">
        <v>529</v>
      </c>
      <c r="D2303" s="149" t="s">
        <v>11505</v>
      </c>
      <c r="E2303" s="149" t="e">
        <f t="shared" si="35"/>
        <v>#VALUE!</v>
      </c>
      <c r="F2303" s="149" t="s">
        <v>2867</v>
      </c>
      <c r="G2303" s="149" t="s">
        <v>2461</v>
      </c>
      <c r="H2303" s="149" t="s">
        <v>2504</v>
      </c>
      <c r="I2303" s="149" t="s">
        <v>2446</v>
      </c>
      <c r="J2303" s="151">
        <v>37300</v>
      </c>
    </row>
    <row r="2304" spans="1:10" hidden="1" x14ac:dyDescent="0.2">
      <c r="A2304" s="152" t="s">
        <v>529</v>
      </c>
      <c r="D2304" s="149" t="s">
        <v>11506</v>
      </c>
      <c r="E2304" s="149" t="e">
        <f t="shared" si="35"/>
        <v>#VALUE!</v>
      </c>
      <c r="F2304" s="149" t="s">
        <v>2867</v>
      </c>
      <c r="G2304" s="149" t="s">
        <v>2461</v>
      </c>
      <c r="H2304" s="149" t="s">
        <v>2504</v>
      </c>
      <c r="I2304" s="149" t="s">
        <v>2448</v>
      </c>
      <c r="J2304" s="151">
        <v>37300</v>
      </c>
    </row>
    <row r="2305" spans="1:10" hidden="1" x14ac:dyDescent="0.2">
      <c r="A2305" s="152" t="s">
        <v>529</v>
      </c>
      <c r="D2305" s="149" t="s">
        <v>11507</v>
      </c>
      <c r="E2305" s="149" t="e">
        <f t="shared" si="35"/>
        <v>#VALUE!</v>
      </c>
      <c r="F2305" s="149" t="s">
        <v>2867</v>
      </c>
      <c r="G2305" s="149" t="s">
        <v>2461</v>
      </c>
      <c r="H2305" s="149" t="s">
        <v>2504</v>
      </c>
      <c r="I2305" s="149" t="s">
        <v>2452</v>
      </c>
      <c r="J2305" s="151">
        <v>37300</v>
      </c>
    </row>
    <row r="2306" spans="1:10" hidden="1" x14ac:dyDescent="0.2">
      <c r="A2306" s="152" t="s">
        <v>529</v>
      </c>
      <c r="D2306" s="149" t="s">
        <v>11508</v>
      </c>
      <c r="E2306" s="149" t="e">
        <f t="shared" ref="E2306:E2369" si="36">VALUE(D2306)</f>
        <v>#VALUE!</v>
      </c>
      <c r="F2306" s="149" t="s">
        <v>2867</v>
      </c>
      <c r="G2306" s="149" t="s">
        <v>2461</v>
      </c>
      <c r="H2306" s="149" t="s">
        <v>2504</v>
      </c>
      <c r="I2306" s="149" t="s">
        <v>2454</v>
      </c>
      <c r="J2306" s="151">
        <v>37300</v>
      </c>
    </row>
    <row r="2307" spans="1:10" hidden="1" x14ac:dyDescent="0.2">
      <c r="A2307" s="152" t="s">
        <v>529</v>
      </c>
      <c r="D2307" s="149" t="s">
        <v>11509</v>
      </c>
      <c r="E2307" s="149" t="e">
        <f t="shared" si="36"/>
        <v>#VALUE!</v>
      </c>
      <c r="F2307" s="149" t="s">
        <v>2867</v>
      </c>
      <c r="G2307" s="149" t="s">
        <v>2461</v>
      </c>
      <c r="H2307" s="149" t="s">
        <v>2504</v>
      </c>
      <c r="I2307" s="149" t="s">
        <v>2456</v>
      </c>
      <c r="J2307" s="151">
        <v>37300</v>
      </c>
    </row>
    <row r="2308" spans="1:10" hidden="1" x14ac:dyDescent="0.2">
      <c r="A2308" s="152" t="s">
        <v>529</v>
      </c>
      <c r="D2308" s="149" t="s">
        <v>11510</v>
      </c>
      <c r="E2308" s="149" t="e">
        <f t="shared" si="36"/>
        <v>#VALUE!</v>
      </c>
      <c r="F2308" s="149" t="s">
        <v>2867</v>
      </c>
      <c r="G2308" s="149" t="s">
        <v>2461</v>
      </c>
      <c r="H2308" s="149" t="s">
        <v>2504</v>
      </c>
      <c r="I2308" s="149" t="s">
        <v>991</v>
      </c>
      <c r="J2308" s="151">
        <v>37300</v>
      </c>
    </row>
    <row r="2309" spans="1:10" hidden="1" x14ac:dyDescent="0.2">
      <c r="A2309" s="152" t="s">
        <v>529</v>
      </c>
      <c r="D2309" s="149" t="s">
        <v>11511</v>
      </c>
      <c r="E2309" s="149" t="e">
        <f t="shared" si="36"/>
        <v>#VALUE!</v>
      </c>
      <c r="F2309" s="149" t="s">
        <v>2867</v>
      </c>
      <c r="G2309" s="149" t="s">
        <v>2461</v>
      </c>
      <c r="H2309" s="149" t="s">
        <v>2504</v>
      </c>
      <c r="I2309" s="149" t="s">
        <v>993</v>
      </c>
      <c r="J2309" s="151">
        <v>37300</v>
      </c>
    </row>
    <row r="2310" spans="1:10" hidden="1" x14ac:dyDescent="0.2">
      <c r="A2310" s="152" t="s">
        <v>529</v>
      </c>
      <c r="D2310" s="149" t="s">
        <v>11512</v>
      </c>
      <c r="E2310" s="149" t="e">
        <f t="shared" si="36"/>
        <v>#VALUE!</v>
      </c>
      <c r="F2310" s="149" t="s">
        <v>2867</v>
      </c>
      <c r="G2310" s="149" t="s">
        <v>2461</v>
      </c>
      <c r="H2310" s="149" t="s">
        <v>2504</v>
      </c>
      <c r="I2310" s="149" t="s">
        <v>995</v>
      </c>
      <c r="J2310" s="151">
        <v>37300</v>
      </c>
    </row>
    <row r="2311" spans="1:10" hidden="1" x14ac:dyDescent="0.2">
      <c r="A2311" s="152" t="s">
        <v>529</v>
      </c>
      <c r="D2311" s="149" t="s">
        <v>11513</v>
      </c>
      <c r="E2311" s="149" t="e">
        <f t="shared" si="36"/>
        <v>#VALUE!</v>
      </c>
      <c r="F2311" s="149" t="s">
        <v>2867</v>
      </c>
      <c r="G2311" s="149" t="s">
        <v>2461</v>
      </c>
      <c r="H2311" s="149" t="s">
        <v>2504</v>
      </c>
      <c r="I2311" s="149" t="s">
        <v>999</v>
      </c>
      <c r="J2311" s="151">
        <v>37300</v>
      </c>
    </row>
    <row r="2312" spans="1:10" hidden="1" x14ac:dyDescent="0.2">
      <c r="A2312" s="152" t="s">
        <v>529</v>
      </c>
      <c r="D2312" s="149" t="s">
        <v>11514</v>
      </c>
      <c r="E2312" s="149" t="e">
        <f t="shared" si="36"/>
        <v>#VALUE!</v>
      </c>
      <c r="F2312" s="149" t="s">
        <v>2867</v>
      </c>
      <c r="G2312" s="149" t="s">
        <v>2461</v>
      </c>
      <c r="H2312" s="149" t="s">
        <v>2504</v>
      </c>
      <c r="I2312" s="149" t="s">
        <v>1001</v>
      </c>
      <c r="J2312" s="151">
        <v>37300</v>
      </c>
    </row>
    <row r="2313" spans="1:10" hidden="1" x14ac:dyDescent="0.2">
      <c r="A2313" s="152" t="s">
        <v>529</v>
      </c>
      <c r="D2313" s="149" t="s">
        <v>11515</v>
      </c>
      <c r="E2313" s="149" t="e">
        <f t="shared" si="36"/>
        <v>#VALUE!</v>
      </c>
      <c r="F2313" s="149" t="s">
        <v>2867</v>
      </c>
      <c r="G2313" s="149" t="s">
        <v>2461</v>
      </c>
      <c r="H2313" s="149" t="s">
        <v>2504</v>
      </c>
      <c r="I2313" s="149" t="s">
        <v>1003</v>
      </c>
      <c r="J2313" s="151">
        <v>37300</v>
      </c>
    </row>
    <row r="2314" spans="1:10" hidden="1" x14ac:dyDescent="0.2">
      <c r="A2314" s="152" t="s">
        <v>529</v>
      </c>
      <c r="D2314" s="149" t="s">
        <v>11516</v>
      </c>
      <c r="E2314" s="149" t="e">
        <f t="shared" si="36"/>
        <v>#VALUE!</v>
      </c>
      <c r="F2314" s="149" t="s">
        <v>2867</v>
      </c>
      <c r="G2314" s="149" t="s">
        <v>2461</v>
      </c>
      <c r="H2314" s="149" t="s">
        <v>2504</v>
      </c>
      <c r="I2314" s="149" t="s">
        <v>1007</v>
      </c>
      <c r="J2314" s="151">
        <v>37300</v>
      </c>
    </row>
    <row r="2315" spans="1:10" hidden="1" x14ac:dyDescent="0.2">
      <c r="A2315" s="152" t="s">
        <v>529</v>
      </c>
      <c r="D2315" s="149" t="s">
        <v>11517</v>
      </c>
      <c r="E2315" s="149" t="e">
        <f t="shared" si="36"/>
        <v>#VALUE!</v>
      </c>
      <c r="F2315" s="149" t="s">
        <v>2867</v>
      </c>
      <c r="G2315" s="149" t="s">
        <v>2461</v>
      </c>
      <c r="H2315" s="149" t="s">
        <v>2504</v>
      </c>
      <c r="I2315" s="149" t="s">
        <v>1009</v>
      </c>
      <c r="J2315" s="151">
        <v>37300</v>
      </c>
    </row>
    <row r="2316" spans="1:10" hidden="1" x14ac:dyDescent="0.2">
      <c r="A2316" s="152" t="s">
        <v>529</v>
      </c>
      <c r="D2316" s="149" t="s">
        <v>11518</v>
      </c>
      <c r="E2316" s="149" t="e">
        <f t="shared" si="36"/>
        <v>#VALUE!</v>
      </c>
      <c r="F2316" s="149" t="s">
        <v>2867</v>
      </c>
      <c r="G2316" s="149" t="s">
        <v>2461</v>
      </c>
      <c r="H2316" s="149" t="s">
        <v>2504</v>
      </c>
      <c r="I2316" s="149" t="s">
        <v>1011</v>
      </c>
      <c r="J2316" s="151">
        <v>37300</v>
      </c>
    </row>
    <row r="2317" spans="1:10" hidden="1" x14ac:dyDescent="0.2">
      <c r="A2317" s="152" t="s">
        <v>529</v>
      </c>
      <c r="D2317" s="149" t="s">
        <v>11519</v>
      </c>
      <c r="E2317" s="149" t="e">
        <f t="shared" si="36"/>
        <v>#VALUE!</v>
      </c>
      <c r="F2317" s="149" t="s">
        <v>2867</v>
      </c>
      <c r="G2317" s="149" t="s">
        <v>2461</v>
      </c>
      <c r="H2317" s="149" t="s">
        <v>2504</v>
      </c>
      <c r="I2317" s="149" t="s">
        <v>1015</v>
      </c>
      <c r="J2317" s="151">
        <v>37300</v>
      </c>
    </row>
    <row r="2318" spans="1:10" hidden="1" x14ac:dyDescent="0.2">
      <c r="A2318" s="152" t="s">
        <v>529</v>
      </c>
      <c r="D2318" s="149" t="s">
        <v>11520</v>
      </c>
      <c r="E2318" s="149" t="e">
        <f t="shared" si="36"/>
        <v>#VALUE!</v>
      </c>
      <c r="F2318" s="149" t="s">
        <v>2867</v>
      </c>
      <c r="G2318" s="149" t="s">
        <v>2461</v>
      </c>
      <c r="H2318" s="149" t="s">
        <v>2517</v>
      </c>
      <c r="I2318" s="149" t="s">
        <v>1099</v>
      </c>
      <c r="J2318" s="151">
        <v>37300</v>
      </c>
    </row>
    <row r="2319" spans="1:10" hidden="1" x14ac:dyDescent="0.2">
      <c r="A2319" s="152" t="s">
        <v>529</v>
      </c>
      <c r="D2319" s="149" t="s">
        <v>11521</v>
      </c>
      <c r="E2319" s="149" t="e">
        <f t="shared" si="36"/>
        <v>#VALUE!</v>
      </c>
      <c r="F2319" s="149" t="s">
        <v>2867</v>
      </c>
      <c r="G2319" s="149" t="s">
        <v>2461</v>
      </c>
      <c r="H2319" s="149" t="s">
        <v>2517</v>
      </c>
      <c r="I2319" s="149" t="s">
        <v>1101</v>
      </c>
      <c r="J2319" s="151">
        <v>37300</v>
      </c>
    </row>
    <row r="2320" spans="1:10" hidden="1" x14ac:dyDescent="0.2">
      <c r="A2320" s="152" t="s">
        <v>529</v>
      </c>
      <c r="D2320" s="149" t="s">
        <v>11522</v>
      </c>
      <c r="E2320" s="149" t="e">
        <f t="shared" si="36"/>
        <v>#VALUE!</v>
      </c>
      <c r="F2320" s="149" t="s">
        <v>2867</v>
      </c>
      <c r="G2320" s="149" t="s">
        <v>2461</v>
      </c>
      <c r="H2320" s="149" t="s">
        <v>2517</v>
      </c>
      <c r="I2320" s="149" t="s">
        <v>1105</v>
      </c>
      <c r="J2320" s="151">
        <v>37300</v>
      </c>
    </row>
    <row r="2321" spans="1:10" hidden="1" x14ac:dyDescent="0.2">
      <c r="A2321" s="152" t="s">
        <v>529</v>
      </c>
      <c r="D2321" s="149" t="s">
        <v>11523</v>
      </c>
      <c r="E2321" s="149" t="e">
        <f t="shared" si="36"/>
        <v>#VALUE!</v>
      </c>
      <c r="F2321" s="149" t="s">
        <v>2867</v>
      </c>
      <c r="G2321" s="149" t="s">
        <v>2461</v>
      </c>
      <c r="H2321" s="149" t="s">
        <v>2517</v>
      </c>
      <c r="I2321" s="149" t="s">
        <v>1107</v>
      </c>
      <c r="J2321" s="151">
        <v>37300</v>
      </c>
    </row>
    <row r="2322" spans="1:10" hidden="1" x14ac:dyDescent="0.2">
      <c r="A2322" s="152" t="s">
        <v>529</v>
      </c>
      <c r="D2322" s="149" t="s">
        <v>11524</v>
      </c>
      <c r="E2322" s="149" t="e">
        <f t="shared" si="36"/>
        <v>#VALUE!</v>
      </c>
      <c r="F2322" s="149" t="s">
        <v>2867</v>
      </c>
      <c r="G2322" s="149" t="s">
        <v>2461</v>
      </c>
      <c r="H2322" s="149" t="s">
        <v>2517</v>
      </c>
      <c r="I2322" s="149" t="s">
        <v>1109</v>
      </c>
      <c r="J2322" s="151">
        <v>37300</v>
      </c>
    </row>
    <row r="2323" spans="1:10" hidden="1" x14ac:dyDescent="0.2">
      <c r="A2323" s="152" t="s">
        <v>529</v>
      </c>
      <c r="D2323" s="149" t="s">
        <v>11525</v>
      </c>
      <c r="E2323" s="149" t="e">
        <f t="shared" si="36"/>
        <v>#VALUE!</v>
      </c>
      <c r="F2323" s="149" t="s">
        <v>2867</v>
      </c>
      <c r="G2323" s="149" t="s">
        <v>2461</v>
      </c>
      <c r="H2323" s="149" t="s">
        <v>2517</v>
      </c>
      <c r="I2323" s="149" t="s">
        <v>1113</v>
      </c>
      <c r="J2323" s="151">
        <v>37300</v>
      </c>
    </row>
    <row r="2324" spans="1:10" hidden="1" x14ac:dyDescent="0.2">
      <c r="A2324" s="152" t="s">
        <v>529</v>
      </c>
      <c r="D2324" s="149" t="s">
        <v>11526</v>
      </c>
      <c r="E2324" s="149" t="e">
        <f t="shared" si="36"/>
        <v>#VALUE!</v>
      </c>
      <c r="F2324" s="149" t="s">
        <v>2867</v>
      </c>
      <c r="G2324" s="149" t="s">
        <v>2461</v>
      </c>
      <c r="H2324" s="149" t="s">
        <v>2517</v>
      </c>
      <c r="I2324" s="149" t="s">
        <v>1115</v>
      </c>
      <c r="J2324" s="151">
        <v>37300</v>
      </c>
    </row>
    <row r="2325" spans="1:10" hidden="1" x14ac:dyDescent="0.2">
      <c r="A2325" s="152" t="s">
        <v>529</v>
      </c>
      <c r="D2325" s="149" t="s">
        <v>11527</v>
      </c>
      <c r="E2325" s="149" t="e">
        <f t="shared" si="36"/>
        <v>#VALUE!</v>
      </c>
      <c r="F2325" s="149" t="s">
        <v>2867</v>
      </c>
      <c r="G2325" s="149" t="s">
        <v>2461</v>
      </c>
      <c r="H2325" s="149" t="s">
        <v>2517</v>
      </c>
      <c r="I2325" s="149" t="s">
        <v>2595</v>
      </c>
      <c r="J2325" s="151">
        <v>37300</v>
      </c>
    </row>
    <row r="2326" spans="1:10" hidden="1" x14ac:dyDescent="0.2">
      <c r="A2326" s="152" t="s">
        <v>529</v>
      </c>
      <c r="D2326" s="149" t="s">
        <v>11528</v>
      </c>
      <c r="E2326" s="149" t="e">
        <f t="shared" si="36"/>
        <v>#VALUE!</v>
      </c>
      <c r="F2326" s="149" t="s">
        <v>2867</v>
      </c>
      <c r="G2326" s="149" t="s">
        <v>2461</v>
      </c>
      <c r="H2326" s="149" t="s">
        <v>2517</v>
      </c>
      <c r="I2326" s="149" t="s">
        <v>2599</v>
      </c>
      <c r="J2326" s="151">
        <v>37300</v>
      </c>
    </row>
    <row r="2327" spans="1:10" hidden="1" x14ac:dyDescent="0.2">
      <c r="A2327" s="152" t="s">
        <v>529</v>
      </c>
      <c r="D2327" s="149" t="s">
        <v>11529</v>
      </c>
      <c r="E2327" s="149" t="e">
        <f t="shared" si="36"/>
        <v>#VALUE!</v>
      </c>
      <c r="F2327" s="149" t="s">
        <v>2867</v>
      </c>
      <c r="G2327" s="149" t="s">
        <v>2461</v>
      </c>
      <c r="H2327" s="149" t="s">
        <v>2517</v>
      </c>
      <c r="I2327" s="149" t="s">
        <v>2601</v>
      </c>
      <c r="J2327" s="151">
        <v>37300</v>
      </c>
    </row>
    <row r="2328" spans="1:10" hidden="1" x14ac:dyDescent="0.2">
      <c r="A2328" s="152" t="s">
        <v>529</v>
      </c>
      <c r="D2328" s="149" t="s">
        <v>11530</v>
      </c>
      <c r="E2328" s="149" t="e">
        <f t="shared" si="36"/>
        <v>#VALUE!</v>
      </c>
      <c r="F2328" s="149" t="s">
        <v>2867</v>
      </c>
      <c r="G2328" s="149" t="s">
        <v>2461</v>
      </c>
      <c r="H2328" s="149" t="s">
        <v>2517</v>
      </c>
      <c r="I2328" s="149" t="s">
        <v>2603</v>
      </c>
      <c r="J2328" s="151">
        <v>37300</v>
      </c>
    </row>
    <row r="2329" spans="1:10" hidden="1" x14ac:dyDescent="0.2">
      <c r="A2329" s="152" t="s">
        <v>529</v>
      </c>
      <c r="D2329" s="149" t="s">
        <v>11531</v>
      </c>
      <c r="E2329" s="149" t="e">
        <f t="shared" si="36"/>
        <v>#VALUE!</v>
      </c>
      <c r="F2329" s="149" t="s">
        <v>2867</v>
      </c>
      <c r="G2329" s="149" t="s">
        <v>2461</v>
      </c>
      <c r="H2329" s="149" t="s">
        <v>2517</v>
      </c>
      <c r="I2329" s="149" t="s">
        <v>2607</v>
      </c>
      <c r="J2329" s="151">
        <v>37300</v>
      </c>
    </row>
    <row r="2330" spans="1:10" hidden="1" x14ac:dyDescent="0.2">
      <c r="A2330" s="152" t="s">
        <v>529</v>
      </c>
      <c r="D2330" s="149" t="s">
        <v>11532</v>
      </c>
      <c r="E2330" s="149" t="e">
        <f t="shared" si="36"/>
        <v>#VALUE!</v>
      </c>
      <c r="F2330" s="149" t="s">
        <v>2867</v>
      </c>
      <c r="G2330" s="149" t="s">
        <v>2461</v>
      </c>
      <c r="H2330" s="149" t="s">
        <v>2517</v>
      </c>
      <c r="I2330" s="149" t="s">
        <v>2609</v>
      </c>
      <c r="J2330" s="151">
        <v>37300</v>
      </c>
    </row>
    <row r="2331" spans="1:10" hidden="1" x14ac:dyDescent="0.2">
      <c r="A2331" s="152" t="s">
        <v>529</v>
      </c>
      <c r="D2331" s="149" t="s">
        <v>11533</v>
      </c>
      <c r="E2331" s="149" t="e">
        <f t="shared" si="36"/>
        <v>#VALUE!</v>
      </c>
      <c r="F2331" s="149" t="s">
        <v>2867</v>
      </c>
      <c r="G2331" s="149" t="s">
        <v>2461</v>
      </c>
      <c r="H2331" s="149" t="s">
        <v>2517</v>
      </c>
      <c r="I2331" s="149" t="s">
        <v>2611</v>
      </c>
      <c r="J2331" s="151">
        <v>37300</v>
      </c>
    </row>
    <row r="2332" spans="1:10" hidden="1" x14ac:dyDescent="0.2">
      <c r="A2332" s="152" t="s">
        <v>529</v>
      </c>
      <c r="D2332" s="149" t="s">
        <v>11534</v>
      </c>
      <c r="E2332" s="149" t="e">
        <f t="shared" si="36"/>
        <v>#VALUE!</v>
      </c>
      <c r="F2332" s="149" t="s">
        <v>2867</v>
      </c>
      <c r="G2332" s="149" t="s">
        <v>2461</v>
      </c>
      <c r="H2332" s="149" t="s">
        <v>2517</v>
      </c>
      <c r="I2332" s="149" t="s">
        <v>2615</v>
      </c>
      <c r="J2332" s="151">
        <v>37300</v>
      </c>
    </row>
    <row r="2333" spans="1:10" hidden="1" x14ac:dyDescent="0.2">
      <c r="A2333" s="152" t="s">
        <v>529</v>
      </c>
      <c r="D2333" s="149" t="s">
        <v>11535</v>
      </c>
      <c r="E2333" s="149" t="e">
        <f t="shared" si="36"/>
        <v>#VALUE!</v>
      </c>
      <c r="F2333" s="149" t="s">
        <v>2867</v>
      </c>
      <c r="G2333" s="149" t="s">
        <v>2461</v>
      </c>
      <c r="H2333" s="149" t="s">
        <v>2517</v>
      </c>
      <c r="I2333" s="149" t="s">
        <v>2617</v>
      </c>
      <c r="J2333" s="151">
        <v>37300</v>
      </c>
    </row>
    <row r="2334" spans="1:10" hidden="1" x14ac:dyDescent="0.2">
      <c r="A2334" s="152" t="s">
        <v>529</v>
      </c>
      <c r="D2334" s="149" t="s">
        <v>11536</v>
      </c>
      <c r="E2334" s="149" t="e">
        <f t="shared" si="36"/>
        <v>#VALUE!</v>
      </c>
      <c r="F2334" s="149" t="s">
        <v>2867</v>
      </c>
      <c r="G2334" s="149" t="s">
        <v>2461</v>
      </c>
      <c r="H2334" s="149" t="s">
        <v>2517</v>
      </c>
      <c r="I2334" s="149" t="s">
        <v>2619</v>
      </c>
      <c r="J2334" s="151">
        <v>37300</v>
      </c>
    </row>
    <row r="2335" spans="1:10" hidden="1" x14ac:dyDescent="0.2">
      <c r="A2335" s="152" t="s">
        <v>529</v>
      </c>
      <c r="D2335" s="149" t="s">
        <v>11537</v>
      </c>
      <c r="E2335" s="149" t="e">
        <f t="shared" si="36"/>
        <v>#VALUE!</v>
      </c>
      <c r="F2335" s="149" t="s">
        <v>2867</v>
      </c>
      <c r="G2335" s="149" t="s">
        <v>2461</v>
      </c>
      <c r="H2335" s="149" t="s">
        <v>2517</v>
      </c>
      <c r="I2335" s="149" t="s">
        <v>2436</v>
      </c>
      <c r="J2335" s="151">
        <v>37300</v>
      </c>
    </row>
    <row r="2336" spans="1:10" hidden="1" x14ac:dyDescent="0.2">
      <c r="A2336" s="152" t="s">
        <v>529</v>
      </c>
      <c r="D2336" s="149" t="s">
        <v>11538</v>
      </c>
      <c r="E2336" s="149" t="e">
        <f t="shared" si="36"/>
        <v>#VALUE!</v>
      </c>
      <c r="F2336" s="149" t="s">
        <v>2867</v>
      </c>
      <c r="G2336" s="149" t="s">
        <v>2461</v>
      </c>
      <c r="H2336" s="149" t="s">
        <v>2517</v>
      </c>
      <c r="I2336" s="149" t="s">
        <v>2438</v>
      </c>
      <c r="J2336" s="151">
        <v>37300</v>
      </c>
    </row>
    <row r="2337" spans="1:10" hidden="1" x14ac:dyDescent="0.2">
      <c r="A2337" s="152" t="s">
        <v>529</v>
      </c>
      <c r="D2337" s="149" t="s">
        <v>11539</v>
      </c>
      <c r="E2337" s="149" t="e">
        <f t="shared" si="36"/>
        <v>#VALUE!</v>
      </c>
      <c r="F2337" s="149" t="s">
        <v>2867</v>
      </c>
      <c r="G2337" s="149" t="s">
        <v>2461</v>
      </c>
      <c r="H2337" s="149" t="s">
        <v>2517</v>
      </c>
      <c r="I2337" s="149" t="s">
        <v>2440</v>
      </c>
      <c r="J2337" s="151">
        <v>37300</v>
      </c>
    </row>
    <row r="2338" spans="1:10" hidden="1" x14ac:dyDescent="0.2">
      <c r="A2338" s="152" t="s">
        <v>529</v>
      </c>
      <c r="D2338" s="149" t="s">
        <v>11540</v>
      </c>
      <c r="E2338" s="149" t="e">
        <f t="shared" si="36"/>
        <v>#VALUE!</v>
      </c>
      <c r="F2338" s="149" t="s">
        <v>2867</v>
      </c>
      <c r="G2338" s="149" t="s">
        <v>2461</v>
      </c>
      <c r="H2338" s="149" t="s">
        <v>2517</v>
      </c>
      <c r="I2338" s="149" t="s">
        <v>2444</v>
      </c>
      <c r="J2338" s="151">
        <v>37300</v>
      </c>
    </row>
    <row r="2339" spans="1:10" hidden="1" x14ac:dyDescent="0.2">
      <c r="A2339" s="152" t="s">
        <v>529</v>
      </c>
      <c r="D2339" s="149" t="s">
        <v>8750</v>
      </c>
      <c r="E2339" s="149" t="e">
        <f t="shared" si="36"/>
        <v>#VALUE!</v>
      </c>
      <c r="F2339" s="149" t="s">
        <v>2867</v>
      </c>
      <c r="G2339" s="149" t="s">
        <v>2461</v>
      </c>
      <c r="H2339" s="149" t="s">
        <v>2517</v>
      </c>
      <c r="I2339" s="149" t="s">
        <v>2446</v>
      </c>
      <c r="J2339" s="151">
        <v>37300</v>
      </c>
    </row>
    <row r="2340" spans="1:10" hidden="1" x14ac:dyDescent="0.2">
      <c r="A2340" s="152" t="s">
        <v>529</v>
      </c>
      <c r="D2340" s="149" t="s">
        <v>8751</v>
      </c>
      <c r="E2340" s="149" t="e">
        <f t="shared" si="36"/>
        <v>#VALUE!</v>
      </c>
      <c r="F2340" s="149" t="s">
        <v>2867</v>
      </c>
      <c r="G2340" s="149" t="s">
        <v>2461</v>
      </c>
      <c r="H2340" s="149" t="s">
        <v>2517</v>
      </c>
      <c r="I2340" s="149" t="s">
        <v>2448</v>
      </c>
      <c r="J2340" s="151">
        <v>37300</v>
      </c>
    </row>
    <row r="2341" spans="1:10" hidden="1" x14ac:dyDescent="0.2">
      <c r="A2341" s="152" t="s">
        <v>529</v>
      </c>
      <c r="D2341" s="149" t="s">
        <v>8752</v>
      </c>
      <c r="E2341" s="149" t="e">
        <f t="shared" si="36"/>
        <v>#VALUE!</v>
      </c>
      <c r="F2341" s="149" t="s">
        <v>2867</v>
      </c>
      <c r="G2341" s="149" t="s">
        <v>2461</v>
      </c>
      <c r="H2341" s="149" t="s">
        <v>2517</v>
      </c>
      <c r="I2341" s="149" t="s">
        <v>2452</v>
      </c>
      <c r="J2341" s="151">
        <v>37300</v>
      </c>
    </row>
    <row r="2342" spans="1:10" hidden="1" x14ac:dyDescent="0.2">
      <c r="A2342" s="152" t="s">
        <v>529</v>
      </c>
      <c r="D2342" s="149" t="s">
        <v>8753</v>
      </c>
      <c r="E2342" s="149" t="e">
        <f t="shared" si="36"/>
        <v>#VALUE!</v>
      </c>
      <c r="F2342" s="149" t="s">
        <v>2867</v>
      </c>
      <c r="G2342" s="149" t="s">
        <v>2461</v>
      </c>
      <c r="H2342" s="149" t="s">
        <v>2517</v>
      </c>
      <c r="I2342" s="149" t="s">
        <v>2454</v>
      </c>
      <c r="J2342" s="151">
        <v>37300</v>
      </c>
    </row>
    <row r="2343" spans="1:10" hidden="1" x14ac:dyDescent="0.2">
      <c r="A2343" s="152" t="s">
        <v>529</v>
      </c>
      <c r="D2343" s="149" t="s">
        <v>8754</v>
      </c>
      <c r="E2343" s="149" t="e">
        <f t="shared" si="36"/>
        <v>#VALUE!</v>
      </c>
      <c r="F2343" s="149" t="s">
        <v>2867</v>
      </c>
      <c r="G2343" s="149" t="s">
        <v>2461</v>
      </c>
      <c r="H2343" s="149" t="s">
        <v>2517</v>
      </c>
      <c r="I2343" s="149" t="s">
        <v>2456</v>
      </c>
      <c r="J2343" s="151">
        <v>37300</v>
      </c>
    </row>
    <row r="2344" spans="1:10" hidden="1" x14ac:dyDescent="0.2">
      <c r="A2344" s="152" t="s">
        <v>529</v>
      </c>
      <c r="D2344" s="149" t="s">
        <v>8755</v>
      </c>
      <c r="E2344" s="149" t="e">
        <f t="shared" si="36"/>
        <v>#VALUE!</v>
      </c>
      <c r="F2344" s="149" t="s">
        <v>2867</v>
      </c>
      <c r="G2344" s="149" t="s">
        <v>2461</v>
      </c>
      <c r="H2344" s="149" t="s">
        <v>2517</v>
      </c>
      <c r="I2344" s="149" t="s">
        <v>991</v>
      </c>
      <c r="J2344" s="151">
        <v>37300</v>
      </c>
    </row>
    <row r="2345" spans="1:10" hidden="1" x14ac:dyDescent="0.2">
      <c r="A2345" s="152" t="s">
        <v>529</v>
      </c>
      <c r="D2345" s="149" t="s">
        <v>8756</v>
      </c>
      <c r="E2345" s="149" t="e">
        <f t="shared" si="36"/>
        <v>#VALUE!</v>
      </c>
      <c r="F2345" s="149" t="s">
        <v>2867</v>
      </c>
      <c r="G2345" s="149" t="s">
        <v>2461</v>
      </c>
      <c r="H2345" s="149" t="s">
        <v>2517</v>
      </c>
      <c r="I2345" s="149" t="s">
        <v>993</v>
      </c>
      <c r="J2345" s="151">
        <v>37300</v>
      </c>
    </row>
    <row r="2346" spans="1:10" hidden="1" x14ac:dyDescent="0.2">
      <c r="A2346" s="152" t="s">
        <v>529</v>
      </c>
      <c r="D2346" s="149" t="s">
        <v>8757</v>
      </c>
      <c r="E2346" s="149" t="e">
        <f t="shared" si="36"/>
        <v>#VALUE!</v>
      </c>
      <c r="F2346" s="149" t="s">
        <v>2867</v>
      </c>
      <c r="G2346" s="149" t="s">
        <v>2461</v>
      </c>
      <c r="H2346" s="149" t="s">
        <v>2517</v>
      </c>
      <c r="I2346" s="149" t="s">
        <v>995</v>
      </c>
      <c r="J2346" s="151">
        <v>37300</v>
      </c>
    </row>
    <row r="2347" spans="1:10" hidden="1" x14ac:dyDescent="0.2">
      <c r="A2347" s="152" t="s">
        <v>529</v>
      </c>
      <c r="D2347" s="149" t="s">
        <v>8758</v>
      </c>
      <c r="E2347" s="149" t="e">
        <f t="shared" si="36"/>
        <v>#VALUE!</v>
      </c>
      <c r="F2347" s="149" t="s">
        <v>2867</v>
      </c>
      <c r="G2347" s="149" t="s">
        <v>2461</v>
      </c>
      <c r="H2347" s="149" t="s">
        <v>2517</v>
      </c>
      <c r="I2347" s="149" t="s">
        <v>999</v>
      </c>
      <c r="J2347" s="151">
        <v>37300</v>
      </c>
    </row>
    <row r="2348" spans="1:10" hidden="1" x14ac:dyDescent="0.2">
      <c r="A2348" s="152" t="s">
        <v>529</v>
      </c>
      <c r="D2348" s="149" t="s">
        <v>8759</v>
      </c>
      <c r="E2348" s="149" t="e">
        <f t="shared" si="36"/>
        <v>#VALUE!</v>
      </c>
      <c r="F2348" s="149" t="s">
        <v>2867</v>
      </c>
      <c r="G2348" s="149" t="s">
        <v>2461</v>
      </c>
      <c r="H2348" s="149" t="s">
        <v>2517</v>
      </c>
      <c r="I2348" s="149" t="s">
        <v>1001</v>
      </c>
      <c r="J2348" s="151">
        <v>37300</v>
      </c>
    </row>
    <row r="2349" spans="1:10" hidden="1" x14ac:dyDescent="0.2">
      <c r="A2349" s="152" t="s">
        <v>529</v>
      </c>
      <c r="D2349" s="149" t="s">
        <v>8760</v>
      </c>
      <c r="E2349" s="149" t="e">
        <f t="shared" si="36"/>
        <v>#VALUE!</v>
      </c>
      <c r="F2349" s="149" t="s">
        <v>2867</v>
      </c>
      <c r="G2349" s="149" t="s">
        <v>2461</v>
      </c>
      <c r="H2349" s="149" t="s">
        <v>2517</v>
      </c>
      <c r="I2349" s="149" t="s">
        <v>1003</v>
      </c>
      <c r="J2349" s="151">
        <v>37300</v>
      </c>
    </row>
    <row r="2350" spans="1:10" hidden="1" x14ac:dyDescent="0.2">
      <c r="A2350" s="152" t="s">
        <v>529</v>
      </c>
      <c r="D2350" s="149" t="s">
        <v>8761</v>
      </c>
      <c r="E2350" s="149" t="e">
        <f t="shared" si="36"/>
        <v>#VALUE!</v>
      </c>
      <c r="F2350" s="149" t="s">
        <v>2867</v>
      </c>
      <c r="G2350" s="149" t="s">
        <v>2461</v>
      </c>
      <c r="H2350" s="149" t="s">
        <v>2517</v>
      </c>
      <c r="I2350" s="149" t="s">
        <v>1007</v>
      </c>
      <c r="J2350" s="151">
        <v>37300</v>
      </c>
    </row>
    <row r="2351" spans="1:10" hidden="1" x14ac:dyDescent="0.2">
      <c r="A2351" s="152" t="s">
        <v>529</v>
      </c>
      <c r="D2351" s="149" t="s">
        <v>8762</v>
      </c>
      <c r="E2351" s="149" t="e">
        <f t="shared" si="36"/>
        <v>#VALUE!</v>
      </c>
      <c r="F2351" s="149" t="s">
        <v>2867</v>
      </c>
      <c r="G2351" s="149" t="s">
        <v>2461</v>
      </c>
      <c r="H2351" s="149" t="s">
        <v>2517</v>
      </c>
      <c r="I2351" s="149" t="s">
        <v>1009</v>
      </c>
      <c r="J2351" s="151">
        <v>37300</v>
      </c>
    </row>
    <row r="2352" spans="1:10" hidden="1" x14ac:dyDescent="0.2">
      <c r="A2352" s="152" t="s">
        <v>529</v>
      </c>
      <c r="D2352" s="149" t="s">
        <v>8763</v>
      </c>
      <c r="E2352" s="149" t="e">
        <f t="shared" si="36"/>
        <v>#VALUE!</v>
      </c>
      <c r="F2352" s="149" t="s">
        <v>2867</v>
      </c>
      <c r="G2352" s="149" t="s">
        <v>2461</v>
      </c>
      <c r="H2352" s="149" t="s">
        <v>2517</v>
      </c>
      <c r="I2352" s="149" t="s">
        <v>1011</v>
      </c>
      <c r="J2352" s="151">
        <v>37300</v>
      </c>
    </row>
    <row r="2353" spans="1:10" hidden="1" x14ac:dyDescent="0.2">
      <c r="A2353" s="152" t="s">
        <v>529</v>
      </c>
      <c r="D2353" s="149" t="s">
        <v>5799</v>
      </c>
      <c r="E2353" s="149" t="e">
        <f t="shared" si="36"/>
        <v>#VALUE!</v>
      </c>
      <c r="F2353" s="149" t="s">
        <v>2867</v>
      </c>
      <c r="G2353" s="149" t="s">
        <v>2461</v>
      </c>
      <c r="H2353" s="149" t="s">
        <v>2517</v>
      </c>
      <c r="I2353" s="149" t="s">
        <v>1015</v>
      </c>
      <c r="J2353" s="151">
        <v>37300</v>
      </c>
    </row>
    <row r="2354" spans="1:10" hidden="1" x14ac:dyDescent="0.2">
      <c r="A2354" s="152" t="s">
        <v>529</v>
      </c>
      <c r="D2354" s="149" t="s">
        <v>5800</v>
      </c>
      <c r="E2354" s="149" t="e">
        <f t="shared" si="36"/>
        <v>#VALUE!</v>
      </c>
      <c r="F2354" s="149" t="s">
        <v>2867</v>
      </c>
      <c r="G2354" s="149" t="s">
        <v>2461</v>
      </c>
      <c r="H2354" s="149" t="s">
        <v>1060</v>
      </c>
      <c r="I2354" s="149" t="s">
        <v>1099</v>
      </c>
      <c r="J2354" s="151">
        <v>37300</v>
      </c>
    </row>
    <row r="2355" spans="1:10" hidden="1" x14ac:dyDescent="0.2">
      <c r="A2355" s="152" t="s">
        <v>529</v>
      </c>
      <c r="D2355" s="149" t="s">
        <v>5801</v>
      </c>
      <c r="E2355" s="149" t="e">
        <f t="shared" si="36"/>
        <v>#VALUE!</v>
      </c>
      <c r="F2355" s="149" t="s">
        <v>2867</v>
      </c>
      <c r="G2355" s="149" t="s">
        <v>2461</v>
      </c>
      <c r="H2355" s="149" t="s">
        <v>1060</v>
      </c>
      <c r="I2355" s="149" t="s">
        <v>1101</v>
      </c>
      <c r="J2355" s="151">
        <v>37300</v>
      </c>
    </row>
    <row r="2356" spans="1:10" hidden="1" x14ac:dyDescent="0.2">
      <c r="A2356" s="152" t="s">
        <v>529</v>
      </c>
      <c r="D2356" s="149" t="s">
        <v>5802</v>
      </c>
      <c r="E2356" s="149" t="e">
        <f t="shared" si="36"/>
        <v>#VALUE!</v>
      </c>
      <c r="F2356" s="149" t="s">
        <v>2867</v>
      </c>
      <c r="G2356" s="149" t="s">
        <v>2461</v>
      </c>
      <c r="H2356" s="149" t="s">
        <v>1060</v>
      </c>
      <c r="I2356" s="149" t="s">
        <v>1105</v>
      </c>
      <c r="J2356" s="151">
        <v>37300</v>
      </c>
    </row>
    <row r="2357" spans="1:10" hidden="1" x14ac:dyDescent="0.2">
      <c r="A2357" s="152" t="s">
        <v>529</v>
      </c>
      <c r="D2357" s="149" t="s">
        <v>5803</v>
      </c>
      <c r="E2357" s="149" t="e">
        <f t="shared" si="36"/>
        <v>#VALUE!</v>
      </c>
      <c r="F2357" s="149" t="s">
        <v>2867</v>
      </c>
      <c r="G2357" s="149" t="s">
        <v>2461</v>
      </c>
      <c r="H2357" s="149" t="s">
        <v>1060</v>
      </c>
      <c r="I2357" s="149" t="s">
        <v>1107</v>
      </c>
      <c r="J2357" s="151">
        <v>37300</v>
      </c>
    </row>
    <row r="2358" spans="1:10" hidden="1" x14ac:dyDescent="0.2">
      <c r="A2358" s="152" t="s">
        <v>529</v>
      </c>
      <c r="D2358" s="149" t="s">
        <v>5804</v>
      </c>
      <c r="E2358" s="149" t="e">
        <f t="shared" si="36"/>
        <v>#VALUE!</v>
      </c>
      <c r="F2358" s="149" t="s">
        <v>2867</v>
      </c>
      <c r="G2358" s="149" t="s">
        <v>2461</v>
      </c>
      <c r="H2358" s="149" t="s">
        <v>1060</v>
      </c>
      <c r="I2358" s="149" t="s">
        <v>1109</v>
      </c>
      <c r="J2358" s="151">
        <v>37300</v>
      </c>
    </row>
    <row r="2359" spans="1:10" hidden="1" x14ac:dyDescent="0.2">
      <c r="A2359" s="152" t="s">
        <v>529</v>
      </c>
      <c r="D2359" s="149" t="s">
        <v>5805</v>
      </c>
      <c r="E2359" s="149" t="e">
        <f t="shared" si="36"/>
        <v>#VALUE!</v>
      </c>
      <c r="F2359" s="149" t="s">
        <v>2867</v>
      </c>
      <c r="G2359" s="149" t="s">
        <v>2461</v>
      </c>
      <c r="H2359" s="149" t="s">
        <v>1060</v>
      </c>
      <c r="I2359" s="149" t="s">
        <v>1113</v>
      </c>
      <c r="J2359" s="151">
        <v>37300</v>
      </c>
    </row>
    <row r="2360" spans="1:10" hidden="1" x14ac:dyDescent="0.2">
      <c r="A2360" s="152" t="s">
        <v>529</v>
      </c>
      <c r="D2360" s="149" t="s">
        <v>5806</v>
      </c>
      <c r="E2360" s="149" t="e">
        <f t="shared" si="36"/>
        <v>#VALUE!</v>
      </c>
      <c r="F2360" s="149" t="s">
        <v>2867</v>
      </c>
      <c r="G2360" s="149" t="s">
        <v>2461</v>
      </c>
      <c r="H2360" s="149" t="s">
        <v>1060</v>
      </c>
      <c r="I2360" s="149" t="s">
        <v>1115</v>
      </c>
      <c r="J2360" s="151">
        <v>37300</v>
      </c>
    </row>
    <row r="2361" spans="1:10" hidden="1" x14ac:dyDescent="0.2">
      <c r="A2361" s="152" t="s">
        <v>529</v>
      </c>
      <c r="D2361" s="149" t="s">
        <v>5807</v>
      </c>
      <c r="E2361" s="149" t="e">
        <f t="shared" si="36"/>
        <v>#VALUE!</v>
      </c>
      <c r="F2361" s="149" t="s">
        <v>2867</v>
      </c>
      <c r="G2361" s="149" t="s">
        <v>2461</v>
      </c>
      <c r="H2361" s="149" t="s">
        <v>1060</v>
      </c>
      <c r="I2361" s="149" t="s">
        <v>2595</v>
      </c>
      <c r="J2361" s="151">
        <v>37300</v>
      </c>
    </row>
    <row r="2362" spans="1:10" hidden="1" x14ac:dyDescent="0.2">
      <c r="A2362" s="152" t="s">
        <v>529</v>
      </c>
      <c r="D2362" s="149" t="s">
        <v>5808</v>
      </c>
      <c r="E2362" s="149" t="e">
        <f t="shared" si="36"/>
        <v>#VALUE!</v>
      </c>
      <c r="F2362" s="149" t="s">
        <v>2867</v>
      </c>
      <c r="G2362" s="149" t="s">
        <v>2461</v>
      </c>
      <c r="H2362" s="149" t="s">
        <v>1060</v>
      </c>
      <c r="I2362" s="149" t="s">
        <v>2599</v>
      </c>
      <c r="J2362" s="151">
        <v>37300</v>
      </c>
    </row>
    <row r="2363" spans="1:10" hidden="1" x14ac:dyDescent="0.2">
      <c r="A2363" s="152" t="s">
        <v>529</v>
      </c>
      <c r="D2363" s="149" t="s">
        <v>5809</v>
      </c>
      <c r="E2363" s="149" t="e">
        <f t="shared" si="36"/>
        <v>#VALUE!</v>
      </c>
      <c r="F2363" s="149" t="s">
        <v>2867</v>
      </c>
      <c r="G2363" s="149" t="s">
        <v>2461</v>
      </c>
      <c r="H2363" s="149" t="s">
        <v>1060</v>
      </c>
      <c r="I2363" s="149" t="s">
        <v>2601</v>
      </c>
      <c r="J2363" s="151">
        <v>37300</v>
      </c>
    </row>
    <row r="2364" spans="1:10" hidden="1" x14ac:dyDescent="0.2">
      <c r="A2364" s="152" t="s">
        <v>529</v>
      </c>
      <c r="D2364" s="149" t="s">
        <v>5810</v>
      </c>
      <c r="E2364" s="149" t="e">
        <f t="shared" si="36"/>
        <v>#VALUE!</v>
      </c>
      <c r="F2364" s="149" t="s">
        <v>2867</v>
      </c>
      <c r="G2364" s="149" t="s">
        <v>2461</v>
      </c>
      <c r="H2364" s="149" t="s">
        <v>1060</v>
      </c>
      <c r="I2364" s="149" t="s">
        <v>2603</v>
      </c>
      <c r="J2364" s="151">
        <v>37300</v>
      </c>
    </row>
    <row r="2365" spans="1:10" hidden="1" x14ac:dyDescent="0.2">
      <c r="A2365" s="152" t="s">
        <v>529</v>
      </c>
      <c r="D2365" s="149" t="s">
        <v>5811</v>
      </c>
      <c r="E2365" s="149" t="e">
        <f t="shared" si="36"/>
        <v>#VALUE!</v>
      </c>
      <c r="F2365" s="149" t="s">
        <v>2867</v>
      </c>
      <c r="G2365" s="149" t="s">
        <v>2461</v>
      </c>
      <c r="H2365" s="149" t="s">
        <v>1060</v>
      </c>
      <c r="I2365" s="149" t="s">
        <v>2607</v>
      </c>
      <c r="J2365" s="151">
        <v>37300</v>
      </c>
    </row>
    <row r="2366" spans="1:10" hidden="1" x14ac:dyDescent="0.2">
      <c r="A2366" s="152" t="s">
        <v>529</v>
      </c>
      <c r="D2366" s="149" t="s">
        <v>5812</v>
      </c>
      <c r="E2366" s="149" t="e">
        <f t="shared" si="36"/>
        <v>#VALUE!</v>
      </c>
      <c r="F2366" s="149" t="s">
        <v>2867</v>
      </c>
      <c r="G2366" s="149" t="s">
        <v>2461</v>
      </c>
      <c r="H2366" s="149" t="s">
        <v>1060</v>
      </c>
      <c r="I2366" s="149" t="s">
        <v>2609</v>
      </c>
      <c r="J2366" s="151">
        <v>37300</v>
      </c>
    </row>
    <row r="2367" spans="1:10" hidden="1" x14ac:dyDescent="0.2">
      <c r="A2367" s="152" t="s">
        <v>529</v>
      </c>
      <c r="D2367" s="149" t="s">
        <v>5813</v>
      </c>
      <c r="E2367" s="149" t="e">
        <f t="shared" si="36"/>
        <v>#VALUE!</v>
      </c>
      <c r="F2367" s="149" t="s">
        <v>2867</v>
      </c>
      <c r="G2367" s="149" t="s">
        <v>2461</v>
      </c>
      <c r="H2367" s="149" t="s">
        <v>1060</v>
      </c>
      <c r="I2367" s="149" t="s">
        <v>2611</v>
      </c>
      <c r="J2367" s="151">
        <v>37300</v>
      </c>
    </row>
    <row r="2368" spans="1:10" hidden="1" x14ac:dyDescent="0.2">
      <c r="A2368" s="152" t="s">
        <v>529</v>
      </c>
      <c r="D2368" s="149" t="s">
        <v>5814</v>
      </c>
      <c r="E2368" s="149" t="e">
        <f t="shared" si="36"/>
        <v>#VALUE!</v>
      </c>
      <c r="F2368" s="149" t="s">
        <v>2867</v>
      </c>
      <c r="G2368" s="149" t="s">
        <v>2461</v>
      </c>
      <c r="H2368" s="149" t="s">
        <v>1060</v>
      </c>
      <c r="I2368" s="149" t="s">
        <v>2615</v>
      </c>
      <c r="J2368" s="151">
        <v>37300</v>
      </c>
    </row>
    <row r="2369" spans="1:10" hidden="1" x14ac:dyDescent="0.2">
      <c r="A2369" s="152" t="s">
        <v>529</v>
      </c>
      <c r="D2369" s="149" t="s">
        <v>5815</v>
      </c>
      <c r="E2369" s="149" t="e">
        <f t="shared" si="36"/>
        <v>#VALUE!</v>
      </c>
      <c r="F2369" s="149" t="s">
        <v>2867</v>
      </c>
      <c r="G2369" s="149" t="s">
        <v>2461</v>
      </c>
      <c r="H2369" s="149" t="s">
        <v>1060</v>
      </c>
      <c r="I2369" s="149" t="s">
        <v>2617</v>
      </c>
      <c r="J2369" s="151">
        <v>37300</v>
      </c>
    </row>
    <row r="2370" spans="1:10" hidden="1" x14ac:dyDescent="0.2">
      <c r="A2370" s="152" t="s">
        <v>529</v>
      </c>
      <c r="D2370" s="149" t="s">
        <v>5816</v>
      </c>
      <c r="E2370" s="149" t="e">
        <f t="shared" ref="E2370:E2433" si="37">VALUE(D2370)</f>
        <v>#VALUE!</v>
      </c>
      <c r="F2370" s="149" t="s">
        <v>2867</v>
      </c>
      <c r="G2370" s="149" t="s">
        <v>2461</v>
      </c>
      <c r="H2370" s="149" t="s">
        <v>1060</v>
      </c>
      <c r="I2370" s="149" t="s">
        <v>2619</v>
      </c>
      <c r="J2370" s="151">
        <v>37300</v>
      </c>
    </row>
    <row r="2371" spans="1:10" hidden="1" x14ac:dyDescent="0.2">
      <c r="A2371" s="152" t="s">
        <v>529</v>
      </c>
      <c r="D2371" s="149" t="s">
        <v>5817</v>
      </c>
      <c r="E2371" s="149" t="e">
        <f t="shared" si="37"/>
        <v>#VALUE!</v>
      </c>
      <c r="F2371" s="149" t="s">
        <v>2867</v>
      </c>
      <c r="G2371" s="149" t="s">
        <v>2461</v>
      </c>
      <c r="H2371" s="149" t="s">
        <v>1060</v>
      </c>
      <c r="I2371" s="149" t="s">
        <v>2436</v>
      </c>
      <c r="J2371" s="151">
        <v>37300</v>
      </c>
    </row>
    <row r="2372" spans="1:10" hidden="1" x14ac:dyDescent="0.2">
      <c r="A2372" s="152" t="s">
        <v>529</v>
      </c>
      <c r="D2372" s="149" t="s">
        <v>5818</v>
      </c>
      <c r="E2372" s="149" t="e">
        <f t="shared" si="37"/>
        <v>#VALUE!</v>
      </c>
      <c r="F2372" s="149" t="s">
        <v>2867</v>
      </c>
      <c r="G2372" s="149" t="s">
        <v>2461</v>
      </c>
      <c r="H2372" s="149" t="s">
        <v>1060</v>
      </c>
      <c r="I2372" s="149" t="s">
        <v>2438</v>
      </c>
      <c r="J2372" s="151">
        <v>37300</v>
      </c>
    </row>
    <row r="2373" spans="1:10" hidden="1" x14ac:dyDescent="0.2">
      <c r="A2373" s="152" t="s">
        <v>529</v>
      </c>
      <c r="D2373" s="149" t="s">
        <v>5819</v>
      </c>
      <c r="E2373" s="149" t="e">
        <f t="shared" si="37"/>
        <v>#VALUE!</v>
      </c>
      <c r="F2373" s="149" t="s">
        <v>2867</v>
      </c>
      <c r="G2373" s="149" t="s">
        <v>2461</v>
      </c>
      <c r="H2373" s="149" t="s">
        <v>1060</v>
      </c>
      <c r="I2373" s="149" t="s">
        <v>2440</v>
      </c>
      <c r="J2373" s="151">
        <v>37300</v>
      </c>
    </row>
    <row r="2374" spans="1:10" hidden="1" x14ac:dyDescent="0.2">
      <c r="A2374" s="152" t="s">
        <v>529</v>
      </c>
      <c r="D2374" s="149" t="s">
        <v>5820</v>
      </c>
      <c r="E2374" s="149" t="e">
        <f t="shared" si="37"/>
        <v>#VALUE!</v>
      </c>
      <c r="F2374" s="149" t="s">
        <v>2867</v>
      </c>
      <c r="G2374" s="149" t="s">
        <v>2461</v>
      </c>
      <c r="H2374" s="149" t="s">
        <v>1060</v>
      </c>
      <c r="I2374" s="149" t="s">
        <v>2444</v>
      </c>
      <c r="J2374" s="151">
        <v>37300</v>
      </c>
    </row>
    <row r="2375" spans="1:10" hidden="1" x14ac:dyDescent="0.2">
      <c r="A2375" s="152" t="s">
        <v>529</v>
      </c>
      <c r="D2375" s="149" t="s">
        <v>5821</v>
      </c>
      <c r="E2375" s="149" t="e">
        <f t="shared" si="37"/>
        <v>#VALUE!</v>
      </c>
      <c r="F2375" s="149" t="s">
        <v>2867</v>
      </c>
      <c r="G2375" s="149" t="s">
        <v>2461</v>
      </c>
      <c r="H2375" s="149" t="s">
        <v>1060</v>
      </c>
      <c r="I2375" s="149" t="s">
        <v>2446</v>
      </c>
      <c r="J2375" s="151">
        <v>37300</v>
      </c>
    </row>
    <row r="2376" spans="1:10" hidden="1" x14ac:dyDescent="0.2">
      <c r="A2376" s="152" t="s">
        <v>529</v>
      </c>
      <c r="D2376" s="149" t="s">
        <v>5822</v>
      </c>
      <c r="E2376" s="149" t="e">
        <f t="shared" si="37"/>
        <v>#VALUE!</v>
      </c>
      <c r="F2376" s="149" t="s">
        <v>2867</v>
      </c>
      <c r="G2376" s="149" t="s">
        <v>2461</v>
      </c>
      <c r="H2376" s="149" t="s">
        <v>1060</v>
      </c>
      <c r="I2376" s="149" t="s">
        <v>2448</v>
      </c>
      <c r="J2376" s="151">
        <v>37300</v>
      </c>
    </row>
    <row r="2377" spans="1:10" hidden="1" x14ac:dyDescent="0.2">
      <c r="A2377" s="152" t="s">
        <v>529</v>
      </c>
      <c r="D2377" s="149" t="s">
        <v>5823</v>
      </c>
      <c r="E2377" s="149" t="e">
        <f t="shared" si="37"/>
        <v>#VALUE!</v>
      </c>
      <c r="F2377" s="149" t="s">
        <v>2867</v>
      </c>
      <c r="G2377" s="149" t="s">
        <v>2461</v>
      </c>
      <c r="H2377" s="149" t="s">
        <v>1060</v>
      </c>
      <c r="I2377" s="149" t="s">
        <v>2452</v>
      </c>
      <c r="J2377" s="151">
        <v>37300</v>
      </c>
    </row>
    <row r="2378" spans="1:10" hidden="1" x14ac:dyDescent="0.2">
      <c r="A2378" s="152" t="s">
        <v>529</v>
      </c>
      <c r="D2378" s="149" t="s">
        <v>5824</v>
      </c>
      <c r="E2378" s="149" t="e">
        <f t="shared" si="37"/>
        <v>#VALUE!</v>
      </c>
      <c r="F2378" s="149" t="s">
        <v>2867</v>
      </c>
      <c r="G2378" s="149" t="s">
        <v>2461</v>
      </c>
      <c r="H2378" s="149" t="s">
        <v>1060</v>
      </c>
      <c r="I2378" s="149" t="s">
        <v>2454</v>
      </c>
      <c r="J2378" s="151">
        <v>37300</v>
      </c>
    </row>
    <row r="2379" spans="1:10" hidden="1" x14ac:dyDescent="0.2">
      <c r="A2379" s="152" t="s">
        <v>529</v>
      </c>
      <c r="D2379" s="149" t="s">
        <v>5825</v>
      </c>
      <c r="E2379" s="149" t="e">
        <f t="shared" si="37"/>
        <v>#VALUE!</v>
      </c>
      <c r="F2379" s="149" t="s">
        <v>2867</v>
      </c>
      <c r="G2379" s="149" t="s">
        <v>2461</v>
      </c>
      <c r="H2379" s="149" t="s">
        <v>1060</v>
      </c>
      <c r="I2379" s="149" t="s">
        <v>2456</v>
      </c>
      <c r="J2379" s="151">
        <v>37300</v>
      </c>
    </row>
    <row r="2380" spans="1:10" hidden="1" x14ac:dyDescent="0.2">
      <c r="A2380" s="152" t="s">
        <v>529</v>
      </c>
      <c r="D2380" s="149" t="s">
        <v>5826</v>
      </c>
      <c r="E2380" s="149" t="e">
        <f t="shared" si="37"/>
        <v>#VALUE!</v>
      </c>
      <c r="F2380" s="149" t="s">
        <v>2867</v>
      </c>
      <c r="G2380" s="149" t="s">
        <v>2461</v>
      </c>
      <c r="H2380" s="149" t="s">
        <v>1060</v>
      </c>
      <c r="I2380" s="149" t="s">
        <v>991</v>
      </c>
      <c r="J2380" s="151">
        <v>37300</v>
      </c>
    </row>
    <row r="2381" spans="1:10" hidden="1" x14ac:dyDescent="0.2">
      <c r="A2381" s="152" t="s">
        <v>529</v>
      </c>
      <c r="D2381" s="149" t="s">
        <v>5827</v>
      </c>
      <c r="E2381" s="149" t="e">
        <f t="shared" si="37"/>
        <v>#VALUE!</v>
      </c>
      <c r="F2381" s="149" t="s">
        <v>2867</v>
      </c>
      <c r="G2381" s="149" t="s">
        <v>2461</v>
      </c>
      <c r="H2381" s="149" t="s">
        <v>1060</v>
      </c>
      <c r="I2381" s="149" t="s">
        <v>993</v>
      </c>
      <c r="J2381" s="151">
        <v>37300</v>
      </c>
    </row>
    <row r="2382" spans="1:10" hidden="1" x14ac:dyDescent="0.2">
      <c r="A2382" s="152" t="s">
        <v>529</v>
      </c>
      <c r="D2382" s="149" t="s">
        <v>5828</v>
      </c>
      <c r="E2382" s="149" t="e">
        <f t="shared" si="37"/>
        <v>#VALUE!</v>
      </c>
      <c r="F2382" s="149" t="s">
        <v>2867</v>
      </c>
      <c r="G2382" s="149" t="s">
        <v>2461</v>
      </c>
      <c r="H2382" s="149" t="s">
        <v>1060</v>
      </c>
      <c r="I2382" s="149" t="s">
        <v>995</v>
      </c>
      <c r="J2382" s="151">
        <v>37300</v>
      </c>
    </row>
    <row r="2383" spans="1:10" hidden="1" x14ac:dyDescent="0.2">
      <c r="A2383" s="152" t="s">
        <v>529</v>
      </c>
      <c r="D2383" s="149" t="s">
        <v>5829</v>
      </c>
      <c r="E2383" s="149" t="e">
        <f t="shared" si="37"/>
        <v>#VALUE!</v>
      </c>
      <c r="F2383" s="149" t="s">
        <v>2867</v>
      </c>
      <c r="G2383" s="149" t="s">
        <v>2461</v>
      </c>
      <c r="H2383" s="149" t="s">
        <v>1060</v>
      </c>
      <c r="I2383" s="149" t="s">
        <v>999</v>
      </c>
      <c r="J2383" s="151">
        <v>37300</v>
      </c>
    </row>
    <row r="2384" spans="1:10" hidden="1" x14ac:dyDescent="0.2">
      <c r="A2384" s="152" t="s">
        <v>529</v>
      </c>
      <c r="D2384" s="149" t="s">
        <v>5830</v>
      </c>
      <c r="E2384" s="149" t="e">
        <f t="shared" si="37"/>
        <v>#VALUE!</v>
      </c>
      <c r="F2384" s="149" t="s">
        <v>2867</v>
      </c>
      <c r="G2384" s="149" t="s">
        <v>2461</v>
      </c>
      <c r="H2384" s="149" t="s">
        <v>1060</v>
      </c>
      <c r="I2384" s="149" t="s">
        <v>1001</v>
      </c>
      <c r="J2384" s="151">
        <v>37300</v>
      </c>
    </row>
    <row r="2385" spans="1:10" hidden="1" x14ac:dyDescent="0.2">
      <c r="A2385" s="152" t="s">
        <v>529</v>
      </c>
      <c r="D2385" s="149" t="s">
        <v>5831</v>
      </c>
      <c r="E2385" s="149" t="e">
        <f t="shared" si="37"/>
        <v>#VALUE!</v>
      </c>
      <c r="F2385" s="149" t="s">
        <v>2867</v>
      </c>
      <c r="G2385" s="149" t="s">
        <v>2461</v>
      </c>
      <c r="H2385" s="149" t="s">
        <v>1060</v>
      </c>
      <c r="I2385" s="149" t="s">
        <v>1003</v>
      </c>
      <c r="J2385" s="151">
        <v>37300</v>
      </c>
    </row>
    <row r="2386" spans="1:10" hidden="1" x14ac:dyDescent="0.2">
      <c r="A2386" s="152" t="s">
        <v>529</v>
      </c>
      <c r="D2386" s="149" t="s">
        <v>5832</v>
      </c>
      <c r="E2386" s="149" t="e">
        <f t="shared" si="37"/>
        <v>#VALUE!</v>
      </c>
      <c r="F2386" s="149" t="s">
        <v>2867</v>
      </c>
      <c r="G2386" s="149" t="s">
        <v>2461</v>
      </c>
      <c r="H2386" s="149" t="s">
        <v>1060</v>
      </c>
      <c r="I2386" s="149" t="s">
        <v>1007</v>
      </c>
      <c r="J2386" s="151">
        <v>37300</v>
      </c>
    </row>
    <row r="2387" spans="1:10" hidden="1" x14ac:dyDescent="0.2">
      <c r="A2387" s="152" t="s">
        <v>529</v>
      </c>
      <c r="D2387" s="149" t="s">
        <v>5833</v>
      </c>
      <c r="E2387" s="149" t="e">
        <f t="shared" si="37"/>
        <v>#VALUE!</v>
      </c>
      <c r="F2387" s="149" t="s">
        <v>2867</v>
      </c>
      <c r="G2387" s="149" t="s">
        <v>2461</v>
      </c>
      <c r="H2387" s="149" t="s">
        <v>1060</v>
      </c>
      <c r="I2387" s="149" t="s">
        <v>1009</v>
      </c>
      <c r="J2387" s="151">
        <v>37300</v>
      </c>
    </row>
    <row r="2388" spans="1:10" hidden="1" x14ac:dyDescent="0.2">
      <c r="A2388" s="152" t="s">
        <v>529</v>
      </c>
      <c r="D2388" s="149" t="s">
        <v>5834</v>
      </c>
      <c r="E2388" s="149" t="e">
        <f t="shared" si="37"/>
        <v>#VALUE!</v>
      </c>
      <c r="F2388" s="149" t="s">
        <v>2867</v>
      </c>
      <c r="G2388" s="149" t="s">
        <v>2461</v>
      </c>
      <c r="H2388" s="149" t="s">
        <v>1060</v>
      </c>
      <c r="I2388" s="149" t="s">
        <v>1011</v>
      </c>
      <c r="J2388" s="151">
        <v>37300</v>
      </c>
    </row>
    <row r="2389" spans="1:10" hidden="1" x14ac:dyDescent="0.2">
      <c r="A2389" s="152" t="s">
        <v>529</v>
      </c>
      <c r="D2389" s="149" t="s">
        <v>5835</v>
      </c>
      <c r="E2389" s="149" t="e">
        <f t="shared" si="37"/>
        <v>#VALUE!</v>
      </c>
      <c r="F2389" s="149" t="s">
        <v>2867</v>
      </c>
      <c r="G2389" s="149" t="s">
        <v>2461</v>
      </c>
      <c r="H2389" s="149" t="s">
        <v>1060</v>
      </c>
      <c r="I2389" s="149" t="s">
        <v>1015</v>
      </c>
      <c r="J2389" s="151">
        <v>37300</v>
      </c>
    </row>
    <row r="2390" spans="1:10" hidden="1" x14ac:dyDescent="0.2">
      <c r="A2390" s="152" t="s">
        <v>529</v>
      </c>
      <c r="D2390" s="149" t="s">
        <v>5836</v>
      </c>
      <c r="E2390" s="149" t="e">
        <f t="shared" si="37"/>
        <v>#VALUE!</v>
      </c>
      <c r="F2390" s="149" t="s">
        <v>2867</v>
      </c>
      <c r="G2390" s="149" t="s">
        <v>2461</v>
      </c>
      <c r="H2390" s="149" t="s">
        <v>1073</v>
      </c>
      <c r="I2390" s="149" t="s">
        <v>1099</v>
      </c>
      <c r="J2390" s="151">
        <v>37300</v>
      </c>
    </row>
    <row r="2391" spans="1:10" hidden="1" x14ac:dyDescent="0.2">
      <c r="A2391" s="152" t="s">
        <v>529</v>
      </c>
      <c r="D2391" s="149" t="s">
        <v>5837</v>
      </c>
      <c r="E2391" s="149" t="e">
        <f t="shared" si="37"/>
        <v>#VALUE!</v>
      </c>
      <c r="F2391" s="149" t="s">
        <v>2867</v>
      </c>
      <c r="G2391" s="149" t="s">
        <v>2461</v>
      </c>
      <c r="H2391" s="149" t="s">
        <v>1073</v>
      </c>
      <c r="I2391" s="149" t="s">
        <v>1101</v>
      </c>
      <c r="J2391" s="151">
        <v>37300</v>
      </c>
    </row>
    <row r="2392" spans="1:10" hidden="1" x14ac:dyDescent="0.2">
      <c r="A2392" s="152" t="s">
        <v>529</v>
      </c>
      <c r="D2392" s="149" t="s">
        <v>5838</v>
      </c>
      <c r="E2392" s="149" t="e">
        <f t="shared" si="37"/>
        <v>#VALUE!</v>
      </c>
      <c r="F2392" s="149" t="s">
        <v>2867</v>
      </c>
      <c r="G2392" s="149" t="s">
        <v>2461</v>
      </c>
      <c r="H2392" s="149" t="s">
        <v>1073</v>
      </c>
      <c r="I2392" s="149" t="s">
        <v>1105</v>
      </c>
      <c r="J2392" s="151">
        <v>37300</v>
      </c>
    </row>
    <row r="2393" spans="1:10" hidden="1" x14ac:dyDescent="0.2">
      <c r="A2393" s="152" t="s">
        <v>529</v>
      </c>
      <c r="D2393" s="149" t="s">
        <v>5839</v>
      </c>
      <c r="E2393" s="149" t="e">
        <f t="shared" si="37"/>
        <v>#VALUE!</v>
      </c>
      <c r="F2393" s="149" t="s">
        <v>2867</v>
      </c>
      <c r="G2393" s="149" t="s">
        <v>2461</v>
      </c>
      <c r="H2393" s="149" t="s">
        <v>1073</v>
      </c>
      <c r="I2393" s="149" t="s">
        <v>1107</v>
      </c>
      <c r="J2393" s="151">
        <v>37300</v>
      </c>
    </row>
    <row r="2394" spans="1:10" hidden="1" x14ac:dyDescent="0.2">
      <c r="A2394" s="152" t="s">
        <v>529</v>
      </c>
      <c r="D2394" s="149" t="s">
        <v>5840</v>
      </c>
      <c r="E2394" s="149" t="e">
        <f t="shared" si="37"/>
        <v>#VALUE!</v>
      </c>
      <c r="F2394" s="149" t="s">
        <v>2867</v>
      </c>
      <c r="G2394" s="149" t="s">
        <v>2461</v>
      </c>
      <c r="H2394" s="149" t="s">
        <v>1073</v>
      </c>
      <c r="I2394" s="149" t="s">
        <v>1109</v>
      </c>
      <c r="J2394" s="151">
        <v>37300</v>
      </c>
    </row>
    <row r="2395" spans="1:10" hidden="1" x14ac:dyDescent="0.2">
      <c r="A2395" s="152" t="s">
        <v>529</v>
      </c>
      <c r="D2395" s="149" t="s">
        <v>5841</v>
      </c>
      <c r="E2395" s="149" t="e">
        <f t="shared" si="37"/>
        <v>#VALUE!</v>
      </c>
      <c r="F2395" s="149" t="s">
        <v>2867</v>
      </c>
      <c r="G2395" s="149" t="s">
        <v>2461</v>
      </c>
      <c r="H2395" s="149" t="s">
        <v>1073</v>
      </c>
      <c r="I2395" s="149" t="s">
        <v>1113</v>
      </c>
      <c r="J2395" s="151">
        <v>37300</v>
      </c>
    </row>
    <row r="2396" spans="1:10" hidden="1" x14ac:dyDescent="0.2">
      <c r="A2396" s="152" t="s">
        <v>529</v>
      </c>
      <c r="D2396" s="149" t="s">
        <v>5842</v>
      </c>
      <c r="E2396" s="149" t="e">
        <f t="shared" si="37"/>
        <v>#VALUE!</v>
      </c>
      <c r="F2396" s="149" t="s">
        <v>2867</v>
      </c>
      <c r="G2396" s="149" t="s">
        <v>2461</v>
      </c>
      <c r="H2396" s="149" t="s">
        <v>1073</v>
      </c>
      <c r="I2396" s="149" t="s">
        <v>1115</v>
      </c>
      <c r="J2396" s="151">
        <v>37300</v>
      </c>
    </row>
    <row r="2397" spans="1:10" hidden="1" x14ac:dyDescent="0.2">
      <c r="A2397" s="152" t="s">
        <v>529</v>
      </c>
      <c r="D2397" s="149" t="s">
        <v>5843</v>
      </c>
      <c r="E2397" s="149" t="e">
        <f t="shared" si="37"/>
        <v>#VALUE!</v>
      </c>
      <c r="F2397" s="149" t="s">
        <v>2867</v>
      </c>
      <c r="G2397" s="149" t="s">
        <v>2461</v>
      </c>
      <c r="H2397" s="149" t="s">
        <v>1073</v>
      </c>
      <c r="I2397" s="149" t="s">
        <v>2595</v>
      </c>
      <c r="J2397" s="151">
        <v>37300</v>
      </c>
    </row>
    <row r="2398" spans="1:10" hidden="1" x14ac:dyDescent="0.2">
      <c r="A2398" s="152" t="s">
        <v>529</v>
      </c>
      <c r="D2398" s="149" t="s">
        <v>5844</v>
      </c>
      <c r="E2398" s="149" t="e">
        <f t="shared" si="37"/>
        <v>#VALUE!</v>
      </c>
      <c r="F2398" s="149" t="s">
        <v>2867</v>
      </c>
      <c r="G2398" s="149" t="s">
        <v>2461</v>
      </c>
      <c r="H2398" s="149" t="s">
        <v>1073</v>
      </c>
      <c r="I2398" s="149" t="s">
        <v>2599</v>
      </c>
      <c r="J2398" s="151">
        <v>37300</v>
      </c>
    </row>
    <row r="2399" spans="1:10" hidden="1" x14ac:dyDescent="0.2">
      <c r="A2399" s="152" t="s">
        <v>529</v>
      </c>
      <c r="D2399" s="149" t="s">
        <v>5845</v>
      </c>
      <c r="E2399" s="149" t="e">
        <f t="shared" si="37"/>
        <v>#VALUE!</v>
      </c>
      <c r="F2399" s="149" t="s">
        <v>2867</v>
      </c>
      <c r="G2399" s="149" t="s">
        <v>2461</v>
      </c>
      <c r="H2399" s="149" t="s">
        <v>1073</v>
      </c>
      <c r="I2399" s="149" t="s">
        <v>2601</v>
      </c>
      <c r="J2399" s="151">
        <v>37300</v>
      </c>
    </row>
    <row r="2400" spans="1:10" hidden="1" x14ac:dyDescent="0.2">
      <c r="A2400" s="152" t="s">
        <v>529</v>
      </c>
      <c r="D2400" s="149" t="s">
        <v>5846</v>
      </c>
      <c r="E2400" s="149" t="e">
        <f t="shared" si="37"/>
        <v>#VALUE!</v>
      </c>
      <c r="F2400" s="149" t="s">
        <v>2867</v>
      </c>
      <c r="G2400" s="149" t="s">
        <v>2461</v>
      </c>
      <c r="H2400" s="149" t="s">
        <v>1073</v>
      </c>
      <c r="I2400" s="149" t="s">
        <v>2603</v>
      </c>
      <c r="J2400" s="151">
        <v>37300</v>
      </c>
    </row>
    <row r="2401" spans="1:10" hidden="1" x14ac:dyDescent="0.2">
      <c r="A2401" s="152" t="s">
        <v>529</v>
      </c>
      <c r="D2401" s="149" t="s">
        <v>5847</v>
      </c>
      <c r="E2401" s="149" t="e">
        <f t="shared" si="37"/>
        <v>#VALUE!</v>
      </c>
      <c r="F2401" s="149" t="s">
        <v>2867</v>
      </c>
      <c r="G2401" s="149" t="s">
        <v>2461</v>
      </c>
      <c r="H2401" s="149" t="s">
        <v>1073</v>
      </c>
      <c r="I2401" s="149" t="s">
        <v>2607</v>
      </c>
      <c r="J2401" s="151">
        <v>37300</v>
      </c>
    </row>
    <row r="2402" spans="1:10" hidden="1" x14ac:dyDescent="0.2">
      <c r="A2402" s="152" t="s">
        <v>529</v>
      </c>
      <c r="D2402" s="149" t="s">
        <v>5848</v>
      </c>
      <c r="E2402" s="149" t="e">
        <f t="shared" si="37"/>
        <v>#VALUE!</v>
      </c>
      <c r="F2402" s="149" t="s">
        <v>2867</v>
      </c>
      <c r="G2402" s="149" t="s">
        <v>2461</v>
      </c>
      <c r="H2402" s="149" t="s">
        <v>1073</v>
      </c>
      <c r="I2402" s="149" t="s">
        <v>2609</v>
      </c>
      <c r="J2402" s="151">
        <v>37300</v>
      </c>
    </row>
    <row r="2403" spans="1:10" hidden="1" x14ac:dyDescent="0.2">
      <c r="A2403" s="152" t="s">
        <v>529</v>
      </c>
      <c r="D2403" s="149" t="s">
        <v>5849</v>
      </c>
      <c r="E2403" s="149" t="e">
        <f t="shared" si="37"/>
        <v>#VALUE!</v>
      </c>
      <c r="F2403" s="149" t="s">
        <v>2867</v>
      </c>
      <c r="G2403" s="149" t="s">
        <v>2461</v>
      </c>
      <c r="H2403" s="149" t="s">
        <v>1073</v>
      </c>
      <c r="I2403" s="149" t="s">
        <v>2611</v>
      </c>
      <c r="J2403" s="151">
        <v>37300</v>
      </c>
    </row>
    <row r="2404" spans="1:10" hidden="1" x14ac:dyDescent="0.2">
      <c r="A2404" s="152" t="s">
        <v>529</v>
      </c>
      <c r="D2404" s="149" t="s">
        <v>5850</v>
      </c>
      <c r="E2404" s="149" t="e">
        <f t="shared" si="37"/>
        <v>#VALUE!</v>
      </c>
      <c r="F2404" s="149" t="s">
        <v>2867</v>
      </c>
      <c r="G2404" s="149" t="s">
        <v>2461</v>
      </c>
      <c r="H2404" s="149" t="s">
        <v>1073</v>
      </c>
      <c r="I2404" s="149" t="s">
        <v>2615</v>
      </c>
      <c r="J2404" s="151">
        <v>37300</v>
      </c>
    </row>
    <row r="2405" spans="1:10" hidden="1" x14ac:dyDescent="0.2">
      <c r="A2405" s="152" t="s">
        <v>529</v>
      </c>
      <c r="D2405" s="149" t="s">
        <v>5851</v>
      </c>
      <c r="E2405" s="149" t="e">
        <f t="shared" si="37"/>
        <v>#VALUE!</v>
      </c>
      <c r="F2405" s="149" t="s">
        <v>2867</v>
      </c>
      <c r="G2405" s="149" t="s">
        <v>2461</v>
      </c>
      <c r="H2405" s="149" t="s">
        <v>1073</v>
      </c>
      <c r="I2405" s="149" t="s">
        <v>2617</v>
      </c>
      <c r="J2405" s="151">
        <v>37300</v>
      </c>
    </row>
    <row r="2406" spans="1:10" hidden="1" x14ac:dyDescent="0.2">
      <c r="A2406" s="152" t="s">
        <v>529</v>
      </c>
      <c r="D2406" s="149" t="s">
        <v>5852</v>
      </c>
      <c r="E2406" s="149" t="e">
        <f t="shared" si="37"/>
        <v>#VALUE!</v>
      </c>
      <c r="F2406" s="149" t="s">
        <v>2867</v>
      </c>
      <c r="G2406" s="149" t="s">
        <v>2461</v>
      </c>
      <c r="H2406" s="149" t="s">
        <v>1073</v>
      </c>
      <c r="I2406" s="149" t="s">
        <v>2619</v>
      </c>
      <c r="J2406" s="151">
        <v>37300</v>
      </c>
    </row>
    <row r="2407" spans="1:10" hidden="1" x14ac:dyDescent="0.2">
      <c r="A2407" s="152" t="s">
        <v>529</v>
      </c>
      <c r="D2407" s="149" t="s">
        <v>5853</v>
      </c>
      <c r="E2407" s="149" t="e">
        <f t="shared" si="37"/>
        <v>#VALUE!</v>
      </c>
      <c r="F2407" s="149" t="s">
        <v>2867</v>
      </c>
      <c r="G2407" s="149" t="s">
        <v>2461</v>
      </c>
      <c r="H2407" s="149" t="s">
        <v>1073</v>
      </c>
      <c r="I2407" s="149" t="s">
        <v>2436</v>
      </c>
      <c r="J2407" s="151">
        <v>37300</v>
      </c>
    </row>
    <row r="2408" spans="1:10" hidden="1" x14ac:dyDescent="0.2">
      <c r="A2408" s="152" t="s">
        <v>529</v>
      </c>
      <c r="D2408" s="149" t="s">
        <v>5854</v>
      </c>
      <c r="E2408" s="149" t="e">
        <f t="shared" si="37"/>
        <v>#VALUE!</v>
      </c>
      <c r="F2408" s="149" t="s">
        <v>2867</v>
      </c>
      <c r="G2408" s="149" t="s">
        <v>2461</v>
      </c>
      <c r="H2408" s="149" t="s">
        <v>1073</v>
      </c>
      <c r="I2408" s="149" t="s">
        <v>2438</v>
      </c>
      <c r="J2408" s="151">
        <v>37300</v>
      </c>
    </row>
    <row r="2409" spans="1:10" hidden="1" x14ac:dyDescent="0.2">
      <c r="A2409" s="152" t="s">
        <v>529</v>
      </c>
      <c r="D2409" s="149" t="s">
        <v>5855</v>
      </c>
      <c r="E2409" s="149" t="e">
        <f t="shared" si="37"/>
        <v>#VALUE!</v>
      </c>
      <c r="F2409" s="149" t="s">
        <v>2867</v>
      </c>
      <c r="G2409" s="149" t="s">
        <v>2461</v>
      </c>
      <c r="H2409" s="149" t="s">
        <v>1073</v>
      </c>
      <c r="I2409" s="149" t="s">
        <v>2440</v>
      </c>
      <c r="J2409" s="151">
        <v>37300</v>
      </c>
    </row>
    <row r="2410" spans="1:10" hidden="1" x14ac:dyDescent="0.2">
      <c r="A2410" s="152" t="s">
        <v>529</v>
      </c>
      <c r="D2410" s="149" t="s">
        <v>5856</v>
      </c>
      <c r="E2410" s="149" t="e">
        <f t="shared" si="37"/>
        <v>#VALUE!</v>
      </c>
      <c r="F2410" s="149" t="s">
        <v>2867</v>
      </c>
      <c r="G2410" s="149" t="s">
        <v>2461</v>
      </c>
      <c r="H2410" s="149" t="s">
        <v>1073</v>
      </c>
      <c r="I2410" s="149" t="s">
        <v>2444</v>
      </c>
      <c r="J2410" s="151">
        <v>37300</v>
      </c>
    </row>
    <row r="2411" spans="1:10" hidden="1" x14ac:dyDescent="0.2">
      <c r="A2411" s="152" t="s">
        <v>529</v>
      </c>
      <c r="D2411" s="149" t="s">
        <v>5857</v>
      </c>
      <c r="E2411" s="149" t="e">
        <f t="shared" si="37"/>
        <v>#VALUE!</v>
      </c>
      <c r="F2411" s="149" t="s">
        <v>2867</v>
      </c>
      <c r="G2411" s="149" t="s">
        <v>2461</v>
      </c>
      <c r="H2411" s="149" t="s">
        <v>1073</v>
      </c>
      <c r="I2411" s="149" t="s">
        <v>2446</v>
      </c>
      <c r="J2411" s="151">
        <v>37300</v>
      </c>
    </row>
    <row r="2412" spans="1:10" hidden="1" x14ac:dyDescent="0.2">
      <c r="A2412" s="152" t="s">
        <v>529</v>
      </c>
      <c r="D2412" s="149" t="s">
        <v>5858</v>
      </c>
      <c r="E2412" s="149" t="e">
        <f t="shared" si="37"/>
        <v>#VALUE!</v>
      </c>
      <c r="F2412" s="149" t="s">
        <v>2867</v>
      </c>
      <c r="G2412" s="149" t="s">
        <v>2461</v>
      </c>
      <c r="H2412" s="149" t="s">
        <v>1073</v>
      </c>
      <c r="I2412" s="149" t="s">
        <v>2448</v>
      </c>
      <c r="J2412" s="151">
        <v>37300</v>
      </c>
    </row>
    <row r="2413" spans="1:10" hidden="1" x14ac:dyDescent="0.2">
      <c r="A2413" s="152" t="s">
        <v>529</v>
      </c>
      <c r="D2413" s="149" t="s">
        <v>5859</v>
      </c>
      <c r="E2413" s="149" t="e">
        <f t="shared" si="37"/>
        <v>#VALUE!</v>
      </c>
      <c r="F2413" s="149" t="s">
        <v>2867</v>
      </c>
      <c r="G2413" s="149" t="s">
        <v>2461</v>
      </c>
      <c r="H2413" s="149" t="s">
        <v>1073</v>
      </c>
      <c r="I2413" s="149" t="s">
        <v>2452</v>
      </c>
      <c r="J2413" s="151">
        <v>37300</v>
      </c>
    </row>
    <row r="2414" spans="1:10" hidden="1" x14ac:dyDescent="0.2">
      <c r="A2414" s="152" t="s">
        <v>529</v>
      </c>
      <c r="D2414" s="149" t="s">
        <v>5860</v>
      </c>
      <c r="E2414" s="149" t="e">
        <f t="shared" si="37"/>
        <v>#VALUE!</v>
      </c>
      <c r="F2414" s="149" t="s">
        <v>2867</v>
      </c>
      <c r="G2414" s="149" t="s">
        <v>2461</v>
      </c>
      <c r="H2414" s="149" t="s">
        <v>1073</v>
      </c>
      <c r="I2414" s="149" t="s">
        <v>2454</v>
      </c>
      <c r="J2414" s="151">
        <v>37300</v>
      </c>
    </row>
    <row r="2415" spans="1:10" hidden="1" x14ac:dyDescent="0.2">
      <c r="A2415" s="152" t="s">
        <v>529</v>
      </c>
      <c r="D2415" s="149" t="s">
        <v>5861</v>
      </c>
      <c r="E2415" s="149" t="e">
        <f t="shared" si="37"/>
        <v>#VALUE!</v>
      </c>
      <c r="F2415" s="149" t="s">
        <v>2867</v>
      </c>
      <c r="G2415" s="149" t="s">
        <v>2461</v>
      </c>
      <c r="H2415" s="149" t="s">
        <v>1073</v>
      </c>
      <c r="I2415" s="149" t="s">
        <v>2456</v>
      </c>
      <c r="J2415" s="151">
        <v>37300</v>
      </c>
    </row>
    <row r="2416" spans="1:10" hidden="1" x14ac:dyDescent="0.2">
      <c r="A2416" s="152" t="s">
        <v>529</v>
      </c>
      <c r="D2416" s="149" t="s">
        <v>5862</v>
      </c>
      <c r="E2416" s="149" t="e">
        <f t="shared" si="37"/>
        <v>#VALUE!</v>
      </c>
      <c r="F2416" s="149" t="s">
        <v>2867</v>
      </c>
      <c r="G2416" s="149" t="s">
        <v>2461</v>
      </c>
      <c r="H2416" s="149" t="s">
        <v>1073</v>
      </c>
      <c r="I2416" s="149" t="s">
        <v>991</v>
      </c>
      <c r="J2416" s="151">
        <v>37300</v>
      </c>
    </row>
    <row r="2417" spans="1:10" hidden="1" x14ac:dyDescent="0.2">
      <c r="A2417" s="152" t="s">
        <v>529</v>
      </c>
      <c r="D2417" s="149" t="s">
        <v>5863</v>
      </c>
      <c r="E2417" s="149" t="e">
        <f t="shared" si="37"/>
        <v>#VALUE!</v>
      </c>
      <c r="F2417" s="149" t="s">
        <v>2867</v>
      </c>
      <c r="G2417" s="149" t="s">
        <v>2461</v>
      </c>
      <c r="H2417" s="149" t="s">
        <v>1073</v>
      </c>
      <c r="I2417" s="149" t="s">
        <v>993</v>
      </c>
      <c r="J2417" s="151">
        <v>37300</v>
      </c>
    </row>
    <row r="2418" spans="1:10" hidden="1" x14ac:dyDescent="0.2">
      <c r="A2418" s="152" t="s">
        <v>529</v>
      </c>
      <c r="D2418" s="149" t="s">
        <v>5864</v>
      </c>
      <c r="E2418" s="149" t="e">
        <f t="shared" si="37"/>
        <v>#VALUE!</v>
      </c>
      <c r="F2418" s="149" t="s">
        <v>2867</v>
      </c>
      <c r="G2418" s="149" t="s">
        <v>2461</v>
      </c>
      <c r="H2418" s="149" t="s">
        <v>1073</v>
      </c>
      <c r="I2418" s="149" t="s">
        <v>995</v>
      </c>
      <c r="J2418" s="151">
        <v>37300</v>
      </c>
    </row>
    <row r="2419" spans="1:10" hidden="1" x14ac:dyDescent="0.2">
      <c r="A2419" s="152" t="s">
        <v>529</v>
      </c>
      <c r="D2419" s="149" t="s">
        <v>5865</v>
      </c>
      <c r="E2419" s="149" t="e">
        <f t="shared" si="37"/>
        <v>#VALUE!</v>
      </c>
      <c r="F2419" s="149" t="s">
        <v>2867</v>
      </c>
      <c r="G2419" s="149" t="s">
        <v>2461</v>
      </c>
      <c r="H2419" s="149" t="s">
        <v>1073</v>
      </c>
      <c r="I2419" s="149" t="s">
        <v>999</v>
      </c>
      <c r="J2419" s="151">
        <v>37300</v>
      </c>
    </row>
    <row r="2420" spans="1:10" hidden="1" x14ac:dyDescent="0.2">
      <c r="A2420" s="152" t="s">
        <v>529</v>
      </c>
      <c r="D2420" s="149" t="s">
        <v>5866</v>
      </c>
      <c r="E2420" s="149" t="e">
        <f t="shared" si="37"/>
        <v>#VALUE!</v>
      </c>
      <c r="F2420" s="149" t="s">
        <v>2867</v>
      </c>
      <c r="G2420" s="149" t="s">
        <v>2461</v>
      </c>
      <c r="H2420" s="149" t="s">
        <v>1073</v>
      </c>
      <c r="I2420" s="149" t="s">
        <v>1001</v>
      </c>
      <c r="J2420" s="151">
        <v>37300</v>
      </c>
    </row>
    <row r="2421" spans="1:10" hidden="1" x14ac:dyDescent="0.2">
      <c r="A2421" s="152" t="s">
        <v>529</v>
      </c>
      <c r="D2421" s="149" t="s">
        <v>5867</v>
      </c>
      <c r="E2421" s="149" t="e">
        <f t="shared" si="37"/>
        <v>#VALUE!</v>
      </c>
      <c r="F2421" s="149" t="s">
        <v>2867</v>
      </c>
      <c r="G2421" s="149" t="s">
        <v>2461</v>
      </c>
      <c r="H2421" s="149" t="s">
        <v>1073</v>
      </c>
      <c r="I2421" s="149" t="s">
        <v>1003</v>
      </c>
      <c r="J2421" s="151">
        <v>37300</v>
      </c>
    </row>
    <row r="2422" spans="1:10" hidden="1" x14ac:dyDescent="0.2">
      <c r="A2422" s="152" t="s">
        <v>529</v>
      </c>
      <c r="D2422" s="149" t="s">
        <v>5868</v>
      </c>
      <c r="E2422" s="149" t="e">
        <f t="shared" si="37"/>
        <v>#VALUE!</v>
      </c>
      <c r="F2422" s="149" t="s">
        <v>2867</v>
      </c>
      <c r="G2422" s="149" t="s">
        <v>2461</v>
      </c>
      <c r="H2422" s="149" t="s">
        <v>1073</v>
      </c>
      <c r="I2422" s="149" t="s">
        <v>1007</v>
      </c>
      <c r="J2422" s="151">
        <v>37300</v>
      </c>
    </row>
    <row r="2423" spans="1:10" hidden="1" x14ac:dyDescent="0.2">
      <c r="A2423" s="152" t="s">
        <v>529</v>
      </c>
      <c r="D2423" s="149" t="s">
        <v>5869</v>
      </c>
      <c r="E2423" s="149" t="e">
        <f t="shared" si="37"/>
        <v>#VALUE!</v>
      </c>
      <c r="F2423" s="149" t="s">
        <v>2867</v>
      </c>
      <c r="G2423" s="149" t="s">
        <v>2461</v>
      </c>
      <c r="H2423" s="149" t="s">
        <v>1073</v>
      </c>
      <c r="I2423" s="149" t="s">
        <v>1009</v>
      </c>
      <c r="J2423" s="151">
        <v>37300</v>
      </c>
    </row>
    <row r="2424" spans="1:10" hidden="1" x14ac:dyDescent="0.2">
      <c r="A2424" s="152" t="s">
        <v>529</v>
      </c>
      <c r="D2424" s="149" t="s">
        <v>5870</v>
      </c>
      <c r="E2424" s="149" t="e">
        <f t="shared" si="37"/>
        <v>#VALUE!</v>
      </c>
      <c r="F2424" s="149" t="s">
        <v>2867</v>
      </c>
      <c r="G2424" s="149" t="s">
        <v>2461</v>
      </c>
      <c r="H2424" s="149" t="s">
        <v>1073</v>
      </c>
      <c r="I2424" s="149" t="s">
        <v>1011</v>
      </c>
      <c r="J2424" s="151">
        <v>37300</v>
      </c>
    </row>
    <row r="2425" spans="1:10" hidden="1" x14ac:dyDescent="0.2">
      <c r="A2425" s="152" t="s">
        <v>529</v>
      </c>
      <c r="D2425" s="149" t="s">
        <v>5871</v>
      </c>
      <c r="E2425" s="149" t="e">
        <f t="shared" si="37"/>
        <v>#VALUE!</v>
      </c>
      <c r="F2425" s="149" t="s">
        <v>2867</v>
      </c>
      <c r="G2425" s="149" t="s">
        <v>2461</v>
      </c>
      <c r="H2425" s="149" t="s">
        <v>1073</v>
      </c>
      <c r="I2425" s="149" t="s">
        <v>1015</v>
      </c>
      <c r="J2425" s="151">
        <v>37300</v>
      </c>
    </row>
    <row r="2426" spans="1:10" hidden="1" x14ac:dyDescent="0.2">
      <c r="A2426" s="152" t="s">
        <v>529</v>
      </c>
      <c r="D2426" s="149" t="s">
        <v>5872</v>
      </c>
      <c r="E2426" s="149" t="e">
        <f t="shared" si="37"/>
        <v>#VALUE!</v>
      </c>
      <c r="F2426" s="149" t="s">
        <v>2867</v>
      </c>
      <c r="G2426" s="149" t="s">
        <v>2461</v>
      </c>
      <c r="H2426" s="149" t="s">
        <v>1086</v>
      </c>
      <c r="I2426" s="149" t="s">
        <v>1099</v>
      </c>
      <c r="J2426" s="151">
        <v>37300</v>
      </c>
    </row>
    <row r="2427" spans="1:10" hidden="1" x14ac:dyDescent="0.2">
      <c r="A2427" s="152" t="s">
        <v>529</v>
      </c>
      <c r="D2427" s="149" t="s">
        <v>5873</v>
      </c>
      <c r="E2427" s="149" t="e">
        <f t="shared" si="37"/>
        <v>#VALUE!</v>
      </c>
      <c r="F2427" s="149" t="s">
        <v>2867</v>
      </c>
      <c r="G2427" s="149" t="s">
        <v>2461</v>
      </c>
      <c r="H2427" s="149" t="s">
        <v>1086</v>
      </c>
      <c r="I2427" s="149" t="s">
        <v>1101</v>
      </c>
      <c r="J2427" s="151">
        <v>37300</v>
      </c>
    </row>
    <row r="2428" spans="1:10" hidden="1" x14ac:dyDescent="0.2">
      <c r="A2428" s="152" t="s">
        <v>529</v>
      </c>
      <c r="D2428" s="149" t="s">
        <v>5874</v>
      </c>
      <c r="E2428" s="149" t="e">
        <f t="shared" si="37"/>
        <v>#VALUE!</v>
      </c>
      <c r="F2428" s="149" t="s">
        <v>2867</v>
      </c>
      <c r="G2428" s="149" t="s">
        <v>2461</v>
      </c>
      <c r="H2428" s="149" t="s">
        <v>1086</v>
      </c>
      <c r="I2428" s="149" t="s">
        <v>1105</v>
      </c>
      <c r="J2428" s="151">
        <v>37300</v>
      </c>
    </row>
    <row r="2429" spans="1:10" hidden="1" x14ac:dyDescent="0.2">
      <c r="A2429" s="152" t="s">
        <v>529</v>
      </c>
      <c r="D2429" s="149" t="s">
        <v>5875</v>
      </c>
      <c r="E2429" s="149" t="e">
        <f t="shared" si="37"/>
        <v>#VALUE!</v>
      </c>
      <c r="F2429" s="149" t="s">
        <v>2867</v>
      </c>
      <c r="G2429" s="149" t="s">
        <v>2461</v>
      </c>
      <c r="H2429" s="149" t="s">
        <v>1086</v>
      </c>
      <c r="I2429" s="149" t="s">
        <v>1107</v>
      </c>
      <c r="J2429" s="151">
        <v>37300</v>
      </c>
    </row>
    <row r="2430" spans="1:10" hidden="1" x14ac:dyDescent="0.2">
      <c r="A2430" s="152" t="s">
        <v>529</v>
      </c>
      <c r="D2430" s="149" t="s">
        <v>5876</v>
      </c>
      <c r="E2430" s="149" t="e">
        <f t="shared" si="37"/>
        <v>#VALUE!</v>
      </c>
      <c r="F2430" s="149" t="s">
        <v>2867</v>
      </c>
      <c r="G2430" s="149" t="s">
        <v>2461</v>
      </c>
      <c r="H2430" s="149" t="s">
        <v>1086</v>
      </c>
      <c r="I2430" s="149" t="s">
        <v>1109</v>
      </c>
      <c r="J2430" s="151">
        <v>37300</v>
      </c>
    </row>
    <row r="2431" spans="1:10" hidden="1" x14ac:dyDescent="0.2">
      <c r="A2431" s="152" t="s">
        <v>529</v>
      </c>
      <c r="D2431" s="149" t="s">
        <v>5877</v>
      </c>
      <c r="E2431" s="149" t="e">
        <f t="shared" si="37"/>
        <v>#VALUE!</v>
      </c>
      <c r="F2431" s="149" t="s">
        <v>2867</v>
      </c>
      <c r="G2431" s="149" t="s">
        <v>2461</v>
      </c>
      <c r="H2431" s="149" t="s">
        <v>1086</v>
      </c>
      <c r="I2431" s="149" t="s">
        <v>1113</v>
      </c>
      <c r="J2431" s="151">
        <v>37300</v>
      </c>
    </row>
    <row r="2432" spans="1:10" hidden="1" x14ac:dyDescent="0.2">
      <c r="A2432" s="152" t="s">
        <v>529</v>
      </c>
      <c r="D2432" s="149" t="s">
        <v>5878</v>
      </c>
      <c r="E2432" s="149" t="e">
        <f t="shared" si="37"/>
        <v>#VALUE!</v>
      </c>
      <c r="F2432" s="149" t="s">
        <v>2867</v>
      </c>
      <c r="G2432" s="149" t="s">
        <v>2461</v>
      </c>
      <c r="H2432" s="149" t="s">
        <v>1086</v>
      </c>
      <c r="I2432" s="149" t="s">
        <v>1115</v>
      </c>
      <c r="J2432" s="151">
        <v>37300</v>
      </c>
    </row>
    <row r="2433" spans="1:10" hidden="1" x14ac:dyDescent="0.2">
      <c r="A2433" s="152" t="s">
        <v>529</v>
      </c>
      <c r="D2433" s="149" t="s">
        <v>5879</v>
      </c>
      <c r="E2433" s="149" t="e">
        <f t="shared" si="37"/>
        <v>#VALUE!</v>
      </c>
      <c r="F2433" s="149" t="s">
        <v>2867</v>
      </c>
      <c r="G2433" s="149" t="s">
        <v>2461</v>
      </c>
      <c r="H2433" s="149" t="s">
        <v>1086</v>
      </c>
      <c r="I2433" s="149" t="s">
        <v>2595</v>
      </c>
      <c r="J2433" s="151">
        <v>37300</v>
      </c>
    </row>
    <row r="2434" spans="1:10" hidden="1" x14ac:dyDescent="0.2">
      <c r="A2434" s="152" t="s">
        <v>529</v>
      </c>
      <c r="D2434" s="149" t="s">
        <v>5880</v>
      </c>
      <c r="E2434" s="149" t="e">
        <f t="shared" ref="E2434:E2497" si="38">VALUE(D2434)</f>
        <v>#VALUE!</v>
      </c>
      <c r="F2434" s="149" t="s">
        <v>2867</v>
      </c>
      <c r="G2434" s="149" t="s">
        <v>2461</v>
      </c>
      <c r="H2434" s="149" t="s">
        <v>1086</v>
      </c>
      <c r="I2434" s="149" t="s">
        <v>2599</v>
      </c>
      <c r="J2434" s="151">
        <v>37300</v>
      </c>
    </row>
    <row r="2435" spans="1:10" hidden="1" x14ac:dyDescent="0.2">
      <c r="A2435" s="152" t="s">
        <v>529</v>
      </c>
      <c r="D2435" s="149" t="s">
        <v>5881</v>
      </c>
      <c r="E2435" s="149" t="e">
        <f t="shared" si="38"/>
        <v>#VALUE!</v>
      </c>
      <c r="F2435" s="149" t="s">
        <v>2867</v>
      </c>
      <c r="G2435" s="149" t="s">
        <v>2461</v>
      </c>
      <c r="H2435" s="149" t="s">
        <v>1086</v>
      </c>
      <c r="I2435" s="149" t="s">
        <v>2601</v>
      </c>
      <c r="J2435" s="151">
        <v>37300</v>
      </c>
    </row>
    <row r="2436" spans="1:10" hidden="1" x14ac:dyDescent="0.2">
      <c r="A2436" s="152" t="s">
        <v>529</v>
      </c>
      <c r="D2436" s="149" t="s">
        <v>5882</v>
      </c>
      <c r="E2436" s="149" t="e">
        <f t="shared" si="38"/>
        <v>#VALUE!</v>
      </c>
      <c r="F2436" s="149" t="s">
        <v>2867</v>
      </c>
      <c r="G2436" s="149" t="s">
        <v>2461</v>
      </c>
      <c r="H2436" s="149" t="s">
        <v>1086</v>
      </c>
      <c r="I2436" s="149" t="s">
        <v>2603</v>
      </c>
      <c r="J2436" s="151">
        <v>37300</v>
      </c>
    </row>
    <row r="2437" spans="1:10" hidden="1" x14ac:dyDescent="0.2">
      <c r="A2437" s="152" t="s">
        <v>529</v>
      </c>
      <c r="D2437" s="149" t="s">
        <v>5883</v>
      </c>
      <c r="E2437" s="149" t="e">
        <f t="shared" si="38"/>
        <v>#VALUE!</v>
      </c>
      <c r="F2437" s="149" t="s">
        <v>2867</v>
      </c>
      <c r="G2437" s="149" t="s">
        <v>2461</v>
      </c>
      <c r="H2437" s="149" t="s">
        <v>1086</v>
      </c>
      <c r="I2437" s="149" t="s">
        <v>2607</v>
      </c>
      <c r="J2437" s="151">
        <v>37300</v>
      </c>
    </row>
    <row r="2438" spans="1:10" hidden="1" x14ac:dyDescent="0.2">
      <c r="A2438" s="152" t="s">
        <v>529</v>
      </c>
      <c r="D2438" s="149" t="s">
        <v>5884</v>
      </c>
      <c r="E2438" s="149" t="e">
        <f t="shared" si="38"/>
        <v>#VALUE!</v>
      </c>
      <c r="F2438" s="149" t="s">
        <v>2867</v>
      </c>
      <c r="G2438" s="149" t="s">
        <v>2461</v>
      </c>
      <c r="H2438" s="149" t="s">
        <v>1086</v>
      </c>
      <c r="I2438" s="149" t="s">
        <v>2609</v>
      </c>
      <c r="J2438" s="151">
        <v>37300</v>
      </c>
    </row>
    <row r="2439" spans="1:10" hidden="1" x14ac:dyDescent="0.2">
      <c r="A2439" s="152" t="s">
        <v>529</v>
      </c>
      <c r="D2439" s="149" t="s">
        <v>5885</v>
      </c>
      <c r="E2439" s="149" t="e">
        <f t="shared" si="38"/>
        <v>#VALUE!</v>
      </c>
      <c r="F2439" s="149" t="s">
        <v>2867</v>
      </c>
      <c r="G2439" s="149" t="s">
        <v>2461</v>
      </c>
      <c r="H2439" s="149" t="s">
        <v>1086</v>
      </c>
      <c r="I2439" s="149" t="s">
        <v>2611</v>
      </c>
      <c r="J2439" s="151">
        <v>37300</v>
      </c>
    </row>
    <row r="2440" spans="1:10" hidden="1" x14ac:dyDescent="0.2">
      <c r="A2440" s="152" t="s">
        <v>529</v>
      </c>
      <c r="D2440" s="149" t="s">
        <v>5886</v>
      </c>
      <c r="E2440" s="149" t="e">
        <f t="shared" si="38"/>
        <v>#VALUE!</v>
      </c>
      <c r="F2440" s="149" t="s">
        <v>2867</v>
      </c>
      <c r="G2440" s="149" t="s">
        <v>2461</v>
      </c>
      <c r="H2440" s="149" t="s">
        <v>1086</v>
      </c>
      <c r="I2440" s="149" t="s">
        <v>2615</v>
      </c>
      <c r="J2440" s="151">
        <v>37300</v>
      </c>
    </row>
    <row r="2441" spans="1:10" hidden="1" x14ac:dyDescent="0.2">
      <c r="A2441" s="152" t="s">
        <v>529</v>
      </c>
      <c r="D2441" s="149" t="s">
        <v>5887</v>
      </c>
      <c r="E2441" s="149" t="e">
        <f t="shared" si="38"/>
        <v>#VALUE!</v>
      </c>
      <c r="F2441" s="149" t="s">
        <v>2867</v>
      </c>
      <c r="G2441" s="149" t="s">
        <v>2461</v>
      </c>
      <c r="H2441" s="149" t="s">
        <v>1086</v>
      </c>
      <c r="I2441" s="149" t="s">
        <v>2617</v>
      </c>
      <c r="J2441" s="151">
        <v>37300</v>
      </c>
    </row>
    <row r="2442" spans="1:10" hidden="1" x14ac:dyDescent="0.2">
      <c r="A2442" s="152" t="s">
        <v>529</v>
      </c>
      <c r="D2442" s="149" t="s">
        <v>5888</v>
      </c>
      <c r="E2442" s="149" t="e">
        <f t="shared" si="38"/>
        <v>#VALUE!</v>
      </c>
      <c r="F2442" s="149" t="s">
        <v>2867</v>
      </c>
      <c r="G2442" s="149" t="s">
        <v>2461</v>
      </c>
      <c r="H2442" s="149" t="s">
        <v>1086</v>
      </c>
      <c r="I2442" s="149" t="s">
        <v>2619</v>
      </c>
      <c r="J2442" s="151">
        <v>37300</v>
      </c>
    </row>
    <row r="2443" spans="1:10" hidden="1" x14ac:dyDescent="0.2">
      <c r="A2443" s="152" t="s">
        <v>529</v>
      </c>
      <c r="D2443" s="149" t="s">
        <v>5889</v>
      </c>
      <c r="E2443" s="149" t="e">
        <f t="shared" si="38"/>
        <v>#VALUE!</v>
      </c>
      <c r="F2443" s="149" t="s">
        <v>2867</v>
      </c>
      <c r="G2443" s="149" t="s">
        <v>2461</v>
      </c>
      <c r="H2443" s="149" t="s">
        <v>1086</v>
      </c>
      <c r="I2443" s="149" t="s">
        <v>2436</v>
      </c>
      <c r="J2443" s="151">
        <v>37300</v>
      </c>
    </row>
    <row r="2444" spans="1:10" hidden="1" x14ac:dyDescent="0.2">
      <c r="A2444" s="152" t="s">
        <v>529</v>
      </c>
      <c r="D2444" s="149" t="s">
        <v>5890</v>
      </c>
      <c r="E2444" s="149" t="e">
        <f t="shared" si="38"/>
        <v>#VALUE!</v>
      </c>
      <c r="F2444" s="149" t="s">
        <v>2867</v>
      </c>
      <c r="G2444" s="149" t="s">
        <v>2461</v>
      </c>
      <c r="H2444" s="149" t="s">
        <v>1086</v>
      </c>
      <c r="I2444" s="149" t="s">
        <v>2438</v>
      </c>
      <c r="J2444" s="151">
        <v>37300</v>
      </c>
    </row>
    <row r="2445" spans="1:10" hidden="1" x14ac:dyDescent="0.2">
      <c r="A2445" s="152" t="s">
        <v>529</v>
      </c>
      <c r="D2445" s="149" t="s">
        <v>5891</v>
      </c>
      <c r="E2445" s="149" t="e">
        <f t="shared" si="38"/>
        <v>#VALUE!</v>
      </c>
      <c r="F2445" s="149" t="s">
        <v>2867</v>
      </c>
      <c r="G2445" s="149" t="s">
        <v>2461</v>
      </c>
      <c r="H2445" s="149" t="s">
        <v>1086</v>
      </c>
      <c r="I2445" s="149" t="s">
        <v>2440</v>
      </c>
      <c r="J2445" s="151">
        <v>37300</v>
      </c>
    </row>
    <row r="2446" spans="1:10" hidden="1" x14ac:dyDescent="0.2">
      <c r="A2446" s="152" t="s">
        <v>529</v>
      </c>
      <c r="D2446" s="149" t="s">
        <v>5892</v>
      </c>
      <c r="E2446" s="149" t="e">
        <f t="shared" si="38"/>
        <v>#VALUE!</v>
      </c>
      <c r="F2446" s="149" t="s">
        <v>2867</v>
      </c>
      <c r="G2446" s="149" t="s">
        <v>2461</v>
      </c>
      <c r="H2446" s="149" t="s">
        <v>1086</v>
      </c>
      <c r="I2446" s="149" t="s">
        <v>2444</v>
      </c>
      <c r="J2446" s="151">
        <v>37300</v>
      </c>
    </row>
    <row r="2447" spans="1:10" hidden="1" x14ac:dyDescent="0.2">
      <c r="A2447" s="152" t="s">
        <v>529</v>
      </c>
      <c r="D2447" s="149" t="s">
        <v>5893</v>
      </c>
      <c r="E2447" s="149" t="e">
        <f t="shared" si="38"/>
        <v>#VALUE!</v>
      </c>
      <c r="F2447" s="149" t="s">
        <v>2867</v>
      </c>
      <c r="G2447" s="149" t="s">
        <v>2461</v>
      </c>
      <c r="H2447" s="149" t="s">
        <v>1086</v>
      </c>
      <c r="I2447" s="149" t="s">
        <v>2446</v>
      </c>
      <c r="J2447" s="151">
        <v>37300</v>
      </c>
    </row>
    <row r="2448" spans="1:10" hidden="1" x14ac:dyDescent="0.2">
      <c r="A2448" s="152" t="s">
        <v>529</v>
      </c>
      <c r="D2448" s="149" t="s">
        <v>5894</v>
      </c>
      <c r="E2448" s="149" t="e">
        <f t="shared" si="38"/>
        <v>#VALUE!</v>
      </c>
      <c r="F2448" s="149" t="s">
        <v>2867</v>
      </c>
      <c r="G2448" s="149" t="s">
        <v>2461</v>
      </c>
      <c r="H2448" s="149" t="s">
        <v>1086</v>
      </c>
      <c r="I2448" s="149" t="s">
        <v>2448</v>
      </c>
      <c r="J2448" s="151">
        <v>37300</v>
      </c>
    </row>
    <row r="2449" spans="1:10" hidden="1" x14ac:dyDescent="0.2">
      <c r="A2449" s="152" t="s">
        <v>529</v>
      </c>
      <c r="D2449" s="149" t="s">
        <v>5895</v>
      </c>
      <c r="E2449" s="149" t="e">
        <f t="shared" si="38"/>
        <v>#VALUE!</v>
      </c>
      <c r="F2449" s="149" t="s">
        <v>2867</v>
      </c>
      <c r="G2449" s="149" t="s">
        <v>2461</v>
      </c>
      <c r="H2449" s="149" t="s">
        <v>1086</v>
      </c>
      <c r="I2449" s="149" t="s">
        <v>2452</v>
      </c>
      <c r="J2449" s="151">
        <v>37300</v>
      </c>
    </row>
    <row r="2450" spans="1:10" hidden="1" x14ac:dyDescent="0.2">
      <c r="A2450" s="152" t="s">
        <v>529</v>
      </c>
      <c r="D2450" s="149" t="s">
        <v>5896</v>
      </c>
      <c r="E2450" s="149" t="e">
        <f t="shared" si="38"/>
        <v>#VALUE!</v>
      </c>
      <c r="F2450" s="149" t="s">
        <v>2867</v>
      </c>
      <c r="G2450" s="149" t="s">
        <v>2461</v>
      </c>
      <c r="H2450" s="149" t="s">
        <v>1086</v>
      </c>
      <c r="I2450" s="149" t="s">
        <v>2454</v>
      </c>
      <c r="J2450" s="151">
        <v>37300</v>
      </c>
    </row>
    <row r="2451" spans="1:10" hidden="1" x14ac:dyDescent="0.2">
      <c r="A2451" s="152" t="s">
        <v>529</v>
      </c>
      <c r="D2451" s="149" t="s">
        <v>5897</v>
      </c>
      <c r="E2451" s="149" t="e">
        <f t="shared" si="38"/>
        <v>#VALUE!</v>
      </c>
      <c r="F2451" s="149" t="s">
        <v>2867</v>
      </c>
      <c r="G2451" s="149" t="s">
        <v>2461</v>
      </c>
      <c r="H2451" s="149" t="s">
        <v>1086</v>
      </c>
      <c r="I2451" s="149" t="s">
        <v>2456</v>
      </c>
      <c r="J2451" s="151">
        <v>37300</v>
      </c>
    </row>
    <row r="2452" spans="1:10" hidden="1" x14ac:dyDescent="0.2">
      <c r="A2452" s="152" t="s">
        <v>529</v>
      </c>
      <c r="D2452" s="149" t="s">
        <v>5898</v>
      </c>
      <c r="E2452" s="149" t="e">
        <f t="shared" si="38"/>
        <v>#VALUE!</v>
      </c>
      <c r="F2452" s="149" t="s">
        <v>2867</v>
      </c>
      <c r="G2452" s="149" t="s">
        <v>2461</v>
      </c>
      <c r="H2452" s="149" t="s">
        <v>1086</v>
      </c>
      <c r="I2452" s="149" t="s">
        <v>991</v>
      </c>
      <c r="J2452" s="151">
        <v>37300</v>
      </c>
    </row>
    <row r="2453" spans="1:10" hidden="1" x14ac:dyDescent="0.2">
      <c r="A2453" s="152" t="s">
        <v>529</v>
      </c>
      <c r="D2453" s="149" t="s">
        <v>5899</v>
      </c>
      <c r="E2453" s="149" t="e">
        <f t="shared" si="38"/>
        <v>#VALUE!</v>
      </c>
      <c r="F2453" s="149" t="s">
        <v>2867</v>
      </c>
      <c r="G2453" s="149" t="s">
        <v>2461</v>
      </c>
      <c r="H2453" s="149" t="s">
        <v>1086</v>
      </c>
      <c r="I2453" s="149" t="s">
        <v>993</v>
      </c>
      <c r="J2453" s="151">
        <v>37300</v>
      </c>
    </row>
    <row r="2454" spans="1:10" hidden="1" x14ac:dyDescent="0.2">
      <c r="A2454" s="152" t="s">
        <v>529</v>
      </c>
      <c r="D2454" s="149" t="s">
        <v>5900</v>
      </c>
      <c r="E2454" s="149" t="e">
        <f t="shared" si="38"/>
        <v>#VALUE!</v>
      </c>
      <c r="F2454" s="149" t="s">
        <v>2867</v>
      </c>
      <c r="G2454" s="149" t="s">
        <v>2461</v>
      </c>
      <c r="H2454" s="149" t="s">
        <v>1086</v>
      </c>
      <c r="I2454" s="149" t="s">
        <v>995</v>
      </c>
      <c r="J2454" s="151">
        <v>37300</v>
      </c>
    </row>
    <row r="2455" spans="1:10" hidden="1" x14ac:dyDescent="0.2">
      <c r="A2455" s="152" t="s">
        <v>529</v>
      </c>
      <c r="D2455" s="149" t="s">
        <v>5901</v>
      </c>
      <c r="E2455" s="149" t="e">
        <f t="shared" si="38"/>
        <v>#VALUE!</v>
      </c>
      <c r="F2455" s="149" t="s">
        <v>2867</v>
      </c>
      <c r="G2455" s="149" t="s">
        <v>2461</v>
      </c>
      <c r="H2455" s="149" t="s">
        <v>1086</v>
      </c>
      <c r="I2455" s="149" t="s">
        <v>999</v>
      </c>
      <c r="J2455" s="151">
        <v>37300</v>
      </c>
    </row>
    <row r="2456" spans="1:10" hidden="1" x14ac:dyDescent="0.2">
      <c r="A2456" s="152" t="s">
        <v>529</v>
      </c>
      <c r="D2456" s="149" t="s">
        <v>5902</v>
      </c>
      <c r="E2456" s="149" t="e">
        <f t="shared" si="38"/>
        <v>#VALUE!</v>
      </c>
      <c r="F2456" s="149" t="s">
        <v>2867</v>
      </c>
      <c r="G2456" s="149" t="s">
        <v>2461</v>
      </c>
      <c r="H2456" s="149" t="s">
        <v>1086</v>
      </c>
      <c r="I2456" s="149" t="s">
        <v>1001</v>
      </c>
      <c r="J2456" s="151">
        <v>37300</v>
      </c>
    </row>
    <row r="2457" spans="1:10" hidden="1" x14ac:dyDescent="0.2">
      <c r="A2457" s="152" t="s">
        <v>529</v>
      </c>
      <c r="D2457" s="149" t="s">
        <v>5903</v>
      </c>
      <c r="E2457" s="149" t="e">
        <f t="shared" si="38"/>
        <v>#VALUE!</v>
      </c>
      <c r="F2457" s="149" t="s">
        <v>2867</v>
      </c>
      <c r="G2457" s="149" t="s">
        <v>2461</v>
      </c>
      <c r="H2457" s="149" t="s">
        <v>1086</v>
      </c>
      <c r="I2457" s="149" t="s">
        <v>1003</v>
      </c>
      <c r="J2457" s="151">
        <v>37300</v>
      </c>
    </row>
    <row r="2458" spans="1:10" hidden="1" x14ac:dyDescent="0.2">
      <c r="A2458" s="152" t="s">
        <v>529</v>
      </c>
      <c r="D2458" s="149" t="s">
        <v>2916</v>
      </c>
      <c r="E2458" s="149" t="e">
        <f t="shared" si="38"/>
        <v>#VALUE!</v>
      </c>
      <c r="F2458" s="149" t="s">
        <v>2867</v>
      </c>
      <c r="G2458" s="149" t="s">
        <v>2461</v>
      </c>
      <c r="H2458" s="149" t="s">
        <v>1086</v>
      </c>
      <c r="I2458" s="149" t="s">
        <v>1007</v>
      </c>
      <c r="J2458" s="151">
        <v>37300</v>
      </c>
    </row>
    <row r="2459" spans="1:10" hidden="1" x14ac:dyDescent="0.2">
      <c r="A2459" s="152" t="s">
        <v>529</v>
      </c>
      <c r="D2459" s="149" t="s">
        <v>2917</v>
      </c>
      <c r="E2459" s="149" t="e">
        <f t="shared" si="38"/>
        <v>#VALUE!</v>
      </c>
      <c r="F2459" s="149" t="s">
        <v>2867</v>
      </c>
      <c r="G2459" s="149" t="s">
        <v>2461</v>
      </c>
      <c r="H2459" s="149" t="s">
        <v>1086</v>
      </c>
      <c r="I2459" s="149" t="s">
        <v>1009</v>
      </c>
      <c r="J2459" s="151">
        <v>37300</v>
      </c>
    </row>
    <row r="2460" spans="1:10" hidden="1" x14ac:dyDescent="0.2">
      <c r="A2460" s="152" t="s">
        <v>529</v>
      </c>
      <c r="D2460" s="149" t="s">
        <v>2918</v>
      </c>
      <c r="E2460" s="149" t="e">
        <f t="shared" si="38"/>
        <v>#VALUE!</v>
      </c>
      <c r="F2460" s="149" t="s">
        <v>2867</v>
      </c>
      <c r="G2460" s="149" t="s">
        <v>2461</v>
      </c>
      <c r="H2460" s="149" t="s">
        <v>1086</v>
      </c>
      <c r="I2460" s="149" t="s">
        <v>1011</v>
      </c>
      <c r="J2460" s="151">
        <v>37300</v>
      </c>
    </row>
    <row r="2461" spans="1:10" hidden="1" x14ac:dyDescent="0.2">
      <c r="A2461" s="152" t="s">
        <v>529</v>
      </c>
      <c r="D2461" s="149" t="s">
        <v>2919</v>
      </c>
      <c r="E2461" s="149" t="e">
        <f t="shared" si="38"/>
        <v>#VALUE!</v>
      </c>
      <c r="F2461" s="149" t="s">
        <v>2867</v>
      </c>
      <c r="G2461" s="149" t="s">
        <v>2461</v>
      </c>
      <c r="H2461" s="149" t="s">
        <v>1086</v>
      </c>
      <c r="I2461" s="149" t="s">
        <v>1015</v>
      </c>
      <c r="J2461" s="151">
        <v>37300</v>
      </c>
    </row>
    <row r="2462" spans="1:10" x14ac:dyDescent="0.2">
      <c r="A2462" s="149" t="s">
        <v>2920</v>
      </c>
      <c r="D2462" s="149" t="s">
        <v>2921</v>
      </c>
      <c r="E2462" s="149">
        <f t="shared" si="38"/>
        <v>10100101</v>
      </c>
      <c r="F2462" s="149" t="s">
        <v>2922</v>
      </c>
      <c r="G2462" s="149" t="s">
        <v>2923</v>
      </c>
      <c r="H2462" s="149" t="s">
        <v>1407</v>
      </c>
      <c r="I2462" s="149" t="s">
        <v>2924</v>
      </c>
    </row>
    <row r="2463" spans="1:10" x14ac:dyDescent="0.2">
      <c r="A2463" s="149" t="s">
        <v>2920</v>
      </c>
      <c r="D2463" s="149" t="s">
        <v>2925</v>
      </c>
      <c r="E2463" s="149">
        <f t="shared" si="38"/>
        <v>10100102</v>
      </c>
      <c r="F2463" s="149" t="s">
        <v>2922</v>
      </c>
      <c r="G2463" s="149" t="s">
        <v>2923</v>
      </c>
      <c r="H2463" s="149" t="s">
        <v>1407</v>
      </c>
      <c r="I2463" s="149" t="s">
        <v>2926</v>
      </c>
    </row>
    <row r="2464" spans="1:10" x14ac:dyDescent="0.2">
      <c r="A2464" s="149" t="s">
        <v>2920</v>
      </c>
      <c r="D2464" s="149" t="s">
        <v>2927</v>
      </c>
      <c r="E2464" s="149">
        <f t="shared" si="38"/>
        <v>10100201</v>
      </c>
      <c r="F2464" s="149" t="s">
        <v>2922</v>
      </c>
      <c r="G2464" s="149" t="s">
        <v>2923</v>
      </c>
      <c r="H2464" s="149" t="s">
        <v>1410</v>
      </c>
      <c r="I2464" s="149" t="s">
        <v>2928</v>
      </c>
    </row>
    <row r="2465" spans="1:9" x14ac:dyDescent="0.2">
      <c r="A2465" s="149" t="s">
        <v>2920</v>
      </c>
      <c r="D2465" s="149" t="s">
        <v>2929</v>
      </c>
      <c r="E2465" s="149">
        <f t="shared" si="38"/>
        <v>10100202</v>
      </c>
      <c r="F2465" s="149" t="s">
        <v>2922</v>
      </c>
      <c r="G2465" s="149" t="s">
        <v>2923</v>
      </c>
      <c r="H2465" s="149" t="s">
        <v>1410</v>
      </c>
      <c r="I2465" s="149" t="s">
        <v>2930</v>
      </c>
    </row>
    <row r="2466" spans="1:9" x14ac:dyDescent="0.2">
      <c r="A2466" s="149" t="s">
        <v>2920</v>
      </c>
      <c r="D2466" s="149" t="s">
        <v>2931</v>
      </c>
      <c r="E2466" s="149">
        <f t="shared" si="38"/>
        <v>10100203</v>
      </c>
      <c r="F2466" s="149" t="s">
        <v>2922</v>
      </c>
      <c r="G2466" s="149" t="s">
        <v>2923</v>
      </c>
      <c r="H2466" s="149" t="s">
        <v>1410</v>
      </c>
      <c r="I2466" s="149" t="s">
        <v>2932</v>
      </c>
    </row>
    <row r="2467" spans="1:9" x14ac:dyDescent="0.2">
      <c r="A2467" s="149" t="s">
        <v>2920</v>
      </c>
      <c r="D2467" s="149" t="s">
        <v>2933</v>
      </c>
      <c r="E2467" s="149">
        <f t="shared" si="38"/>
        <v>10100204</v>
      </c>
      <c r="F2467" s="149" t="s">
        <v>2922</v>
      </c>
      <c r="G2467" s="149" t="s">
        <v>2923</v>
      </c>
      <c r="H2467" s="149" t="s">
        <v>1410</v>
      </c>
      <c r="I2467" s="149" t="s">
        <v>2934</v>
      </c>
    </row>
    <row r="2468" spans="1:9" x14ac:dyDescent="0.2">
      <c r="A2468" s="149" t="s">
        <v>2920</v>
      </c>
      <c r="D2468" s="149" t="s">
        <v>2935</v>
      </c>
      <c r="E2468" s="149">
        <f t="shared" si="38"/>
        <v>10100205</v>
      </c>
      <c r="F2468" s="149" t="s">
        <v>2922</v>
      </c>
      <c r="G2468" s="149" t="s">
        <v>2923</v>
      </c>
      <c r="H2468" s="149" t="s">
        <v>1410</v>
      </c>
      <c r="I2468" s="149" t="s">
        <v>2936</v>
      </c>
    </row>
    <row r="2469" spans="1:9" x14ac:dyDescent="0.2">
      <c r="A2469" s="149" t="s">
        <v>2920</v>
      </c>
      <c r="D2469" s="149" t="s">
        <v>2937</v>
      </c>
      <c r="E2469" s="149">
        <f t="shared" si="38"/>
        <v>10100211</v>
      </c>
      <c r="F2469" s="149" t="s">
        <v>2922</v>
      </c>
      <c r="G2469" s="149" t="s">
        <v>2923</v>
      </c>
      <c r="H2469" s="149" t="s">
        <v>1410</v>
      </c>
      <c r="I2469" s="149" t="s">
        <v>293</v>
      </c>
    </row>
    <row r="2470" spans="1:9" x14ac:dyDescent="0.2">
      <c r="A2470" s="149" t="s">
        <v>2920</v>
      </c>
      <c r="D2470" s="149" t="s">
        <v>294</v>
      </c>
      <c r="E2470" s="149">
        <f t="shared" si="38"/>
        <v>10100212</v>
      </c>
      <c r="F2470" s="149" t="s">
        <v>2922</v>
      </c>
      <c r="G2470" s="149" t="s">
        <v>2923</v>
      </c>
      <c r="H2470" s="149" t="s">
        <v>1410</v>
      </c>
      <c r="I2470" s="149" t="s">
        <v>295</v>
      </c>
    </row>
    <row r="2471" spans="1:9" x14ac:dyDescent="0.2">
      <c r="A2471" s="149" t="s">
        <v>2920</v>
      </c>
      <c r="D2471" s="149" t="s">
        <v>296</v>
      </c>
      <c r="E2471" s="149">
        <f t="shared" si="38"/>
        <v>10100215</v>
      </c>
      <c r="F2471" s="149" t="s">
        <v>2922</v>
      </c>
      <c r="G2471" s="149" t="s">
        <v>2923</v>
      </c>
      <c r="H2471" s="149" t="s">
        <v>1410</v>
      </c>
      <c r="I2471" s="149" t="s">
        <v>297</v>
      </c>
    </row>
    <row r="2472" spans="1:9" x14ac:dyDescent="0.2">
      <c r="A2472" s="149" t="s">
        <v>2920</v>
      </c>
      <c r="D2472" s="149" t="s">
        <v>298</v>
      </c>
      <c r="E2472" s="149">
        <f t="shared" si="38"/>
        <v>10100217</v>
      </c>
      <c r="F2472" s="149" t="s">
        <v>2922</v>
      </c>
      <c r="G2472" s="149" t="s">
        <v>2923</v>
      </c>
      <c r="H2472" s="149" t="s">
        <v>1410</v>
      </c>
      <c r="I2472" s="149" t="s">
        <v>299</v>
      </c>
    </row>
    <row r="2473" spans="1:9" x14ac:dyDescent="0.2">
      <c r="A2473" s="149" t="s">
        <v>2920</v>
      </c>
      <c r="D2473" s="149" t="s">
        <v>300</v>
      </c>
      <c r="E2473" s="149">
        <f t="shared" si="38"/>
        <v>10100218</v>
      </c>
      <c r="F2473" s="149" t="s">
        <v>2922</v>
      </c>
      <c r="G2473" s="149" t="s">
        <v>2923</v>
      </c>
      <c r="H2473" s="149" t="s">
        <v>1410</v>
      </c>
      <c r="I2473" s="149" t="s">
        <v>301</v>
      </c>
    </row>
    <row r="2474" spans="1:9" x14ac:dyDescent="0.2">
      <c r="A2474" s="149" t="s">
        <v>2920</v>
      </c>
      <c r="D2474" s="149" t="s">
        <v>302</v>
      </c>
      <c r="E2474" s="149">
        <f t="shared" si="38"/>
        <v>10100221</v>
      </c>
      <c r="F2474" s="149" t="s">
        <v>2922</v>
      </c>
      <c r="G2474" s="149" t="s">
        <v>2923</v>
      </c>
      <c r="H2474" s="149" t="s">
        <v>1410</v>
      </c>
      <c r="I2474" s="149" t="s">
        <v>303</v>
      </c>
    </row>
    <row r="2475" spans="1:9" x14ac:dyDescent="0.2">
      <c r="A2475" s="149" t="s">
        <v>2920</v>
      </c>
      <c r="D2475" s="149" t="s">
        <v>304</v>
      </c>
      <c r="E2475" s="149">
        <f t="shared" si="38"/>
        <v>10100222</v>
      </c>
      <c r="F2475" s="149" t="s">
        <v>2922</v>
      </c>
      <c r="G2475" s="149" t="s">
        <v>2923</v>
      </c>
      <c r="H2475" s="149" t="s">
        <v>1410</v>
      </c>
      <c r="I2475" s="149" t="s">
        <v>305</v>
      </c>
    </row>
    <row r="2476" spans="1:9" x14ac:dyDescent="0.2">
      <c r="A2476" s="149" t="s">
        <v>2920</v>
      </c>
      <c r="D2476" s="149" t="s">
        <v>306</v>
      </c>
      <c r="E2476" s="149">
        <f t="shared" si="38"/>
        <v>10100223</v>
      </c>
      <c r="F2476" s="149" t="s">
        <v>2922</v>
      </c>
      <c r="G2476" s="149" t="s">
        <v>2923</v>
      </c>
      <c r="H2476" s="149" t="s">
        <v>1410</v>
      </c>
      <c r="I2476" s="149" t="s">
        <v>307</v>
      </c>
    </row>
    <row r="2477" spans="1:9" x14ac:dyDescent="0.2">
      <c r="A2477" s="149" t="s">
        <v>2920</v>
      </c>
      <c r="D2477" s="149" t="s">
        <v>308</v>
      </c>
      <c r="E2477" s="149">
        <f t="shared" si="38"/>
        <v>10100224</v>
      </c>
      <c r="F2477" s="149" t="s">
        <v>2922</v>
      </c>
      <c r="G2477" s="149" t="s">
        <v>2923</v>
      </c>
      <c r="H2477" s="149" t="s">
        <v>1410</v>
      </c>
      <c r="I2477" s="149" t="s">
        <v>309</v>
      </c>
    </row>
    <row r="2478" spans="1:9" x14ac:dyDescent="0.2">
      <c r="A2478" s="149" t="s">
        <v>2920</v>
      </c>
      <c r="D2478" s="149" t="s">
        <v>310</v>
      </c>
      <c r="E2478" s="149">
        <f t="shared" si="38"/>
        <v>10100225</v>
      </c>
      <c r="F2478" s="149" t="s">
        <v>2922</v>
      </c>
      <c r="G2478" s="149" t="s">
        <v>2923</v>
      </c>
      <c r="H2478" s="149" t="s">
        <v>1410</v>
      </c>
      <c r="I2478" s="149" t="s">
        <v>311</v>
      </c>
    </row>
    <row r="2479" spans="1:9" x14ac:dyDescent="0.2">
      <c r="A2479" s="149" t="s">
        <v>2920</v>
      </c>
      <c r="D2479" s="149" t="s">
        <v>312</v>
      </c>
      <c r="E2479" s="149">
        <f t="shared" si="38"/>
        <v>10100226</v>
      </c>
      <c r="F2479" s="149" t="s">
        <v>2922</v>
      </c>
      <c r="G2479" s="149" t="s">
        <v>2923</v>
      </c>
      <c r="H2479" s="149" t="s">
        <v>1410</v>
      </c>
      <c r="I2479" s="149" t="s">
        <v>1513</v>
      </c>
    </row>
    <row r="2480" spans="1:9" x14ac:dyDescent="0.2">
      <c r="A2480" s="149" t="s">
        <v>2920</v>
      </c>
      <c r="D2480" s="149" t="s">
        <v>1514</v>
      </c>
      <c r="E2480" s="149">
        <f t="shared" si="38"/>
        <v>10100235</v>
      </c>
      <c r="F2480" s="149" t="s">
        <v>2922</v>
      </c>
      <c r="G2480" s="149" t="s">
        <v>2923</v>
      </c>
      <c r="H2480" s="149" t="s">
        <v>1410</v>
      </c>
      <c r="I2480" s="149" t="s">
        <v>1515</v>
      </c>
    </row>
    <row r="2481" spans="1:12" x14ac:dyDescent="0.2">
      <c r="A2481" s="149" t="s">
        <v>2920</v>
      </c>
      <c r="D2481" s="149" t="s">
        <v>1516</v>
      </c>
      <c r="E2481" s="149">
        <f t="shared" si="38"/>
        <v>10100237</v>
      </c>
      <c r="F2481" s="149" t="s">
        <v>2922</v>
      </c>
      <c r="G2481" s="149" t="s">
        <v>2923</v>
      </c>
      <c r="H2481" s="149" t="s">
        <v>1410</v>
      </c>
      <c r="I2481" s="149" t="s">
        <v>1517</v>
      </c>
      <c r="J2481" s="151">
        <v>37778</v>
      </c>
    </row>
    <row r="2482" spans="1:12" x14ac:dyDescent="0.2">
      <c r="A2482" s="149" t="s">
        <v>2920</v>
      </c>
      <c r="D2482" s="149" t="s">
        <v>1518</v>
      </c>
      <c r="E2482" s="149">
        <f t="shared" si="38"/>
        <v>10100238</v>
      </c>
      <c r="F2482" s="149" t="s">
        <v>2922</v>
      </c>
      <c r="G2482" s="149" t="s">
        <v>2923</v>
      </c>
      <c r="H2482" s="149" t="s">
        <v>1410</v>
      </c>
      <c r="I2482" s="149" t="s">
        <v>1519</v>
      </c>
    </row>
    <row r="2483" spans="1:12" x14ac:dyDescent="0.2">
      <c r="A2483" s="149" t="s">
        <v>2920</v>
      </c>
      <c r="D2483" s="149" t="s">
        <v>1520</v>
      </c>
      <c r="E2483" s="149">
        <f t="shared" si="38"/>
        <v>10100300</v>
      </c>
      <c r="F2483" s="149" t="s">
        <v>2922</v>
      </c>
      <c r="G2483" s="149" t="s">
        <v>2923</v>
      </c>
      <c r="H2483" s="149" t="s">
        <v>1521</v>
      </c>
      <c r="I2483" s="149" t="s">
        <v>357</v>
      </c>
    </row>
    <row r="2484" spans="1:12" x14ac:dyDescent="0.2">
      <c r="A2484" s="149" t="s">
        <v>2920</v>
      </c>
      <c r="D2484" s="149" t="s">
        <v>358</v>
      </c>
      <c r="E2484" s="149">
        <f t="shared" si="38"/>
        <v>10100301</v>
      </c>
      <c r="F2484" s="149" t="s">
        <v>2922</v>
      </c>
      <c r="G2484" s="149" t="s">
        <v>2923</v>
      </c>
      <c r="H2484" s="149" t="s">
        <v>1521</v>
      </c>
      <c r="I2484" s="149" t="s">
        <v>359</v>
      </c>
    </row>
    <row r="2485" spans="1:12" x14ac:dyDescent="0.2">
      <c r="A2485" s="149" t="s">
        <v>2920</v>
      </c>
      <c r="D2485" s="149" t="s">
        <v>360</v>
      </c>
      <c r="E2485" s="149">
        <f t="shared" si="38"/>
        <v>10100302</v>
      </c>
      <c r="F2485" s="149" t="s">
        <v>2922</v>
      </c>
      <c r="G2485" s="149" t="s">
        <v>2923</v>
      </c>
      <c r="H2485" s="149" t="s">
        <v>1521</v>
      </c>
      <c r="I2485" s="149" t="s">
        <v>361</v>
      </c>
    </row>
    <row r="2486" spans="1:12" x14ac:dyDescent="0.2">
      <c r="A2486" s="149" t="s">
        <v>2920</v>
      </c>
      <c r="D2486" s="149" t="s">
        <v>362</v>
      </c>
      <c r="E2486" s="149">
        <f t="shared" si="38"/>
        <v>10100303</v>
      </c>
      <c r="F2486" s="149" t="s">
        <v>2922</v>
      </c>
      <c r="G2486" s="149" t="s">
        <v>2923</v>
      </c>
      <c r="H2486" s="149" t="s">
        <v>1521</v>
      </c>
      <c r="I2486" s="149" t="s">
        <v>363</v>
      </c>
    </row>
    <row r="2487" spans="1:12" x14ac:dyDescent="0.2">
      <c r="A2487" s="149" t="s">
        <v>2920</v>
      </c>
      <c r="D2487" s="149" t="s">
        <v>364</v>
      </c>
      <c r="E2487" s="149">
        <f t="shared" si="38"/>
        <v>10100304</v>
      </c>
      <c r="F2487" s="149" t="s">
        <v>2922</v>
      </c>
      <c r="G2487" s="149" t="s">
        <v>2923</v>
      </c>
      <c r="H2487" s="149" t="s">
        <v>1521</v>
      </c>
      <c r="I2487" s="149" t="s">
        <v>2926</v>
      </c>
    </row>
    <row r="2488" spans="1:12" x14ac:dyDescent="0.2">
      <c r="A2488" s="149" t="s">
        <v>2920</v>
      </c>
      <c r="D2488" s="149" t="s">
        <v>365</v>
      </c>
      <c r="E2488" s="149">
        <f t="shared" si="38"/>
        <v>10100306</v>
      </c>
      <c r="F2488" s="149" t="s">
        <v>2922</v>
      </c>
      <c r="G2488" s="149" t="s">
        <v>2923</v>
      </c>
      <c r="H2488" s="149" t="s">
        <v>1521</v>
      </c>
      <c r="I2488" s="149" t="s">
        <v>366</v>
      </c>
    </row>
    <row r="2489" spans="1:12" x14ac:dyDescent="0.2">
      <c r="A2489" s="149" t="s">
        <v>2920</v>
      </c>
      <c r="D2489" s="149" t="s">
        <v>367</v>
      </c>
      <c r="E2489" s="149">
        <f t="shared" si="38"/>
        <v>10100316</v>
      </c>
      <c r="F2489" s="149" t="s">
        <v>2922</v>
      </c>
      <c r="G2489" s="149" t="s">
        <v>2923</v>
      </c>
      <c r="H2489" s="149" t="s">
        <v>1521</v>
      </c>
      <c r="I2489" s="149" t="s">
        <v>368</v>
      </c>
    </row>
    <row r="2490" spans="1:12" x14ac:dyDescent="0.2">
      <c r="A2490" s="149" t="s">
        <v>2920</v>
      </c>
      <c r="D2490" s="149" t="s">
        <v>369</v>
      </c>
      <c r="E2490" s="149">
        <f t="shared" si="38"/>
        <v>10100317</v>
      </c>
      <c r="F2490" s="149" t="s">
        <v>2922</v>
      </c>
      <c r="G2490" s="149" t="s">
        <v>2923</v>
      </c>
      <c r="H2490" s="149" t="s">
        <v>1521</v>
      </c>
      <c r="I2490" s="149" t="s">
        <v>370</v>
      </c>
    </row>
    <row r="2491" spans="1:12" x14ac:dyDescent="0.2">
      <c r="A2491" s="149" t="s">
        <v>2920</v>
      </c>
      <c r="D2491" s="149" t="s">
        <v>371</v>
      </c>
      <c r="E2491" s="149">
        <f t="shared" si="38"/>
        <v>10100318</v>
      </c>
      <c r="F2491" s="149" t="s">
        <v>2922</v>
      </c>
      <c r="G2491" s="149" t="s">
        <v>2923</v>
      </c>
      <c r="H2491" s="149" t="s">
        <v>1521</v>
      </c>
      <c r="I2491" s="149" t="s">
        <v>372</v>
      </c>
    </row>
    <row r="2492" spans="1:12" x14ac:dyDescent="0.2">
      <c r="A2492" s="149" t="s">
        <v>2920</v>
      </c>
      <c r="D2492" s="149" t="s">
        <v>373</v>
      </c>
      <c r="E2492" s="149">
        <f t="shared" si="38"/>
        <v>10100401</v>
      </c>
      <c r="F2492" s="149" t="s">
        <v>2922</v>
      </c>
      <c r="G2492" s="149" t="s">
        <v>2923</v>
      </c>
      <c r="H2492" s="149" t="s">
        <v>1421</v>
      </c>
      <c r="I2492" s="149" t="s">
        <v>374</v>
      </c>
      <c r="K2492" s="151"/>
      <c r="L2492" s="149"/>
    </row>
    <row r="2493" spans="1:12" x14ac:dyDescent="0.2">
      <c r="A2493" s="149" t="s">
        <v>2920</v>
      </c>
      <c r="D2493" s="149" t="s">
        <v>375</v>
      </c>
      <c r="E2493" s="149">
        <f t="shared" si="38"/>
        <v>10100404</v>
      </c>
      <c r="F2493" s="149" t="s">
        <v>2922</v>
      </c>
      <c r="G2493" s="149" t="s">
        <v>2923</v>
      </c>
      <c r="H2493" s="149" t="s">
        <v>1421</v>
      </c>
      <c r="I2493" s="149" t="s">
        <v>376</v>
      </c>
      <c r="K2493" s="151"/>
      <c r="L2493" s="149"/>
    </row>
    <row r="2494" spans="1:12" x14ac:dyDescent="0.2">
      <c r="A2494" s="149" t="s">
        <v>2920</v>
      </c>
      <c r="D2494" s="149" t="s">
        <v>377</v>
      </c>
      <c r="E2494" s="149">
        <f t="shared" si="38"/>
        <v>10100405</v>
      </c>
      <c r="F2494" s="149" t="s">
        <v>2922</v>
      </c>
      <c r="G2494" s="149" t="s">
        <v>2923</v>
      </c>
      <c r="H2494" s="149" t="s">
        <v>1421</v>
      </c>
      <c r="I2494" s="149" t="s">
        <v>378</v>
      </c>
      <c r="K2494" s="151"/>
      <c r="L2494" s="149"/>
    </row>
    <row r="2495" spans="1:12" x14ac:dyDescent="0.2">
      <c r="A2495" s="149" t="s">
        <v>2920</v>
      </c>
      <c r="D2495" s="149" t="s">
        <v>379</v>
      </c>
      <c r="E2495" s="149">
        <f t="shared" si="38"/>
        <v>10100406</v>
      </c>
      <c r="F2495" s="149" t="s">
        <v>2922</v>
      </c>
      <c r="G2495" s="149" t="s">
        <v>2923</v>
      </c>
      <c r="H2495" s="149" t="s">
        <v>1421</v>
      </c>
      <c r="I2495" s="149" t="s">
        <v>380</v>
      </c>
      <c r="K2495" s="151"/>
      <c r="L2495" s="149"/>
    </row>
    <row r="2496" spans="1:12" x14ac:dyDescent="0.2">
      <c r="A2496" s="149" t="s">
        <v>2920</v>
      </c>
      <c r="D2496" s="149" t="s">
        <v>381</v>
      </c>
      <c r="E2496" s="149">
        <f t="shared" si="38"/>
        <v>10100501</v>
      </c>
      <c r="F2496" s="149" t="s">
        <v>2922</v>
      </c>
      <c r="G2496" s="149" t="s">
        <v>2923</v>
      </c>
      <c r="H2496" s="149" t="s">
        <v>1414</v>
      </c>
      <c r="I2496" s="149" t="s">
        <v>382</v>
      </c>
      <c r="K2496" s="151"/>
      <c r="L2496" s="149"/>
    </row>
    <row r="2497" spans="1:12" x14ac:dyDescent="0.2">
      <c r="A2497" s="149" t="s">
        <v>2920</v>
      </c>
      <c r="D2497" s="149" t="s">
        <v>3023</v>
      </c>
      <c r="E2497" s="149">
        <f t="shared" si="38"/>
        <v>10100504</v>
      </c>
      <c r="F2497" s="149" t="s">
        <v>2922</v>
      </c>
      <c r="G2497" s="149" t="s">
        <v>2923</v>
      </c>
      <c r="H2497" s="149" t="s">
        <v>1414</v>
      </c>
      <c r="I2497" s="149" t="s">
        <v>3024</v>
      </c>
      <c r="K2497" s="151"/>
      <c r="L2497" s="149"/>
    </row>
    <row r="2498" spans="1:12" x14ac:dyDescent="0.2">
      <c r="A2498" s="149" t="s">
        <v>2920</v>
      </c>
      <c r="D2498" s="149" t="s">
        <v>3025</v>
      </c>
      <c r="E2498" s="149">
        <f t="shared" ref="E2498:E2561" si="39">VALUE(D2498)</f>
        <v>10100505</v>
      </c>
      <c r="F2498" s="149" t="s">
        <v>2922</v>
      </c>
      <c r="G2498" s="149" t="s">
        <v>2923</v>
      </c>
      <c r="H2498" s="149" t="s">
        <v>1414</v>
      </c>
      <c r="I2498" s="149" t="s">
        <v>3026</v>
      </c>
      <c r="K2498" s="151"/>
      <c r="L2498" s="149"/>
    </row>
    <row r="2499" spans="1:12" x14ac:dyDescent="0.2">
      <c r="A2499" s="149" t="s">
        <v>2920</v>
      </c>
      <c r="D2499" s="149" t="s">
        <v>3027</v>
      </c>
      <c r="E2499" s="149">
        <f t="shared" si="39"/>
        <v>10100601</v>
      </c>
      <c r="F2499" s="149" t="s">
        <v>2922</v>
      </c>
      <c r="G2499" s="149" t="s">
        <v>2923</v>
      </c>
      <c r="H2499" s="149" t="s">
        <v>1423</v>
      </c>
      <c r="I2499" s="149" t="s">
        <v>3028</v>
      </c>
    </row>
    <row r="2500" spans="1:12" x14ac:dyDescent="0.2">
      <c r="A2500" s="149" t="s">
        <v>2920</v>
      </c>
      <c r="D2500" s="149" t="s">
        <v>3029</v>
      </c>
      <c r="E2500" s="149">
        <f t="shared" si="39"/>
        <v>10100602</v>
      </c>
      <c r="F2500" s="149" t="s">
        <v>2922</v>
      </c>
      <c r="G2500" s="149" t="s">
        <v>2923</v>
      </c>
      <c r="H2500" s="149" t="s">
        <v>1423</v>
      </c>
      <c r="I2500" s="149" t="s">
        <v>3030</v>
      </c>
    </row>
    <row r="2501" spans="1:12" x14ac:dyDescent="0.2">
      <c r="A2501" s="149" t="s">
        <v>2920</v>
      </c>
      <c r="D2501" s="149" t="s">
        <v>3031</v>
      </c>
      <c r="E2501" s="149">
        <f t="shared" si="39"/>
        <v>10100604</v>
      </c>
      <c r="F2501" s="149" t="s">
        <v>2922</v>
      </c>
      <c r="G2501" s="149" t="s">
        <v>2923</v>
      </c>
      <c r="H2501" s="149" t="s">
        <v>1423</v>
      </c>
      <c r="I2501" s="149" t="s">
        <v>3032</v>
      </c>
    </row>
    <row r="2502" spans="1:12" x14ac:dyDescent="0.2">
      <c r="A2502" s="149" t="s">
        <v>2920</v>
      </c>
      <c r="D2502" s="149" t="s">
        <v>3033</v>
      </c>
      <c r="E2502" s="149">
        <f t="shared" si="39"/>
        <v>10100701</v>
      </c>
      <c r="F2502" s="149" t="s">
        <v>2922</v>
      </c>
      <c r="G2502" s="149" t="s">
        <v>2923</v>
      </c>
      <c r="H2502" s="149" t="s">
        <v>1434</v>
      </c>
      <c r="I2502" s="149" t="s">
        <v>3034</v>
      </c>
    </row>
    <row r="2503" spans="1:12" x14ac:dyDescent="0.2">
      <c r="A2503" s="149" t="s">
        <v>2920</v>
      </c>
      <c r="D2503" s="149" t="s">
        <v>3035</v>
      </c>
      <c r="E2503" s="149">
        <f t="shared" si="39"/>
        <v>10100702</v>
      </c>
      <c r="F2503" s="149" t="s">
        <v>2922</v>
      </c>
      <c r="G2503" s="149" t="s">
        <v>2923</v>
      </c>
      <c r="H2503" s="149" t="s">
        <v>1434</v>
      </c>
      <c r="I2503" s="149" t="s">
        <v>3036</v>
      </c>
    </row>
    <row r="2504" spans="1:12" x14ac:dyDescent="0.2">
      <c r="A2504" s="149" t="s">
        <v>2920</v>
      </c>
      <c r="D2504" s="149" t="s">
        <v>3037</v>
      </c>
      <c r="E2504" s="149">
        <f t="shared" si="39"/>
        <v>10100703</v>
      </c>
      <c r="F2504" s="149" t="s">
        <v>2922</v>
      </c>
      <c r="G2504" s="149" t="s">
        <v>2923</v>
      </c>
      <c r="H2504" s="149" t="s">
        <v>1434</v>
      </c>
      <c r="I2504" s="149" t="s">
        <v>3038</v>
      </c>
      <c r="J2504" s="151">
        <v>37778</v>
      </c>
    </row>
    <row r="2505" spans="1:12" x14ac:dyDescent="0.2">
      <c r="A2505" s="149" t="s">
        <v>2920</v>
      </c>
      <c r="D2505" s="149" t="s">
        <v>3039</v>
      </c>
      <c r="E2505" s="149">
        <f t="shared" si="39"/>
        <v>10100704</v>
      </c>
      <c r="F2505" s="149" t="s">
        <v>2922</v>
      </c>
      <c r="G2505" s="149" t="s">
        <v>2923</v>
      </c>
      <c r="H2505" s="149" t="s">
        <v>1434</v>
      </c>
      <c r="I2505" s="149" t="s">
        <v>3040</v>
      </c>
      <c r="J2505" s="151">
        <v>37778</v>
      </c>
    </row>
    <row r="2506" spans="1:12" x14ac:dyDescent="0.2">
      <c r="A2506" s="149" t="s">
        <v>2920</v>
      </c>
      <c r="D2506" s="149" t="s">
        <v>3041</v>
      </c>
      <c r="E2506" s="149">
        <f t="shared" si="39"/>
        <v>10100707</v>
      </c>
      <c r="F2506" s="149" t="s">
        <v>2922</v>
      </c>
      <c r="G2506" s="149" t="s">
        <v>2923</v>
      </c>
      <c r="H2506" s="149" t="s">
        <v>1434</v>
      </c>
      <c r="I2506" s="149" t="s">
        <v>3042</v>
      </c>
      <c r="J2506" s="151">
        <v>37778</v>
      </c>
    </row>
    <row r="2507" spans="1:12" x14ac:dyDescent="0.2">
      <c r="A2507" s="149" t="s">
        <v>2920</v>
      </c>
      <c r="D2507" s="149" t="s">
        <v>3043</v>
      </c>
      <c r="E2507" s="149">
        <f t="shared" si="39"/>
        <v>10100711</v>
      </c>
      <c r="F2507" s="149" t="s">
        <v>2922</v>
      </c>
      <c r="G2507" s="149" t="s">
        <v>2923</v>
      </c>
      <c r="H2507" s="149" t="s">
        <v>1434</v>
      </c>
      <c r="I2507" s="149" t="s">
        <v>3044</v>
      </c>
      <c r="J2507" s="151">
        <v>37778</v>
      </c>
    </row>
    <row r="2508" spans="1:12" x14ac:dyDescent="0.2">
      <c r="A2508" s="149" t="s">
        <v>2920</v>
      </c>
      <c r="D2508" s="149" t="s">
        <v>3045</v>
      </c>
      <c r="E2508" s="149">
        <f t="shared" si="39"/>
        <v>10100712</v>
      </c>
      <c r="F2508" s="149" t="s">
        <v>2922</v>
      </c>
      <c r="G2508" s="149" t="s">
        <v>2923</v>
      </c>
      <c r="H2508" s="149" t="s">
        <v>1434</v>
      </c>
      <c r="I2508" s="149" t="s">
        <v>3046</v>
      </c>
      <c r="J2508" s="151">
        <v>37778</v>
      </c>
    </row>
    <row r="2509" spans="1:12" x14ac:dyDescent="0.2">
      <c r="A2509" s="149" t="s">
        <v>2920</v>
      </c>
      <c r="D2509" s="149" t="s">
        <v>3047</v>
      </c>
      <c r="E2509" s="149">
        <f t="shared" si="39"/>
        <v>10100801</v>
      </c>
      <c r="F2509" s="149" t="s">
        <v>2922</v>
      </c>
      <c r="G2509" s="149" t="s">
        <v>2923</v>
      </c>
      <c r="H2509" s="149" t="s">
        <v>1431</v>
      </c>
      <c r="I2509" s="149" t="s">
        <v>3048</v>
      </c>
      <c r="K2509" s="151">
        <v>38019</v>
      </c>
      <c r="L2509" s="149" t="s">
        <v>1432</v>
      </c>
    </row>
    <row r="2510" spans="1:12" x14ac:dyDescent="0.2">
      <c r="A2510" s="149" t="s">
        <v>2920</v>
      </c>
      <c r="D2510" s="149" t="s">
        <v>3049</v>
      </c>
      <c r="E2510" s="149">
        <f t="shared" si="39"/>
        <v>10100818</v>
      </c>
      <c r="F2510" s="149" t="s">
        <v>2922</v>
      </c>
      <c r="G2510" s="149" t="s">
        <v>2923</v>
      </c>
      <c r="H2510" s="149" t="s">
        <v>1431</v>
      </c>
      <c r="I2510" s="149" t="s">
        <v>3050</v>
      </c>
      <c r="J2510" s="151">
        <v>38019</v>
      </c>
    </row>
    <row r="2511" spans="1:12" x14ac:dyDescent="0.2">
      <c r="A2511" s="149" t="s">
        <v>2920</v>
      </c>
      <c r="D2511" s="149" t="s">
        <v>3051</v>
      </c>
      <c r="E2511" s="149">
        <f t="shared" si="39"/>
        <v>10100901</v>
      </c>
      <c r="F2511" s="149" t="s">
        <v>2922</v>
      </c>
      <c r="G2511" s="149" t="s">
        <v>2923</v>
      </c>
      <c r="H2511" s="149" t="s">
        <v>3052</v>
      </c>
      <c r="I2511" s="149" t="s">
        <v>3053</v>
      </c>
    </row>
    <row r="2512" spans="1:12" x14ac:dyDescent="0.2">
      <c r="A2512" s="149" t="s">
        <v>2920</v>
      </c>
      <c r="D2512" s="149" t="s">
        <v>3054</v>
      </c>
      <c r="E2512" s="149">
        <f t="shared" si="39"/>
        <v>10100902</v>
      </c>
      <c r="F2512" s="149" t="s">
        <v>2922</v>
      </c>
      <c r="G2512" s="149" t="s">
        <v>2923</v>
      </c>
      <c r="H2512" s="149" t="s">
        <v>3052</v>
      </c>
      <c r="I2512" s="149" t="s">
        <v>3055</v>
      </c>
    </row>
    <row r="2513" spans="1:12" x14ac:dyDescent="0.2">
      <c r="A2513" s="149" t="s">
        <v>2920</v>
      </c>
      <c r="D2513" s="149" t="s">
        <v>3056</v>
      </c>
      <c r="E2513" s="149">
        <f t="shared" si="39"/>
        <v>10100903</v>
      </c>
      <c r="F2513" s="149" t="s">
        <v>2922</v>
      </c>
      <c r="G2513" s="149" t="s">
        <v>2923</v>
      </c>
      <c r="H2513" s="149" t="s">
        <v>3052</v>
      </c>
      <c r="I2513" s="149" t="s">
        <v>3057</v>
      </c>
      <c r="K2513" s="151">
        <v>37160</v>
      </c>
      <c r="L2513" s="149" t="s">
        <v>3058</v>
      </c>
    </row>
    <row r="2514" spans="1:12" x14ac:dyDescent="0.2">
      <c r="A2514" s="149" t="s">
        <v>2920</v>
      </c>
      <c r="D2514" s="149" t="s">
        <v>3059</v>
      </c>
      <c r="E2514" s="149">
        <f t="shared" si="39"/>
        <v>10100908</v>
      </c>
      <c r="F2514" s="149" t="s">
        <v>2922</v>
      </c>
      <c r="G2514" s="149" t="s">
        <v>2923</v>
      </c>
      <c r="H2514" s="149" t="s">
        <v>3052</v>
      </c>
      <c r="I2514" s="149" t="s">
        <v>3060</v>
      </c>
      <c r="J2514" s="151">
        <v>37160</v>
      </c>
      <c r="L2514" s="149" t="s">
        <v>3061</v>
      </c>
    </row>
    <row r="2515" spans="1:12" x14ac:dyDescent="0.2">
      <c r="A2515" s="149" t="s">
        <v>2920</v>
      </c>
      <c r="D2515" s="149" t="s">
        <v>3062</v>
      </c>
      <c r="E2515" s="149">
        <f t="shared" si="39"/>
        <v>10100910</v>
      </c>
      <c r="F2515" s="149" t="s">
        <v>2922</v>
      </c>
      <c r="G2515" s="149" t="s">
        <v>2923</v>
      </c>
      <c r="H2515" s="149" t="s">
        <v>3052</v>
      </c>
      <c r="I2515" s="149" t="s">
        <v>3063</v>
      </c>
      <c r="K2515" s="151">
        <v>37160</v>
      </c>
      <c r="L2515" s="149" t="s">
        <v>3064</v>
      </c>
    </row>
    <row r="2516" spans="1:12" x14ac:dyDescent="0.2">
      <c r="A2516" s="149" t="s">
        <v>2920</v>
      </c>
      <c r="D2516" s="149" t="s">
        <v>3065</v>
      </c>
      <c r="E2516" s="149">
        <f t="shared" si="39"/>
        <v>10100911</v>
      </c>
      <c r="F2516" s="149" t="s">
        <v>2922</v>
      </c>
      <c r="G2516" s="149" t="s">
        <v>2923</v>
      </c>
      <c r="H2516" s="149" t="s">
        <v>3052</v>
      </c>
      <c r="I2516" s="149" t="s">
        <v>3066</v>
      </c>
      <c r="K2516" s="151">
        <v>37160</v>
      </c>
      <c r="L2516" s="149" t="s">
        <v>3064</v>
      </c>
    </row>
    <row r="2517" spans="1:12" x14ac:dyDescent="0.2">
      <c r="A2517" s="149" t="s">
        <v>2920</v>
      </c>
      <c r="D2517" s="149" t="s">
        <v>3067</v>
      </c>
      <c r="E2517" s="149">
        <f t="shared" si="39"/>
        <v>10100912</v>
      </c>
      <c r="F2517" s="149" t="s">
        <v>2922</v>
      </c>
      <c r="G2517" s="149" t="s">
        <v>2923</v>
      </c>
      <c r="H2517" s="149" t="s">
        <v>3052</v>
      </c>
      <c r="I2517" s="149" t="s">
        <v>3068</v>
      </c>
    </row>
    <row r="2518" spans="1:12" x14ac:dyDescent="0.2">
      <c r="A2518" s="149" t="s">
        <v>2920</v>
      </c>
      <c r="D2518" s="149" t="s">
        <v>3069</v>
      </c>
      <c r="E2518" s="149">
        <f t="shared" si="39"/>
        <v>10101001</v>
      </c>
      <c r="F2518" s="149" t="s">
        <v>2922</v>
      </c>
      <c r="G2518" s="149" t="s">
        <v>2923</v>
      </c>
      <c r="H2518" s="149" t="s">
        <v>1427</v>
      </c>
      <c r="I2518" s="149" t="s">
        <v>3070</v>
      </c>
      <c r="K2518" s="151"/>
      <c r="L2518" s="149"/>
    </row>
    <row r="2519" spans="1:12" x14ac:dyDescent="0.2">
      <c r="A2519" s="149" t="s">
        <v>2920</v>
      </c>
      <c r="D2519" s="149" t="s">
        <v>3071</v>
      </c>
      <c r="E2519" s="149">
        <f t="shared" si="39"/>
        <v>10101002</v>
      </c>
      <c r="F2519" s="149" t="s">
        <v>2922</v>
      </c>
      <c r="G2519" s="149" t="s">
        <v>2923</v>
      </c>
      <c r="H2519" s="149" t="s">
        <v>1427</v>
      </c>
      <c r="I2519" s="149" t="s">
        <v>4168</v>
      </c>
      <c r="K2519" s="151"/>
      <c r="L2519" s="149"/>
    </row>
    <row r="2520" spans="1:12" x14ac:dyDescent="0.2">
      <c r="A2520" s="149" t="s">
        <v>2920</v>
      </c>
      <c r="D2520" s="149" t="s">
        <v>3072</v>
      </c>
      <c r="E2520" s="149">
        <f t="shared" si="39"/>
        <v>10101003</v>
      </c>
      <c r="F2520" s="149" t="s">
        <v>2922</v>
      </c>
      <c r="G2520" s="149" t="s">
        <v>2923</v>
      </c>
      <c r="H2520" s="149" t="s">
        <v>1427</v>
      </c>
      <c r="I2520" s="149" t="s">
        <v>3073</v>
      </c>
      <c r="K2520" s="151"/>
      <c r="L2520" s="149"/>
    </row>
    <row r="2521" spans="1:12" x14ac:dyDescent="0.2">
      <c r="A2521" s="149" t="s">
        <v>2920</v>
      </c>
      <c r="D2521" s="149" t="s">
        <v>3074</v>
      </c>
      <c r="E2521" s="149">
        <f t="shared" si="39"/>
        <v>10101101</v>
      </c>
      <c r="F2521" s="149" t="s">
        <v>2922</v>
      </c>
      <c r="G2521" s="149" t="s">
        <v>2923</v>
      </c>
      <c r="H2521" s="149" t="s">
        <v>3075</v>
      </c>
      <c r="I2521" s="149" t="s">
        <v>3048</v>
      </c>
    </row>
    <row r="2522" spans="1:12" x14ac:dyDescent="0.2">
      <c r="A2522" s="149" t="s">
        <v>2920</v>
      </c>
      <c r="D2522" s="149" t="s">
        <v>3076</v>
      </c>
      <c r="E2522" s="149">
        <f t="shared" si="39"/>
        <v>10101201</v>
      </c>
      <c r="F2522" s="149" t="s">
        <v>2922</v>
      </c>
      <c r="G2522" s="149" t="s">
        <v>2923</v>
      </c>
      <c r="H2522" s="149" t="s">
        <v>3077</v>
      </c>
      <c r="I2522" s="149" t="s">
        <v>3078</v>
      </c>
    </row>
    <row r="2523" spans="1:12" x14ac:dyDescent="0.2">
      <c r="A2523" s="149" t="s">
        <v>2920</v>
      </c>
      <c r="D2523" s="149" t="s">
        <v>3079</v>
      </c>
      <c r="E2523" s="149">
        <f t="shared" si="39"/>
        <v>10101202</v>
      </c>
      <c r="F2523" s="149" t="s">
        <v>2922</v>
      </c>
      <c r="G2523" s="149" t="s">
        <v>2923</v>
      </c>
      <c r="H2523" s="149" t="s">
        <v>3077</v>
      </c>
      <c r="I2523" s="149" t="s">
        <v>3080</v>
      </c>
    </row>
    <row r="2524" spans="1:12" x14ac:dyDescent="0.2">
      <c r="A2524" s="149" t="s">
        <v>2920</v>
      </c>
      <c r="D2524" s="149" t="s">
        <v>3081</v>
      </c>
      <c r="E2524" s="149">
        <f t="shared" si="39"/>
        <v>10101204</v>
      </c>
      <c r="F2524" s="149" t="s">
        <v>2922</v>
      </c>
      <c r="G2524" s="149" t="s">
        <v>2923</v>
      </c>
      <c r="H2524" s="149" t="s">
        <v>3077</v>
      </c>
      <c r="I2524" s="149" t="s">
        <v>3082</v>
      </c>
      <c r="J2524" s="151">
        <v>37477</v>
      </c>
      <c r="L2524" s="149"/>
    </row>
    <row r="2525" spans="1:12" x14ac:dyDescent="0.2">
      <c r="A2525" s="149" t="s">
        <v>2920</v>
      </c>
      <c r="D2525" s="149" t="s">
        <v>3083</v>
      </c>
      <c r="E2525" s="149">
        <f t="shared" si="39"/>
        <v>10101205</v>
      </c>
      <c r="F2525" s="149" t="s">
        <v>2922</v>
      </c>
      <c r="G2525" s="149" t="s">
        <v>2923</v>
      </c>
      <c r="H2525" s="149" t="s">
        <v>3077</v>
      </c>
      <c r="I2525" s="149" t="s">
        <v>3084</v>
      </c>
      <c r="J2525" s="151">
        <v>37778</v>
      </c>
    </row>
    <row r="2526" spans="1:12" x14ac:dyDescent="0.2">
      <c r="A2526" s="149" t="s">
        <v>2920</v>
      </c>
      <c r="D2526" s="149" t="s">
        <v>3085</v>
      </c>
      <c r="E2526" s="149">
        <f t="shared" si="39"/>
        <v>10101206</v>
      </c>
      <c r="F2526" s="149" t="s">
        <v>2922</v>
      </c>
      <c r="G2526" s="149" t="s">
        <v>2923</v>
      </c>
      <c r="H2526" s="149" t="s">
        <v>3077</v>
      </c>
      <c r="I2526" s="149" t="s">
        <v>3086</v>
      </c>
      <c r="J2526" s="151">
        <v>37778</v>
      </c>
    </row>
    <row r="2527" spans="1:12" x14ac:dyDescent="0.2">
      <c r="A2527" s="149" t="s">
        <v>2920</v>
      </c>
      <c r="D2527" s="149" t="s">
        <v>3087</v>
      </c>
      <c r="E2527" s="149">
        <f t="shared" si="39"/>
        <v>10101207</v>
      </c>
      <c r="F2527" s="149" t="s">
        <v>2922</v>
      </c>
      <c r="G2527" s="149" t="s">
        <v>2923</v>
      </c>
      <c r="H2527" s="149" t="s">
        <v>3077</v>
      </c>
      <c r="I2527" s="149" t="s">
        <v>3088</v>
      </c>
      <c r="J2527" s="151">
        <v>37778</v>
      </c>
    </row>
    <row r="2528" spans="1:12" x14ac:dyDescent="0.2">
      <c r="A2528" s="149" t="s">
        <v>2920</v>
      </c>
      <c r="D2528" s="149" t="s">
        <v>3089</v>
      </c>
      <c r="E2528" s="149">
        <f t="shared" si="39"/>
        <v>10101208</v>
      </c>
      <c r="F2528" s="149" t="s">
        <v>2922</v>
      </c>
      <c r="G2528" s="149" t="s">
        <v>2923</v>
      </c>
      <c r="H2528" s="149" t="s">
        <v>3077</v>
      </c>
      <c r="I2528" s="149" t="s">
        <v>3090</v>
      </c>
      <c r="J2528" s="151">
        <v>37778</v>
      </c>
    </row>
    <row r="2529" spans="1:10" x14ac:dyDescent="0.2">
      <c r="A2529" s="149" t="s">
        <v>2920</v>
      </c>
      <c r="D2529" s="149" t="s">
        <v>3091</v>
      </c>
      <c r="E2529" s="149">
        <f t="shared" si="39"/>
        <v>10101301</v>
      </c>
      <c r="F2529" s="149" t="s">
        <v>2922</v>
      </c>
      <c r="G2529" s="149" t="s">
        <v>2923</v>
      </c>
      <c r="H2529" s="149" t="s">
        <v>3092</v>
      </c>
      <c r="I2529" s="149" t="s">
        <v>3078</v>
      </c>
    </row>
    <row r="2530" spans="1:10" x14ac:dyDescent="0.2">
      <c r="A2530" s="149" t="s">
        <v>2920</v>
      </c>
      <c r="D2530" s="149" t="s">
        <v>3093</v>
      </c>
      <c r="E2530" s="149">
        <f t="shared" si="39"/>
        <v>10101302</v>
      </c>
      <c r="F2530" s="149" t="s">
        <v>2922</v>
      </c>
      <c r="G2530" s="149" t="s">
        <v>2923</v>
      </c>
      <c r="H2530" s="149" t="s">
        <v>3092</v>
      </c>
      <c r="I2530" s="149" t="s">
        <v>3094</v>
      </c>
    </row>
    <row r="2531" spans="1:10" x14ac:dyDescent="0.2">
      <c r="A2531" s="149" t="s">
        <v>2920</v>
      </c>
      <c r="D2531" s="149" t="s">
        <v>3095</v>
      </c>
      <c r="E2531" s="149">
        <f t="shared" si="39"/>
        <v>10101304</v>
      </c>
      <c r="F2531" s="149" t="s">
        <v>2922</v>
      </c>
      <c r="G2531" s="149" t="s">
        <v>2923</v>
      </c>
      <c r="H2531" s="149" t="s">
        <v>3092</v>
      </c>
      <c r="I2531" s="149" t="s">
        <v>3096</v>
      </c>
      <c r="J2531" s="151">
        <v>37778</v>
      </c>
    </row>
    <row r="2532" spans="1:10" x14ac:dyDescent="0.2">
      <c r="A2532" s="149" t="s">
        <v>2920</v>
      </c>
      <c r="D2532" s="149" t="s">
        <v>3097</v>
      </c>
      <c r="E2532" s="149">
        <f t="shared" si="39"/>
        <v>10101305</v>
      </c>
      <c r="F2532" s="149" t="s">
        <v>2922</v>
      </c>
      <c r="G2532" s="149" t="s">
        <v>2923</v>
      </c>
      <c r="H2532" s="149" t="s">
        <v>3092</v>
      </c>
      <c r="I2532" s="149" t="s">
        <v>3098</v>
      </c>
      <c r="J2532" s="151">
        <v>37778</v>
      </c>
    </row>
    <row r="2533" spans="1:10" x14ac:dyDescent="0.2">
      <c r="A2533" s="149" t="s">
        <v>2920</v>
      </c>
      <c r="D2533" s="149" t="s">
        <v>3099</v>
      </c>
      <c r="E2533" s="149">
        <f t="shared" si="39"/>
        <v>10101306</v>
      </c>
      <c r="F2533" s="149" t="s">
        <v>2922</v>
      </c>
      <c r="G2533" s="149" t="s">
        <v>2923</v>
      </c>
      <c r="H2533" s="149" t="s">
        <v>3092</v>
      </c>
      <c r="I2533" s="149" t="s">
        <v>3100</v>
      </c>
      <c r="J2533" s="151">
        <v>37778</v>
      </c>
    </row>
    <row r="2534" spans="1:10" x14ac:dyDescent="0.2">
      <c r="A2534" s="149" t="s">
        <v>2920</v>
      </c>
      <c r="D2534" s="149" t="s">
        <v>3101</v>
      </c>
      <c r="E2534" s="149">
        <f t="shared" si="39"/>
        <v>10101307</v>
      </c>
      <c r="F2534" s="149" t="s">
        <v>2922</v>
      </c>
      <c r="G2534" s="149" t="s">
        <v>2923</v>
      </c>
      <c r="H2534" s="149" t="s">
        <v>3092</v>
      </c>
      <c r="I2534" s="149" t="s">
        <v>3102</v>
      </c>
      <c r="J2534" s="151">
        <v>37778</v>
      </c>
    </row>
    <row r="2535" spans="1:10" x14ac:dyDescent="0.2">
      <c r="A2535" s="149" t="s">
        <v>2920</v>
      </c>
      <c r="D2535" s="149" t="s">
        <v>3103</v>
      </c>
      <c r="E2535" s="149">
        <f t="shared" si="39"/>
        <v>10101308</v>
      </c>
      <c r="F2535" s="149" t="s">
        <v>2922</v>
      </c>
      <c r="G2535" s="149" t="s">
        <v>2923</v>
      </c>
      <c r="H2535" s="149" t="s">
        <v>3092</v>
      </c>
      <c r="I2535" s="149" t="s">
        <v>3104</v>
      </c>
      <c r="J2535" s="151">
        <v>37778</v>
      </c>
    </row>
    <row r="2536" spans="1:10" x14ac:dyDescent="0.2">
      <c r="A2536" s="149" t="s">
        <v>2920</v>
      </c>
      <c r="D2536" s="149" t="s">
        <v>3105</v>
      </c>
      <c r="E2536" s="149">
        <f t="shared" si="39"/>
        <v>10101501</v>
      </c>
      <c r="F2536" s="149" t="s">
        <v>2922</v>
      </c>
      <c r="G2536" s="149" t="s">
        <v>2923</v>
      </c>
      <c r="H2536" s="149" t="s">
        <v>3106</v>
      </c>
      <c r="I2536" s="149" t="s">
        <v>3107</v>
      </c>
    </row>
    <row r="2537" spans="1:10" x14ac:dyDescent="0.2">
      <c r="A2537" s="149" t="s">
        <v>2920</v>
      </c>
      <c r="D2537" s="149" t="s">
        <v>3108</v>
      </c>
      <c r="E2537" s="149">
        <f t="shared" si="39"/>
        <v>10101502</v>
      </c>
      <c r="F2537" s="149" t="s">
        <v>2922</v>
      </c>
      <c r="G2537" s="149" t="s">
        <v>2923</v>
      </c>
      <c r="H2537" s="149" t="s">
        <v>3106</v>
      </c>
      <c r="I2537" s="149" t="s">
        <v>3109</v>
      </c>
    </row>
    <row r="2538" spans="1:10" x14ac:dyDescent="0.2">
      <c r="A2538" s="149" t="s">
        <v>2920</v>
      </c>
      <c r="D2538" s="149" t="s">
        <v>3110</v>
      </c>
      <c r="E2538" s="149">
        <f t="shared" si="39"/>
        <v>10101601</v>
      </c>
      <c r="F2538" s="149" t="s">
        <v>2922</v>
      </c>
      <c r="G2538" s="149" t="s">
        <v>2923</v>
      </c>
      <c r="H2538" s="149" t="s">
        <v>935</v>
      </c>
      <c r="I2538" s="149" t="s">
        <v>10425</v>
      </c>
      <c r="J2538" s="151">
        <v>37778</v>
      </c>
    </row>
    <row r="2539" spans="1:10" x14ac:dyDescent="0.2">
      <c r="A2539" s="149" t="s">
        <v>2920</v>
      </c>
      <c r="D2539" s="149" t="s">
        <v>3111</v>
      </c>
      <c r="E2539" s="149">
        <f t="shared" si="39"/>
        <v>10101801</v>
      </c>
      <c r="F2539" s="149" t="s">
        <v>2922</v>
      </c>
      <c r="G2539" s="149" t="s">
        <v>2923</v>
      </c>
      <c r="H2539" s="149" t="s">
        <v>3112</v>
      </c>
      <c r="I2539" s="149" t="s">
        <v>10425</v>
      </c>
      <c r="J2539" s="151">
        <v>37778</v>
      </c>
    </row>
    <row r="2540" spans="1:10" x14ac:dyDescent="0.2">
      <c r="A2540" s="149" t="s">
        <v>2920</v>
      </c>
      <c r="D2540" s="149" t="s">
        <v>3113</v>
      </c>
      <c r="E2540" s="149">
        <f t="shared" si="39"/>
        <v>10101901</v>
      </c>
      <c r="F2540" s="149" t="s">
        <v>2922</v>
      </c>
      <c r="G2540" s="149" t="s">
        <v>2923</v>
      </c>
      <c r="H2540" s="149" t="s">
        <v>3114</v>
      </c>
      <c r="I2540" s="149" t="s">
        <v>10425</v>
      </c>
      <c r="J2540" s="151">
        <v>37778</v>
      </c>
    </row>
    <row r="2541" spans="1:10" x14ac:dyDescent="0.2">
      <c r="A2541" s="149" t="s">
        <v>2920</v>
      </c>
      <c r="D2541" s="149" t="s">
        <v>3115</v>
      </c>
      <c r="E2541" s="149">
        <f t="shared" si="39"/>
        <v>10102001</v>
      </c>
      <c r="F2541" s="149" t="s">
        <v>2922</v>
      </c>
      <c r="G2541" s="149" t="s">
        <v>2923</v>
      </c>
      <c r="H2541" s="149" t="s">
        <v>3116</v>
      </c>
      <c r="I2541" s="149" t="s">
        <v>10425</v>
      </c>
      <c r="J2541" s="151">
        <v>37778</v>
      </c>
    </row>
    <row r="2542" spans="1:10" x14ac:dyDescent="0.2">
      <c r="A2542" s="149" t="s">
        <v>2920</v>
      </c>
      <c r="D2542" s="149" t="s">
        <v>3117</v>
      </c>
      <c r="E2542" s="149">
        <f t="shared" si="39"/>
        <v>10102018</v>
      </c>
      <c r="F2542" s="149" t="s">
        <v>2922</v>
      </c>
      <c r="G2542" s="149" t="s">
        <v>2923</v>
      </c>
      <c r="H2542" s="149" t="s">
        <v>3116</v>
      </c>
      <c r="I2542" s="149" t="s">
        <v>3050</v>
      </c>
      <c r="J2542" s="151">
        <v>38019</v>
      </c>
    </row>
    <row r="2543" spans="1:10" x14ac:dyDescent="0.2">
      <c r="A2543" s="149" t="s">
        <v>2920</v>
      </c>
      <c r="D2543" s="149" t="s">
        <v>3118</v>
      </c>
      <c r="E2543" s="149">
        <f t="shared" si="39"/>
        <v>10102101</v>
      </c>
      <c r="F2543" s="149" t="s">
        <v>2922</v>
      </c>
      <c r="G2543" s="149" t="s">
        <v>2923</v>
      </c>
      <c r="H2543" s="149" t="s">
        <v>3119</v>
      </c>
      <c r="I2543" s="149" t="s">
        <v>10425</v>
      </c>
      <c r="J2543" s="151">
        <v>37778</v>
      </c>
    </row>
    <row r="2544" spans="1:10" x14ac:dyDescent="0.2">
      <c r="A2544" s="149" t="s">
        <v>2920</v>
      </c>
      <c r="D2544" s="149" t="s">
        <v>3120</v>
      </c>
      <c r="E2544" s="149">
        <f t="shared" si="39"/>
        <v>10200101</v>
      </c>
      <c r="F2544" s="149" t="s">
        <v>2922</v>
      </c>
      <c r="G2544" s="149" t="s">
        <v>1436</v>
      </c>
      <c r="H2544" s="149" t="s">
        <v>1407</v>
      </c>
      <c r="I2544" s="149" t="s">
        <v>2924</v>
      </c>
    </row>
    <row r="2545" spans="1:12" x14ac:dyDescent="0.2">
      <c r="A2545" s="149" t="s">
        <v>2920</v>
      </c>
      <c r="D2545" s="149" t="s">
        <v>3121</v>
      </c>
      <c r="E2545" s="149">
        <f t="shared" si="39"/>
        <v>10200104</v>
      </c>
      <c r="F2545" s="149" t="s">
        <v>2922</v>
      </c>
      <c r="G2545" s="149" t="s">
        <v>1436</v>
      </c>
      <c r="H2545" s="149" t="s">
        <v>1407</v>
      </c>
      <c r="I2545" s="149" t="s">
        <v>2926</v>
      </c>
    </row>
    <row r="2546" spans="1:12" x14ac:dyDescent="0.2">
      <c r="A2546" s="149" t="s">
        <v>2920</v>
      </c>
      <c r="D2546" s="149" t="s">
        <v>3122</v>
      </c>
      <c r="E2546" s="149">
        <f t="shared" si="39"/>
        <v>10200107</v>
      </c>
      <c r="F2546" s="149" t="s">
        <v>2922</v>
      </c>
      <c r="G2546" s="149" t="s">
        <v>1436</v>
      </c>
      <c r="H2546" s="149" t="s">
        <v>1407</v>
      </c>
      <c r="I2546" s="149" t="s">
        <v>3123</v>
      </c>
    </row>
    <row r="2547" spans="1:12" x14ac:dyDescent="0.2">
      <c r="A2547" s="149" t="s">
        <v>2920</v>
      </c>
      <c r="D2547" s="149" t="s">
        <v>6101</v>
      </c>
      <c r="E2547" s="149">
        <f t="shared" si="39"/>
        <v>10200117</v>
      </c>
      <c r="F2547" s="149" t="s">
        <v>2922</v>
      </c>
      <c r="G2547" s="149" t="s">
        <v>1436</v>
      </c>
      <c r="H2547" s="149" t="s">
        <v>1407</v>
      </c>
      <c r="I2547" s="149" t="s">
        <v>6102</v>
      </c>
    </row>
    <row r="2548" spans="1:12" x14ac:dyDescent="0.2">
      <c r="A2548" s="149" t="s">
        <v>2920</v>
      </c>
      <c r="D2548" s="149" t="s">
        <v>6103</v>
      </c>
      <c r="E2548" s="149">
        <f t="shared" si="39"/>
        <v>10200201</v>
      </c>
      <c r="F2548" s="149" t="s">
        <v>2922</v>
      </c>
      <c r="G2548" s="149" t="s">
        <v>1436</v>
      </c>
      <c r="H2548" s="149" t="s">
        <v>1410</v>
      </c>
      <c r="I2548" s="149" t="s">
        <v>357</v>
      </c>
    </row>
    <row r="2549" spans="1:12" x14ac:dyDescent="0.2">
      <c r="A2549" s="149" t="s">
        <v>2920</v>
      </c>
      <c r="D2549" s="149" t="s">
        <v>6104</v>
      </c>
      <c r="E2549" s="149">
        <f t="shared" si="39"/>
        <v>10200202</v>
      </c>
      <c r="F2549" s="149" t="s">
        <v>2922</v>
      </c>
      <c r="G2549" s="149" t="s">
        <v>1436</v>
      </c>
      <c r="H2549" s="149" t="s">
        <v>1410</v>
      </c>
      <c r="I2549" s="149" t="s">
        <v>6105</v>
      </c>
    </row>
    <row r="2550" spans="1:12" x14ac:dyDescent="0.2">
      <c r="A2550" s="149" t="s">
        <v>2920</v>
      </c>
      <c r="D2550" s="149" t="s">
        <v>6106</v>
      </c>
      <c r="E2550" s="149">
        <f t="shared" si="39"/>
        <v>10200203</v>
      </c>
      <c r="F2550" s="149" t="s">
        <v>2922</v>
      </c>
      <c r="G2550" s="149" t="s">
        <v>1436</v>
      </c>
      <c r="H2550" s="149" t="s">
        <v>1410</v>
      </c>
      <c r="I2550" s="149" t="s">
        <v>363</v>
      </c>
    </row>
    <row r="2551" spans="1:12" x14ac:dyDescent="0.2">
      <c r="A2551" s="149" t="s">
        <v>2920</v>
      </c>
      <c r="D2551" s="149" t="s">
        <v>6107</v>
      </c>
      <c r="E2551" s="149">
        <f t="shared" si="39"/>
        <v>10200204</v>
      </c>
      <c r="F2551" s="149" t="s">
        <v>2922</v>
      </c>
      <c r="G2551" s="149" t="s">
        <v>1436</v>
      </c>
      <c r="H2551" s="149" t="s">
        <v>1410</v>
      </c>
      <c r="I2551" s="149" t="s">
        <v>366</v>
      </c>
    </row>
    <row r="2552" spans="1:12" x14ac:dyDescent="0.2">
      <c r="A2552" s="149" t="s">
        <v>2920</v>
      </c>
      <c r="D2552" s="149" t="s">
        <v>6108</v>
      </c>
      <c r="E2552" s="149">
        <f t="shared" si="39"/>
        <v>10200205</v>
      </c>
      <c r="F2552" s="149" t="s">
        <v>2922</v>
      </c>
      <c r="G2552" s="149" t="s">
        <v>1436</v>
      </c>
      <c r="H2552" s="149" t="s">
        <v>1410</v>
      </c>
      <c r="I2552" s="149" t="s">
        <v>6109</v>
      </c>
    </row>
    <row r="2553" spans="1:12" x14ac:dyDescent="0.2">
      <c r="A2553" s="149" t="s">
        <v>2920</v>
      </c>
      <c r="D2553" s="149" t="s">
        <v>6110</v>
      </c>
      <c r="E2553" s="149">
        <f t="shared" si="39"/>
        <v>10200206</v>
      </c>
      <c r="F2553" s="149" t="s">
        <v>2922</v>
      </c>
      <c r="G2553" s="149" t="s">
        <v>1436</v>
      </c>
      <c r="H2553" s="149" t="s">
        <v>1410</v>
      </c>
      <c r="I2553" s="149" t="s">
        <v>6111</v>
      </c>
    </row>
    <row r="2554" spans="1:12" x14ac:dyDescent="0.2">
      <c r="A2554" s="149" t="s">
        <v>2920</v>
      </c>
      <c r="D2554" s="149" t="s">
        <v>6112</v>
      </c>
      <c r="E2554" s="149">
        <f t="shared" si="39"/>
        <v>10200210</v>
      </c>
      <c r="F2554" s="149" t="s">
        <v>2922</v>
      </c>
      <c r="G2554" s="149" t="s">
        <v>1436</v>
      </c>
      <c r="H2554" s="149" t="s">
        <v>1410</v>
      </c>
      <c r="I2554" s="149" t="s">
        <v>6113</v>
      </c>
    </row>
    <row r="2555" spans="1:12" x14ac:dyDescent="0.2">
      <c r="A2555" s="149" t="s">
        <v>2920</v>
      </c>
      <c r="D2555" s="149" t="s">
        <v>6114</v>
      </c>
      <c r="E2555" s="149">
        <f t="shared" si="39"/>
        <v>10200212</v>
      </c>
      <c r="F2555" s="149" t="s">
        <v>2922</v>
      </c>
      <c r="G2555" s="149" t="s">
        <v>1436</v>
      </c>
      <c r="H2555" s="149" t="s">
        <v>1410</v>
      </c>
      <c r="I2555" s="149" t="s">
        <v>6115</v>
      </c>
    </row>
    <row r="2556" spans="1:12" x14ac:dyDescent="0.2">
      <c r="A2556" s="149" t="s">
        <v>2920</v>
      </c>
      <c r="D2556" s="149" t="s">
        <v>6116</v>
      </c>
      <c r="E2556" s="149">
        <f t="shared" si="39"/>
        <v>10200213</v>
      </c>
      <c r="F2556" s="149" t="s">
        <v>2922</v>
      </c>
      <c r="G2556" s="149" t="s">
        <v>1436</v>
      </c>
      <c r="H2556" s="149" t="s">
        <v>1410</v>
      </c>
      <c r="I2556" s="149" t="s">
        <v>6117</v>
      </c>
    </row>
    <row r="2557" spans="1:12" x14ac:dyDescent="0.2">
      <c r="A2557" s="149" t="s">
        <v>2920</v>
      </c>
      <c r="D2557" s="149" t="s">
        <v>6118</v>
      </c>
      <c r="E2557" s="149">
        <f t="shared" si="39"/>
        <v>10200217</v>
      </c>
      <c r="F2557" s="149" t="s">
        <v>2922</v>
      </c>
      <c r="G2557" s="149" t="s">
        <v>1436</v>
      </c>
      <c r="H2557" s="149" t="s">
        <v>1410</v>
      </c>
      <c r="I2557" s="149" t="s">
        <v>299</v>
      </c>
    </row>
    <row r="2558" spans="1:12" x14ac:dyDescent="0.2">
      <c r="A2558" s="149" t="s">
        <v>2920</v>
      </c>
      <c r="D2558" s="149" t="s">
        <v>6119</v>
      </c>
      <c r="E2558" s="149">
        <f t="shared" si="39"/>
        <v>10200218</v>
      </c>
      <c r="F2558" s="149" t="s">
        <v>2922</v>
      </c>
      <c r="G2558" s="149" t="s">
        <v>1436</v>
      </c>
      <c r="H2558" s="149" t="s">
        <v>1410</v>
      </c>
      <c r="I2558" s="149" t="s">
        <v>301</v>
      </c>
    </row>
    <row r="2559" spans="1:12" x14ac:dyDescent="0.2">
      <c r="A2559" s="149" t="s">
        <v>2920</v>
      </c>
      <c r="D2559" s="149" t="s">
        <v>6120</v>
      </c>
      <c r="E2559" s="149">
        <f t="shared" si="39"/>
        <v>10200219</v>
      </c>
      <c r="F2559" s="149" t="s">
        <v>2922</v>
      </c>
      <c r="G2559" s="149" t="s">
        <v>1436</v>
      </c>
      <c r="H2559" s="149" t="s">
        <v>1410</v>
      </c>
      <c r="I2559" s="149" t="s">
        <v>6121</v>
      </c>
      <c r="K2559" s="151">
        <v>36769</v>
      </c>
      <c r="L2559" s="149" t="s">
        <v>6122</v>
      </c>
    </row>
    <row r="2560" spans="1:12" x14ac:dyDescent="0.2">
      <c r="A2560" s="149" t="s">
        <v>2920</v>
      </c>
      <c r="D2560" s="149" t="s">
        <v>6123</v>
      </c>
      <c r="E2560" s="149">
        <f t="shared" si="39"/>
        <v>10200221</v>
      </c>
      <c r="F2560" s="149" t="s">
        <v>2922</v>
      </c>
      <c r="G2560" s="149" t="s">
        <v>1436</v>
      </c>
      <c r="H2560" s="149" t="s">
        <v>1410</v>
      </c>
      <c r="I2560" s="149" t="s">
        <v>303</v>
      </c>
    </row>
    <row r="2561" spans="1:12" x14ac:dyDescent="0.2">
      <c r="A2561" s="149" t="s">
        <v>2920</v>
      </c>
      <c r="D2561" s="149" t="s">
        <v>6124</v>
      </c>
      <c r="E2561" s="149">
        <f t="shared" si="39"/>
        <v>10200222</v>
      </c>
      <c r="F2561" s="149" t="s">
        <v>2922</v>
      </c>
      <c r="G2561" s="149" t="s">
        <v>1436</v>
      </c>
      <c r="H2561" s="149" t="s">
        <v>1410</v>
      </c>
      <c r="I2561" s="149" t="s">
        <v>305</v>
      </c>
    </row>
    <row r="2562" spans="1:12" x14ac:dyDescent="0.2">
      <c r="A2562" s="149" t="s">
        <v>2920</v>
      </c>
      <c r="D2562" s="149" t="s">
        <v>6125</v>
      </c>
      <c r="E2562" s="149">
        <f t="shared" ref="E2562:E2625" si="40">VALUE(D2562)</f>
        <v>10200223</v>
      </c>
      <c r="F2562" s="149" t="s">
        <v>2922</v>
      </c>
      <c r="G2562" s="149" t="s">
        <v>1436</v>
      </c>
      <c r="H2562" s="149" t="s">
        <v>1410</v>
      </c>
      <c r="I2562" s="149" t="s">
        <v>307</v>
      </c>
    </row>
    <row r="2563" spans="1:12" x14ac:dyDescent="0.2">
      <c r="A2563" s="149" t="s">
        <v>2920</v>
      </c>
      <c r="D2563" s="149" t="s">
        <v>6126</v>
      </c>
      <c r="E2563" s="149">
        <f t="shared" si="40"/>
        <v>10200224</v>
      </c>
      <c r="F2563" s="149" t="s">
        <v>2922</v>
      </c>
      <c r="G2563" s="149" t="s">
        <v>1436</v>
      </c>
      <c r="H2563" s="149" t="s">
        <v>1410</v>
      </c>
      <c r="I2563" s="149" t="s">
        <v>309</v>
      </c>
    </row>
    <row r="2564" spans="1:12" x14ac:dyDescent="0.2">
      <c r="A2564" s="149" t="s">
        <v>2920</v>
      </c>
      <c r="D2564" s="149" t="s">
        <v>6127</v>
      </c>
      <c r="E2564" s="149">
        <f t="shared" si="40"/>
        <v>10200225</v>
      </c>
      <c r="F2564" s="149" t="s">
        <v>2922</v>
      </c>
      <c r="G2564" s="149" t="s">
        <v>1436</v>
      </c>
      <c r="H2564" s="149" t="s">
        <v>1410</v>
      </c>
      <c r="I2564" s="149" t="s">
        <v>311</v>
      </c>
    </row>
    <row r="2565" spans="1:12" x14ac:dyDescent="0.2">
      <c r="A2565" s="149" t="s">
        <v>2920</v>
      </c>
      <c r="D2565" s="149" t="s">
        <v>6128</v>
      </c>
      <c r="E2565" s="149">
        <f t="shared" si="40"/>
        <v>10200226</v>
      </c>
      <c r="F2565" s="149" t="s">
        <v>2922</v>
      </c>
      <c r="G2565" s="149" t="s">
        <v>1436</v>
      </c>
      <c r="H2565" s="149" t="s">
        <v>1410</v>
      </c>
      <c r="I2565" s="149" t="s">
        <v>1513</v>
      </c>
    </row>
    <row r="2566" spans="1:12" x14ac:dyDescent="0.2">
      <c r="A2566" s="149" t="s">
        <v>2920</v>
      </c>
      <c r="D2566" s="149" t="s">
        <v>6129</v>
      </c>
      <c r="E2566" s="149">
        <f t="shared" si="40"/>
        <v>10200229</v>
      </c>
      <c r="F2566" s="149" t="s">
        <v>2922</v>
      </c>
      <c r="G2566" s="149" t="s">
        <v>1436</v>
      </c>
      <c r="H2566" s="149" t="s">
        <v>1410</v>
      </c>
      <c r="I2566" s="149" t="s">
        <v>6130</v>
      </c>
    </row>
    <row r="2567" spans="1:12" x14ac:dyDescent="0.2">
      <c r="A2567" s="149" t="s">
        <v>2920</v>
      </c>
      <c r="D2567" s="149" t="s">
        <v>6131</v>
      </c>
      <c r="E2567" s="149">
        <f t="shared" si="40"/>
        <v>10200300</v>
      </c>
      <c r="F2567" s="149" t="s">
        <v>2922</v>
      </c>
      <c r="G2567" s="149" t="s">
        <v>1436</v>
      </c>
      <c r="H2567" s="149" t="s">
        <v>1521</v>
      </c>
      <c r="I2567" s="149" t="s">
        <v>357</v>
      </c>
    </row>
    <row r="2568" spans="1:12" x14ac:dyDescent="0.2">
      <c r="A2568" s="149" t="s">
        <v>2920</v>
      </c>
      <c r="D2568" s="149" t="s">
        <v>6132</v>
      </c>
      <c r="E2568" s="149">
        <f t="shared" si="40"/>
        <v>10200301</v>
      </c>
      <c r="F2568" s="149" t="s">
        <v>2922</v>
      </c>
      <c r="G2568" s="149" t="s">
        <v>1436</v>
      </c>
      <c r="H2568" s="149" t="s">
        <v>1521</v>
      </c>
      <c r="I2568" s="149" t="s">
        <v>359</v>
      </c>
    </row>
    <row r="2569" spans="1:12" x14ac:dyDescent="0.2">
      <c r="A2569" s="149" t="s">
        <v>2920</v>
      </c>
      <c r="D2569" s="149" t="s">
        <v>6133</v>
      </c>
      <c r="E2569" s="149">
        <f t="shared" si="40"/>
        <v>10200302</v>
      </c>
      <c r="F2569" s="149" t="s">
        <v>2922</v>
      </c>
      <c r="G2569" s="149" t="s">
        <v>1436</v>
      </c>
      <c r="H2569" s="149" t="s">
        <v>1521</v>
      </c>
      <c r="I2569" s="149" t="s">
        <v>361</v>
      </c>
    </row>
    <row r="2570" spans="1:12" x14ac:dyDescent="0.2">
      <c r="A2570" s="149" t="s">
        <v>2920</v>
      </c>
      <c r="D2570" s="149" t="s">
        <v>6134</v>
      </c>
      <c r="E2570" s="149">
        <f t="shared" si="40"/>
        <v>10200303</v>
      </c>
      <c r="F2570" s="149" t="s">
        <v>2922</v>
      </c>
      <c r="G2570" s="149" t="s">
        <v>1436</v>
      </c>
      <c r="H2570" s="149" t="s">
        <v>1521</v>
      </c>
      <c r="I2570" s="149" t="s">
        <v>363</v>
      </c>
    </row>
    <row r="2571" spans="1:12" x14ac:dyDescent="0.2">
      <c r="A2571" s="149" t="s">
        <v>2920</v>
      </c>
      <c r="D2571" s="149" t="s">
        <v>6135</v>
      </c>
      <c r="E2571" s="149">
        <f t="shared" si="40"/>
        <v>10200304</v>
      </c>
      <c r="F2571" s="149" t="s">
        <v>2922</v>
      </c>
      <c r="G2571" s="149" t="s">
        <v>1436</v>
      </c>
      <c r="H2571" s="149" t="s">
        <v>1521</v>
      </c>
      <c r="I2571" s="149" t="s">
        <v>2926</v>
      </c>
    </row>
    <row r="2572" spans="1:12" x14ac:dyDescent="0.2">
      <c r="A2572" s="149" t="s">
        <v>2920</v>
      </c>
      <c r="D2572" s="149" t="s">
        <v>6136</v>
      </c>
      <c r="E2572" s="149">
        <f t="shared" si="40"/>
        <v>10200306</v>
      </c>
      <c r="F2572" s="149" t="s">
        <v>2922</v>
      </c>
      <c r="G2572" s="149" t="s">
        <v>1436</v>
      </c>
      <c r="H2572" s="149" t="s">
        <v>1521</v>
      </c>
      <c r="I2572" s="149" t="s">
        <v>366</v>
      </c>
    </row>
    <row r="2573" spans="1:12" x14ac:dyDescent="0.2">
      <c r="A2573" s="149" t="s">
        <v>2920</v>
      </c>
      <c r="D2573" s="149" t="s">
        <v>6137</v>
      </c>
      <c r="E2573" s="149">
        <f t="shared" si="40"/>
        <v>10200307</v>
      </c>
      <c r="F2573" s="149" t="s">
        <v>2922</v>
      </c>
      <c r="G2573" s="149" t="s">
        <v>1436</v>
      </c>
      <c r="H2573" s="149" t="s">
        <v>1521</v>
      </c>
      <c r="I2573" s="149" t="s">
        <v>6138</v>
      </c>
    </row>
    <row r="2574" spans="1:12" x14ac:dyDescent="0.2">
      <c r="A2574" s="149" t="s">
        <v>2920</v>
      </c>
      <c r="D2574" s="149" t="s">
        <v>6139</v>
      </c>
      <c r="E2574" s="149">
        <f t="shared" si="40"/>
        <v>10200401</v>
      </c>
      <c r="F2574" s="149" t="s">
        <v>2922</v>
      </c>
      <c r="G2574" s="149" t="s">
        <v>1436</v>
      </c>
      <c r="H2574" s="149" t="s">
        <v>1421</v>
      </c>
      <c r="I2574" s="149" t="s">
        <v>6140</v>
      </c>
      <c r="K2574" s="151"/>
      <c r="L2574" s="149"/>
    </row>
    <row r="2575" spans="1:12" x14ac:dyDescent="0.2">
      <c r="A2575" s="149" t="s">
        <v>2920</v>
      </c>
      <c r="D2575" s="149" t="s">
        <v>6141</v>
      </c>
      <c r="E2575" s="149">
        <f t="shared" si="40"/>
        <v>10200402</v>
      </c>
      <c r="F2575" s="149" t="s">
        <v>2922</v>
      </c>
      <c r="G2575" s="149" t="s">
        <v>1436</v>
      </c>
      <c r="H2575" s="149" t="s">
        <v>1421</v>
      </c>
      <c r="I2575" s="149" t="s">
        <v>6142</v>
      </c>
    </row>
    <row r="2576" spans="1:12" x14ac:dyDescent="0.2">
      <c r="A2576" s="149" t="s">
        <v>2920</v>
      </c>
      <c r="D2576" s="149" t="s">
        <v>11815</v>
      </c>
      <c r="E2576" s="149">
        <f t="shared" si="40"/>
        <v>10200403</v>
      </c>
      <c r="F2576" s="149" t="s">
        <v>2922</v>
      </c>
      <c r="G2576" s="149" t="s">
        <v>1436</v>
      </c>
      <c r="H2576" s="149" t="s">
        <v>1421</v>
      </c>
      <c r="I2576" s="149" t="s">
        <v>11816</v>
      </c>
    </row>
    <row r="2577" spans="1:12" x14ac:dyDescent="0.2">
      <c r="A2577" s="149" t="s">
        <v>2920</v>
      </c>
      <c r="D2577" s="149" t="s">
        <v>11817</v>
      </c>
      <c r="E2577" s="149">
        <f t="shared" si="40"/>
        <v>10200404</v>
      </c>
      <c r="F2577" s="149" t="s">
        <v>2922</v>
      </c>
      <c r="G2577" s="149" t="s">
        <v>1436</v>
      </c>
      <c r="H2577" s="149" t="s">
        <v>1421</v>
      </c>
      <c r="I2577" s="149" t="s">
        <v>11818</v>
      </c>
      <c r="K2577" s="151"/>
      <c r="L2577" s="149"/>
    </row>
    <row r="2578" spans="1:12" x14ac:dyDescent="0.2">
      <c r="A2578" s="149" t="s">
        <v>2920</v>
      </c>
      <c r="D2578" s="149" t="s">
        <v>11819</v>
      </c>
      <c r="E2578" s="149">
        <f t="shared" si="40"/>
        <v>10200405</v>
      </c>
      <c r="F2578" s="149" t="s">
        <v>2922</v>
      </c>
      <c r="G2578" s="149" t="s">
        <v>1436</v>
      </c>
      <c r="H2578" s="149" t="s">
        <v>1421</v>
      </c>
      <c r="I2578" s="149" t="s">
        <v>6138</v>
      </c>
    </row>
    <row r="2579" spans="1:12" x14ac:dyDescent="0.2">
      <c r="A2579" s="149" t="s">
        <v>2920</v>
      </c>
      <c r="D2579" s="149" t="s">
        <v>11820</v>
      </c>
      <c r="E2579" s="149">
        <f t="shared" si="40"/>
        <v>10200501</v>
      </c>
      <c r="F2579" s="149" t="s">
        <v>2922</v>
      </c>
      <c r="G2579" s="149" t="s">
        <v>1436</v>
      </c>
      <c r="H2579" s="149" t="s">
        <v>1414</v>
      </c>
      <c r="I2579" s="149" t="s">
        <v>382</v>
      </c>
      <c r="K2579" s="151"/>
      <c r="L2579" s="149"/>
    </row>
    <row r="2580" spans="1:12" x14ac:dyDescent="0.2">
      <c r="A2580" s="149" t="s">
        <v>2920</v>
      </c>
      <c r="D2580" s="149" t="s">
        <v>11821</v>
      </c>
      <c r="E2580" s="149">
        <f t="shared" si="40"/>
        <v>10200502</v>
      </c>
      <c r="F2580" s="149" t="s">
        <v>2922</v>
      </c>
      <c r="G2580" s="149" t="s">
        <v>1436</v>
      </c>
      <c r="H2580" s="149" t="s">
        <v>1414</v>
      </c>
      <c r="I2580" s="149" t="s">
        <v>6142</v>
      </c>
    </row>
    <row r="2581" spans="1:12" x14ac:dyDescent="0.2">
      <c r="A2581" s="149" t="s">
        <v>2920</v>
      </c>
      <c r="D2581" s="149" t="s">
        <v>11822</v>
      </c>
      <c r="E2581" s="149">
        <f t="shared" si="40"/>
        <v>10200503</v>
      </c>
      <c r="F2581" s="149" t="s">
        <v>2922</v>
      </c>
      <c r="G2581" s="149" t="s">
        <v>1436</v>
      </c>
      <c r="H2581" s="149" t="s">
        <v>1414</v>
      </c>
      <c r="I2581" s="149" t="s">
        <v>11816</v>
      </c>
    </row>
    <row r="2582" spans="1:12" x14ac:dyDescent="0.2">
      <c r="A2582" s="149" t="s">
        <v>2920</v>
      </c>
      <c r="D2582" s="149" t="s">
        <v>11823</v>
      </c>
      <c r="E2582" s="149">
        <f t="shared" si="40"/>
        <v>10200504</v>
      </c>
      <c r="F2582" s="149" t="s">
        <v>2922</v>
      </c>
      <c r="G2582" s="149" t="s">
        <v>1436</v>
      </c>
      <c r="H2582" s="149" t="s">
        <v>1414</v>
      </c>
      <c r="I2582" s="149" t="s">
        <v>11824</v>
      </c>
      <c r="K2582" s="151"/>
      <c r="L2582" s="149"/>
    </row>
    <row r="2583" spans="1:12" x14ac:dyDescent="0.2">
      <c r="A2583" s="149" t="s">
        <v>2920</v>
      </c>
      <c r="D2583" s="149" t="s">
        <v>11825</v>
      </c>
      <c r="E2583" s="149">
        <f t="shared" si="40"/>
        <v>10200505</v>
      </c>
      <c r="F2583" s="149" t="s">
        <v>2922</v>
      </c>
      <c r="G2583" s="149" t="s">
        <v>1436</v>
      </c>
      <c r="H2583" s="149" t="s">
        <v>1414</v>
      </c>
      <c r="I2583" s="149" t="s">
        <v>6138</v>
      </c>
    </row>
    <row r="2584" spans="1:12" x14ac:dyDescent="0.2">
      <c r="A2584" s="149" t="s">
        <v>2920</v>
      </c>
      <c r="D2584" s="149" t="s">
        <v>11826</v>
      </c>
      <c r="E2584" s="149">
        <f t="shared" si="40"/>
        <v>10200601</v>
      </c>
      <c r="F2584" s="149" t="s">
        <v>2922</v>
      </c>
      <c r="G2584" s="149" t="s">
        <v>1436</v>
      </c>
      <c r="H2584" s="149" t="s">
        <v>1423</v>
      </c>
      <c r="I2584" s="149" t="s">
        <v>11827</v>
      </c>
    </row>
    <row r="2585" spans="1:12" x14ac:dyDescent="0.2">
      <c r="A2585" s="149" t="s">
        <v>2920</v>
      </c>
      <c r="D2585" s="149" t="s">
        <v>11828</v>
      </c>
      <c r="E2585" s="149">
        <f t="shared" si="40"/>
        <v>10200602</v>
      </c>
      <c r="F2585" s="149" t="s">
        <v>2922</v>
      </c>
      <c r="G2585" s="149" t="s">
        <v>1436</v>
      </c>
      <c r="H2585" s="149" t="s">
        <v>1423</v>
      </c>
      <c r="I2585" s="149" t="s">
        <v>11829</v>
      </c>
    </row>
    <row r="2586" spans="1:12" x14ac:dyDescent="0.2">
      <c r="A2586" s="149" t="s">
        <v>2920</v>
      </c>
      <c r="D2586" s="149" t="s">
        <v>11830</v>
      </c>
      <c r="E2586" s="149">
        <f t="shared" si="40"/>
        <v>10200603</v>
      </c>
      <c r="F2586" s="149" t="s">
        <v>2922</v>
      </c>
      <c r="G2586" s="149" t="s">
        <v>1436</v>
      </c>
      <c r="H2586" s="149" t="s">
        <v>1423</v>
      </c>
      <c r="I2586" s="149" t="s">
        <v>11831</v>
      </c>
    </row>
    <row r="2587" spans="1:12" x14ac:dyDescent="0.2">
      <c r="A2587" s="149" t="s">
        <v>2920</v>
      </c>
      <c r="D2587" s="149" t="s">
        <v>11832</v>
      </c>
      <c r="E2587" s="149">
        <f t="shared" si="40"/>
        <v>10200604</v>
      </c>
      <c r="F2587" s="149" t="s">
        <v>2922</v>
      </c>
      <c r="G2587" s="149" t="s">
        <v>1436</v>
      </c>
      <c r="H2587" s="149" t="s">
        <v>1423</v>
      </c>
      <c r="I2587" s="149" t="s">
        <v>6138</v>
      </c>
    </row>
    <row r="2588" spans="1:12" x14ac:dyDescent="0.2">
      <c r="A2588" s="149" t="s">
        <v>2920</v>
      </c>
      <c r="D2588" s="149" t="s">
        <v>11833</v>
      </c>
      <c r="E2588" s="149">
        <f t="shared" si="40"/>
        <v>10200701</v>
      </c>
      <c r="F2588" s="149" t="s">
        <v>2922</v>
      </c>
      <c r="G2588" s="149" t="s">
        <v>1436</v>
      </c>
      <c r="H2588" s="149" t="s">
        <v>1434</v>
      </c>
      <c r="I2588" s="149" t="s">
        <v>3038</v>
      </c>
    </row>
    <row r="2589" spans="1:12" x14ac:dyDescent="0.2">
      <c r="A2589" s="149" t="s">
        <v>2920</v>
      </c>
      <c r="D2589" s="149" t="s">
        <v>11834</v>
      </c>
      <c r="E2589" s="149">
        <f t="shared" si="40"/>
        <v>10200704</v>
      </c>
      <c r="F2589" s="149" t="s">
        <v>2922</v>
      </c>
      <c r="G2589" s="149" t="s">
        <v>1436</v>
      </c>
      <c r="H2589" s="149" t="s">
        <v>1434</v>
      </c>
      <c r="I2589" s="149" t="s">
        <v>3040</v>
      </c>
    </row>
    <row r="2590" spans="1:12" x14ac:dyDescent="0.2">
      <c r="A2590" s="149" t="s">
        <v>2920</v>
      </c>
      <c r="D2590" s="149" t="s">
        <v>11835</v>
      </c>
      <c r="E2590" s="149">
        <f t="shared" si="40"/>
        <v>10200707</v>
      </c>
      <c r="F2590" s="149" t="s">
        <v>2922</v>
      </c>
      <c r="G2590" s="149" t="s">
        <v>1436</v>
      </c>
      <c r="H2590" s="149" t="s">
        <v>1434</v>
      </c>
      <c r="I2590" s="149" t="s">
        <v>3042</v>
      </c>
    </row>
    <row r="2591" spans="1:12" x14ac:dyDescent="0.2">
      <c r="A2591" s="149" t="s">
        <v>2920</v>
      </c>
      <c r="D2591" s="149" t="s">
        <v>11836</v>
      </c>
      <c r="E2591" s="149">
        <f t="shared" si="40"/>
        <v>10200710</v>
      </c>
      <c r="F2591" s="149" t="s">
        <v>2922</v>
      </c>
      <c r="G2591" s="149" t="s">
        <v>1436</v>
      </c>
      <c r="H2591" s="149" t="s">
        <v>1434</v>
      </c>
      <c r="I2591" s="149" t="s">
        <v>6138</v>
      </c>
    </row>
    <row r="2592" spans="1:12" x14ac:dyDescent="0.2">
      <c r="A2592" s="149" t="s">
        <v>2920</v>
      </c>
      <c r="D2592" s="149" t="s">
        <v>11837</v>
      </c>
      <c r="E2592" s="149">
        <f t="shared" si="40"/>
        <v>10200711</v>
      </c>
      <c r="F2592" s="149" t="s">
        <v>2922</v>
      </c>
      <c r="G2592" s="149" t="s">
        <v>1436</v>
      </c>
      <c r="H2592" s="149" t="s">
        <v>1434</v>
      </c>
      <c r="I2592" s="149" t="s">
        <v>3044</v>
      </c>
      <c r="J2592" s="151">
        <v>37652</v>
      </c>
    </row>
    <row r="2593" spans="1:12" x14ac:dyDescent="0.2">
      <c r="A2593" s="149" t="s">
        <v>2920</v>
      </c>
      <c r="D2593" s="149" t="s">
        <v>11838</v>
      </c>
      <c r="E2593" s="149">
        <f t="shared" si="40"/>
        <v>10200799</v>
      </c>
      <c r="F2593" s="149" t="s">
        <v>2922</v>
      </c>
      <c r="G2593" s="149" t="s">
        <v>1436</v>
      </c>
      <c r="H2593" s="149" t="s">
        <v>1434</v>
      </c>
      <c r="I2593" s="149" t="s">
        <v>14570</v>
      </c>
    </row>
    <row r="2594" spans="1:12" x14ac:dyDescent="0.2">
      <c r="A2594" s="149" t="s">
        <v>2920</v>
      </c>
      <c r="D2594" s="149" t="s">
        <v>14571</v>
      </c>
      <c r="E2594" s="149">
        <f t="shared" si="40"/>
        <v>10200802</v>
      </c>
      <c r="F2594" s="149" t="s">
        <v>2922</v>
      </c>
      <c r="G2594" s="149" t="s">
        <v>1436</v>
      </c>
      <c r="H2594" s="149" t="s">
        <v>1431</v>
      </c>
      <c r="I2594" s="149" t="s">
        <v>3048</v>
      </c>
      <c r="K2594" s="151">
        <v>38019</v>
      </c>
      <c r="L2594" s="149" t="s">
        <v>1432</v>
      </c>
    </row>
    <row r="2595" spans="1:12" x14ac:dyDescent="0.2">
      <c r="A2595" s="149" t="s">
        <v>2920</v>
      </c>
      <c r="D2595" s="149" t="s">
        <v>14572</v>
      </c>
      <c r="E2595" s="149">
        <f t="shared" si="40"/>
        <v>10200804</v>
      </c>
      <c r="F2595" s="149" t="s">
        <v>2922</v>
      </c>
      <c r="G2595" s="149" t="s">
        <v>1436</v>
      </c>
      <c r="H2595" s="149" t="s">
        <v>1431</v>
      </c>
      <c r="I2595" s="149" t="s">
        <v>6138</v>
      </c>
      <c r="K2595" s="151">
        <v>38019</v>
      </c>
      <c r="L2595" s="149" t="s">
        <v>1432</v>
      </c>
    </row>
    <row r="2596" spans="1:12" x14ac:dyDescent="0.2">
      <c r="A2596" s="149" t="s">
        <v>2920</v>
      </c>
      <c r="D2596" s="149" t="s">
        <v>14573</v>
      </c>
      <c r="E2596" s="149">
        <f t="shared" si="40"/>
        <v>10200901</v>
      </c>
      <c r="F2596" s="149" t="s">
        <v>2922</v>
      </c>
      <c r="G2596" s="149" t="s">
        <v>1436</v>
      </c>
      <c r="H2596" s="149" t="s">
        <v>3052</v>
      </c>
      <c r="I2596" s="149" t="s">
        <v>3053</v>
      </c>
      <c r="K2596" s="151">
        <v>37160</v>
      </c>
      <c r="L2596" s="149" t="s">
        <v>14574</v>
      </c>
    </row>
    <row r="2597" spans="1:12" x14ac:dyDescent="0.2">
      <c r="A2597" s="149" t="s">
        <v>2920</v>
      </c>
      <c r="D2597" s="149" t="s">
        <v>14575</v>
      </c>
      <c r="E2597" s="149">
        <f t="shared" si="40"/>
        <v>10200902</v>
      </c>
      <c r="F2597" s="149" t="s">
        <v>2922</v>
      </c>
      <c r="G2597" s="149" t="s">
        <v>1436</v>
      </c>
      <c r="H2597" s="149" t="s">
        <v>3052</v>
      </c>
      <c r="I2597" s="149" t="s">
        <v>14576</v>
      </c>
      <c r="K2597" s="151">
        <v>37160</v>
      </c>
      <c r="L2597" s="149" t="s">
        <v>14574</v>
      </c>
    </row>
    <row r="2598" spans="1:12" x14ac:dyDescent="0.2">
      <c r="A2598" s="149" t="s">
        <v>2920</v>
      </c>
      <c r="D2598" s="149" t="s">
        <v>14577</v>
      </c>
      <c r="E2598" s="149">
        <f t="shared" si="40"/>
        <v>10200903</v>
      </c>
      <c r="F2598" s="149" t="s">
        <v>2922</v>
      </c>
      <c r="G2598" s="149" t="s">
        <v>1436</v>
      </c>
      <c r="H2598" s="149" t="s">
        <v>3052</v>
      </c>
      <c r="I2598" s="149" t="s">
        <v>3057</v>
      </c>
      <c r="K2598" s="151">
        <v>37160</v>
      </c>
      <c r="L2598" s="149" t="s">
        <v>14578</v>
      </c>
    </row>
    <row r="2599" spans="1:12" x14ac:dyDescent="0.2">
      <c r="A2599" s="149" t="s">
        <v>2920</v>
      </c>
      <c r="D2599" s="149" t="s">
        <v>14579</v>
      </c>
      <c r="E2599" s="149">
        <f t="shared" si="40"/>
        <v>10200904</v>
      </c>
      <c r="F2599" s="149" t="s">
        <v>2922</v>
      </c>
      <c r="G2599" s="149" t="s">
        <v>1436</v>
      </c>
      <c r="H2599" s="149" t="s">
        <v>3052</v>
      </c>
      <c r="I2599" s="149" t="s">
        <v>14580</v>
      </c>
      <c r="K2599" s="151">
        <v>37160</v>
      </c>
      <c r="L2599" s="149" t="s">
        <v>3064</v>
      </c>
    </row>
    <row r="2600" spans="1:12" x14ac:dyDescent="0.2">
      <c r="A2600" s="149" t="s">
        <v>2920</v>
      </c>
      <c r="D2600" s="149" t="s">
        <v>14581</v>
      </c>
      <c r="E2600" s="149">
        <f t="shared" si="40"/>
        <v>10200905</v>
      </c>
      <c r="F2600" s="149" t="s">
        <v>2922</v>
      </c>
      <c r="G2600" s="149" t="s">
        <v>1436</v>
      </c>
      <c r="H2600" s="149" t="s">
        <v>3052</v>
      </c>
      <c r="I2600" s="149" t="s">
        <v>14582</v>
      </c>
      <c r="K2600" s="151">
        <v>37160</v>
      </c>
      <c r="L2600" s="149" t="s">
        <v>3064</v>
      </c>
    </row>
    <row r="2601" spans="1:12" x14ac:dyDescent="0.2">
      <c r="A2601" s="149" t="s">
        <v>2920</v>
      </c>
      <c r="D2601" s="149" t="s">
        <v>14583</v>
      </c>
      <c r="E2601" s="149">
        <f t="shared" si="40"/>
        <v>10200906</v>
      </c>
      <c r="F2601" s="149" t="s">
        <v>2922</v>
      </c>
      <c r="G2601" s="149" t="s">
        <v>1436</v>
      </c>
      <c r="H2601" s="149" t="s">
        <v>3052</v>
      </c>
      <c r="I2601" s="149" t="s">
        <v>14584</v>
      </c>
      <c r="K2601" s="151">
        <v>37160</v>
      </c>
      <c r="L2601" s="149" t="s">
        <v>3064</v>
      </c>
    </row>
    <row r="2602" spans="1:12" x14ac:dyDescent="0.2">
      <c r="A2602" s="149" t="s">
        <v>2920</v>
      </c>
      <c r="D2602" s="149" t="s">
        <v>14585</v>
      </c>
      <c r="E2602" s="149">
        <f t="shared" si="40"/>
        <v>10200907</v>
      </c>
      <c r="F2602" s="149" t="s">
        <v>2922</v>
      </c>
      <c r="G2602" s="149" t="s">
        <v>1436</v>
      </c>
      <c r="H2602" s="149" t="s">
        <v>3052</v>
      </c>
      <c r="I2602" s="149" t="s">
        <v>14586</v>
      </c>
    </row>
    <row r="2603" spans="1:12" x14ac:dyDescent="0.2">
      <c r="A2603" s="149" t="s">
        <v>2920</v>
      </c>
      <c r="D2603" s="149" t="s">
        <v>14587</v>
      </c>
      <c r="E2603" s="149">
        <f t="shared" si="40"/>
        <v>10200908</v>
      </c>
      <c r="F2603" s="149" t="s">
        <v>2922</v>
      </c>
      <c r="G2603" s="149" t="s">
        <v>1436</v>
      </c>
      <c r="H2603" s="149" t="s">
        <v>3052</v>
      </c>
      <c r="I2603" s="149" t="s">
        <v>3060</v>
      </c>
      <c r="J2603" s="151">
        <v>37160</v>
      </c>
      <c r="L2603" s="149" t="s">
        <v>3061</v>
      </c>
    </row>
    <row r="2604" spans="1:12" x14ac:dyDescent="0.2">
      <c r="A2604" s="149" t="s">
        <v>2920</v>
      </c>
      <c r="D2604" s="149" t="s">
        <v>14588</v>
      </c>
      <c r="E2604" s="149">
        <f t="shared" si="40"/>
        <v>10200910</v>
      </c>
      <c r="F2604" s="149" t="s">
        <v>2922</v>
      </c>
      <c r="G2604" s="149" t="s">
        <v>1436</v>
      </c>
      <c r="H2604" s="149" t="s">
        <v>3052</v>
      </c>
      <c r="I2604" s="149" t="s">
        <v>3063</v>
      </c>
      <c r="K2604" s="151">
        <v>37160</v>
      </c>
      <c r="L2604" s="149" t="s">
        <v>3064</v>
      </c>
    </row>
    <row r="2605" spans="1:12" x14ac:dyDescent="0.2">
      <c r="A2605" s="149" t="s">
        <v>2920</v>
      </c>
      <c r="D2605" s="149" t="s">
        <v>11860</v>
      </c>
      <c r="E2605" s="149">
        <f t="shared" si="40"/>
        <v>10200911</v>
      </c>
      <c r="F2605" s="149" t="s">
        <v>2922</v>
      </c>
      <c r="G2605" s="149" t="s">
        <v>1436</v>
      </c>
      <c r="H2605" s="149" t="s">
        <v>3052</v>
      </c>
      <c r="I2605" s="149" t="s">
        <v>3066</v>
      </c>
      <c r="K2605" s="151">
        <v>37160</v>
      </c>
      <c r="L2605" s="149" t="s">
        <v>3064</v>
      </c>
    </row>
    <row r="2606" spans="1:12" x14ac:dyDescent="0.2">
      <c r="A2606" s="149" t="s">
        <v>2920</v>
      </c>
      <c r="D2606" s="149" t="s">
        <v>11861</v>
      </c>
      <c r="E2606" s="149">
        <f t="shared" si="40"/>
        <v>10200912</v>
      </c>
      <c r="F2606" s="149" t="s">
        <v>2922</v>
      </c>
      <c r="G2606" s="149" t="s">
        <v>1436</v>
      </c>
      <c r="H2606" s="149" t="s">
        <v>3052</v>
      </c>
      <c r="I2606" s="149" t="s">
        <v>11862</v>
      </c>
    </row>
    <row r="2607" spans="1:12" x14ac:dyDescent="0.2">
      <c r="A2607" s="149" t="s">
        <v>2920</v>
      </c>
      <c r="D2607" s="149" t="s">
        <v>11863</v>
      </c>
      <c r="E2607" s="149">
        <f t="shared" si="40"/>
        <v>10201001</v>
      </c>
      <c r="F2607" s="149" t="s">
        <v>2922</v>
      </c>
      <c r="G2607" s="149" t="s">
        <v>1436</v>
      </c>
      <c r="H2607" s="149" t="s">
        <v>1427</v>
      </c>
      <c r="I2607" s="149" t="s">
        <v>3070</v>
      </c>
      <c r="K2607" s="151"/>
      <c r="L2607" s="149"/>
    </row>
    <row r="2608" spans="1:12" x14ac:dyDescent="0.2">
      <c r="A2608" s="149" t="s">
        <v>2920</v>
      </c>
      <c r="D2608" s="149" t="s">
        <v>11864</v>
      </c>
      <c r="E2608" s="149">
        <f t="shared" si="40"/>
        <v>10201002</v>
      </c>
      <c r="F2608" s="149" t="s">
        <v>2922</v>
      </c>
      <c r="G2608" s="149" t="s">
        <v>1436</v>
      </c>
      <c r="H2608" s="149" t="s">
        <v>1427</v>
      </c>
      <c r="I2608" s="149" t="s">
        <v>4168</v>
      </c>
      <c r="K2608" s="151"/>
      <c r="L2608" s="149"/>
    </row>
    <row r="2609" spans="1:12" x14ac:dyDescent="0.2">
      <c r="A2609" s="149" t="s">
        <v>2920</v>
      </c>
      <c r="D2609" s="149" t="s">
        <v>11865</v>
      </c>
      <c r="E2609" s="149">
        <f t="shared" si="40"/>
        <v>10201003</v>
      </c>
      <c r="F2609" s="149" t="s">
        <v>2922</v>
      </c>
      <c r="G2609" s="149" t="s">
        <v>1436</v>
      </c>
      <c r="H2609" s="149" t="s">
        <v>1427</v>
      </c>
      <c r="I2609" s="149" t="s">
        <v>3073</v>
      </c>
      <c r="K2609" s="151"/>
      <c r="L2609" s="149"/>
    </row>
    <row r="2610" spans="1:12" x14ac:dyDescent="0.2">
      <c r="A2610" s="149" t="s">
        <v>2920</v>
      </c>
      <c r="D2610" s="149" t="s">
        <v>11866</v>
      </c>
      <c r="E2610" s="149">
        <f t="shared" si="40"/>
        <v>10201101</v>
      </c>
      <c r="F2610" s="149" t="s">
        <v>2922</v>
      </c>
      <c r="G2610" s="149" t="s">
        <v>1436</v>
      </c>
      <c r="H2610" s="149" t="s">
        <v>3075</v>
      </c>
      <c r="I2610" s="149" t="s">
        <v>3048</v>
      </c>
    </row>
    <row r="2611" spans="1:12" x14ac:dyDescent="0.2">
      <c r="A2611" s="149" t="s">
        <v>2920</v>
      </c>
      <c r="D2611" s="149" t="s">
        <v>11867</v>
      </c>
      <c r="E2611" s="149">
        <f t="shared" si="40"/>
        <v>10201201</v>
      </c>
      <c r="F2611" s="149" t="s">
        <v>2922</v>
      </c>
      <c r="G2611" s="149" t="s">
        <v>1436</v>
      </c>
      <c r="H2611" s="149" t="s">
        <v>3077</v>
      </c>
      <c r="I2611" s="149" t="s">
        <v>3078</v>
      </c>
    </row>
    <row r="2612" spans="1:12" x14ac:dyDescent="0.2">
      <c r="A2612" s="149" t="s">
        <v>2920</v>
      </c>
      <c r="D2612" s="149" t="s">
        <v>11868</v>
      </c>
      <c r="E2612" s="149">
        <f t="shared" si="40"/>
        <v>10201202</v>
      </c>
      <c r="F2612" s="149" t="s">
        <v>2922</v>
      </c>
      <c r="G2612" s="149" t="s">
        <v>1436</v>
      </c>
      <c r="H2612" s="149" t="s">
        <v>3077</v>
      </c>
      <c r="I2612" s="149" t="s">
        <v>3080</v>
      </c>
    </row>
    <row r="2613" spans="1:12" x14ac:dyDescent="0.2">
      <c r="A2613" s="149" t="s">
        <v>2920</v>
      </c>
      <c r="D2613" s="149" t="s">
        <v>11869</v>
      </c>
      <c r="E2613" s="149">
        <f t="shared" si="40"/>
        <v>10201301</v>
      </c>
      <c r="F2613" s="149" t="s">
        <v>2922</v>
      </c>
      <c r="G2613" s="149" t="s">
        <v>1436</v>
      </c>
      <c r="H2613" s="149" t="s">
        <v>3092</v>
      </c>
      <c r="I2613" s="149" t="s">
        <v>3078</v>
      </c>
    </row>
    <row r="2614" spans="1:12" x14ac:dyDescent="0.2">
      <c r="A2614" s="149" t="s">
        <v>2920</v>
      </c>
      <c r="D2614" s="149" t="s">
        <v>11870</v>
      </c>
      <c r="E2614" s="149">
        <f t="shared" si="40"/>
        <v>10201302</v>
      </c>
      <c r="F2614" s="149" t="s">
        <v>2922</v>
      </c>
      <c r="G2614" s="149" t="s">
        <v>1436</v>
      </c>
      <c r="H2614" s="149" t="s">
        <v>3092</v>
      </c>
      <c r="I2614" s="149" t="s">
        <v>3094</v>
      </c>
    </row>
    <row r="2615" spans="1:12" x14ac:dyDescent="0.2">
      <c r="A2615" s="149" t="s">
        <v>2920</v>
      </c>
      <c r="D2615" s="149" t="s">
        <v>11871</v>
      </c>
      <c r="E2615" s="149">
        <f t="shared" si="40"/>
        <v>10201303</v>
      </c>
      <c r="F2615" s="149" t="s">
        <v>2922</v>
      </c>
      <c r="G2615" s="149" t="s">
        <v>1436</v>
      </c>
      <c r="H2615" s="149" t="s">
        <v>3092</v>
      </c>
      <c r="I2615" s="149" t="s">
        <v>11872</v>
      </c>
      <c r="J2615" s="151">
        <v>37469</v>
      </c>
    </row>
    <row r="2616" spans="1:12" x14ac:dyDescent="0.2">
      <c r="A2616" s="149" t="s">
        <v>2920</v>
      </c>
      <c r="D2616" s="149" t="s">
        <v>11873</v>
      </c>
      <c r="E2616" s="149">
        <f t="shared" si="40"/>
        <v>10201401</v>
      </c>
      <c r="F2616" s="149" t="s">
        <v>2922</v>
      </c>
      <c r="G2616" s="149" t="s">
        <v>1436</v>
      </c>
      <c r="H2616" s="149" t="s">
        <v>11874</v>
      </c>
      <c r="I2616" s="149" t="s">
        <v>1423</v>
      </c>
    </row>
    <row r="2617" spans="1:12" x14ac:dyDescent="0.2">
      <c r="A2617" s="149" t="s">
        <v>2920</v>
      </c>
      <c r="D2617" s="149" t="s">
        <v>11875</v>
      </c>
      <c r="E2617" s="149">
        <f t="shared" si="40"/>
        <v>10201402</v>
      </c>
      <c r="F2617" s="149" t="s">
        <v>2922</v>
      </c>
      <c r="G2617" s="149" t="s">
        <v>1436</v>
      </c>
      <c r="H2617" s="149" t="s">
        <v>11874</v>
      </c>
      <c r="I2617" s="149" t="s">
        <v>1434</v>
      </c>
    </row>
    <row r="2618" spans="1:12" x14ac:dyDescent="0.2">
      <c r="A2618" s="149" t="s">
        <v>2920</v>
      </c>
      <c r="D2618" s="149" t="s">
        <v>11876</v>
      </c>
      <c r="E2618" s="149">
        <f t="shared" si="40"/>
        <v>10201403</v>
      </c>
      <c r="F2618" s="149" t="s">
        <v>2922</v>
      </c>
      <c r="G2618" s="149" t="s">
        <v>1436</v>
      </c>
      <c r="H2618" s="149" t="s">
        <v>11874</v>
      </c>
      <c r="I2618" s="149" t="s">
        <v>1414</v>
      </c>
    </row>
    <row r="2619" spans="1:12" x14ac:dyDescent="0.2">
      <c r="A2619" s="149" t="s">
        <v>2920</v>
      </c>
      <c r="D2619" s="149" t="s">
        <v>11877</v>
      </c>
      <c r="E2619" s="149">
        <f t="shared" si="40"/>
        <v>10201404</v>
      </c>
      <c r="F2619" s="149" t="s">
        <v>2922</v>
      </c>
      <c r="G2619" s="149" t="s">
        <v>1436</v>
      </c>
      <c r="H2619" s="149" t="s">
        <v>11874</v>
      </c>
      <c r="I2619" s="149" t="s">
        <v>1421</v>
      </c>
    </row>
    <row r="2620" spans="1:12" x14ac:dyDescent="0.2">
      <c r="A2620" s="149" t="s">
        <v>2920</v>
      </c>
      <c r="D2620" s="149" t="s">
        <v>11878</v>
      </c>
      <c r="E2620" s="149">
        <f t="shared" si="40"/>
        <v>10201601</v>
      </c>
      <c r="F2620" s="149" t="s">
        <v>2922</v>
      </c>
      <c r="G2620" s="149" t="s">
        <v>1436</v>
      </c>
      <c r="H2620" s="149" t="s">
        <v>935</v>
      </c>
      <c r="I2620" s="149" t="s">
        <v>11879</v>
      </c>
    </row>
    <row r="2621" spans="1:12" x14ac:dyDescent="0.2">
      <c r="A2621" s="149" t="s">
        <v>2920</v>
      </c>
      <c r="D2621" s="149" t="s">
        <v>9103</v>
      </c>
      <c r="E2621" s="149">
        <f t="shared" si="40"/>
        <v>10201701</v>
      </c>
      <c r="F2621" s="149" t="s">
        <v>2922</v>
      </c>
      <c r="G2621" s="149" t="s">
        <v>1436</v>
      </c>
      <c r="H2621" s="149" t="s">
        <v>3449</v>
      </c>
      <c r="I2621" s="149" t="s">
        <v>11879</v>
      </c>
    </row>
    <row r="2622" spans="1:12" x14ac:dyDescent="0.2">
      <c r="A2622" s="149" t="s">
        <v>2920</v>
      </c>
      <c r="D2622" s="149" t="s">
        <v>9104</v>
      </c>
      <c r="E2622" s="149">
        <f t="shared" si="40"/>
        <v>10300101</v>
      </c>
      <c r="F2622" s="149" t="s">
        <v>2922</v>
      </c>
      <c r="G2622" s="149" t="s">
        <v>1450</v>
      </c>
      <c r="H2622" s="149" t="s">
        <v>1407</v>
      </c>
      <c r="I2622" s="149" t="s">
        <v>2924</v>
      </c>
    </row>
    <row r="2623" spans="1:12" x14ac:dyDescent="0.2">
      <c r="A2623" s="149" t="s">
        <v>2920</v>
      </c>
      <c r="D2623" s="149" t="s">
        <v>9105</v>
      </c>
      <c r="E2623" s="149">
        <f t="shared" si="40"/>
        <v>10300102</v>
      </c>
      <c r="F2623" s="149" t="s">
        <v>2922</v>
      </c>
      <c r="G2623" s="149" t="s">
        <v>1450</v>
      </c>
      <c r="H2623" s="149" t="s">
        <v>1407</v>
      </c>
      <c r="I2623" s="149" t="s">
        <v>2926</v>
      </c>
    </row>
    <row r="2624" spans="1:12" x14ac:dyDescent="0.2">
      <c r="A2624" s="149" t="s">
        <v>2920</v>
      </c>
      <c r="D2624" s="149" t="s">
        <v>9106</v>
      </c>
      <c r="E2624" s="149">
        <f t="shared" si="40"/>
        <v>10300103</v>
      </c>
      <c r="F2624" s="149" t="s">
        <v>2922</v>
      </c>
      <c r="G2624" s="149" t="s">
        <v>1450</v>
      </c>
      <c r="H2624" s="149" t="s">
        <v>1407</v>
      </c>
      <c r="I2624" s="149" t="s">
        <v>3123</v>
      </c>
    </row>
    <row r="2625" spans="1:9" x14ac:dyDescent="0.2">
      <c r="A2625" s="149" t="s">
        <v>2920</v>
      </c>
      <c r="D2625" s="149" t="s">
        <v>9107</v>
      </c>
      <c r="E2625" s="149">
        <f t="shared" si="40"/>
        <v>10300203</v>
      </c>
      <c r="F2625" s="149" t="s">
        <v>2922</v>
      </c>
      <c r="G2625" s="149" t="s">
        <v>1450</v>
      </c>
      <c r="H2625" s="149" t="s">
        <v>1410</v>
      </c>
      <c r="I2625" s="149" t="s">
        <v>2932</v>
      </c>
    </row>
    <row r="2626" spans="1:9" x14ac:dyDescent="0.2">
      <c r="A2626" s="149" t="s">
        <v>2920</v>
      </c>
      <c r="D2626" s="149" t="s">
        <v>9108</v>
      </c>
      <c r="E2626" s="149">
        <f t="shared" ref="E2626:E2689" si="41">VALUE(D2626)</f>
        <v>10300205</v>
      </c>
      <c r="F2626" s="149" t="s">
        <v>2922</v>
      </c>
      <c r="G2626" s="149" t="s">
        <v>1450</v>
      </c>
      <c r="H2626" s="149" t="s">
        <v>1410</v>
      </c>
      <c r="I2626" s="149" t="s">
        <v>2928</v>
      </c>
    </row>
    <row r="2627" spans="1:9" x14ac:dyDescent="0.2">
      <c r="A2627" s="149" t="s">
        <v>2920</v>
      </c>
      <c r="D2627" s="149" t="s">
        <v>9109</v>
      </c>
      <c r="E2627" s="149">
        <f t="shared" si="41"/>
        <v>10300206</v>
      </c>
      <c r="F2627" s="149" t="s">
        <v>2922</v>
      </c>
      <c r="G2627" s="149" t="s">
        <v>1450</v>
      </c>
      <c r="H2627" s="149" t="s">
        <v>1410</v>
      </c>
      <c r="I2627" s="149" t="s">
        <v>2930</v>
      </c>
    </row>
    <row r="2628" spans="1:9" x14ac:dyDescent="0.2">
      <c r="A2628" s="149" t="s">
        <v>2920</v>
      </c>
      <c r="D2628" s="149" t="s">
        <v>9110</v>
      </c>
      <c r="E2628" s="149">
        <f t="shared" si="41"/>
        <v>10300207</v>
      </c>
      <c r="F2628" s="149" t="s">
        <v>2922</v>
      </c>
      <c r="G2628" s="149" t="s">
        <v>1450</v>
      </c>
      <c r="H2628" s="149" t="s">
        <v>1410</v>
      </c>
      <c r="I2628" s="149" t="s">
        <v>6208</v>
      </c>
    </row>
    <row r="2629" spans="1:9" x14ac:dyDescent="0.2">
      <c r="A2629" s="149" t="s">
        <v>2920</v>
      </c>
      <c r="D2629" s="149" t="s">
        <v>6209</v>
      </c>
      <c r="E2629" s="149">
        <f t="shared" si="41"/>
        <v>10300208</v>
      </c>
      <c r="F2629" s="149" t="s">
        <v>2922</v>
      </c>
      <c r="G2629" s="149" t="s">
        <v>1450</v>
      </c>
      <c r="H2629" s="149" t="s">
        <v>1410</v>
      </c>
      <c r="I2629" s="149" t="s">
        <v>6210</v>
      </c>
    </row>
    <row r="2630" spans="1:9" x14ac:dyDescent="0.2">
      <c r="A2630" s="149" t="s">
        <v>2920</v>
      </c>
      <c r="D2630" s="149" t="s">
        <v>6211</v>
      </c>
      <c r="E2630" s="149">
        <f t="shared" si="41"/>
        <v>10300209</v>
      </c>
      <c r="F2630" s="149" t="s">
        <v>2922</v>
      </c>
      <c r="G2630" s="149" t="s">
        <v>1450</v>
      </c>
      <c r="H2630" s="149" t="s">
        <v>1410</v>
      </c>
      <c r="I2630" s="149" t="s">
        <v>2934</v>
      </c>
    </row>
    <row r="2631" spans="1:9" x14ac:dyDescent="0.2">
      <c r="A2631" s="149" t="s">
        <v>2920</v>
      </c>
      <c r="D2631" s="149" t="s">
        <v>6212</v>
      </c>
      <c r="E2631" s="149">
        <f t="shared" si="41"/>
        <v>10300211</v>
      </c>
      <c r="F2631" s="149" t="s">
        <v>2922</v>
      </c>
      <c r="G2631" s="149" t="s">
        <v>1450</v>
      </c>
      <c r="H2631" s="149" t="s">
        <v>1410</v>
      </c>
      <c r="I2631" s="149" t="s">
        <v>6113</v>
      </c>
    </row>
    <row r="2632" spans="1:9" x14ac:dyDescent="0.2">
      <c r="A2632" s="149" t="s">
        <v>2920</v>
      </c>
      <c r="D2632" s="149" t="s">
        <v>6213</v>
      </c>
      <c r="E2632" s="149">
        <f t="shared" si="41"/>
        <v>10300214</v>
      </c>
      <c r="F2632" s="149" t="s">
        <v>2922</v>
      </c>
      <c r="G2632" s="149" t="s">
        <v>1450</v>
      </c>
      <c r="H2632" s="149" t="s">
        <v>1410</v>
      </c>
      <c r="I2632" s="149" t="s">
        <v>6214</v>
      </c>
    </row>
    <row r="2633" spans="1:9" x14ac:dyDescent="0.2">
      <c r="A2633" s="149" t="s">
        <v>2920</v>
      </c>
      <c r="D2633" s="149" t="s">
        <v>6215</v>
      </c>
      <c r="E2633" s="149">
        <f t="shared" si="41"/>
        <v>10300216</v>
      </c>
      <c r="F2633" s="149" t="s">
        <v>2922</v>
      </c>
      <c r="G2633" s="149" t="s">
        <v>1450</v>
      </c>
      <c r="H2633" s="149" t="s">
        <v>1410</v>
      </c>
      <c r="I2633" s="149" t="s">
        <v>295</v>
      </c>
    </row>
    <row r="2634" spans="1:9" x14ac:dyDescent="0.2">
      <c r="A2634" s="149" t="s">
        <v>2920</v>
      </c>
      <c r="D2634" s="149" t="s">
        <v>6216</v>
      </c>
      <c r="E2634" s="149">
        <f t="shared" si="41"/>
        <v>10300217</v>
      </c>
      <c r="F2634" s="149" t="s">
        <v>2922</v>
      </c>
      <c r="G2634" s="149" t="s">
        <v>1450</v>
      </c>
      <c r="H2634" s="149" t="s">
        <v>1410</v>
      </c>
      <c r="I2634" s="149" t="s">
        <v>299</v>
      </c>
    </row>
    <row r="2635" spans="1:9" x14ac:dyDescent="0.2">
      <c r="A2635" s="149" t="s">
        <v>2920</v>
      </c>
      <c r="D2635" s="149" t="s">
        <v>6217</v>
      </c>
      <c r="E2635" s="149">
        <f t="shared" si="41"/>
        <v>10300218</v>
      </c>
      <c r="F2635" s="149" t="s">
        <v>2922</v>
      </c>
      <c r="G2635" s="149" t="s">
        <v>1450</v>
      </c>
      <c r="H2635" s="149" t="s">
        <v>1410</v>
      </c>
      <c r="I2635" s="149" t="s">
        <v>301</v>
      </c>
    </row>
    <row r="2636" spans="1:9" x14ac:dyDescent="0.2">
      <c r="A2636" s="149" t="s">
        <v>2920</v>
      </c>
      <c r="D2636" s="149" t="s">
        <v>6218</v>
      </c>
      <c r="E2636" s="149">
        <f t="shared" si="41"/>
        <v>10300221</v>
      </c>
      <c r="F2636" s="149" t="s">
        <v>2922</v>
      </c>
      <c r="G2636" s="149" t="s">
        <v>1450</v>
      </c>
      <c r="H2636" s="149" t="s">
        <v>1410</v>
      </c>
      <c r="I2636" s="149" t="s">
        <v>303</v>
      </c>
    </row>
    <row r="2637" spans="1:9" x14ac:dyDescent="0.2">
      <c r="A2637" s="149" t="s">
        <v>2920</v>
      </c>
      <c r="D2637" s="149" t="s">
        <v>6219</v>
      </c>
      <c r="E2637" s="149">
        <f t="shared" si="41"/>
        <v>10300222</v>
      </c>
      <c r="F2637" s="149" t="s">
        <v>2922</v>
      </c>
      <c r="G2637" s="149" t="s">
        <v>1450</v>
      </c>
      <c r="H2637" s="149" t="s">
        <v>1410</v>
      </c>
      <c r="I2637" s="149" t="s">
        <v>305</v>
      </c>
    </row>
    <row r="2638" spans="1:9" x14ac:dyDescent="0.2">
      <c r="A2638" s="149" t="s">
        <v>2920</v>
      </c>
      <c r="D2638" s="149" t="s">
        <v>6220</v>
      </c>
      <c r="E2638" s="149">
        <f t="shared" si="41"/>
        <v>10300223</v>
      </c>
      <c r="F2638" s="149" t="s">
        <v>2922</v>
      </c>
      <c r="G2638" s="149" t="s">
        <v>1450</v>
      </c>
      <c r="H2638" s="149" t="s">
        <v>1410</v>
      </c>
      <c r="I2638" s="149" t="s">
        <v>307</v>
      </c>
    </row>
    <row r="2639" spans="1:9" x14ac:dyDescent="0.2">
      <c r="A2639" s="149" t="s">
        <v>2920</v>
      </c>
      <c r="D2639" s="149" t="s">
        <v>6221</v>
      </c>
      <c r="E2639" s="149">
        <f t="shared" si="41"/>
        <v>10300224</v>
      </c>
      <c r="F2639" s="149" t="s">
        <v>2922</v>
      </c>
      <c r="G2639" s="149" t="s">
        <v>1450</v>
      </c>
      <c r="H2639" s="149" t="s">
        <v>1410</v>
      </c>
      <c r="I2639" s="149" t="s">
        <v>309</v>
      </c>
    </row>
    <row r="2640" spans="1:9" x14ac:dyDescent="0.2">
      <c r="A2640" s="149" t="s">
        <v>2920</v>
      </c>
      <c r="D2640" s="149" t="s">
        <v>6222</v>
      </c>
      <c r="E2640" s="149">
        <f t="shared" si="41"/>
        <v>10300225</v>
      </c>
      <c r="F2640" s="149" t="s">
        <v>2922</v>
      </c>
      <c r="G2640" s="149" t="s">
        <v>1450</v>
      </c>
      <c r="H2640" s="149" t="s">
        <v>1410</v>
      </c>
      <c r="I2640" s="149" t="s">
        <v>311</v>
      </c>
    </row>
    <row r="2641" spans="1:12" x14ac:dyDescent="0.2">
      <c r="A2641" s="149" t="s">
        <v>2920</v>
      </c>
      <c r="D2641" s="149" t="s">
        <v>6223</v>
      </c>
      <c r="E2641" s="149">
        <f t="shared" si="41"/>
        <v>10300226</v>
      </c>
      <c r="F2641" s="149" t="s">
        <v>2922</v>
      </c>
      <c r="G2641" s="149" t="s">
        <v>1450</v>
      </c>
      <c r="H2641" s="149" t="s">
        <v>1410</v>
      </c>
      <c r="I2641" s="149" t="s">
        <v>1513</v>
      </c>
    </row>
    <row r="2642" spans="1:12" x14ac:dyDescent="0.2">
      <c r="A2642" s="149" t="s">
        <v>2920</v>
      </c>
      <c r="D2642" s="149" t="s">
        <v>6224</v>
      </c>
      <c r="E2642" s="149">
        <f t="shared" si="41"/>
        <v>10300300</v>
      </c>
      <c r="F2642" s="149" t="s">
        <v>2922</v>
      </c>
      <c r="G2642" s="149" t="s">
        <v>1450</v>
      </c>
      <c r="H2642" s="149" t="s">
        <v>1521</v>
      </c>
      <c r="I2642" s="149" t="s">
        <v>357</v>
      </c>
    </row>
    <row r="2643" spans="1:12" x14ac:dyDescent="0.2">
      <c r="A2643" s="149" t="s">
        <v>2920</v>
      </c>
      <c r="D2643" s="149" t="s">
        <v>6225</v>
      </c>
      <c r="E2643" s="149">
        <f t="shared" si="41"/>
        <v>10300305</v>
      </c>
      <c r="F2643" s="149" t="s">
        <v>2922</v>
      </c>
      <c r="G2643" s="149" t="s">
        <v>1450</v>
      </c>
      <c r="H2643" s="149" t="s">
        <v>1521</v>
      </c>
      <c r="I2643" s="149" t="s">
        <v>359</v>
      </c>
    </row>
    <row r="2644" spans="1:12" x14ac:dyDescent="0.2">
      <c r="A2644" s="149" t="s">
        <v>2920</v>
      </c>
      <c r="D2644" s="149" t="s">
        <v>6226</v>
      </c>
      <c r="E2644" s="149">
        <f t="shared" si="41"/>
        <v>10300306</v>
      </c>
      <c r="F2644" s="149" t="s">
        <v>2922</v>
      </c>
      <c r="G2644" s="149" t="s">
        <v>1450</v>
      </c>
      <c r="H2644" s="149" t="s">
        <v>1521</v>
      </c>
      <c r="I2644" s="149" t="s">
        <v>361</v>
      </c>
    </row>
    <row r="2645" spans="1:12" x14ac:dyDescent="0.2">
      <c r="A2645" s="149" t="s">
        <v>2920</v>
      </c>
      <c r="D2645" s="149" t="s">
        <v>6227</v>
      </c>
      <c r="E2645" s="149">
        <f t="shared" si="41"/>
        <v>10300307</v>
      </c>
      <c r="F2645" s="149" t="s">
        <v>2922</v>
      </c>
      <c r="G2645" s="149" t="s">
        <v>1450</v>
      </c>
      <c r="H2645" s="149" t="s">
        <v>1521</v>
      </c>
      <c r="I2645" s="149" t="s">
        <v>2926</v>
      </c>
    </row>
    <row r="2646" spans="1:12" x14ac:dyDescent="0.2">
      <c r="A2646" s="149" t="s">
        <v>2920</v>
      </c>
      <c r="D2646" s="149" t="s">
        <v>6228</v>
      </c>
      <c r="E2646" s="149">
        <f t="shared" si="41"/>
        <v>10300309</v>
      </c>
      <c r="F2646" s="149" t="s">
        <v>2922</v>
      </c>
      <c r="G2646" s="149" t="s">
        <v>1450</v>
      </c>
      <c r="H2646" s="149" t="s">
        <v>1521</v>
      </c>
      <c r="I2646" s="149" t="s">
        <v>366</v>
      </c>
    </row>
    <row r="2647" spans="1:12" x14ac:dyDescent="0.2">
      <c r="A2647" s="149" t="s">
        <v>2920</v>
      </c>
      <c r="D2647" s="149" t="s">
        <v>6229</v>
      </c>
      <c r="E2647" s="149">
        <f t="shared" si="41"/>
        <v>10300401</v>
      </c>
      <c r="F2647" s="149" t="s">
        <v>2922</v>
      </c>
      <c r="G2647" s="149" t="s">
        <v>1450</v>
      </c>
      <c r="H2647" s="149" t="s">
        <v>1421</v>
      </c>
      <c r="I2647" s="149" t="s">
        <v>6140</v>
      </c>
      <c r="K2647" s="151"/>
      <c r="L2647" s="149"/>
    </row>
    <row r="2648" spans="1:12" x14ac:dyDescent="0.2">
      <c r="A2648" s="149" t="s">
        <v>2920</v>
      </c>
      <c r="D2648" s="149" t="s">
        <v>6230</v>
      </c>
      <c r="E2648" s="149">
        <f t="shared" si="41"/>
        <v>10300402</v>
      </c>
      <c r="F2648" s="149" t="s">
        <v>2922</v>
      </c>
      <c r="G2648" s="149" t="s">
        <v>1450</v>
      </c>
      <c r="H2648" s="149" t="s">
        <v>1421</v>
      </c>
      <c r="I2648" s="149" t="s">
        <v>6142</v>
      </c>
    </row>
    <row r="2649" spans="1:12" x14ac:dyDescent="0.2">
      <c r="A2649" s="149" t="s">
        <v>2920</v>
      </c>
      <c r="D2649" s="149" t="s">
        <v>6231</v>
      </c>
      <c r="E2649" s="149">
        <f t="shared" si="41"/>
        <v>10300403</v>
      </c>
      <c r="F2649" s="149" t="s">
        <v>2922</v>
      </c>
      <c r="G2649" s="149" t="s">
        <v>1450</v>
      </c>
      <c r="H2649" s="149" t="s">
        <v>1421</v>
      </c>
      <c r="I2649" s="149" t="s">
        <v>11816</v>
      </c>
    </row>
    <row r="2650" spans="1:12" x14ac:dyDescent="0.2">
      <c r="A2650" s="149" t="s">
        <v>2920</v>
      </c>
      <c r="D2650" s="149" t="s">
        <v>6232</v>
      </c>
      <c r="E2650" s="149">
        <f t="shared" si="41"/>
        <v>10300404</v>
      </c>
      <c r="F2650" s="149" t="s">
        <v>2922</v>
      </c>
      <c r="G2650" s="149" t="s">
        <v>1450</v>
      </c>
      <c r="H2650" s="149" t="s">
        <v>1421</v>
      </c>
      <c r="I2650" s="149" t="s">
        <v>11818</v>
      </c>
      <c r="K2650" s="151"/>
      <c r="L2650" s="149"/>
    </row>
    <row r="2651" spans="1:12" x14ac:dyDescent="0.2">
      <c r="A2651" s="149" t="s">
        <v>2920</v>
      </c>
      <c r="D2651" s="149" t="s">
        <v>6233</v>
      </c>
      <c r="E2651" s="149">
        <f t="shared" si="41"/>
        <v>10300501</v>
      </c>
      <c r="F2651" s="149" t="s">
        <v>2922</v>
      </c>
      <c r="G2651" s="149" t="s">
        <v>1450</v>
      </c>
      <c r="H2651" s="149" t="s">
        <v>1414</v>
      </c>
      <c r="I2651" s="149" t="s">
        <v>382</v>
      </c>
      <c r="K2651" s="151"/>
      <c r="L2651" s="149"/>
    </row>
    <row r="2652" spans="1:12" x14ac:dyDescent="0.2">
      <c r="A2652" s="149" t="s">
        <v>2920</v>
      </c>
      <c r="D2652" s="149" t="s">
        <v>6234</v>
      </c>
      <c r="E2652" s="149">
        <f t="shared" si="41"/>
        <v>10300502</v>
      </c>
      <c r="F2652" s="149" t="s">
        <v>2922</v>
      </c>
      <c r="G2652" s="149" t="s">
        <v>1450</v>
      </c>
      <c r="H2652" s="149" t="s">
        <v>1414</v>
      </c>
      <c r="I2652" s="149" t="s">
        <v>6142</v>
      </c>
    </row>
    <row r="2653" spans="1:12" x14ac:dyDescent="0.2">
      <c r="A2653" s="149" t="s">
        <v>2920</v>
      </c>
      <c r="D2653" s="149" t="s">
        <v>6235</v>
      </c>
      <c r="E2653" s="149">
        <f t="shared" si="41"/>
        <v>10300503</v>
      </c>
      <c r="F2653" s="149" t="s">
        <v>2922</v>
      </c>
      <c r="G2653" s="149" t="s">
        <v>1450</v>
      </c>
      <c r="H2653" s="149" t="s">
        <v>1414</v>
      </c>
      <c r="I2653" s="149" t="s">
        <v>11816</v>
      </c>
    </row>
    <row r="2654" spans="1:12" x14ac:dyDescent="0.2">
      <c r="A2654" s="149" t="s">
        <v>2920</v>
      </c>
      <c r="D2654" s="149" t="s">
        <v>6236</v>
      </c>
      <c r="E2654" s="149">
        <f t="shared" si="41"/>
        <v>10300504</v>
      </c>
      <c r="F2654" s="149" t="s">
        <v>2922</v>
      </c>
      <c r="G2654" s="149" t="s">
        <v>1450</v>
      </c>
      <c r="H2654" s="149" t="s">
        <v>1414</v>
      </c>
      <c r="I2654" s="149" t="s">
        <v>11824</v>
      </c>
      <c r="K2654" s="151"/>
      <c r="L2654" s="149"/>
    </row>
    <row r="2655" spans="1:12" x14ac:dyDescent="0.2">
      <c r="A2655" s="149" t="s">
        <v>2920</v>
      </c>
      <c r="D2655" s="149" t="s">
        <v>6237</v>
      </c>
      <c r="E2655" s="149">
        <f t="shared" si="41"/>
        <v>10300601</v>
      </c>
      <c r="F2655" s="149" t="s">
        <v>2922</v>
      </c>
      <c r="G2655" s="149" t="s">
        <v>1450</v>
      </c>
      <c r="H2655" s="149" t="s">
        <v>1423</v>
      </c>
      <c r="I2655" s="149" t="s">
        <v>11827</v>
      </c>
    </row>
    <row r="2656" spans="1:12" x14ac:dyDescent="0.2">
      <c r="A2656" s="149" t="s">
        <v>2920</v>
      </c>
      <c r="D2656" s="149" t="s">
        <v>6238</v>
      </c>
      <c r="E2656" s="149">
        <f t="shared" si="41"/>
        <v>10300602</v>
      </c>
      <c r="F2656" s="149" t="s">
        <v>2922</v>
      </c>
      <c r="G2656" s="149" t="s">
        <v>1450</v>
      </c>
      <c r="H2656" s="149" t="s">
        <v>1423</v>
      </c>
      <c r="I2656" s="149" t="s">
        <v>11829</v>
      </c>
    </row>
    <row r="2657" spans="1:12" x14ac:dyDescent="0.2">
      <c r="A2657" s="149" t="s">
        <v>2920</v>
      </c>
      <c r="D2657" s="149" t="s">
        <v>6239</v>
      </c>
      <c r="E2657" s="149">
        <f t="shared" si="41"/>
        <v>10300603</v>
      </c>
      <c r="F2657" s="149" t="s">
        <v>2922</v>
      </c>
      <c r="G2657" s="149" t="s">
        <v>1450</v>
      </c>
      <c r="H2657" s="149" t="s">
        <v>1423</v>
      </c>
      <c r="I2657" s="149" t="s">
        <v>11831</v>
      </c>
    </row>
    <row r="2658" spans="1:12" x14ac:dyDescent="0.2">
      <c r="A2658" s="149" t="s">
        <v>2920</v>
      </c>
      <c r="D2658" s="149" t="s">
        <v>6240</v>
      </c>
      <c r="E2658" s="149">
        <f t="shared" si="41"/>
        <v>10300701</v>
      </c>
      <c r="F2658" s="149" t="s">
        <v>2922</v>
      </c>
      <c r="G2658" s="149" t="s">
        <v>1450</v>
      </c>
      <c r="H2658" s="149" t="s">
        <v>1434</v>
      </c>
      <c r="I2658" s="149" t="s">
        <v>6241</v>
      </c>
    </row>
    <row r="2659" spans="1:12" x14ac:dyDescent="0.2">
      <c r="A2659" s="149" t="s">
        <v>2920</v>
      </c>
      <c r="D2659" s="149" t="s">
        <v>6242</v>
      </c>
      <c r="E2659" s="149">
        <f t="shared" si="41"/>
        <v>10300799</v>
      </c>
      <c r="F2659" s="149" t="s">
        <v>2922</v>
      </c>
      <c r="G2659" s="149" t="s">
        <v>1450</v>
      </c>
      <c r="H2659" s="149" t="s">
        <v>1434</v>
      </c>
      <c r="I2659" s="149" t="s">
        <v>6243</v>
      </c>
    </row>
    <row r="2660" spans="1:12" x14ac:dyDescent="0.2">
      <c r="A2660" s="149" t="s">
        <v>2920</v>
      </c>
      <c r="D2660" s="149" t="s">
        <v>6244</v>
      </c>
      <c r="E2660" s="149">
        <f t="shared" si="41"/>
        <v>10300811</v>
      </c>
      <c r="F2660" s="149" t="s">
        <v>2922</v>
      </c>
      <c r="G2660" s="149" t="s">
        <v>1450</v>
      </c>
      <c r="H2660" s="149" t="s">
        <v>3044</v>
      </c>
      <c r="I2660" s="149" t="s">
        <v>3044</v>
      </c>
    </row>
    <row r="2661" spans="1:12" x14ac:dyDescent="0.2">
      <c r="A2661" s="149" t="s">
        <v>2920</v>
      </c>
      <c r="D2661" s="149" t="s">
        <v>6245</v>
      </c>
      <c r="E2661" s="149">
        <f t="shared" si="41"/>
        <v>10300901</v>
      </c>
      <c r="F2661" s="149" t="s">
        <v>2922</v>
      </c>
      <c r="G2661" s="149" t="s">
        <v>1450</v>
      </c>
      <c r="H2661" s="149" t="s">
        <v>3052</v>
      </c>
      <c r="I2661" s="149" t="s">
        <v>3053</v>
      </c>
    </row>
    <row r="2662" spans="1:12" x14ac:dyDescent="0.2">
      <c r="A2662" s="149" t="s">
        <v>2920</v>
      </c>
      <c r="D2662" s="149" t="s">
        <v>6246</v>
      </c>
      <c r="E2662" s="149">
        <f t="shared" si="41"/>
        <v>10300902</v>
      </c>
      <c r="F2662" s="149" t="s">
        <v>2922</v>
      </c>
      <c r="G2662" s="149" t="s">
        <v>1450</v>
      </c>
      <c r="H2662" s="149" t="s">
        <v>3052</v>
      </c>
      <c r="I2662" s="149" t="s">
        <v>14576</v>
      </c>
    </row>
    <row r="2663" spans="1:12" x14ac:dyDescent="0.2">
      <c r="A2663" s="149" t="s">
        <v>2920</v>
      </c>
      <c r="D2663" s="149" t="s">
        <v>6247</v>
      </c>
      <c r="E2663" s="149">
        <f t="shared" si="41"/>
        <v>10300903</v>
      </c>
      <c r="F2663" s="149" t="s">
        <v>2922</v>
      </c>
      <c r="G2663" s="149" t="s">
        <v>1450</v>
      </c>
      <c r="H2663" s="149" t="s">
        <v>3052</v>
      </c>
      <c r="I2663" s="149" t="s">
        <v>3057</v>
      </c>
      <c r="K2663" s="151">
        <v>37160</v>
      </c>
      <c r="L2663" s="149" t="s">
        <v>3058</v>
      </c>
    </row>
    <row r="2664" spans="1:12" x14ac:dyDescent="0.2">
      <c r="A2664" s="149" t="s">
        <v>2920</v>
      </c>
      <c r="D2664" s="149" t="s">
        <v>6248</v>
      </c>
      <c r="E2664" s="149">
        <f t="shared" si="41"/>
        <v>10300908</v>
      </c>
      <c r="F2664" s="149" t="s">
        <v>2922</v>
      </c>
      <c r="G2664" s="149" t="s">
        <v>1450</v>
      </c>
      <c r="H2664" s="149" t="s">
        <v>3052</v>
      </c>
      <c r="I2664" s="149" t="s">
        <v>3060</v>
      </c>
      <c r="J2664" s="151">
        <v>37160</v>
      </c>
      <c r="L2664" s="149" t="s">
        <v>3061</v>
      </c>
    </row>
    <row r="2665" spans="1:12" x14ac:dyDescent="0.2">
      <c r="A2665" s="149" t="s">
        <v>2920</v>
      </c>
      <c r="D2665" s="149" t="s">
        <v>6249</v>
      </c>
      <c r="E2665" s="149">
        <f t="shared" si="41"/>
        <v>10300910</v>
      </c>
      <c r="F2665" s="149" t="s">
        <v>2922</v>
      </c>
      <c r="G2665" s="149" t="s">
        <v>1450</v>
      </c>
      <c r="H2665" s="149" t="s">
        <v>3052</v>
      </c>
      <c r="I2665" s="149" t="s">
        <v>3063</v>
      </c>
      <c r="K2665" s="151">
        <v>37160</v>
      </c>
      <c r="L2665" s="149" t="s">
        <v>3064</v>
      </c>
    </row>
    <row r="2666" spans="1:12" x14ac:dyDescent="0.2">
      <c r="A2666" s="149" t="s">
        <v>2920</v>
      </c>
      <c r="D2666" s="149" t="s">
        <v>6250</v>
      </c>
      <c r="E2666" s="149">
        <f t="shared" si="41"/>
        <v>10300911</v>
      </c>
      <c r="F2666" s="149" t="s">
        <v>2922</v>
      </c>
      <c r="G2666" s="149" t="s">
        <v>1450</v>
      </c>
      <c r="H2666" s="149" t="s">
        <v>3052</v>
      </c>
      <c r="I2666" s="149" t="s">
        <v>3066</v>
      </c>
      <c r="K2666" s="151">
        <v>37160</v>
      </c>
      <c r="L2666" s="149" t="s">
        <v>3064</v>
      </c>
    </row>
    <row r="2667" spans="1:12" x14ac:dyDescent="0.2">
      <c r="A2667" s="149" t="s">
        <v>2920</v>
      </c>
      <c r="D2667" s="149" t="s">
        <v>6251</v>
      </c>
      <c r="E2667" s="149">
        <f t="shared" si="41"/>
        <v>10300912</v>
      </c>
      <c r="F2667" s="149" t="s">
        <v>2922</v>
      </c>
      <c r="G2667" s="149" t="s">
        <v>1450</v>
      </c>
      <c r="H2667" s="149" t="s">
        <v>3052</v>
      </c>
      <c r="I2667" s="149" t="s">
        <v>3068</v>
      </c>
    </row>
    <row r="2668" spans="1:12" x14ac:dyDescent="0.2">
      <c r="A2668" s="149" t="s">
        <v>2920</v>
      </c>
      <c r="D2668" s="149" t="s">
        <v>6252</v>
      </c>
      <c r="E2668" s="149">
        <f t="shared" si="41"/>
        <v>10301001</v>
      </c>
      <c r="F2668" s="149" t="s">
        <v>2922</v>
      </c>
      <c r="G2668" s="149" t="s">
        <v>1450</v>
      </c>
      <c r="H2668" s="149" t="s">
        <v>1427</v>
      </c>
      <c r="I2668" s="149" t="s">
        <v>3070</v>
      </c>
      <c r="K2668" s="151"/>
      <c r="L2668" s="149"/>
    </row>
    <row r="2669" spans="1:12" x14ac:dyDescent="0.2">
      <c r="A2669" s="149" t="s">
        <v>2920</v>
      </c>
      <c r="D2669" s="149" t="s">
        <v>6253</v>
      </c>
      <c r="E2669" s="149">
        <f t="shared" si="41"/>
        <v>10301002</v>
      </c>
      <c r="F2669" s="149" t="s">
        <v>2922</v>
      </c>
      <c r="G2669" s="149" t="s">
        <v>1450</v>
      </c>
      <c r="H2669" s="149" t="s">
        <v>1427</v>
      </c>
      <c r="I2669" s="149" t="s">
        <v>4168</v>
      </c>
      <c r="K2669" s="151"/>
      <c r="L2669" s="149"/>
    </row>
    <row r="2670" spans="1:12" x14ac:dyDescent="0.2">
      <c r="A2670" s="149" t="s">
        <v>2920</v>
      </c>
      <c r="D2670" s="149" t="s">
        <v>6254</v>
      </c>
      <c r="E2670" s="149">
        <f t="shared" si="41"/>
        <v>10301003</v>
      </c>
      <c r="F2670" s="149" t="s">
        <v>2922</v>
      </c>
      <c r="G2670" s="149" t="s">
        <v>1450</v>
      </c>
      <c r="H2670" s="149" t="s">
        <v>1427</v>
      </c>
      <c r="I2670" s="149" t="s">
        <v>3073</v>
      </c>
      <c r="K2670" s="151"/>
      <c r="L2670" s="149"/>
    </row>
    <row r="2671" spans="1:12" x14ac:dyDescent="0.2">
      <c r="A2671" s="149" t="s">
        <v>2920</v>
      </c>
      <c r="D2671" s="149" t="s">
        <v>6255</v>
      </c>
      <c r="E2671" s="149">
        <f t="shared" si="41"/>
        <v>10301201</v>
      </c>
      <c r="F2671" s="149" t="s">
        <v>2922</v>
      </c>
      <c r="G2671" s="149" t="s">
        <v>1450</v>
      </c>
      <c r="H2671" s="149" t="s">
        <v>3077</v>
      </c>
      <c r="I2671" s="149" t="s">
        <v>3078</v>
      </c>
    </row>
    <row r="2672" spans="1:12" x14ac:dyDescent="0.2">
      <c r="A2672" s="149" t="s">
        <v>2920</v>
      </c>
      <c r="D2672" s="149" t="s">
        <v>6256</v>
      </c>
      <c r="E2672" s="149">
        <f t="shared" si="41"/>
        <v>10301202</v>
      </c>
      <c r="F2672" s="149" t="s">
        <v>2922</v>
      </c>
      <c r="G2672" s="149" t="s">
        <v>1450</v>
      </c>
      <c r="H2672" s="149" t="s">
        <v>3077</v>
      </c>
      <c r="I2672" s="149" t="s">
        <v>3080</v>
      </c>
    </row>
    <row r="2673" spans="1:9" x14ac:dyDescent="0.2">
      <c r="A2673" s="149" t="s">
        <v>2920</v>
      </c>
      <c r="D2673" s="149" t="s">
        <v>6257</v>
      </c>
      <c r="E2673" s="149">
        <f t="shared" si="41"/>
        <v>10301301</v>
      </c>
      <c r="F2673" s="149" t="s">
        <v>2922</v>
      </c>
      <c r="G2673" s="149" t="s">
        <v>1450</v>
      </c>
      <c r="H2673" s="149" t="s">
        <v>3092</v>
      </c>
      <c r="I2673" s="149" t="s">
        <v>3078</v>
      </c>
    </row>
    <row r="2674" spans="1:9" x14ac:dyDescent="0.2">
      <c r="A2674" s="149" t="s">
        <v>2920</v>
      </c>
      <c r="D2674" s="149" t="s">
        <v>6258</v>
      </c>
      <c r="E2674" s="149">
        <f t="shared" si="41"/>
        <v>10301302</v>
      </c>
      <c r="F2674" s="149" t="s">
        <v>2922</v>
      </c>
      <c r="G2674" s="149" t="s">
        <v>1450</v>
      </c>
      <c r="H2674" s="149" t="s">
        <v>3092</v>
      </c>
      <c r="I2674" s="149" t="s">
        <v>3094</v>
      </c>
    </row>
    <row r="2675" spans="1:9" x14ac:dyDescent="0.2">
      <c r="A2675" s="149" t="s">
        <v>2920</v>
      </c>
      <c r="D2675" s="149" t="s">
        <v>6259</v>
      </c>
      <c r="E2675" s="149">
        <f t="shared" si="41"/>
        <v>10301303</v>
      </c>
      <c r="F2675" s="149" t="s">
        <v>2922</v>
      </c>
      <c r="G2675" s="149" t="s">
        <v>1450</v>
      </c>
      <c r="H2675" s="149" t="s">
        <v>3092</v>
      </c>
      <c r="I2675" s="149" t="s">
        <v>6260</v>
      </c>
    </row>
    <row r="2676" spans="1:9" x14ac:dyDescent="0.2">
      <c r="A2676" s="149" t="s">
        <v>2920</v>
      </c>
      <c r="D2676" s="149" t="s">
        <v>6261</v>
      </c>
      <c r="E2676" s="149">
        <f t="shared" si="41"/>
        <v>10500102</v>
      </c>
      <c r="F2676" s="149" t="s">
        <v>2922</v>
      </c>
      <c r="G2676" s="149" t="s">
        <v>6262</v>
      </c>
      <c r="H2676" s="149" t="s">
        <v>1436</v>
      </c>
      <c r="I2676" s="149" t="s">
        <v>6263</v>
      </c>
    </row>
    <row r="2677" spans="1:9" x14ac:dyDescent="0.2">
      <c r="A2677" s="149" t="s">
        <v>2920</v>
      </c>
      <c r="D2677" s="149" t="s">
        <v>6264</v>
      </c>
      <c r="E2677" s="149">
        <f t="shared" si="41"/>
        <v>10500105</v>
      </c>
      <c r="F2677" s="149" t="s">
        <v>2922</v>
      </c>
      <c r="G2677" s="149" t="s">
        <v>6262</v>
      </c>
      <c r="H2677" s="149" t="s">
        <v>1436</v>
      </c>
      <c r="I2677" s="149" t="s">
        <v>1414</v>
      </c>
    </row>
    <row r="2678" spans="1:9" x14ac:dyDescent="0.2">
      <c r="A2678" s="149" t="s">
        <v>2920</v>
      </c>
      <c r="D2678" s="149" t="s">
        <v>6265</v>
      </c>
      <c r="E2678" s="149">
        <f t="shared" si="41"/>
        <v>10500106</v>
      </c>
      <c r="F2678" s="149" t="s">
        <v>2922</v>
      </c>
      <c r="G2678" s="149" t="s">
        <v>6262</v>
      </c>
      <c r="H2678" s="149" t="s">
        <v>1436</v>
      </c>
      <c r="I2678" s="149" t="s">
        <v>1423</v>
      </c>
    </row>
    <row r="2679" spans="1:9" x14ac:dyDescent="0.2">
      <c r="A2679" s="149" t="s">
        <v>2920</v>
      </c>
      <c r="D2679" s="149" t="s">
        <v>6266</v>
      </c>
      <c r="E2679" s="149">
        <f t="shared" si="41"/>
        <v>10500110</v>
      </c>
      <c r="F2679" s="149" t="s">
        <v>2922</v>
      </c>
      <c r="G2679" s="149" t="s">
        <v>6262</v>
      </c>
      <c r="H2679" s="149" t="s">
        <v>1436</v>
      </c>
      <c r="I2679" s="149" t="s">
        <v>1427</v>
      </c>
    </row>
    <row r="2680" spans="1:9" x14ac:dyDescent="0.2">
      <c r="A2680" s="149" t="s">
        <v>2920</v>
      </c>
      <c r="D2680" s="149" t="s">
        <v>6267</v>
      </c>
      <c r="E2680" s="149">
        <f t="shared" si="41"/>
        <v>10500113</v>
      </c>
      <c r="F2680" s="149" t="s">
        <v>2922</v>
      </c>
      <c r="G2680" s="149" t="s">
        <v>6262</v>
      </c>
      <c r="H2680" s="149" t="s">
        <v>1436</v>
      </c>
      <c r="I2680" s="149" t="s">
        <v>6268</v>
      </c>
    </row>
    <row r="2681" spans="1:9" x14ac:dyDescent="0.2">
      <c r="A2681" s="149" t="s">
        <v>2920</v>
      </c>
      <c r="D2681" s="149" t="s">
        <v>6269</v>
      </c>
      <c r="E2681" s="149">
        <f t="shared" si="41"/>
        <v>10500114</v>
      </c>
      <c r="F2681" s="149" t="s">
        <v>2922</v>
      </c>
      <c r="G2681" s="149" t="s">
        <v>6262</v>
      </c>
      <c r="H2681" s="149" t="s">
        <v>1436</v>
      </c>
      <c r="I2681" s="149" t="s">
        <v>6270</v>
      </c>
    </row>
    <row r="2682" spans="1:9" x14ac:dyDescent="0.2">
      <c r="A2682" s="149" t="s">
        <v>2920</v>
      </c>
      <c r="D2682" s="149" t="s">
        <v>6271</v>
      </c>
      <c r="E2682" s="149">
        <f t="shared" si="41"/>
        <v>10500202</v>
      </c>
      <c r="F2682" s="149" t="s">
        <v>2922</v>
      </c>
      <c r="G2682" s="149" t="s">
        <v>6262</v>
      </c>
      <c r="H2682" s="149" t="s">
        <v>1450</v>
      </c>
      <c r="I2682" s="149" t="s">
        <v>6263</v>
      </c>
    </row>
    <row r="2683" spans="1:9" x14ac:dyDescent="0.2">
      <c r="A2683" s="149" t="s">
        <v>2920</v>
      </c>
      <c r="D2683" s="149" t="s">
        <v>6272</v>
      </c>
      <c r="E2683" s="149">
        <f t="shared" si="41"/>
        <v>10500205</v>
      </c>
      <c r="F2683" s="149" t="s">
        <v>2922</v>
      </c>
      <c r="G2683" s="149" t="s">
        <v>6262</v>
      </c>
      <c r="H2683" s="149" t="s">
        <v>1450</v>
      </c>
      <c r="I2683" s="149" t="s">
        <v>1414</v>
      </c>
    </row>
    <row r="2684" spans="1:9" x14ac:dyDescent="0.2">
      <c r="A2684" s="149" t="s">
        <v>2920</v>
      </c>
      <c r="D2684" s="149" t="s">
        <v>6273</v>
      </c>
      <c r="E2684" s="149">
        <f t="shared" si="41"/>
        <v>10500206</v>
      </c>
      <c r="F2684" s="149" t="s">
        <v>2922</v>
      </c>
      <c r="G2684" s="149" t="s">
        <v>6262</v>
      </c>
      <c r="H2684" s="149" t="s">
        <v>1450</v>
      </c>
      <c r="I2684" s="149" t="s">
        <v>1423</v>
      </c>
    </row>
    <row r="2685" spans="1:9" x14ac:dyDescent="0.2">
      <c r="A2685" s="149" t="s">
        <v>2920</v>
      </c>
      <c r="D2685" s="149" t="s">
        <v>6274</v>
      </c>
      <c r="E2685" s="149">
        <f t="shared" si="41"/>
        <v>10500209</v>
      </c>
      <c r="F2685" s="149" t="s">
        <v>2922</v>
      </c>
      <c r="G2685" s="149" t="s">
        <v>6262</v>
      </c>
      <c r="H2685" s="149" t="s">
        <v>1450</v>
      </c>
      <c r="I2685" s="149" t="s">
        <v>1429</v>
      </c>
    </row>
    <row r="2686" spans="1:9" x14ac:dyDescent="0.2">
      <c r="A2686" s="149" t="s">
        <v>2920</v>
      </c>
      <c r="D2686" s="149" t="s">
        <v>6275</v>
      </c>
      <c r="E2686" s="149">
        <f t="shared" si="41"/>
        <v>10500210</v>
      </c>
      <c r="F2686" s="149" t="s">
        <v>2922</v>
      </c>
      <c r="G2686" s="149" t="s">
        <v>6262</v>
      </c>
      <c r="H2686" s="149" t="s">
        <v>1450</v>
      </c>
      <c r="I2686" s="149" t="s">
        <v>1427</v>
      </c>
    </row>
    <row r="2687" spans="1:9" x14ac:dyDescent="0.2">
      <c r="A2687" s="149" t="s">
        <v>2920</v>
      </c>
      <c r="D2687" s="149" t="s">
        <v>6276</v>
      </c>
      <c r="E2687" s="149">
        <f t="shared" si="41"/>
        <v>10500213</v>
      </c>
      <c r="F2687" s="149" t="s">
        <v>2922</v>
      </c>
      <c r="G2687" s="149" t="s">
        <v>6262</v>
      </c>
      <c r="H2687" s="149" t="s">
        <v>1450</v>
      </c>
      <c r="I2687" s="149" t="s">
        <v>6268</v>
      </c>
    </row>
    <row r="2688" spans="1:9" x14ac:dyDescent="0.2">
      <c r="A2688" s="149" t="s">
        <v>2920</v>
      </c>
      <c r="D2688" s="149" t="s">
        <v>6277</v>
      </c>
      <c r="E2688" s="149">
        <f t="shared" si="41"/>
        <v>10500214</v>
      </c>
      <c r="F2688" s="149" t="s">
        <v>2922</v>
      </c>
      <c r="G2688" s="149" t="s">
        <v>6262</v>
      </c>
      <c r="H2688" s="149" t="s">
        <v>1450</v>
      </c>
      <c r="I2688" s="149" t="s">
        <v>6270</v>
      </c>
    </row>
    <row r="2689" spans="1:10" x14ac:dyDescent="0.2">
      <c r="A2689" s="149" t="s">
        <v>2920</v>
      </c>
      <c r="D2689" s="149" t="s">
        <v>6278</v>
      </c>
      <c r="E2689" s="149">
        <f t="shared" si="41"/>
        <v>20100101</v>
      </c>
      <c r="F2689" s="149" t="s">
        <v>6279</v>
      </c>
      <c r="G2689" s="149" t="s">
        <v>2923</v>
      </c>
      <c r="H2689" s="149" t="s">
        <v>6280</v>
      </c>
      <c r="I2689" s="149" t="s">
        <v>6281</v>
      </c>
    </row>
    <row r="2690" spans="1:10" x14ac:dyDescent="0.2">
      <c r="A2690" s="149" t="s">
        <v>2920</v>
      </c>
      <c r="D2690" s="149" t="s">
        <v>6282</v>
      </c>
      <c r="E2690" s="149">
        <f t="shared" ref="E2690:E2753" si="42">VALUE(D2690)</f>
        <v>20100102</v>
      </c>
      <c r="F2690" s="149" t="s">
        <v>6279</v>
      </c>
      <c r="G2690" s="149" t="s">
        <v>2923</v>
      </c>
      <c r="H2690" s="149" t="s">
        <v>6280</v>
      </c>
      <c r="I2690" s="149" t="s">
        <v>6283</v>
      </c>
    </row>
    <row r="2691" spans="1:10" x14ac:dyDescent="0.2">
      <c r="A2691" s="149" t="s">
        <v>2920</v>
      </c>
      <c r="D2691" s="149" t="s">
        <v>6284</v>
      </c>
      <c r="E2691" s="149">
        <f t="shared" si="42"/>
        <v>20100105</v>
      </c>
      <c r="F2691" s="149" t="s">
        <v>6279</v>
      </c>
      <c r="G2691" s="149" t="s">
        <v>2923</v>
      </c>
      <c r="H2691" s="149" t="s">
        <v>6280</v>
      </c>
      <c r="I2691" s="149" t="s">
        <v>6285</v>
      </c>
    </row>
    <row r="2692" spans="1:10" x14ac:dyDescent="0.2">
      <c r="A2692" s="149" t="s">
        <v>2920</v>
      </c>
      <c r="D2692" s="149" t="s">
        <v>6286</v>
      </c>
      <c r="E2692" s="149">
        <f t="shared" si="42"/>
        <v>20100106</v>
      </c>
      <c r="F2692" s="149" t="s">
        <v>6279</v>
      </c>
      <c r="G2692" s="149" t="s">
        <v>2923</v>
      </c>
      <c r="H2692" s="149" t="s">
        <v>6280</v>
      </c>
      <c r="I2692" s="149" t="s">
        <v>6287</v>
      </c>
    </row>
    <row r="2693" spans="1:10" x14ac:dyDescent="0.2">
      <c r="A2693" s="149" t="s">
        <v>2920</v>
      </c>
      <c r="D2693" s="149" t="s">
        <v>6288</v>
      </c>
      <c r="E2693" s="149">
        <f t="shared" si="42"/>
        <v>20100107</v>
      </c>
      <c r="F2693" s="149" t="s">
        <v>6279</v>
      </c>
      <c r="G2693" s="149" t="s">
        <v>2923</v>
      </c>
      <c r="H2693" s="149" t="s">
        <v>6280</v>
      </c>
      <c r="I2693" s="149" t="s">
        <v>6289</v>
      </c>
    </row>
    <row r="2694" spans="1:10" x14ac:dyDescent="0.2">
      <c r="A2694" s="149" t="s">
        <v>2920</v>
      </c>
      <c r="D2694" s="149" t="s">
        <v>6290</v>
      </c>
      <c r="E2694" s="149">
        <f t="shared" si="42"/>
        <v>20100108</v>
      </c>
      <c r="F2694" s="149" t="s">
        <v>6279</v>
      </c>
      <c r="G2694" s="149" t="s">
        <v>2923</v>
      </c>
      <c r="H2694" s="149" t="s">
        <v>6280</v>
      </c>
      <c r="I2694" s="149" t="s">
        <v>3252</v>
      </c>
    </row>
    <row r="2695" spans="1:10" x14ac:dyDescent="0.2">
      <c r="A2695" s="149" t="s">
        <v>2920</v>
      </c>
      <c r="D2695" s="149" t="s">
        <v>3253</v>
      </c>
      <c r="E2695" s="149">
        <f t="shared" si="42"/>
        <v>20100109</v>
      </c>
      <c r="F2695" s="149" t="s">
        <v>6279</v>
      </c>
      <c r="G2695" s="149" t="s">
        <v>2923</v>
      </c>
      <c r="H2695" s="149" t="s">
        <v>6280</v>
      </c>
      <c r="I2695" s="149" t="s">
        <v>3254</v>
      </c>
    </row>
    <row r="2696" spans="1:10" x14ac:dyDescent="0.2">
      <c r="A2696" s="149" t="s">
        <v>2920</v>
      </c>
      <c r="D2696" s="149" t="s">
        <v>3255</v>
      </c>
      <c r="E2696" s="149">
        <f t="shared" si="42"/>
        <v>20100201</v>
      </c>
      <c r="F2696" s="149" t="s">
        <v>6279</v>
      </c>
      <c r="G2696" s="149" t="s">
        <v>2923</v>
      </c>
      <c r="H2696" s="149" t="s">
        <v>1423</v>
      </c>
      <c r="I2696" s="149" t="s">
        <v>6281</v>
      </c>
    </row>
    <row r="2697" spans="1:10" x14ac:dyDescent="0.2">
      <c r="A2697" s="149" t="s">
        <v>2920</v>
      </c>
      <c r="D2697" s="149" t="s">
        <v>3256</v>
      </c>
      <c r="E2697" s="149">
        <f t="shared" si="42"/>
        <v>20100202</v>
      </c>
      <c r="F2697" s="149" t="s">
        <v>6279</v>
      </c>
      <c r="G2697" s="149" t="s">
        <v>2923</v>
      </c>
      <c r="H2697" s="149" t="s">
        <v>1423</v>
      </c>
      <c r="I2697" s="149" t="s">
        <v>6283</v>
      </c>
    </row>
    <row r="2698" spans="1:10" x14ac:dyDescent="0.2">
      <c r="A2698" s="149" t="s">
        <v>2920</v>
      </c>
      <c r="D2698" s="149" t="s">
        <v>3257</v>
      </c>
      <c r="E2698" s="149">
        <f t="shared" si="42"/>
        <v>20100205</v>
      </c>
      <c r="F2698" s="149" t="s">
        <v>6279</v>
      </c>
      <c r="G2698" s="149" t="s">
        <v>2923</v>
      </c>
      <c r="H2698" s="149" t="s">
        <v>1423</v>
      </c>
      <c r="I2698" s="149" t="s">
        <v>6285</v>
      </c>
    </row>
    <row r="2699" spans="1:10" x14ac:dyDescent="0.2">
      <c r="A2699" s="149" t="s">
        <v>2920</v>
      </c>
      <c r="D2699" s="149" t="s">
        <v>3258</v>
      </c>
      <c r="E2699" s="149">
        <f t="shared" si="42"/>
        <v>20100206</v>
      </c>
      <c r="F2699" s="149" t="s">
        <v>6279</v>
      </c>
      <c r="G2699" s="149" t="s">
        <v>2923</v>
      </c>
      <c r="H2699" s="149" t="s">
        <v>1423</v>
      </c>
      <c r="I2699" s="149" t="s">
        <v>3259</v>
      </c>
    </row>
    <row r="2700" spans="1:10" x14ac:dyDescent="0.2">
      <c r="A2700" s="149" t="s">
        <v>2920</v>
      </c>
      <c r="D2700" s="149" t="s">
        <v>3260</v>
      </c>
      <c r="E2700" s="149">
        <f t="shared" si="42"/>
        <v>20100207</v>
      </c>
      <c r="F2700" s="149" t="s">
        <v>6279</v>
      </c>
      <c r="G2700" s="149" t="s">
        <v>2923</v>
      </c>
      <c r="H2700" s="149" t="s">
        <v>1423</v>
      </c>
      <c r="I2700" s="149" t="s">
        <v>6289</v>
      </c>
    </row>
    <row r="2701" spans="1:10" x14ac:dyDescent="0.2">
      <c r="A2701" s="149" t="s">
        <v>2920</v>
      </c>
      <c r="D2701" s="149" t="s">
        <v>3261</v>
      </c>
      <c r="E2701" s="149">
        <f t="shared" si="42"/>
        <v>20100208</v>
      </c>
      <c r="F2701" s="149" t="s">
        <v>6279</v>
      </c>
      <c r="G2701" s="149" t="s">
        <v>2923</v>
      </c>
      <c r="H2701" s="149" t="s">
        <v>1423</v>
      </c>
      <c r="I2701" s="149" t="s">
        <v>3262</v>
      </c>
    </row>
    <row r="2702" spans="1:10" x14ac:dyDescent="0.2">
      <c r="A2702" s="149" t="s">
        <v>2920</v>
      </c>
      <c r="D2702" s="149" t="s">
        <v>3263</v>
      </c>
      <c r="E2702" s="149">
        <f t="shared" si="42"/>
        <v>20100209</v>
      </c>
      <c r="F2702" s="149" t="s">
        <v>6279</v>
      </c>
      <c r="G2702" s="149" t="s">
        <v>2923</v>
      </c>
      <c r="H2702" s="149" t="s">
        <v>1423</v>
      </c>
      <c r="I2702" s="149" t="s">
        <v>3254</v>
      </c>
    </row>
    <row r="2703" spans="1:10" x14ac:dyDescent="0.2">
      <c r="A2703" s="149" t="s">
        <v>2920</v>
      </c>
      <c r="D2703" s="149" t="s">
        <v>3264</v>
      </c>
      <c r="E2703" s="149">
        <f t="shared" si="42"/>
        <v>20100301</v>
      </c>
      <c r="F2703" s="149" t="s">
        <v>6279</v>
      </c>
      <c r="G2703" s="149" t="s">
        <v>2923</v>
      </c>
      <c r="H2703" s="149" t="s">
        <v>3265</v>
      </c>
      <c r="I2703" s="149" t="s">
        <v>6281</v>
      </c>
      <c r="J2703" s="151">
        <v>37469</v>
      </c>
    </row>
    <row r="2704" spans="1:10" x14ac:dyDescent="0.2">
      <c r="A2704" s="149" t="s">
        <v>2920</v>
      </c>
      <c r="D2704" s="149" t="s">
        <v>3266</v>
      </c>
      <c r="E2704" s="149">
        <f t="shared" si="42"/>
        <v>20100702</v>
      </c>
      <c r="F2704" s="149" t="s">
        <v>6279</v>
      </c>
      <c r="G2704" s="149" t="s">
        <v>2923</v>
      </c>
      <c r="H2704" s="149" t="s">
        <v>1434</v>
      </c>
      <c r="I2704" s="149" t="s">
        <v>6283</v>
      </c>
    </row>
    <row r="2705" spans="1:12" x14ac:dyDescent="0.2">
      <c r="A2705" s="149" t="s">
        <v>2920</v>
      </c>
      <c r="D2705" s="149" t="s">
        <v>3267</v>
      </c>
      <c r="E2705" s="149">
        <f t="shared" si="42"/>
        <v>20100705</v>
      </c>
      <c r="F2705" s="149" t="s">
        <v>6279</v>
      </c>
      <c r="G2705" s="149" t="s">
        <v>2923</v>
      </c>
      <c r="H2705" s="149" t="s">
        <v>1434</v>
      </c>
      <c r="I2705" s="149" t="s">
        <v>6285</v>
      </c>
    </row>
    <row r="2706" spans="1:12" x14ac:dyDescent="0.2">
      <c r="A2706" s="149" t="s">
        <v>2920</v>
      </c>
      <c r="D2706" s="149" t="s">
        <v>3268</v>
      </c>
      <c r="E2706" s="149">
        <f t="shared" si="42"/>
        <v>20100706</v>
      </c>
      <c r="F2706" s="149" t="s">
        <v>6279</v>
      </c>
      <c r="G2706" s="149" t="s">
        <v>2923</v>
      </c>
      <c r="H2706" s="149" t="s">
        <v>1434</v>
      </c>
      <c r="I2706" s="149" t="s">
        <v>3259</v>
      </c>
    </row>
    <row r="2707" spans="1:12" x14ac:dyDescent="0.2">
      <c r="A2707" s="149" t="s">
        <v>2920</v>
      </c>
      <c r="D2707" s="149" t="s">
        <v>3269</v>
      </c>
      <c r="E2707" s="149">
        <f t="shared" si="42"/>
        <v>20100707</v>
      </c>
      <c r="F2707" s="149" t="s">
        <v>6279</v>
      </c>
      <c r="G2707" s="149" t="s">
        <v>2923</v>
      </c>
      <c r="H2707" s="149" t="s">
        <v>1434</v>
      </c>
      <c r="I2707" s="149" t="s">
        <v>6289</v>
      </c>
    </row>
    <row r="2708" spans="1:12" x14ac:dyDescent="0.2">
      <c r="A2708" s="149" t="s">
        <v>2920</v>
      </c>
      <c r="D2708" s="149" t="s">
        <v>3270</v>
      </c>
      <c r="E2708" s="149">
        <f t="shared" si="42"/>
        <v>20100801</v>
      </c>
      <c r="F2708" s="149" t="s">
        <v>6279</v>
      </c>
      <c r="G2708" s="149" t="s">
        <v>2923</v>
      </c>
      <c r="H2708" s="149" t="s">
        <v>3044</v>
      </c>
      <c r="I2708" s="149" t="s">
        <v>6281</v>
      </c>
    </row>
    <row r="2709" spans="1:12" x14ac:dyDescent="0.2">
      <c r="A2709" s="149" t="s">
        <v>2920</v>
      </c>
      <c r="D2709" s="149" t="s">
        <v>3271</v>
      </c>
      <c r="E2709" s="149">
        <f t="shared" si="42"/>
        <v>20100802</v>
      </c>
      <c r="F2709" s="149" t="s">
        <v>6279</v>
      </c>
      <c r="G2709" s="149" t="s">
        <v>2923</v>
      </c>
      <c r="H2709" s="149" t="s">
        <v>3044</v>
      </c>
      <c r="I2709" s="149" t="s">
        <v>6283</v>
      </c>
    </row>
    <row r="2710" spans="1:12" x14ac:dyDescent="0.2">
      <c r="A2710" s="149" t="s">
        <v>2920</v>
      </c>
      <c r="D2710" s="149" t="s">
        <v>3272</v>
      </c>
      <c r="E2710" s="149">
        <f t="shared" si="42"/>
        <v>20100805</v>
      </c>
      <c r="F2710" s="149" t="s">
        <v>6279</v>
      </c>
      <c r="G2710" s="149" t="s">
        <v>2923</v>
      </c>
      <c r="H2710" s="149" t="s">
        <v>3044</v>
      </c>
      <c r="I2710" s="149" t="s">
        <v>6285</v>
      </c>
    </row>
    <row r="2711" spans="1:12" x14ac:dyDescent="0.2">
      <c r="A2711" s="149" t="s">
        <v>2920</v>
      </c>
      <c r="D2711" s="149" t="s">
        <v>3273</v>
      </c>
      <c r="E2711" s="149">
        <f t="shared" si="42"/>
        <v>20100806</v>
      </c>
      <c r="F2711" s="149" t="s">
        <v>6279</v>
      </c>
      <c r="G2711" s="149" t="s">
        <v>2923</v>
      </c>
      <c r="H2711" s="149" t="s">
        <v>3044</v>
      </c>
      <c r="I2711" s="149" t="s">
        <v>3259</v>
      </c>
    </row>
    <row r="2712" spans="1:12" x14ac:dyDescent="0.2">
      <c r="A2712" s="149" t="s">
        <v>2920</v>
      </c>
      <c r="D2712" s="149" t="s">
        <v>3274</v>
      </c>
      <c r="E2712" s="149">
        <f t="shared" si="42"/>
        <v>20100807</v>
      </c>
      <c r="F2712" s="149" t="s">
        <v>6279</v>
      </c>
      <c r="G2712" s="149" t="s">
        <v>2923</v>
      </c>
      <c r="H2712" s="149" t="s">
        <v>3044</v>
      </c>
      <c r="I2712" s="149" t="s">
        <v>6289</v>
      </c>
    </row>
    <row r="2713" spans="1:12" x14ac:dyDescent="0.2">
      <c r="A2713" s="149" t="s">
        <v>2920</v>
      </c>
      <c r="D2713" s="149" t="s">
        <v>3275</v>
      </c>
      <c r="E2713" s="149">
        <f t="shared" si="42"/>
        <v>20100808</v>
      </c>
      <c r="F2713" s="149" t="s">
        <v>6279</v>
      </c>
      <c r="G2713" s="149" t="s">
        <v>2923</v>
      </c>
      <c r="H2713" s="149" t="s">
        <v>3044</v>
      </c>
      <c r="I2713" s="149" t="s">
        <v>3262</v>
      </c>
    </row>
    <row r="2714" spans="1:12" x14ac:dyDescent="0.2">
      <c r="A2714" s="149" t="s">
        <v>2920</v>
      </c>
      <c r="D2714" s="149" t="s">
        <v>3276</v>
      </c>
      <c r="E2714" s="149">
        <f t="shared" si="42"/>
        <v>20100809</v>
      </c>
      <c r="F2714" s="149" t="s">
        <v>6279</v>
      </c>
      <c r="G2714" s="149" t="s">
        <v>2923</v>
      </c>
      <c r="H2714" s="149" t="s">
        <v>3044</v>
      </c>
      <c r="I2714" s="149" t="s">
        <v>3254</v>
      </c>
    </row>
    <row r="2715" spans="1:12" x14ac:dyDescent="0.2">
      <c r="A2715" s="149" t="s">
        <v>2920</v>
      </c>
      <c r="D2715" s="149" t="s">
        <v>3277</v>
      </c>
      <c r="E2715" s="149">
        <f t="shared" si="42"/>
        <v>20100901</v>
      </c>
      <c r="F2715" s="149" t="s">
        <v>6279</v>
      </c>
      <c r="G2715" s="149" t="s">
        <v>2923</v>
      </c>
      <c r="H2715" s="149" t="s">
        <v>3278</v>
      </c>
      <c r="I2715" s="149" t="s">
        <v>6281</v>
      </c>
      <c r="K2715" s="151"/>
      <c r="L2715" s="149"/>
    </row>
    <row r="2716" spans="1:12" x14ac:dyDescent="0.2">
      <c r="A2716" s="149" t="s">
        <v>2920</v>
      </c>
      <c r="D2716" s="149" t="s">
        <v>3279</v>
      </c>
      <c r="E2716" s="149">
        <f t="shared" si="42"/>
        <v>20100902</v>
      </c>
      <c r="F2716" s="149" t="s">
        <v>6279</v>
      </c>
      <c r="G2716" s="149" t="s">
        <v>2923</v>
      </c>
      <c r="H2716" s="149" t="s">
        <v>3278</v>
      </c>
      <c r="I2716" s="149" t="s">
        <v>6283</v>
      </c>
      <c r="K2716" s="151"/>
      <c r="L2716" s="149"/>
    </row>
    <row r="2717" spans="1:12" x14ac:dyDescent="0.2">
      <c r="A2717" s="149" t="s">
        <v>2920</v>
      </c>
      <c r="D2717" s="149" t="s">
        <v>3280</v>
      </c>
      <c r="E2717" s="149">
        <f t="shared" si="42"/>
        <v>20100905</v>
      </c>
      <c r="F2717" s="149" t="s">
        <v>6279</v>
      </c>
      <c r="G2717" s="149" t="s">
        <v>2923</v>
      </c>
      <c r="H2717" s="149" t="s">
        <v>3278</v>
      </c>
      <c r="I2717" s="149" t="s">
        <v>6285</v>
      </c>
      <c r="K2717" s="151"/>
      <c r="L2717" s="149"/>
    </row>
    <row r="2718" spans="1:12" x14ac:dyDescent="0.2">
      <c r="A2718" s="149" t="s">
        <v>2920</v>
      </c>
      <c r="D2718" s="149" t="s">
        <v>3281</v>
      </c>
      <c r="E2718" s="149">
        <f t="shared" si="42"/>
        <v>20100906</v>
      </c>
      <c r="F2718" s="149" t="s">
        <v>6279</v>
      </c>
      <c r="G2718" s="149" t="s">
        <v>2923</v>
      </c>
      <c r="H2718" s="149" t="s">
        <v>3278</v>
      </c>
      <c r="I2718" s="149" t="s">
        <v>3259</v>
      </c>
      <c r="K2718" s="151"/>
      <c r="L2718" s="149"/>
    </row>
    <row r="2719" spans="1:12" x14ac:dyDescent="0.2">
      <c r="A2719" s="149" t="s">
        <v>2920</v>
      </c>
      <c r="D2719" s="149" t="s">
        <v>3282</v>
      </c>
      <c r="E2719" s="149">
        <f t="shared" si="42"/>
        <v>20100907</v>
      </c>
      <c r="F2719" s="149" t="s">
        <v>6279</v>
      </c>
      <c r="G2719" s="149" t="s">
        <v>2923</v>
      </c>
      <c r="H2719" s="149" t="s">
        <v>3278</v>
      </c>
      <c r="I2719" s="149" t="s">
        <v>6289</v>
      </c>
      <c r="K2719" s="151"/>
      <c r="L2719" s="149"/>
    </row>
    <row r="2720" spans="1:12" x14ac:dyDescent="0.2">
      <c r="A2720" s="149" t="s">
        <v>2920</v>
      </c>
      <c r="D2720" s="149" t="s">
        <v>3283</v>
      </c>
      <c r="E2720" s="149">
        <f t="shared" si="42"/>
        <v>20100908</v>
      </c>
      <c r="F2720" s="149" t="s">
        <v>6279</v>
      </c>
      <c r="G2720" s="149" t="s">
        <v>2923</v>
      </c>
      <c r="H2720" s="149" t="s">
        <v>3278</v>
      </c>
      <c r="I2720" s="149" t="s">
        <v>3252</v>
      </c>
      <c r="K2720" s="151"/>
      <c r="L2720" s="149"/>
    </row>
    <row r="2721" spans="1:12" x14ac:dyDescent="0.2">
      <c r="A2721" s="149" t="s">
        <v>2920</v>
      </c>
      <c r="D2721" s="149" t="s">
        <v>3284</v>
      </c>
      <c r="E2721" s="149">
        <f t="shared" si="42"/>
        <v>20100909</v>
      </c>
      <c r="F2721" s="149" t="s">
        <v>6279</v>
      </c>
      <c r="G2721" s="149" t="s">
        <v>2923</v>
      </c>
      <c r="H2721" s="149" t="s">
        <v>3278</v>
      </c>
      <c r="I2721" s="149" t="s">
        <v>3254</v>
      </c>
      <c r="K2721" s="151"/>
      <c r="L2721" s="149"/>
    </row>
    <row r="2722" spans="1:12" x14ac:dyDescent="0.2">
      <c r="A2722" s="149" t="s">
        <v>2920</v>
      </c>
      <c r="D2722" s="149" t="s">
        <v>3285</v>
      </c>
      <c r="E2722" s="149">
        <f t="shared" si="42"/>
        <v>20101001</v>
      </c>
      <c r="F2722" s="149" t="s">
        <v>6279</v>
      </c>
      <c r="G2722" s="149" t="s">
        <v>2923</v>
      </c>
      <c r="H2722" s="149" t="s">
        <v>3286</v>
      </c>
      <c r="I2722" s="149" t="s">
        <v>3287</v>
      </c>
    </row>
    <row r="2723" spans="1:12" x14ac:dyDescent="0.2">
      <c r="A2723" s="149" t="s">
        <v>2920</v>
      </c>
      <c r="D2723" s="149" t="s">
        <v>3288</v>
      </c>
      <c r="E2723" s="149">
        <f t="shared" si="42"/>
        <v>20101010</v>
      </c>
      <c r="F2723" s="149" t="s">
        <v>6279</v>
      </c>
      <c r="G2723" s="149" t="s">
        <v>2923</v>
      </c>
      <c r="H2723" s="149" t="s">
        <v>3286</v>
      </c>
      <c r="I2723" s="149" t="s">
        <v>3289</v>
      </c>
    </row>
    <row r="2724" spans="1:12" x14ac:dyDescent="0.2">
      <c r="A2724" s="149" t="s">
        <v>2920</v>
      </c>
      <c r="D2724" s="149" t="s">
        <v>3290</v>
      </c>
      <c r="E2724" s="149">
        <f t="shared" si="42"/>
        <v>20101020</v>
      </c>
      <c r="F2724" s="149" t="s">
        <v>6279</v>
      </c>
      <c r="G2724" s="149" t="s">
        <v>2923</v>
      </c>
      <c r="H2724" s="149" t="s">
        <v>3286</v>
      </c>
      <c r="I2724" s="149" t="s">
        <v>3291</v>
      </c>
    </row>
    <row r="2725" spans="1:12" x14ac:dyDescent="0.2">
      <c r="A2725" s="149" t="s">
        <v>2920</v>
      </c>
      <c r="D2725" s="149" t="s">
        <v>3292</v>
      </c>
      <c r="E2725" s="149">
        <f t="shared" si="42"/>
        <v>20101021</v>
      </c>
      <c r="F2725" s="149" t="s">
        <v>6279</v>
      </c>
      <c r="G2725" s="149" t="s">
        <v>2923</v>
      </c>
      <c r="H2725" s="149" t="s">
        <v>3286</v>
      </c>
      <c r="I2725" s="149" t="s">
        <v>3293</v>
      </c>
      <c r="J2725" s="151">
        <v>37063</v>
      </c>
    </row>
    <row r="2726" spans="1:12" x14ac:dyDescent="0.2">
      <c r="A2726" s="149" t="s">
        <v>2920</v>
      </c>
      <c r="D2726" s="149" t="s">
        <v>3294</v>
      </c>
      <c r="E2726" s="149">
        <f t="shared" si="42"/>
        <v>20101030</v>
      </c>
      <c r="F2726" s="149" t="s">
        <v>6279</v>
      </c>
      <c r="G2726" s="149" t="s">
        <v>2923</v>
      </c>
      <c r="H2726" s="149" t="s">
        <v>3286</v>
      </c>
      <c r="I2726" s="149" t="s">
        <v>3295</v>
      </c>
    </row>
    <row r="2727" spans="1:12" x14ac:dyDescent="0.2">
      <c r="A2727" s="149" t="s">
        <v>2920</v>
      </c>
      <c r="D2727" s="149" t="s">
        <v>3296</v>
      </c>
      <c r="E2727" s="149">
        <f t="shared" si="42"/>
        <v>20101031</v>
      </c>
      <c r="F2727" s="149" t="s">
        <v>6279</v>
      </c>
      <c r="G2727" s="149" t="s">
        <v>2923</v>
      </c>
      <c r="H2727" s="149" t="s">
        <v>3286</v>
      </c>
      <c r="I2727" s="149" t="s">
        <v>3297</v>
      </c>
    </row>
    <row r="2728" spans="1:12" x14ac:dyDescent="0.2">
      <c r="A2728" s="149" t="s">
        <v>2920</v>
      </c>
      <c r="D2728" s="149" t="s">
        <v>3298</v>
      </c>
      <c r="E2728" s="149">
        <f t="shared" si="42"/>
        <v>20101302</v>
      </c>
      <c r="F2728" s="149" t="s">
        <v>6279</v>
      </c>
      <c r="G2728" s="149" t="s">
        <v>2923</v>
      </c>
      <c r="H2728" s="149" t="s">
        <v>3092</v>
      </c>
      <c r="I2728" s="149" t="s">
        <v>3299</v>
      </c>
    </row>
    <row r="2729" spans="1:12" x14ac:dyDescent="0.2">
      <c r="A2729" s="149" t="s">
        <v>2920</v>
      </c>
      <c r="D2729" s="149" t="s">
        <v>3300</v>
      </c>
      <c r="E2729" s="149">
        <f t="shared" si="42"/>
        <v>20180001</v>
      </c>
      <c r="F2729" s="149" t="s">
        <v>6279</v>
      </c>
      <c r="G2729" s="149" t="s">
        <v>2923</v>
      </c>
      <c r="H2729" s="149" t="s">
        <v>3301</v>
      </c>
      <c r="I2729" s="149" t="s">
        <v>3301</v>
      </c>
    </row>
    <row r="2730" spans="1:12" x14ac:dyDescent="0.2">
      <c r="A2730" s="149" t="s">
        <v>2920</v>
      </c>
      <c r="D2730" s="149" t="s">
        <v>3302</v>
      </c>
      <c r="E2730" s="149">
        <f t="shared" si="42"/>
        <v>20182001</v>
      </c>
      <c r="F2730" s="149" t="s">
        <v>6279</v>
      </c>
      <c r="G2730" s="149" t="s">
        <v>2923</v>
      </c>
      <c r="H2730" s="149" t="s">
        <v>3303</v>
      </c>
      <c r="I2730" s="149" t="s">
        <v>3304</v>
      </c>
    </row>
    <row r="2731" spans="1:12" x14ac:dyDescent="0.2">
      <c r="A2731" s="149" t="s">
        <v>2920</v>
      </c>
      <c r="D2731" s="149" t="s">
        <v>3305</v>
      </c>
      <c r="E2731" s="149">
        <f t="shared" si="42"/>
        <v>20182002</v>
      </c>
      <c r="F2731" s="149" t="s">
        <v>6279</v>
      </c>
      <c r="G2731" s="149" t="s">
        <v>2923</v>
      </c>
      <c r="H2731" s="149" t="s">
        <v>3303</v>
      </c>
      <c r="I2731" s="149" t="s">
        <v>3306</v>
      </c>
    </row>
    <row r="2732" spans="1:12" x14ac:dyDescent="0.2">
      <c r="A2732" s="149" t="s">
        <v>2920</v>
      </c>
      <c r="D2732" s="149" t="s">
        <v>3307</v>
      </c>
      <c r="E2732" s="149">
        <f t="shared" si="42"/>
        <v>20182599</v>
      </c>
      <c r="F2732" s="149" t="s">
        <v>6279</v>
      </c>
      <c r="G2732" s="149" t="s">
        <v>2923</v>
      </c>
      <c r="H2732" s="149" t="s">
        <v>3308</v>
      </c>
      <c r="I2732" s="149" t="s">
        <v>3309</v>
      </c>
    </row>
    <row r="2733" spans="1:12" x14ac:dyDescent="0.2">
      <c r="A2733" s="149" t="s">
        <v>2920</v>
      </c>
      <c r="D2733" s="149" t="s">
        <v>3310</v>
      </c>
      <c r="E2733" s="149">
        <f t="shared" si="42"/>
        <v>20190099</v>
      </c>
      <c r="F2733" s="149" t="s">
        <v>6279</v>
      </c>
      <c r="G2733" s="149" t="s">
        <v>2923</v>
      </c>
      <c r="H2733" s="149" t="s">
        <v>3311</v>
      </c>
      <c r="I2733" s="149" t="s">
        <v>3312</v>
      </c>
    </row>
    <row r="2734" spans="1:12" x14ac:dyDescent="0.2">
      <c r="A2734" s="149" t="s">
        <v>2920</v>
      </c>
      <c r="D2734" s="149" t="s">
        <v>3313</v>
      </c>
      <c r="E2734" s="149">
        <f t="shared" si="42"/>
        <v>20200101</v>
      </c>
      <c r="F2734" s="149" t="s">
        <v>6279</v>
      </c>
      <c r="G2734" s="149" t="s">
        <v>1436</v>
      </c>
      <c r="H2734" s="149" t="s">
        <v>6280</v>
      </c>
      <c r="I2734" s="149" t="s">
        <v>6281</v>
      </c>
    </row>
    <row r="2735" spans="1:12" x14ac:dyDescent="0.2">
      <c r="A2735" s="149" t="s">
        <v>2920</v>
      </c>
      <c r="D2735" s="149" t="s">
        <v>3314</v>
      </c>
      <c r="E2735" s="149">
        <f t="shared" si="42"/>
        <v>20200102</v>
      </c>
      <c r="F2735" s="149" t="s">
        <v>6279</v>
      </c>
      <c r="G2735" s="149" t="s">
        <v>1436</v>
      </c>
      <c r="H2735" s="149" t="s">
        <v>6280</v>
      </c>
      <c r="I2735" s="149" t="s">
        <v>6283</v>
      </c>
    </row>
    <row r="2736" spans="1:12" x14ac:dyDescent="0.2">
      <c r="A2736" s="149" t="s">
        <v>2920</v>
      </c>
      <c r="D2736" s="149" t="s">
        <v>3315</v>
      </c>
      <c r="E2736" s="149">
        <f t="shared" si="42"/>
        <v>20200103</v>
      </c>
      <c r="F2736" s="149" t="s">
        <v>6279</v>
      </c>
      <c r="G2736" s="149" t="s">
        <v>1436</v>
      </c>
      <c r="H2736" s="149" t="s">
        <v>6280</v>
      </c>
      <c r="I2736" s="149" t="s">
        <v>3316</v>
      </c>
    </row>
    <row r="2737" spans="1:9" x14ac:dyDescent="0.2">
      <c r="A2737" s="149" t="s">
        <v>2920</v>
      </c>
      <c r="D2737" s="149" t="s">
        <v>3317</v>
      </c>
      <c r="E2737" s="149">
        <f t="shared" si="42"/>
        <v>20200104</v>
      </c>
      <c r="F2737" s="149" t="s">
        <v>6279</v>
      </c>
      <c r="G2737" s="149" t="s">
        <v>1436</v>
      </c>
      <c r="H2737" s="149" t="s">
        <v>6280</v>
      </c>
      <c r="I2737" s="149" t="s">
        <v>3318</v>
      </c>
    </row>
    <row r="2738" spans="1:9" x14ac:dyDescent="0.2">
      <c r="A2738" s="149" t="s">
        <v>2920</v>
      </c>
      <c r="D2738" s="149" t="s">
        <v>3319</v>
      </c>
      <c r="E2738" s="149">
        <f t="shared" si="42"/>
        <v>20200105</v>
      </c>
      <c r="F2738" s="149" t="s">
        <v>6279</v>
      </c>
      <c r="G2738" s="149" t="s">
        <v>1436</v>
      </c>
      <c r="H2738" s="149" t="s">
        <v>6280</v>
      </c>
      <c r="I2738" s="149" t="s">
        <v>6285</v>
      </c>
    </row>
    <row r="2739" spans="1:9" x14ac:dyDescent="0.2">
      <c r="A2739" s="149" t="s">
        <v>2920</v>
      </c>
      <c r="D2739" s="149" t="s">
        <v>3320</v>
      </c>
      <c r="E2739" s="149">
        <f t="shared" si="42"/>
        <v>20200106</v>
      </c>
      <c r="F2739" s="149" t="s">
        <v>6279</v>
      </c>
      <c r="G2739" s="149" t="s">
        <v>1436</v>
      </c>
      <c r="H2739" s="149" t="s">
        <v>6280</v>
      </c>
      <c r="I2739" s="149" t="s">
        <v>6287</v>
      </c>
    </row>
    <row r="2740" spans="1:9" x14ac:dyDescent="0.2">
      <c r="A2740" s="149" t="s">
        <v>2920</v>
      </c>
      <c r="D2740" s="149" t="s">
        <v>3321</v>
      </c>
      <c r="E2740" s="149">
        <f t="shared" si="42"/>
        <v>20200107</v>
      </c>
      <c r="F2740" s="149" t="s">
        <v>6279</v>
      </c>
      <c r="G2740" s="149" t="s">
        <v>1436</v>
      </c>
      <c r="H2740" s="149" t="s">
        <v>6280</v>
      </c>
      <c r="I2740" s="149" t="s">
        <v>6289</v>
      </c>
    </row>
    <row r="2741" spans="1:9" x14ac:dyDescent="0.2">
      <c r="A2741" s="149" t="s">
        <v>2920</v>
      </c>
      <c r="D2741" s="149" t="s">
        <v>3322</v>
      </c>
      <c r="E2741" s="149">
        <f t="shared" si="42"/>
        <v>20200108</v>
      </c>
      <c r="F2741" s="149" t="s">
        <v>6279</v>
      </c>
      <c r="G2741" s="149" t="s">
        <v>1436</v>
      </c>
      <c r="H2741" s="149" t="s">
        <v>6280</v>
      </c>
      <c r="I2741" s="149" t="s">
        <v>3252</v>
      </c>
    </row>
    <row r="2742" spans="1:9" x14ac:dyDescent="0.2">
      <c r="A2742" s="149" t="s">
        <v>2920</v>
      </c>
      <c r="D2742" s="149" t="s">
        <v>3323</v>
      </c>
      <c r="E2742" s="149">
        <f t="shared" si="42"/>
        <v>20200109</v>
      </c>
      <c r="F2742" s="149" t="s">
        <v>6279</v>
      </c>
      <c r="G2742" s="149" t="s">
        <v>1436</v>
      </c>
      <c r="H2742" s="149" t="s">
        <v>6280</v>
      </c>
      <c r="I2742" s="149" t="s">
        <v>3254</v>
      </c>
    </row>
    <row r="2743" spans="1:9" x14ac:dyDescent="0.2">
      <c r="A2743" s="149" t="s">
        <v>2920</v>
      </c>
      <c r="D2743" s="149" t="s">
        <v>5581</v>
      </c>
      <c r="E2743" s="149">
        <f t="shared" si="42"/>
        <v>20200201</v>
      </c>
      <c r="F2743" s="149" t="s">
        <v>6279</v>
      </c>
      <c r="G2743" s="149" t="s">
        <v>1436</v>
      </c>
      <c r="H2743" s="149" t="s">
        <v>1423</v>
      </c>
      <c r="I2743" s="149" t="s">
        <v>6281</v>
      </c>
    </row>
    <row r="2744" spans="1:9" x14ac:dyDescent="0.2">
      <c r="A2744" s="149" t="s">
        <v>2920</v>
      </c>
      <c r="D2744" s="149" t="s">
        <v>5583</v>
      </c>
      <c r="E2744" s="149">
        <f t="shared" si="42"/>
        <v>20200202</v>
      </c>
      <c r="F2744" s="149" t="s">
        <v>6279</v>
      </c>
      <c r="G2744" s="149" t="s">
        <v>1436</v>
      </c>
      <c r="H2744" s="149" t="s">
        <v>1423</v>
      </c>
      <c r="I2744" s="149" t="s">
        <v>6283</v>
      </c>
    </row>
    <row r="2745" spans="1:9" x14ac:dyDescent="0.2">
      <c r="A2745" s="149" t="s">
        <v>2920</v>
      </c>
      <c r="D2745" s="149" t="s">
        <v>5585</v>
      </c>
      <c r="E2745" s="149">
        <f t="shared" si="42"/>
        <v>20200203</v>
      </c>
      <c r="F2745" s="149" t="s">
        <v>6279</v>
      </c>
      <c r="G2745" s="149" t="s">
        <v>1436</v>
      </c>
      <c r="H2745" s="149" t="s">
        <v>1423</v>
      </c>
      <c r="I2745" s="149" t="s">
        <v>3316</v>
      </c>
    </row>
    <row r="2746" spans="1:9" x14ac:dyDescent="0.2">
      <c r="A2746" s="149" t="s">
        <v>2920</v>
      </c>
      <c r="D2746" s="149" t="s">
        <v>3324</v>
      </c>
      <c r="E2746" s="149">
        <f t="shared" si="42"/>
        <v>20200204</v>
      </c>
      <c r="F2746" s="149" t="s">
        <v>6279</v>
      </c>
      <c r="G2746" s="149" t="s">
        <v>1436</v>
      </c>
      <c r="H2746" s="149" t="s">
        <v>1423</v>
      </c>
      <c r="I2746" s="149" t="s">
        <v>3318</v>
      </c>
    </row>
    <row r="2747" spans="1:9" x14ac:dyDescent="0.2">
      <c r="A2747" s="149" t="s">
        <v>2920</v>
      </c>
      <c r="D2747" s="149" t="s">
        <v>3325</v>
      </c>
      <c r="E2747" s="149">
        <f t="shared" si="42"/>
        <v>20200205</v>
      </c>
      <c r="F2747" s="149" t="s">
        <v>6279</v>
      </c>
      <c r="G2747" s="149" t="s">
        <v>1436</v>
      </c>
      <c r="H2747" s="149" t="s">
        <v>1423</v>
      </c>
      <c r="I2747" s="149" t="s">
        <v>6285</v>
      </c>
    </row>
    <row r="2748" spans="1:9" x14ac:dyDescent="0.2">
      <c r="A2748" s="149" t="s">
        <v>2920</v>
      </c>
      <c r="D2748" s="149" t="s">
        <v>3326</v>
      </c>
      <c r="E2748" s="149">
        <f t="shared" si="42"/>
        <v>20200206</v>
      </c>
      <c r="F2748" s="149" t="s">
        <v>6279</v>
      </c>
      <c r="G2748" s="149" t="s">
        <v>1436</v>
      </c>
      <c r="H2748" s="149" t="s">
        <v>1423</v>
      </c>
      <c r="I2748" s="149" t="s">
        <v>3259</v>
      </c>
    </row>
    <row r="2749" spans="1:9" x14ac:dyDescent="0.2">
      <c r="A2749" s="149" t="s">
        <v>2920</v>
      </c>
      <c r="D2749" s="149" t="s">
        <v>3327</v>
      </c>
      <c r="E2749" s="149">
        <f t="shared" si="42"/>
        <v>20200207</v>
      </c>
      <c r="F2749" s="149" t="s">
        <v>6279</v>
      </c>
      <c r="G2749" s="149" t="s">
        <v>1436</v>
      </c>
      <c r="H2749" s="149" t="s">
        <v>1423</v>
      </c>
      <c r="I2749" s="149" t="s">
        <v>6289</v>
      </c>
    </row>
    <row r="2750" spans="1:9" x14ac:dyDescent="0.2">
      <c r="A2750" s="149" t="s">
        <v>2920</v>
      </c>
      <c r="D2750" s="149" t="s">
        <v>3328</v>
      </c>
      <c r="E2750" s="149">
        <f t="shared" si="42"/>
        <v>20200208</v>
      </c>
      <c r="F2750" s="149" t="s">
        <v>6279</v>
      </c>
      <c r="G2750" s="149" t="s">
        <v>1436</v>
      </c>
      <c r="H2750" s="149" t="s">
        <v>1423</v>
      </c>
      <c r="I2750" s="149" t="s">
        <v>3262</v>
      </c>
    </row>
    <row r="2751" spans="1:9" x14ac:dyDescent="0.2">
      <c r="A2751" s="149" t="s">
        <v>2920</v>
      </c>
      <c r="D2751" s="149" t="s">
        <v>4242</v>
      </c>
      <c r="E2751" s="149">
        <f t="shared" si="42"/>
        <v>20200209</v>
      </c>
      <c r="F2751" s="149" t="s">
        <v>6279</v>
      </c>
      <c r="G2751" s="149" t="s">
        <v>1436</v>
      </c>
      <c r="H2751" s="149" t="s">
        <v>1423</v>
      </c>
      <c r="I2751" s="149" t="s">
        <v>3254</v>
      </c>
    </row>
    <row r="2752" spans="1:9" x14ac:dyDescent="0.2">
      <c r="A2752" s="149" t="s">
        <v>2920</v>
      </c>
      <c r="D2752" s="149" t="s">
        <v>4244</v>
      </c>
      <c r="E2752" s="149">
        <f t="shared" si="42"/>
        <v>20200252</v>
      </c>
      <c r="F2752" s="149" t="s">
        <v>6279</v>
      </c>
      <c r="G2752" s="149" t="s">
        <v>1436</v>
      </c>
      <c r="H2752" s="149" t="s">
        <v>1423</v>
      </c>
      <c r="I2752" s="149" t="s">
        <v>3329</v>
      </c>
    </row>
    <row r="2753" spans="1:9" x14ac:dyDescent="0.2">
      <c r="A2753" s="149" t="s">
        <v>2920</v>
      </c>
      <c r="D2753" s="149" t="s">
        <v>4246</v>
      </c>
      <c r="E2753" s="149">
        <f t="shared" si="42"/>
        <v>20200253</v>
      </c>
      <c r="F2753" s="149" t="s">
        <v>6279</v>
      </c>
      <c r="G2753" s="149" t="s">
        <v>1436</v>
      </c>
      <c r="H2753" s="149" t="s">
        <v>1423</v>
      </c>
      <c r="I2753" s="149" t="s">
        <v>3330</v>
      </c>
    </row>
    <row r="2754" spans="1:9" x14ac:dyDescent="0.2">
      <c r="A2754" s="149" t="s">
        <v>2920</v>
      </c>
      <c r="D2754" s="149" t="s">
        <v>4248</v>
      </c>
      <c r="E2754" s="149">
        <f t="shared" ref="E2754:E2817" si="43">VALUE(D2754)</f>
        <v>20200254</v>
      </c>
      <c r="F2754" s="149" t="s">
        <v>6279</v>
      </c>
      <c r="G2754" s="149" t="s">
        <v>1436</v>
      </c>
      <c r="H2754" s="149" t="s">
        <v>1423</v>
      </c>
      <c r="I2754" s="149" t="s">
        <v>3331</v>
      </c>
    </row>
    <row r="2755" spans="1:9" x14ac:dyDescent="0.2">
      <c r="A2755" s="149" t="s">
        <v>2920</v>
      </c>
      <c r="D2755" s="149" t="s">
        <v>3332</v>
      </c>
      <c r="E2755" s="149">
        <f t="shared" si="43"/>
        <v>20200255</v>
      </c>
      <c r="F2755" s="149" t="s">
        <v>6279</v>
      </c>
      <c r="G2755" s="149" t="s">
        <v>1436</v>
      </c>
      <c r="H2755" s="149" t="s">
        <v>1423</v>
      </c>
      <c r="I2755" s="149" t="s">
        <v>3333</v>
      </c>
    </row>
    <row r="2756" spans="1:9" x14ac:dyDescent="0.2">
      <c r="A2756" s="149" t="s">
        <v>2920</v>
      </c>
      <c r="D2756" s="149" t="s">
        <v>3334</v>
      </c>
      <c r="E2756" s="149">
        <f t="shared" si="43"/>
        <v>20200256</v>
      </c>
      <c r="F2756" s="149" t="s">
        <v>6279</v>
      </c>
      <c r="G2756" s="149" t="s">
        <v>1436</v>
      </c>
      <c r="H2756" s="149" t="s">
        <v>1423</v>
      </c>
      <c r="I2756" s="149" t="s">
        <v>3335</v>
      </c>
    </row>
    <row r="2757" spans="1:9" x14ac:dyDescent="0.2">
      <c r="A2757" s="149" t="s">
        <v>2920</v>
      </c>
      <c r="D2757" s="149" t="s">
        <v>3336</v>
      </c>
      <c r="E2757" s="149">
        <f t="shared" si="43"/>
        <v>20200301</v>
      </c>
      <c r="F2757" s="149" t="s">
        <v>6279</v>
      </c>
      <c r="G2757" s="149" t="s">
        <v>1436</v>
      </c>
      <c r="H2757" s="149" t="s">
        <v>3449</v>
      </c>
      <c r="I2757" s="149" t="s">
        <v>6283</v>
      </c>
    </row>
    <row r="2758" spans="1:9" x14ac:dyDescent="0.2">
      <c r="A2758" s="149" t="s">
        <v>2920</v>
      </c>
      <c r="D2758" s="149" t="s">
        <v>3337</v>
      </c>
      <c r="E2758" s="149">
        <f t="shared" si="43"/>
        <v>20200305</v>
      </c>
      <c r="F2758" s="149" t="s">
        <v>6279</v>
      </c>
      <c r="G2758" s="149" t="s">
        <v>1436</v>
      </c>
      <c r="H2758" s="149" t="s">
        <v>3449</v>
      </c>
      <c r="I2758" s="149" t="s">
        <v>6285</v>
      </c>
    </row>
    <row r="2759" spans="1:9" x14ac:dyDescent="0.2">
      <c r="A2759" s="149" t="s">
        <v>2920</v>
      </c>
      <c r="D2759" s="149" t="s">
        <v>3338</v>
      </c>
      <c r="E2759" s="149">
        <f t="shared" si="43"/>
        <v>20200306</v>
      </c>
      <c r="F2759" s="149" t="s">
        <v>6279</v>
      </c>
      <c r="G2759" s="149" t="s">
        <v>1436</v>
      </c>
      <c r="H2759" s="149" t="s">
        <v>3449</v>
      </c>
      <c r="I2759" s="149" t="s">
        <v>6287</v>
      </c>
    </row>
    <row r="2760" spans="1:9" x14ac:dyDescent="0.2">
      <c r="A2760" s="149" t="s">
        <v>2920</v>
      </c>
      <c r="D2760" s="149" t="s">
        <v>3339</v>
      </c>
      <c r="E2760" s="149">
        <f t="shared" si="43"/>
        <v>20200307</v>
      </c>
      <c r="F2760" s="149" t="s">
        <v>6279</v>
      </c>
      <c r="G2760" s="149" t="s">
        <v>1436</v>
      </c>
      <c r="H2760" s="149" t="s">
        <v>3449</v>
      </c>
      <c r="I2760" s="149" t="s">
        <v>6289</v>
      </c>
    </row>
    <row r="2761" spans="1:9" x14ac:dyDescent="0.2">
      <c r="A2761" s="149" t="s">
        <v>2920</v>
      </c>
      <c r="D2761" s="149" t="s">
        <v>3340</v>
      </c>
      <c r="E2761" s="149">
        <f t="shared" si="43"/>
        <v>20200401</v>
      </c>
      <c r="F2761" s="149" t="s">
        <v>6279</v>
      </c>
      <c r="G2761" s="149" t="s">
        <v>1436</v>
      </c>
      <c r="H2761" s="149" t="s">
        <v>3341</v>
      </c>
      <c r="I2761" s="149" t="s">
        <v>4165</v>
      </c>
    </row>
    <row r="2762" spans="1:9" x14ac:dyDescent="0.2">
      <c r="A2762" s="149" t="s">
        <v>2920</v>
      </c>
      <c r="D2762" s="149" t="s">
        <v>3342</v>
      </c>
      <c r="E2762" s="149">
        <f t="shared" si="43"/>
        <v>20200402</v>
      </c>
      <c r="F2762" s="149" t="s">
        <v>6279</v>
      </c>
      <c r="G2762" s="149" t="s">
        <v>1436</v>
      </c>
      <c r="H2762" s="149" t="s">
        <v>3341</v>
      </c>
      <c r="I2762" s="149" t="s">
        <v>3343</v>
      </c>
    </row>
    <row r="2763" spans="1:9" x14ac:dyDescent="0.2">
      <c r="A2763" s="149" t="s">
        <v>2920</v>
      </c>
      <c r="D2763" s="149" t="s">
        <v>3344</v>
      </c>
      <c r="E2763" s="149">
        <f t="shared" si="43"/>
        <v>20200403</v>
      </c>
      <c r="F2763" s="149" t="s">
        <v>6279</v>
      </c>
      <c r="G2763" s="149" t="s">
        <v>1436</v>
      </c>
      <c r="H2763" s="149" t="s">
        <v>3341</v>
      </c>
      <c r="I2763" s="149" t="s">
        <v>3345</v>
      </c>
    </row>
    <row r="2764" spans="1:9" x14ac:dyDescent="0.2">
      <c r="A2764" s="149" t="s">
        <v>2920</v>
      </c>
      <c r="D2764" s="149" t="s">
        <v>3346</v>
      </c>
      <c r="E2764" s="149">
        <f t="shared" si="43"/>
        <v>20200405</v>
      </c>
      <c r="F2764" s="149" t="s">
        <v>6279</v>
      </c>
      <c r="G2764" s="149" t="s">
        <v>1436</v>
      </c>
      <c r="H2764" s="149" t="s">
        <v>3341</v>
      </c>
      <c r="I2764" s="149" t="s">
        <v>3347</v>
      </c>
    </row>
    <row r="2765" spans="1:9" x14ac:dyDescent="0.2">
      <c r="A2765" s="149" t="s">
        <v>2920</v>
      </c>
      <c r="D2765" s="149" t="s">
        <v>3348</v>
      </c>
      <c r="E2765" s="149">
        <f t="shared" si="43"/>
        <v>20200406</v>
      </c>
      <c r="F2765" s="149" t="s">
        <v>6279</v>
      </c>
      <c r="G2765" s="149" t="s">
        <v>1436</v>
      </c>
      <c r="H2765" s="149" t="s">
        <v>3341</v>
      </c>
      <c r="I2765" s="149" t="s">
        <v>3349</v>
      </c>
    </row>
    <row r="2766" spans="1:9" x14ac:dyDescent="0.2">
      <c r="A2766" s="149" t="s">
        <v>2920</v>
      </c>
      <c r="D2766" s="149" t="s">
        <v>1778</v>
      </c>
      <c r="E2766" s="149">
        <f t="shared" si="43"/>
        <v>20200407</v>
      </c>
      <c r="F2766" s="149" t="s">
        <v>6279</v>
      </c>
      <c r="G2766" s="149" t="s">
        <v>1436</v>
      </c>
      <c r="H2766" s="149" t="s">
        <v>3341</v>
      </c>
      <c r="I2766" s="149" t="s">
        <v>1779</v>
      </c>
    </row>
    <row r="2767" spans="1:9" x14ac:dyDescent="0.2">
      <c r="A2767" s="149" t="s">
        <v>2920</v>
      </c>
      <c r="D2767" s="149" t="s">
        <v>1780</v>
      </c>
      <c r="E2767" s="149">
        <f t="shared" si="43"/>
        <v>20200501</v>
      </c>
      <c r="F2767" s="149" t="s">
        <v>6279</v>
      </c>
      <c r="G2767" s="149" t="s">
        <v>1436</v>
      </c>
      <c r="H2767" s="149" t="s">
        <v>1781</v>
      </c>
      <c r="I2767" s="149" t="s">
        <v>6283</v>
      </c>
    </row>
    <row r="2768" spans="1:9" x14ac:dyDescent="0.2">
      <c r="A2768" s="149" t="s">
        <v>2920</v>
      </c>
      <c r="D2768" s="149" t="s">
        <v>1782</v>
      </c>
      <c r="E2768" s="149">
        <f t="shared" si="43"/>
        <v>20200505</v>
      </c>
      <c r="F2768" s="149" t="s">
        <v>6279</v>
      </c>
      <c r="G2768" s="149" t="s">
        <v>1436</v>
      </c>
      <c r="H2768" s="149" t="s">
        <v>1781</v>
      </c>
      <c r="I2768" s="149" t="s">
        <v>6285</v>
      </c>
    </row>
    <row r="2769" spans="1:12" x14ac:dyDescent="0.2">
      <c r="A2769" s="149" t="s">
        <v>2920</v>
      </c>
      <c r="D2769" s="149" t="s">
        <v>1783</v>
      </c>
      <c r="E2769" s="149">
        <f t="shared" si="43"/>
        <v>20200506</v>
      </c>
      <c r="F2769" s="149" t="s">
        <v>6279</v>
      </c>
      <c r="G2769" s="149" t="s">
        <v>1436</v>
      </c>
      <c r="H2769" s="149" t="s">
        <v>1781</v>
      </c>
      <c r="I2769" s="149" t="s">
        <v>6287</v>
      </c>
    </row>
    <row r="2770" spans="1:12" x14ac:dyDescent="0.2">
      <c r="A2770" s="149" t="s">
        <v>2920</v>
      </c>
      <c r="D2770" s="149" t="s">
        <v>1784</v>
      </c>
      <c r="E2770" s="149">
        <f t="shared" si="43"/>
        <v>20200507</v>
      </c>
      <c r="F2770" s="149" t="s">
        <v>6279</v>
      </c>
      <c r="G2770" s="149" t="s">
        <v>1436</v>
      </c>
      <c r="H2770" s="149" t="s">
        <v>1781</v>
      </c>
      <c r="I2770" s="149" t="s">
        <v>6289</v>
      </c>
    </row>
    <row r="2771" spans="1:12" x14ac:dyDescent="0.2">
      <c r="A2771" s="149" t="s">
        <v>2920</v>
      </c>
      <c r="D2771" s="149" t="s">
        <v>1785</v>
      </c>
      <c r="E2771" s="149">
        <f t="shared" si="43"/>
        <v>20200701</v>
      </c>
      <c r="F2771" s="149" t="s">
        <v>6279</v>
      </c>
      <c r="G2771" s="149" t="s">
        <v>1436</v>
      </c>
      <c r="H2771" s="149" t="s">
        <v>1434</v>
      </c>
      <c r="I2771" s="149" t="s">
        <v>6281</v>
      </c>
    </row>
    <row r="2772" spans="1:12" x14ac:dyDescent="0.2">
      <c r="A2772" s="149" t="s">
        <v>2920</v>
      </c>
      <c r="D2772" s="149" t="s">
        <v>1786</v>
      </c>
      <c r="E2772" s="149">
        <f t="shared" si="43"/>
        <v>20200702</v>
      </c>
      <c r="F2772" s="149" t="s">
        <v>6279</v>
      </c>
      <c r="G2772" s="149" t="s">
        <v>1436</v>
      </c>
      <c r="H2772" s="149" t="s">
        <v>1434</v>
      </c>
      <c r="I2772" s="149" t="s">
        <v>1787</v>
      </c>
    </row>
    <row r="2773" spans="1:12" x14ac:dyDescent="0.2">
      <c r="A2773" s="149" t="s">
        <v>2920</v>
      </c>
      <c r="D2773" s="149" t="s">
        <v>1788</v>
      </c>
      <c r="E2773" s="149">
        <f t="shared" si="43"/>
        <v>20200705</v>
      </c>
      <c r="F2773" s="149" t="s">
        <v>6279</v>
      </c>
      <c r="G2773" s="149" t="s">
        <v>1436</v>
      </c>
      <c r="H2773" s="149" t="s">
        <v>1434</v>
      </c>
      <c r="I2773" s="149" t="s">
        <v>1789</v>
      </c>
    </row>
    <row r="2774" spans="1:12" x14ac:dyDescent="0.2">
      <c r="A2774" s="149" t="s">
        <v>2920</v>
      </c>
      <c r="D2774" s="149" t="s">
        <v>1790</v>
      </c>
      <c r="E2774" s="149">
        <f t="shared" si="43"/>
        <v>20200706</v>
      </c>
      <c r="F2774" s="149" t="s">
        <v>6279</v>
      </c>
      <c r="G2774" s="149" t="s">
        <v>1436</v>
      </c>
      <c r="H2774" s="149" t="s">
        <v>1434</v>
      </c>
      <c r="I2774" s="149" t="s">
        <v>1791</v>
      </c>
    </row>
    <row r="2775" spans="1:12" x14ac:dyDescent="0.2">
      <c r="A2775" s="149" t="s">
        <v>2920</v>
      </c>
      <c r="D2775" s="149" t="s">
        <v>1792</v>
      </c>
      <c r="E2775" s="149">
        <f t="shared" si="43"/>
        <v>20200710</v>
      </c>
      <c r="F2775" s="149" t="s">
        <v>6279</v>
      </c>
      <c r="G2775" s="149" t="s">
        <v>1436</v>
      </c>
      <c r="H2775" s="149" t="s">
        <v>1434</v>
      </c>
      <c r="I2775" s="149" t="s">
        <v>6285</v>
      </c>
    </row>
    <row r="2776" spans="1:12" x14ac:dyDescent="0.2">
      <c r="A2776" s="149" t="s">
        <v>2920</v>
      </c>
      <c r="D2776" s="149" t="s">
        <v>1793</v>
      </c>
      <c r="E2776" s="149">
        <f t="shared" si="43"/>
        <v>20200711</v>
      </c>
      <c r="F2776" s="149" t="s">
        <v>6279</v>
      </c>
      <c r="G2776" s="149" t="s">
        <v>1436</v>
      </c>
      <c r="H2776" s="149" t="s">
        <v>1434</v>
      </c>
      <c r="I2776" s="149" t="s">
        <v>3259</v>
      </c>
    </row>
    <row r="2777" spans="1:12" x14ac:dyDescent="0.2">
      <c r="A2777" s="149" t="s">
        <v>2920</v>
      </c>
      <c r="D2777" s="149" t="s">
        <v>1794</v>
      </c>
      <c r="E2777" s="149">
        <f t="shared" si="43"/>
        <v>20200712</v>
      </c>
      <c r="F2777" s="149" t="s">
        <v>6279</v>
      </c>
      <c r="G2777" s="149" t="s">
        <v>1436</v>
      </c>
      <c r="H2777" s="149" t="s">
        <v>1434</v>
      </c>
      <c r="I2777" s="149" t="s">
        <v>6289</v>
      </c>
    </row>
    <row r="2778" spans="1:12" x14ac:dyDescent="0.2">
      <c r="A2778" s="149" t="s">
        <v>2920</v>
      </c>
      <c r="D2778" s="149" t="s">
        <v>1795</v>
      </c>
      <c r="E2778" s="149">
        <f t="shared" si="43"/>
        <v>20200713</v>
      </c>
      <c r="F2778" s="149" t="s">
        <v>6279</v>
      </c>
      <c r="G2778" s="149" t="s">
        <v>1436</v>
      </c>
      <c r="H2778" s="149" t="s">
        <v>1434</v>
      </c>
      <c r="I2778" s="149" t="s">
        <v>3262</v>
      </c>
    </row>
    <row r="2779" spans="1:12" x14ac:dyDescent="0.2">
      <c r="A2779" s="149" t="s">
        <v>2920</v>
      </c>
      <c r="D2779" s="149" t="s">
        <v>1796</v>
      </c>
      <c r="E2779" s="149">
        <f t="shared" si="43"/>
        <v>20200714</v>
      </c>
      <c r="F2779" s="149" t="s">
        <v>6279</v>
      </c>
      <c r="G2779" s="149" t="s">
        <v>1436</v>
      </c>
      <c r="H2779" s="149" t="s">
        <v>1434</v>
      </c>
      <c r="I2779" s="149" t="s">
        <v>3254</v>
      </c>
    </row>
    <row r="2780" spans="1:12" x14ac:dyDescent="0.2">
      <c r="A2780" s="149" t="s">
        <v>2920</v>
      </c>
      <c r="D2780" s="149" t="s">
        <v>1797</v>
      </c>
      <c r="E2780" s="149">
        <f t="shared" si="43"/>
        <v>20200901</v>
      </c>
      <c r="F2780" s="149" t="s">
        <v>6279</v>
      </c>
      <c r="G2780" s="149" t="s">
        <v>1436</v>
      </c>
      <c r="H2780" s="149" t="s">
        <v>3278</v>
      </c>
      <c r="I2780" s="149" t="s">
        <v>6281</v>
      </c>
      <c r="K2780" s="151"/>
      <c r="L2780" s="149"/>
    </row>
    <row r="2781" spans="1:12" x14ac:dyDescent="0.2">
      <c r="A2781" s="149" t="s">
        <v>2920</v>
      </c>
      <c r="D2781" s="149" t="s">
        <v>1798</v>
      </c>
      <c r="E2781" s="149">
        <f t="shared" si="43"/>
        <v>20200902</v>
      </c>
      <c r="F2781" s="149" t="s">
        <v>6279</v>
      </c>
      <c r="G2781" s="149" t="s">
        <v>1436</v>
      </c>
      <c r="H2781" s="149" t="s">
        <v>3278</v>
      </c>
      <c r="I2781" s="149" t="s">
        <v>6283</v>
      </c>
      <c r="K2781" s="151"/>
      <c r="L2781" s="149"/>
    </row>
    <row r="2782" spans="1:12" x14ac:dyDescent="0.2">
      <c r="A2782" s="149" t="s">
        <v>2920</v>
      </c>
      <c r="D2782" s="149" t="s">
        <v>1799</v>
      </c>
      <c r="E2782" s="149">
        <f t="shared" si="43"/>
        <v>20200905</v>
      </c>
      <c r="F2782" s="149" t="s">
        <v>6279</v>
      </c>
      <c r="G2782" s="149" t="s">
        <v>1436</v>
      </c>
      <c r="H2782" s="149" t="s">
        <v>3278</v>
      </c>
      <c r="I2782" s="149" t="s">
        <v>6285</v>
      </c>
      <c r="K2782" s="151"/>
      <c r="L2782" s="149"/>
    </row>
    <row r="2783" spans="1:12" x14ac:dyDescent="0.2">
      <c r="A2783" s="149" t="s">
        <v>2920</v>
      </c>
      <c r="D2783" s="149" t="s">
        <v>1800</v>
      </c>
      <c r="E2783" s="149">
        <f t="shared" si="43"/>
        <v>20200906</v>
      </c>
      <c r="F2783" s="149" t="s">
        <v>6279</v>
      </c>
      <c r="G2783" s="149" t="s">
        <v>1436</v>
      </c>
      <c r="H2783" s="149" t="s">
        <v>3278</v>
      </c>
      <c r="I2783" s="149" t="s">
        <v>6287</v>
      </c>
      <c r="K2783" s="151"/>
      <c r="L2783" s="149"/>
    </row>
    <row r="2784" spans="1:12" x14ac:dyDescent="0.2">
      <c r="A2784" s="149" t="s">
        <v>2920</v>
      </c>
      <c r="D2784" s="149" t="s">
        <v>1801</v>
      </c>
      <c r="E2784" s="149">
        <f t="shared" si="43"/>
        <v>20200907</v>
      </c>
      <c r="F2784" s="149" t="s">
        <v>6279</v>
      </c>
      <c r="G2784" s="149" t="s">
        <v>1436</v>
      </c>
      <c r="H2784" s="149" t="s">
        <v>3278</v>
      </c>
      <c r="I2784" s="149" t="s">
        <v>6289</v>
      </c>
      <c r="K2784" s="151"/>
      <c r="L2784" s="149"/>
    </row>
    <row r="2785" spans="1:12" x14ac:dyDescent="0.2">
      <c r="A2785" s="149" t="s">
        <v>2920</v>
      </c>
      <c r="D2785" s="149" t="s">
        <v>1802</v>
      </c>
      <c r="E2785" s="149">
        <f t="shared" si="43"/>
        <v>20200908</v>
      </c>
      <c r="F2785" s="149" t="s">
        <v>6279</v>
      </c>
      <c r="G2785" s="149" t="s">
        <v>1436</v>
      </c>
      <c r="H2785" s="149" t="s">
        <v>3278</v>
      </c>
      <c r="I2785" s="149" t="s">
        <v>3252</v>
      </c>
      <c r="K2785" s="151"/>
      <c r="L2785" s="149"/>
    </row>
    <row r="2786" spans="1:12" x14ac:dyDescent="0.2">
      <c r="A2786" s="149" t="s">
        <v>2920</v>
      </c>
      <c r="D2786" s="149" t="s">
        <v>1803</v>
      </c>
      <c r="E2786" s="149">
        <f t="shared" si="43"/>
        <v>20200909</v>
      </c>
      <c r="F2786" s="149" t="s">
        <v>6279</v>
      </c>
      <c r="G2786" s="149" t="s">
        <v>1436</v>
      </c>
      <c r="H2786" s="149" t="s">
        <v>3278</v>
      </c>
      <c r="I2786" s="149" t="s">
        <v>3254</v>
      </c>
      <c r="K2786" s="151"/>
      <c r="L2786" s="149"/>
    </row>
    <row r="2787" spans="1:12" x14ac:dyDescent="0.2">
      <c r="A2787" s="149" t="s">
        <v>2920</v>
      </c>
      <c r="D2787" s="149" t="s">
        <v>1804</v>
      </c>
      <c r="E2787" s="149">
        <f t="shared" si="43"/>
        <v>20201001</v>
      </c>
      <c r="F2787" s="149" t="s">
        <v>6279</v>
      </c>
      <c r="G2787" s="149" t="s">
        <v>1436</v>
      </c>
      <c r="H2787" s="149" t="s">
        <v>1427</v>
      </c>
      <c r="I2787" s="149" t="s">
        <v>1805</v>
      </c>
    </row>
    <row r="2788" spans="1:12" x14ac:dyDescent="0.2">
      <c r="A2788" s="149" t="s">
        <v>2920</v>
      </c>
      <c r="D2788" s="149" t="s">
        <v>1806</v>
      </c>
      <c r="E2788" s="149">
        <f t="shared" si="43"/>
        <v>20201002</v>
      </c>
      <c r="F2788" s="149" t="s">
        <v>6279</v>
      </c>
      <c r="G2788" s="149" t="s">
        <v>1436</v>
      </c>
      <c r="H2788" s="149" t="s">
        <v>1427</v>
      </c>
      <c r="I2788" s="149" t="s">
        <v>1807</v>
      </c>
    </row>
    <row r="2789" spans="1:12" x14ac:dyDescent="0.2">
      <c r="A2789" s="149" t="s">
        <v>2920</v>
      </c>
      <c r="D2789" s="149" t="s">
        <v>1808</v>
      </c>
      <c r="E2789" s="149">
        <f t="shared" si="43"/>
        <v>20201005</v>
      </c>
      <c r="F2789" s="149" t="s">
        <v>6279</v>
      </c>
      <c r="G2789" s="149" t="s">
        <v>1436</v>
      </c>
      <c r="H2789" s="149" t="s">
        <v>1427</v>
      </c>
      <c r="I2789" s="149" t="s">
        <v>6285</v>
      </c>
    </row>
    <row r="2790" spans="1:12" x14ac:dyDescent="0.2">
      <c r="A2790" s="149" t="s">
        <v>2920</v>
      </c>
      <c r="D2790" s="149" t="s">
        <v>1809</v>
      </c>
      <c r="E2790" s="149">
        <f t="shared" si="43"/>
        <v>20201006</v>
      </c>
      <c r="F2790" s="149" t="s">
        <v>6279</v>
      </c>
      <c r="G2790" s="149" t="s">
        <v>1436</v>
      </c>
      <c r="H2790" s="149" t="s">
        <v>1427</v>
      </c>
      <c r="I2790" s="149" t="s">
        <v>6287</v>
      </c>
    </row>
    <row r="2791" spans="1:12" x14ac:dyDescent="0.2">
      <c r="A2791" s="149" t="s">
        <v>2920</v>
      </c>
      <c r="D2791" s="149" t="s">
        <v>1810</v>
      </c>
      <c r="E2791" s="149">
        <f t="shared" si="43"/>
        <v>20201007</v>
      </c>
      <c r="F2791" s="149" t="s">
        <v>6279</v>
      </c>
      <c r="G2791" s="149" t="s">
        <v>1436</v>
      </c>
      <c r="H2791" s="149" t="s">
        <v>1427</v>
      </c>
      <c r="I2791" s="149" t="s">
        <v>6289</v>
      </c>
    </row>
    <row r="2792" spans="1:12" x14ac:dyDescent="0.2">
      <c r="A2792" s="149" t="s">
        <v>2920</v>
      </c>
      <c r="D2792" s="149" t="s">
        <v>1811</v>
      </c>
      <c r="E2792" s="149">
        <f t="shared" si="43"/>
        <v>20201008</v>
      </c>
      <c r="F2792" s="149" t="s">
        <v>6279</v>
      </c>
      <c r="G2792" s="149" t="s">
        <v>1436</v>
      </c>
      <c r="H2792" s="149" t="s">
        <v>1427</v>
      </c>
      <c r="I2792" s="149" t="s">
        <v>3252</v>
      </c>
    </row>
    <row r="2793" spans="1:12" x14ac:dyDescent="0.2">
      <c r="A2793" s="149" t="s">
        <v>2920</v>
      </c>
      <c r="D2793" s="149" t="s">
        <v>1812</v>
      </c>
      <c r="E2793" s="149">
        <f t="shared" si="43"/>
        <v>20201009</v>
      </c>
      <c r="F2793" s="149" t="s">
        <v>6279</v>
      </c>
      <c r="G2793" s="149" t="s">
        <v>1436</v>
      </c>
      <c r="H2793" s="149" t="s">
        <v>1427</v>
      </c>
      <c r="I2793" s="149" t="s">
        <v>3254</v>
      </c>
    </row>
    <row r="2794" spans="1:12" x14ac:dyDescent="0.2">
      <c r="A2794" s="149" t="s">
        <v>2920</v>
      </c>
      <c r="D2794" s="149" t="s">
        <v>1813</v>
      </c>
      <c r="E2794" s="149">
        <f t="shared" si="43"/>
        <v>20201011</v>
      </c>
      <c r="F2794" s="149" t="s">
        <v>6279</v>
      </c>
      <c r="G2794" s="149" t="s">
        <v>1436</v>
      </c>
      <c r="H2794" s="149" t="s">
        <v>1427</v>
      </c>
      <c r="I2794" s="149" t="s">
        <v>6281</v>
      </c>
    </row>
    <row r="2795" spans="1:12" x14ac:dyDescent="0.2">
      <c r="A2795" s="149" t="s">
        <v>2920</v>
      </c>
      <c r="D2795" s="149" t="s">
        <v>1814</v>
      </c>
      <c r="E2795" s="149">
        <f t="shared" si="43"/>
        <v>20201012</v>
      </c>
      <c r="F2795" s="149" t="s">
        <v>6279</v>
      </c>
      <c r="G2795" s="149" t="s">
        <v>1436</v>
      </c>
      <c r="H2795" s="149" t="s">
        <v>1427</v>
      </c>
      <c r="I2795" s="149" t="s">
        <v>1787</v>
      </c>
    </row>
    <row r="2796" spans="1:12" x14ac:dyDescent="0.2">
      <c r="A2796" s="149" t="s">
        <v>2920</v>
      </c>
      <c r="D2796" s="149" t="s">
        <v>1815</v>
      </c>
      <c r="E2796" s="149">
        <f t="shared" si="43"/>
        <v>20201013</v>
      </c>
      <c r="F2796" s="149" t="s">
        <v>6279</v>
      </c>
      <c r="G2796" s="149" t="s">
        <v>1436</v>
      </c>
      <c r="H2796" s="149" t="s">
        <v>1427</v>
      </c>
      <c r="I2796" s="149" t="s">
        <v>3316</v>
      </c>
    </row>
    <row r="2797" spans="1:12" x14ac:dyDescent="0.2">
      <c r="A2797" s="149" t="s">
        <v>2920</v>
      </c>
      <c r="D2797" s="149" t="s">
        <v>1816</v>
      </c>
      <c r="E2797" s="149">
        <f t="shared" si="43"/>
        <v>20201014</v>
      </c>
      <c r="F2797" s="149" t="s">
        <v>6279</v>
      </c>
      <c r="G2797" s="149" t="s">
        <v>1436</v>
      </c>
      <c r="H2797" s="149" t="s">
        <v>1427</v>
      </c>
      <c r="I2797" s="149" t="s">
        <v>1817</v>
      </c>
    </row>
    <row r="2798" spans="1:12" x14ac:dyDescent="0.2">
      <c r="A2798" s="149" t="s">
        <v>2920</v>
      </c>
      <c r="D2798" s="149" t="s">
        <v>1818</v>
      </c>
      <c r="E2798" s="149">
        <f t="shared" si="43"/>
        <v>20201601</v>
      </c>
      <c r="F2798" s="149" t="s">
        <v>6279</v>
      </c>
      <c r="G2798" s="149" t="s">
        <v>1436</v>
      </c>
      <c r="H2798" s="149" t="s">
        <v>935</v>
      </c>
      <c r="I2798" s="149" t="s">
        <v>6281</v>
      </c>
    </row>
    <row r="2799" spans="1:12" x14ac:dyDescent="0.2">
      <c r="A2799" s="149" t="s">
        <v>2920</v>
      </c>
      <c r="D2799" s="149" t="s">
        <v>1819</v>
      </c>
      <c r="E2799" s="149">
        <f t="shared" si="43"/>
        <v>20201602</v>
      </c>
      <c r="F2799" s="149" t="s">
        <v>6279</v>
      </c>
      <c r="G2799" s="149" t="s">
        <v>1436</v>
      </c>
      <c r="H2799" s="149" t="s">
        <v>935</v>
      </c>
      <c r="I2799" s="149" t="s">
        <v>1787</v>
      </c>
    </row>
    <row r="2800" spans="1:12" x14ac:dyDescent="0.2">
      <c r="A2800" s="149" t="s">
        <v>2920</v>
      </c>
      <c r="D2800" s="149" t="s">
        <v>1820</v>
      </c>
      <c r="E2800" s="149">
        <f t="shared" si="43"/>
        <v>20201605</v>
      </c>
      <c r="F2800" s="149" t="s">
        <v>6279</v>
      </c>
      <c r="G2800" s="149" t="s">
        <v>1436</v>
      </c>
      <c r="H2800" s="149" t="s">
        <v>935</v>
      </c>
      <c r="I2800" s="149" t="s">
        <v>6285</v>
      </c>
    </row>
    <row r="2801" spans="1:9" x14ac:dyDescent="0.2">
      <c r="A2801" s="149" t="s">
        <v>2920</v>
      </c>
      <c r="D2801" s="149" t="s">
        <v>1821</v>
      </c>
      <c r="E2801" s="149">
        <f t="shared" si="43"/>
        <v>20201606</v>
      </c>
      <c r="F2801" s="149" t="s">
        <v>6279</v>
      </c>
      <c r="G2801" s="149" t="s">
        <v>1436</v>
      </c>
      <c r="H2801" s="149" t="s">
        <v>935</v>
      </c>
      <c r="I2801" s="149" t="s">
        <v>6287</v>
      </c>
    </row>
    <row r="2802" spans="1:9" x14ac:dyDescent="0.2">
      <c r="A2802" s="149" t="s">
        <v>2920</v>
      </c>
      <c r="D2802" s="149" t="s">
        <v>1822</v>
      </c>
      <c r="E2802" s="149">
        <f t="shared" si="43"/>
        <v>20201607</v>
      </c>
      <c r="F2802" s="149" t="s">
        <v>6279</v>
      </c>
      <c r="G2802" s="149" t="s">
        <v>1436</v>
      </c>
      <c r="H2802" s="149" t="s">
        <v>935</v>
      </c>
      <c r="I2802" s="149" t="s">
        <v>6289</v>
      </c>
    </row>
    <row r="2803" spans="1:9" x14ac:dyDescent="0.2">
      <c r="A2803" s="149" t="s">
        <v>2920</v>
      </c>
      <c r="D2803" s="149" t="s">
        <v>1823</v>
      </c>
      <c r="E2803" s="149">
        <f t="shared" si="43"/>
        <v>20201608</v>
      </c>
      <c r="F2803" s="149" t="s">
        <v>6279</v>
      </c>
      <c r="G2803" s="149" t="s">
        <v>1436</v>
      </c>
      <c r="H2803" s="149" t="s">
        <v>935</v>
      </c>
      <c r="I2803" s="149" t="s">
        <v>3252</v>
      </c>
    </row>
    <row r="2804" spans="1:9" x14ac:dyDescent="0.2">
      <c r="A2804" s="149" t="s">
        <v>2920</v>
      </c>
      <c r="D2804" s="149" t="s">
        <v>1824</v>
      </c>
      <c r="E2804" s="149">
        <f t="shared" si="43"/>
        <v>20201609</v>
      </c>
      <c r="F2804" s="149" t="s">
        <v>6279</v>
      </c>
      <c r="G2804" s="149" t="s">
        <v>1436</v>
      </c>
      <c r="H2804" s="149" t="s">
        <v>935</v>
      </c>
      <c r="I2804" s="149" t="s">
        <v>3254</v>
      </c>
    </row>
    <row r="2805" spans="1:9" x14ac:dyDescent="0.2">
      <c r="A2805" s="149" t="s">
        <v>2920</v>
      </c>
      <c r="D2805" s="149" t="s">
        <v>1825</v>
      </c>
      <c r="E2805" s="149">
        <f t="shared" si="43"/>
        <v>20201701</v>
      </c>
      <c r="F2805" s="149" t="s">
        <v>6279</v>
      </c>
      <c r="G2805" s="149" t="s">
        <v>1436</v>
      </c>
      <c r="H2805" s="149" t="s">
        <v>3449</v>
      </c>
      <c r="I2805" s="149" t="s">
        <v>6281</v>
      </c>
    </row>
    <row r="2806" spans="1:9" x14ac:dyDescent="0.2">
      <c r="A2806" s="149" t="s">
        <v>2920</v>
      </c>
      <c r="D2806" s="149" t="s">
        <v>1826</v>
      </c>
      <c r="E2806" s="149">
        <f t="shared" si="43"/>
        <v>20201702</v>
      </c>
      <c r="F2806" s="149" t="s">
        <v>6279</v>
      </c>
      <c r="G2806" s="149" t="s">
        <v>1436</v>
      </c>
      <c r="H2806" s="149" t="s">
        <v>3449</v>
      </c>
      <c r="I2806" s="149" t="s">
        <v>1787</v>
      </c>
    </row>
    <row r="2807" spans="1:9" x14ac:dyDescent="0.2">
      <c r="A2807" s="149" t="s">
        <v>2920</v>
      </c>
      <c r="D2807" s="149" t="s">
        <v>1827</v>
      </c>
      <c r="E2807" s="149">
        <f t="shared" si="43"/>
        <v>20201705</v>
      </c>
      <c r="F2807" s="149" t="s">
        <v>6279</v>
      </c>
      <c r="G2807" s="149" t="s">
        <v>1436</v>
      </c>
      <c r="H2807" s="149" t="s">
        <v>3449</v>
      </c>
      <c r="I2807" s="149" t="s">
        <v>6285</v>
      </c>
    </row>
    <row r="2808" spans="1:9" x14ac:dyDescent="0.2">
      <c r="A2808" s="149" t="s">
        <v>2920</v>
      </c>
      <c r="D2808" s="149" t="s">
        <v>1828</v>
      </c>
      <c r="E2808" s="149">
        <f t="shared" si="43"/>
        <v>20201706</v>
      </c>
      <c r="F2808" s="149" t="s">
        <v>6279</v>
      </c>
      <c r="G2808" s="149" t="s">
        <v>1436</v>
      </c>
      <c r="H2808" s="149" t="s">
        <v>3449</v>
      </c>
      <c r="I2808" s="149" t="s">
        <v>6287</v>
      </c>
    </row>
    <row r="2809" spans="1:9" x14ac:dyDescent="0.2">
      <c r="A2809" s="149" t="s">
        <v>2920</v>
      </c>
      <c r="D2809" s="149" t="s">
        <v>1829</v>
      </c>
      <c r="E2809" s="149">
        <f t="shared" si="43"/>
        <v>20201707</v>
      </c>
      <c r="F2809" s="149" t="s">
        <v>6279</v>
      </c>
      <c r="G2809" s="149" t="s">
        <v>1436</v>
      </c>
      <c r="H2809" s="149" t="s">
        <v>3449</v>
      </c>
      <c r="I2809" s="149" t="s">
        <v>6289</v>
      </c>
    </row>
    <row r="2810" spans="1:9" x14ac:dyDescent="0.2">
      <c r="A2810" s="149" t="s">
        <v>2920</v>
      </c>
      <c r="D2810" s="149" t="s">
        <v>1830</v>
      </c>
      <c r="E2810" s="149">
        <f t="shared" si="43"/>
        <v>20201708</v>
      </c>
      <c r="F2810" s="149" t="s">
        <v>6279</v>
      </c>
      <c r="G2810" s="149" t="s">
        <v>1436</v>
      </c>
      <c r="H2810" s="149" t="s">
        <v>3449</v>
      </c>
      <c r="I2810" s="149" t="s">
        <v>3252</v>
      </c>
    </row>
    <row r="2811" spans="1:9" x14ac:dyDescent="0.2">
      <c r="A2811" s="149" t="s">
        <v>2920</v>
      </c>
      <c r="D2811" s="149" t="s">
        <v>1831</v>
      </c>
      <c r="E2811" s="149">
        <f t="shared" si="43"/>
        <v>20201709</v>
      </c>
      <c r="F2811" s="149" t="s">
        <v>6279</v>
      </c>
      <c r="G2811" s="149" t="s">
        <v>1436</v>
      </c>
      <c r="H2811" s="149" t="s">
        <v>3449</v>
      </c>
      <c r="I2811" s="149" t="s">
        <v>3254</v>
      </c>
    </row>
    <row r="2812" spans="1:9" x14ac:dyDescent="0.2">
      <c r="A2812" s="149" t="s">
        <v>2920</v>
      </c>
      <c r="D2812" s="149" t="s">
        <v>1832</v>
      </c>
      <c r="E2812" s="149">
        <f t="shared" si="43"/>
        <v>20280001</v>
      </c>
      <c r="F2812" s="149" t="s">
        <v>6279</v>
      </c>
      <c r="G2812" s="149" t="s">
        <v>1436</v>
      </c>
      <c r="H2812" s="149" t="s">
        <v>3301</v>
      </c>
      <c r="I2812" s="149" t="s">
        <v>3301</v>
      </c>
    </row>
    <row r="2813" spans="1:9" x14ac:dyDescent="0.2">
      <c r="A2813" s="149" t="s">
        <v>2920</v>
      </c>
      <c r="D2813" s="149" t="s">
        <v>1833</v>
      </c>
      <c r="E2813" s="149">
        <f t="shared" si="43"/>
        <v>20282001</v>
      </c>
      <c r="F2813" s="149" t="s">
        <v>6279</v>
      </c>
      <c r="G2813" s="149" t="s">
        <v>1436</v>
      </c>
      <c r="H2813" s="149" t="s">
        <v>3303</v>
      </c>
      <c r="I2813" s="149" t="s">
        <v>3304</v>
      </c>
    </row>
    <row r="2814" spans="1:9" x14ac:dyDescent="0.2">
      <c r="A2814" s="149" t="s">
        <v>2920</v>
      </c>
      <c r="D2814" s="149" t="s">
        <v>1834</v>
      </c>
      <c r="E2814" s="149">
        <f t="shared" si="43"/>
        <v>20282002</v>
      </c>
      <c r="F2814" s="149" t="s">
        <v>6279</v>
      </c>
      <c r="G2814" s="149" t="s">
        <v>1436</v>
      </c>
      <c r="H2814" s="149" t="s">
        <v>3303</v>
      </c>
      <c r="I2814" s="149" t="s">
        <v>3306</v>
      </c>
    </row>
    <row r="2815" spans="1:9" x14ac:dyDescent="0.2">
      <c r="A2815" s="149" t="s">
        <v>2920</v>
      </c>
      <c r="D2815" s="149" t="s">
        <v>1835</v>
      </c>
      <c r="E2815" s="149">
        <f t="shared" si="43"/>
        <v>20282599</v>
      </c>
      <c r="F2815" s="149" t="s">
        <v>6279</v>
      </c>
      <c r="G2815" s="149" t="s">
        <v>1436</v>
      </c>
      <c r="H2815" s="149" t="s">
        <v>3308</v>
      </c>
      <c r="I2815" s="149" t="s">
        <v>3309</v>
      </c>
    </row>
    <row r="2816" spans="1:9" x14ac:dyDescent="0.2">
      <c r="A2816" s="149" t="s">
        <v>2920</v>
      </c>
      <c r="D2816" s="149" t="s">
        <v>1836</v>
      </c>
      <c r="E2816" s="149">
        <f t="shared" si="43"/>
        <v>20300101</v>
      </c>
      <c r="F2816" s="149" t="s">
        <v>6279</v>
      </c>
      <c r="G2816" s="149" t="s">
        <v>1450</v>
      </c>
      <c r="H2816" s="149" t="s">
        <v>6280</v>
      </c>
      <c r="I2816" s="149" t="s">
        <v>6283</v>
      </c>
    </row>
    <row r="2817" spans="1:12" x14ac:dyDescent="0.2">
      <c r="A2817" s="149" t="s">
        <v>2920</v>
      </c>
      <c r="D2817" s="149" t="s">
        <v>1837</v>
      </c>
      <c r="E2817" s="149">
        <f t="shared" si="43"/>
        <v>20300102</v>
      </c>
      <c r="F2817" s="149" t="s">
        <v>6279</v>
      </c>
      <c r="G2817" s="149" t="s">
        <v>1450</v>
      </c>
      <c r="H2817" s="149" t="s">
        <v>6280</v>
      </c>
      <c r="I2817" s="149" t="s">
        <v>6281</v>
      </c>
    </row>
    <row r="2818" spans="1:12" x14ac:dyDescent="0.2">
      <c r="A2818" s="149" t="s">
        <v>2920</v>
      </c>
      <c r="D2818" s="149" t="s">
        <v>1838</v>
      </c>
      <c r="E2818" s="149">
        <f t="shared" ref="E2818:E2881" si="44">VALUE(D2818)</f>
        <v>20300105</v>
      </c>
      <c r="F2818" s="149" t="s">
        <v>6279</v>
      </c>
      <c r="G2818" s="149" t="s">
        <v>1450</v>
      </c>
      <c r="H2818" s="149" t="s">
        <v>6280</v>
      </c>
      <c r="I2818" s="149" t="s">
        <v>6285</v>
      </c>
    </row>
    <row r="2819" spans="1:12" x14ac:dyDescent="0.2">
      <c r="A2819" s="149" t="s">
        <v>2920</v>
      </c>
      <c r="D2819" s="149" t="s">
        <v>1839</v>
      </c>
      <c r="E2819" s="149">
        <f t="shared" si="44"/>
        <v>20300106</v>
      </c>
      <c r="F2819" s="149" t="s">
        <v>6279</v>
      </c>
      <c r="G2819" s="149" t="s">
        <v>1450</v>
      </c>
      <c r="H2819" s="149" t="s">
        <v>6280</v>
      </c>
      <c r="I2819" s="149" t="s">
        <v>6287</v>
      </c>
    </row>
    <row r="2820" spans="1:12" x14ac:dyDescent="0.2">
      <c r="A2820" s="149" t="s">
        <v>2920</v>
      </c>
      <c r="D2820" s="149" t="s">
        <v>1840</v>
      </c>
      <c r="E2820" s="149">
        <f t="shared" si="44"/>
        <v>20300107</v>
      </c>
      <c r="F2820" s="149" t="s">
        <v>6279</v>
      </c>
      <c r="G2820" s="149" t="s">
        <v>1450</v>
      </c>
      <c r="H2820" s="149" t="s">
        <v>6280</v>
      </c>
      <c r="I2820" s="149" t="s">
        <v>6289</v>
      </c>
    </row>
    <row r="2821" spans="1:12" x14ac:dyDescent="0.2">
      <c r="A2821" s="149" t="s">
        <v>2920</v>
      </c>
      <c r="D2821" s="149" t="s">
        <v>1841</v>
      </c>
      <c r="E2821" s="149">
        <f t="shared" si="44"/>
        <v>20300108</v>
      </c>
      <c r="F2821" s="149" t="s">
        <v>6279</v>
      </c>
      <c r="G2821" s="149" t="s">
        <v>1450</v>
      </c>
      <c r="H2821" s="149" t="s">
        <v>6280</v>
      </c>
      <c r="I2821" s="149" t="s">
        <v>3252</v>
      </c>
    </row>
    <row r="2822" spans="1:12" x14ac:dyDescent="0.2">
      <c r="A2822" s="149" t="s">
        <v>2920</v>
      </c>
      <c r="D2822" s="149" t="s">
        <v>1842</v>
      </c>
      <c r="E2822" s="149">
        <f t="shared" si="44"/>
        <v>20300109</v>
      </c>
      <c r="F2822" s="149" t="s">
        <v>6279</v>
      </c>
      <c r="G2822" s="149" t="s">
        <v>1450</v>
      </c>
      <c r="H2822" s="149" t="s">
        <v>6280</v>
      </c>
      <c r="I2822" s="149" t="s">
        <v>3254</v>
      </c>
    </row>
    <row r="2823" spans="1:12" x14ac:dyDescent="0.2">
      <c r="A2823" s="149" t="s">
        <v>2920</v>
      </c>
      <c r="D2823" s="149" t="s">
        <v>1843</v>
      </c>
      <c r="E2823" s="149">
        <f t="shared" si="44"/>
        <v>20300201</v>
      </c>
      <c r="F2823" s="149" t="s">
        <v>6279</v>
      </c>
      <c r="G2823" s="149" t="s">
        <v>1450</v>
      </c>
      <c r="H2823" s="149" t="s">
        <v>1423</v>
      </c>
      <c r="I2823" s="149" t="s">
        <v>6283</v>
      </c>
      <c r="K2823" s="151"/>
      <c r="L2823" s="149"/>
    </row>
    <row r="2824" spans="1:12" x14ac:dyDescent="0.2">
      <c r="A2824" s="149" t="s">
        <v>2920</v>
      </c>
      <c r="D2824" s="149" t="s">
        <v>415</v>
      </c>
      <c r="E2824" s="149">
        <f t="shared" si="44"/>
        <v>20300202</v>
      </c>
      <c r="F2824" s="149" t="s">
        <v>6279</v>
      </c>
      <c r="G2824" s="149" t="s">
        <v>1450</v>
      </c>
      <c r="H2824" s="149" t="s">
        <v>1423</v>
      </c>
      <c r="I2824" s="149" t="s">
        <v>6281</v>
      </c>
      <c r="K2824" s="151"/>
      <c r="L2824" s="149"/>
    </row>
    <row r="2825" spans="1:12" x14ac:dyDescent="0.2">
      <c r="A2825" s="149" t="s">
        <v>2920</v>
      </c>
      <c r="D2825" s="149" t="s">
        <v>416</v>
      </c>
      <c r="E2825" s="149">
        <f t="shared" si="44"/>
        <v>20300203</v>
      </c>
      <c r="F2825" s="149" t="s">
        <v>6279</v>
      </c>
      <c r="G2825" s="149" t="s">
        <v>1450</v>
      </c>
      <c r="H2825" s="149" t="s">
        <v>1423</v>
      </c>
      <c r="I2825" s="149" t="s">
        <v>3316</v>
      </c>
      <c r="K2825" s="151"/>
      <c r="L2825" s="149"/>
    </row>
    <row r="2826" spans="1:12" x14ac:dyDescent="0.2">
      <c r="A2826" s="149" t="s">
        <v>2920</v>
      </c>
      <c r="D2826" s="149" t="s">
        <v>417</v>
      </c>
      <c r="E2826" s="149">
        <f t="shared" si="44"/>
        <v>20300204</v>
      </c>
      <c r="F2826" s="149" t="s">
        <v>6279</v>
      </c>
      <c r="G2826" s="149" t="s">
        <v>1450</v>
      </c>
      <c r="H2826" s="149" t="s">
        <v>1423</v>
      </c>
      <c r="I2826" s="149" t="s">
        <v>6138</v>
      </c>
      <c r="K2826" s="151"/>
      <c r="L2826" s="149"/>
    </row>
    <row r="2827" spans="1:12" x14ac:dyDescent="0.2">
      <c r="A2827" s="149" t="s">
        <v>2920</v>
      </c>
      <c r="D2827" s="149" t="s">
        <v>418</v>
      </c>
      <c r="E2827" s="149">
        <f t="shared" si="44"/>
        <v>20300205</v>
      </c>
      <c r="F2827" s="149" t="s">
        <v>6279</v>
      </c>
      <c r="G2827" s="149" t="s">
        <v>1450</v>
      </c>
      <c r="H2827" s="149" t="s">
        <v>1423</v>
      </c>
      <c r="I2827" s="149" t="s">
        <v>6285</v>
      </c>
      <c r="K2827" s="151"/>
      <c r="L2827" s="149"/>
    </row>
    <row r="2828" spans="1:12" x14ac:dyDescent="0.2">
      <c r="A2828" s="149" t="s">
        <v>2920</v>
      </c>
      <c r="D2828" s="149" t="s">
        <v>419</v>
      </c>
      <c r="E2828" s="149">
        <f t="shared" si="44"/>
        <v>20300206</v>
      </c>
      <c r="F2828" s="149" t="s">
        <v>6279</v>
      </c>
      <c r="G2828" s="149" t="s">
        <v>1450</v>
      </c>
      <c r="H2828" s="149" t="s">
        <v>1423</v>
      </c>
      <c r="I2828" s="149" t="s">
        <v>3259</v>
      </c>
      <c r="K2828" s="151"/>
      <c r="L2828" s="149"/>
    </row>
    <row r="2829" spans="1:12" x14ac:dyDescent="0.2">
      <c r="A2829" s="149" t="s">
        <v>2920</v>
      </c>
      <c r="D2829" s="149" t="s">
        <v>420</v>
      </c>
      <c r="E2829" s="149">
        <f t="shared" si="44"/>
        <v>20300207</v>
      </c>
      <c r="F2829" s="149" t="s">
        <v>6279</v>
      </c>
      <c r="G2829" s="149" t="s">
        <v>1450</v>
      </c>
      <c r="H2829" s="149" t="s">
        <v>1423</v>
      </c>
      <c r="I2829" s="149" t="s">
        <v>6289</v>
      </c>
      <c r="K2829" s="151"/>
      <c r="L2829" s="149"/>
    </row>
    <row r="2830" spans="1:12" x14ac:dyDescent="0.2">
      <c r="A2830" s="149" t="s">
        <v>2920</v>
      </c>
      <c r="D2830" s="149" t="s">
        <v>421</v>
      </c>
      <c r="E2830" s="149">
        <f t="shared" si="44"/>
        <v>20300208</v>
      </c>
      <c r="F2830" s="149" t="s">
        <v>6279</v>
      </c>
      <c r="G2830" s="149" t="s">
        <v>1450</v>
      </c>
      <c r="H2830" s="149" t="s">
        <v>1423</v>
      </c>
      <c r="I2830" s="149" t="s">
        <v>3262</v>
      </c>
      <c r="K2830" s="151"/>
      <c r="L2830" s="149"/>
    </row>
    <row r="2831" spans="1:12" x14ac:dyDescent="0.2">
      <c r="A2831" s="149" t="s">
        <v>2920</v>
      </c>
      <c r="D2831" s="149" t="s">
        <v>422</v>
      </c>
      <c r="E2831" s="149">
        <f t="shared" si="44"/>
        <v>20300209</v>
      </c>
      <c r="F2831" s="149" t="s">
        <v>6279</v>
      </c>
      <c r="G2831" s="149" t="s">
        <v>1450</v>
      </c>
      <c r="H2831" s="149" t="s">
        <v>1423</v>
      </c>
      <c r="I2831" s="149" t="s">
        <v>3254</v>
      </c>
      <c r="K2831" s="151"/>
      <c r="L2831" s="149"/>
    </row>
    <row r="2832" spans="1:12" x14ac:dyDescent="0.2">
      <c r="A2832" s="149" t="s">
        <v>2920</v>
      </c>
      <c r="D2832" s="149" t="s">
        <v>423</v>
      </c>
      <c r="E2832" s="149">
        <f t="shared" si="44"/>
        <v>20300301</v>
      </c>
      <c r="F2832" s="149" t="s">
        <v>6279</v>
      </c>
      <c r="G2832" s="149" t="s">
        <v>1450</v>
      </c>
      <c r="H2832" s="149" t="s">
        <v>3449</v>
      </c>
      <c r="I2832" s="149" t="s">
        <v>6283</v>
      </c>
      <c r="K2832" s="151"/>
      <c r="L2832" s="149"/>
    </row>
    <row r="2833" spans="1:12" x14ac:dyDescent="0.2">
      <c r="A2833" s="149" t="s">
        <v>2920</v>
      </c>
      <c r="D2833" s="149" t="s">
        <v>424</v>
      </c>
      <c r="E2833" s="149">
        <f t="shared" si="44"/>
        <v>20300305</v>
      </c>
      <c r="F2833" s="149" t="s">
        <v>6279</v>
      </c>
      <c r="G2833" s="149" t="s">
        <v>1450</v>
      </c>
      <c r="H2833" s="149" t="s">
        <v>3449</v>
      </c>
      <c r="I2833" s="149" t="s">
        <v>6285</v>
      </c>
      <c r="K2833" s="151"/>
      <c r="L2833" s="149"/>
    </row>
    <row r="2834" spans="1:12" x14ac:dyDescent="0.2">
      <c r="A2834" s="149" t="s">
        <v>2920</v>
      </c>
      <c r="D2834" s="149" t="s">
        <v>425</v>
      </c>
      <c r="E2834" s="149">
        <f t="shared" si="44"/>
        <v>20300306</v>
      </c>
      <c r="F2834" s="149" t="s">
        <v>6279</v>
      </c>
      <c r="G2834" s="149" t="s">
        <v>1450</v>
      </c>
      <c r="H2834" s="149" t="s">
        <v>3449</v>
      </c>
      <c r="I2834" s="149" t="s">
        <v>6287</v>
      </c>
      <c r="K2834" s="151"/>
      <c r="L2834" s="149"/>
    </row>
    <row r="2835" spans="1:12" x14ac:dyDescent="0.2">
      <c r="A2835" s="149" t="s">
        <v>2920</v>
      </c>
      <c r="D2835" s="149" t="s">
        <v>426</v>
      </c>
      <c r="E2835" s="149">
        <f t="shared" si="44"/>
        <v>20300307</v>
      </c>
      <c r="F2835" s="149" t="s">
        <v>6279</v>
      </c>
      <c r="G2835" s="149" t="s">
        <v>1450</v>
      </c>
      <c r="H2835" s="149" t="s">
        <v>3449</v>
      </c>
      <c r="I2835" s="149" t="s">
        <v>6289</v>
      </c>
      <c r="K2835" s="151"/>
      <c r="L2835" s="149"/>
    </row>
    <row r="2836" spans="1:12" x14ac:dyDescent="0.2">
      <c r="A2836" s="149" t="s">
        <v>2920</v>
      </c>
      <c r="D2836" s="149" t="s">
        <v>427</v>
      </c>
      <c r="E2836" s="149">
        <f t="shared" si="44"/>
        <v>20300701</v>
      </c>
      <c r="F2836" s="149" t="s">
        <v>6279</v>
      </c>
      <c r="G2836" s="149" t="s">
        <v>1450</v>
      </c>
      <c r="H2836" s="149" t="s">
        <v>3046</v>
      </c>
      <c r="I2836" s="149" t="s">
        <v>6281</v>
      </c>
      <c r="K2836" s="151"/>
      <c r="L2836" s="149"/>
    </row>
    <row r="2837" spans="1:12" x14ac:dyDescent="0.2">
      <c r="A2837" s="149" t="s">
        <v>2920</v>
      </c>
      <c r="D2837" s="149" t="s">
        <v>428</v>
      </c>
      <c r="E2837" s="149">
        <f t="shared" si="44"/>
        <v>20300702</v>
      </c>
      <c r="F2837" s="149" t="s">
        <v>6279</v>
      </c>
      <c r="G2837" s="149" t="s">
        <v>1450</v>
      </c>
      <c r="H2837" s="149" t="s">
        <v>3046</v>
      </c>
      <c r="I2837" s="149" t="s">
        <v>429</v>
      </c>
      <c r="K2837" s="151"/>
      <c r="L2837" s="149"/>
    </row>
    <row r="2838" spans="1:12" x14ac:dyDescent="0.2">
      <c r="A2838" s="149" t="s">
        <v>2920</v>
      </c>
      <c r="D2838" s="149" t="s">
        <v>430</v>
      </c>
      <c r="E2838" s="149">
        <f t="shared" si="44"/>
        <v>20300705</v>
      </c>
      <c r="F2838" s="149" t="s">
        <v>6279</v>
      </c>
      <c r="G2838" s="149" t="s">
        <v>1450</v>
      </c>
      <c r="H2838" s="149" t="s">
        <v>3046</v>
      </c>
      <c r="I2838" s="149" t="s">
        <v>6285</v>
      </c>
      <c r="K2838" s="151"/>
      <c r="L2838" s="149"/>
    </row>
    <row r="2839" spans="1:12" x14ac:dyDescent="0.2">
      <c r="A2839" s="149" t="s">
        <v>2920</v>
      </c>
      <c r="D2839" s="149" t="s">
        <v>431</v>
      </c>
      <c r="E2839" s="149">
        <f t="shared" si="44"/>
        <v>20300706</v>
      </c>
      <c r="F2839" s="149" t="s">
        <v>6279</v>
      </c>
      <c r="G2839" s="149" t="s">
        <v>1450</v>
      </c>
      <c r="H2839" s="149" t="s">
        <v>3046</v>
      </c>
      <c r="I2839" s="149" t="s">
        <v>6287</v>
      </c>
      <c r="K2839" s="151"/>
      <c r="L2839" s="149"/>
    </row>
    <row r="2840" spans="1:12" x14ac:dyDescent="0.2">
      <c r="A2840" s="149" t="s">
        <v>2920</v>
      </c>
      <c r="D2840" s="149" t="s">
        <v>432</v>
      </c>
      <c r="E2840" s="149">
        <f t="shared" si="44"/>
        <v>20300707</v>
      </c>
      <c r="F2840" s="149" t="s">
        <v>6279</v>
      </c>
      <c r="G2840" s="149" t="s">
        <v>1450</v>
      </c>
      <c r="H2840" s="149" t="s">
        <v>3046</v>
      </c>
      <c r="I2840" s="149" t="s">
        <v>6289</v>
      </c>
      <c r="K2840" s="151"/>
      <c r="L2840" s="149"/>
    </row>
    <row r="2841" spans="1:12" x14ac:dyDescent="0.2">
      <c r="A2841" s="149" t="s">
        <v>2920</v>
      </c>
      <c r="D2841" s="149" t="s">
        <v>433</v>
      </c>
      <c r="E2841" s="149">
        <f t="shared" si="44"/>
        <v>20300708</v>
      </c>
      <c r="F2841" s="149" t="s">
        <v>6279</v>
      </c>
      <c r="G2841" s="149" t="s">
        <v>1450</v>
      </c>
      <c r="H2841" s="149" t="s">
        <v>3046</v>
      </c>
      <c r="I2841" s="149" t="s">
        <v>3252</v>
      </c>
      <c r="K2841" s="151"/>
      <c r="L2841" s="149"/>
    </row>
    <row r="2842" spans="1:12" x14ac:dyDescent="0.2">
      <c r="A2842" s="149" t="s">
        <v>2920</v>
      </c>
      <c r="D2842" s="149" t="s">
        <v>434</v>
      </c>
      <c r="E2842" s="149">
        <f t="shared" si="44"/>
        <v>20300709</v>
      </c>
      <c r="F2842" s="149" t="s">
        <v>6279</v>
      </c>
      <c r="G2842" s="149" t="s">
        <v>1450</v>
      </c>
      <c r="H2842" s="149" t="s">
        <v>3046</v>
      </c>
      <c r="I2842" s="149" t="s">
        <v>3254</v>
      </c>
      <c r="K2842" s="151"/>
      <c r="L2842" s="149"/>
    </row>
    <row r="2843" spans="1:12" x14ac:dyDescent="0.2">
      <c r="A2843" s="149" t="s">
        <v>2920</v>
      </c>
      <c r="D2843" s="149" t="s">
        <v>435</v>
      </c>
      <c r="E2843" s="149">
        <f t="shared" si="44"/>
        <v>20300801</v>
      </c>
      <c r="F2843" s="149" t="s">
        <v>6279</v>
      </c>
      <c r="G2843" s="149" t="s">
        <v>1450</v>
      </c>
      <c r="H2843" s="149" t="s">
        <v>3044</v>
      </c>
      <c r="I2843" s="149" t="s">
        <v>6281</v>
      </c>
      <c r="K2843" s="151"/>
      <c r="L2843" s="149"/>
    </row>
    <row r="2844" spans="1:12" x14ac:dyDescent="0.2">
      <c r="A2844" s="149" t="s">
        <v>2920</v>
      </c>
      <c r="D2844" s="149" t="s">
        <v>436</v>
      </c>
      <c r="E2844" s="149">
        <f t="shared" si="44"/>
        <v>20300802</v>
      </c>
      <c r="F2844" s="149" t="s">
        <v>6279</v>
      </c>
      <c r="G2844" s="149" t="s">
        <v>1450</v>
      </c>
      <c r="H2844" s="149" t="s">
        <v>3044</v>
      </c>
      <c r="I2844" s="149" t="s">
        <v>6283</v>
      </c>
      <c r="K2844" s="151"/>
      <c r="L2844" s="149"/>
    </row>
    <row r="2845" spans="1:12" x14ac:dyDescent="0.2">
      <c r="A2845" s="149" t="s">
        <v>2920</v>
      </c>
      <c r="D2845" s="149" t="s">
        <v>437</v>
      </c>
      <c r="E2845" s="149">
        <f t="shared" si="44"/>
        <v>20300805</v>
      </c>
      <c r="F2845" s="149" t="s">
        <v>6279</v>
      </c>
      <c r="G2845" s="149" t="s">
        <v>1450</v>
      </c>
      <c r="H2845" s="149" t="s">
        <v>3044</v>
      </c>
      <c r="I2845" s="149" t="s">
        <v>6285</v>
      </c>
      <c r="K2845" s="151"/>
      <c r="L2845" s="149"/>
    </row>
    <row r="2846" spans="1:12" x14ac:dyDescent="0.2">
      <c r="A2846" s="149" t="s">
        <v>2920</v>
      </c>
      <c r="D2846" s="149" t="s">
        <v>438</v>
      </c>
      <c r="E2846" s="149">
        <f t="shared" si="44"/>
        <v>20300806</v>
      </c>
      <c r="F2846" s="149" t="s">
        <v>6279</v>
      </c>
      <c r="G2846" s="149" t="s">
        <v>1450</v>
      </c>
      <c r="H2846" s="149" t="s">
        <v>3044</v>
      </c>
      <c r="I2846" s="149" t="s">
        <v>6287</v>
      </c>
      <c r="K2846" s="151"/>
      <c r="L2846" s="149"/>
    </row>
    <row r="2847" spans="1:12" x14ac:dyDescent="0.2">
      <c r="A2847" s="149" t="s">
        <v>2920</v>
      </c>
      <c r="D2847" s="149" t="s">
        <v>439</v>
      </c>
      <c r="E2847" s="149">
        <f t="shared" si="44"/>
        <v>20300807</v>
      </c>
      <c r="F2847" s="149" t="s">
        <v>6279</v>
      </c>
      <c r="G2847" s="149" t="s">
        <v>1450</v>
      </c>
      <c r="H2847" s="149" t="s">
        <v>3044</v>
      </c>
      <c r="I2847" s="149" t="s">
        <v>6289</v>
      </c>
      <c r="K2847" s="151"/>
      <c r="L2847" s="149"/>
    </row>
    <row r="2848" spans="1:12" x14ac:dyDescent="0.2">
      <c r="A2848" s="149" t="s">
        <v>2920</v>
      </c>
      <c r="D2848" s="149" t="s">
        <v>440</v>
      </c>
      <c r="E2848" s="149">
        <f t="shared" si="44"/>
        <v>20300808</v>
      </c>
      <c r="F2848" s="149" t="s">
        <v>6279</v>
      </c>
      <c r="G2848" s="149" t="s">
        <v>1450</v>
      </c>
      <c r="H2848" s="149" t="s">
        <v>3044</v>
      </c>
      <c r="I2848" s="149" t="s">
        <v>3252</v>
      </c>
      <c r="K2848" s="151"/>
      <c r="L2848" s="149"/>
    </row>
    <row r="2849" spans="1:12" x14ac:dyDescent="0.2">
      <c r="A2849" s="149" t="s">
        <v>2920</v>
      </c>
      <c r="D2849" s="149" t="s">
        <v>441</v>
      </c>
      <c r="E2849" s="149">
        <f t="shared" si="44"/>
        <v>20300809</v>
      </c>
      <c r="F2849" s="149" t="s">
        <v>6279</v>
      </c>
      <c r="G2849" s="149" t="s">
        <v>1450</v>
      </c>
      <c r="H2849" s="149" t="s">
        <v>3044</v>
      </c>
      <c r="I2849" s="149" t="s">
        <v>3254</v>
      </c>
      <c r="K2849" s="151"/>
      <c r="L2849" s="149"/>
    </row>
    <row r="2850" spans="1:12" x14ac:dyDescent="0.2">
      <c r="A2850" s="149" t="s">
        <v>2920</v>
      </c>
      <c r="D2850" s="149" t="s">
        <v>442</v>
      </c>
      <c r="E2850" s="149">
        <f t="shared" si="44"/>
        <v>20300901</v>
      </c>
      <c r="F2850" s="149" t="s">
        <v>6279</v>
      </c>
      <c r="G2850" s="149" t="s">
        <v>1450</v>
      </c>
      <c r="H2850" s="149" t="s">
        <v>3278</v>
      </c>
      <c r="I2850" s="149" t="s">
        <v>443</v>
      </c>
      <c r="K2850" s="151"/>
      <c r="L2850" s="149"/>
    </row>
    <row r="2851" spans="1:12" x14ac:dyDescent="0.2">
      <c r="A2851" s="149" t="s">
        <v>2920</v>
      </c>
      <c r="D2851" s="149" t="s">
        <v>444</v>
      </c>
      <c r="E2851" s="149">
        <f t="shared" si="44"/>
        <v>20300908</v>
      </c>
      <c r="F2851" s="149" t="s">
        <v>6279</v>
      </c>
      <c r="G2851" s="149" t="s">
        <v>1450</v>
      </c>
      <c r="H2851" s="149" t="s">
        <v>3278</v>
      </c>
      <c r="I2851" s="149" t="s">
        <v>3252</v>
      </c>
      <c r="K2851" s="151"/>
      <c r="L2851" s="149"/>
    </row>
    <row r="2852" spans="1:12" x14ac:dyDescent="0.2">
      <c r="A2852" s="149" t="s">
        <v>2920</v>
      </c>
      <c r="D2852" s="149" t="s">
        <v>445</v>
      </c>
      <c r="E2852" s="149">
        <f t="shared" si="44"/>
        <v>20300909</v>
      </c>
      <c r="F2852" s="149" t="s">
        <v>6279</v>
      </c>
      <c r="G2852" s="149" t="s">
        <v>1450</v>
      </c>
      <c r="H2852" s="149" t="s">
        <v>3278</v>
      </c>
      <c r="I2852" s="149" t="s">
        <v>3254</v>
      </c>
      <c r="K2852" s="151"/>
      <c r="L2852" s="149"/>
    </row>
    <row r="2853" spans="1:12" x14ac:dyDescent="0.2">
      <c r="A2853" s="149" t="s">
        <v>2920</v>
      </c>
      <c r="D2853" s="149" t="s">
        <v>446</v>
      </c>
      <c r="E2853" s="149">
        <f t="shared" si="44"/>
        <v>20301001</v>
      </c>
      <c r="F2853" s="149" t="s">
        <v>6279</v>
      </c>
      <c r="G2853" s="149" t="s">
        <v>1450</v>
      </c>
      <c r="H2853" s="149" t="s">
        <v>1427</v>
      </c>
      <c r="I2853" s="149" t="s">
        <v>1805</v>
      </c>
      <c r="K2853" s="151"/>
      <c r="L2853" s="149"/>
    </row>
    <row r="2854" spans="1:12" x14ac:dyDescent="0.2">
      <c r="A2854" s="149" t="s">
        <v>2920</v>
      </c>
      <c r="D2854" s="149" t="s">
        <v>447</v>
      </c>
      <c r="E2854" s="149">
        <f t="shared" si="44"/>
        <v>20301002</v>
      </c>
      <c r="F2854" s="149" t="s">
        <v>6279</v>
      </c>
      <c r="G2854" s="149" t="s">
        <v>1450</v>
      </c>
      <c r="H2854" s="149" t="s">
        <v>1427</v>
      </c>
      <c r="I2854" s="149" t="s">
        <v>1807</v>
      </c>
      <c r="K2854" s="151"/>
      <c r="L2854" s="149"/>
    </row>
    <row r="2855" spans="1:12" x14ac:dyDescent="0.2">
      <c r="A2855" s="149" t="s">
        <v>2920</v>
      </c>
      <c r="D2855" s="149" t="s">
        <v>448</v>
      </c>
      <c r="E2855" s="149">
        <f t="shared" si="44"/>
        <v>20301005</v>
      </c>
      <c r="F2855" s="149" t="s">
        <v>6279</v>
      </c>
      <c r="G2855" s="149" t="s">
        <v>1450</v>
      </c>
      <c r="H2855" s="149" t="s">
        <v>1427</v>
      </c>
      <c r="I2855" s="149" t="s">
        <v>6285</v>
      </c>
      <c r="K2855" s="151"/>
      <c r="L2855" s="149"/>
    </row>
    <row r="2856" spans="1:12" x14ac:dyDescent="0.2">
      <c r="A2856" s="149" t="s">
        <v>2920</v>
      </c>
      <c r="D2856" s="149" t="s">
        <v>449</v>
      </c>
      <c r="E2856" s="149">
        <f t="shared" si="44"/>
        <v>20301006</v>
      </c>
      <c r="F2856" s="149" t="s">
        <v>6279</v>
      </c>
      <c r="G2856" s="149" t="s">
        <v>1450</v>
      </c>
      <c r="H2856" s="149" t="s">
        <v>1427</v>
      </c>
      <c r="I2856" s="149" t="s">
        <v>6287</v>
      </c>
      <c r="K2856" s="151"/>
      <c r="L2856" s="149"/>
    </row>
    <row r="2857" spans="1:12" x14ac:dyDescent="0.2">
      <c r="A2857" s="149" t="s">
        <v>2920</v>
      </c>
      <c r="D2857" s="149" t="s">
        <v>450</v>
      </c>
      <c r="E2857" s="149">
        <f t="shared" si="44"/>
        <v>20301007</v>
      </c>
      <c r="F2857" s="149" t="s">
        <v>6279</v>
      </c>
      <c r="G2857" s="149" t="s">
        <v>1450</v>
      </c>
      <c r="H2857" s="149" t="s">
        <v>1427</v>
      </c>
      <c r="I2857" s="149" t="s">
        <v>6289</v>
      </c>
      <c r="K2857" s="151"/>
      <c r="L2857" s="149"/>
    </row>
    <row r="2858" spans="1:12" x14ac:dyDescent="0.2">
      <c r="A2858" s="149" t="s">
        <v>2920</v>
      </c>
      <c r="D2858" s="149" t="s">
        <v>451</v>
      </c>
      <c r="E2858" s="149">
        <f t="shared" si="44"/>
        <v>20380001</v>
      </c>
      <c r="F2858" s="149" t="s">
        <v>6279</v>
      </c>
      <c r="G2858" s="149" t="s">
        <v>1450</v>
      </c>
      <c r="H2858" s="149" t="s">
        <v>3301</v>
      </c>
      <c r="I2858" s="149" t="s">
        <v>3301</v>
      </c>
    </row>
    <row r="2859" spans="1:12" x14ac:dyDescent="0.2">
      <c r="A2859" s="149" t="s">
        <v>2920</v>
      </c>
      <c r="D2859" s="149" t="s">
        <v>452</v>
      </c>
      <c r="E2859" s="149">
        <f t="shared" si="44"/>
        <v>20382001</v>
      </c>
      <c r="F2859" s="149" t="s">
        <v>6279</v>
      </c>
      <c r="G2859" s="149" t="s">
        <v>1450</v>
      </c>
      <c r="H2859" s="149" t="s">
        <v>3303</v>
      </c>
      <c r="I2859" s="149" t="s">
        <v>3304</v>
      </c>
    </row>
    <row r="2860" spans="1:12" x14ac:dyDescent="0.2">
      <c r="A2860" s="149" t="s">
        <v>2920</v>
      </c>
      <c r="D2860" s="149" t="s">
        <v>453</v>
      </c>
      <c r="E2860" s="149">
        <f t="shared" si="44"/>
        <v>20382002</v>
      </c>
      <c r="F2860" s="149" t="s">
        <v>6279</v>
      </c>
      <c r="G2860" s="149" t="s">
        <v>1450</v>
      </c>
      <c r="H2860" s="149" t="s">
        <v>3303</v>
      </c>
      <c r="I2860" s="149" t="s">
        <v>3306</v>
      </c>
    </row>
    <row r="2861" spans="1:12" x14ac:dyDescent="0.2">
      <c r="A2861" s="149" t="s">
        <v>2920</v>
      </c>
      <c r="D2861" s="149" t="s">
        <v>454</v>
      </c>
      <c r="E2861" s="149">
        <f t="shared" si="44"/>
        <v>20382599</v>
      </c>
      <c r="F2861" s="149" t="s">
        <v>6279</v>
      </c>
      <c r="G2861" s="149" t="s">
        <v>1450</v>
      </c>
      <c r="H2861" s="149" t="s">
        <v>3308</v>
      </c>
      <c r="I2861" s="149" t="s">
        <v>3309</v>
      </c>
    </row>
    <row r="2862" spans="1:12" x14ac:dyDescent="0.2">
      <c r="A2862" s="149" t="s">
        <v>2920</v>
      </c>
      <c r="D2862" s="149" t="s">
        <v>455</v>
      </c>
      <c r="E2862" s="149">
        <f t="shared" si="44"/>
        <v>20400101</v>
      </c>
      <c r="F2862" s="149" t="s">
        <v>6279</v>
      </c>
      <c r="G2862" s="149" t="s">
        <v>456</v>
      </c>
      <c r="H2862" s="149" t="s">
        <v>457</v>
      </c>
      <c r="I2862" s="149" t="s">
        <v>458</v>
      </c>
    </row>
    <row r="2863" spans="1:12" x14ac:dyDescent="0.2">
      <c r="A2863" s="149" t="s">
        <v>2920</v>
      </c>
      <c r="D2863" s="149" t="s">
        <v>459</v>
      </c>
      <c r="E2863" s="149">
        <f t="shared" si="44"/>
        <v>20400102</v>
      </c>
      <c r="F2863" s="149" t="s">
        <v>6279</v>
      </c>
      <c r="G2863" s="149" t="s">
        <v>456</v>
      </c>
      <c r="H2863" s="149" t="s">
        <v>457</v>
      </c>
      <c r="I2863" s="149" t="s">
        <v>460</v>
      </c>
    </row>
    <row r="2864" spans="1:12" x14ac:dyDescent="0.2">
      <c r="A2864" s="149" t="s">
        <v>2920</v>
      </c>
      <c r="D2864" s="149" t="s">
        <v>461</v>
      </c>
      <c r="E2864" s="149">
        <f t="shared" si="44"/>
        <v>20400110</v>
      </c>
      <c r="F2864" s="149" t="s">
        <v>6279</v>
      </c>
      <c r="G2864" s="149" t="s">
        <v>456</v>
      </c>
      <c r="H2864" s="149" t="s">
        <v>457</v>
      </c>
      <c r="I2864" s="149" t="s">
        <v>462</v>
      </c>
    </row>
    <row r="2865" spans="1:12" x14ac:dyDescent="0.2">
      <c r="A2865" s="149" t="s">
        <v>2920</v>
      </c>
      <c r="D2865" s="149" t="s">
        <v>463</v>
      </c>
      <c r="E2865" s="149">
        <f t="shared" si="44"/>
        <v>20400111</v>
      </c>
      <c r="F2865" s="149" t="s">
        <v>6279</v>
      </c>
      <c r="G2865" s="149" t="s">
        <v>456</v>
      </c>
      <c r="H2865" s="149" t="s">
        <v>457</v>
      </c>
      <c r="I2865" s="149" t="s">
        <v>464</v>
      </c>
    </row>
    <row r="2866" spans="1:12" x14ac:dyDescent="0.2">
      <c r="A2866" s="149" t="s">
        <v>2920</v>
      </c>
      <c r="D2866" s="149" t="s">
        <v>465</v>
      </c>
      <c r="E2866" s="149">
        <f t="shared" si="44"/>
        <v>20400112</v>
      </c>
      <c r="F2866" s="149" t="s">
        <v>6279</v>
      </c>
      <c r="G2866" s="149" t="s">
        <v>456</v>
      </c>
      <c r="H2866" s="149" t="s">
        <v>457</v>
      </c>
      <c r="I2866" s="149" t="s">
        <v>466</v>
      </c>
      <c r="K2866" s="151"/>
      <c r="L2866" s="149"/>
    </row>
    <row r="2867" spans="1:12" x14ac:dyDescent="0.2">
      <c r="A2867" s="149" t="s">
        <v>2920</v>
      </c>
      <c r="D2867" s="149" t="s">
        <v>3405</v>
      </c>
      <c r="E2867" s="149">
        <f t="shared" si="44"/>
        <v>20400199</v>
      </c>
      <c r="F2867" s="149" t="s">
        <v>6279</v>
      </c>
      <c r="G2867" s="149" t="s">
        <v>456</v>
      </c>
      <c r="H2867" s="149" t="s">
        <v>457</v>
      </c>
      <c r="I2867" s="149" t="s">
        <v>6243</v>
      </c>
    </row>
    <row r="2868" spans="1:12" x14ac:dyDescent="0.2">
      <c r="A2868" s="149" t="s">
        <v>2920</v>
      </c>
      <c r="D2868" s="149" t="s">
        <v>3406</v>
      </c>
      <c r="E2868" s="149">
        <f t="shared" si="44"/>
        <v>20400201</v>
      </c>
      <c r="F2868" s="149" t="s">
        <v>6279</v>
      </c>
      <c r="G2868" s="149" t="s">
        <v>456</v>
      </c>
      <c r="H2868" s="149" t="s">
        <v>3407</v>
      </c>
      <c r="I2868" s="149" t="s">
        <v>3408</v>
      </c>
    </row>
    <row r="2869" spans="1:12" x14ac:dyDescent="0.2">
      <c r="A2869" s="149" t="s">
        <v>2920</v>
      </c>
      <c r="D2869" s="149" t="s">
        <v>3409</v>
      </c>
      <c r="E2869" s="149">
        <f t="shared" si="44"/>
        <v>20400202</v>
      </c>
      <c r="F2869" s="149" t="s">
        <v>6279</v>
      </c>
      <c r="G2869" s="149" t="s">
        <v>456</v>
      </c>
      <c r="H2869" s="149" t="s">
        <v>3407</v>
      </c>
      <c r="I2869" s="149" t="s">
        <v>3410</v>
      </c>
    </row>
    <row r="2870" spans="1:12" x14ac:dyDescent="0.2">
      <c r="A2870" s="149" t="s">
        <v>2920</v>
      </c>
      <c r="D2870" s="149" t="s">
        <v>3411</v>
      </c>
      <c r="E2870" s="149">
        <f t="shared" si="44"/>
        <v>20400299</v>
      </c>
      <c r="F2870" s="149" t="s">
        <v>6279</v>
      </c>
      <c r="G2870" s="149" t="s">
        <v>456</v>
      </c>
      <c r="H2870" s="149" t="s">
        <v>3407</v>
      </c>
      <c r="I2870" s="149" t="s">
        <v>6243</v>
      </c>
      <c r="K2870" s="151"/>
      <c r="L2870" s="149"/>
    </row>
    <row r="2871" spans="1:12" x14ac:dyDescent="0.2">
      <c r="A2871" s="149" t="s">
        <v>2920</v>
      </c>
      <c r="D2871" s="149" t="s">
        <v>3412</v>
      </c>
      <c r="E2871" s="149">
        <f t="shared" si="44"/>
        <v>20400301</v>
      </c>
      <c r="F2871" s="149" t="s">
        <v>6279</v>
      </c>
      <c r="G2871" s="149" t="s">
        <v>456</v>
      </c>
      <c r="H2871" s="149" t="s">
        <v>6281</v>
      </c>
      <c r="I2871" s="149" t="s">
        <v>1423</v>
      </c>
    </row>
    <row r="2872" spans="1:12" x14ac:dyDescent="0.2">
      <c r="A2872" s="149" t="s">
        <v>2920</v>
      </c>
      <c r="D2872" s="149" t="s">
        <v>3413</v>
      </c>
      <c r="E2872" s="149">
        <f t="shared" si="44"/>
        <v>20400302</v>
      </c>
      <c r="F2872" s="149" t="s">
        <v>6279</v>
      </c>
      <c r="G2872" s="149" t="s">
        <v>456</v>
      </c>
      <c r="H2872" s="149" t="s">
        <v>6281</v>
      </c>
      <c r="I2872" s="149" t="s">
        <v>3414</v>
      </c>
    </row>
    <row r="2873" spans="1:12" x14ac:dyDescent="0.2">
      <c r="A2873" s="149" t="s">
        <v>2920</v>
      </c>
      <c r="D2873" s="149" t="s">
        <v>3415</v>
      </c>
      <c r="E2873" s="149">
        <f t="shared" si="44"/>
        <v>20400303</v>
      </c>
      <c r="F2873" s="149" t="s">
        <v>6279</v>
      </c>
      <c r="G2873" s="149" t="s">
        <v>456</v>
      </c>
      <c r="H2873" s="149" t="s">
        <v>6281</v>
      </c>
      <c r="I2873" s="149" t="s">
        <v>1414</v>
      </c>
    </row>
    <row r="2874" spans="1:12" x14ac:dyDescent="0.2">
      <c r="A2874" s="149" t="s">
        <v>2920</v>
      </c>
      <c r="D2874" s="149" t="s">
        <v>3416</v>
      </c>
      <c r="E2874" s="149">
        <f t="shared" si="44"/>
        <v>20400304</v>
      </c>
      <c r="F2874" s="149" t="s">
        <v>6279</v>
      </c>
      <c r="G2874" s="149" t="s">
        <v>456</v>
      </c>
      <c r="H2874" s="149" t="s">
        <v>6281</v>
      </c>
      <c r="I2874" s="149" t="s">
        <v>3044</v>
      </c>
    </row>
    <row r="2875" spans="1:12" x14ac:dyDescent="0.2">
      <c r="A2875" s="149" t="s">
        <v>2920</v>
      </c>
      <c r="D2875" s="149" t="s">
        <v>3417</v>
      </c>
      <c r="E2875" s="149">
        <f t="shared" si="44"/>
        <v>20400305</v>
      </c>
      <c r="F2875" s="149" t="s">
        <v>6279</v>
      </c>
      <c r="G2875" s="149" t="s">
        <v>456</v>
      </c>
      <c r="H2875" s="149" t="s">
        <v>6281</v>
      </c>
      <c r="I2875" s="149" t="s">
        <v>3418</v>
      </c>
      <c r="K2875" s="151"/>
      <c r="L2875" s="149"/>
    </row>
    <row r="2876" spans="1:12" x14ac:dyDescent="0.2">
      <c r="A2876" s="149" t="s">
        <v>2920</v>
      </c>
      <c r="D2876" s="149" t="s">
        <v>3419</v>
      </c>
      <c r="E2876" s="149">
        <f t="shared" si="44"/>
        <v>20400399</v>
      </c>
      <c r="F2876" s="149" t="s">
        <v>6279</v>
      </c>
      <c r="G2876" s="149" t="s">
        <v>456</v>
      </c>
      <c r="H2876" s="149" t="s">
        <v>6281</v>
      </c>
      <c r="I2876" s="149" t="s">
        <v>6243</v>
      </c>
    </row>
    <row r="2877" spans="1:12" x14ac:dyDescent="0.2">
      <c r="A2877" s="149" t="s">
        <v>2920</v>
      </c>
      <c r="D2877" s="149" t="s">
        <v>3420</v>
      </c>
      <c r="E2877" s="149">
        <f t="shared" si="44"/>
        <v>20400401</v>
      </c>
      <c r="F2877" s="149" t="s">
        <v>6279</v>
      </c>
      <c r="G2877" s="149" t="s">
        <v>456</v>
      </c>
      <c r="H2877" s="149" t="s">
        <v>1787</v>
      </c>
      <c r="I2877" s="149" t="s">
        <v>3449</v>
      </c>
    </row>
    <row r="2878" spans="1:12" x14ac:dyDescent="0.2">
      <c r="A2878" s="149" t="s">
        <v>2920</v>
      </c>
      <c r="D2878" s="149" t="s">
        <v>3421</v>
      </c>
      <c r="E2878" s="149">
        <f t="shared" si="44"/>
        <v>20400402</v>
      </c>
      <c r="F2878" s="149" t="s">
        <v>6279</v>
      </c>
      <c r="G2878" s="149" t="s">
        <v>456</v>
      </c>
      <c r="H2878" s="149" t="s">
        <v>1787</v>
      </c>
      <c r="I2878" s="149" t="s">
        <v>3414</v>
      </c>
    </row>
    <row r="2879" spans="1:12" x14ac:dyDescent="0.2">
      <c r="A2879" s="149" t="s">
        <v>2920</v>
      </c>
      <c r="D2879" s="149" t="s">
        <v>3422</v>
      </c>
      <c r="E2879" s="149">
        <f t="shared" si="44"/>
        <v>20400403</v>
      </c>
      <c r="F2879" s="149" t="s">
        <v>6279</v>
      </c>
      <c r="G2879" s="149" t="s">
        <v>456</v>
      </c>
      <c r="H2879" s="149" t="s">
        <v>1787</v>
      </c>
      <c r="I2879" s="149" t="s">
        <v>1414</v>
      </c>
    </row>
    <row r="2880" spans="1:12" x14ac:dyDescent="0.2">
      <c r="A2880" s="149" t="s">
        <v>2920</v>
      </c>
      <c r="D2880" s="149" t="s">
        <v>3423</v>
      </c>
      <c r="E2880" s="149">
        <f t="shared" si="44"/>
        <v>20400404</v>
      </c>
      <c r="F2880" s="149" t="s">
        <v>6279</v>
      </c>
      <c r="G2880" s="149" t="s">
        <v>456</v>
      </c>
      <c r="H2880" s="149" t="s">
        <v>1787</v>
      </c>
      <c r="I2880" s="149" t="s">
        <v>1434</v>
      </c>
    </row>
    <row r="2881" spans="1:12" x14ac:dyDescent="0.2">
      <c r="A2881" s="149" t="s">
        <v>2920</v>
      </c>
      <c r="D2881" s="149" t="s">
        <v>3424</v>
      </c>
      <c r="E2881" s="149">
        <f t="shared" si="44"/>
        <v>20400405</v>
      </c>
      <c r="F2881" s="149" t="s">
        <v>6279</v>
      </c>
      <c r="G2881" s="149" t="s">
        <v>456</v>
      </c>
      <c r="H2881" s="149" t="s">
        <v>1787</v>
      </c>
      <c r="I2881" s="149" t="s">
        <v>3044</v>
      </c>
    </row>
    <row r="2882" spans="1:12" x14ac:dyDescent="0.2">
      <c r="A2882" s="149" t="s">
        <v>2920</v>
      </c>
      <c r="D2882" s="149" t="s">
        <v>3425</v>
      </c>
      <c r="E2882" s="149">
        <f t="shared" ref="E2882:E2945" si="45">VALUE(D2882)</f>
        <v>20400406</v>
      </c>
      <c r="F2882" s="149" t="s">
        <v>6279</v>
      </c>
      <c r="G2882" s="149" t="s">
        <v>456</v>
      </c>
      <c r="H2882" s="149" t="s">
        <v>1787</v>
      </c>
      <c r="I2882" s="149" t="s">
        <v>3278</v>
      </c>
      <c r="K2882" s="151"/>
      <c r="L2882" s="149"/>
    </row>
    <row r="2883" spans="1:12" x14ac:dyDescent="0.2">
      <c r="A2883" s="149" t="s">
        <v>2920</v>
      </c>
      <c r="D2883" s="149" t="s">
        <v>3426</v>
      </c>
      <c r="E2883" s="149">
        <f t="shared" si="45"/>
        <v>20400407</v>
      </c>
      <c r="F2883" s="149" t="s">
        <v>6279</v>
      </c>
      <c r="G2883" s="149" t="s">
        <v>456</v>
      </c>
      <c r="H2883" s="149" t="s">
        <v>1787</v>
      </c>
      <c r="I2883" s="149" t="s">
        <v>3427</v>
      </c>
    </row>
    <row r="2884" spans="1:12" x14ac:dyDescent="0.2">
      <c r="A2884" s="149" t="s">
        <v>2920</v>
      </c>
      <c r="D2884" s="149" t="s">
        <v>3428</v>
      </c>
      <c r="E2884" s="149">
        <f t="shared" si="45"/>
        <v>20400408</v>
      </c>
      <c r="F2884" s="149" t="s">
        <v>6279</v>
      </c>
      <c r="G2884" s="149" t="s">
        <v>456</v>
      </c>
      <c r="H2884" s="149" t="s">
        <v>1787</v>
      </c>
      <c r="I2884" s="149" t="s">
        <v>3429</v>
      </c>
    </row>
    <row r="2885" spans="1:12" x14ac:dyDescent="0.2">
      <c r="A2885" s="149" t="s">
        <v>2920</v>
      </c>
      <c r="D2885" s="149" t="s">
        <v>3430</v>
      </c>
      <c r="E2885" s="149">
        <f t="shared" si="45"/>
        <v>20400409</v>
      </c>
      <c r="F2885" s="149" t="s">
        <v>6279</v>
      </c>
      <c r="G2885" s="149" t="s">
        <v>456</v>
      </c>
      <c r="H2885" s="149" t="s">
        <v>1787</v>
      </c>
      <c r="I2885" s="149" t="s">
        <v>1427</v>
      </c>
    </row>
    <row r="2886" spans="1:12" x14ac:dyDescent="0.2">
      <c r="A2886" s="149" t="s">
        <v>2920</v>
      </c>
      <c r="D2886" s="149" t="s">
        <v>3431</v>
      </c>
      <c r="E2886" s="149">
        <f t="shared" si="45"/>
        <v>20400499</v>
      </c>
      <c r="F2886" s="149" t="s">
        <v>6279</v>
      </c>
      <c r="G2886" s="149" t="s">
        <v>456</v>
      </c>
      <c r="H2886" s="149" t="s">
        <v>1787</v>
      </c>
      <c r="I2886" s="149" t="s">
        <v>6243</v>
      </c>
    </row>
    <row r="2887" spans="1:12" x14ac:dyDescent="0.2">
      <c r="A2887" s="149" t="s">
        <v>2920</v>
      </c>
      <c r="D2887" s="149" t="s">
        <v>3432</v>
      </c>
      <c r="E2887" s="149">
        <f t="shared" si="45"/>
        <v>20480001</v>
      </c>
      <c r="F2887" s="149" t="s">
        <v>6279</v>
      </c>
      <c r="G2887" s="149" t="s">
        <v>456</v>
      </c>
      <c r="H2887" s="149" t="s">
        <v>3301</v>
      </c>
      <c r="I2887" s="149" t="s">
        <v>3301</v>
      </c>
    </row>
    <row r="2888" spans="1:12" x14ac:dyDescent="0.2">
      <c r="A2888" s="149" t="s">
        <v>2920</v>
      </c>
      <c r="D2888" s="149" t="s">
        <v>3433</v>
      </c>
      <c r="E2888" s="149">
        <f t="shared" si="45"/>
        <v>20482001</v>
      </c>
      <c r="F2888" s="149" t="s">
        <v>6279</v>
      </c>
      <c r="G2888" s="149" t="s">
        <v>456</v>
      </c>
      <c r="H2888" s="149" t="s">
        <v>3303</v>
      </c>
      <c r="I2888" s="149" t="s">
        <v>3304</v>
      </c>
    </row>
    <row r="2889" spans="1:12" x14ac:dyDescent="0.2">
      <c r="A2889" s="149" t="s">
        <v>2920</v>
      </c>
      <c r="D2889" s="149" t="s">
        <v>3434</v>
      </c>
      <c r="E2889" s="149">
        <f t="shared" si="45"/>
        <v>20482002</v>
      </c>
      <c r="F2889" s="149" t="s">
        <v>6279</v>
      </c>
      <c r="G2889" s="149" t="s">
        <v>456</v>
      </c>
      <c r="H2889" s="149" t="s">
        <v>3303</v>
      </c>
      <c r="I2889" s="149" t="s">
        <v>3306</v>
      </c>
    </row>
    <row r="2890" spans="1:12" x14ac:dyDescent="0.2">
      <c r="A2890" s="149" t="s">
        <v>2920</v>
      </c>
      <c r="D2890" s="149" t="s">
        <v>3435</v>
      </c>
      <c r="E2890" s="149">
        <f t="shared" si="45"/>
        <v>20482501</v>
      </c>
      <c r="F2890" s="149" t="s">
        <v>6279</v>
      </c>
      <c r="G2890" s="149" t="s">
        <v>456</v>
      </c>
      <c r="H2890" s="149" t="s">
        <v>3308</v>
      </c>
      <c r="I2890" s="149" t="s">
        <v>3436</v>
      </c>
    </row>
    <row r="2891" spans="1:12" x14ac:dyDescent="0.2">
      <c r="A2891" s="149" t="s">
        <v>2920</v>
      </c>
      <c r="D2891" s="149" t="s">
        <v>3437</v>
      </c>
      <c r="E2891" s="149">
        <f t="shared" si="45"/>
        <v>20482502</v>
      </c>
      <c r="F2891" s="149" t="s">
        <v>6279</v>
      </c>
      <c r="G2891" s="149" t="s">
        <v>456</v>
      </c>
      <c r="H2891" s="149" t="s">
        <v>3308</v>
      </c>
      <c r="I2891" s="149" t="s">
        <v>3438</v>
      </c>
    </row>
    <row r="2892" spans="1:12" x14ac:dyDescent="0.2">
      <c r="A2892" s="149" t="s">
        <v>2920</v>
      </c>
      <c r="D2892" s="149" t="s">
        <v>3439</v>
      </c>
      <c r="E2892" s="149">
        <f t="shared" si="45"/>
        <v>20482599</v>
      </c>
      <c r="F2892" s="149" t="s">
        <v>6279</v>
      </c>
      <c r="G2892" s="149" t="s">
        <v>456</v>
      </c>
      <c r="H2892" s="149" t="s">
        <v>3308</v>
      </c>
      <c r="I2892" s="149" t="s">
        <v>3309</v>
      </c>
    </row>
    <row r="2893" spans="1:12" x14ac:dyDescent="0.2">
      <c r="A2893" s="149" t="s">
        <v>2920</v>
      </c>
      <c r="D2893" s="149" t="s">
        <v>3440</v>
      </c>
      <c r="E2893" s="149">
        <f t="shared" si="45"/>
        <v>26000320</v>
      </c>
      <c r="F2893" s="149" t="s">
        <v>6279</v>
      </c>
      <c r="G2893" s="149" t="s">
        <v>3441</v>
      </c>
      <c r="H2893" s="149" t="s">
        <v>4606</v>
      </c>
      <c r="I2893" s="149" t="s">
        <v>6446</v>
      </c>
    </row>
    <row r="2894" spans="1:12" x14ac:dyDescent="0.2">
      <c r="A2894" s="149" t="s">
        <v>2920</v>
      </c>
      <c r="D2894" s="149" t="s">
        <v>6447</v>
      </c>
      <c r="E2894" s="149">
        <f t="shared" si="45"/>
        <v>26500320</v>
      </c>
      <c r="F2894" s="149" t="s">
        <v>6279</v>
      </c>
      <c r="G2894" s="149" t="s">
        <v>6448</v>
      </c>
      <c r="H2894" s="149" t="s">
        <v>4606</v>
      </c>
      <c r="I2894" s="149" t="s">
        <v>6449</v>
      </c>
    </row>
    <row r="2895" spans="1:12" x14ac:dyDescent="0.2">
      <c r="A2895" s="149" t="s">
        <v>2920</v>
      </c>
      <c r="D2895" s="149" t="s">
        <v>6450</v>
      </c>
      <c r="E2895" s="149">
        <f t="shared" si="45"/>
        <v>27000320</v>
      </c>
      <c r="F2895" s="149" t="s">
        <v>6279</v>
      </c>
      <c r="G2895" s="149" t="s">
        <v>6451</v>
      </c>
      <c r="H2895" s="149" t="s">
        <v>4606</v>
      </c>
      <c r="I2895" s="149" t="s">
        <v>6452</v>
      </c>
    </row>
    <row r="2896" spans="1:12" x14ac:dyDescent="0.2">
      <c r="A2896" s="149" t="s">
        <v>2920</v>
      </c>
      <c r="D2896" s="149" t="s">
        <v>6453</v>
      </c>
      <c r="E2896" s="149">
        <f t="shared" si="45"/>
        <v>27300320</v>
      </c>
      <c r="F2896" s="149" t="s">
        <v>6279</v>
      </c>
      <c r="G2896" s="149" t="s">
        <v>6454</v>
      </c>
      <c r="H2896" s="149" t="s">
        <v>4606</v>
      </c>
      <c r="I2896" s="149" t="s">
        <v>6455</v>
      </c>
    </row>
    <row r="2897" spans="1:9" x14ac:dyDescent="0.2">
      <c r="A2897" s="149" t="s">
        <v>2920</v>
      </c>
      <c r="D2897" s="149" t="s">
        <v>6456</v>
      </c>
      <c r="E2897" s="149">
        <f t="shared" si="45"/>
        <v>27501001</v>
      </c>
      <c r="F2897" s="149" t="s">
        <v>6279</v>
      </c>
      <c r="G2897" s="149" t="s">
        <v>6457</v>
      </c>
      <c r="H2897" s="149" t="s">
        <v>6458</v>
      </c>
      <c r="I2897" s="149" t="s">
        <v>6459</v>
      </c>
    </row>
    <row r="2898" spans="1:9" x14ac:dyDescent="0.2">
      <c r="A2898" s="149" t="s">
        <v>2920</v>
      </c>
      <c r="D2898" s="149" t="s">
        <v>6460</v>
      </c>
      <c r="E2898" s="149">
        <f t="shared" si="45"/>
        <v>27501014</v>
      </c>
      <c r="F2898" s="149" t="s">
        <v>6279</v>
      </c>
      <c r="G2898" s="149" t="s">
        <v>6457</v>
      </c>
      <c r="H2898" s="149" t="s">
        <v>6458</v>
      </c>
      <c r="I2898" s="149" t="s">
        <v>6461</v>
      </c>
    </row>
    <row r="2899" spans="1:9" x14ac:dyDescent="0.2">
      <c r="A2899" s="149" t="s">
        <v>2920</v>
      </c>
      <c r="D2899" s="149" t="s">
        <v>6462</v>
      </c>
      <c r="E2899" s="149">
        <f t="shared" si="45"/>
        <v>27501015</v>
      </c>
      <c r="F2899" s="149" t="s">
        <v>6279</v>
      </c>
      <c r="G2899" s="149" t="s">
        <v>6457</v>
      </c>
      <c r="H2899" s="149" t="s">
        <v>6458</v>
      </c>
      <c r="I2899" s="149" t="s">
        <v>6463</v>
      </c>
    </row>
    <row r="2900" spans="1:9" x14ac:dyDescent="0.2">
      <c r="A2900" s="149" t="s">
        <v>2920</v>
      </c>
      <c r="D2900" s="149" t="s">
        <v>6464</v>
      </c>
      <c r="E2900" s="149">
        <f t="shared" si="45"/>
        <v>27502001</v>
      </c>
      <c r="F2900" s="149" t="s">
        <v>6279</v>
      </c>
      <c r="G2900" s="149" t="s">
        <v>6457</v>
      </c>
      <c r="H2900" s="149" t="s">
        <v>6465</v>
      </c>
      <c r="I2900" s="149" t="s">
        <v>6459</v>
      </c>
    </row>
    <row r="2901" spans="1:9" x14ac:dyDescent="0.2">
      <c r="A2901" s="149" t="s">
        <v>2920</v>
      </c>
      <c r="D2901" s="149" t="s">
        <v>6466</v>
      </c>
      <c r="E2901" s="149">
        <f t="shared" si="45"/>
        <v>27502011</v>
      </c>
      <c r="F2901" s="149" t="s">
        <v>6279</v>
      </c>
      <c r="G2901" s="149" t="s">
        <v>6457</v>
      </c>
      <c r="H2901" s="149" t="s">
        <v>6465</v>
      </c>
      <c r="I2901" s="149" t="s">
        <v>6467</v>
      </c>
    </row>
    <row r="2902" spans="1:9" x14ac:dyDescent="0.2">
      <c r="A2902" s="149" t="s">
        <v>2920</v>
      </c>
      <c r="D2902" s="149" t="s">
        <v>6468</v>
      </c>
      <c r="E2902" s="149">
        <f t="shared" si="45"/>
        <v>27505001</v>
      </c>
      <c r="F2902" s="149" t="s">
        <v>6279</v>
      </c>
      <c r="G2902" s="149" t="s">
        <v>6457</v>
      </c>
      <c r="H2902" s="149" t="s">
        <v>6469</v>
      </c>
      <c r="I2902" s="149" t="s">
        <v>6459</v>
      </c>
    </row>
    <row r="2903" spans="1:9" x14ac:dyDescent="0.2">
      <c r="A2903" s="149" t="s">
        <v>2920</v>
      </c>
      <c r="D2903" s="149" t="s">
        <v>6470</v>
      </c>
      <c r="E2903" s="149">
        <f t="shared" si="45"/>
        <v>27505011</v>
      </c>
      <c r="F2903" s="149" t="s">
        <v>6279</v>
      </c>
      <c r="G2903" s="149" t="s">
        <v>6457</v>
      </c>
      <c r="H2903" s="149" t="s">
        <v>6469</v>
      </c>
      <c r="I2903" s="149" t="s">
        <v>6467</v>
      </c>
    </row>
    <row r="2904" spans="1:9" x14ac:dyDescent="0.2">
      <c r="A2904" s="149" t="s">
        <v>2920</v>
      </c>
      <c r="D2904" s="149" t="s">
        <v>6471</v>
      </c>
      <c r="E2904" s="149">
        <f t="shared" si="45"/>
        <v>27601001</v>
      </c>
      <c r="F2904" s="149" t="s">
        <v>6279</v>
      </c>
      <c r="G2904" s="149" t="s">
        <v>6472</v>
      </c>
      <c r="H2904" s="149" t="s">
        <v>6458</v>
      </c>
      <c r="I2904" s="149" t="s">
        <v>6459</v>
      </c>
    </row>
    <row r="2905" spans="1:9" x14ac:dyDescent="0.2">
      <c r="A2905" s="149" t="s">
        <v>2920</v>
      </c>
      <c r="D2905" s="149" t="s">
        <v>6473</v>
      </c>
      <c r="E2905" s="149">
        <f t="shared" si="45"/>
        <v>27601014</v>
      </c>
      <c r="F2905" s="149" t="s">
        <v>6279</v>
      </c>
      <c r="G2905" s="149" t="s">
        <v>6472</v>
      </c>
      <c r="H2905" s="149" t="s">
        <v>6458</v>
      </c>
      <c r="I2905" s="149" t="s">
        <v>6461</v>
      </c>
    </row>
    <row r="2906" spans="1:9" x14ac:dyDescent="0.2">
      <c r="A2906" s="149" t="s">
        <v>2920</v>
      </c>
      <c r="D2906" s="149" t="s">
        <v>6474</v>
      </c>
      <c r="E2906" s="149">
        <f t="shared" si="45"/>
        <v>27601015</v>
      </c>
      <c r="F2906" s="149" t="s">
        <v>6279</v>
      </c>
      <c r="G2906" s="149" t="s">
        <v>6472</v>
      </c>
      <c r="H2906" s="149" t="s">
        <v>6458</v>
      </c>
      <c r="I2906" s="149" t="s">
        <v>6463</v>
      </c>
    </row>
    <row r="2907" spans="1:9" x14ac:dyDescent="0.2">
      <c r="A2907" s="149" t="s">
        <v>2920</v>
      </c>
      <c r="D2907" s="149" t="s">
        <v>6475</v>
      </c>
      <c r="E2907" s="149">
        <f t="shared" si="45"/>
        <v>27602001</v>
      </c>
      <c r="F2907" s="149" t="s">
        <v>6279</v>
      </c>
      <c r="G2907" s="149" t="s">
        <v>6472</v>
      </c>
      <c r="H2907" s="149" t="s">
        <v>6465</v>
      </c>
      <c r="I2907" s="149" t="s">
        <v>6459</v>
      </c>
    </row>
    <row r="2908" spans="1:9" x14ac:dyDescent="0.2">
      <c r="A2908" s="149" t="s">
        <v>2920</v>
      </c>
      <c r="D2908" s="149" t="s">
        <v>6476</v>
      </c>
      <c r="E2908" s="149">
        <f t="shared" si="45"/>
        <v>27602011</v>
      </c>
      <c r="F2908" s="149" t="s">
        <v>6279</v>
      </c>
      <c r="G2908" s="149" t="s">
        <v>6472</v>
      </c>
      <c r="H2908" s="149" t="s">
        <v>6465</v>
      </c>
      <c r="I2908" s="149" t="s">
        <v>6467</v>
      </c>
    </row>
    <row r="2909" spans="1:9" x14ac:dyDescent="0.2">
      <c r="A2909" s="149" t="s">
        <v>2920</v>
      </c>
      <c r="D2909" s="149" t="s">
        <v>6477</v>
      </c>
      <c r="E2909" s="149">
        <f t="shared" si="45"/>
        <v>27605001</v>
      </c>
      <c r="F2909" s="149" t="s">
        <v>6279</v>
      </c>
      <c r="G2909" s="149" t="s">
        <v>6472</v>
      </c>
      <c r="H2909" s="149" t="s">
        <v>6469</v>
      </c>
      <c r="I2909" s="149" t="s">
        <v>6459</v>
      </c>
    </row>
    <row r="2910" spans="1:9" x14ac:dyDescent="0.2">
      <c r="A2910" s="149" t="s">
        <v>2920</v>
      </c>
      <c r="D2910" s="149" t="s">
        <v>6478</v>
      </c>
      <c r="E2910" s="149">
        <f t="shared" si="45"/>
        <v>27605011</v>
      </c>
      <c r="F2910" s="149" t="s">
        <v>6279</v>
      </c>
      <c r="G2910" s="149" t="s">
        <v>6472</v>
      </c>
      <c r="H2910" s="149" t="s">
        <v>6469</v>
      </c>
      <c r="I2910" s="149" t="s">
        <v>6467</v>
      </c>
    </row>
    <row r="2911" spans="1:9" x14ac:dyDescent="0.2">
      <c r="A2911" s="149" t="s">
        <v>2920</v>
      </c>
      <c r="D2911" s="149" t="s">
        <v>6479</v>
      </c>
      <c r="E2911" s="149">
        <f t="shared" si="45"/>
        <v>28000211</v>
      </c>
      <c r="F2911" s="149" t="s">
        <v>6279</v>
      </c>
      <c r="G2911" s="149" t="s">
        <v>6480</v>
      </c>
      <c r="H2911" s="149" t="s">
        <v>6465</v>
      </c>
      <c r="I2911" s="149" t="s">
        <v>6481</v>
      </c>
    </row>
    <row r="2912" spans="1:9" x14ac:dyDescent="0.2">
      <c r="A2912" s="149" t="s">
        <v>2920</v>
      </c>
      <c r="D2912" s="149" t="s">
        <v>6482</v>
      </c>
      <c r="E2912" s="149">
        <f t="shared" si="45"/>
        <v>28000212</v>
      </c>
      <c r="F2912" s="149" t="s">
        <v>6279</v>
      </c>
      <c r="G2912" s="149" t="s">
        <v>6480</v>
      </c>
      <c r="H2912" s="149" t="s">
        <v>6465</v>
      </c>
      <c r="I2912" s="149" t="s">
        <v>6483</v>
      </c>
    </row>
    <row r="2913" spans="1:9" x14ac:dyDescent="0.2">
      <c r="A2913" s="149" t="s">
        <v>2920</v>
      </c>
      <c r="D2913" s="149" t="s">
        <v>6484</v>
      </c>
      <c r="E2913" s="149">
        <f t="shared" si="45"/>
        <v>28000213</v>
      </c>
      <c r="F2913" s="149" t="s">
        <v>6279</v>
      </c>
      <c r="G2913" s="149" t="s">
        <v>6480</v>
      </c>
      <c r="H2913" s="149" t="s">
        <v>6465</v>
      </c>
      <c r="I2913" s="149" t="s">
        <v>6485</v>
      </c>
    </row>
    <row r="2914" spans="1:9" x14ac:dyDescent="0.2">
      <c r="A2914" s="149" t="s">
        <v>2920</v>
      </c>
      <c r="D2914" s="149" t="s">
        <v>6486</v>
      </c>
      <c r="E2914" s="149">
        <f t="shared" si="45"/>
        <v>28000216</v>
      </c>
      <c r="F2914" s="149" t="s">
        <v>6279</v>
      </c>
      <c r="G2914" s="149" t="s">
        <v>6480</v>
      </c>
      <c r="H2914" s="149" t="s">
        <v>6465</v>
      </c>
      <c r="I2914" s="149" t="s">
        <v>6487</v>
      </c>
    </row>
    <row r="2915" spans="1:9" x14ac:dyDescent="0.2">
      <c r="A2915" s="149" t="s">
        <v>2920</v>
      </c>
      <c r="D2915" s="149" t="s">
        <v>6488</v>
      </c>
      <c r="E2915" s="149">
        <f t="shared" si="45"/>
        <v>28000217</v>
      </c>
      <c r="F2915" s="149" t="s">
        <v>6279</v>
      </c>
      <c r="G2915" s="149" t="s">
        <v>6480</v>
      </c>
      <c r="H2915" s="149" t="s">
        <v>6465</v>
      </c>
      <c r="I2915" s="149" t="s">
        <v>6489</v>
      </c>
    </row>
    <row r="2916" spans="1:9" x14ac:dyDescent="0.2">
      <c r="A2916" s="149" t="s">
        <v>2920</v>
      </c>
      <c r="D2916" s="149" t="s">
        <v>6490</v>
      </c>
      <c r="E2916" s="149">
        <f t="shared" si="45"/>
        <v>28000218</v>
      </c>
      <c r="F2916" s="149" t="s">
        <v>6279</v>
      </c>
      <c r="G2916" s="149" t="s">
        <v>6480</v>
      </c>
      <c r="H2916" s="149" t="s">
        <v>6465</v>
      </c>
      <c r="I2916" s="149" t="s">
        <v>6491</v>
      </c>
    </row>
    <row r="2917" spans="1:9" x14ac:dyDescent="0.2">
      <c r="A2917" s="149" t="s">
        <v>2920</v>
      </c>
      <c r="D2917" s="149" t="s">
        <v>6492</v>
      </c>
      <c r="E2917" s="149">
        <f t="shared" si="45"/>
        <v>28888801</v>
      </c>
      <c r="F2917" s="149" t="s">
        <v>6279</v>
      </c>
      <c r="G2917" s="149" t="s">
        <v>6493</v>
      </c>
      <c r="H2917" s="149" t="s">
        <v>6243</v>
      </c>
      <c r="I2917" s="149" t="s">
        <v>6494</v>
      </c>
    </row>
    <row r="2918" spans="1:9" x14ac:dyDescent="0.2">
      <c r="A2918" s="149" t="s">
        <v>2920</v>
      </c>
      <c r="B2918" s="152" t="s">
        <v>2902</v>
      </c>
      <c r="C2918" s="149" t="s">
        <v>6492</v>
      </c>
      <c r="D2918" s="149" t="s">
        <v>6495</v>
      </c>
      <c r="E2918" s="149">
        <f t="shared" si="45"/>
        <v>28888802</v>
      </c>
      <c r="F2918" s="149" t="s">
        <v>6279</v>
      </c>
      <c r="G2918" s="149" t="s">
        <v>6493</v>
      </c>
      <c r="H2918" s="149" t="s">
        <v>6243</v>
      </c>
      <c r="I2918" s="149" t="s">
        <v>6494</v>
      </c>
    </row>
    <row r="2919" spans="1:9" x14ac:dyDescent="0.2">
      <c r="A2919" s="149" t="s">
        <v>2920</v>
      </c>
      <c r="B2919" s="152" t="s">
        <v>2902</v>
      </c>
      <c r="C2919" s="149" t="s">
        <v>6492</v>
      </c>
      <c r="D2919" s="149" t="s">
        <v>6496</v>
      </c>
      <c r="E2919" s="149">
        <f t="shared" si="45"/>
        <v>28888803</v>
      </c>
      <c r="F2919" s="149" t="s">
        <v>6279</v>
      </c>
      <c r="G2919" s="149" t="s">
        <v>6493</v>
      </c>
      <c r="H2919" s="149" t="s">
        <v>6243</v>
      </c>
      <c r="I2919" s="149" t="s">
        <v>6494</v>
      </c>
    </row>
    <row r="2920" spans="1:9" x14ac:dyDescent="0.2">
      <c r="A2920" s="149" t="s">
        <v>2920</v>
      </c>
      <c r="D2920" s="149" t="s">
        <v>6497</v>
      </c>
      <c r="E2920" s="149">
        <f t="shared" si="45"/>
        <v>30100101</v>
      </c>
      <c r="F2920" s="149" t="s">
        <v>1250</v>
      </c>
      <c r="G2920" s="149" t="s">
        <v>6498</v>
      </c>
      <c r="H2920" s="149" t="s">
        <v>6499</v>
      </c>
      <c r="I2920" s="149" t="s">
        <v>2383</v>
      </c>
    </row>
    <row r="2921" spans="1:9" x14ac:dyDescent="0.2">
      <c r="A2921" s="149" t="s">
        <v>2920</v>
      </c>
      <c r="D2921" s="149" t="s">
        <v>6500</v>
      </c>
      <c r="E2921" s="149">
        <f t="shared" si="45"/>
        <v>30100102</v>
      </c>
      <c r="F2921" s="149" t="s">
        <v>1250</v>
      </c>
      <c r="G2921" s="149" t="s">
        <v>6498</v>
      </c>
      <c r="H2921" s="149" t="s">
        <v>6499</v>
      </c>
      <c r="I2921" s="149" t="s">
        <v>6501</v>
      </c>
    </row>
    <row r="2922" spans="1:9" x14ac:dyDescent="0.2">
      <c r="A2922" s="149" t="s">
        <v>2920</v>
      </c>
      <c r="D2922" s="149" t="s">
        <v>6502</v>
      </c>
      <c r="E2922" s="149">
        <f t="shared" si="45"/>
        <v>30100103</v>
      </c>
      <c r="F2922" s="149" t="s">
        <v>1250</v>
      </c>
      <c r="G2922" s="149" t="s">
        <v>6498</v>
      </c>
      <c r="H2922" s="149" t="s">
        <v>6499</v>
      </c>
      <c r="I2922" s="149" t="s">
        <v>6503</v>
      </c>
    </row>
    <row r="2923" spans="1:9" x14ac:dyDescent="0.2">
      <c r="A2923" s="149" t="s">
        <v>2920</v>
      </c>
      <c r="D2923" s="149" t="s">
        <v>6504</v>
      </c>
      <c r="E2923" s="149">
        <f t="shared" si="45"/>
        <v>30100104</v>
      </c>
      <c r="F2923" s="149" t="s">
        <v>1250</v>
      </c>
      <c r="G2923" s="149" t="s">
        <v>6498</v>
      </c>
      <c r="H2923" s="149" t="s">
        <v>6499</v>
      </c>
      <c r="I2923" s="149" t="s">
        <v>6505</v>
      </c>
    </row>
    <row r="2924" spans="1:9" x14ac:dyDescent="0.2">
      <c r="A2924" s="149" t="s">
        <v>2920</v>
      </c>
      <c r="D2924" s="149" t="s">
        <v>6506</v>
      </c>
      <c r="E2924" s="149">
        <f t="shared" si="45"/>
        <v>30100105</v>
      </c>
      <c r="F2924" s="149" t="s">
        <v>1250</v>
      </c>
      <c r="G2924" s="149" t="s">
        <v>6498</v>
      </c>
      <c r="H2924" s="149" t="s">
        <v>6499</v>
      </c>
      <c r="I2924" s="149" t="s">
        <v>6507</v>
      </c>
    </row>
    <row r="2925" spans="1:9" x14ac:dyDescent="0.2">
      <c r="A2925" s="149" t="s">
        <v>2920</v>
      </c>
      <c r="D2925" s="149" t="s">
        <v>6508</v>
      </c>
      <c r="E2925" s="149">
        <f t="shared" si="45"/>
        <v>30100106</v>
      </c>
      <c r="F2925" s="149" t="s">
        <v>1250</v>
      </c>
      <c r="G2925" s="149" t="s">
        <v>6498</v>
      </c>
      <c r="H2925" s="149" t="s">
        <v>6499</v>
      </c>
      <c r="I2925" s="149" t="s">
        <v>6509</v>
      </c>
    </row>
    <row r="2926" spans="1:9" x14ac:dyDescent="0.2">
      <c r="A2926" s="149" t="s">
        <v>2920</v>
      </c>
      <c r="D2926" s="149" t="s">
        <v>6510</v>
      </c>
      <c r="E2926" s="149">
        <f t="shared" si="45"/>
        <v>30100107</v>
      </c>
      <c r="F2926" s="149" t="s">
        <v>1250</v>
      </c>
      <c r="G2926" s="149" t="s">
        <v>6498</v>
      </c>
      <c r="H2926" s="149" t="s">
        <v>6499</v>
      </c>
      <c r="I2926" s="149" t="s">
        <v>6511</v>
      </c>
    </row>
    <row r="2927" spans="1:9" x14ac:dyDescent="0.2">
      <c r="A2927" s="149" t="s">
        <v>2920</v>
      </c>
      <c r="D2927" s="149" t="s">
        <v>6512</v>
      </c>
      <c r="E2927" s="149">
        <f t="shared" si="45"/>
        <v>30100108</v>
      </c>
      <c r="F2927" s="149" t="s">
        <v>1250</v>
      </c>
      <c r="G2927" s="149" t="s">
        <v>6498</v>
      </c>
      <c r="H2927" s="149" t="s">
        <v>6499</v>
      </c>
      <c r="I2927" s="149" t="s">
        <v>6513</v>
      </c>
    </row>
    <row r="2928" spans="1:9" x14ac:dyDescent="0.2">
      <c r="A2928" s="149" t="s">
        <v>2920</v>
      </c>
      <c r="D2928" s="149" t="s">
        <v>6514</v>
      </c>
      <c r="E2928" s="149">
        <f t="shared" si="45"/>
        <v>30100109</v>
      </c>
      <c r="F2928" s="149" t="s">
        <v>1250</v>
      </c>
      <c r="G2928" s="149" t="s">
        <v>6498</v>
      </c>
      <c r="H2928" s="149" t="s">
        <v>6499</v>
      </c>
      <c r="I2928" s="149" t="s">
        <v>6515</v>
      </c>
    </row>
    <row r="2929" spans="1:9" x14ac:dyDescent="0.2">
      <c r="A2929" s="149" t="s">
        <v>2920</v>
      </c>
      <c r="D2929" s="149" t="s">
        <v>6516</v>
      </c>
      <c r="E2929" s="149">
        <f t="shared" si="45"/>
        <v>30100110</v>
      </c>
      <c r="F2929" s="149" t="s">
        <v>1250</v>
      </c>
      <c r="G2929" s="149" t="s">
        <v>6498</v>
      </c>
      <c r="H2929" s="149" t="s">
        <v>6499</v>
      </c>
      <c r="I2929" s="149" t="s">
        <v>6517</v>
      </c>
    </row>
    <row r="2930" spans="1:9" x14ac:dyDescent="0.2">
      <c r="A2930" s="149" t="s">
        <v>2920</v>
      </c>
      <c r="D2930" s="149" t="s">
        <v>6518</v>
      </c>
      <c r="E2930" s="149">
        <f t="shared" si="45"/>
        <v>30100180</v>
      </c>
      <c r="F2930" s="149" t="s">
        <v>1250</v>
      </c>
      <c r="G2930" s="149" t="s">
        <v>6498</v>
      </c>
      <c r="H2930" s="149" t="s">
        <v>6499</v>
      </c>
      <c r="I2930" s="149" t="s">
        <v>6519</v>
      </c>
    </row>
    <row r="2931" spans="1:9" x14ac:dyDescent="0.2">
      <c r="A2931" s="149" t="s">
        <v>2920</v>
      </c>
      <c r="D2931" s="149" t="s">
        <v>6520</v>
      </c>
      <c r="E2931" s="149">
        <f t="shared" si="45"/>
        <v>30100199</v>
      </c>
      <c r="F2931" s="149" t="s">
        <v>1250</v>
      </c>
      <c r="G2931" s="149" t="s">
        <v>6498</v>
      </c>
      <c r="H2931" s="149" t="s">
        <v>6499</v>
      </c>
      <c r="I2931" s="149" t="s">
        <v>6243</v>
      </c>
    </row>
    <row r="2932" spans="1:9" x14ac:dyDescent="0.2">
      <c r="A2932" s="149" t="s">
        <v>2920</v>
      </c>
      <c r="D2932" s="149" t="s">
        <v>6521</v>
      </c>
      <c r="E2932" s="149">
        <f t="shared" si="45"/>
        <v>30100305</v>
      </c>
      <c r="F2932" s="149" t="s">
        <v>1250</v>
      </c>
      <c r="G2932" s="149" t="s">
        <v>6498</v>
      </c>
      <c r="H2932" s="149" t="s">
        <v>6522</v>
      </c>
      <c r="I2932" s="149" t="s">
        <v>6523</v>
      </c>
    </row>
    <row r="2933" spans="1:9" x14ac:dyDescent="0.2">
      <c r="A2933" s="149" t="s">
        <v>2920</v>
      </c>
      <c r="D2933" s="149" t="s">
        <v>6524</v>
      </c>
      <c r="E2933" s="149">
        <f t="shared" si="45"/>
        <v>30100306</v>
      </c>
      <c r="F2933" s="149" t="s">
        <v>1250</v>
      </c>
      <c r="G2933" s="149" t="s">
        <v>6498</v>
      </c>
      <c r="H2933" s="149" t="s">
        <v>6522</v>
      </c>
      <c r="I2933" s="149" t="s">
        <v>6525</v>
      </c>
    </row>
    <row r="2934" spans="1:9" x14ac:dyDescent="0.2">
      <c r="A2934" s="149" t="s">
        <v>2920</v>
      </c>
      <c r="D2934" s="149" t="s">
        <v>6526</v>
      </c>
      <c r="E2934" s="149">
        <f t="shared" si="45"/>
        <v>30100307</v>
      </c>
      <c r="F2934" s="149" t="s">
        <v>1250</v>
      </c>
      <c r="G2934" s="149" t="s">
        <v>6498</v>
      </c>
      <c r="H2934" s="149" t="s">
        <v>6522</v>
      </c>
      <c r="I2934" s="149" t="s">
        <v>6527</v>
      </c>
    </row>
    <row r="2935" spans="1:9" x14ac:dyDescent="0.2">
      <c r="A2935" s="149" t="s">
        <v>2920</v>
      </c>
      <c r="D2935" s="149" t="s">
        <v>6528</v>
      </c>
      <c r="E2935" s="149">
        <f t="shared" si="45"/>
        <v>30100308</v>
      </c>
      <c r="F2935" s="149" t="s">
        <v>1250</v>
      </c>
      <c r="G2935" s="149" t="s">
        <v>6498</v>
      </c>
      <c r="H2935" s="149" t="s">
        <v>6522</v>
      </c>
      <c r="I2935" s="149" t="s">
        <v>6529</v>
      </c>
    </row>
    <row r="2936" spans="1:9" x14ac:dyDescent="0.2">
      <c r="A2936" s="149" t="s">
        <v>2920</v>
      </c>
      <c r="D2936" s="149" t="s">
        <v>6530</v>
      </c>
      <c r="E2936" s="149">
        <f t="shared" si="45"/>
        <v>30100309</v>
      </c>
      <c r="F2936" s="149" t="s">
        <v>1250</v>
      </c>
      <c r="G2936" s="149" t="s">
        <v>6498</v>
      </c>
      <c r="H2936" s="149" t="s">
        <v>6522</v>
      </c>
      <c r="I2936" s="149" t="s">
        <v>6531</v>
      </c>
    </row>
    <row r="2937" spans="1:9" x14ac:dyDescent="0.2">
      <c r="A2937" s="149" t="s">
        <v>2920</v>
      </c>
      <c r="D2937" s="149" t="s">
        <v>6532</v>
      </c>
      <c r="E2937" s="149">
        <f t="shared" si="45"/>
        <v>30100310</v>
      </c>
      <c r="F2937" s="149" t="s">
        <v>1250</v>
      </c>
      <c r="G2937" s="149" t="s">
        <v>6498</v>
      </c>
      <c r="H2937" s="149" t="s">
        <v>6522</v>
      </c>
      <c r="I2937" s="149" t="s">
        <v>6533</v>
      </c>
    </row>
    <row r="2938" spans="1:9" x14ac:dyDescent="0.2">
      <c r="A2938" s="149" t="s">
        <v>2920</v>
      </c>
      <c r="D2938" s="149" t="s">
        <v>6534</v>
      </c>
      <c r="E2938" s="149">
        <f t="shared" si="45"/>
        <v>30100399</v>
      </c>
      <c r="F2938" s="149" t="s">
        <v>1250</v>
      </c>
      <c r="G2938" s="149" t="s">
        <v>6498</v>
      </c>
      <c r="H2938" s="149" t="s">
        <v>6522</v>
      </c>
      <c r="I2938" s="149" t="s">
        <v>6243</v>
      </c>
    </row>
    <row r="2939" spans="1:9" x14ac:dyDescent="0.2">
      <c r="A2939" s="149" t="s">
        <v>2920</v>
      </c>
      <c r="D2939" s="149" t="s">
        <v>6535</v>
      </c>
      <c r="E2939" s="149">
        <f t="shared" si="45"/>
        <v>30100501</v>
      </c>
      <c r="F2939" s="149" t="s">
        <v>1250</v>
      </c>
      <c r="G2939" s="149" t="s">
        <v>6498</v>
      </c>
      <c r="H2939" s="149" t="s">
        <v>6536</v>
      </c>
      <c r="I2939" s="149" t="s">
        <v>6537</v>
      </c>
    </row>
    <row r="2940" spans="1:9" x14ac:dyDescent="0.2">
      <c r="A2940" s="149" t="s">
        <v>2920</v>
      </c>
      <c r="D2940" s="149" t="s">
        <v>6538</v>
      </c>
      <c r="E2940" s="149">
        <f t="shared" si="45"/>
        <v>30100502</v>
      </c>
      <c r="F2940" s="149" t="s">
        <v>1250</v>
      </c>
      <c r="G2940" s="149" t="s">
        <v>6498</v>
      </c>
      <c r="H2940" s="149" t="s">
        <v>6536</v>
      </c>
      <c r="I2940" s="149" t="s">
        <v>6539</v>
      </c>
    </row>
    <row r="2941" spans="1:9" x14ac:dyDescent="0.2">
      <c r="A2941" s="149" t="s">
        <v>2920</v>
      </c>
      <c r="D2941" s="149" t="s">
        <v>6540</v>
      </c>
      <c r="E2941" s="149">
        <f t="shared" si="45"/>
        <v>30100503</v>
      </c>
      <c r="F2941" s="149" t="s">
        <v>1250</v>
      </c>
      <c r="G2941" s="149" t="s">
        <v>6498</v>
      </c>
      <c r="H2941" s="149" t="s">
        <v>6536</v>
      </c>
      <c r="I2941" s="149" t="s">
        <v>6541</v>
      </c>
    </row>
    <row r="2942" spans="1:9" x14ac:dyDescent="0.2">
      <c r="A2942" s="149" t="s">
        <v>2920</v>
      </c>
      <c r="D2942" s="149" t="s">
        <v>6542</v>
      </c>
      <c r="E2942" s="149">
        <f t="shared" si="45"/>
        <v>30100504</v>
      </c>
      <c r="F2942" s="149" t="s">
        <v>1250</v>
      </c>
      <c r="G2942" s="149" t="s">
        <v>6498</v>
      </c>
      <c r="H2942" s="149" t="s">
        <v>6536</v>
      </c>
      <c r="I2942" s="149" t="s">
        <v>6543</v>
      </c>
    </row>
    <row r="2943" spans="1:9" x14ac:dyDescent="0.2">
      <c r="A2943" s="149" t="s">
        <v>2920</v>
      </c>
      <c r="D2943" s="149" t="s">
        <v>6544</v>
      </c>
      <c r="E2943" s="149">
        <f t="shared" si="45"/>
        <v>30100506</v>
      </c>
      <c r="F2943" s="149" t="s">
        <v>1250</v>
      </c>
      <c r="G2943" s="149" t="s">
        <v>6498</v>
      </c>
      <c r="H2943" s="149" t="s">
        <v>6536</v>
      </c>
      <c r="I2943" s="149" t="s">
        <v>6545</v>
      </c>
    </row>
    <row r="2944" spans="1:9" x14ac:dyDescent="0.2">
      <c r="A2944" s="149" t="s">
        <v>2920</v>
      </c>
      <c r="D2944" s="149" t="s">
        <v>6546</v>
      </c>
      <c r="E2944" s="149">
        <f t="shared" si="45"/>
        <v>30100507</v>
      </c>
      <c r="F2944" s="149" t="s">
        <v>1250</v>
      </c>
      <c r="G2944" s="149" t="s">
        <v>6498</v>
      </c>
      <c r="H2944" s="149" t="s">
        <v>6536</v>
      </c>
      <c r="I2944" s="149" t="s">
        <v>6547</v>
      </c>
    </row>
    <row r="2945" spans="1:9" x14ac:dyDescent="0.2">
      <c r="A2945" s="149" t="s">
        <v>2920</v>
      </c>
      <c r="D2945" s="149" t="s">
        <v>6548</v>
      </c>
      <c r="E2945" s="149">
        <f t="shared" si="45"/>
        <v>30100508</v>
      </c>
      <c r="F2945" s="149" t="s">
        <v>1250</v>
      </c>
      <c r="G2945" s="149" t="s">
        <v>6498</v>
      </c>
      <c r="H2945" s="149" t="s">
        <v>6536</v>
      </c>
      <c r="I2945" s="149" t="s">
        <v>6549</v>
      </c>
    </row>
    <row r="2946" spans="1:9" x14ac:dyDescent="0.2">
      <c r="A2946" s="149" t="s">
        <v>2920</v>
      </c>
      <c r="D2946" s="149" t="s">
        <v>6550</v>
      </c>
      <c r="E2946" s="149">
        <f t="shared" ref="E2946:E3009" si="46">VALUE(D2946)</f>
        <v>30100509</v>
      </c>
      <c r="F2946" s="149" t="s">
        <v>1250</v>
      </c>
      <c r="G2946" s="149" t="s">
        <v>6498</v>
      </c>
      <c r="H2946" s="149" t="s">
        <v>6536</v>
      </c>
      <c r="I2946" s="149" t="s">
        <v>3542</v>
      </c>
    </row>
    <row r="2947" spans="1:9" x14ac:dyDescent="0.2">
      <c r="A2947" s="149" t="s">
        <v>2920</v>
      </c>
      <c r="D2947" s="149" t="s">
        <v>3543</v>
      </c>
      <c r="E2947" s="149">
        <f t="shared" si="46"/>
        <v>30100510</v>
      </c>
      <c r="F2947" s="149" t="s">
        <v>1250</v>
      </c>
      <c r="G2947" s="149" t="s">
        <v>6498</v>
      </c>
      <c r="H2947" s="149" t="s">
        <v>6536</v>
      </c>
      <c r="I2947" s="149" t="s">
        <v>3544</v>
      </c>
    </row>
    <row r="2948" spans="1:9" x14ac:dyDescent="0.2">
      <c r="A2948" s="149" t="s">
        <v>2920</v>
      </c>
      <c r="D2948" s="149" t="s">
        <v>3545</v>
      </c>
      <c r="E2948" s="149">
        <f t="shared" si="46"/>
        <v>30100599</v>
      </c>
      <c r="F2948" s="149" t="s">
        <v>1250</v>
      </c>
      <c r="G2948" s="149" t="s">
        <v>6498</v>
      </c>
      <c r="H2948" s="149" t="s">
        <v>6536</v>
      </c>
      <c r="I2948" s="149" t="s">
        <v>6243</v>
      </c>
    </row>
    <row r="2949" spans="1:9" x14ac:dyDescent="0.2">
      <c r="A2949" s="149" t="s">
        <v>2920</v>
      </c>
      <c r="D2949" s="149" t="s">
        <v>3546</v>
      </c>
      <c r="E2949" s="149">
        <f t="shared" si="46"/>
        <v>30100601</v>
      </c>
      <c r="F2949" s="149" t="s">
        <v>1250</v>
      </c>
      <c r="G2949" s="149" t="s">
        <v>6498</v>
      </c>
      <c r="H2949" s="149" t="s">
        <v>3547</v>
      </c>
      <c r="I2949" s="149" t="s">
        <v>2383</v>
      </c>
    </row>
    <row r="2950" spans="1:9" x14ac:dyDescent="0.2">
      <c r="A2950" s="149" t="s">
        <v>2920</v>
      </c>
      <c r="D2950" s="149" t="s">
        <v>3548</v>
      </c>
      <c r="E2950" s="149">
        <f t="shared" si="46"/>
        <v>30100603</v>
      </c>
      <c r="F2950" s="149" t="s">
        <v>1250</v>
      </c>
      <c r="G2950" s="149" t="s">
        <v>6498</v>
      </c>
      <c r="H2950" s="149" t="s">
        <v>3547</v>
      </c>
      <c r="I2950" s="149" t="s">
        <v>3549</v>
      </c>
    </row>
    <row r="2951" spans="1:9" x14ac:dyDescent="0.2">
      <c r="A2951" s="149" t="s">
        <v>2920</v>
      </c>
      <c r="D2951" s="149" t="s">
        <v>3550</v>
      </c>
      <c r="E2951" s="149">
        <f t="shared" si="46"/>
        <v>30100604</v>
      </c>
      <c r="F2951" s="149" t="s">
        <v>1250</v>
      </c>
      <c r="G2951" s="149" t="s">
        <v>6498</v>
      </c>
      <c r="H2951" s="149" t="s">
        <v>3547</v>
      </c>
      <c r="I2951" s="149" t="s">
        <v>3551</v>
      </c>
    </row>
    <row r="2952" spans="1:9" x14ac:dyDescent="0.2">
      <c r="A2952" s="149" t="s">
        <v>2920</v>
      </c>
      <c r="D2952" s="149" t="s">
        <v>3552</v>
      </c>
      <c r="E2952" s="149">
        <f t="shared" si="46"/>
        <v>30100605</v>
      </c>
      <c r="F2952" s="149" t="s">
        <v>1250</v>
      </c>
      <c r="G2952" s="149" t="s">
        <v>6498</v>
      </c>
      <c r="H2952" s="149" t="s">
        <v>3547</v>
      </c>
      <c r="I2952" s="149" t="s">
        <v>3553</v>
      </c>
    </row>
    <row r="2953" spans="1:9" x14ac:dyDescent="0.2">
      <c r="A2953" s="149" t="s">
        <v>2920</v>
      </c>
      <c r="D2953" s="149" t="s">
        <v>3554</v>
      </c>
      <c r="E2953" s="149">
        <f t="shared" si="46"/>
        <v>30100606</v>
      </c>
      <c r="F2953" s="149" t="s">
        <v>1250</v>
      </c>
      <c r="G2953" s="149" t="s">
        <v>6498</v>
      </c>
      <c r="H2953" s="149" t="s">
        <v>3547</v>
      </c>
      <c r="I2953" s="149" t="s">
        <v>3555</v>
      </c>
    </row>
    <row r="2954" spans="1:9" x14ac:dyDescent="0.2">
      <c r="A2954" s="149" t="s">
        <v>2920</v>
      </c>
      <c r="D2954" s="149" t="s">
        <v>3556</v>
      </c>
      <c r="E2954" s="149">
        <f t="shared" si="46"/>
        <v>30100607</v>
      </c>
      <c r="F2954" s="149" t="s">
        <v>1250</v>
      </c>
      <c r="G2954" s="149" t="s">
        <v>6498</v>
      </c>
      <c r="H2954" s="149" t="s">
        <v>3547</v>
      </c>
      <c r="I2954" s="149" t="s">
        <v>2368</v>
      </c>
    </row>
    <row r="2955" spans="1:9" x14ac:dyDescent="0.2">
      <c r="A2955" s="149" t="s">
        <v>2920</v>
      </c>
      <c r="D2955" s="149" t="s">
        <v>3557</v>
      </c>
      <c r="E2955" s="149">
        <f t="shared" si="46"/>
        <v>30100608</v>
      </c>
      <c r="F2955" s="149" t="s">
        <v>1250</v>
      </c>
      <c r="G2955" s="149" t="s">
        <v>6498</v>
      </c>
      <c r="H2955" s="149" t="s">
        <v>3547</v>
      </c>
      <c r="I2955" s="149" t="s">
        <v>3558</v>
      </c>
    </row>
    <row r="2956" spans="1:9" x14ac:dyDescent="0.2">
      <c r="A2956" s="149" t="s">
        <v>2920</v>
      </c>
      <c r="D2956" s="149" t="s">
        <v>3559</v>
      </c>
      <c r="E2956" s="149">
        <f t="shared" si="46"/>
        <v>30100699</v>
      </c>
      <c r="F2956" s="149" t="s">
        <v>1250</v>
      </c>
      <c r="G2956" s="149" t="s">
        <v>6498</v>
      </c>
      <c r="H2956" s="149" t="s">
        <v>3547</v>
      </c>
      <c r="I2956" s="149" t="s">
        <v>6243</v>
      </c>
    </row>
    <row r="2957" spans="1:9" x14ac:dyDescent="0.2">
      <c r="A2957" s="149" t="s">
        <v>2920</v>
      </c>
      <c r="D2957" s="149" t="s">
        <v>3560</v>
      </c>
      <c r="E2957" s="149">
        <f t="shared" si="46"/>
        <v>30100701</v>
      </c>
      <c r="F2957" s="149" t="s">
        <v>1250</v>
      </c>
      <c r="G2957" s="149" t="s">
        <v>6498</v>
      </c>
      <c r="H2957" s="149" t="s">
        <v>3561</v>
      </c>
      <c r="I2957" s="149" t="s">
        <v>3562</v>
      </c>
    </row>
    <row r="2958" spans="1:9" x14ac:dyDescent="0.2">
      <c r="A2958" s="149" t="s">
        <v>2920</v>
      </c>
      <c r="D2958" s="149" t="s">
        <v>3563</v>
      </c>
      <c r="E2958" s="149">
        <f t="shared" si="46"/>
        <v>30100702</v>
      </c>
      <c r="F2958" s="149" t="s">
        <v>1250</v>
      </c>
      <c r="G2958" s="149" t="s">
        <v>6498</v>
      </c>
      <c r="H2958" s="149" t="s">
        <v>3561</v>
      </c>
      <c r="I2958" s="149" t="s">
        <v>6566</v>
      </c>
    </row>
    <row r="2959" spans="1:9" x14ac:dyDescent="0.2">
      <c r="A2959" s="149" t="s">
        <v>2920</v>
      </c>
      <c r="D2959" s="149" t="s">
        <v>6567</v>
      </c>
      <c r="E2959" s="149">
        <f t="shared" si="46"/>
        <v>30100704</v>
      </c>
      <c r="F2959" s="149" t="s">
        <v>1250</v>
      </c>
      <c r="G2959" s="149" t="s">
        <v>6498</v>
      </c>
      <c r="H2959" s="149" t="s">
        <v>3561</v>
      </c>
      <c r="I2959" s="149" t="s">
        <v>6568</v>
      </c>
    </row>
    <row r="2960" spans="1:9" x14ac:dyDescent="0.2">
      <c r="A2960" s="149" t="s">
        <v>2920</v>
      </c>
      <c r="D2960" s="149" t="s">
        <v>6569</v>
      </c>
      <c r="E2960" s="149">
        <f t="shared" si="46"/>
        <v>30100705</v>
      </c>
      <c r="F2960" s="149" t="s">
        <v>1250</v>
      </c>
      <c r="G2960" s="149" t="s">
        <v>6498</v>
      </c>
      <c r="H2960" s="149" t="s">
        <v>3561</v>
      </c>
      <c r="I2960" s="149" t="s">
        <v>6570</v>
      </c>
    </row>
    <row r="2961" spans="1:9" x14ac:dyDescent="0.2">
      <c r="A2961" s="149" t="s">
        <v>2920</v>
      </c>
      <c r="D2961" s="149" t="s">
        <v>6571</v>
      </c>
      <c r="E2961" s="149">
        <f t="shared" si="46"/>
        <v>30100706</v>
      </c>
      <c r="F2961" s="149" t="s">
        <v>1250</v>
      </c>
      <c r="G2961" s="149" t="s">
        <v>6498</v>
      </c>
      <c r="H2961" s="149" t="s">
        <v>3561</v>
      </c>
      <c r="I2961" s="149" t="s">
        <v>6572</v>
      </c>
    </row>
    <row r="2962" spans="1:9" x14ac:dyDescent="0.2">
      <c r="A2962" s="149" t="s">
        <v>2920</v>
      </c>
      <c r="D2962" s="149" t="s">
        <v>6573</v>
      </c>
      <c r="E2962" s="149">
        <f t="shared" si="46"/>
        <v>30100707</v>
      </c>
      <c r="F2962" s="149" t="s">
        <v>1250</v>
      </c>
      <c r="G2962" s="149" t="s">
        <v>6498</v>
      </c>
      <c r="H2962" s="149" t="s">
        <v>3561</v>
      </c>
      <c r="I2962" s="149" t="s">
        <v>6574</v>
      </c>
    </row>
    <row r="2963" spans="1:9" x14ac:dyDescent="0.2">
      <c r="A2963" s="149" t="s">
        <v>2920</v>
      </c>
      <c r="D2963" s="149" t="s">
        <v>6575</v>
      </c>
      <c r="E2963" s="149">
        <f t="shared" si="46"/>
        <v>30100708</v>
      </c>
      <c r="F2963" s="149" t="s">
        <v>1250</v>
      </c>
      <c r="G2963" s="149" t="s">
        <v>6498</v>
      </c>
      <c r="H2963" s="149" t="s">
        <v>3561</v>
      </c>
      <c r="I2963" s="149" t="s">
        <v>6576</v>
      </c>
    </row>
    <row r="2964" spans="1:9" x14ac:dyDescent="0.2">
      <c r="A2964" s="149" t="s">
        <v>2920</v>
      </c>
      <c r="D2964" s="149" t="s">
        <v>6577</v>
      </c>
      <c r="E2964" s="149">
        <f t="shared" si="46"/>
        <v>30100709</v>
      </c>
      <c r="F2964" s="149" t="s">
        <v>1250</v>
      </c>
      <c r="G2964" s="149" t="s">
        <v>6498</v>
      </c>
      <c r="H2964" s="149" t="s">
        <v>3561</v>
      </c>
      <c r="I2964" s="149" t="s">
        <v>6578</v>
      </c>
    </row>
    <row r="2965" spans="1:9" x14ac:dyDescent="0.2">
      <c r="A2965" s="149" t="s">
        <v>2920</v>
      </c>
      <c r="D2965" s="149" t="s">
        <v>6579</v>
      </c>
      <c r="E2965" s="149">
        <f t="shared" si="46"/>
        <v>30100799</v>
      </c>
      <c r="F2965" s="149" t="s">
        <v>1250</v>
      </c>
      <c r="G2965" s="149" t="s">
        <v>6498</v>
      </c>
      <c r="H2965" s="149" t="s">
        <v>3561</v>
      </c>
      <c r="I2965" s="149" t="s">
        <v>6580</v>
      </c>
    </row>
    <row r="2966" spans="1:9" x14ac:dyDescent="0.2">
      <c r="A2966" s="149" t="s">
        <v>2920</v>
      </c>
      <c r="D2966" s="149" t="s">
        <v>6581</v>
      </c>
      <c r="E2966" s="149">
        <f t="shared" si="46"/>
        <v>30100801</v>
      </c>
      <c r="F2966" s="149" t="s">
        <v>1250</v>
      </c>
      <c r="G2966" s="149" t="s">
        <v>6498</v>
      </c>
      <c r="H2966" s="149" t="s">
        <v>3582</v>
      </c>
      <c r="I2966" s="149" t="s">
        <v>3583</v>
      </c>
    </row>
    <row r="2967" spans="1:9" x14ac:dyDescent="0.2">
      <c r="A2967" s="149" t="s">
        <v>2920</v>
      </c>
      <c r="D2967" s="149" t="s">
        <v>3584</v>
      </c>
      <c r="E2967" s="149">
        <f t="shared" si="46"/>
        <v>30100802</v>
      </c>
      <c r="F2967" s="149" t="s">
        <v>1250</v>
      </c>
      <c r="G2967" s="149" t="s">
        <v>6498</v>
      </c>
      <c r="H2967" s="149" t="s">
        <v>3582</v>
      </c>
      <c r="I2967" s="149" t="s">
        <v>3585</v>
      </c>
    </row>
    <row r="2968" spans="1:9" x14ac:dyDescent="0.2">
      <c r="A2968" s="149" t="s">
        <v>2920</v>
      </c>
      <c r="D2968" s="149" t="s">
        <v>3586</v>
      </c>
      <c r="E2968" s="149">
        <f t="shared" si="46"/>
        <v>30100803</v>
      </c>
      <c r="F2968" s="149" t="s">
        <v>1250</v>
      </c>
      <c r="G2968" s="149" t="s">
        <v>6498</v>
      </c>
      <c r="H2968" s="149" t="s">
        <v>3582</v>
      </c>
      <c r="I2968" s="149" t="s">
        <v>3587</v>
      </c>
    </row>
    <row r="2969" spans="1:9" x14ac:dyDescent="0.2">
      <c r="A2969" s="149" t="s">
        <v>2920</v>
      </c>
      <c r="D2969" s="149" t="s">
        <v>3588</v>
      </c>
      <c r="E2969" s="149">
        <f t="shared" si="46"/>
        <v>30100804</v>
      </c>
      <c r="F2969" s="149" t="s">
        <v>1250</v>
      </c>
      <c r="G2969" s="149" t="s">
        <v>6498</v>
      </c>
      <c r="H2969" s="149" t="s">
        <v>3582</v>
      </c>
      <c r="I2969" s="149" t="s">
        <v>952</v>
      </c>
    </row>
    <row r="2970" spans="1:9" x14ac:dyDescent="0.2">
      <c r="A2970" s="149" t="s">
        <v>2920</v>
      </c>
      <c r="D2970" s="149" t="s">
        <v>953</v>
      </c>
      <c r="E2970" s="149">
        <f t="shared" si="46"/>
        <v>30100805</v>
      </c>
      <c r="F2970" s="149" t="s">
        <v>1250</v>
      </c>
      <c r="G2970" s="149" t="s">
        <v>6498</v>
      </c>
      <c r="H2970" s="149" t="s">
        <v>3582</v>
      </c>
      <c r="I2970" s="149" t="s">
        <v>954</v>
      </c>
    </row>
    <row r="2971" spans="1:9" x14ac:dyDescent="0.2">
      <c r="A2971" s="149" t="s">
        <v>2920</v>
      </c>
      <c r="D2971" s="149" t="s">
        <v>955</v>
      </c>
      <c r="E2971" s="149">
        <f t="shared" si="46"/>
        <v>30100899</v>
      </c>
      <c r="F2971" s="149" t="s">
        <v>1250</v>
      </c>
      <c r="G2971" s="149" t="s">
        <v>6498</v>
      </c>
      <c r="H2971" s="149" t="s">
        <v>3582</v>
      </c>
      <c r="I2971" s="149" t="s">
        <v>6243</v>
      </c>
    </row>
    <row r="2972" spans="1:9" x14ac:dyDescent="0.2">
      <c r="A2972" s="149" t="s">
        <v>2920</v>
      </c>
      <c r="D2972" s="149" t="s">
        <v>956</v>
      </c>
      <c r="E2972" s="149">
        <f t="shared" si="46"/>
        <v>30100901</v>
      </c>
      <c r="F2972" s="149" t="s">
        <v>1250</v>
      </c>
      <c r="G2972" s="149" t="s">
        <v>6498</v>
      </c>
      <c r="H2972" s="149" t="s">
        <v>957</v>
      </c>
      <c r="I2972" s="149" t="s">
        <v>958</v>
      </c>
    </row>
    <row r="2973" spans="1:9" x14ac:dyDescent="0.2">
      <c r="A2973" s="149" t="s">
        <v>2920</v>
      </c>
      <c r="D2973" s="149" t="s">
        <v>959</v>
      </c>
      <c r="E2973" s="149">
        <f t="shared" si="46"/>
        <v>30100902</v>
      </c>
      <c r="F2973" s="149" t="s">
        <v>1250</v>
      </c>
      <c r="G2973" s="149" t="s">
        <v>6498</v>
      </c>
      <c r="H2973" s="149" t="s">
        <v>957</v>
      </c>
      <c r="I2973" s="149" t="s">
        <v>960</v>
      </c>
    </row>
    <row r="2974" spans="1:9" x14ac:dyDescent="0.2">
      <c r="A2974" s="149" t="s">
        <v>2920</v>
      </c>
      <c r="D2974" s="149" t="s">
        <v>961</v>
      </c>
      <c r="E2974" s="149">
        <f t="shared" si="46"/>
        <v>30100905</v>
      </c>
      <c r="F2974" s="149" t="s">
        <v>1250</v>
      </c>
      <c r="G2974" s="149" t="s">
        <v>6498</v>
      </c>
      <c r="H2974" s="149" t="s">
        <v>957</v>
      </c>
      <c r="I2974" s="149" t="s">
        <v>962</v>
      </c>
    </row>
    <row r="2975" spans="1:9" x14ac:dyDescent="0.2">
      <c r="A2975" s="149" t="s">
        <v>2920</v>
      </c>
      <c r="D2975" s="149" t="s">
        <v>963</v>
      </c>
      <c r="E2975" s="149">
        <f t="shared" si="46"/>
        <v>30100906</v>
      </c>
      <c r="F2975" s="149" t="s">
        <v>1250</v>
      </c>
      <c r="G2975" s="149" t="s">
        <v>6498</v>
      </c>
      <c r="H2975" s="149" t="s">
        <v>957</v>
      </c>
      <c r="I2975" s="149" t="s">
        <v>964</v>
      </c>
    </row>
    <row r="2976" spans="1:9" x14ac:dyDescent="0.2">
      <c r="A2976" s="149" t="s">
        <v>2920</v>
      </c>
      <c r="D2976" s="149" t="s">
        <v>965</v>
      </c>
      <c r="E2976" s="149">
        <f t="shared" si="46"/>
        <v>30100907</v>
      </c>
      <c r="F2976" s="149" t="s">
        <v>1250</v>
      </c>
      <c r="G2976" s="149" t="s">
        <v>6498</v>
      </c>
      <c r="H2976" s="149" t="s">
        <v>957</v>
      </c>
      <c r="I2976" s="149" t="s">
        <v>966</v>
      </c>
    </row>
    <row r="2977" spans="1:9" x14ac:dyDescent="0.2">
      <c r="A2977" s="149" t="s">
        <v>2920</v>
      </c>
      <c r="D2977" s="149" t="s">
        <v>967</v>
      </c>
      <c r="E2977" s="149">
        <f t="shared" si="46"/>
        <v>30100908</v>
      </c>
      <c r="F2977" s="149" t="s">
        <v>1250</v>
      </c>
      <c r="G2977" s="149" t="s">
        <v>6498</v>
      </c>
      <c r="H2977" s="149" t="s">
        <v>957</v>
      </c>
      <c r="I2977" s="149" t="s">
        <v>968</v>
      </c>
    </row>
    <row r="2978" spans="1:9" x14ac:dyDescent="0.2">
      <c r="A2978" s="149" t="s">
        <v>2920</v>
      </c>
      <c r="D2978" s="149" t="s">
        <v>969</v>
      </c>
      <c r="E2978" s="149">
        <f t="shared" si="46"/>
        <v>30100909</v>
      </c>
      <c r="F2978" s="149" t="s">
        <v>1250</v>
      </c>
      <c r="G2978" s="149" t="s">
        <v>6498</v>
      </c>
      <c r="H2978" s="149" t="s">
        <v>957</v>
      </c>
      <c r="I2978" s="149" t="s">
        <v>970</v>
      </c>
    </row>
    <row r="2979" spans="1:9" x14ac:dyDescent="0.2">
      <c r="A2979" s="149" t="s">
        <v>2920</v>
      </c>
      <c r="D2979" s="149" t="s">
        <v>971</v>
      </c>
      <c r="E2979" s="149">
        <f t="shared" si="46"/>
        <v>30100910</v>
      </c>
      <c r="F2979" s="149" t="s">
        <v>1250</v>
      </c>
      <c r="G2979" s="149" t="s">
        <v>6498</v>
      </c>
      <c r="H2979" s="149" t="s">
        <v>957</v>
      </c>
      <c r="I2979" s="149" t="s">
        <v>972</v>
      </c>
    </row>
    <row r="2980" spans="1:9" x14ac:dyDescent="0.2">
      <c r="A2980" s="149" t="s">
        <v>2920</v>
      </c>
      <c r="D2980" s="149" t="s">
        <v>973</v>
      </c>
      <c r="E2980" s="149">
        <f t="shared" si="46"/>
        <v>30100999</v>
      </c>
      <c r="F2980" s="149" t="s">
        <v>1250</v>
      </c>
      <c r="G2980" s="149" t="s">
        <v>6498</v>
      </c>
      <c r="H2980" s="149" t="s">
        <v>957</v>
      </c>
      <c r="I2980" s="149" t="s">
        <v>6243</v>
      </c>
    </row>
    <row r="2981" spans="1:9" x14ac:dyDescent="0.2">
      <c r="A2981" s="149" t="s">
        <v>2920</v>
      </c>
      <c r="D2981" s="149" t="s">
        <v>974</v>
      </c>
      <c r="E2981" s="149">
        <f t="shared" si="46"/>
        <v>30101005</v>
      </c>
      <c r="F2981" s="149" t="s">
        <v>1250</v>
      </c>
      <c r="G2981" s="149" t="s">
        <v>6498</v>
      </c>
      <c r="H2981" s="149" t="s">
        <v>975</v>
      </c>
      <c r="I2981" s="149" t="s">
        <v>596</v>
      </c>
    </row>
    <row r="2982" spans="1:9" x14ac:dyDescent="0.2">
      <c r="A2982" s="149" t="s">
        <v>2920</v>
      </c>
      <c r="D2982" s="149" t="s">
        <v>597</v>
      </c>
      <c r="E2982" s="149">
        <f t="shared" si="46"/>
        <v>30101010</v>
      </c>
      <c r="F2982" s="149" t="s">
        <v>1250</v>
      </c>
      <c r="G2982" s="149" t="s">
        <v>6498</v>
      </c>
      <c r="H2982" s="149" t="s">
        <v>975</v>
      </c>
      <c r="I2982" s="149" t="s">
        <v>598</v>
      </c>
    </row>
    <row r="2983" spans="1:9" x14ac:dyDescent="0.2">
      <c r="A2983" s="149" t="s">
        <v>2920</v>
      </c>
      <c r="D2983" s="149" t="s">
        <v>599</v>
      </c>
      <c r="E2983" s="149">
        <f t="shared" si="46"/>
        <v>30101011</v>
      </c>
      <c r="F2983" s="149" t="s">
        <v>1250</v>
      </c>
      <c r="G2983" s="149" t="s">
        <v>6498</v>
      </c>
      <c r="H2983" s="149" t="s">
        <v>975</v>
      </c>
      <c r="I2983" s="149" t="s">
        <v>600</v>
      </c>
    </row>
    <row r="2984" spans="1:9" x14ac:dyDescent="0.2">
      <c r="A2984" s="149" t="s">
        <v>2920</v>
      </c>
      <c r="D2984" s="149" t="s">
        <v>601</v>
      </c>
      <c r="E2984" s="149">
        <f t="shared" si="46"/>
        <v>30101012</v>
      </c>
      <c r="F2984" s="149" t="s">
        <v>1250</v>
      </c>
      <c r="G2984" s="149" t="s">
        <v>6498</v>
      </c>
      <c r="H2984" s="149" t="s">
        <v>975</v>
      </c>
      <c r="I2984" s="149" t="s">
        <v>602</v>
      </c>
    </row>
    <row r="2985" spans="1:9" x14ac:dyDescent="0.2">
      <c r="A2985" s="149" t="s">
        <v>2920</v>
      </c>
      <c r="D2985" s="149" t="s">
        <v>603</v>
      </c>
      <c r="E2985" s="149">
        <f t="shared" si="46"/>
        <v>30101013</v>
      </c>
      <c r="F2985" s="149" t="s">
        <v>1250</v>
      </c>
      <c r="G2985" s="149" t="s">
        <v>6498</v>
      </c>
      <c r="H2985" s="149" t="s">
        <v>975</v>
      </c>
      <c r="I2985" s="149" t="s">
        <v>604</v>
      </c>
    </row>
    <row r="2986" spans="1:9" x14ac:dyDescent="0.2">
      <c r="A2986" s="149" t="s">
        <v>2920</v>
      </c>
      <c r="D2986" s="149" t="s">
        <v>605</v>
      </c>
      <c r="E2986" s="149">
        <f t="shared" si="46"/>
        <v>30101014</v>
      </c>
      <c r="F2986" s="149" t="s">
        <v>1250</v>
      </c>
      <c r="G2986" s="149" t="s">
        <v>6498</v>
      </c>
      <c r="H2986" s="149" t="s">
        <v>975</v>
      </c>
      <c r="I2986" s="149" t="s">
        <v>606</v>
      </c>
    </row>
    <row r="2987" spans="1:9" x14ac:dyDescent="0.2">
      <c r="A2987" s="149" t="s">
        <v>2920</v>
      </c>
      <c r="D2987" s="149" t="s">
        <v>607</v>
      </c>
      <c r="E2987" s="149">
        <f t="shared" si="46"/>
        <v>30101015</v>
      </c>
      <c r="F2987" s="149" t="s">
        <v>1250</v>
      </c>
      <c r="G2987" s="149" t="s">
        <v>6498</v>
      </c>
      <c r="H2987" s="149" t="s">
        <v>975</v>
      </c>
      <c r="I2987" s="149" t="s">
        <v>608</v>
      </c>
    </row>
    <row r="2988" spans="1:9" x14ac:dyDescent="0.2">
      <c r="A2988" s="149" t="s">
        <v>2920</v>
      </c>
      <c r="D2988" s="149" t="s">
        <v>609</v>
      </c>
      <c r="E2988" s="149">
        <f t="shared" si="46"/>
        <v>30101021</v>
      </c>
      <c r="F2988" s="149" t="s">
        <v>1250</v>
      </c>
      <c r="G2988" s="149" t="s">
        <v>6498</v>
      </c>
      <c r="H2988" s="149" t="s">
        <v>975</v>
      </c>
      <c r="I2988" s="149" t="s">
        <v>610</v>
      </c>
    </row>
    <row r="2989" spans="1:9" x14ac:dyDescent="0.2">
      <c r="A2989" s="149" t="s">
        <v>2920</v>
      </c>
      <c r="D2989" s="149" t="s">
        <v>611</v>
      </c>
      <c r="E2989" s="149">
        <f t="shared" si="46"/>
        <v>30101022</v>
      </c>
      <c r="F2989" s="149" t="s">
        <v>1250</v>
      </c>
      <c r="G2989" s="149" t="s">
        <v>6498</v>
      </c>
      <c r="H2989" s="149" t="s">
        <v>975</v>
      </c>
      <c r="I2989" s="149" t="s">
        <v>612</v>
      </c>
    </row>
    <row r="2990" spans="1:9" x14ac:dyDescent="0.2">
      <c r="A2990" s="149" t="s">
        <v>2920</v>
      </c>
      <c r="D2990" s="149" t="s">
        <v>613</v>
      </c>
      <c r="E2990" s="149">
        <f t="shared" si="46"/>
        <v>30101023</v>
      </c>
      <c r="F2990" s="149" t="s">
        <v>1250</v>
      </c>
      <c r="G2990" s="149" t="s">
        <v>6498</v>
      </c>
      <c r="H2990" s="149" t="s">
        <v>975</v>
      </c>
      <c r="I2990" s="149" t="s">
        <v>614</v>
      </c>
    </row>
    <row r="2991" spans="1:9" x14ac:dyDescent="0.2">
      <c r="A2991" s="149" t="s">
        <v>2920</v>
      </c>
      <c r="D2991" s="149" t="s">
        <v>615</v>
      </c>
      <c r="E2991" s="149">
        <f t="shared" si="46"/>
        <v>30101025</v>
      </c>
      <c r="F2991" s="149" t="s">
        <v>1250</v>
      </c>
      <c r="G2991" s="149" t="s">
        <v>6498</v>
      </c>
      <c r="H2991" s="149" t="s">
        <v>975</v>
      </c>
      <c r="I2991" s="149" t="s">
        <v>616</v>
      </c>
    </row>
    <row r="2992" spans="1:9" x14ac:dyDescent="0.2">
      <c r="A2992" s="149" t="s">
        <v>2920</v>
      </c>
      <c r="D2992" s="149" t="s">
        <v>617</v>
      </c>
      <c r="E2992" s="149">
        <f t="shared" si="46"/>
        <v>30101026</v>
      </c>
      <c r="F2992" s="149" t="s">
        <v>1250</v>
      </c>
      <c r="G2992" s="149" t="s">
        <v>6498</v>
      </c>
      <c r="H2992" s="149" t="s">
        <v>975</v>
      </c>
      <c r="I2992" s="149" t="s">
        <v>618</v>
      </c>
    </row>
    <row r="2993" spans="1:9" x14ac:dyDescent="0.2">
      <c r="A2993" s="149" t="s">
        <v>2920</v>
      </c>
      <c r="D2993" s="149" t="s">
        <v>619</v>
      </c>
      <c r="E2993" s="149">
        <f t="shared" si="46"/>
        <v>30101027</v>
      </c>
      <c r="F2993" s="149" t="s">
        <v>1250</v>
      </c>
      <c r="G2993" s="149" t="s">
        <v>6498</v>
      </c>
      <c r="H2993" s="149" t="s">
        <v>975</v>
      </c>
      <c r="I2993" s="149" t="s">
        <v>620</v>
      </c>
    </row>
    <row r="2994" spans="1:9" x14ac:dyDescent="0.2">
      <c r="A2994" s="149" t="s">
        <v>2920</v>
      </c>
      <c r="D2994" s="149" t="s">
        <v>621</v>
      </c>
      <c r="E2994" s="149">
        <f t="shared" si="46"/>
        <v>30101028</v>
      </c>
      <c r="F2994" s="149" t="s">
        <v>1250</v>
      </c>
      <c r="G2994" s="149" t="s">
        <v>6498</v>
      </c>
      <c r="H2994" s="149" t="s">
        <v>975</v>
      </c>
      <c r="I2994" s="149" t="s">
        <v>622</v>
      </c>
    </row>
    <row r="2995" spans="1:9" x14ac:dyDescent="0.2">
      <c r="A2995" s="149" t="s">
        <v>2920</v>
      </c>
      <c r="D2995" s="149" t="s">
        <v>623</v>
      </c>
      <c r="E2995" s="149">
        <f t="shared" si="46"/>
        <v>30101030</v>
      </c>
      <c r="F2995" s="149" t="s">
        <v>1250</v>
      </c>
      <c r="G2995" s="149" t="s">
        <v>6498</v>
      </c>
      <c r="H2995" s="149" t="s">
        <v>975</v>
      </c>
      <c r="I2995" s="149" t="s">
        <v>624</v>
      </c>
    </row>
    <row r="2996" spans="1:9" x14ac:dyDescent="0.2">
      <c r="A2996" s="149" t="s">
        <v>2920</v>
      </c>
      <c r="D2996" s="149" t="s">
        <v>625</v>
      </c>
      <c r="E2996" s="149">
        <f t="shared" si="46"/>
        <v>30101033</v>
      </c>
      <c r="F2996" s="149" t="s">
        <v>1250</v>
      </c>
      <c r="G2996" s="149" t="s">
        <v>6498</v>
      </c>
      <c r="H2996" s="149" t="s">
        <v>975</v>
      </c>
      <c r="I2996" s="149" t="s">
        <v>3712</v>
      </c>
    </row>
    <row r="2997" spans="1:9" x14ac:dyDescent="0.2">
      <c r="A2997" s="149" t="s">
        <v>2920</v>
      </c>
      <c r="D2997" s="149" t="s">
        <v>3713</v>
      </c>
      <c r="E2997" s="149">
        <f t="shared" si="46"/>
        <v>30101034</v>
      </c>
      <c r="F2997" s="149" t="s">
        <v>1250</v>
      </c>
      <c r="G2997" s="149" t="s">
        <v>6498</v>
      </c>
      <c r="H2997" s="149" t="s">
        <v>975</v>
      </c>
      <c r="I2997" s="149" t="s">
        <v>3714</v>
      </c>
    </row>
    <row r="2998" spans="1:9" x14ac:dyDescent="0.2">
      <c r="A2998" s="149" t="s">
        <v>2920</v>
      </c>
      <c r="D2998" s="149" t="s">
        <v>3715</v>
      </c>
      <c r="E2998" s="149">
        <f t="shared" si="46"/>
        <v>30101035</v>
      </c>
      <c r="F2998" s="149" t="s">
        <v>1250</v>
      </c>
      <c r="G2998" s="149" t="s">
        <v>6498</v>
      </c>
      <c r="H2998" s="149" t="s">
        <v>975</v>
      </c>
      <c r="I2998" s="149" t="s">
        <v>3716</v>
      </c>
    </row>
    <row r="2999" spans="1:9" x14ac:dyDescent="0.2">
      <c r="A2999" s="149" t="s">
        <v>2920</v>
      </c>
      <c r="D2999" s="149" t="s">
        <v>3717</v>
      </c>
      <c r="E2999" s="149">
        <f t="shared" si="46"/>
        <v>30101036</v>
      </c>
      <c r="F2999" s="149" t="s">
        <v>1250</v>
      </c>
      <c r="G2999" s="149" t="s">
        <v>6498</v>
      </c>
      <c r="H2999" s="149" t="s">
        <v>975</v>
      </c>
      <c r="I2999" s="149" t="s">
        <v>3718</v>
      </c>
    </row>
    <row r="3000" spans="1:9" x14ac:dyDescent="0.2">
      <c r="A3000" s="149" t="s">
        <v>2920</v>
      </c>
      <c r="D3000" s="149" t="s">
        <v>3719</v>
      </c>
      <c r="E3000" s="149">
        <f t="shared" si="46"/>
        <v>30101037</v>
      </c>
      <c r="F3000" s="149" t="s">
        <v>1250</v>
      </c>
      <c r="G3000" s="149" t="s">
        <v>6498</v>
      </c>
      <c r="H3000" s="149" t="s">
        <v>975</v>
      </c>
      <c r="I3000" s="149" t="s">
        <v>3720</v>
      </c>
    </row>
    <row r="3001" spans="1:9" x14ac:dyDescent="0.2">
      <c r="A3001" s="149" t="s">
        <v>2920</v>
      </c>
      <c r="D3001" s="149" t="s">
        <v>3721</v>
      </c>
      <c r="E3001" s="149">
        <f t="shared" si="46"/>
        <v>30101040</v>
      </c>
      <c r="F3001" s="149" t="s">
        <v>1250</v>
      </c>
      <c r="G3001" s="149" t="s">
        <v>6498</v>
      </c>
      <c r="H3001" s="149" t="s">
        <v>975</v>
      </c>
      <c r="I3001" s="149" t="s">
        <v>3722</v>
      </c>
    </row>
    <row r="3002" spans="1:9" x14ac:dyDescent="0.2">
      <c r="A3002" s="149" t="s">
        <v>2920</v>
      </c>
      <c r="D3002" s="149" t="s">
        <v>3723</v>
      </c>
      <c r="E3002" s="149">
        <f t="shared" si="46"/>
        <v>30101045</v>
      </c>
      <c r="F3002" s="149" t="s">
        <v>1250</v>
      </c>
      <c r="G3002" s="149" t="s">
        <v>6498</v>
      </c>
      <c r="H3002" s="149" t="s">
        <v>975</v>
      </c>
      <c r="I3002" s="149" t="s">
        <v>3724</v>
      </c>
    </row>
    <row r="3003" spans="1:9" x14ac:dyDescent="0.2">
      <c r="A3003" s="149" t="s">
        <v>2920</v>
      </c>
      <c r="D3003" s="149" t="s">
        <v>3725</v>
      </c>
      <c r="E3003" s="149">
        <f t="shared" si="46"/>
        <v>30101046</v>
      </c>
      <c r="F3003" s="149" t="s">
        <v>1250</v>
      </c>
      <c r="G3003" s="149" t="s">
        <v>6498</v>
      </c>
      <c r="H3003" s="149" t="s">
        <v>975</v>
      </c>
      <c r="I3003" s="149" t="s">
        <v>3726</v>
      </c>
    </row>
    <row r="3004" spans="1:9" x14ac:dyDescent="0.2">
      <c r="A3004" s="149" t="s">
        <v>2920</v>
      </c>
      <c r="D3004" s="149" t="s">
        <v>3727</v>
      </c>
      <c r="E3004" s="149">
        <f t="shared" si="46"/>
        <v>30101047</v>
      </c>
      <c r="F3004" s="149" t="s">
        <v>1250</v>
      </c>
      <c r="G3004" s="149" t="s">
        <v>6498</v>
      </c>
      <c r="H3004" s="149" t="s">
        <v>975</v>
      </c>
      <c r="I3004" s="149" t="s">
        <v>3728</v>
      </c>
    </row>
    <row r="3005" spans="1:9" x14ac:dyDescent="0.2">
      <c r="A3005" s="149" t="s">
        <v>2920</v>
      </c>
      <c r="D3005" s="149" t="s">
        <v>3729</v>
      </c>
      <c r="E3005" s="149">
        <f t="shared" si="46"/>
        <v>30101050</v>
      </c>
      <c r="F3005" s="149" t="s">
        <v>1250</v>
      </c>
      <c r="G3005" s="149" t="s">
        <v>6498</v>
      </c>
      <c r="H3005" s="149" t="s">
        <v>975</v>
      </c>
      <c r="I3005" s="149" t="s">
        <v>3730</v>
      </c>
    </row>
    <row r="3006" spans="1:9" x14ac:dyDescent="0.2">
      <c r="A3006" s="149" t="s">
        <v>2920</v>
      </c>
      <c r="D3006" s="149" t="s">
        <v>3731</v>
      </c>
      <c r="E3006" s="149">
        <f t="shared" si="46"/>
        <v>30101051</v>
      </c>
      <c r="F3006" s="149" t="s">
        <v>1250</v>
      </c>
      <c r="G3006" s="149" t="s">
        <v>6498</v>
      </c>
      <c r="H3006" s="149" t="s">
        <v>975</v>
      </c>
      <c r="I3006" s="149" t="s">
        <v>3732</v>
      </c>
    </row>
    <row r="3007" spans="1:9" x14ac:dyDescent="0.2">
      <c r="A3007" s="149" t="s">
        <v>2920</v>
      </c>
      <c r="D3007" s="149" t="s">
        <v>3733</v>
      </c>
      <c r="E3007" s="149">
        <f t="shared" si="46"/>
        <v>30101052</v>
      </c>
      <c r="F3007" s="149" t="s">
        <v>1250</v>
      </c>
      <c r="G3007" s="149" t="s">
        <v>6498</v>
      </c>
      <c r="H3007" s="149" t="s">
        <v>975</v>
      </c>
      <c r="I3007" s="149" t="s">
        <v>3734</v>
      </c>
    </row>
    <row r="3008" spans="1:9" x14ac:dyDescent="0.2">
      <c r="A3008" s="149" t="s">
        <v>2920</v>
      </c>
      <c r="D3008" s="149" t="s">
        <v>3735</v>
      </c>
      <c r="E3008" s="149">
        <f t="shared" si="46"/>
        <v>30101053</v>
      </c>
      <c r="F3008" s="149" t="s">
        <v>1250</v>
      </c>
      <c r="G3008" s="149" t="s">
        <v>6498</v>
      </c>
      <c r="H3008" s="149" t="s">
        <v>975</v>
      </c>
      <c r="I3008" s="149" t="s">
        <v>3736</v>
      </c>
    </row>
    <row r="3009" spans="1:9" x14ac:dyDescent="0.2">
      <c r="A3009" s="149" t="s">
        <v>2920</v>
      </c>
      <c r="D3009" s="149" t="s">
        <v>3737</v>
      </c>
      <c r="E3009" s="149">
        <f t="shared" si="46"/>
        <v>30101054</v>
      </c>
      <c r="F3009" s="149" t="s">
        <v>1250</v>
      </c>
      <c r="G3009" s="149" t="s">
        <v>6498</v>
      </c>
      <c r="H3009" s="149" t="s">
        <v>975</v>
      </c>
      <c r="I3009" s="149" t="s">
        <v>3738</v>
      </c>
    </row>
    <row r="3010" spans="1:9" x14ac:dyDescent="0.2">
      <c r="A3010" s="149" t="s">
        <v>2920</v>
      </c>
      <c r="D3010" s="149" t="s">
        <v>3739</v>
      </c>
      <c r="E3010" s="149">
        <f t="shared" ref="E3010:E3073" si="47">VALUE(D3010)</f>
        <v>30101055</v>
      </c>
      <c r="F3010" s="149" t="s">
        <v>1250</v>
      </c>
      <c r="G3010" s="149" t="s">
        <v>6498</v>
      </c>
      <c r="H3010" s="149" t="s">
        <v>975</v>
      </c>
      <c r="I3010" s="149" t="s">
        <v>3740</v>
      </c>
    </row>
    <row r="3011" spans="1:9" x14ac:dyDescent="0.2">
      <c r="A3011" s="149" t="s">
        <v>2920</v>
      </c>
      <c r="D3011" s="149" t="s">
        <v>3741</v>
      </c>
      <c r="E3011" s="149">
        <f t="shared" si="47"/>
        <v>30101061</v>
      </c>
      <c r="F3011" s="149" t="s">
        <v>1250</v>
      </c>
      <c r="G3011" s="149" t="s">
        <v>6498</v>
      </c>
      <c r="H3011" s="149" t="s">
        <v>975</v>
      </c>
      <c r="I3011" s="149" t="s">
        <v>3742</v>
      </c>
    </row>
    <row r="3012" spans="1:9" x14ac:dyDescent="0.2">
      <c r="A3012" s="149" t="s">
        <v>2920</v>
      </c>
      <c r="D3012" s="149" t="s">
        <v>3743</v>
      </c>
      <c r="E3012" s="149">
        <f t="shared" si="47"/>
        <v>30101062</v>
      </c>
      <c r="F3012" s="149" t="s">
        <v>1250</v>
      </c>
      <c r="G3012" s="149" t="s">
        <v>6498</v>
      </c>
      <c r="H3012" s="149" t="s">
        <v>975</v>
      </c>
      <c r="I3012" s="149" t="s">
        <v>3744</v>
      </c>
    </row>
    <row r="3013" spans="1:9" x14ac:dyDescent="0.2">
      <c r="A3013" s="149" t="s">
        <v>2920</v>
      </c>
      <c r="D3013" s="149" t="s">
        <v>3745</v>
      </c>
      <c r="E3013" s="149">
        <f t="shared" si="47"/>
        <v>30101063</v>
      </c>
      <c r="F3013" s="149" t="s">
        <v>1250</v>
      </c>
      <c r="G3013" s="149" t="s">
        <v>6498</v>
      </c>
      <c r="H3013" s="149" t="s">
        <v>975</v>
      </c>
      <c r="I3013" s="149" t="s">
        <v>3746</v>
      </c>
    </row>
    <row r="3014" spans="1:9" x14ac:dyDescent="0.2">
      <c r="A3014" s="149" t="s">
        <v>2920</v>
      </c>
      <c r="D3014" s="149" t="s">
        <v>3747</v>
      </c>
      <c r="E3014" s="149">
        <f t="shared" si="47"/>
        <v>30101064</v>
      </c>
      <c r="F3014" s="149" t="s">
        <v>1250</v>
      </c>
      <c r="G3014" s="149" t="s">
        <v>6498</v>
      </c>
      <c r="H3014" s="149" t="s">
        <v>975</v>
      </c>
      <c r="I3014" s="149" t="s">
        <v>3748</v>
      </c>
    </row>
    <row r="3015" spans="1:9" x14ac:dyDescent="0.2">
      <c r="A3015" s="149" t="s">
        <v>2920</v>
      </c>
      <c r="D3015" s="149" t="s">
        <v>3749</v>
      </c>
      <c r="E3015" s="149">
        <f t="shared" si="47"/>
        <v>30101073</v>
      </c>
      <c r="F3015" s="149" t="s">
        <v>1250</v>
      </c>
      <c r="G3015" s="149" t="s">
        <v>6498</v>
      </c>
      <c r="H3015" s="149" t="s">
        <v>975</v>
      </c>
      <c r="I3015" s="149" t="s">
        <v>3750</v>
      </c>
    </row>
    <row r="3016" spans="1:9" x14ac:dyDescent="0.2">
      <c r="A3016" s="149" t="s">
        <v>2920</v>
      </c>
      <c r="D3016" s="149" t="s">
        <v>3751</v>
      </c>
      <c r="E3016" s="149">
        <f t="shared" si="47"/>
        <v>30101074</v>
      </c>
      <c r="F3016" s="149" t="s">
        <v>1250</v>
      </c>
      <c r="G3016" s="149" t="s">
        <v>6498</v>
      </c>
      <c r="H3016" s="149" t="s">
        <v>975</v>
      </c>
      <c r="I3016" s="149" t="s">
        <v>6812</v>
      </c>
    </row>
    <row r="3017" spans="1:9" x14ac:dyDescent="0.2">
      <c r="A3017" s="149" t="s">
        <v>2920</v>
      </c>
      <c r="D3017" s="149" t="s">
        <v>6813</v>
      </c>
      <c r="E3017" s="149">
        <f t="shared" si="47"/>
        <v>30101075</v>
      </c>
      <c r="F3017" s="149" t="s">
        <v>1250</v>
      </c>
      <c r="G3017" s="149" t="s">
        <v>6498</v>
      </c>
      <c r="H3017" s="149" t="s">
        <v>975</v>
      </c>
      <c r="I3017" s="149" t="s">
        <v>6814</v>
      </c>
    </row>
    <row r="3018" spans="1:9" x14ac:dyDescent="0.2">
      <c r="A3018" s="149" t="s">
        <v>2920</v>
      </c>
      <c r="D3018" s="149" t="s">
        <v>6815</v>
      </c>
      <c r="E3018" s="149">
        <f t="shared" si="47"/>
        <v>30101076</v>
      </c>
      <c r="F3018" s="149" t="s">
        <v>1250</v>
      </c>
      <c r="G3018" s="149" t="s">
        <v>6498</v>
      </c>
      <c r="H3018" s="149" t="s">
        <v>975</v>
      </c>
      <c r="I3018" s="149" t="s">
        <v>6816</v>
      </c>
    </row>
    <row r="3019" spans="1:9" x14ac:dyDescent="0.2">
      <c r="A3019" s="149" t="s">
        <v>2920</v>
      </c>
      <c r="D3019" s="149" t="s">
        <v>6817</v>
      </c>
      <c r="E3019" s="149">
        <f t="shared" si="47"/>
        <v>30101077</v>
      </c>
      <c r="F3019" s="149" t="s">
        <v>1250</v>
      </c>
      <c r="G3019" s="149" t="s">
        <v>6498</v>
      </c>
      <c r="H3019" s="149" t="s">
        <v>975</v>
      </c>
      <c r="I3019" s="149" t="s">
        <v>6818</v>
      </c>
    </row>
    <row r="3020" spans="1:9" x14ac:dyDescent="0.2">
      <c r="A3020" s="149" t="s">
        <v>2920</v>
      </c>
      <c r="D3020" s="149" t="s">
        <v>6819</v>
      </c>
      <c r="E3020" s="149">
        <f t="shared" si="47"/>
        <v>30101080</v>
      </c>
      <c r="F3020" s="149" t="s">
        <v>1250</v>
      </c>
      <c r="G3020" s="149" t="s">
        <v>6498</v>
      </c>
      <c r="H3020" s="149" t="s">
        <v>975</v>
      </c>
      <c r="I3020" s="149" t="s">
        <v>6820</v>
      </c>
    </row>
    <row r="3021" spans="1:9" x14ac:dyDescent="0.2">
      <c r="A3021" s="149" t="s">
        <v>2920</v>
      </c>
      <c r="D3021" s="149" t="s">
        <v>6821</v>
      </c>
      <c r="E3021" s="149">
        <f t="shared" si="47"/>
        <v>30101085</v>
      </c>
      <c r="F3021" s="149" t="s">
        <v>1250</v>
      </c>
      <c r="G3021" s="149" t="s">
        <v>6498</v>
      </c>
      <c r="H3021" s="149" t="s">
        <v>975</v>
      </c>
      <c r="I3021" s="149" t="s">
        <v>6822</v>
      </c>
    </row>
    <row r="3022" spans="1:9" x14ac:dyDescent="0.2">
      <c r="A3022" s="149" t="s">
        <v>2920</v>
      </c>
      <c r="D3022" s="149" t="s">
        <v>6823</v>
      </c>
      <c r="E3022" s="149">
        <f t="shared" si="47"/>
        <v>30101086</v>
      </c>
      <c r="F3022" s="149" t="s">
        <v>1250</v>
      </c>
      <c r="G3022" s="149" t="s">
        <v>6498</v>
      </c>
      <c r="H3022" s="149" t="s">
        <v>975</v>
      </c>
      <c r="I3022" s="149" t="s">
        <v>6824</v>
      </c>
    </row>
    <row r="3023" spans="1:9" x14ac:dyDescent="0.2">
      <c r="A3023" s="149" t="s">
        <v>2920</v>
      </c>
      <c r="D3023" s="149" t="s">
        <v>6825</v>
      </c>
      <c r="E3023" s="149">
        <f t="shared" si="47"/>
        <v>30101087</v>
      </c>
      <c r="F3023" s="149" t="s">
        <v>1250</v>
      </c>
      <c r="G3023" s="149" t="s">
        <v>6498</v>
      </c>
      <c r="H3023" s="149" t="s">
        <v>975</v>
      </c>
      <c r="I3023" s="149" t="s">
        <v>6826</v>
      </c>
    </row>
    <row r="3024" spans="1:9" x14ac:dyDescent="0.2">
      <c r="A3024" s="149" t="s">
        <v>2920</v>
      </c>
      <c r="D3024" s="149" t="s">
        <v>6827</v>
      </c>
      <c r="E3024" s="149">
        <f t="shared" si="47"/>
        <v>30101099</v>
      </c>
      <c r="F3024" s="149" t="s">
        <v>1250</v>
      </c>
      <c r="G3024" s="149" t="s">
        <v>6498</v>
      </c>
      <c r="H3024" s="149" t="s">
        <v>975</v>
      </c>
      <c r="I3024" s="149" t="s">
        <v>6243</v>
      </c>
    </row>
    <row r="3025" spans="1:9" x14ac:dyDescent="0.2">
      <c r="A3025" s="149" t="s">
        <v>2920</v>
      </c>
      <c r="D3025" s="149" t="s">
        <v>6828</v>
      </c>
      <c r="E3025" s="149">
        <f t="shared" si="47"/>
        <v>30101101</v>
      </c>
      <c r="F3025" s="149" t="s">
        <v>1250</v>
      </c>
      <c r="G3025" s="149" t="s">
        <v>6498</v>
      </c>
      <c r="H3025" s="149" t="s">
        <v>384</v>
      </c>
      <c r="I3025" s="149" t="s">
        <v>6829</v>
      </c>
    </row>
    <row r="3026" spans="1:9" x14ac:dyDescent="0.2">
      <c r="A3026" s="149" t="s">
        <v>2920</v>
      </c>
      <c r="D3026" s="149" t="s">
        <v>6830</v>
      </c>
      <c r="E3026" s="149">
        <f t="shared" si="47"/>
        <v>30101198</v>
      </c>
      <c r="F3026" s="149" t="s">
        <v>1250</v>
      </c>
      <c r="G3026" s="149" t="s">
        <v>6498</v>
      </c>
      <c r="H3026" s="149" t="s">
        <v>384</v>
      </c>
      <c r="I3026" s="149" t="s">
        <v>6831</v>
      </c>
    </row>
    <row r="3027" spans="1:9" x14ac:dyDescent="0.2">
      <c r="A3027" s="149" t="s">
        <v>2920</v>
      </c>
      <c r="D3027" s="149" t="s">
        <v>6832</v>
      </c>
      <c r="E3027" s="149">
        <f t="shared" si="47"/>
        <v>30101199</v>
      </c>
      <c r="F3027" s="149" t="s">
        <v>1250</v>
      </c>
      <c r="G3027" s="149" t="s">
        <v>6498</v>
      </c>
      <c r="H3027" s="149" t="s">
        <v>384</v>
      </c>
      <c r="I3027" s="149" t="s">
        <v>6243</v>
      </c>
    </row>
    <row r="3028" spans="1:9" x14ac:dyDescent="0.2">
      <c r="A3028" s="149" t="s">
        <v>2920</v>
      </c>
      <c r="D3028" s="149" t="s">
        <v>6833</v>
      </c>
      <c r="E3028" s="149">
        <f t="shared" si="47"/>
        <v>30101202</v>
      </c>
      <c r="F3028" s="149" t="s">
        <v>1250</v>
      </c>
      <c r="G3028" s="149" t="s">
        <v>6498</v>
      </c>
      <c r="H3028" s="149" t="s">
        <v>6834</v>
      </c>
      <c r="I3028" s="149" t="s">
        <v>6835</v>
      </c>
    </row>
    <row r="3029" spans="1:9" x14ac:dyDescent="0.2">
      <c r="A3029" s="149" t="s">
        <v>2920</v>
      </c>
      <c r="D3029" s="149" t="s">
        <v>6836</v>
      </c>
      <c r="E3029" s="149">
        <f t="shared" si="47"/>
        <v>30101203</v>
      </c>
      <c r="F3029" s="149" t="s">
        <v>1250</v>
      </c>
      <c r="G3029" s="149" t="s">
        <v>6498</v>
      </c>
      <c r="H3029" s="149" t="s">
        <v>6834</v>
      </c>
      <c r="I3029" s="149" t="s">
        <v>6837</v>
      </c>
    </row>
    <row r="3030" spans="1:9" x14ac:dyDescent="0.2">
      <c r="A3030" s="149" t="s">
        <v>2920</v>
      </c>
      <c r="D3030" s="149" t="s">
        <v>6838</v>
      </c>
      <c r="E3030" s="149">
        <f t="shared" si="47"/>
        <v>30101204</v>
      </c>
      <c r="F3030" s="149" t="s">
        <v>1250</v>
      </c>
      <c r="G3030" s="149" t="s">
        <v>6498</v>
      </c>
      <c r="H3030" s="149" t="s">
        <v>6834</v>
      </c>
      <c r="I3030" s="149" t="s">
        <v>6839</v>
      </c>
    </row>
    <row r="3031" spans="1:9" x14ac:dyDescent="0.2">
      <c r="A3031" s="149" t="s">
        <v>2920</v>
      </c>
      <c r="D3031" s="149" t="s">
        <v>6840</v>
      </c>
      <c r="E3031" s="149">
        <f t="shared" si="47"/>
        <v>30101205</v>
      </c>
      <c r="F3031" s="149" t="s">
        <v>1250</v>
      </c>
      <c r="G3031" s="149" t="s">
        <v>6498</v>
      </c>
      <c r="H3031" s="149" t="s">
        <v>6834</v>
      </c>
      <c r="I3031" s="149" t="s">
        <v>6841</v>
      </c>
    </row>
    <row r="3032" spans="1:9" x14ac:dyDescent="0.2">
      <c r="A3032" s="149" t="s">
        <v>2920</v>
      </c>
      <c r="D3032" s="149" t="s">
        <v>6842</v>
      </c>
      <c r="E3032" s="149">
        <f t="shared" si="47"/>
        <v>30101206</v>
      </c>
      <c r="F3032" s="149" t="s">
        <v>1250</v>
      </c>
      <c r="G3032" s="149" t="s">
        <v>6498</v>
      </c>
      <c r="H3032" s="149" t="s">
        <v>6834</v>
      </c>
      <c r="I3032" s="149" t="s">
        <v>6843</v>
      </c>
    </row>
    <row r="3033" spans="1:9" x14ac:dyDescent="0.2">
      <c r="A3033" s="149" t="s">
        <v>2920</v>
      </c>
      <c r="D3033" s="149" t="s">
        <v>6844</v>
      </c>
      <c r="E3033" s="149">
        <f t="shared" si="47"/>
        <v>30101207</v>
      </c>
      <c r="F3033" s="149" t="s">
        <v>1250</v>
      </c>
      <c r="G3033" s="149" t="s">
        <v>6498</v>
      </c>
      <c r="H3033" s="149" t="s">
        <v>6834</v>
      </c>
      <c r="I3033" s="149" t="s">
        <v>6845</v>
      </c>
    </row>
    <row r="3034" spans="1:9" x14ac:dyDescent="0.2">
      <c r="A3034" s="149" t="s">
        <v>2920</v>
      </c>
      <c r="D3034" s="149" t="s">
        <v>6846</v>
      </c>
      <c r="E3034" s="149">
        <f t="shared" si="47"/>
        <v>30101208</v>
      </c>
      <c r="F3034" s="149" t="s">
        <v>1250</v>
      </c>
      <c r="G3034" s="149" t="s">
        <v>6498</v>
      </c>
      <c r="H3034" s="149" t="s">
        <v>6834</v>
      </c>
      <c r="I3034" s="149" t="s">
        <v>6847</v>
      </c>
    </row>
    <row r="3035" spans="1:9" x14ac:dyDescent="0.2">
      <c r="A3035" s="149" t="s">
        <v>2920</v>
      </c>
      <c r="D3035" s="149" t="s">
        <v>6848</v>
      </c>
      <c r="E3035" s="149">
        <f t="shared" si="47"/>
        <v>30101299</v>
      </c>
      <c r="F3035" s="149" t="s">
        <v>1250</v>
      </c>
      <c r="G3035" s="149" t="s">
        <v>6498</v>
      </c>
      <c r="H3035" s="149" t="s">
        <v>6834</v>
      </c>
      <c r="I3035" s="149" t="s">
        <v>6243</v>
      </c>
    </row>
    <row r="3036" spans="1:9" x14ac:dyDescent="0.2">
      <c r="A3036" s="149" t="s">
        <v>2920</v>
      </c>
      <c r="D3036" s="149" t="s">
        <v>6849</v>
      </c>
      <c r="E3036" s="149">
        <f t="shared" si="47"/>
        <v>30101301</v>
      </c>
      <c r="F3036" s="149" t="s">
        <v>1250</v>
      </c>
      <c r="G3036" s="149" t="s">
        <v>6498</v>
      </c>
      <c r="H3036" s="149" t="s">
        <v>386</v>
      </c>
      <c r="I3036" s="149" t="s">
        <v>6850</v>
      </c>
    </row>
    <row r="3037" spans="1:9" x14ac:dyDescent="0.2">
      <c r="A3037" s="149" t="s">
        <v>2920</v>
      </c>
      <c r="D3037" s="149" t="s">
        <v>6851</v>
      </c>
      <c r="E3037" s="149">
        <f t="shared" si="47"/>
        <v>30101302</v>
      </c>
      <c r="F3037" s="149" t="s">
        <v>1250</v>
      </c>
      <c r="G3037" s="149" t="s">
        <v>6498</v>
      </c>
      <c r="H3037" s="149" t="s">
        <v>386</v>
      </c>
      <c r="I3037" s="149" t="s">
        <v>6852</v>
      </c>
    </row>
    <row r="3038" spans="1:9" x14ac:dyDescent="0.2">
      <c r="A3038" s="149" t="s">
        <v>2920</v>
      </c>
      <c r="D3038" s="149" t="s">
        <v>6853</v>
      </c>
      <c r="E3038" s="149">
        <f t="shared" si="47"/>
        <v>30101303</v>
      </c>
      <c r="F3038" s="149" t="s">
        <v>1250</v>
      </c>
      <c r="G3038" s="149" t="s">
        <v>6498</v>
      </c>
      <c r="H3038" s="149" t="s">
        <v>386</v>
      </c>
      <c r="I3038" s="149" t="s">
        <v>6854</v>
      </c>
    </row>
    <row r="3039" spans="1:9" x14ac:dyDescent="0.2">
      <c r="A3039" s="149" t="s">
        <v>2920</v>
      </c>
      <c r="D3039" s="149" t="s">
        <v>6855</v>
      </c>
      <c r="E3039" s="149">
        <f t="shared" si="47"/>
        <v>30101304</v>
      </c>
      <c r="F3039" s="149" t="s">
        <v>1250</v>
      </c>
      <c r="G3039" s="149" t="s">
        <v>6498</v>
      </c>
      <c r="H3039" s="149" t="s">
        <v>386</v>
      </c>
      <c r="I3039" s="149" t="s">
        <v>6856</v>
      </c>
    </row>
    <row r="3040" spans="1:9" x14ac:dyDescent="0.2">
      <c r="A3040" s="149" t="s">
        <v>2920</v>
      </c>
      <c r="D3040" s="149" t="s">
        <v>6857</v>
      </c>
      <c r="E3040" s="149">
        <f t="shared" si="47"/>
        <v>30101399</v>
      </c>
      <c r="F3040" s="149" t="s">
        <v>1250</v>
      </c>
      <c r="G3040" s="149" t="s">
        <v>6498</v>
      </c>
      <c r="H3040" s="149" t="s">
        <v>386</v>
      </c>
      <c r="I3040" s="149" t="s">
        <v>6243</v>
      </c>
    </row>
    <row r="3041" spans="1:9" x14ac:dyDescent="0.2">
      <c r="A3041" s="149" t="s">
        <v>2920</v>
      </c>
      <c r="D3041" s="149" t="s">
        <v>6858</v>
      </c>
      <c r="E3041" s="149">
        <f t="shared" si="47"/>
        <v>30101401</v>
      </c>
      <c r="F3041" s="149" t="s">
        <v>1250</v>
      </c>
      <c r="G3041" s="149" t="s">
        <v>6498</v>
      </c>
      <c r="H3041" s="149" t="s">
        <v>6859</v>
      </c>
      <c r="I3041" s="149" t="s">
        <v>6860</v>
      </c>
    </row>
    <row r="3042" spans="1:9" x14ac:dyDescent="0.2">
      <c r="A3042" s="149" t="s">
        <v>2920</v>
      </c>
      <c r="D3042" s="149" t="s">
        <v>826</v>
      </c>
      <c r="E3042" s="149">
        <f t="shared" si="47"/>
        <v>30101402</v>
      </c>
      <c r="F3042" s="149" t="s">
        <v>1250</v>
      </c>
      <c r="G3042" s="149" t="s">
        <v>6498</v>
      </c>
      <c r="H3042" s="149" t="s">
        <v>6859</v>
      </c>
      <c r="I3042" s="149" t="s">
        <v>827</v>
      </c>
    </row>
    <row r="3043" spans="1:9" x14ac:dyDescent="0.2">
      <c r="A3043" s="149" t="s">
        <v>2920</v>
      </c>
      <c r="D3043" s="149" t="s">
        <v>828</v>
      </c>
      <c r="E3043" s="149">
        <f t="shared" si="47"/>
        <v>30101403</v>
      </c>
      <c r="F3043" s="149" t="s">
        <v>1250</v>
      </c>
      <c r="G3043" s="149" t="s">
        <v>6498</v>
      </c>
      <c r="H3043" s="149" t="s">
        <v>6859</v>
      </c>
      <c r="I3043" s="149" t="s">
        <v>829</v>
      </c>
    </row>
    <row r="3044" spans="1:9" x14ac:dyDescent="0.2">
      <c r="A3044" s="149" t="s">
        <v>2920</v>
      </c>
      <c r="D3044" s="149" t="s">
        <v>830</v>
      </c>
      <c r="E3044" s="149">
        <f t="shared" si="47"/>
        <v>30101404</v>
      </c>
      <c r="F3044" s="149" t="s">
        <v>1250</v>
      </c>
      <c r="G3044" s="149" t="s">
        <v>6498</v>
      </c>
      <c r="H3044" s="149" t="s">
        <v>6859</v>
      </c>
      <c r="I3044" s="149" t="s">
        <v>6501</v>
      </c>
    </row>
    <row r="3045" spans="1:9" x14ac:dyDescent="0.2">
      <c r="A3045" s="149" t="s">
        <v>2920</v>
      </c>
      <c r="D3045" s="149" t="s">
        <v>831</v>
      </c>
      <c r="E3045" s="149">
        <f t="shared" si="47"/>
        <v>30101415</v>
      </c>
      <c r="F3045" s="149" t="s">
        <v>1250</v>
      </c>
      <c r="G3045" s="149" t="s">
        <v>6498</v>
      </c>
      <c r="H3045" s="149" t="s">
        <v>6859</v>
      </c>
      <c r="I3045" s="149" t="s">
        <v>832</v>
      </c>
    </row>
    <row r="3046" spans="1:9" x14ac:dyDescent="0.2">
      <c r="A3046" s="149" t="s">
        <v>2920</v>
      </c>
      <c r="D3046" s="149" t="s">
        <v>833</v>
      </c>
      <c r="E3046" s="149">
        <f t="shared" si="47"/>
        <v>30101416</v>
      </c>
      <c r="F3046" s="149" t="s">
        <v>1250</v>
      </c>
      <c r="G3046" s="149" t="s">
        <v>6498</v>
      </c>
      <c r="H3046" s="149" t="s">
        <v>6859</v>
      </c>
      <c r="I3046" s="149" t="s">
        <v>834</v>
      </c>
    </row>
    <row r="3047" spans="1:9" x14ac:dyDescent="0.2">
      <c r="A3047" s="149" t="s">
        <v>2920</v>
      </c>
      <c r="D3047" s="149" t="s">
        <v>835</v>
      </c>
      <c r="E3047" s="149">
        <f t="shared" si="47"/>
        <v>30101417</v>
      </c>
      <c r="F3047" s="149" t="s">
        <v>1250</v>
      </c>
      <c r="G3047" s="149" t="s">
        <v>6498</v>
      </c>
      <c r="H3047" s="149" t="s">
        <v>6859</v>
      </c>
      <c r="I3047" s="149" t="s">
        <v>836</v>
      </c>
    </row>
    <row r="3048" spans="1:9" x14ac:dyDescent="0.2">
      <c r="A3048" s="149" t="s">
        <v>2920</v>
      </c>
      <c r="D3048" s="149" t="s">
        <v>837</v>
      </c>
      <c r="E3048" s="149">
        <f t="shared" si="47"/>
        <v>30101418</v>
      </c>
      <c r="F3048" s="149" t="s">
        <v>1250</v>
      </c>
      <c r="G3048" s="149" t="s">
        <v>6498</v>
      </c>
      <c r="H3048" s="149" t="s">
        <v>6859</v>
      </c>
      <c r="I3048" s="149" t="s">
        <v>838</v>
      </c>
    </row>
    <row r="3049" spans="1:9" x14ac:dyDescent="0.2">
      <c r="A3049" s="149" t="s">
        <v>2920</v>
      </c>
      <c r="D3049" s="149" t="s">
        <v>839</v>
      </c>
      <c r="E3049" s="149">
        <f t="shared" si="47"/>
        <v>30101430</v>
      </c>
      <c r="F3049" s="149" t="s">
        <v>1250</v>
      </c>
      <c r="G3049" s="149" t="s">
        <v>6498</v>
      </c>
      <c r="H3049" s="149" t="s">
        <v>6859</v>
      </c>
      <c r="I3049" s="149" t="s">
        <v>840</v>
      </c>
    </row>
    <row r="3050" spans="1:9" x14ac:dyDescent="0.2">
      <c r="A3050" s="149" t="s">
        <v>2920</v>
      </c>
      <c r="D3050" s="149" t="s">
        <v>841</v>
      </c>
      <c r="E3050" s="149">
        <f t="shared" si="47"/>
        <v>30101431</v>
      </c>
      <c r="F3050" s="149" t="s">
        <v>1250</v>
      </c>
      <c r="G3050" s="149" t="s">
        <v>6498</v>
      </c>
      <c r="H3050" s="149" t="s">
        <v>6859</v>
      </c>
      <c r="I3050" s="149" t="s">
        <v>842</v>
      </c>
    </row>
    <row r="3051" spans="1:9" x14ac:dyDescent="0.2">
      <c r="A3051" s="149" t="s">
        <v>2920</v>
      </c>
      <c r="D3051" s="149" t="s">
        <v>843</v>
      </c>
      <c r="E3051" s="149">
        <f t="shared" si="47"/>
        <v>30101432</v>
      </c>
      <c r="F3051" s="149" t="s">
        <v>1250</v>
      </c>
      <c r="G3051" s="149" t="s">
        <v>6498</v>
      </c>
      <c r="H3051" s="149" t="s">
        <v>6859</v>
      </c>
      <c r="I3051" s="149" t="s">
        <v>844</v>
      </c>
    </row>
    <row r="3052" spans="1:9" x14ac:dyDescent="0.2">
      <c r="A3052" s="149" t="s">
        <v>2920</v>
      </c>
      <c r="D3052" s="149" t="s">
        <v>845</v>
      </c>
      <c r="E3052" s="149">
        <f t="shared" si="47"/>
        <v>30101433</v>
      </c>
      <c r="F3052" s="149" t="s">
        <v>1250</v>
      </c>
      <c r="G3052" s="149" t="s">
        <v>6498</v>
      </c>
      <c r="H3052" s="149" t="s">
        <v>6859</v>
      </c>
      <c r="I3052" s="149" t="s">
        <v>846</v>
      </c>
    </row>
    <row r="3053" spans="1:9" x14ac:dyDescent="0.2">
      <c r="A3053" s="149" t="s">
        <v>2920</v>
      </c>
      <c r="D3053" s="149" t="s">
        <v>847</v>
      </c>
      <c r="E3053" s="149">
        <f t="shared" si="47"/>
        <v>30101434</v>
      </c>
      <c r="F3053" s="149" t="s">
        <v>1250</v>
      </c>
      <c r="G3053" s="149" t="s">
        <v>6498</v>
      </c>
      <c r="H3053" s="149" t="s">
        <v>6859</v>
      </c>
      <c r="I3053" s="149" t="s">
        <v>848</v>
      </c>
    </row>
    <row r="3054" spans="1:9" x14ac:dyDescent="0.2">
      <c r="A3054" s="149" t="s">
        <v>2920</v>
      </c>
      <c r="D3054" s="149" t="s">
        <v>849</v>
      </c>
      <c r="E3054" s="149">
        <f t="shared" si="47"/>
        <v>30101435</v>
      </c>
      <c r="F3054" s="149" t="s">
        <v>1250</v>
      </c>
      <c r="G3054" s="149" t="s">
        <v>6498</v>
      </c>
      <c r="H3054" s="149" t="s">
        <v>6859</v>
      </c>
      <c r="I3054" s="149" t="s">
        <v>850</v>
      </c>
    </row>
    <row r="3055" spans="1:9" x14ac:dyDescent="0.2">
      <c r="A3055" s="149" t="s">
        <v>2920</v>
      </c>
      <c r="D3055" s="149" t="s">
        <v>851</v>
      </c>
      <c r="E3055" s="149">
        <f t="shared" si="47"/>
        <v>30101436</v>
      </c>
      <c r="F3055" s="149" t="s">
        <v>1250</v>
      </c>
      <c r="G3055" s="149" t="s">
        <v>6498</v>
      </c>
      <c r="H3055" s="149" t="s">
        <v>6859</v>
      </c>
      <c r="I3055" s="149" t="s">
        <v>852</v>
      </c>
    </row>
    <row r="3056" spans="1:9" x14ac:dyDescent="0.2">
      <c r="A3056" s="149" t="s">
        <v>2920</v>
      </c>
      <c r="D3056" s="149" t="s">
        <v>853</v>
      </c>
      <c r="E3056" s="149">
        <f t="shared" si="47"/>
        <v>30101437</v>
      </c>
      <c r="F3056" s="149" t="s">
        <v>1250</v>
      </c>
      <c r="G3056" s="149" t="s">
        <v>6498</v>
      </c>
      <c r="H3056" s="149" t="s">
        <v>6859</v>
      </c>
      <c r="I3056" s="149" t="s">
        <v>854</v>
      </c>
    </row>
    <row r="3057" spans="1:9" x14ac:dyDescent="0.2">
      <c r="A3057" s="149" t="s">
        <v>2920</v>
      </c>
      <c r="D3057" s="149" t="s">
        <v>855</v>
      </c>
      <c r="E3057" s="149">
        <f t="shared" si="47"/>
        <v>30101438</v>
      </c>
      <c r="F3057" s="149" t="s">
        <v>1250</v>
      </c>
      <c r="G3057" s="149" t="s">
        <v>6498</v>
      </c>
      <c r="H3057" s="149" t="s">
        <v>6859</v>
      </c>
      <c r="I3057" s="149" t="s">
        <v>856</v>
      </c>
    </row>
    <row r="3058" spans="1:9" x14ac:dyDescent="0.2">
      <c r="A3058" s="149" t="s">
        <v>2920</v>
      </c>
      <c r="D3058" s="149" t="s">
        <v>857</v>
      </c>
      <c r="E3058" s="149">
        <f t="shared" si="47"/>
        <v>30101439</v>
      </c>
      <c r="F3058" s="149" t="s">
        <v>1250</v>
      </c>
      <c r="G3058" s="149" t="s">
        <v>6498</v>
      </c>
      <c r="H3058" s="149" t="s">
        <v>6859</v>
      </c>
      <c r="I3058" s="149" t="s">
        <v>858</v>
      </c>
    </row>
    <row r="3059" spans="1:9" x14ac:dyDescent="0.2">
      <c r="A3059" s="149" t="s">
        <v>2920</v>
      </c>
      <c r="D3059" s="149" t="s">
        <v>859</v>
      </c>
      <c r="E3059" s="149">
        <f t="shared" si="47"/>
        <v>30101440</v>
      </c>
      <c r="F3059" s="149" t="s">
        <v>1250</v>
      </c>
      <c r="G3059" s="149" t="s">
        <v>6498</v>
      </c>
      <c r="H3059" s="149" t="s">
        <v>6859</v>
      </c>
      <c r="I3059" s="149" t="s">
        <v>860</v>
      </c>
    </row>
    <row r="3060" spans="1:9" x14ac:dyDescent="0.2">
      <c r="A3060" s="149" t="s">
        <v>2920</v>
      </c>
      <c r="D3060" s="149" t="s">
        <v>861</v>
      </c>
      <c r="E3060" s="149">
        <f t="shared" si="47"/>
        <v>30101441</v>
      </c>
      <c r="F3060" s="149" t="s">
        <v>1250</v>
      </c>
      <c r="G3060" s="149" t="s">
        <v>6498</v>
      </c>
      <c r="H3060" s="149" t="s">
        <v>6859</v>
      </c>
      <c r="I3060" s="149" t="s">
        <v>862</v>
      </c>
    </row>
    <row r="3061" spans="1:9" x14ac:dyDescent="0.2">
      <c r="A3061" s="149" t="s">
        <v>2920</v>
      </c>
      <c r="D3061" s="149" t="s">
        <v>863</v>
      </c>
      <c r="E3061" s="149">
        <f t="shared" si="47"/>
        <v>30101450</v>
      </c>
      <c r="F3061" s="149" t="s">
        <v>1250</v>
      </c>
      <c r="G3061" s="149" t="s">
        <v>6498</v>
      </c>
      <c r="H3061" s="149" t="s">
        <v>6859</v>
      </c>
      <c r="I3061" s="149" t="s">
        <v>864</v>
      </c>
    </row>
    <row r="3062" spans="1:9" x14ac:dyDescent="0.2">
      <c r="A3062" s="149" t="s">
        <v>2920</v>
      </c>
      <c r="D3062" s="149" t="s">
        <v>9763</v>
      </c>
      <c r="E3062" s="149">
        <f t="shared" si="47"/>
        <v>30101451</v>
      </c>
      <c r="F3062" s="149" t="s">
        <v>1250</v>
      </c>
      <c r="G3062" s="149" t="s">
        <v>6498</v>
      </c>
      <c r="H3062" s="149" t="s">
        <v>6859</v>
      </c>
      <c r="I3062" s="149" t="s">
        <v>9764</v>
      </c>
    </row>
    <row r="3063" spans="1:9" x14ac:dyDescent="0.2">
      <c r="A3063" s="149" t="s">
        <v>2920</v>
      </c>
      <c r="D3063" s="149" t="s">
        <v>9765</v>
      </c>
      <c r="E3063" s="149">
        <f t="shared" si="47"/>
        <v>30101452</v>
      </c>
      <c r="F3063" s="149" t="s">
        <v>1250</v>
      </c>
      <c r="G3063" s="149" t="s">
        <v>6498</v>
      </c>
      <c r="H3063" s="149" t="s">
        <v>6859</v>
      </c>
      <c r="I3063" s="149" t="s">
        <v>9766</v>
      </c>
    </row>
    <row r="3064" spans="1:9" x14ac:dyDescent="0.2">
      <c r="A3064" s="149" t="s">
        <v>2920</v>
      </c>
      <c r="D3064" s="149" t="s">
        <v>9767</v>
      </c>
      <c r="E3064" s="149">
        <f t="shared" si="47"/>
        <v>30101453</v>
      </c>
      <c r="F3064" s="149" t="s">
        <v>1250</v>
      </c>
      <c r="G3064" s="149" t="s">
        <v>6498</v>
      </c>
      <c r="H3064" s="149" t="s">
        <v>6859</v>
      </c>
      <c r="I3064" s="149" t="s">
        <v>9768</v>
      </c>
    </row>
    <row r="3065" spans="1:9" x14ac:dyDescent="0.2">
      <c r="A3065" s="149" t="s">
        <v>2920</v>
      </c>
      <c r="D3065" s="149" t="s">
        <v>9769</v>
      </c>
      <c r="E3065" s="149">
        <f t="shared" si="47"/>
        <v>30101454</v>
      </c>
      <c r="F3065" s="149" t="s">
        <v>1250</v>
      </c>
      <c r="G3065" s="149" t="s">
        <v>6498</v>
      </c>
      <c r="H3065" s="149" t="s">
        <v>6859</v>
      </c>
      <c r="I3065" s="149" t="s">
        <v>9770</v>
      </c>
    </row>
    <row r="3066" spans="1:9" x14ac:dyDescent="0.2">
      <c r="A3066" s="149" t="s">
        <v>2920</v>
      </c>
      <c r="D3066" s="149" t="s">
        <v>9771</v>
      </c>
      <c r="E3066" s="149">
        <f t="shared" si="47"/>
        <v>30101460</v>
      </c>
      <c r="F3066" s="149" t="s">
        <v>1250</v>
      </c>
      <c r="G3066" s="149" t="s">
        <v>6498</v>
      </c>
      <c r="H3066" s="149" t="s">
        <v>6859</v>
      </c>
      <c r="I3066" s="149" t="s">
        <v>9772</v>
      </c>
    </row>
    <row r="3067" spans="1:9" x14ac:dyDescent="0.2">
      <c r="A3067" s="149" t="s">
        <v>2920</v>
      </c>
      <c r="D3067" s="149" t="s">
        <v>9773</v>
      </c>
      <c r="E3067" s="149">
        <f t="shared" si="47"/>
        <v>30101461</v>
      </c>
      <c r="F3067" s="149" t="s">
        <v>1250</v>
      </c>
      <c r="G3067" s="149" t="s">
        <v>6498</v>
      </c>
      <c r="H3067" s="149" t="s">
        <v>6859</v>
      </c>
      <c r="I3067" s="149" t="s">
        <v>9774</v>
      </c>
    </row>
    <row r="3068" spans="1:9" x14ac:dyDescent="0.2">
      <c r="A3068" s="149" t="s">
        <v>2920</v>
      </c>
      <c r="D3068" s="149" t="s">
        <v>9775</v>
      </c>
      <c r="E3068" s="149">
        <f t="shared" si="47"/>
        <v>30101462</v>
      </c>
      <c r="F3068" s="149" t="s">
        <v>1250</v>
      </c>
      <c r="G3068" s="149" t="s">
        <v>6498</v>
      </c>
      <c r="H3068" s="149" t="s">
        <v>6859</v>
      </c>
      <c r="I3068" s="149" t="s">
        <v>9776</v>
      </c>
    </row>
    <row r="3069" spans="1:9" x14ac:dyDescent="0.2">
      <c r="A3069" s="149" t="s">
        <v>2920</v>
      </c>
      <c r="D3069" s="149" t="s">
        <v>9777</v>
      </c>
      <c r="E3069" s="149">
        <f t="shared" si="47"/>
        <v>30101463</v>
      </c>
      <c r="F3069" s="149" t="s">
        <v>1250</v>
      </c>
      <c r="G3069" s="149" t="s">
        <v>6498</v>
      </c>
      <c r="H3069" s="149" t="s">
        <v>6859</v>
      </c>
      <c r="I3069" s="149" t="s">
        <v>6893</v>
      </c>
    </row>
    <row r="3070" spans="1:9" x14ac:dyDescent="0.2">
      <c r="A3070" s="149" t="s">
        <v>2920</v>
      </c>
      <c r="D3070" s="149" t="s">
        <v>6894</v>
      </c>
      <c r="E3070" s="149">
        <f t="shared" si="47"/>
        <v>30101470</v>
      </c>
      <c r="F3070" s="149" t="s">
        <v>1250</v>
      </c>
      <c r="G3070" s="149" t="s">
        <v>6498</v>
      </c>
      <c r="H3070" s="149" t="s">
        <v>6859</v>
      </c>
      <c r="I3070" s="149" t="s">
        <v>6895</v>
      </c>
    </row>
    <row r="3071" spans="1:9" x14ac:dyDescent="0.2">
      <c r="A3071" s="149" t="s">
        <v>2920</v>
      </c>
      <c r="D3071" s="149" t="s">
        <v>6896</v>
      </c>
      <c r="E3071" s="149">
        <f t="shared" si="47"/>
        <v>30101471</v>
      </c>
      <c r="F3071" s="149" t="s">
        <v>1250</v>
      </c>
      <c r="G3071" s="149" t="s">
        <v>6498</v>
      </c>
      <c r="H3071" s="149" t="s">
        <v>6859</v>
      </c>
      <c r="I3071" s="149" t="s">
        <v>6897</v>
      </c>
    </row>
    <row r="3072" spans="1:9" x14ac:dyDescent="0.2">
      <c r="A3072" s="149" t="s">
        <v>2920</v>
      </c>
      <c r="D3072" s="149" t="s">
        <v>6898</v>
      </c>
      <c r="E3072" s="149">
        <f t="shared" si="47"/>
        <v>30101472</v>
      </c>
      <c r="F3072" s="149" t="s">
        <v>1250</v>
      </c>
      <c r="G3072" s="149" t="s">
        <v>6498</v>
      </c>
      <c r="H3072" s="149" t="s">
        <v>6859</v>
      </c>
      <c r="I3072" s="149" t="s">
        <v>6899</v>
      </c>
    </row>
    <row r="3073" spans="1:9" x14ac:dyDescent="0.2">
      <c r="A3073" s="149" t="s">
        <v>2920</v>
      </c>
      <c r="D3073" s="149" t="s">
        <v>6900</v>
      </c>
      <c r="E3073" s="149">
        <f t="shared" si="47"/>
        <v>30101498</v>
      </c>
      <c r="F3073" s="149" t="s">
        <v>1250</v>
      </c>
      <c r="G3073" s="149" t="s">
        <v>6498</v>
      </c>
      <c r="H3073" s="149" t="s">
        <v>6859</v>
      </c>
      <c r="I3073" s="149" t="s">
        <v>6243</v>
      </c>
    </row>
    <row r="3074" spans="1:9" x14ac:dyDescent="0.2">
      <c r="A3074" s="149" t="s">
        <v>2920</v>
      </c>
      <c r="D3074" s="149" t="s">
        <v>6901</v>
      </c>
      <c r="E3074" s="149">
        <f t="shared" ref="E3074:E3137" si="48">VALUE(D3074)</f>
        <v>30101499</v>
      </c>
      <c r="F3074" s="149" t="s">
        <v>1250</v>
      </c>
      <c r="G3074" s="149" t="s">
        <v>6498</v>
      </c>
      <c r="H3074" s="149" t="s">
        <v>6859</v>
      </c>
      <c r="I3074" s="149" t="s">
        <v>6243</v>
      </c>
    </row>
    <row r="3075" spans="1:9" x14ac:dyDescent="0.2">
      <c r="A3075" s="149" t="s">
        <v>2920</v>
      </c>
      <c r="D3075" s="149" t="s">
        <v>6902</v>
      </c>
      <c r="E3075" s="149">
        <f t="shared" si="48"/>
        <v>30101501</v>
      </c>
      <c r="F3075" s="149" t="s">
        <v>1250</v>
      </c>
      <c r="G3075" s="149" t="s">
        <v>6498</v>
      </c>
      <c r="H3075" s="149" t="s">
        <v>6903</v>
      </c>
      <c r="I3075" s="149" t="s">
        <v>6904</v>
      </c>
    </row>
    <row r="3076" spans="1:9" x14ac:dyDescent="0.2">
      <c r="A3076" s="149" t="s">
        <v>2920</v>
      </c>
      <c r="D3076" s="149" t="s">
        <v>6905</v>
      </c>
      <c r="E3076" s="149">
        <f t="shared" si="48"/>
        <v>30101502</v>
      </c>
      <c r="F3076" s="149" t="s">
        <v>1250</v>
      </c>
      <c r="G3076" s="149" t="s">
        <v>6498</v>
      </c>
      <c r="H3076" s="149" t="s">
        <v>6903</v>
      </c>
      <c r="I3076" s="149" t="s">
        <v>6906</v>
      </c>
    </row>
    <row r="3077" spans="1:9" x14ac:dyDescent="0.2">
      <c r="A3077" s="149" t="s">
        <v>2920</v>
      </c>
      <c r="D3077" s="149" t="s">
        <v>6907</v>
      </c>
      <c r="E3077" s="149">
        <f t="shared" si="48"/>
        <v>30101503</v>
      </c>
      <c r="F3077" s="149" t="s">
        <v>1250</v>
      </c>
      <c r="G3077" s="149" t="s">
        <v>6498</v>
      </c>
      <c r="H3077" s="149" t="s">
        <v>6903</v>
      </c>
      <c r="I3077" s="149" t="s">
        <v>6908</v>
      </c>
    </row>
    <row r="3078" spans="1:9" x14ac:dyDescent="0.2">
      <c r="A3078" s="149" t="s">
        <v>2920</v>
      </c>
      <c r="D3078" s="149" t="s">
        <v>6909</v>
      </c>
      <c r="E3078" s="149">
        <f t="shared" si="48"/>
        <v>30101505</v>
      </c>
      <c r="F3078" s="149" t="s">
        <v>1250</v>
      </c>
      <c r="G3078" s="149" t="s">
        <v>6498</v>
      </c>
      <c r="H3078" s="149" t="s">
        <v>6903</v>
      </c>
      <c r="I3078" s="149" t="s">
        <v>6910</v>
      </c>
    </row>
    <row r="3079" spans="1:9" x14ac:dyDescent="0.2">
      <c r="A3079" s="149" t="s">
        <v>2920</v>
      </c>
      <c r="D3079" s="149" t="s">
        <v>6911</v>
      </c>
      <c r="E3079" s="149">
        <f t="shared" si="48"/>
        <v>30101510</v>
      </c>
      <c r="F3079" s="149" t="s">
        <v>1250</v>
      </c>
      <c r="G3079" s="149" t="s">
        <v>6498</v>
      </c>
      <c r="H3079" s="149" t="s">
        <v>6903</v>
      </c>
      <c r="I3079" s="149" t="s">
        <v>6912</v>
      </c>
    </row>
    <row r="3080" spans="1:9" x14ac:dyDescent="0.2">
      <c r="A3080" s="149" t="s">
        <v>2920</v>
      </c>
      <c r="D3080" s="149" t="s">
        <v>6913</v>
      </c>
      <c r="E3080" s="149">
        <f t="shared" si="48"/>
        <v>30101515</v>
      </c>
      <c r="F3080" s="149" t="s">
        <v>1250</v>
      </c>
      <c r="G3080" s="149" t="s">
        <v>6498</v>
      </c>
      <c r="H3080" s="149" t="s">
        <v>6903</v>
      </c>
      <c r="I3080" s="149" t="s">
        <v>6914</v>
      </c>
    </row>
    <row r="3081" spans="1:9" x14ac:dyDescent="0.2">
      <c r="A3081" s="149" t="s">
        <v>2920</v>
      </c>
      <c r="D3081" s="149" t="s">
        <v>6915</v>
      </c>
      <c r="E3081" s="149">
        <f t="shared" si="48"/>
        <v>30101520</v>
      </c>
      <c r="F3081" s="149" t="s">
        <v>1250</v>
      </c>
      <c r="G3081" s="149" t="s">
        <v>6498</v>
      </c>
      <c r="H3081" s="149" t="s">
        <v>6903</v>
      </c>
      <c r="I3081" s="149" t="s">
        <v>6916</v>
      </c>
    </row>
    <row r="3082" spans="1:9" x14ac:dyDescent="0.2">
      <c r="A3082" s="149" t="s">
        <v>2920</v>
      </c>
      <c r="D3082" s="149" t="s">
        <v>6917</v>
      </c>
      <c r="E3082" s="149">
        <f t="shared" si="48"/>
        <v>30101521</v>
      </c>
      <c r="F3082" s="149" t="s">
        <v>1250</v>
      </c>
      <c r="G3082" s="149" t="s">
        <v>6498</v>
      </c>
      <c r="H3082" s="149" t="s">
        <v>6903</v>
      </c>
      <c r="I3082" s="149" t="s">
        <v>6918</v>
      </c>
    </row>
    <row r="3083" spans="1:9" x14ac:dyDescent="0.2">
      <c r="A3083" s="149" t="s">
        <v>2920</v>
      </c>
      <c r="D3083" s="149" t="s">
        <v>6919</v>
      </c>
      <c r="E3083" s="149">
        <f t="shared" si="48"/>
        <v>30101522</v>
      </c>
      <c r="F3083" s="149" t="s">
        <v>1250</v>
      </c>
      <c r="G3083" s="149" t="s">
        <v>6498</v>
      </c>
      <c r="H3083" s="149" t="s">
        <v>6903</v>
      </c>
      <c r="I3083" s="149" t="s">
        <v>6920</v>
      </c>
    </row>
    <row r="3084" spans="1:9" x14ac:dyDescent="0.2">
      <c r="A3084" s="149" t="s">
        <v>2920</v>
      </c>
      <c r="D3084" s="149" t="s">
        <v>6921</v>
      </c>
      <c r="E3084" s="149">
        <f t="shared" si="48"/>
        <v>30101530</v>
      </c>
      <c r="F3084" s="149" t="s">
        <v>1250</v>
      </c>
      <c r="G3084" s="149" t="s">
        <v>6498</v>
      </c>
      <c r="H3084" s="149" t="s">
        <v>6903</v>
      </c>
      <c r="I3084" s="149" t="s">
        <v>6922</v>
      </c>
    </row>
    <row r="3085" spans="1:9" x14ac:dyDescent="0.2">
      <c r="A3085" s="149" t="s">
        <v>2920</v>
      </c>
      <c r="D3085" s="149" t="s">
        <v>6923</v>
      </c>
      <c r="E3085" s="149">
        <f t="shared" si="48"/>
        <v>30101540</v>
      </c>
      <c r="F3085" s="149" t="s">
        <v>1250</v>
      </c>
      <c r="G3085" s="149" t="s">
        <v>6498</v>
      </c>
      <c r="H3085" s="149" t="s">
        <v>6903</v>
      </c>
      <c r="I3085" s="149" t="s">
        <v>6924</v>
      </c>
    </row>
    <row r="3086" spans="1:9" x14ac:dyDescent="0.2">
      <c r="A3086" s="149" t="s">
        <v>2920</v>
      </c>
      <c r="D3086" s="149" t="s">
        <v>6925</v>
      </c>
      <c r="E3086" s="149">
        <f t="shared" si="48"/>
        <v>30101541</v>
      </c>
      <c r="F3086" s="149" t="s">
        <v>1250</v>
      </c>
      <c r="G3086" s="149" t="s">
        <v>6498</v>
      </c>
      <c r="H3086" s="149" t="s">
        <v>6903</v>
      </c>
      <c r="I3086" s="149" t="s">
        <v>6926</v>
      </c>
    </row>
    <row r="3087" spans="1:9" x14ac:dyDescent="0.2">
      <c r="A3087" s="149" t="s">
        <v>2920</v>
      </c>
      <c r="D3087" s="149" t="s">
        <v>6927</v>
      </c>
      <c r="E3087" s="149">
        <f t="shared" si="48"/>
        <v>30101542</v>
      </c>
      <c r="F3087" s="149" t="s">
        <v>1250</v>
      </c>
      <c r="G3087" s="149" t="s">
        <v>6498</v>
      </c>
      <c r="H3087" s="149" t="s">
        <v>6903</v>
      </c>
      <c r="I3087" s="149" t="s">
        <v>6928</v>
      </c>
    </row>
    <row r="3088" spans="1:9" x14ac:dyDescent="0.2">
      <c r="A3088" s="149" t="s">
        <v>2920</v>
      </c>
      <c r="D3088" s="149" t="s">
        <v>6929</v>
      </c>
      <c r="E3088" s="149">
        <f t="shared" si="48"/>
        <v>30101543</v>
      </c>
      <c r="F3088" s="149" t="s">
        <v>1250</v>
      </c>
      <c r="G3088" s="149" t="s">
        <v>6498</v>
      </c>
      <c r="H3088" s="149" t="s">
        <v>6903</v>
      </c>
      <c r="I3088" s="149" t="s">
        <v>6930</v>
      </c>
    </row>
    <row r="3089" spans="1:9" x14ac:dyDescent="0.2">
      <c r="A3089" s="149" t="s">
        <v>2920</v>
      </c>
      <c r="D3089" s="149" t="s">
        <v>6931</v>
      </c>
      <c r="E3089" s="149">
        <f t="shared" si="48"/>
        <v>30101550</v>
      </c>
      <c r="F3089" s="149" t="s">
        <v>1250</v>
      </c>
      <c r="G3089" s="149" t="s">
        <v>6498</v>
      </c>
      <c r="H3089" s="149" t="s">
        <v>6903</v>
      </c>
      <c r="I3089" s="149" t="s">
        <v>6932</v>
      </c>
    </row>
    <row r="3090" spans="1:9" x14ac:dyDescent="0.2">
      <c r="A3090" s="149" t="s">
        <v>2920</v>
      </c>
      <c r="D3090" s="149" t="s">
        <v>6933</v>
      </c>
      <c r="E3090" s="149">
        <f t="shared" si="48"/>
        <v>30101560</v>
      </c>
      <c r="F3090" s="149" t="s">
        <v>1250</v>
      </c>
      <c r="G3090" s="149" t="s">
        <v>6498</v>
      </c>
      <c r="H3090" s="149" t="s">
        <v>6903</v>
      </c>
      <c r="I3090" s="149" t="s">
        <v>6934</v>
      </c>
    </row>
    <row r="3091" spans="1:9" x14ac:dyDescent="0.2">
      <c r="A3091" s="149" t="s">
        <v>2920</v>
      </c>
      <c r="D3091" s="149" t="s">
        <v>6935</v>
      </c>
      <c r="E3091" s="149">
        <f t="shared" si="48"/>
        <v>30101599</v>
      </c>
      <c r="F3091" s="149" t="s">
        <v>1250</v>
      </c>
      <c r="G3091" s="149" t="s">
        <v>6498</v>
      </c>
      <c r="H3091" s="149" t="s">
        <v>6903</v>
      </c>
      <c r="I3091" s="149" t="s">
        <v>6243</v>
      </c>
    </row>
    <row r="3092" spans="1:9" x14ac:dyDescent="0.2">
      <c r="A3092" s="149" t="s">
        <v>2920</v>
      </c>
      <c r="D3092" s="149" t="s">
        <v>6936</v>
      </c>
      <c r="E3092" s="149">
        <f t="shared" si="48"/>
        <v>30101601</v>
      </c>
      <c r="F3092" s="149" t="s">
        <v>1250</v>
      </c>
      <c r="G3092" s="149" t="s">
        <v>6498</v>
      </c>
      <c r="H3092" s="149" t="s">
        <v>6937</v>
      </c>
      <c r="I3092" s="149" t="s">
        <v>6938</v>
      </c>
    </row>
    <row r="3093" spans="1:9" x14ac:dyDescent="0.2">
      <c r="A3093" s="149" t="s">
        <v>2920</v>
      </c>
      <c r="D3093" s="149" t="s">
        <v>6939</v>
      </c>
      <c r="E3093" s="149">
        <f t="shared" si="48"/>
        <v>30101602</v>
      </c>
      <c r="F3093" s="149" t="s">
        <v>1250</v>
      </c>
      <c r="G3093" s="149" t="s">
        <v>6498</v>
      </c>
      <c r="H3093" s="149" t="s">
        <v>6937</v>
      </c>
      <c r="I3093" s="149" t="s">
        <v>3851</v>
      </c>
    </row>
    <row r="3094" spans="1:9" x14ac:dyDescent="0.2">
      <c r="A3094" s="149" t="s">
        <v>2920</v>
      </c>
      <c r="D3094" s="149" t="s">
        <v>3852</v>
      </c>
      <c r="E3094" s="149">
        <f t="shared" si="48"/>
        <v>30101603</v>
      </c>
      <c r="F3094" s="149" t="s">
        <v>1250</v>
      </c>
      <c r="G3094" s="149" t="s">
        <v>6498</v>
      </c>
      <c r="H3094" s="149" t="s">
        <v>6937</v>
      </c>
      <c r="I3094" s="149" t="s">
        <v>3853</v>
      </c>
    </row>
    <row r="3095" spans="1:9" x14ac:dyDescent="0.2">
      <c r="A3095" s="149" t="s">
        <v>2920</v>
      </c>
      <c r="D3095" s="149" t="s">
        <v>3854</v>
      </c>
      <c r="E3095" s="149">
        <f t="shared" si="48"/>
        <v>30101699</v>
      </c>
      <c r="F3095" s="149" t="s">
        <v>1250</v>
      </c>
      <c r="G3095" s="149" t="s">
        <v>6498</v>
      </c>
      <c r="H3095" s="149" t="s">
        <v>6937</v>
      </c>
      <c r="I3095" s="149" t="s">
        <v>6243</v>
      </c>
    </row>
    <row r="3096" spans="1:9" x14ac:dyDescent="0.2">
      <c r="A3096" s="149" t="s">
        <v>2920</v>
      </c>
      <c r="D3096" s="149" t="s">
        <v>3855</v>
      </c>
      <c r="E3096" s="149">
        <f t="shared" si="48"/>
        <v>30101702</v>
      </c>
      <c r="F3096" s="149" t="s">
        <v>1250</v>
      </c>
      <c r="G3096" s="149" t="s">
        <v>6498</v>
      </c>
      <c r="H3096" s="149" t="s">
        <v>3856</v>
      </c>
      <c r="I3096" s="149" t="s">
        <v>3857</v>
      </c>
    </row>
    <row r="3097" spans="1:9" x14ac:dyDescent="0.2">
      <c r="A3097" s="149" t="s">
        <v>2920</v>
      </c>
      <c r="D3097" s="149" t="s">
        <v>3858</v>
      </c>
      <c r="E3097" s="149">
        <f t="shared" si="48"/>
        <v>30101703</v>
      </c>
      <c r="F3097" s="149" t="s">
        <v>1250</v>
      </c>
      <c r="G3097" s="149" t="s">
        <v>6498</v>
      </c>
      <c r="H3097" s="149" t="s">
        <v>3856</v>
      </c>
      <c r="I3097" s="149" t="s">
        <v>3859</v>
      </c>
    </row>
    <row r="3098" spans="1:9" x14ac:dyDescent="0.2">
      <c r="A3098" s="149" t="s">
        <v>2920</v>
      </c>
      <c r="D3098" s="149" t="s">
        <v>3860</v>
      </c>
      <c r="E3098" s="149">
        <f t="shared" si="48"/>
        <v>30101704</v>
      </c>
      <c r="F3098" s="149" t="s">
        <v>1250</v>
      </c>
      <c r="G3098" s="149" t="s">
        <v>6498</v>
      </c>
      <c r="H3098" s="149" t="s">
        <v>3856</v>
      </c>
      <c r="I3098" s="149" t="s">
        <v>3861</v>
      </c>
    </row>
    <row r="3099" spans="1:9" x14ac:dyDescent="0.2">
      <c r="A3099" s="149" t="s">
        <v>2920</v>
      </c>
      <c r="D3099" s="149" t="s">
        <v>3862</v>
      </c>
      <c r="E3099" s="149">
        <f t="shared" si="48"/>
        <v>30101705</v>
      </c>
      <c r="F3099" s="149" t="s">
        <v>1250</v>
      </c>
      <c r="G3099" s="149" t="s">
        <v>6498</v>
      </c>
      <c r="H3099" s="149" t="s">
        <v>3856</v>
      </c>
      <c r="I3099" s="149" t="s">
        <v>3863</v>
      </c>
    </row>
    <row r="3100" spans="1:9" x14ac:dyDescent="0.2">
      <c r="A3100" s="149" t="s">
        <v>2920</v>
      </c>
      <c r="D3100" s="149" t="s">
        <v>3864</v>
      </c>
      <c r="E3100" s="149">
        <f t="shared" si="48"/>
        <v>30101706</v>
      </c>
      <c r="F3100" s="149" t="s">
        <v>1250</v>
      </c>
      <c r="G3100" s="149" t="s">
        <v>6498</v>
      </c>
      <c r="H3100" s="149" t="s">
        <v>3856</v>
      </c>
      <c r="I3100" s="149" t="s">
        <v>3865</v>
      </c>
    </row>
    <row r="3101" spans="1:9" x14ac:dyDescent="0.2">
      <c r="A3101" s="149" t="s">
        <v>2920</v>
      </c>
      <c r="D3101" s="149" t="s">
        <v>3866</v>
      </c>
      <c r="E3101" s="149">
        <f t="shared" si="48"/>
        <v>30101707</v>
      </c>
      <c r="F3101" s="149" t="s">
        <v>1250</v>
      </c>
      <c r="G3101" s="149" t="s">
        <v>6498</v>
      </c>
      <c r="H3101" s="149" t="s">
        <v>3856</v>
      </c>
      <c r="I3101" s="149" t="s">
        <v>3867</v>
      </c>
    </row>
    <row r="3102" spans="1:9" x14ac:dyDescent="0.2">
      <c r="A3102" s="149" t="s">
        <v>2920</v>
      </c>
      <c r="D3102" s="149" t="s">
        <v>3868</v>
      </c>
      <c r="E3102" s="149">
        <f t="shared" si="48"/>
        <v>30101708</v>
      </c>
      <c r="F3102" s="149" t="s">
        <v>1250</v>
      </c>
      <c r="G3102" s="149" t="s">
        <v>6498</v>
      </c>
      <c r="H3102" s="149" t="s">
        <v>3856</v>
      </c>
      <c r="I3102" s="149" t="s">
        <v>3869</v>
      </c>
    </row>
    <row r="3103" spans="1:9" x14ac:dyDescent="0.2">
      <c r="A3103" s="149" t="s">
        <v>2920</v>
      </c>
      <c r="D3103" s="149" t="s">
        <v>3870</v>
      </c>
      <c r="E3103" s="149">
        <f t="shared" si="48"/>
        <v>30101799</v>
      </c>
      <c r="F3103" s="149" t="s">
        <v>1250</v>
      </c>
      <c r="G3103" s="149" t="s">
        <v>6498</v>
      </c>
      <c r="H3103" s="149" t="s">
        <v>3856</v>
      </c>
      <c r="I3103" s="149" t="s">
        <v>6243</v>
      </c>
    </row>
    <row r="3104" spans="1:9" x14ac:dyDescent="0.2">
      <c r="A3104" s="149" t="s">
        <v>2920</v>
      </c>
      <c r="D3104" s="149" t="s">
        <v>3871</v>
      </c>
      <c r="E3104" s="149">
        <f t="shared" si="48"/>
        <v>30101801</v>
      </c>
      <c r="F3104" s="149" t="s">
        <v>1250</v>
      </c>
      <c r="G3104" s="149" t="s">
        <v>6498</v>
      </c>
      <c r="H3104" s="149" t="s">
        <v>3872</v>
      </c>
      <c r="I3104" s="149" t="s">
        <v>3873</v>
      </c>
    </row>
    <row r="3105" spans="1:9" x14ac:dyDescent="0.2">
      <c r="A3105" s="149" t="s">
        <v>2920</v>
      </c>
      <c r="D3105" s="149" t="s">
        <v>3874</v>
      </c>
      <c r="E3105" s="149">
        <f t="shared" si="48"/>
        <v>30101802</v>
      </c>
      <c r="F3105" s="149" t="s">
        <v>1250</v>
      </c>
      <c r="G3105" s="149" t="s">
        <v>6498</v>
      </c>
      <c r="H3105" s="149" t="s">
        <v>3872</v>
      </c>
      <c r="I3105" s="149" t="s">
        <v>3875</v>
      </c>
    </row>
    <row r="3106" spans="1:9" x14ac:dyDescent="0.2">
      <c r="A3106" s="149" t="s">
        <v>2920</v>
      </c>
      <c r="D3106" s="149" t="s">
        <v>3876</v>
      </c>
      <c r="E3106" s="149">
        <f t="shared" si="48"/>
        <v>30101803</v>
      </c>
      <c r="F3106" s="149" t="s">
        <v>1250</v>
      </c>
      <c r="G3106" s="149" t="s">
        <v>6498</v>
      </c>
      <c r="H3106" s="149" t="s">
        <v>3872</v>
      </c>
      <c r="I3106" s="149" t="s">
        <v>3877</v>
      </c>
    </row>
    <row r="3107" spans="1:9" x14ac:dyDescent="0.2">
      <c r="A3107" s="149" t="s">
        <v>2920</v>
      </c>
      <c r="D3107" s="149" t="s">
        <v>3878</v>
      </c>
      <c r="E3107" s="149">
        <f t="shared" si="48"/>
        <v>30101805</v>
      </c>
      <c r="F3107" s="149" t="s">
        <v>1250</v>
      </c>
      <c r="G3107" s="149" t="s">
        <v>6498</v>
      </c>
      <c r="H3107" s="149" t="s">
        <v>3872</v>
      </c>
      <c r="I3107" s="149" t="s">
        <v>3879</v>
      </c>
    </row>
    <row r="3108" spans="1:9" x14ac:dyDescent="0.2">
      <c r="A3108" s="149" t="s">
        <v>2920</v>
      </c>
      <c r="D3108" s="149" t="s">
        <v>3880</v>
      </c>
      <c r="E3108" s="149">
        <f t="shared" si="48"/>
        <v>30101807</v>
      </c>
      <c r="F3108" s="149" t="s">
        <v>1250</v>
      </c>
      <c r="G3108" s="149" t="s">
        <v>6498</v>
      </c>
      <c r="H3108" s="149" t="s">
        <v>3872</v>
      </c>
      <c r="I3108" s="149" t="s">
        <v>3881</v>
      </c>
    </row>
    <row r="3109" spans="1:9" x14ac:dyDescent="0.2">
      <c r="A3109" s="149" t="s">
        <v>2920</v>
      </c>
      <c r="D3109" s="149" t="s">
        <v>3882</v>
      </c>
      <c r="E3109" s="149">
        <f t="shared" si="48"/>
        <v>30101808</v>
      </c>
      <c r="F3109" s="149" t="s">
        <v>1250</v>
      </c>
      <c r="G3109" s="149" t="s">
        <v>6498</v>
      </c>
      <c r="H3109" s="149" t="s">
        <v>3872</v>
      </c>
      <c r="I3109" s="149" t="s">
        <v>3883</v>
      </c>
    </row>
    <row r="3110" spans="1:9" x14ac:dyDescent="0.2">
      <c r="A3110" s="149" t="s">
        <v>2920</v>
      </c>
      <c r="D3110" s="149" t="s">
        <v>3884</v>
      </c>
      <c r="E3110" s="149">
        <f t="shared" si="48"/>
        <v>30101809</v>
      </c>
      <c r="F3110" s="149" t="s">
        <v>1250</v>
      </c>
      <c r="G3110" s="149" t="s">
        <v>6498</v>
      </c>
      <c r="H3110" s="149" t="s">
        <v>3872</v>
      </c>
      <c r="I3110" s="149" t="s">
        <v>3885</v>
      </c>
    </row>
    <row r="3111" spans="1:9" x14ac:dyDescent="0.2">
      <c r="A3111" s="149" t="s">
        <v>2920</v>
      </c>
      <c r="D3111" s="149" t="s">
        <v>3886</v>
      </c>
      <c r="E3111" s="149">
        <f t="shared" si="48"/>
        <v>30101810</v>
      </c>
      <c r="F3111" s="149" t="s">
        <v>1250</v>
      </c>
      <c r="G3111" s="149" t="s">
        <v>6498</v>
      </c>
      <c r="H3111" s="149" t="s">
        <v>3872</v>
      </c>
      <c r="I3111" s="149" t="s">
        <v>3887</v>
      </c>
    </row>
    <row r="3112" spans="1:9" x14ac:dyDescent="0.2">
      <c r="A3112" s="149" t="s">
        <v>2920</v>
      </c>
      <c r="D3112" s="149" t="s">
        <v>3888</v>
      </c>
      <c r="E3112" s="149">
        <f t="shared" si="48"/>
        <v>30101811</v>
      </c>
      <c r="F3112" s="149" t="s">
        <v>1250</v>
      </c>
      <c r="G3112" s="149" t="s">
        <v>6498</v>
      </c>
      <c r="H3112" s="149" t="s">
        <v>3872</v>
      </c>
      <c r="I3112" s="149" t="s">
        <v>3889</v>
      </c>
    </row>
    <row r="3113" spans="1:9" x14ac:dyDescent="0.2">
      <c r="A3113" s="149" t="s">
        <v>2920</v>
      </c>
      <c r="D3113" s="149" t="s">
        <v>3890</v>
      </c>
      <c r="E3113" s="149">
        <f t="shared" si="48"/>
        <v>30101812</v>
      </c>
      <c r="F3113" s="149" t="s">
        <v>1250</v>
      </c>
      <c r="G3113" s="149" t="s">
        <v>6498</v>
      </c>
      <c r="H3113" s="149" t="s">
        <v>3872</v>
      </c>
      <c r="I3113" s="149" t="s">
        <v>3891</v>
      </c>
    </row>
    <row r="3114" spans="1:9" x14ac:dyDescent="0.2">
      <c r="A3114" s="149" t="s">
        <v>2920</v>
      </c>
      <c r="D3114" s="149" t="s">
        <v>3892</v>
      </c>
      <c r="E3114" s="149">
        <f t="shared" si="48"/>
        <v>30101813</v>
      </c>
      <c r="F3114" s="149" t="s">
        <v>1250</v>
      </c>
      <c r="G3114" s="149" t="s">
        <v>6498</v>
      </c>
      <c r="H3114" s="149" t="s">
        <v>3872</v>
      </c>
      <c r="I3114" s="149" t="s">
        <v>3893</v>
      </c>
    </row>
    <row r="3115" spans="1:9" x14ac:dyDescent="0.2">
      <c r="A3115" s="149" t="s">
        <v>2920</v>
      </c>
      <c r="D3115" s="149" t="s">
        <v>3894</v>
      </c>
      <c r="E3115" s="149">
        <f t="shared" si="48"/>
        <v>30101814</v>
      </c>
      <c r="F3115" s="149" t="s">
        <v>1250</v>
      </c>
      <c r="G3115" s="149" t="s">
        <v>6498</v>
      </c>
      <c r="H3115" s="149" t="s">
        <v>3872</v>
      </c>
      <c r="I3115" s="149" t="s">
        <v>3885</v>
      </c>
    </row>
    <row r="3116" spans="1:9" x14ac:dyDescent="0.2">
      <c r="A3116" s="149" t="s">
        <v>2920</v>
      </c>
      <c r="D3116" s="149" t="s">
        <v>3895</v>
      </c>
      <c r="E3116" s="149">
        <f t="shared" si="48"/>
        <v>30101815</v>
      </c>
      <c r="F3116" s="149" t="s">
        <v>1250</v>
      </c>
      <c r="G3116" s="149" t="s">
        <v>6498</v>
      </c>
      <c r="H3116" s="149" t="s">
        <v>3872</v>
      </c>
      <c r="I3116" s="149" t="s">
        <v>3896</v>
      </c>
    </row>
    <row r="3117" spans="1:9" x14ac:dyDescent="0.2">
      <c r="A3117" s="149" t="s">
        <v>2920</v>
      </c>
      <c r="D3117" s="149" t="s">
        <v>3897</v>
      </c>
      <c r="E3117" s="149">
        <f t="shared" si="48"/>
        <v>30101816</v>
      </c>
      <c r="F3117" s="149" t="s">
        <v>1250</v>
      </c>
      <c r="G3117" s="149" t="s">
        <v>6498</v>
      </c>
      <c r="H3117" s="149" t="s">
        <v>3872</v>
      </c>
      <c r="I3117" s="149" t="s">
        <v>3898</v>
      </c>
    </row>
    <row r="3118" spans="1:9" x14ac:dyDescent="0.2">
      <c r="A3118" s="149" t="s">
        <v>2920</v>
      </c>
      <c r="D3118" s="149" t="s">
        <v>3899</v>
      </c>
      <c r="E3118" s="149">
        <f t="shared" si="48"/>
        <v>30101817</v>
      </c>
      <c r="F3118" s="149" t="s">
        <v>1250</v>
      </c>
      <c r="G3118" s="149" t="s">
        <v>6498</v>
      </c>
      <c r="H3118" s="149" t="s">
        <v>3872</v>
      </c>
      <c r="I3118" s="149" t="s">
        <v>2383</v>
      </c>
    </row>
    <row r="3119" spans="1:9" x14ac:dyDescent="0.2">
      <c r="A3119" s="149" t="s">
        <v>2920</v>
      </c>
      <c r="D3119" s="149" t="s">
        <v>3900</v>
      </c>
      <c r="E3119" s="149">
        <f t="shared" si="48"/>
        <v>30101818</v>
      </c>
      <c r="F3119" s="149" t="s">
        <v>1250</v>
      </c>
      <c r="G3119" s="149" t="s">
        <v>6498</v>
      </c>
      <c r="H3119" s="149" t="s">
        <v>3872</v>
      </c>
      <c r="I3119" s="149" t="s">
        <v>6938</v>
      </c>
    </row>
    <row r="3120" spans="1:9" x14ac:dyDescent="0.2">
      <c r="A3120" s="149" t="s">
        <v>2920</v>
      </c>
      <c r="D3120" s="149" t="s">
        <v>3901</v>
      </c>
      <c r="E3120" s="149">
        <f t="shared" si="48"/>
        <v>30101819</v>
      </c>
      <c r="F3120" s="149" t="s">
        <v>1250</v>
      </c>
      <c r="G3120" s="149" t="s">
        <v>6498</v>
      </c>
      <c r="H3120" s="149" t="s">
        <v>3872</v>
      </c>
      <c r="I3120" s="149" t="s">
        <v>3902</v>
      </c>
    </row>
    <row r="3121" spans="1:9" x14ac:dyDescent="0.2">
      <c r="A3121" s="149" t="s">
        <v>2920</v>
      </c>
      <c r="D3121" s="149" t="s">
        <v>3903</v>
      </c>
      <c r="E3121" s="149">
        <f t="shared" si="48"/>
        <v>30101820</v>
      </c>
      <c r="F3121" s="149" t="s">
        <v>1250</v>
      </c>
      <c r="G3121" s="149" t="s">
        <v>6498</v>
      </c>
      <c r="H3121" s="149" t="s">
        <v>3872</v>
      </c>
      <c r="I3121" s="149" t="s">
        <v>3904</v>
      </c>
    </row>
    <row r="3122" spans="1:9" x14ac:dyDescent="0.2">
      <c r="A3122" s="149" t="s">
        <v>2920</v>
      </c>
      <c r="D3122" s="149" t="s">
        <v>3905</v>
      </c>
      <c r="E3122" s="149">
        <f t="shared" si="48"/>
        <v>30101821</v>
      </c>
      <c r="F3122" s="149" t="s">
        <v>1250</v>
      </c>
      <c r="G3122" s="149" t="s">
        <v>6498</v>
      </c>
      <c r="H3122" s="149" t="s">
        <v>3872</v>
      </c>
      <c r="I3122" s="149" t="s">
        <v>3906</v>
      </c>
    </row>
    <row r="3123" spans="1:9" x14ac:dyDescent="0.2">
      <c r="A3123" s="149" t="s">
        <v>2920</v>
      </c>
      <c r="D3123" s="149" t="s">
        <v>3907</v>
      </c>
      <c r="E3123" s="149">
        <f t="shared" si="48"/>
        <v>30101822</v>
      </c>
      <c r="F3123" s="149" t="s">
        <v>1250</v>
      </c>
      <c r="G3123" s="149" t="s">
        <v>6498</v>
      </c>
      <c r="H3123" s="149" t="s">
        <v>3872</v>
      </c>
      <c r="I3123" s="149" t="s">
        <v>3908</v>
      </c>
    </row>
    <row r="3124" spans="1:9" x14ac:dyDescent="0.2">
      <c r="A3124" s="149" t="s">
        <v>2920</v>
      </c>
      <c r="D3124" s="149" t="s">
        <v>3909</v>
      </c>
      <c r="E3124" s="149">
        <f t="shared" si="48"/>
        <v>30101827</v>
      </c>
      <c r="F3124" s="149" t="s">
        <v>1250</v>
      </c>
      <c r="G3124" s="149" t="s">
        <v>6498</v>
      </c>
      <c r="H3124" s="149" t="s">
        <v>3872</v>
      </c>
      <c r="I3124" s="149" t="s">
        <v>1194</v>
      </c>
    </row>
    <row r="3125" spans="1:9" x14ac:dyDescent="0.2">
      <c r="A3125" s="149" t="s">
        <v>2920</v>
      </c>
      <c r="D3125" s="149" t="s">
        <v>1195</v>
      </c>
      <c r="E3125" s="149">
        <f t="shared" si="48"/>
        <v>30101832</v>
      </c>
      <c r="F3125" s="149" t="s">
        <v>1250</v>
      </c>
      <c r="G3125" s="149" t="s">
        <v>6498</v>
      </c>
      <c r="H3125" s="149" t="s">
        <v>3872</v>
      </c>
      <c r="I3125" s="149" t="s">
        <v>1196</v>
      </c>
    </row>
    <row r="3126" spans="1:9" x14ac:dyDescent="0.2">
      <c r="A3126" s="149" t="s">
        <v>2920</v>
      </c>
      <c r="D3126" s="149" t="s">
        <v>1197</v>
      </c>
      <c r="E3126" s="149">
        <f t="shared" si="48"/>
        <v>30101837</v>
      </c>
      <c r="F3126" s="149" t="s">
        <v>1250</v>
      </c>
      <c r="G3126" s="149" t="s">
        <v>6498</v>
      </c>
      <c r="H3126" s="149" t="s">
        <v>3872</v>
      </c>
      <c r="I3126" s="149" t="s">
        <v>1198</v>
      </c>
    </row>
    <row r="3127" spans="1:9" x14ac:dyDescent="0.2">
      <c r="A3127" s="149" t="s">
        <v>2920</v>
      </c>
      <c r="D3127" s="149" t="s">
        <v>1199</v>
      </c>
      <c r="E3127" s="149">
        <f t="shared" si="48"/>
        <v>30101838</v>
      </c>
      <c r="F3127" s="149" t="s">
        <v>1250</v>
      </c>
      <c r="G3127" s="149" t="s">
        <v>6498</v>
      </c>
      <c r="H3127" s="149" t="s">
        <v>3872</v>
      </c>
      <c r="I3127" s="149" t="s">
        <v>1200</v>
      </c>
    </row>
    <row r="3128" spans="1:9" x14ac:dyDescent="0.2">
      <c r="A3128" s="149" t="s">
        <v>2920</v>
      </c>
      <c r="D3128" s="149" t="s">
        <v>1201</v>
      </c>
      <c r="E3128" s="149">
        <f t="shared" si="48"/>
        <v>30101839</v>
      </c>
      <c r="F3128" s="149" t="s">
        <v>1250</v>
      </c>
      <c r="G3128" s="149" t="s">
        <v>6498</v>
      </c>
      <c r="H3128" s="149" t="s">
        <v>3872</v>
      </c>
      <c r="I3128" s="149" t="s">
        <v>1202</v>
      </c>
    </row>
    <row r="3129" spans="1:9" x14ac:dyDescent="0.2">
      <c r="A3129" s="149" t="s">
        <v>2920</v>
      </c>
      <c r="D3129" s="149" t="s">
        <v>1203</v>
      </c>
      <c r="E3129" s="149">
        <f t="shared" si="48"/>
        <v>30101840</v>
      </c>
      <c r="F3129" s="149" t="s">
        <v>1250</v>
      </c>
      <c r="G3129" s="149" t="s">
        <v>6498</v>
      </c>
      <c r="H3129" s="149" t="s">
        <v>3872</v>
      </c>
      <c r="I3129" s="149" t="s">
        <v>1204</v>
      </c>
    </row>
    <row r="3130" spans="1:9" x14ac:dyDescent="0.2">
      <c r="A3130" s="149" t="s">
        <v>2920</v>
      </c>
      <c r="D3130" s="149" t="s">
        <v>1205</v>
      </c>
      <c r="E3130" s="149">
        <f t="shared" si="48"/>
        <v>30101842</v>
      </c>
      <c r="F3130" s="149" t="s">
        <v>1250</v>
      </c>
      <c r="G3130" s="149" t="s">
        <v>6498</v>
      </c>
      <c r="H3130" s="149" t="s">
        <v>3872</v>
      </c>
      <c r="I3130" s="149" t="s">
        <v>1206</v>
      </c>
    </row>
    <row r="3131" spans="1:9" x14ac:dyDescent="0.2">
      <c r="A3131" s="149" t="s">
        <v>2920</v>
      </c>
      <c r="D3131" s="149" t="s">
        <v>1207</v>
      </c>
      <c r="E3131" s="149">
        <f t="shared" si="48"/>
        <v>30101847</v>
      </c>
      <c r="F3131" s="149" t="s">
        <v>1250</v>
      </c>
      <c r="G3131" s="149" t="s">
        <v>6498</v>
      </c>
      <c r="H3131" s="149" t="s">
        <v>3872</v>
      </c>
      <c r="I3131" s="149" t="s">
        <v>1208</v>
      </c>
    </row>
    <row r="3132" spans="1:9" x14ac:dyDescent="0.2">
      <c r="A3132" s="149" t="s">
        <v>2920</v>
      </c>
      <c r="D3132" s="149" t="s">
        <v>1209</v>
      </c>
      <c r="E3132" s="149">
        <f t="shared" si="48"/>
        <v>30101849</v>
      </c>
      <c r="F3132" s="149" t="s">
        <v>1250</v>
      </c>
      <c r="G3132" s="149" t="s">
        <v>6498</v>
      </c>
      <c r="H3132" s="149" t="s">
        <v>3872</v>
      </c>
      <c r="I3132" s="149" t="s">
        <v>1210</v>
      </c>
    </row>
    <row r="3133" spans="1:9" x14ac:dyDescent="0.2">
      <c r="A3133" s="149" t="s">
        <v>2920</v>
      </c>
      <c r="D3133" s="149" t="s">
        <v>1211</v>
      </c>
      <c r="E3133" s="149">
        <f t="shared" si="48"/>
        <v>30101852</v>
      </c>
      <c r="F3133" s="149" t="s">
        <v>1250</v>
      </c>
      <c r="G3133" s="149" t="s">
        <v>6498</v>
      </c>
      <c r="H3133" s="149" t="s">
        <v>3872</v>
      </c>
      <c r="I3133" s="149" t="s">
        <v>1212</v>
      </c>
    </row>
    <row r="3134" spans="1:9" x14ac:dyDescent="0.2">
      <c r="A3134" s="149" t="s">
        <v>2920</v>
      </c>
      <c r="D3134" s="149" t="s">
        <v>1213</v>
      </c>
      <c r="E3134" s="149">
        <f t="shared" si="48"/>
        <v>30101860</v>
      </c>
      <c r="F3134" s="149" t="s">
        <v>1250</v>
      </c>
      <c r="G3134" s="149" t="s">
        <v>6498</v>
      </c>
      <c r="H3134" s="149" t="s">
        <v>3872</v>
      </c>
      <c r="I3134" s="149" t="s">
        <v>1214</v>
      </c>
    </row>
    <row r="3135" spans="1:9" x14ac:dyDescent="0.2">
      <c r="A3135" s="149" t="s">
        <v>2920</v>
      </c>
      <c r="D3135" s="149" t="s">
        <v>1215</v>
      </c>
      <c r="E3135" s="149">
        <f t="shared" si="48"/>
        <v>30101861</v>
      </c>
      <c r="F3135" s="149" t="s">
        <v>1250</v>
      </c>
      <c r="G3135" s="149" t="s">
        <v>6498</v>
      </c>
      <c r="H3135" s="149" t="s">
        <v>3872</v>
      </c>
      <c r="I3135" s="149" t="s">
        <v>1216</v>
      </c>
    </row>
    <row r="3136" spans="1:9" x14ac:dyDescent="0.2">
      <c r="A3136" s="149" t="s">
        <v>2920</v>
      </c>
      <c r="D3136" s="149" t="s">
        <v>1217</v>
      </c>
      <c r="E3136" s="149">
        <f t="shared" si="48"/>
        <v>30101863</v>
      </c>
      <c r="F3136" s="149" t="s">
        <v>1250</v>
      </c>
      <c r="G3136" s="149" t="s">
        <v>6498</v>
      </c>
      <c r="H3136" s="149" t="s">
        <v>3872</v>
      </c>
      <c r="I3136" s="149" t="s">
        <v>3885</v>
      </c>
    </row>
    <row r="3137" spans="1:9" x14ac:dyDescent="0.2">
      <c r="A3137" s="149" t="s">
        <v>2920</v>
      </c>
      <c r="D3137" s="149" t="s">
        <v>1218</v>
      </c>
      <c r="E3137" s="149">
        <f t="shared" si="48"/>
        <v>30101864</v>
      </c>
      <c r="F3137" s="149" t="s">
        <v>1250</v>
      </c>
      <c r="G3137" s="149" t="s">
        <v>6498</v>
      </c>
      <c r="H3137" s="149" t="s">
        <v>3872</v>
      </c>
      <c r="I3137" s="149" t="s">
        <v>1219</v>
      </c>
    </row>
    <row r="3138" spans="1:9" x14ac:dyDescent="0.2">
      <c r="A3138" s="149" t="s">
        <v>2920</v>
      </c>
      <c r="D3138" s="149" t="s">
        <v>1220</v>
      </c>
      <c r="E3138" s="149">
        <f t="shared" ref="E3138:E3201" si="49">VALUE(D3138)</f>
        <v>30101865</v>
      </c>
      <c r="F3138" s="149" t="s">
        <v>1250</v>
      </c>
      <c r="G3138" s="149" t="s">
        <v>6498</v>
      </c>
      <c r="H3138" s="149" t="s">
        <v>3872</v>
      </c>
      <c r="I3138" s="149" t="s">
        <v>1221</v>
      </c>
    </row>
    <row r="3139" spans="1:9" x14ac:dyDescent="0.2">
      <c r="A3139" s="149" t="s">
        <v>2920</v>
      </c>
      <c r="D3139" s="149" t="s">
        <v>1222</v>
      </c>
      <c r="E3139" s="149">
        <f t="shared" si="49"/>
        <v>30101866</v>
      </c>
      <c r="F3139" s="149" t="s">
        <v>1250</v>
      </c>
      <c r="G3139" s="149" t="s">
        <v>6498</v>
      </c>
      <c r="H3139" s="149" t="s">
        <v>3872</v>
      </c>
      <c r="I3139" s="149" t="s">
        <v>1223</v>
      </c>
    </row>
    <row r="3140" spans="1:9" x14ac:dyDescent="0.2">
      <c r="A3140" s="149" t="s">
        <v>2920</v>
      </c>
      <c r="D3140" s="149" t="s">
        <v>1224</v>
      </c>
      <c r="E3140" s="149">
        <f t="shared" si="49"/>
        <v>30101870</v>
      </c>
      <c r="F3140" s="149" t="s">
        <v>1250</v>
      </c>
      <c r="G3140" s="149" t="s">
        <v>6498</v>
      </c>
      <c r="H3140" s="149" t="s">
        <v>3872</v>
      </c>
      <c r="I3140" s="149" t="s">
        <v>1225</v>
      </c>
    </row>
    <row r="3141" spans="1:9" x14ac:dyDescent="0.2">
      <c r="A3141" s="149" t="s">
        <v>2920</v>
      </c>
      <c r="D3141" s="149" t="s">
        <v>1226</v>
      </c>
      <c r="E3141" s="149">
        <f t="shared" si="49"/>
        <v>30101871</v>
      </c>
      <c r="F3141" s="149" t="s">
        <v>1250</v>
      </c>
      <c r="G3141" s="149" t="s">
        <v>6498</v>
      </c>
      <c r="H3141" s="149" t="s">
        <v>3872</v>
      </c>
      <c r="I3141" s="149" t="s">
        <v>1227</v>
      </c>
    </row>
    <row r="3142" spans="1:9" x14ac:dyDescent="0.2">
      <c r="A3142" s="149" t="s">
        <v>2920</v>
      </c>
      <c r="D3142" s="149" t="s">
        <v>1228</v>
      </c>
      <c r="E3142" s="149">
        <f t="shared" si="49"/>
        <v>30101872</v>
      </c>
      <c r="F3142" s="149" t="s">
        <v>1250</v>
      </c>
      <c r="G3142" s="149" t="s">
        <v>6498</v>
      </c>
      <c r="H3142" s="149" t="s">
        <v>3872</v>
      </c>
      <c r="I3142" s="149" t="s">
        <v>1229</v>
      </c>
    </row>
    <row r="3143" spans="1:9" x14ac:dyDescent="0.2">
      <c r="A3143" s="149" t="s">
        <v>2920</v>
      </c>
      <c r="D3143" s="149" t="s">
        <v>1230</v>
      </c>
      <c r="E3143" s="149">
        <f t="shared" si="49"/>
        <v>30101880</v>
      </c>
      <c r="F3143" s="149" t="s">
        <v>1250</v>
      </c>
      <c r="G3143" s="149" t="s">
        <v>6498</v>
      </c>
      <c r="H3143" s="149" t="s">
        <v>3872</v>
      </c>
      <c r="I3143" s="149" t="s">
        <v>1231</v>
      </c>
    </row>
    <row r="3144" spans="1:9" x14ac:dyDescent="0.2">
      <c r="A3144" s="149" t="s">
        <v>2920</v>
      </c>
      <c r="D3144" s="149" t="s">
        <v>1232</v>
      </c>
      <c r="E3144" s="149">
        <f t="shared" si="49"/>
        <v>30101881</v>
      </c>
      <c r="F3144" s="149" t="s">
        <v>1250</v>
      </c>
      <c r="G3144" s="149" t="s">
        <v>6498</v>
      </c>
      <c r="H3144" s="149" t="s">
        <v>3872</v>
      </c>
      <c r="I3144" s="149" t="s">
        <v>1233</v>
      </c>
    </row>
    <row r="3145" spans="1:9" x14ac:dyDescent="0.2">
      <c r="A3145" s="149" t="s">
        <v>2920</v>
      </c>
      <c r="D3145" s="149" t="s">
        <v>1234</v>
      </c>
      <c r="E3145" s="149">
        <f t="shared" si="49"/>
        <v>30101882</v>
      </c>
      <c r="F3145" s="149" t="s">
        <v>1250</v>
      </c>
      <c r="G3145" s="149" t="s">
        <v>6498</v>
      </c>
      <c r="H3145" s="149" t="s">
        <v>3872</v>
      </c>
      <c r="I3145" s="149" t="s">
        <v>1235</v>
      </c>
    </row>
    <row r="3146" spans="1:9" x14ac:dyDescent="0.2">
      <c r="A3146" s="149" t="s">
        <v>2920</v>
      </c>
      <c r="D3146" s="149" t="s">
        <v>1236</v>
      </c>
      <c r="E3146" s="149">
        <f t="shared" si="49"/>
        <v>30101883</v>
      </c>
      <c r="F3146" s="149" t="s">
        <v>1250</v>
      </c>
      <c r="G3146" s="149" t="s">
        <v>6498</v>
      </c>
      <c r="H3146" s="149" t="s">
        <v>3872</v>
      </c>
      <c r="I3146" s="149" t="s">
        <v>1237</v>
      </c>
    </row>
    <row r="3147" spans="1:9" x14ac:dyDescent="0.2">
      <c r="A3147" s="149" t="s">
        <v>2920</v>
      </c>
      <c r="D3147" s="149" t="s">
        <v>1238</v>
      </c>
      <c r="E3147" s="149">
        <f t="shared" si="49"/>
        <v>30101884</v>
      </c>
      <c r="F3147" s="149" t="s">
        <v>1250</v>
      </c>
      <c r="G3147" s="149" t="s">
        <v>6498</v>
      </c>
      <c r="H3147" s="149" t="s">
        <v>3872</v>
      </c>
      <c r="I3147" s="149" t="s">
        <v>1239</v>
      </c>
    </row>
    <row r="3148" spans="1:9" x14ac:dyDescent="0.2">
      <c r="A3148" s="149" t="s">
        <v>2920</v>
      </c>
      <c r="D3148" s="149" t="s">
        <v>1240</v>
      </c>
      <c r="E3148" s="149">
        <f t="shared" si="49"/>
        <v>30101885</v>
      </c>
      <c r="F3148" s="149" t="s">
        <v>1250</v>
      </c>
      <c r="G3148" s="149" t="s">
        <v>6498</v>
      </c>
      <c r="H3148" s="149" t="s">
        <v>3872</v>
      </c>
      <c r="I3148" s="149" t="s">
        <v>3969</v>
      </c>
    </row>
    <row r="3149" spans="1:9" x14ac:dyDescent="0.2">
      <c r="A3149" s="149" t="s">
        <v>2920</v>
      </c>
      <c r="D3149" s="149" t="s">
        <v>3970</v>
      </c>
      <c r="E3149" s="149">
        <f t="shared" si="49"/>
        <v>30101890</v>
      </c>
      <c r="F3149" s="149" t="s">
        <v>1250</v>
      </c>
      <c r="G3149" s="149" t="s">
        <v>6498</v>
      </c>
      <c r="H3149" s="149" t="s">
        <v>3872</v>
      </c>
      <c r="I3149" s="149" t="s">
        <v>3971</v>
      </c>
    </row>
    <row r="3150" spans="1:9" x14ac:dyDescent="0.2">
      <c r="A3150" s="149" t="s">
        <v>2920</v>
      </c>
      <c r="D3150" s="149" t="s">
        <v>3972</v>
      </c>
      <c r="E3150" s="149">
        <f t="shared" si="49"/>
        <v>30101891</v>
      </c>
      <c r="F3150" s="149" t="s">
        <v>1250</v>
      </c>
      <c r="G3150" s="149" t="s">
        <v>6498</v>
      </c>
      <c r="H3150" s="149" t="s">
        <v>3872</v>
      </c>
      <c r="I3150" s="149" t="s">
        <v>3973</v>
      </c>
    </row>
    <row r="3151" spans="1:9" x14ac:dyDescent="0.2">
      <c r="A3151" s="149" t="s">
        <v>2920</v>
      </c>
      <c r="D3151" s="149" t="s">
        <v>3974</v>
      </c>
      <c r="E3151" s="149">
        <f t="shared" si="49"/>
        <v>30101892</v>
      </c>
      <c r="F3151" s="149" t="s">
        <v>1250</v>
      </c>
      <c r="G3151" s="149" t="s">
        <v>6498</v>
      </c>
      <c r="H3151" s="149" t="s">
        <v>3872</v>
      </c>
      <c r="I3151" s="149" t="s">
        <v>3975</v>
      </c>
    </row>
    <row r="3152" spans="1:9" x14ac:dyDescent="0.2">
      <c r="A3152" s="149" t="s">
        <v>2920</v>
      </c>
      <c r="D3152" s="149" t="s">
        <v>3976</v>
      </c>
      <c r="E3152" s="149">
        <f t="shared" si="49"/>
        <v>30101893</v>
      </c>
      <c r="F3152" s="149" t="s">
        <v>1250</v>
      </c>
      <c r="G3152" s="149" t="s">
        <v>6498</v>
      </c>
      <c r="H3152" s="149" t="s">
        <v>3872</v>
      </c>
      <c r="I3152" s="149" t="s">
        <v>6501</v>
      </c>
    </row>
    <row r="3153" spans="1:9" x14ac:dyDescent="0.2">
      <c r="A3153" s="149" t="s">
        <v>2920</v>
      </c>
      <c r="D3153" s="149" t="s">
        <v>3977</v>
      </c>
      <c r="E3153" s="149">
        <f t="shared" si="49"/>
        <v>30101894</v>
      </c>
      <c r="F3153" s="149" t="s">
        <v>1250</v>
      </c>
      <c r="G3153" s="149" t="s">
        <v>6498</v>
      </c>
      <c r="H3153" s="149" t="s">
        <v>3872</v>
      </c>
      <c r="I3153" s="149" t="s">
        <v>3978</v>
      </c>
    </row>
    <row r="3154" spans="1:9" x14ac:dyDescent="0.2">
      <c r="A3154" s="149" t="s">
        <v>2920</v>
      </c>
      <c r="D3154" s="149" t="s">
        <v>3979</v>
      </c>
      <c r="E3154" s="149">
        <f t="shared" si="49"/>
        <v>30101899</v>
      </c>
      <c r="F3154" s="149" t="s">
        <v>1250</v>
      </c>
      <c r="G3154" s="149" t="s">
        <v>6498</v>
      </c>
      <c r="H3154" s="149" t="s">
        <v>3872</v>
      </c>
      <c r="I3154" s="149" t="s">
        <v>3980</v>
      </c>
    </row>
    <row r="3155" spans="1:9" x14ac:dyDescent="0.2">
      <c r="A3155" s="149" t="s">
        <v>2920</v>
      </c>
      <c r="D3155" s="149" t="s">
        <v>3981</v>
      </c>
      <c r="E3155" s="149">
        <f t="shared" si="49"/>
        <v>30101901</v>
      </c>
      <c r="F3155" s="149" t="s">
        <v>1250</v>
      </c>
      <c r="G3155" s="149" t="s">
        <v>6498</v>
      </c>
      <c r="H3155" s="149" t="s">
        <v>3982</v>
      </c>
      <c r="I3155" s="149" t="s">
        <v>3983</v>
      </c>
    </row>
    <row r="3156" spans="1:9" x14ac:dyDescent="0.2">
      <c r="A3156" s="149" t="s">
        <v>2920</v>
      </c>
      <c r="D3156" s="149" t="s">
        <v>3984</v>
      </c>
      <c r="E3156" s="149">
        <f t="shared" si="49"/>
        <v>30101902</v>
      </c>
      <c r="F3156" s="149" t="s">
        <v>1250</v>
      </c>
      <c r="G3156" s="149" t="s">
        <v>6498</v>
      </c>
      <c r="H3156" s="149" t="s">
        <v>3982</v>
      </c>
      <c r="I3156" s="149" t="s">
        <v>3985</v>
      </c>
    </row>
    <row r="3157" spans="1:9" x14ac:dyDescent="0.2">
      <c r="A3157" s="149" t="s">
        <v>2920</v>
      </c>
      <c r="D3157" s="149" t="s">
        <v>3986</v>
      </c>
      <c r="E3157" s="149">
        <f t="shared" si="49"/>
        <v>30101904</v>
      </c>
      <c r="F3157" s="149" t="s">
        <v>1250</v>
      </c>
      <c r="G3157" s="149" t="s">
        <v>6498</v>
      </c>
      <c r="H3157" s="149" t="s">
        <v>3982</v>
      </c>
      <c r="I3157" s="149" t="s">
        <v>3987</v>
      </c>
    </row>
    <row r="3158" spans="1:9" x14ac:dyDescent="0.2">
      <c r="A3158" s="149" t="s">
        <v>2920</v>
      </c>
      <c r="D3158" s="149" t="s">
        <v>3988</v>
      </c>
      <c r="E3158" s="149">
        <f t="shared" si="49"/>
        <v>30101905</v>
      </c>
      <c r="F3158" s="149" t="s">
        <v>1250</v>
      </c>
      <c r="G3158" s="149" t="s">
        <v>6498</v>
      </c>
      <c r="H3158" s="149" t="s">
        <v>3982</v>
      </c>
      <c r="I3158" s="149" t="s">
        <v>3989</v>
      </c>
    </row>
    <row r="3159" spans="1:9" x14ac:dyDescent="0.2">
      <c r="A3159" s="149" t="s">
        <v>2920</v>
      </c>
      <c r="D3159" s="149" t="s">
        <v>3990</v>
      </c>
      <c r="E3159" s="149">
        <f t="shared" si="49"/>
        <v>30101906</v>
      </c>
      <c r="F3159" s="149" t="s">
        <v>1250</v>
      </c>
      <c r="G3159" s="149" t="s">
        <v>6498</v>
      </c>
      <c r="H3159" s="149" t="s">
        <v>3982</v>
      </c>
      <c r="I3159" s="149" t="s">
        <v>3991</v>
      </c>
    </row>
    <row r="3160" spans="1:9" x14ac:dyDescent="0.2">
      <c r="A3160" s="149" t="s">
        <v>2920</v>
      </c>
      <c r="D3160" s="149" t="s">
        <v>3992</v>
      </c>
      <c r="E3160" s="149">
        <f t="shared" si="49"/>
        <v>30101907</v>
      </c>
      <c r="F3160" s="149" t="s">
        <v>1250</v>
      </c>
      <c r="G3160" s="149" t="s">
        <v>6498</v>
      </c>
      <c r="H3160" s="149" t="s">
        <v>3982</v>
      </c>
      <c r="I3160" s="149" t="s">
        <v>3993</v>
      </c>
    </row>
    <row r="3161" spans="1:9" x14ac:dyDescent="0.2">
      <c r="A3161" s="149" t="s">
        <v>2920</v>
      </c>
      <c r="D3161" s="149" t="s">
        <v>3994</v>
      </c>
      <c r="E3161" s="149">
        <f t="shared" si="49"/>
        <v>30101908</v>
      </c>
      <c r="F3161" s="149" t="s">
        <v>1250</v>
      </c>
      <c r="G3161" s="149" t="s">
        <v>6498</v>
      </c>
      <c r="H3161" s="149" t="s">
        <v>3982</v>
      </c>
      <c r="I3161" s="149" t="s">
        <v>6513</v>
      </c>
    </row>
    <row r="3162" spans="1:9" x14ac:dyDescent="0.2">
      <c r="A3162" s="149" t="s">
        <v>2920</v>
      </c>
      <c r="D3162" s="149" t="s">
        <v>3995</v>
      </c>
      <c r="E3162" s="149">
        <f t="shared" si="49"/>
        <v>30101909</v>
      </c>
      <c r="F3162" s="149" t="s">
        <v>1250</v>
      </c>
      <c r="G3162" s="149" t="s">
        <v>6498</v>
      </c>
      <c r="H3162" s="149" t="s">
        <v>3982</v>
      </c>
      <c r="I3162" s="149" t="s">
        <v>3996</v>
      </c>
    </row>
    <row r="3163" spans="1:9" x14ac:dyDescent="0.2">
      <c r="A3163" s="149" t="s">
        <v>2920</v>
      </c>
      <c r="D3163" s="149" t="s">
        <v>3997</v>
      </c>
      <c r="E3163" s="149">
        <f t="shared" si="49"/>
        <v>30102001</v>
      </c>
      <c r="F3163" s="149" t="s">
        <v>1250</v>
      </c>
      <c r="G3163" s="149" t="s">
        <v>6498</v>
      </c>
      <c r="H3163" s="149" t="s">
        <v>3998</v>
      </c>
      <c r="I3163" s="149" t="s">
        <v>3999</v>
      </c>
    </row>
    <row r="3164" spans="1:9" x14ac:dyDescent="0.2">
      <c r="A3164" s="149" t="s">
        <v>2920</v>
      </c>
      <c r="D3164" s="149" t="s">
        <v>4000</v>
      </c>
      <c r="E3164" s="149">
        <f t="shared" si="49"/>
        <v>30102002</v>
      </c>
      <c r="F3164" s="149" t="s">
        <v>1250</v>
      </c>
      <c r="G3164" s="149" t="s">
        <v>6498</v>
      </c>
      <c r="H3164" s="149" t="s">
        <v>3998</v>
      </c>
      <c r="I3164" s="149" t="s">
        <v>4001</v>
      </c>
    </row>
    <row r="3165" spans="1:9" x14ac:dyDescent="0.2">
      <c r="A3165" s="149" t="s">
        <v>2920</v>
      </c>
      <c r="D3165" s="149" t="s">
        <v>4002</v>
      </c>
      <c r="E3165" s="149">
        <f t="shared" si="49"/>
        <v>30102003</v>
      </c>
      <c r="F3165" s="149" t="s">
        <v>1250</v>
      </c>
      <c r="G3165" s="149" t="s">
        <v>6498</v>
      </c>
      <c r="H3165" s="149" t="s">
        <v>3998</v>
      </c>
      <c r="I3165" s="149" t="s">
        <v>1296</v>
      </c>
    </row>
    <row r="3166" spans="1:9" x14ac:dyDescent="0.2">
      <c r="A3166" s="149" t="s">
        <v>2920</v>
      </c>
      <c r="D3166" s="149" t="s">
        <v>1297</v>
      </c>
      <c r="E3166" s="149">
        <f t="shared" si="49"/>
        <v>30102004</v>
      </c>
      <c r="F3166" s="149" t="s">
        <v>1250</v>
      </c>
      <c r="G3166" s="149" t="s">
        <v>6498</v>
      </c>
      <c r="H3166" s="149" t="s">
        <v>3998</v>
      </c>
      <c r="I3166" s="149" t="s">
        <v>1298</v>
      </c>
    </row>
    <row r="3167" spans="1:9" x14ac:dyDescent="0.2">
      <c r="A3167" s="149" t="s">
        <v>2920</v>
      </c>
      <c r="D3167" s="149" t="s">
        <v>1299</v>
      </c>
      <c r="E3167" s="149">
        <f t="shared" si="49"/>
        <v>30102005</v>
      </c>
      <c r="F3167" s="149" t="s">
        <v>1250</v>
      </c>
      <c r="G3167" s="149" t="s">
        <v>6498</v>
      </c>
      <c r="H3167" s="149" t="s">
        <v>3998</v>
      </c>
      <c r="I3167" s="149" t="s">
        <v>1300</v>
      </c>
    </row>
    <row r="3168" spans="1:9" x14ac:dyDescent="0.2">
      <c r="A3168" s="149" t="s">
        <v>2920</v>
      </c>
      <c r="D3168" s="149" t="s">
        <v>1301</v>
      </c>
      <c r="E3168" s="149">
        <f t="shared" si="49"/>
        <v>30102015</v>
      </c>
      <c r="F3168" s="149" t="s">
        <v>1250</v>
      </c>
      <c r="G3168" s="149" t="s">
        <v>6498</v>
      </c>
      <c r="H3168" s="149" t="s">
        <v>3998</v>
      </c>
      <c r="I3168" s="149" t="s">
        <v>832</v>
      </c>
    </row>
    <row r="3169" spans="1:9" x14ac:dyDescent="0.2">
      <c r="A3169" s="149" t="s">
        <v>2920</v>
      </c>
      <c r="D3169" s="149" t="s">
        <v>1302</v>
      </c>
      <c r="E3169" s="149">
        <f t="shared" si="49"/>
        <v>30102017</v>
      </c>
      <c r="F3169" s="149" t="s">
        <v>1250</v>
      </c>
      <c r="G3169" s="149" t="s">
        <v>6498</v>
      </c>
      <c r="H3169" s="149" t="s">
        <v>3998</v>
      </c>
      <c r="I3169" s="149" t="s">
        <v>836</v>
      </c>
    </row>
    <row r="3170" spans="1:9" x14ac:dyDescent="0.2">
      <c r="A3170" s="149" t="s">
        <v>2920</v>
      </c>
      <c r="D3170" s="149" t="s">
        <v>1303</v>
      </c>
      <c r="E3170" s="149">
        <f t="shared" si="49"/>
        <v>30102018</v>
      </c>
      <c r="F3170" s="149" t="s">
        <v>1250</v>
      </c>
      <c r="G3170" s="149" t="s">
        <v>6498</v>
      </c>
      <c r="H3170" s="149" t="s">
        <v>3998</v>
      </c>
      <c r="I3170" s="149" t="s">
        <v>838</v>
      </c>
    </row>
    <row r="3171" spans="1:9" x14ac:dyDescent="0.2">
      <c r="A3171" s="149" t="s">
        <v>2920</v>
      </c>
      <c r="D3171" s="149" t="s">
        <v>1304</v>
      </c>
      <c r="E3171" s="149">
        <f t="shared" si="49"/>
        <v>30102030</v>
      </c>
      <c r="F3171" s="149" t="s">
        <v>1250</v>
      </c>
      <c r="G3171" s="149" t="s">
        <v>6498</v>
      </c>
      <c r="H3171" s="149" t="s">
        <v>3998</v>
      </c>
      <c r="I3171" s="149" t="s">
        <v>840</v>
      </c>
    </row>
    <row r="3172" spans="1:9" x14ac:dyDescent="0.2">
      <c r="A3172" s="149" t="s">
        <v>2920</v>
      </c>
      <c r="D3172" s="149" t="s">
        <v>1305</v>
      </c>
      <c r="E3172" s="149">
        <f t="shared" si="49"/>
        <v>30102031</v>
      </c>
      <c r="F3172" s="149" t="s">
        <v>1250</v>
      </c>
      <c r="G3172" s="149" t="s">
        <v>6498</v>
      </c>
      <c r="H3172" s="149" t="s">
        <v>3998</v>
      </c>
      <c r="I3172" s="149" t="s">
        <v>842</v>
      </c>
    </row>
    <row r="3173" spans="1:9" x14ac:dyDescent="0.2">
      <c r="A3173" s="149" t="s">
        <v>2920</v>
      </c>
      <c r="D3173" s="149" t="s">
        <v>1306</v>
      </c>
      <c r="E3173" s="149">
        <f t="shared" si="49"/>
        <v>30102032</v>
      </c>
      <c r="F3173" s="149" t="s">
        <v>1250</v>
      </c>
      <c r="G3173" s="149" t="s">
        <v>6498</v>
      </c>
      <c r="H3173" s="149" t="s">
        <v>3998</v>
      </c>
      <c r="I3173" s="149" t="s">
        <v>844</v>
      </c>
    </row>
    <row r="3174" spans="1:9" x14ac:dyDescent="0.2">
      <c r="A3174" s="149" t="s">
        <v>2920</v>
      </c>
      <c r="D3174" s="149" t="s">
        <v>1307</v>
      </c>
      <c r="E3174" s="149">
        <f t="shared" si="49"/>
        <v>30102033</v>
      </c>
      <c r="F3174" s="149" t="s">
        <v>1250</v>
      </c>
      <c r="G3174" s="149" t="s">
        <v>6498</v>
      </c>
      <c r="H3174" s="149" t="s">
        <v>3998</v>
      </c>
      <c r="I3174" s="149" t="s">
        <v>846</v>
      </c>
    </row>
    <row r="3175" spans="1:9" x14ac:dyDescent="0.2">
      <c r="A3175" s="149" t="s">
        <v>2920</v>
      </c>
      <c r="D3175" s="149" t="s">
        <v>1308</v>
      </c>
      <c r="E3175" s="149">
        <f t="shared" si="49"/>
        <v>30102034</v>
      </c>
      <c r="F3175" s="149" t="s">
        <v>1250</v>
      </c>
      <c r="G3175" s="149" t="s">
        <v>6498</v>
      </c>
      <c r="H3175" s="149" t="s">
        <v>3998</v>
      </c>
      <c r="I3175" s="149" t="s">
        <v>848</v>
      </c>
    </row>
    <row r="3176" spans="1:9" x14ac:dyDescent="0.2">
      <c r="A3176" s="149" t="s">
        <v>2920</v>
      </c>
      <c r="D3176" s="149" t="s">
        <v>1309</v>
      </c>
      <c r="E3176" s="149">
        <f t="shared" si="49"/>
        <v>30102035</v>
      </c>
      <c r="F3176" s="149" t="s">
        <v>1250</v>
      </c>
      <c r="G3176" s="149" t="s">
        <v>6498</v>
      </c>
      <c r="H3176" s="149" t="s">
        <v>3998</v>
      </c>
      <c r="I3176" s="149" t="s">
        <v>850</v>
      </c>
    </row>
    <row r="3177" spans="1:9" x14ac:dyDescent="0.2">
      <c r="A3177" s="149" t="s">
        <v>2920</v>
      </c>
      <c r="D3177" s="149" t="s">
        <v>1310</v>
      </c>
      <c r="E3177" s="149">
        <f t="shared" si="49"/>
        <v>30102036</v>
      </c>
      <c r="F3177" s="149" t="s">
        <v>1250</v>
      </c>
      <c r="G3177" s="149" t="s">
        <v>6498</v>
      </c>
      <c r="H3177" s="149" t="s">
        <v>3998</v>
      </c>
      <c r="I3177" s="149" t="s">
        <v>852</v>
      </c>
    </row>
    <row r="3178" spans="1:9" x14ac:dyDescent="0.2">
      <c r="A3178" s="149" t="s">
        <v>2920</v>
      </c>
      <c r="D3178" s="149" t="s">
        <v>1311</v>
      </c>
      <c r="E3178" s="149">
        <f t="shared" si="49"/>
        <v>30102037</v>
      </c>
      <c r="F3178" s="149" t="s">
        <v>1250</v>
      </c>
      <c r="G3178" s="149" t="s">
        <v>6498</v>
      </c>
      <c r="H3178" s="149" t="s">
        <v>3998</v>
      </c>
      <c r="I3178" s="149" t="s">
        <v>854</v>
      </c>
    </row>
    <row r="3179" spans="1:9" x14ac:dyDescent="0.2">
      <c r="A3179" s="149" t="s">
        <v>2920</v>
      </c>
      <c r="D3179" s="149" t="s">
        <v>1312</v>
      </c>
      <c r="E3179" s="149">
        <f t="shared" si="49"/>
        <v>30102038</v>
      </c>
      <c r="F3179" s="149" t="s">
        <v>1250</v>
      </c>
      <c r="G3179" s="149" t="s">
        <v>6498</v>
      </c>
      <c r="H3179" s="149" t="s">
        <v>3998</v>
      </c>
      <c r="I3179" s="149" t="s">
        <v>856</v>
      </c>
    </row>
    <row r="3180" spans="1:9" x14ac:dyDescent="0.2">
      <c r="A3180" s="149" t="s">
        <v>2920</v>
      </c>
      <c r="D3180" s="149" t="s">
        <v>1313</v>
      </c>
      <c r="E3180" s="149">
        <f t="shared" si="49"/>
        <v>30102039</v>
      </c>
      <c r="F3180" s="149" t="s">
        <v>1250</v>
      </c>
      <c r="G3180" s="149" t="s">
        <v>6498</v>
      </c>
      <c r="H3180" s="149" t="s">
        <v>3998</v>
      </c>
      <c r="I3180" s="149" t="s">
        <v>858</v>
      </c>
    </row>
    <row r="3181" spans="1:9" x14ac:dyDescent="0.2">
      <c r="A3181" s="149" t="s">
        <v>2920</v>
      </c>
      <c r="D3181" s="149" t="s">
        <v>1314</v>
      </c>
      <c r="E3181" s="149">
        <f t="shared" si="49"/>
        <v>30102040</v>
      </c>
      <c r="F3181" s="149" t="s">
        <v>1250</v>
      </c>
      <c r="G3181" s="149" t="s">
        <v>6498</v>
      </c>
      <c r="H3181" s="149" t="s">
        <v>3998</v>
      </c>
      <c r="I3181" s="149" t="s">
        <v>860</v>
      </c>
    </row>
    <row r="3182" spans="1:9" x14ac:dyDescent="0.2">
      <c r="A3182" s="149" t="s">
        <v>2920</v>
      </c>
      <c r="D3182" s="149" t="s">
        <v>1315</v>
      </c>
      <c r="E3182" s="149">
        <f t="shared" si="49"/>
        <v>30102041</v>
      </c>
      <c r="F3182" s="149" t="s">
        <v>1250</v>
      </c>
      <c r="G3182" s="149" t="s">
        <v>6498</v>
      </c>
      <c r="H3182" s="149" t="s">
        <v>3998</v>
      </c>
      <c r="I3182" s="149" t="s">
        <v>862</v>
      </c>
    </row>
    <row r="3183" spans="1:9" x14ac:dyDescent="0.2">
      <c r="A3183" s="149" t="s">
        <v>2920</v>
      </c>
      <c r="D3183" s="149" t="s">
        <v>1316</v>
      </c>
      <c r="E3183" s="149">
        <f t="shared" si="49"/>
        <v>30102050</v>
      </c>
      <c r="F3183" s="149" t="s">
        <v>1250</v>
      </c>
      <c r="G3183" s="149" t="s">
        <v>6498</v>
      </c>
      <c r="H3183" s="149" t="s">
        <v>3998</v>
      </c>
      <c r="I3183" s="149" t="s">
        <v>864</v>
      </c>
    </row>
    <row r="3184" spans="1:9" x14ac:dyDescent="0.2">
      <c r="A3184" s="149" t="s">
        <v>2920</v>
      </c>
      <c r="D3184" s="149" t="s">
        <v>1317</v>
      </c>
      <c r="E3184" s="149">
        <f t="shared" si="49"/>
        <v>30102051</v>
      </c>
      <c r="F3184" s="149" t="s">
        <v>1250</v>
      </c>
      <c r="G3184" s="149" t="s">
        <v>6498</v>
      </c>
      <c r="H3184" s="149" t="s">
        <v>3998</v>
      </c>
      <c r="I3184" s="149" t="s">
        <v>9764</v>
      </c>
    </row>
    <row r="3185" spans="1:9" x14ac:dyDescent="0.2">
      <c r="A3185" s="149" t="s">
        <v>2920</v>
      </c>
      <c r="D3185" s="149" t="s">
        <v>1318</v>
      </c>
      <c r="E3185" s="149">
        <f t="shared" si="49"/>
        <v>30102052</v>
      </c>
      <c r="F3185" s="149" t="s">
        <v>1250</v>
      </c>
      <c r="G3185" s="149" t="s">
        <v>6498</v>
      </c>
      <c r="H3185" s="149" t="s">
        <v>3998</v>
      </c>
      <c r="I3185" s="149" t="s">
        <v>9766</v>
      </c>
    </row>
    <row r="3186" spans="1:9" x14ac:dyDescent="0.2">
      <c r="A3186" s="149" t="s">
        <v>2920</v>
      </c>
      <c r="D3186" s="149" t="s">
        <v>1319</v>
      </c>
      <c r="E3186" s="149">
        <f t="shared" si="49"/>
        <v>30102053</v>
      </c>
      <c r="F3186" s="149" t="s">
        <v>1250</v>
      </c>
      <c r="G3186" s="149" t="s">
        <v>6498</v>
      </c>
      <c r="H3186" s="149" t="s">
        <v>3998</v>
      </c>
      <c r="I3186" s="149" t="s">
        <v>9768</v>
      </c>
    </row>
    <row r="3187" spans="1:9" x14ac:dyDescent="0.2">
      <c r="A3187" s="149" t="s">
        <v>2920</v>
      </c>
      <c r="D3187" s="149" t="s">
        <v>1320</v>
      </c>
      <c r="E3187" s="149">
        <f t="shared" si="49"/>
        <v>30102054</v>
      </c>
      <c r="F3187" s="149" t="s">
        <v>1250</v>
      </c>
      <c r="G3187" s="149" t="s">
        <v>6498</v>
      </c>
      <c r="H3187" s="149" t="s">
        <v>3998</v>
      </c>
      <c r="I3187" s="149" t="s">
        <v>9770</v>
      </c>
    </row>
    <row r="3188" spans="1:9" x14ac:dyDescent="0.2">
      <c r="A3188" s="149" t="s">
        <v>2920</v>
      </c>
      <c r="D3188" s="149" t="s">
        <v>1321</v>
      </c>
      <c r="E3188" s="149">
        <f t="shared" si="49"/>
        <v>30102060</v>
      </c>
      <c r="F3188" s="149" t="s">
        <v>1250</v>
      </c>
      <c r="G3188" s="149" t="s">
        <v>6498</v>
      </c>
      <c r="H3188" s="149" t="s">
        <v>3998</v>
      </c>
      <c r="I3188" s="149" t="s">
        <v>9772</v>
      </c>
    </row>
    <row r="3189" spans="1:9" x14ac:dyDescent="0.2">
      <c r="A3189" s="149" t="s">
        <v>2920</v>
      </c>
      <c r="D3189" s="149" t="s">
        <v>1322</v>
      </c>
      <c r="E3189" s="149">
        <f t="shared" si="49"/>
        <v>30102061</v>
      </c>
      <c r="F3189" s="149" t="s">
        <v>1250</v>
      </c>
      <c r="G3189" s="149" t="s">
        <v>6498</v>
      </c>
      <c r="H3189" s="149" t="s">
        <v>3998</v>
      </c>
      <c r="I3189" s="149" t="s">
        <v>9774</v>
      </c>
    </row>
    <row r="3190" spans="1:9" x14ac:dyDescent="0.2">
      <c r="A3190" s="149" t="s">
        <v>2920</v>
      </c>
      <c r="D3190" s="149" t="s">
        <v>1323</v>
      </c>
      <c r="E3190" s="149">
        <f t="shared" si="49"/>
        <v>30102062</v>
      </c>
      <c r="F3190" s="149" t="s">
        <v>1250</v>
      </c>
      <c r="G3190" s="149" t="s">
        <v>6498</v>
      </c>
      <c r="H3190" s="149" t="s">
        <v>3998</v>
      </c>
      <c r="I3190" s="149" t="s">
        <v>9776</v>
      </c>
    </row>
    <row r="3191" spans="1:9" x14ac:dyDescent="0.2">
      <c r="A3191" s="149" t="s">
        <v>2920</v>
      </c>
      <c r="D3191" s="149" t="s">
        <v>1324</v>
      </c>
      <c r="E3191" s="149">
        <f t="shared" si="49"/>
        <v>30102063</v>
      </c>
      <c r="F3191" s="149" t="s">
        <v>1250</v>
      </c>
      <c r="G3191" s="149" t="s">
        <v>6498</v>
      </c>
      <c r="H3191" s="149" t="s">
        <v>3998</v>
      </c>
      <c r="I3191" s="149" t="s">
        <v>6893</v>
      </c>
    </row>
    <row r="3192" spans="1:9" x14ac:dyDescent="0.2">
      <c r="A3192" s="149" t="s">
        <v>2920</v>
      </c>
      <c r="D3192" s="149" t="s">
        <v>1325</v>
      </c>
      <c r="E3192" s="149">
        <f t="shared" si="49"/>
        <v>30102070</v>
      </c>
      <c r="F3192" s="149" t="s">
        <v>1250</v>
      </c>
      <c r="G3192" s="149" t="s">
        <v>6498</v>
      </c>
      <c r="H3192" s="149" t="s">
        <v>3998</v>
      </c>
      <c r="I3192" s="149" t="s">
        <v>6895</v>
      </c>
    </row>
    <row r="3193" spans="1:9" x14ac:dyDescent="0.2">
      <c r="A3193" s="149" t="s">
        <v>2920</v>
      </c>
      <c r="D3193" s="149" t="s">
        <v>1326</v>
      </c>
      <c r="E3193" s="149">
        <f t="shared" si="49"/>
        <v>30102071</v>
      </c>
      <c r="F3193" s="149" t="s">
        <v>1250</v>
      </c>
      <c r="G3193" s="149" t="s">
        <v>6498</v>
      </c>
      <c r="H3193" s="149" t="s">
        <v>3998</v>
      </c>
      <c r="I3193" s="149" t="s">
        <v>6897</v>
      </c>
    </row>
    <row r="3194" spans="1:9" x14ac:dyDescent="0.2">
      <c r="A3194" s="149" t="s">
        <v>2920</v>
      </c>
      <c r="D3194" s="149" t="s">
        <v>1327</v>
      </c>
      <c r="E3194" s="149">
        <f t="shared" si="49"/>
        <v>30102072</v>
      </c>
      <c r="F3194" s="149" t="s">
        <v>1250</v>
      </c>
      <c r="G3194" s="149" t="s">
        <v>6498</v>
      </c>
      <c r="H3194" s="149" t="s">
        <v>3998</v>
      </c>
      <c r="I3194" s="149" t="s">
        <v>6899</v>
      </c>
    </row>
    <row r="3195" spans="1:9" x14ac:dyDescent="0.2">
      <c r="A3195" s="149" t="s">
        <v>2920</v>
      </c>
      <c r="D3195" s="149" t="s">
        <v>1328</v>
      </c>
      <c r="E3195" s="149">
        <f t="shared" si="49"/>
        <v>30102099</v>
      </c>
      <c r="F3195" s="149" t="s">
        <v>1250</v>
      </c>
      <c r="G3195" s="149" t="s">
        <v>6498</v>
      </c>
      <c r="H3195" s="149" t="s">
        <v>3998</v>
      </c>
      <c r="I3195" s="149" t="s">
        <v>6243</v>
      </c>
    </row>
    <row r="3196" spans="1:9" x14ac:dyDescent="0.2">
      <c r="A3196" s="149" t="s">
        <v>2920</v>
      </c>
      <c r="D3196" s="149" t="s">
        <v>1329</v>
      </c>
      <c r="E3196" s="149">
        <f t="shared" si="49"/>
        <v>30102101</v>
      </c>
      <c r="F3196" s="149" t="s">
        <v>1250</v>
      </c>
      <c r="G3196" s="149" t="s">
        <v>6498</v>
      </c>
      <c r="H3196" s="149" t="s">
        <v>1330</v>
      </c>
      <c r="I3196" s="149" t="s">
        <v>1331</v>
      </c>
    </row>
    <row r="3197" spans="1:9" x14ac:dyDescent="0.2">
      <c r="A3197" s="149" t="s">
        <v>2920</v>
      </c>
      <c r="D3197" s="149" t="s">
        <v>1332</v>
      </c>
      <c r="E3197" s="149">
        <f t="shared" si="49"/>
        <v>30102102</v>
      </c>
      <c r="F3197" s="149" t="s">
        <v>1250</v>
      </c>
      <c r="G3197" s="149" t="s">
        <v>6498</v>
      </c>
      <c r="H3197" s="149" t="s">
        <v>1330</v>
      </c>
      <c r="I3197" s="149" t="s">
        <v>1333</v>
      </c>
    </row>
    <row r="3198" spans="1:9" x14ac:dyDescent="0.2">
      <c r="A3198" s="149" t="s">
        <v>2920</v>
      </c>
      <c r="D3198" s="149" t="s">
        <v>1334</v>
      </c>
      <c r="E3198" s="149">
        <f t="shared" si="49"/>
        <v>30102103</v>
      </c>
      <c r="F3198" s="149" t="s">
        <v>1250</v>
      </c>
      <c r="G3198" s="149" t="s">
        <v>6498</v>
      </c>
      <c r="H3198" s="149" t="s">
        <v>1330</v>
      </c>
      <c r="I3198" s="149" t="s">
        <v>1335</v>
      </c>
    </row>
    <row r="3199" spans="1:9" x14ac:dyDescent="0.2">
      <c r="A3199" s="149" t="s">
        <v>2920</v>
      </c>
      <c r="D3199" s="149" t="s">
        <v>1336</v>
      </c>
      <c r="E3199" s="149">
        <f t="shared" si="49"/>
        <v>30102104</v>
      </c>
      <c r="F3199" s="149" t="s">
        <v>1250</v>
      </c>
      <c r="G3199" s="149" t="s">
        <v>6498</v>
      </c>
      <c r="H3199" s="149" t="s">
        <v>1330</v>
      </c>
      <c r="I3199" s="149" t="s">
        <v>1337</v>
      </c>
    </row>
    <row r="3200" spans="1:9" x14ac:dyDescent="0.2">
      <c r="A3200" s="149" t="s">
        <v>2920</v>
      </c>
      <c r="D3200" s="149" t="s">
        <v>1338</v>
      </c>
      <c r="E3200" s="149">
        <f t="shared" si="49"/>
        <v>30102105</v>
      </c>
      <c r="F3200" s="149" t="s">
        <v>1250</v>
      </c>
      <c r="G3200" s="149" t="s">
        <v>6498</v>
      </c>
      <c r="H3200" s="149" t="s">
        <v>1330</v>
      </c>
      <c r="I3200" s="149" t="s">
        <v>1339</v>
      </c>
    </row>
    <row r="3201" spans="1:9" x14ac:dyDescent="0.2">
      <c r="A3201" s="149" t="s">
        <v>2920</v>
      </c>
      <c r="D3201" s="149" t="s">
        <v>1340</v>
      </c>
      <c r="E3201" s="149">
        <f t="shared" si="49"/>
        <v>30102106</v>
      </c>
      <c r="F3201" s="149" t="s">
        <v>1250</v>
      </c>
      <c r="G3201" s="149" t="s">
        <v>6498</v>
      </c>
      <c r="H3201" s="149" t="s">
        <v>1330</v>
      </c>
      <c r="I3201" s="149" t="s">
        <v>1341</v>
      </c>
    </row>
    <row r="3202" spans="1:9" x14ac:dyDescent="0.2">
      <c r="A3202" s="149" t="s">
        <v>2920</v>
      </c>
      <c r="D3202" s="149" t="s">
        <v>1342</v>
      </c>
      <c r="E3202" s="149">
        <f t="shared" ref="E3202:E3265" si="50">VALUE(D3202)</f>
        <v>30102107</v>
      </c>
      <c r="F3202" s="149" t="s">
        <v>1250</v>
      </c>
      <c r="G3202" s="149" t="s">
        <v>6498</v>
      </c>
      <c r="H3202" s="149" t="s">
        <v>1330</v>
      </c>
      <c r="I3202" s="149" t="s">
        <v>1343</v>
      </c>
    </row>
    <row r="3203" spans="1:9" x14ac:dyDescent="0.2">
      <c r="A3203" s="149" t="s">
        <v>2920</v>
      </c>
      <c r="D3203" s="149" t="s">
        <v>1344</v>
      </c>
      <c r="E3203" s="149">
        <f t="shared" si="50"/>
        <v>30102108</v>
      </c>
      <c r="F3203" s="149" t="s">
        <v>1250</v>
      </c>
      <c r="G3203" s="149" t="s">
        <v>6498</v>
      </c>
      <c r="H3203" s="149" t="s">
        <v>1330</v>
      </c>
      <c r="I3203" s="149" t="s">
        <v>1345</v>
      </c>
    </row>
    <row r="3204" spans="1:9" x14ac:dyDescent="0.2">
      <c r="A3204" s="149" t="s">
        <v>2920</v>
      </c>
      <c r="D3204" s="149" t="s">
        <v>1346</v>
      </c>
      <c r="E3204" s="149">
        <f t="shared" si="50"/>
        <v>30102110</v>
      </c>
      <c r="F3204" s="149" t="s">
        <v>1250</v>
      </c>
      <c r="G3204" s="149" t="s">
        <v>6498</v>
      </c>
      <c r="H3204" s="149" t="s">
        <v>1330</v>
      </c>
      <c r="I3204" s="149" t="s">
        <v>1347</v>
      </c>
    </row>
    <row r="3205" spans="1:9" x14ac:dyDescent="0.2">
      <c r="A3205" s="149" t="s">
        <v>2920</v>
      </c>
      <c r="D3205" s="149" t="s">
        <v>1348</v>
      </c>
      <c r="E3205" s="149">
        <f t="shared" si="50"/>
        <v>30102111</v>
      </c>
      <c r="F3205" s="149" t="s">
        <v>1250</v>
      </c>
      <c r="G3205" s="149" t="s">
        <v>6498</v>
      </c>
      <c r="H3205" s="149" t="s">
        <v>1330</v>
      </c>
      <c r="I3205" s="149" t="s">
        <v>1349</v>
      </c>
    </row>
    <row r="3206" spans="1:9" x14ac:dyDescent="0.2">
      <c r="A3206" s="149" t="s">
        <v>2920</v>
      </c>
      <c r="D3206" s="149" t="s">
        <v>1350</v>
      </c>
      <c r="E3206" s="149">
        <f t="shared" si="50"/>
        <v>30102112</v>
      </c>
      <c r="F3206" s="149" t="s">
        <v>1250</v>
      </c>
      <c r="G3206" s="149" t="s">
        <v>6498</v>
      </c>
      <c r="H3206" s="149" t="s">
        <v>1330</v>
      </c>
      <c r="I3206" s="149" t="s">
        <v>1351</v>
      </c>
    </row>
    <row r="3207" spans="1:9" x14ac:dyDescent="0.2">
      <c r="A3207" s="149" t="s">
        <v>2920</v>
      </c>
      <c r="D3207" s="149" t="s">
        <v>1352</v>
      </c>
      <c r="E3207" s="149">
        <f t="shared" si="50"/>
        <v>30102113</v>
      </c>
      <c r="F3207" s="149" t="s">
        <v>1250</v>
      </c>
      <c r="G3207" s="149" t="s">
        <v>6498</v>
      </c>
      <c r="H3207" s="149" t="s">
        <v>1330</v>
      </c>
      <c r="I3207" s="149" t="s">
        <v>1353</v>
      </c>
    </row>
    <row r="3208" spans="1:9" x14ac:dyDescent="0.2">
      <c r="A3208" s="149" t="s">
        <v>2920</v>
      </c>
      <c r="D3208" s="149" t="s">
        <v>1354</v>
      </c>
      <c r="E3208" s="149">
        <f t="shared" si="50"/>
        <v>30102114</v>
      </c>
      <c r="F3208" s="149" t="s">
        <v>1250</v>
      </c>
      <c r="G3208" s="149" t="s">
        <v>6498</v>
      </c>
      <c r="H3208" s="149" t="s">
        <v>1330</v>
      </c>
      <c r="I3208" s="149" t="s">
        <v>1355</v>
      </c>
    </row>
    <row r="3209" spans="1:9" x14ac:dyDescent="0.2">
      <c r="A3209" s="149" t="s">
        <v>2920</v>
      </c>
      <c r="D3209" s="149" t="s">
        <v>1356</v>
      </c>
      <c r="E3209" s="149">
        <f t="shared" si="50"/>
        <v>30102120</v>
      </c>
      <c r="F3209" s="149" t="s">
        <v>1250</v>
      </c>
      <c r="G3209" s="149" t="s">
        <v>6498</v>
      </c>
      <c r="H3209" s="149" t="s">
        <v>1330</v>
      </c>
      <c r="I3209" s="149" t="s">
        <v>1357</v>
      </c>
    </row>
    <row r="3210" spans="1:9" x14ac:dyDescent="0.2">
      <c r="A3210" s="149" t="s">
        <v>2920</v>
      </c>
      <c r="D3210" s="149" t="s">
        <v>1358</v>
      </c>
      <c r="E3210" s="149">
        <f t="shared" si="50"/>
        <v>30102121</v>
      </c>
      <c r="F3210" s="149" t="s">
        <v>1250</v>
      </c>
      <c r="G3210" s="149" t="s">
        <v>6498</v>
      </c>
      <c r="H3210" s="149" t="s">
        <v>1330</v>
      </c>
      <c r="I3210" s="149" t="s">
        <v>1359</v>
      </c>
    </row>
    <row r="3211" spans="1:9" x14ac:dyDescent="0.2">
      <c r="A3211" s="149" t="s">
        <v>2920</v>
      </c>
      <c r="D3211" s="149" t="s">
        <v>1360</v>
      </c>
      <c r="E3211" s="149">
        <f t="shared" si="50"/>
        <v>30102122</v>
      </c>
      <c r="F3211" s="149" t="s">
        <v>1250</v>
      </c>
      <c r="G3211" s="149" t="s">
        <v>6498</v>
      </c>
      <c r="H3211" s="149" t="s">
        <v>1330</v>
      </c>
      <c r="I3211" s="149" t="s">
        <v>1361</v>
      </c>
    </row>
    <row r="3212" spans="1:9" x14ac:dyDescent="0.2">
      <c r="A3212" s="149" t="s">
        <v>2920</v>
      </c>
      <c r="D3212" s="149" t="s">
        <v>1362</v>
      </c>
      <c r="E3212" s="149">
        <f t="shared" si="50"/>
        <v>30102123</v>
      </c>
      <c r="F3212" s="149" t="s">
        <v>1250</v>
      </c>
      <c r="G3212" s="149" t="s">
        <v>6498</v>
      </c>
      <c r="H3212" s="149" t="s">
        <v>1330</v>
      </c>
      <c r="I3212" s="149" t="s">
        <v>1363</v>
      </c>
    </row>
    <row r="3213" spans="1:9" x14ac:dyDescent="0.2">
      <c r="A3213" s="149" t="s">
        <v>2920</v>
      </c>
      <c r="D3213" s="149" t="s">
        <v>1364</v>
      </c>
      <c r="E3213" s="149">
        <f t="shared" si="50"/>
        <v>30102124</v>
      </c>
      <c r="F3213" s="149" t="s">
        <v>1250</v>
      </c>
      <c r="G3213" s="149" t="s">
        <v>6498</v>
      </c>
      <c r="H3213" s="149" t="s">
        <v>1330</v>
      </c>
      <c r="I3213" s="149" t="s">
        <v>4071</v>
      </c>
    </row>
    <row r="3214" spans="1:9" x14ac:dyDescent="0.2">
      <c r="A3214" s="149" t="s">
        <v>2920</v>
      </c>
      <c r="D3214" s="149" t="s">
        <v>4072</v>
      </c>
      <c r="E3214" s="149">
        <f t="shared" si="50"/>
        <v>30102125</v>
      </c>
      <c r="F3214" s="149" t="s">
        <v>1250</v>
      </c>
      <c r="G3214" s="149" t="s">
        <v>6498</v>
      </c>
      <c r="H3214" s="149" t="s">
        <v>1330</v>
      </c>
      <c r="I3214" s="149" t="s">
        <v>4073</v>
      </c>
    </row>
    <row r="3215" spans="1:9" x14ac:dyDescent="0.2">
      <c r="A3215" s="149" t="s">
        <v>2920</v>
      </c>
      <c r="D3215" s="149" t="s">
        <v>4074</v>
      </c>
      <c r="E3215" s="149">
        <f t="shared" si="50"/>
        <v>30102126</v>
      </c>
      <c r="F3215" s="149" t="s">
        <v>1250</v>
      </c>
      <c r="G3215" s="149" t="s">
        <v>6498</v>
      </c>
      <c r="H3215" s="149" t="s">
        <v>1330</v>
      </c>
      <c r="I3215" s="149" t="s">
        <v>4075</v>
      </c>
    </row>
    <row r="3216" spans="1:9" x14ac:dyDescent="0.2">
      <c r="A3216" s="149" t="s">
        <v>2920</v>
      </c>
      <c r="D3216" s="149" t="s">
        <v>7167</v>
      </c>
      <c r="E3216" s="149">
        <f t="shared" si="50"/>
        <v>30102127</v>
      </c>
      <c r="F3216" s="149" t="s">
        <v>1250</v>
      </c>
      <c r="G3216" s="149" t="s">
        <v>6498</v>
      </c>
      <c r="H3216" s="149" t="s">
        <v>1330</v>
      </c>
      <c r="I3216" s="149" t="s">
        <v>7168</v>
      </c>
    </row>
    <row r="3217" spans="1:9" x14ac:dyDescent="0.2">
      <c r="A3217" s="149" t="s">
        <v>2920</v>
      </c>
      <c r="D3217" s="149" t="s">
        <v>7169</v>
      </c>
      <c r="E3217" s="149">
        <f t="shared" si="50"/>
        <v>30102199</v>
      </c>
      <c r="F3217" s="149" t="s">
        <v>1250</v>
      </c>
      <c r="G3217" s="149" t="s">
        <v>6498</v>
      </c>
      <c r="H3217" s="149" t="s">
        <v>1330</v>
      </c>
      <c r="I3217" s="149" t="s">
        <v>6243</v>
      </c>
    </row>
    <row r="3218" spans="1:9" x14ac:dyDescent="0.2">
      <c r="A3218" s="149" t="s">
        <v>2920</v>
      </c>
      <c r="D3218" s="149" t="s">
        <v>7170</v>
      </c>
      <c r="E3218" s="149">
        <f t="shared" si="50"/>
        <v>30102201</v>
      </c>
      <c r="F3218" s="149" t="s">
        <v>1250</v>
      </c>
      <c r="G3218" s="149" t="s">
        <v>6498</v>
      </c>
      <c r="H3218" s="149" t="s">
        <v>7171</v>
      </c>
      <c r="I3218" s="149" t="s">
        <v>2383</v>
      </c>
    </row>
    <row r="3219" spans="1:9" x14ac:dyDescent="0.2">
      <c r="A3219" s="149" t="s">
        <v>2920</v>
      </c>
      <c r="D3219" s="149" t="s">
        <v>7172</v>
      </c>
      <c r="E3219" s="149">
        <f t="shared" si="50"/>
        <v>30102301</v>
      </c>
      <c r="F3219" s="149" t="s">
        <v>1250</v>
      </c>
      <c r="G3219" s="149" t="s">
        <v>6498</v>
      </c>
      <c r="H3219" s="149" t="s">
        <v>7173</v>
      </c>
      <c r="I3219" s="149" t="s">
        <v>7174</v>
      </c>
    </row>
    <row r="3220" spans="1:9" x14ac:dyDescent="0.2">
      <c r="A3220" s="149" t="s">
        <v>2920</v>
      </c>
      <c r="D3220" s="149" t="s">
        <v>7175</v>
      </c>
      <c r="E3220" s="149">
        <f t="shared" si="50"/>
        <v>30102304</v>
      </c>
      <c r="F3220" s="149" t="s">
        <v>1250</v>
      </c>
      <c r="G3220" s="149" t="s">
        <v>6498</v>
      </c>
      <c r="H3220" s="149" t="s">
        <v>7173</v>
      </c>
      <c r="I3220" s="149" t="s">
        <v>7176</v>
      </c>
    </row>
    <row r="3221" spans="1:9" x14ac:dyDescent="0.2">
      <c r="A3221" s="149" t="s">
        <v>2920</v>
      </c>
      <c r="D3221" s="149" t="s">
        <v>7177</v>
      </c>
      <c r="E3221" s="149">
        <f t="shared" si="50"/>
        <v>30102306</v>
      </c>
      <c r="F3221" s="149" t="s">
        <v>1250</v>
      </c>
      <c r="G3221" s="149" t="s">
        <v>6498</v>
      </c>
      <c r="H3221" s="149" t="s">
        <v>7173</v>
      </c>
      <c r="I3221" s="149" t="s">
        <v>7178</v>
      </c>
    </row>
    <row r="3222" spans="1:9" x14ac:dyDescent="0.2">
      <c r="A3222" s="149" t="s">
        <v>2920</v>
      </c>
      <c r="D3222" s="149" t="s">
        <v>4129</v>
      </c>
      <c r="E3222" s="149">
        <f t="shared" si="50"/>
        <v>30102308</v>
      </c>
      <c r="F3222" s="149" t="s">
        <v>1250</v>
      </c>
      <c r="G3222" s="149" t="s">
        <v>6498</v>
      </c>
      <c r="H3222" s="149" t="s">
        <v>7173</v>
      </c>
      <c r="I3222" s="149" t="s">
        <v>4130</v>
      </c>
    </row>
    <row r="3223" spans="1:9" x14ac:dyDescent="0.2">
      <c r="A3223" s="149" t="s">
        <v>2920</v>
      </c>
      <c r="D3223" s="149" t="s">
        <v>4131</v>
      </c>
      <c r="E3223" s="149">
        <f t="shared" si="50"/>
        <v>30102310</v>
      </c>
      <c r="F3223" s="149" t="s">
        <v>1250</v>
      </c>
      <c r="G3223" s="149" t="s">
        <v>6498</v>
      </c>
      <c r="H3223" s="149" t="s">
        <v>7173</v>
      </c>
      <c r="I3223" s="149" t="s">
        <v>4132</v>
      </c>
    </row>
    <row r="3224" spans="1:9" x14ac:dyDescent="0.2">
      <c r="A3224" s="149" t="s">
        <v>2920</v>
      </c>
      <c r="D3224" s="149" t="s">
        <v>4133</v>
      </c>
      <c r="E3224" s="149">
        <f t="shared" si="50"/>
        <v>30102312</v>
      </c>
      <c r="F3224" s="149" t="s">
        <v>1250</v>
      </c>
      <c r="G3224" s="149" t="s">
        <v>6498</v>
      </c>
      <c r="H3224" s="149" t="s">
        <v>7173</v>
      </c>
      <c r="I3224" s="149" t="s">
        <v>4134</v>
      </c>
    </row>
    <row r="3225" spans="1:9" x14ac:dyDescent="0.2">
      <c r="A3225" s="149" t="s">
        <v>2920</v>
      </c>
      <c r="D3225" s="149" t="s">
        <v>4135</v>
      </c>
      <c r="E3225" s="149">
        <f t="shared" si="50"/>
        <v>30102314</v>
      </c>
      <c r="F3225" s="149" t="s">
        <v>1250</v>
      </c>
      <c r="G3225" s="149" t="s">
        <v>6498</v>
      </c>
      <c r="H3225" s="149" t="s">
        <v>7173</v>
      </c>
      <c r="I3225" s="149" t="s">
        <v>4136</v>
      </c>
    </row>
    <row r="3226" spans="1:9" x14ac:dyDescent="0.2">
      <c r="A3226" s="149" t="s">
        <v>2920</v>
      </c>
      <c r="D3226" s="149" t="s">
        <v>4137</v>
      </c>
      <c r="E3226" s="149">
        <f t="shared" si="50"/>
        <v>30102316</v>
      </c>
      <c r="F3226" s="149" t="s">
        <v>1250</v>
      </c>
      <c r="G3226" s="149" t="s">
        <v>6498</v>
      </c>
      <c r="H3226" s="149" t="s">
        <v>7173</v>
      </c>
      <c r="I3226" s="149" t="s">
        <v>4138</v>
      </c>
    </row>
    <row r="3227" spans="1:9" x14ac:dyDescent="0.2">
      <c r="A3227" s="149" t="s">
        <v>2920</v>
      </c>
      <c r="D3227" s="149" t="s">
        <v>4139</v>
      </c>
      <c r="E3227" s="149">
        <f t="shared" si="50"/>
        <v>30102318</v>
      </c>
      <c r="F3227" s="149" t="s">
        <v>1250</v>
      </c>
      <c r="G3227" s="149" t="s">
        <v>6498</v>
      </c>
      <c r="H3227" s="149" t="s">
        <v>7173</v>
      </c>
      <c r="I3227" s="149" t="s">
        <v>4140</v>
      </c>
    </row>
    <row r="3228" spans="1:9" x14ac:dyDescent="0.2">
      <c r="A3228" s="149" t="s">
        <v>2920</v>
      </c>
      <c r="D3228" s="149" t="s">
        <v>4141</v>
      </c>
      <c r="E3228" s="149">
        <f t="shared" si="50"/>
        <v>30102319</v>
      </c>
      <c r="F3228" s="149" t="s">
        <v>1250</v>
      </c>
      <c r="G3228" s="149" t="s">
        <v>6498</v>
      </c>
      <c r="H3228" s="149" t="s">
        <v>7173</v>
      </c>
      <c r="I3228" s="149" t="s">
        <v>4142</v>
      </c>
    </row>
    <row r="3229" spans="1:9" x14ac:dyDescent="0.2">
      <c r="A3229" s="149" t="s">
        <v>2920</v>
      </c>
      <c r="D3229" s="149" t="s">
        <v>4143</v>
      </c>
      <c r="E3229" s="149">
        <f t="shared" si="50"/>
        <v>30102320</v>
      </c>
      <c r="F3229" s="149" t="s">
        <v>1250</v>
      </c>
      <c r="G3229" s="149" t="s">
        <v>6498</v>
      </c>
      <c r="H3229" s="149" t="s">
        <v>7173</v>
      </c>
      <c r="I3229" s="149" t="s">
        <v>4144</v>
      </c>
    </row>
    <row r="3230" spans="1:9" x14ac:dyDescent="0.2">
      <c r="A3230" s="149" t="s">
        <v>2920</v>
      </c>
      <c r="D3230" s="149" t="s">
        <v>4145</v>
      </c>
      <c r="E3230" s="149">
        <f t="shared" si="50"/>
        <v>30102321</v>
      </c>
      <c r="F3230" s="149" t="s">
        <v>1250</v>
      </c>
      <c r="G3230" s="149" t="s">
        <v>6498</v>
      </c>
      <c r="H3230" s="149" t="s">
        <v>7173</v>
      </c>
      <c r="I3230" s="149" t="s">
        <v>4146</v>
      </c>
    </row>
    <row r="3231" spans="1:9" x14ac:dyDescent="0.2">
      <c r="A3231" s="149" t="s">
        <v>2920</v>
      </c>
      <c r="D3231" s="149" t="s">
        <v>4147</v>
      </c>
      <c r="E3231" s="149">
        <f t="shared" si="50"/>
        <v>30102322</v>
      </c>
      <c r="F3231" s="149" t="s">
        <v>1250</v>
      </c>
      <c r="G3231" s="149" t="s">
        <v>6498</v>
      </c>
      <c r="H3231" s="149" t="s">
        <v>7173</v>
      </c>
      <c r="I3231" s="149" t="s">
        <v>4148</v>
      </c>
    </row>
    <row r="3232" spans="1:9" x14ac:dyDescent="0.2">
      <c r="A3232" s="149" t="s">
        <v>2920</v>
      </c>
      <c r="D3232" s="149" t="s">
        <v>4149</v>
      </c>
      <c r="E3232" s="149">
        <f t="shared" si="50"/>
        <v>30102323</v>
      </c>
      <c r="F3232" s="149" t="s">
        <v>1250</v>
      </c>
      <c r="G3232" s="149" t="s">
        <v>6498</v>
      </c>
      <c r="H3232" s="149" t="s">
        <v>7173</v>
      </c>
      <c r="I3232" s="149" t="s">
        <v>4150</v>
      </c>
    </row>
    <row r="3233" spans="1:9" x14ac:dyDescent="0.2">
      <c r="A3233" s="149" t="s">
        <v>2920</v>
      </c>
      <c r="D3233" s="149" t="s">
        <v>4151</v>
      </c>
      <c r="E3233" s="149">
        <f t="shared" si="50"/>
        <v>30102324</v>
      </c>
      <c r="F3233" s="149" t="s">
        <v>1250</v>
      </c>
      <c r="G3233" s="149" t="s">
        <v>6498</v>
      </c>
      <c r="H3233" s="149" t="s">
        <v>7173</v>
      </c>
      <c r="I3233" s="149" t="s">
        <v>4152</v>
      </c>
    </row>
    <row r="3234" spans="1:9" x14ac:dyDescent="0.2">
      <c r="A3234" s="149" t="s">
        <v>2920</v>
      </c>
      <c r="D3234" s="149" t="s">
        <v>4153</v>
      </c>
      <c r="E3234" s="149">
        <f t="shared" si="50"/>
        <v>30102325</v>
      </c>
      <c r="F3234" s="149" t="s">
        <v>1250</v>
      </c>
      <c r="G3234" s="149" t="s">
        <v>6498</v>
      </c>
      <c r="H3234" s="149" t="s">
        <v>7173</v>
      </c>
      <c r="I3234" s="149" t="s">
        <v>4154</v>
      </c>
    </row>
    <row r="3235" spans="1:9" x14ac:dyDescent="0.2">
      <c r="A3235" s="149" t="s">
        <v>2920</v>
      </c>
      <c r="D3235" s="149" t="s">
        <v>4155</v>
      </c>
      <c r="E3235" s="149">
        <f t="shared" si="50"/>
        <v>30102330</v>
      </c>
      <c r="F3235" s="149" t="s">
        <v>1250</v>
      </c>
      <c r="G3235" s="149" t="s">
        <v>6498</v>
      </c>
      <c r="H3235" s="149" t="s">
        <v>7173</v>
      </c>
      <c r="I3235" s="149" t="s">
        <v>7191</v>
      </c>
    </row>
    <row r="3236" spans="1:9" x14ac:dyDescent="0.2">
      <c r="A3236" s="149" t="s">
        <v>2920</v>
      </c>
      <c r="D3236" s="149" t="s">
        <v>7192</v>
      </c>
      <c r="E3236" s="149">
        <f t="shared" si="50"/>
        <v>30102331</v>
      </c>
      <c r="F3236" s="149" t="s">
        <v>1250</v>
      </c>
      <c r="G3236" s="149" t="s">
        <v>6498</v>
      </c>
      <c r="H3236" s="149" t="s">
        <v>7173</v>
      </c>
      <c r="I3236" s="149" t="s">
        <v>7193</v>
      </c>
    </row>
    <row r="3237" spans="1:9" x14ac:dyDescent="0.2">
      <c r="A3237" s="149" t="s">
        <v>2920</v>
      </c>
      <c r="D3237" s="149" t="s">
        <v>7194</v>
      </c>
      <c r="E3237" s="149">
        <f t="shared" si="50"/>
        <v>30102332</v>
      </c>
      <c r="F3237" s="149" t="s">
        <v>1250</v>
      </c>
      <c r="G3237" s="149" t="s">
        <v>6498</v>
      </c>
      <c r="H3237" s="149" t="s">
        <v>7173</v>
      </c>
      <c r="I3237" s="149" t="s">
        <v>7195</v>
      </c>
    </row>
    <row r="3238" spans="1:9" x14ac:dyDescent="0.2">
      <c r="A3238" s="149" t="s">
        <v>2920</v>
      </c>
      <c r="D3238" s="149" t="s">
        <v>7196</v>
      </c>
      <c r="E3238" s="149">
        <f t="shared" si="50"/>
        <v>30102399</v>
      </c>
      <c r="F3238" s="149" t="s">
        <v>1250</v>
      </c>
      <c r="G3238" s="149" t="s">
        <v>6498</v>
      </c>
      <c r="H3238" s="149" t="s">
        <v>7173</v>
      </c>
      <c r="I3238" s="149" t="s">
        <v>6243</v>
      </c>
    </row>
    <row r="3239" spans="1:9" x14ac:dyDescent="0.2">
      <c r="A3239" s="149" t="s">
        <v>2920</v>
      </c>
      <c r="D3239" s="149" t="s">
        <v>7197</v>
      </c>
      <c r="E3239" s="149">
        <f t="shared" si="50"/>
        <v>30102401</v>
      </c>
      <c r="F3239" s="149" t="s">
        <v>1250</v>
      </c>
      <c r="G3239" s="149" t="s">
        <v>6498</v>
      </c>
      <c r="H3239" s="149" t="s">
        <v>7198</v>
      </c>
      <c r="I3239" s="149" t="s">
        <v>7199</v>
      </c>
    </row>
    <row r="3240" spans="1:9" x14ac:dyDescent="0.2">
      <c r="A3240" s="149" t="s">
        <v>2920</v>
      </c>
      <c r="D3240" s="149" t="s">
        <v>7200</v>
      </c>
      <c r="E3240" s="149">
        <f t="shared" si="50"/>
        <v>30102402</v>
      </c>
      <c r="F3240" s="149" t="s">
        <v>1250</v>
      </c>
      <c r="G3240" s="149" t="s">
        <v>6498</v>
      </c>
      <c r="H3240" s="149" t="s">
        <v>7198</v>
      </c>
      <c r="I3240" s="149" t="s">
        <v>7201</v>
      </c>
    </row>
    <row r="3241" spans="1:9" x14ac:dyDescent="0.2">
      <c r="A3241" s="149" t="s">
        <v>2920</v>
      </c>
      <c r="D3241" s="149" t="s">
        <v>7202</v>
      </c>
      <c r="E3241" s="149">
        <f t="shared" si="50"/>
        <v>30102403</v>
      </c>
      <c r="F3241" s="149" t="s">
        <v>1250</v>
      </c>
      <c r="G3241" s="149" t="s">
        <v>6498</v>
      </c>
      <c r="H3241" s="149" t="s">
        <v>7198</v>
      </c>
      <c r="I3241" s="149" t="s">
        <v>7203</v>
      </c>
    </row>
    <row r="3242" spans="1:9" x14ac:dyDescent="0.2">
      <c r="A3242" s="149" t="s">
        <v>2920</v>
      </c>
      <c r="D3242" s="149" t="s">
        <v>7204</v>
      </c>
      <c r="E3242" s="149">
        <f t="shared" si="50"/>
        <v>30102404</v>
      </c>
      <c r="F3242" s="149" t="s">
        <v>1250</v>
      </c>
      <c r="G3242" s="149" t="s">
        <v>6498</v>
      </c>
      <c r="H3242" s="149" t="s">
        <v>7198</v>
      </c>
      <c r="I3242" s="149" t="s">
        <v>7205</v>
      </c>
    </row>
    <row r="3243" spans="1:9" x14ac:dyDescent="0.2">
      <c r="A3243" s="149" t="s">
        <v>2920</v>
      </c>
      <c r="D3243" s="149" t="s">
        <v>7206</v>
      </c>
      <c r="E3243" s="149">
        <f t="shared" si="50"/>
        <v>30102405</v>
      </c>
      <c r="F3243" s="149" t="s">
        <v>1250</v>
      </c>
      <c r="G3243" s="149" t="s">
        <v>6498</v>
      </c>
      <c r="H3243" s="149" t="s">
        <v>7198</v>
      </c>
      <c r="I3243" s="149" t="s">
        <v>7207</v>
      </c>
    </row>
    <row r="3244" spans="1:9" x14ac:dyDescent="0.2">
      <c r="A3244" s="149" t="s">
        <v>2920</v>
      </c>
      <c r="D3244" s="149" t="s">
        <v>7208</v>
      </c>
      <c r="E3244" s="149">
        <f t="shared" si="50"/>
        <v>30102406</v>
      </c>
      <c r="F3244" s="149" t="s">
        <v>1250</v>
      </c>
      <c r="G3244" s="149" t="s">
        <v>6498</v>
      </c>
      <c r="H3244" s="149" t="s">
        <v>7198</v>
      </c>
      <c r="I3244" s="149" t="s">
        <v>7209</v>
      </c>
    </row>
    <row r="3245" spans="1:9" x14ac:dyDescent="0.2">
      <c r="A3245" s="149" t="s">
        <v>2920</v>
      </c>
      <c r="D3245" s="149" t="s">
        <v>7210</v>
      </c>
      <c r="E3245" s="149">
        <f t="shared" si="50"/>
        <v>30102407</v>
      </c>
      <c r="F3245" s="149" t="s">
        <v>1250</v>
      </c>
      <c r="G3245" s="149" t="s">
        <v>6498</v>
      </c>
      <c r="H3245" s="149" t="s">
        <v>7198</v>
      </c>
      <c r="I3245" s="149" t="s">
        <v>7211</v>
      </c>
    </row>
    <row r="3246" spans="1:9" x14ac:dyDescent="0.2">
      <c r="A3246" s="149" t="s">
        <v>2920</v>
      </c>
      <c r="D3246" s="149" t="s">
        <v>7212</v>
      </c>
      <c r="E3246" s="149">
        <f t="shared" si="50"/>
        <v>30102408</v>
      </c>
      <c r="F3246" s="149" t="s">
        <v>1250</v>
      </c>
      <c r="G3246" s="149" t="s">
        <v>6498</v>
      </c>
      <c r="H3246" s="149" t="s">
        <v>7198</v>
      </c>
      <c r="I3246" s="149" t="s">
        <v>7213</v>
      </c>
    </row>
    <row r="3247" spans="1:9" x14ac:dyDescent="0.2">
      <c r="A3247" s="149" t="s">
        <v>2920</v>
      </c>
      <c r="D3247" s="149" t="s">
        <v>7214</v>
      </c>
      <c r="E3247" s="149">
        <f t="shared" si="50"/>
        <v>30102409</v>
      </c>
      <c r="F3247" s="149" t="s">
        <v>1250</v>
      </c>
      <c r="G3247" s="149" t="s">
        <v>6498</v>
      </c>
      <c r="H3247" s="149" t="s">
        <v>7198</v>
      </c>
      <c r="I3247" s="149" t="s">
        <v>7215</v>
      </c>
    </row>
    <row r="3248" spans="1:9" x14ac:dyDescent="0.2">
      <c r="A3248" s="149" t="s">
        <v>2920</v>
      </c>
      <c r="D3248" s="149" t="s">
        <v>7216</v>
      </c>
      <c r="E3248" s="149">
        <f t="shared" si="50"/>
        <v>30102410</v>
      </c>
      <c r="F3248" s="149" t="s">
        <v>1250</v>
      </c>
      <c r="G3248" s="149" t="s">
        <v>6498</v>
      </c>
      <c r="H3248" s="149" t="s">
        <v>7198</v>
      </c>
      <c r="I3248" s="149" t="s">
        <v>7217</v>
      </c>
    </row>
    <row r="3249" spans="1:9" x14ac:dyDescent="0.2">
      <c r="A3249" s="149" t="s">
        <v>2920</v>
      </c>
      <c r="D3249" s="149" t="s">
        <v>7218</v>
      </c>
      <c r="E3249" s="149">
        <f t="shared" si="50"/>
        <v>30102411</v>
      </c>
      <c r="F3249" s="149" t="s">
        <v>1250</v>
      </c>
      <c r="G3249" s="149" t="s">
        <v>6498</v>
      </c>
      <c r="H3249" s="149" t="s">
        <v>7198</v>
      </c>
      <c r="I3249" s="149" t="s">
        <v>7219</v>
      </c>
    </row>
    <row r="3250" spans="1:9" x14ac:dyDescent="0.2">
      <c r="A3250" s="149" t="s">
        <v>2920</v>
      </c>
      <c r="D3250" s="149" t="s">
        <v>7220</v>
      </c>
      <c r="E3250" s="149">
        <f t="shared" si="50"/>
        <v>30102412</v>
      </c>
      <c r="F3250" s="149" t="s">
        <v>1250</v>
      </c>
      <c r="G3250" s="149" t="s">
        <v>6498</v>
      </c>
      <c r="H3250" s="149" t="s">
        <v>7198</v>
      </c>
      <c r="I3250" s="149" t="s">
        <v>7221</v>
      </c>
    </row>
    <row r="3251" spans="1:9" x14ac:dyDescent="0.2">
      <c r="A3251" s="149" t="s">
        <v>2920</v>
      </c>
      <c r="D3251" s="149" t="s">
        <v>7222</v>
      </c>
      <c r="E3251" s="149">
        <f t="shared" si="50"/>
        <v>30102413</v>
      </c>
      <c r="F3251" s="149" t="s">
        <v>1250</v>
      </c>
      <c r="G3251" s="149" t="s">
        <v>6498</v>
      </c>
      <c r="H3251" s="149" t="s">
        <v>7198</v>
      </c>
      <c r="I3251" s="149" t="s">
        <v>7223</v>
      </c>
    </row>
    <row r="3252" spans="1:9" x14ac:dyDescent="0.2">
      <c r="A3252" s="149" t="s">
        <v>2920</v>
      </c>
      <c r="D3252" s="149" t="s">
        <v>7224</v>
      </c>
      <c r="E3252" s="149">
        <f t="shared" si="50"/>
        <v>30102414</v>
      </c>
      <c r="F3252" s="149" t="s">
        <v>1250</v>
      </c>
      <c r="G3252" s="149" t="s">
        <v>6498</v>
      </c>
      <c r="H3252" s="149" t="s">
        <v>7198</v>
      </c>
      <c r="I3252" s="149" t="s">
        <v>7225</v>
      </c>
    </row>
    <row r="3253" spans="1:9" x14ac:dyDescent="0.2">
      <c r="A3253" s="149" t="s">
        <v>2920</v>
      </c>
      <c r="D3253" s="149" t="s">
        <v>7226</v>
      </c>
      <c r="E3253" s="149">
        <f t="shared" si="50"/>
        <v>30102415</v>
      </c>
      <c r="F3253" s="149" t="s">
        <v>1250</v>
      </c>
      <c r="G3253" s="149" t="s">
        <v>6498</v>
      </c>
      <c r="H3253" s="149" t="s">
        <v>7198</v>
      </c>
      <c r="I3253" s="149" t="s">
        <v>7227</v>
      </c>
    </row>
    <row r="3254" spans="1:9" x14ac:dyDescent="0.2">
      <c r="A3254" s="149" t="s">
        <v>2920</v>
      </c>
      <c r="D3254" s="149" t="s">
        <v>7228</v>
      </c>
      <c r="E3254" s="149">
        <f t="shared" si="50"/>
        <v>30102416</v>
      </c>
      <c r="F3254" s="149" t="s">
        <v>1250</v>
      </c>
      <c r="G3254" s="149" t="s">
        <v>6498</v>
      </c>
      <c r="H3254" s="149" t="s">
        <v>7198</v>
      </c>
      <c r="I3254" s="149" t="s">
        <v>7229</v>
      </c>
    </row>
    <row r="3255" spans="1:9" x14ac:dyDescent="0.2">
      <c r="A3255" s="149" t="s">
        <v>2920</v>
      </c>
      <c r="D3255" s="149" t="s">
        <v>7230</v>
      </c>
      <c r="E3255" s="149">
        <f t="shared" si="50"/>
        <v>30102417</v>
      </c>
      <c r="F3255" s="149" t="s">
        <v>1250</v>
      </c>
      <c r="G3255" s="149" t="s">
        <v>6498</v>
      </c>
      <c r="H3255" s="149" t="s">
        <v>7198</v>
      </c>
      <c r="I3255" s="149" t="s">
        <v>7231</v>
      </c>
    </row>
    <row r="3256" spans="1:9" x14ac:dyDescent="0.2">
      <c r="A3256" s="149" t="s">
        <v>2920</v>
      </c>
      <c r="D3256" s="149" t="s">
        <v>7232</v>
      </c>
      <c r="E3256" s="149">
        <f t="shared" si="50"/>
        <v>30102418</v>
      </c>
      <c r="F3256" s="149" t="s">
        <v>1250</v>
      </c>
      <c r="G3256" s="149" t="s">
        <v>6498</v>
      </c>
      <c r="H3256" s="149" t="s">
        <v>7198</v>
      </c>
      <c r="I3256" s="149" t="s">
        <v>7233</v>
      </c>
    </row>
    <row r="3257" spans="1:9" x14ac:dyDescent="0.2">
      <c r="A3257" s="149" t="s">
        <v>2920</v>
      </c>
      <c r="D3257" s="149" t="s">
        <v>7234</v>
      </c>
      <c r="E3257" s="149">
        <f t="shared" si="50"/>
        <v>30102419</v>
      </c>
      <c r="F3257" s="149" t="s">
        <v>1250</v>
      </c>
      <c r="G3257" s="149" t="s">
        <v>6498</v>
      </c>
      <c r="H3257" s="149" t="s">
        <v>7198</v>
      </c>
      <c r="I3257" s="149" t="s">
        <v>7235</v>
      </c>
    </row>
    <row r="3258" spans="1:9" x14ac:dyDescent="0.2">
      <c r="A3258" s="149" t="s">
        <v>2920</v>
      </c>
      <c r="D3258" s="149" t="s">
        <v>7236</v>
      </c>
      <c r="E3258" s="149">
        <f t="shared" si="50"/>
        <v>30102421</v>
      </c>
      <c r="F3258" s="149" t="s">
        <v>1250</v>
      </c>
      <c r="G3258" s="149" t="s">
        <v>6498</v>
      </c>
      <c r="H3258" s="149" t="s">
        <v>7198</v>
      </c>
      <c r="I3258" s="149" t="s">
        <v>7237</v>
      </c>
    </row>
    <row r="3259" spans="1:9" x14ac:dyDescent="0.2">
      <c r="A3259" s="149" t="s">
        <v>2920</v>
      </c>
      <c r="D3259" s="149" t="s">
        <v>7238</v>
      </c>
      <c r="E3259" s="149">
        <f t="shared" si="50"/>
        <v>30102422</v>
      </c>
      <c r="F3259" s="149" t="s">
        <v>1250</v>
      </c>
      <c r="G3259" s="149" t="s">
        <v>6498</v>
      </c>
      <c r="H3259" s="149" t="s">
        <v>7198</v>
      </c>
      <c r="I3259" s="149" t="s">
        <v>7239</v>
      </c>
    </row>
    <row r="3260" spans="1:9" x14ac:dyDescent="0.2">
      <c r="A3260" s="149" t="s">
        <v>2920</v>
      </c>
      <c r="D3260" s="149" t="s">
        <v>7240</v>
      </c>
      <c r="E3260" s="149">
        <f t="shared" si="50"/>
        <v>30102423</v>
      </c>
      <c r="F3260" s="149" t="s">
        <v>1250</v>
      </c>
      <c r="G3260" s="149" t="s">
        <v>6498</v>
      </c>
      <c r="H3260" s="149" t="s">
        <v>7198</v>
      </c>
      <c r="I3260" s="149" t="s">
        <v>7241</v>
      </c>
    </row>
    <row r="3261" spans="1:9" x14ac:dyDescent="0.2">
      <c r="A3261" s="149" t="s">
        <v>2920</v>
      </c>
      <c r="D3261" s="149" t="s">
        <v>7242</v>
      </c>
      <c r="E3261" s="149">
        <f t="shared" si="50"/>
        <v>30102424</v>
      </c>
      <c r="F3261" s="149" t="s">
        <v>1250</v>
      </c>
      <c r="G3261" s="149" t="s">
        <v>6498</v>
      </c>
      <c r="H3261" s="149" t="s">
        <v>7198</v>
      </c>
      <c r="I3261" s="149" t="s">
        <v>7243</v>
      </c>
    </row>
    <row r="3262" spans="1:9" x14ac:dyDescent="0.2">
      <c r="A3262" s="149" t="s">
        <v>2920</v>
      </c>
      <c r="D3262" s="149" t="s">
        <v>7244</v>
      </c>
      <c r="E3262" s="149">
        <f t="shared" si="50"/>
        <v>30102425</v>
      </c>
      <c r="F3262" s="149" t="s">
        <v>1250</v>
      </c>
      <c r="G3262" s="149" t="s">
        <v>6498</v>
      </c>
      <c r="H3262" s="149" t="s">
        <v>7198</v>
      </c>
      <c r="I3262" s="149" t="s">
        <v>7245</v>
      </c>
    </row>
    <row r="3263" spans="1:9" x14ac:dyDescent="0.2">
      <c r="A3263" s="149" t="s">
        <v>2920</v>
      </c>
      <c r="D3263" s="149" t="s">
        <v>7246</v>
      </c>
      <c r="E3263" s="149">
        <f t="shared" si="50"/>
        <v>30102426</v>
      </c>
      <c r="F3263" s="149" t="s">
        <v>1250</v>
      </c>
      <c r="G3263" s="149" t="s">
        <v>6498</v>
      </c>
      <c r="H3263" s="149" t="s">
        <v>7198</v>
      </c>
      <c r="I3263" s="149" t="s">
        <v>7247</v>
      </c>
    </row>
    <row r="3264" spans="1:9" x14ac:dyDescent="0.2">
      <c r="A3264" s="149" t="s">
        <v>2920</v>
      </c>
      <c r="D3264" s="149" t="s">
        <v>10017</v>
      </c>
      <c r="E3264" s="149">
        <f t="shared" si="50"/>
        <v>30102427</v>
      </c>
      <c r="F3264" s="149" t="s">
        <v>1250</v>
      </c>
      <c r="G3264" s="149" t="s">
        <v>6498</v>
      </c>
      <c r="H3264" s="149" t="s">
        <v>7198</v>
      </c>
      <c r="I3264" s="149" t="s">
        <v>10018</v>
      </c>
    </row>
    <row r="3265" spans="1:9" x14ac:dyDescent="0.2">
      <c r="A3265" s="149" t="s">
        <v>2920</v>
      </c>
      <c r="D3265" s="149" t="s">
        <v>10019</v>
      </c>
      <c r="E3265" s="149">
        <f t="shared" si="50"/>
        <v>30102428</v>
      </c>
      <c r="F3265" s="149" t="s">
        <v>1250</v>
      </c>
      <c r="G3265" s="149" t="s">
        <v>6498</v>
      </c>
      <c r="H3265" s="149" t="s">
        <v>7198</v>
      </c>
      <c r="I3265" s="149" t="s">
        <v>10020</v>
      </c>
    </row>
    <row r="3266" spans="1:9" x14ac:dyDescent="0.2">
      <c r="A3266" s="149" t="s">
        <v>2920</v>
      </c>
      <c r="D3266" s="149" t="s">
        <v>10021</v>
      </c>
      <c r="E3266" s="149">
        <f t="shared" ref="E3266:E3329" si="51">VALUE(D3266)</f>
        <v>30102429</v>
      </c>
      <c r="F3266" s="149" t="s">
        <v>1250</v>
      </c>
      <c r="G3266" s="149" t="s">
        <v>6498</v>
      </c>
      <c r="H3266" s="149" t="s">
        <v>7198</v>
      </c>
      <c r="I3266" s="149" t="s">
        <v>10022</v>
      </c>
    </row>
    <row r="3267" spans="1:9" x14ac:dyDescent="0.2">
      <c r="A3267" s="149" t="s">
        <v>2920</v>
      </c>
      <c r="D3267" s="149" t="s">
        <v>10023</v>
      </c>
      <c r="E3267" s="149">
        <f t="shared" si="51"/>
        <v>30102431</v>
      </c>
      <c r="F3267" s="149" t="s">
        <v>1250</v>
      </c>
      <c r="G3267" s="149" t="s">
        <v>6498</v>
      </c>
      <c r="H3267" s="149" t="s">
        <v>7198</v>
      </c>
      <c r="I3267" s="149" t="s">
        <v>10024</v>
      </c>
    </row>
    <row r="3268" spans="1:9" x14ac:dyDescent="0.2">
      <c r="A3268" s="149" t="s">
        <v>2920</v>
      </c>
      <c r="D3268" s="149" t="s">
        <v>10025</v>
      </c>
      <c r="E3268" s="149">
        <f t="shared" si="51"/>
        <v>30102432</v>
      </c>
      <c r="F3268" s="149" t="s">
        <v>1250</v>
      </c>
      <c r="G3268" s="149" t="s">
        <v>6498</v>
      </c>
      <c r="H3268" s="149" t="s">
        <v>7198</v>
      </c>
      <c r="I3268" s="149" t="s">
        <v>4230</v>
      </c>
    </row>
    <row r="3269" spans="1:9" x14ac:dyDescent="0.2">
      <c r="A3269" s="149" t="s">
        <v>2920</v>
      </c>
      <c r="D3269" s="149" t="s">
        <v>4231</v>
      </c>
      <c r="E3269" s="149">
        <f t="shared" si="51"/>
        <v>30102434</v>
      </c>
      <c r="F3269" s="149" t="s">
        <v>1250</v>
      </c>
      <c r="G3269" s="149" t="s">
        <v>6498</v>
      </c>
      <c r="H3269" s="149" t="s">
        <v>7198</v>
      </c>
      <c r="I3269" s="149" t="s">
        <v>10051</v>
      </c>
    </row>
    <row r="3270" spans="1:9" x14ac:dyDescent="0.2">
      <c r="A3270" s="149" t="s">
        <v>2920</v>
      </c>
      <c r="D3270" s="149" t="s">
        <v>10052</v>
      </c>
      <c r="E3270" s="149">
        <f t="shared" si="51"/>
        <v>30102435</v>
      </c>
      <c r="F3270" s="149" t="s">
        <v>1250</v>
      </c>
      <c r="G3270" s="149" t="s">
        <v>6498</v>
      </c>
      <c r="H3270" s="149" t="s">
        <v>7198</v>
      </c>
      <c r="I3270" s="149" t="s">
        <v>10053</v>
      </c>
    </row>
    <row r="3271" spans="1:9" x14ac:dyDescent="0.2">
      <c r="A3271" s="149" t="s">
        <v>2920</v>
      </c>
      <c r="D3271" s="149" t="s">
        <v>10054</v>
      </c>
      <c r="E3271" s="149">
        <f t="shared" si="51"/>
        <v>30102499</v>
      </c>
      <c r="F3271" s="149" t="s">
        <v>1250</v>
      </c>
      <c r="G3271" s="149" t="s">
        <v>6498</v>
      </c>
      <c r="H3271" s="149" t="s">
        <v>7198</v>
      </c>
      <c r="I3271" s="149" t="s">
        <v>6243</v>
      </c>
    </row>
    <row r="3272" spans="1:9" x14ac:dyDescent="0.2">
      <c r="A3272" s="149" t="s">
        <v>2920</v>
      </c>
      <c r="D3272" s="149" t="s">
        <v>10055</v>
      </c>
      <c r="E3272" s="149">
        <f t="shared" si="51"/>
        <v>30102501</v>
      </c>
      <c r="F3272" s="149" t="s">
        <v>1250</v>
      </c>
      <c r="G3272" s="149" t="s">
        <v>6498</v>
      </c>
      <c r="H3272" s="149" t="s">
        <v>10056</v>
      </c>
      <c r="I3272" s="149" t="s">
        <v>10057</v>
      </c>
    </row>
    <row r="3273" spans="1:9" x14ac:dyDescent="0.2">
      <c r="A3273" s="149" t="s">
        <v>2920</v>
      </c>
      <c r="D3273" s="149" t="s">
        <v>10058</v>
      </c>
      <c r="E3273" s="149">
        <f t="shared" si="51"/>
        <v>30102505</v>
      </c>
      <c r="F3273" s="149" t="s">
        <v>1250</v>
      </c>
      <c r="G3273" s="149" t="s">
        <v>6498</v>
      </c>
      <c r="H3273" s="149" t="s">
        <v>10056</v>
      </c>
      <c r="I3273" s="149" t="s">
        <v>10059</v>
      </c>
    </row>
    <row r="3274" spans="1:9" x14ac:dyDescent="0.2">
      <c r="A3274" s="149" t="s">
        <v>2920</v>
      </c>
      <c r="D3274" s="149" t="s">
        <v>10060</v>
      </c>
      <c r="E3274" s="149">
        <f t="shared" si="51"/>
        <v>30102506</v>
      </c>
      <c r="F3274" s="149" t="s">
        <v>1250</v>
      </c>
      <c r="G3274" s="149" t="s">
        <v>6498</v>
      </c>
      <c r="H3274" s="149" t="s">
        <v>10056</v>
      </c>
      <c r="I3274" s="149" t="s">
        <v>10061</v>
      </c>
    </row>
    <row r="3275" spans="1:9" x14ac:dyDescent="0.2">
      <c r="A3275" s="149" t="s">
        <v>2920</v>
      </c>
      <c r="D3275" s="149" t="s">
        <v>10062</v>
      </c>
      <c r="E3275" s="149">
        <f t="shared" si="51"/>
        <v>30102599</v>
      </c>
      <c r="F3275" s="149" t="s">
        <v>1250</v>
      </c>
      <c r="G3275" s="149" t="s">
        <v>6498</v>
      </c>
      <c r="H3275" s="149" t="s">
        <v>10056</v>
      </c>
      <c r="I3275" s="149" t="s">
        <v>6243</v>
      </c>
    </row>
    <row r="3276" spans="1:9" x14ac:dyDescent="0.2">
      <c r="A3276" s="149" t="s">
        <v>2920</v>
      </c>
      <c r="D3276" s="149" t="s">
        <v>10063</v>
      </c>
      <c r="E3276" s="149">
        <f t="shared" si="51"/>
        <v>30102601</v>
      </c>
      <c r="F3276" s="149" t="s">
        <v>1250</v>
      </c>
      <c r="G3276" s="149" t="s">
        <v>6498</v>
      </c>
      <c r="H3276" s="149" t="s">
        <v>10064</v>
      </c>
      <c r="I3276" s="149" t="s">
        <v>2383</v>
      </c>
    </row>
    <row r="3277" spans="1:9" x14ac:dyDescent="0.2">
      <c r="A3277" s="149" t="s">
        <v>2920</v>
      </c>
      <c r="D3277" s="149" t="s">
        <v>10065</v>
      </c>
      <c r="E3277" s="149">
        <f t="shared" si="51"/>
        <v>30102602</v>
      </c>
      <c r="F3277" s="149" t="s">
        <v>1250</v>
      </c>
      <c r="G3277" s="149" t="s">
        <v>6498</v>
      </c>
      <c r="H3277" s="149" t="s">
        <v>10064</v>
      </c>
      <c r="I3277" s="149" t="s">
        <v>10066</v>
      </c>
    </row>
    <row r="3278" spans="1:9" x14ac:dyDescent="0.2">
      <c r="A3278" s="149" t="s">
        <v>2920</v>
      </c>
      <c r="D3278" s="149" t="s">
        <v>10067</v>
      </c>
      <c r="E3278" s="149">
        <f t="shared" si="51"/>
        <v>30102608</v>
      </c>
      <c r="F3278" s="149" t="s">
        <v>1250</v>
      </c>
      <c r="G3278" s="149" t="s">
        <v>6498</v>
      </c>
      <c r="H3278" s="149" t="s">
        <v>10064</v>
      </c>
      <c r="I3278" s="149" t="s">
        <v>10068</v>
      </c>
    </row>
    <row r="3279" spans="1:9" x14ac:dyDescent="0.2">
      <c r="A3279" s="149" t="s">
        <v>2920</v>
      </c>
      <c r="D3279" s="149" t="s">
        <v>10069</v>
      </c>
      <c r="E3279" s="149">
        <f t="shared" si="51"/>
        <v>30102609</v>
      </c>
      <c r="F3279" s="149" t="s">
        <v>1250</v>
      </c>
      <c r="G3279" s="149" t="s">
        <v>6498</v>
      </c>
      <c r="H3279" s="149" t="s">
        <v>10064</v>
      </c>
      <c r="I3279" s="149" t="s">
        <v>10070</v>
      </c>
    </row>
    <row r="3280" spans="1:9" x14ac:dyDescent="0.2">
      <c r="A3280" s="149" t="s">
        <v>2920</v>
      </c>
      <c r="D3280" s="149" t="s">
        <v>10071</v>
      </c>
      <c r="E3280" s="149">
        <f t="shared" si="51"/>
        <v>30102610</v>
      </c>
      <c r="F3280" s="149" t="s">
        <v>1250</v>
      </c>
      <c r="G3280" s="149" t="s">
        <v>6498</v>
      </c>
      <c r="H3280" s="149" t="s">
        <v>10064</v>
      </c>
      <c r="I3280" s="149" t="s">
        <v>10072</v>
      </c>
    </row>
    <row r="3281" spans="1:9" x14ac:dyDescent="0.2">
      <c r="A3281" s="149" t="s">
        <v>2920</v>
      </c>
      <c r="D3281" s="149" t="s">
        <v>10073</v>
      </c>
      <c r="E3281" s="149">
        <f t="shared" si="51"/>
        <v>30102611</v>
      </c>
      <c r="F3281" s="149" t="s">
        <v>1250</v>
      </c>
      <c r="G3281" s="149" t="s">
        <v>6498</v>
      </c>
      <c r="H3281" s="149" t="s">
        <v>10064</v>
      </c>
      <c r="I3281" s="149" t="s">
        <v>10074</v>
      </c>
    </row>
    <row r="3282" spans="1:9" x14ac:dyDescent="0.2">
      <c r="A3282" s="149" t="s">
        <v>2920</v>
      </c>
      <c r="D3282" s="149" t="s">
        <v>10075</v>
      </c>
      <c r="E3282" s="149">
        <f t="shared" si="51"/>
        <v>30102612</v>
      </c>
      <c r="F3282" s="149" t="s">
        <v>1250</v>
      </c>
      <c r="G3282" s="149" t="s">
        <v>6498</v>
      </c>
      <c r="H3282" s="149" t="s">
        <v>10064</v>
      </c>
      <c r="I3282" s="149" t="s">
        <v>10076</v>
      </c>
    </row>
    <row r="3283" spans="1:9" x14ac:dyDescent="0.2">
      <c r="A3283" s="149" t="s">
        <v>2920</v>
      </c>
      <c r="D3283" s="149" t="s">
        <v>10077</v>
      </c>
      <c r="E3283" s="149">
        <f t="shared" si="51"/>
        <v>30102613</v>
      </c>
      <c r="F3283" s="149" t="s">
        <v>1250</v>
      </c>
      <c r="G3283" s="149" t="s">
        <v>6498</v>
      </c>
      <c r="H3283" s="149" t="s">
        <v>10064</v>
      </c>
      <c r="I3283" s="149" t="s">
        <v>10078</v>
      </c>
    </row>
    <row r="3284" spans="1:9" x14ac:dyDescent="0.2">
      <c r="A3284" s="149" t="s">
        <v>2920</v>
      </c>
      <c r="D3284" s="149" t="s">
        <v>10079</v>
      </c>
      <c r="E3284" s="149">
        <f t="shared" si="51"/>
        <v>30102614</v>
      </c>
      <c r="F3284" s="149" t="s">
        <v>1250</v>
      </c>
      <c r="G3284" s="149" t="s">
        <v>6498</v>
      </c>
      <c r="H3284" s="149" t="s">
        <v>10064</v>
      </c>
      <c r="I3284" s="149" t="s">
        <v>10080</v>
      </c>
    </row>
    <row r="3285" spans="1:9" x14ac:dyDescent="0.2">
      <c r="A3285" s="149" t="s">
        <v>2920</v>
      </c>
      <c r="D3285" s="149" t="s">
        <v>10081</v>
      </c>
      <c r="E3285" s="149">
        <f t="shared" si="51"/>
        <v>30102615</v>
      </c>
      <c r="F3285" s="149" t="s">
        <v>1250</v>
      </c>
      <c r="G3285" s="149" t="s">
        <v>6498</v>
      </c>
      <c r="H3285" s="149" t="s">
        <v>10064</v>
      </c>
      <c r="I3285" s="149" t="s">
        <v>10082</v>
      </c>
    </row>
    <row r="3286" spans="1:9" x14ac:dyDescent="0.2">
      <c r="A3286" s="149" t="s">
        <v>2920</v>
      </c>
      <c r="D3286" s="149" t="s">
        <v>10083</v>
      </c>
      <c r="E3286" s="149">
        <f t="shared" si="51"/>
        <v>30102616</v>
      </c>
      <c r="F3286" s="149" t="s">
        <v>1250</v>
      </c>
      <c r="G3286" s="149" t="s">
        <v>6498</v>
      </c>
      <c r="H3286" s="149" t="s">
        <v>10064</v>
      </c>
      <c r="I3286" s="149" t="s">
        <v>10084</v>
      </c>
    </row>
    <row r="3287" spans="1:9" x14ac:dyDescent="0.2">
      <c r="A3287" s="149" t="s">
        <v>2920</v>
      </c>
      <c r="D3287" s="149" t="s">
        <v>10085</v>
      </c>
      <c r="E3287" s="149">
        <f t="shared" si="51"/>
        <v>30102617</v>
      </c>
      <c r="F3287" s="149" t="s">
        <v>1250</v>
      </c>
      <c r="G3287" s="149" t="s">
        <v>6498</v>
      </c>
      <c r="H3287" s="149" t="s">
        <v>10064</v>
      </c>
      <c r="I3287" s="149" t="s">
        <v>10086</v>
      </c>
    </row>
    <row r="3288" spans="1:9" x14ac:dyDescent="0.2">
      <c r="A3288" s="149" t="s">
        <v>2920</v>
      </c>
      <c r="D3288" s="149" t="s">
        <v>10087</v>
      </c>
      <c r="E3288" s="149">
        <f t="shared" si="51"/>
        <v>30102618</v>
      </c>
      <c r="F3288" s="149" t="s">
        <v>1250</v>
      </c>
      <c r="G3288" s="149" t="s">
        <v>6498</v>
      </c>
      <c r="H3288" s="149" t="s">
        <v>10064</v>
      </c>
      <c r="I3288" s="149" t="s">
        <v>10088</v>
      </c>
    </row>
    <row r="3289" spans="1:9" x14ac:dyDescent="0.2">
      <c r="A3289" s="149" t="s">
        <v>2920</v>
      </c>
      <c r="D3289" s="149" t="s">
        <v>10089</v>
      </c>
      <c r="E3289" s="149">
        <f t="shared" si="51"/>
        <v>30102619</v>
      </c>
      <c r="F3289" s="149" t="s">
        <v>1250</v>
      </c>
      <c r="G3289" s="149" t="s">
        <v>6498</v>
      </c>
      <c r="H3289" s="149" t="s">
        <v>10064</v>
      </c>
      <c r="I3289" s="149" t="s">
        <v>10090</v>
      </c>
    </row>
    <row r="3290" spans="1:9" x14ac:dyDescent="0.2">
      <c r="A3290" s="149" t="s">
        <v>2920</v>
      </c>
      <c r="D3290" s="149" t="s">
        <v>10091</v>
      </c>
      <c r="E3290" s="149">
        <f t="shared" si="51"/>
        <v>30102620</v>
      </c>
      <c r="F3290" s="149" t="s">
        <v>1250</v>
      </c>
      <c r="G3290" s="149" t="s">
        <v>6498</v>
      </c>
      <c r="H3290" s="149" t="s">
        <v>10064</v>
      </c>
      <c r="I3290" s="149" t="s">
        <v>10092</v>
      </c>
    </row>
    <row r="3291" spans="1:9" x14ac:dyDescent="0.2">
      <c r="A3291" s="149" t="s">
        <v>2920</v>
      </c>
      <c r="D3291" s="149" t="s">
        <v>10093</v>
      </c>
      <c r="E3291" s="149">
        <f t="shared" si="51"/>
        <v>30102621</v>
      </c>
      <c r="F3291" s="149" t="s">
        <v>1250</v>
      </c>
      <c r="G3291" s="149" t="s">
        <v>6498</v>
      </c>
      <c r="H3291" s="149" t="s">
        <v>10064</v>
      </c>
      <c r="I3291" s="149" t="s">
        <v>10094</v>
      </c>
    </row>
    <row r="3292" spans="1:9" x14ac:dyDescent="0.2">
      <c r="A3292" s="149" t="s">
        <v>2920</v>
      </c>
      <c r="D3292" s="149" t="s">
        <v>10095</v>
      </c>
      <c r="E3292" s="149">
        <f t="shared" si="51"/>
        <v>30102622</v>
      </c>
      <c r="F3292" s="149" t="s">
        <v>1250</v>
      </c>
      <c r="G3292" s="149" t="s">
        <v>6498</v>
      </c>
      <c r="H3292" s="149" t="s">
        <v>10064</v>
      </c>
      <c r="I3292" s="149" t="s">
        <v>10096</v>
      </c>
    </row>
    <row r="3293" spans="1:9" x14ac:dyDescent="0.2">
      <c r="A3293" s="149" t="s">
        <v>2920</v>
      </c>
      <c r="D3293" s="149" t="s">
        <v>10097</v>
      </c>
      <c r="E3293" s="149">
        <f t="shared" si="51"/>
        <v>30102623</v>
      </c>
      <c r="F3293" s="149" t="s">
        <v>1250</v>
      </c>
      <c r="G3293" s="149" t="s">
        <v>6498</v>
      </c>
      <c r="H3293" s="149" t="s">
        <v>10064</v>
      </c>
      <c r="I3293" s="149" t="s">
        <v>10098</v>
      </c>
    </row>
    <row r="3294" spans="1:9" x14ac:dyDescent="0.2">
      <c r="A3294" s="149" t="s">
        <v>2920</v>
      </c>
      <c r="D3294" s="149" t="s">
        <v>10099</v>
      </c>
      <c r="E3294" s="149">
        <f t="shared" si="51"/>
        <v>30102624</v>
      </c>
      <c r="F3294" s="149" t="s">
        <v>1250</v>
      </c>
      <c r="G3294" s="149" t="s">
        <v>6498</v>
      </c>
      <c r="H3294" s="149" t="s">
        <v>10064</v>
      </c>
      <c r="I3294" s="149" t="s">
        <v>10100</v>
      </c>
    </row>
    <row r="3295" spans="1:9" x14ac:dyDescent="0.2">
      <c r="A3295" s="149" t="s">
        <v>2920</v>
      </c>
      <c r="D3295" s="149" t="s">
        <v>10101</v>
      </c>
      <c r="E3295" s="149">
        <f t="shared" si="51"/>
        <v>30102625</v>
      </c>
      <c r="F3295" s="149" t="s">
        <v>1250</v>
      </c>
      <c r="G3295" s="149" t="s">
        <v>6498</v>
      </c>
      <c r="H3295" s="149" t="s">
        <v>10064</v>
      </c>
      <c r="I3295" s="149" t="s">
        <v>10102</v>
      </c>
    </row>
    <row r="3296" spans="1:9" x14ac:dyDescent="0.2">
      <c r="A3296" s="149" t="s">
        <v>2920</v>
      </c>
      <c r="D3296" s="149" t="s">
        <v>10103</v>
      </c>
      <c r="E3296" s="149">
        <f t="shared" si="51"/>
        <v>30102626</v>
      </c>
      <c r="F3296" s="149" t="s">
        <v>1250</v>
      </c>
      <c r="G3296" s="149" t="s">
        <v>6498</v>
      </c>
      <c r="H3296" s="149" t="s">
        <v>10064</v>
      </c>
      <c r="I3296" s="149" t="s">
        <v>10104</v>
      </c>
    </row>
    <row r="3297" spans="1:9" x14ac:dyDescent="0.2">
      <c r="A3297" s="149" t="s">
        <v>2920</v>
      </c>
      <c r="D3297" s="149" t="s">
        <v>10105</v>
      </c>
      <c r="E3297" s="149">
        <f t="shared" si="51"/>
        <v>30102627</v>
      </c>
      <c r="F3297" s="149" t="s">
        <v>1250</v>
      </c>
      <c r="G3297" s="149" t="s">
        <v>6498</v>
      </c>
      <c r="H3297" s="149" t="s">
        <v>10064</v>
      </c>
      <c r="I3297" s="149" t="s">
        <v>10106</v>
      </c>
    </row>
    <row r="3298" spans="1:9" x14ac:dyDescent="0.2">
      <c r="A3298" s="149" t="s">
        <v>2920</v>
      </c>
      <c r="D3298" s="149" t="s">
        <v>10107</v>
      </c>
      <c r="E3298" s="149">
        <f t="shared" si="51"/>
        <v>30102628</v>
      </c>
      <c r="F3298" s="149" t="s">
        <v>1250</v>
      </c>
      <c r="G3298" s="149" t="s">
        <v>6498</v>
      </c>
      <c r="H3298" s="149" t="s">
        <v>10064</v>
      </c>
      <c r="I3298" s="149" t="s">
        <v>10108</v>
      </c>
    </row>
    <row r="3299" spans="1:9" x14ac:dyDescent="0.2">
      <c r="A3299" s="149" t="s">
        <v>2920</v>
      </c>
      <c r="D3299" s="149" t="s">
        <v>10109</v>
      </c>
      <c r="E3299" s="149">
        <f t="shared" si="51"/>
        <v>30102630</v>
      </c>
      <c r="F3299" s="149" t="s">
        <v>1250</v>
      </c>
      <c r="G3299" s="149" t="s">
        <v>6498</v>
      </c>
      <c r="H3299" s="149" t="s">
        <v>10064</v>
      </c>
      <c r="I3299" s="149" t="s">
        <v>10110</v>
      </c>
    </row>
    <row r="3300" spans="1:9" x14ac:dyDescent="0.2">
      <c r="A3300" s="149" t="s">
        <v>2920</v>
      </c>
      <c r="D3300" s="149" t="s">
        <v>10111</v>
      </c>
      <c r="E3300" s="149">
        <f t="shared" si="51"/>
        <v>30102641</v>
      </c>
      <c r="F3300" s="149" t="s">
        <v>1250</v>
      </c>
      <c r="G3300" s="149" t="s">
        <v>6498</v>
      </c>
      <c r="H3300" s="149" t="s">
        <v>10064</v>
      </c>
      <c r="I3300" s="149" t="s">
        <v>10112</v>
      </c>
    </row>
    <row r="3301" spans="1:9" x14ac:dyDescent="0.2">
      <c r="A3301" s="149" t="s">
        <v>2920</v>
      </c>
      <c r="D3301" s="149" t="s">
        <v>10113</v>
      </c>
      <c r="E3301" s="149">
        <f t="shared" si="51"/>
        <v>30102642</v>
      </c>
      <c r="F3301" s="149" t="s">
        <v>1250</v>
      </c>
      <c r="G3301" s="149" t="s">
        <v>6498</v>
      </c>
      <c r="H3301" s="149" t="s">
        <v>10064</v>
      </c>
      <c r="I3301" s="149" t="s">
        <v>10114</v>
      </c>
    </row>
    <row r="3302" spans="1:9" x14ac:dyDescent="0.2">
      <c r="A3302" s="149" t="s">
        <v>2920</v>
      </c>
      <c r="D3302" s="149" t="s">
        <v>10115</v>
      </c>
      <c r="E3302" s="149">
        <f t="shared" si="51"/>
        <v>30102643</v>
      </c>
      <c r="F3302" s="149" t="s">
        <v>1250</v>
      </c>
      <c r="G3302" s="149" t="s">
        <v>6498</v>
      </c>
      <c r="H3302" s="149" t="s">
        <v>10064</v>
      </c>
      <c r="I3302" s="149" t="s">
        <v>12899</v>
      </c>
    </row>
    <row r="3303" spans="1:9" x14ac:dyDescent="0.2">
      <c r="A3303" s="149" t="s">
        <v>2920</v>
      </c>
      <c r="D3303" s="149" t="s">
        <v>12900</v>
      </c>
      <c r="E3303" s="149">
        <f t="shared" si="51"/>
        <v>30102644</v>
      </c>
      <c r="F3303" s="149" t="s">
        <v>1250</v>
      </c>
      <c r="G3303" s="149" t="s">
        <v>6498</v>
      </c>
      <c r="H3303" s="149" t="s">
        <v>10064</v>
      </c>
      <c r="I3303" s="149" t="s">
        <v>12901</v>
      </c>
    </row>
    <row r="3304" spans="1:9" x14ac:dyDescent="0.2">
      <c r="A3304" s="149" t="s">
        <v>2920</v>
      </c>
      <c r="D3304" s="149" t="s">
        <v>12902</v>
      </c>
      <c r="E3304" s="149">
        <f t="shared" si="51"/>
        <v>30102645</v>
      </c>
      <c r="F3304" s="149" t="s">
        <v>1250</v>
      </c>
      <c r="G3304" s="149" t="s">
        <v>6498</v>
      </c>
      <c r="H3304" s="149" t="s">
        <v>10064</v>
      </c>
      <c r="I3304" s="149" t="s">
        <v>12903</v>
      </c>
    </row>
    <row r="3305" spans="1:9" x14ac:dyDescent="0.2">
      <c r="A3305" s="149" t="s">
        <v>2920</v>
      </c>
      <c r="D3305" s="149" t="s">
        <v>12904</v>
      </c>
      <c r="E3305" s="149">
        <f t="shared" si="51"/>
        <v>30102646</v>
      </c>
      <c r="F3305" s="149" t="s">
        <v>1250</v>
      </c>
      <c r="G3305" s="149" t="s">
        <v>6498</v>
      </c>
      <c r="H3305" s="149" t="s">
        <v>10064</v>
      </c>
      <c r="I3305" s="149" t="s">
        <v>12905</v>
      </c>
    </row>
    <row r="3306" spans="1:9" x14ac:dyDescent="0.2">
      <c r="A3306" s="149" t="s">
        <v>2920</v>
      </c>
      <c r="D3306" s="149" t="s">
        <v>12906</v>
      </c>
      <c r="E3306" s="149">
        <f t="shared" si="51"/>
        <v>30102650</v>
      </c>
      <c r="F3306" s="149" t="s">
        <v>1250</v>
      </c>
      <c r="G3306" s="149" t="s">
        <v>6498</v>
      </c>
      <c r="H3306" s="149" t="s">
        <v>10064</v>
      </c>
      <c r="I3306" s="149" t="s">
        <v>12907</v>
      </c>
    </row>
    <row r="3307" spans="1:9" x14ac:dyDescent="0.2">
      <c r="A3307" s="149" t="s">
        <v>2920</v>
      </c>
      <c r="D3307" s="149" t="s">
        <v>12908</v>
      </c>
      <c r="E3307" s="149">
        <f t="shared" si="51"/>
        <v>30102651</v>
      </c>
      <c r="F3307" s="149" t="s">
        <v>1250</v>
      </c>
      <c r="G3307" s="149" t="s">
        <v>6498</v>
      </c>
      <c r="H3307" s="149" t="s">
        <v>10064</v>
      </c>
      <c r="I3307" s="149" t="s">
        <v>10147</v>
      </c>
    </row>
    <row r="3308" spans="1:9" x14ac:dyDescent="0.2">
      <c r="A3308" s="149" t="s">
        <v>2920</v>
      </c>
      <c r="D3308" s="149" t="s">
        <v>10148</v>
      </c>
      <c r="E3308" s="149">
        <f t="shared" si="51"/>
        <v>30102652</v>
      </c>
      <c r="F3308" s="149" t="s">
        <v>1250</v>
      </c>
      <c r="G3308" s="149" t="s">
        <v>6498</v>
      </c>
      <c r="H3308" s="149" t="s">
        <v>10064</v>
      </c>
      <c r="I3308" s="149" t="s">
        <v>10149</v>
      </c>
    </row>
    <row r="3309" spans="1:9" x14ac:dyDescent="0.2">
      <c r="A3309" s="149" t="s">
        <v>2920</v>
      </c>
      <c r="D3309" s="149" t="s">
        <v>10150</v>
      </c>
      <c r="E3309" s="149">
        <f t="shared" si="51"/>
        <v>30102653</v>
      </c>
      <c r="F3309" s="149" t="s">
        <v>1250</v>
      </c>
      <c r="G3309" s="149" t="s">
        <v>6498</v>
      </c>
      <c r="H3309" s="149" t="s">
        <v>10064</v>
      </c>
      <c r="I3309" s="149" t="s">
        <v>10151</v>
      </c>
    </row>
    <row r="3310" spans="1:9" x14ac:dyDescent="0.2">
      <c r="A3310" s="149" t="s">
        <v>2920</v>
      </c>
      <c r="D3310" s="149" t="s">
        <v>10152</v>
      </c>
      <c r="E3310" s="149">
        <f t="shared" si="51"/>
        <v>30102654</v>
      </c>
      <c r="F3310" s="149" t="s">
        <v>1250</v>
      </c>
      <c r="G3310" s="149" t="s">
        <v>6498</v>
      </c>
      <c r="H3310" s="149" t="s">
        <v>10064</v>
      </c>
      <c r="I3310" s="149" t="s">
        <v>10153</v>
      </c>
    </row>
    <row r="3311" spans="1:9" x14ac:dyDescent="0.2">
      <c r="A3311" s="149" t="s">
        <v>2920</v>
      </c>
      <c r="D3311" s="149" t="s">
        <v>10154</v>
      </c>
      <c r="E3311" s="149">
        <f t="shared" si="51"/>
        <v>30102655</v>
      </c>
      <c r="F3311" s="149" t="s">
        <v>1250</v>
      </c>
      <c r="G3311" s="149" t="s">
        <v>6498</v>
      </c>
      <c r="H3311" s="149" t="s">
        <v>10064</v>
      </c>
      <c r="I3311" s="149" t="s">
        <v>10155</v>
      </c>
    </row>
    <row r="3312" spans="1:9" x14ac:dyDescent="0.2">
      <c r="A3312" s="149" t="s">
        <v>2920</v>
      </c>
      <c r="D3312" s="149" t="s">
        <v>10156</v>
      </c>
      <c r="E3312" s="149">
        <f t="shared" si="51"/>
        <v>30102656</v>
      </c>
      <c r="F3312" s="149" t="s">
        <v>1250</v>
      </c>
      <c r="G3312" s="149" t="s">
        <v>6498</v>
      </c>
      <c r="H3312" s="149" t="s">
        <v>10064</v>
      </c>
      <c r="I3312" s="149" t="s">
        <v>7328</v>
      </c>
    </row>
    <row r="3313" spans="1:9" x14ac:dyDescent="0.2">
      <c r="A3313" s="149" t="s">
        <v>2920</v>
      </c>
      <c r="D3313" s="149" t="s">
        <v>7329</v>
      </c>
      <c r="E3313" s="149">
        <f t="shared" si="51"/>
        <v>30102699</v>
      </c>
      <c r="F3313" s="149" t="s">
        <v>1250</v>
      </c>
      <c r="G3313" s="149" t="s">
        <v>6498</v>
      </c>
      <c r="H3313" s="149" t="s">
        <v>10064</v>
      </c>
      <c r="I3313" s="149" t="s">
        <v>6243</v>
      </c>
    </row>
    <row r="3314" spans="1:9" x14ac:dyDescent="0.2">
      <c r="A3314" s="149" t="s">
        <v>2920</v>
      </c>
      <c r="D3314" s="149" t="s">
        <v>7330</v>
      </c>
      <c r="E3314" s="149">
        <f t="shared" si="51"/>
        <v>30102701</v>
      </c>
      <c r="F3314" s="149" t="s">
        <v>1250</v>
      </c>
      <c r="G3314" s="149" t="s">
        <v>6498</v>
      </c>
      <c r="H3314" s="149" t="s">
        <v>7331</v>
      </c>
      <c r="I3314" s="149" t="s">
        <v>7332</v>
      </c>
    </row>
    <row r="3315" spans="1:9" x14ac:dyDescent="0.2">
      <c r="A3315" s="149" t="s">
        <v>2920</v>
      </c>
      <c r="D3315" s="149" t="s">
        <v>7333</v>
      </c>
      <c r="E3315" s="149">
        <f t="shared" si="51"/>
        <v>30102704</v>
      </c>
      <c r="F3315" s="149" t="s">
        <v>1250</v>
      </c>
      <c r="G3315" s="149" t="s">
        <v>6498</v>
      </c>
      <c r="H3315" s="149" t="s">
        <v>7331</v>
      </c>
      <c r="I3315" s="149" t="s">
        <v>7334</v>
      </c>
    </row>
    <row r="3316" spans="1:9" x14ac:dyDescent="0.2">
      <c r="A3316" s="149" t="s">
        <v>2920</v>
      </c>
      <c r="D3316" s="149" t="s">
        <v>7335</v>
      </c>
      <c r="E3316" s="149">
        <f t="shared" si="51"/>
        <v>30102705</v>
      </c>
      <c r="F3316" s="149" t="s">
        <v>1250</v>
      </c>
      <c r="G3316" s="149" t="s">
        <v>6498</v>
      </c>
      <c r="H3316" s="149" t="s">
        <v>7331</v>
      </c>
      <c r="I3316" s="149" t="s">
        <v>7336</v>
      </c>
    </row>
    <row r="3317" spans="1:9" x14ac:dyDescent="0.2">
      <c r="A3317" s="149" t="s">
        <v>2920</v>
      </c>
      <c r="D3317" s="149" t="s">
        <v>7337</v>
      </c>
      <c r="E3317" s="149">
        <f t="shared" si="51"/>
        <v>30102706</v>
      </c>
      <c r="F3317" s="149" t="s">
        <v>1250</v>
      </c>
      <c r="G3317" s="149" t="s">
        <v>6498</v>
      </c>
      <c r="H3317" s="149" t="s">
        <v>7331</v>
      </c>
      <c r="I3317" s="149" t="s">
        <v>7338</v>
      </c>
    </row>
    <row r="3318" spans="1:9" x14ac:dyDescent="0.2">
      <c r="A3318" s="149" t="s">
        <v>2920</v>
      </c>
      <c r="D3318" s="149" t="s">
        <v>7339</v>
      </c>
      <c r="E3318" s="149">
        <f t="shared" si="51"/>
        <v>30102707</v>
      </c>
      <c r="F3318" s="149" t="s">
        <v>1250</v>
      </c>
      <c r="G3318" s="149" t="s">
        <v>6498</v>
      </c>
      <c r="H3318" s="149" t="s">
        <v>7331</v>
      </c>
      <c r="I3318" s="149" t="s">
        <v>7340</v>
      </c>
    </row>
    <row r="3319" spans="1:9" x14ac:dyDescent="0.2">
      <c r="A3319" s="149" t="s">
        <v>2920</v>
      </c>
      <c r="D3319" s="149" t="s">
        <v>7341</v>
      </c>
      <c r="E3319" s="149">
        <f t="shared" si="51"/>
        <v>30102708</v>
      </c>
      <c r="F3319" s="149" t="s">
        <v>1250</v>
      </c>
      <c r="G3319" s="149" t="s">
        <v>6498</v>
      </c>
      <c r="H3319" s="149" t="s">
        <v>7331</v>
      </c>
      <c r="I3319" s="149" t="s">
        <v>7342</v>
      </c>
    </row>
    <row r="3320" spans="1:9" x14ac:dyDescent="0.2">
      <c r="A3320" s="149" t="s">
        <v>2920</v>
      </c>
      <c r="D3320" s="149" t="s">
        <v>7343</v>
      </c>
      <c r="E3320" s="149">
        <f t="shared" si="51"/>
        <v>30102709</v>
      </c>
      <c r="F3320" s="149" t="s">
        <v>1250</v>
      </c>
      <c r="G3320" s="149" t="s">
        <v>6498</v>
      </c>
      <c r="H3320" s="149" t="s">
        <v>7331</v>
      </c>
      <c r="I3320" s="149" t="s">
        <v>7344</v>
      </c>
    </row>
    <row r="3321" spans="1:9" x14ac:dyDescent="0.2">
      <c r="A3321" s="149" t="s">
        <v>2920</v>
      </c>
      <c r="D3321" s="149" t="s">
        <v>7345</v>
      </c>
      <c r="E3321" s="149">
        <f t="shared" si="51"/>
        <v>30102710</v>
      </c>
      <c r="F3321" s="149" t="s">
        <v>1250</v>
      </c>
      <c r="G3321" s="149" t="s">
        <v>6498</v>
      </c>
      <c r="H3321" s="149" t="s">
        <v>7331</v>
      </c>
      <c r="I3321" s="149" t="s">
        <v>7346</v>
      </c>
    </row>
    <row r="3322" spans="1:9" x14ac:dyDescent="0.2">
      <c r="A3322" s="149" t="s">
        <v>2920</v>
      </c>
      <c r="D3322" s="149" t="s">
        <v>7347</v>
      </c>
      <c r="E3322" s="149">
        <f t="shared" si="51"/>
        <v>30102711</v>
      </c>
      <c r="F3322" s="149" t="s">
        <v>1250</v>
      </c>
      <c r="G3322" s="149" t="s">
        <v>6498</v>
      </c>
      <c r="H3322" s="149" t="s">
        <v>7331</v>
      </c>
      <c r="I3322" s="149" t="s">
        <v>7348</v>
      </c>
    </row>
    <row r="3323" spans="1:9" x14ac:dyDescent="0.2">
      <c r="A3323" s="149" t="s">
        <v>2920</v>
      </c>
      <c r="D3323" s="149" t="s">
        <v>7349</v>
      </c>
      <c r="E3323" s="149">
        <f t="shared" si="51"/>
        <v>30102712</v>
      </c>
      <c r="F3323" s="149" t="s">
        <v>1250</v>
      </c>
      <c r="G3323" s="149" t="s">
        <v>6498</v>
      </c>
      <c r="H3323" s="149" t="s">
        <v>7331</v>
      </c>
      <c r="I3323" s="149" t="s">
        <v>7350</v>
      </c>
    </row>
    <row r="3324" spans="1:9" x14ac:dyDescent="0.2">
      <c r="A3324" s="149" t="s">
        <v>2920</v>
      </c>
      <c r="D3324" s="149" t="s">
        <v>7351</v>
      </c>
      <c r="E3324" s="149">
        <f t="shared" si="51"/>
        <v>30102713</v>
      </c>
      <c r="F3324" s="149" t="s">
        <v>1250</v>
      </c>
      <c r="G3324" s="149" t="s">
        <v>6498</v>
      </c>
      <c r="H3324" s="149" t="s">
        <v>7331</v>
      </c>
      <c r="I3324" s="149" t="s">
        <v>7352</v>
      </c>
    </row>
    <row r="3325" spans="1:9" x14ac:dyDescent="0.2">
      <c r="A3325" s="149" t="s">
        <v>2920</v>
      </c>
      <c r="D3325" s="149" t="s">
        <v>7353</v>
      </c>
      <c r="E3325" s="149">
        <f t="shared" si="51"/>
        <v>30102714</v>
      </c>
      <c r="F3325" s="149" t="s">
        <v>1250</v>
      </c>
      <c r="G3325" s="149" t="s">
        <v>6498</v>
      </c>
      <c r="H3325" s="149" t="s">
        <v>7331</v>
      </c>
      <c r="I3325" s="149" t="s">
        <v>7354</v>
      </c>
    </row>
    <row r="3326" spans="1:9" x14ac:dyDescent="0.2">
      <c r="A3326" s="149" t="s">
        <v>2920</v>
      </c>
      <c r="D3326" s="149" t="s">
        <v>7355</v>
      </c>
      <c r="E3326" s="149">
        <f t="shared" si="51"/>
        <v>30102717</v>
      </c>
      <c r="F3326" s="149" t="s">
        <v>1250</v>
      </c>
      <c r="G3326" s="149" t="s">
        <v>6498</v>
      </c>
      <c r="H3326" s="149" t="s">
        <v>7331</v>
      </c>
      <c r="I3326" s="149" t="s">
        <v>7356</v>
      </c>
    </row>
    <row r="3327" spans="1:9" x14ac:dyDescent="0.2">
      <c r="A3327" s="149" t="s">
        <v>2920</v>
      </c>
      <c r="D3327" s="149" t="s">
        <v>7357</v>
      </c>
      <c r="E3327" s="149">
        <f t="shared" si="51"/>
        <v>30102718</v>
      </c>
      <c r="F3327" s="149" t="s">
        <v>1250</v>
      </c>
      <c r="G3327" s="149" t="s">
        <v>6498</v>
      </c>
      <c r="H3327" s="149" t="s">
        <v>7331</v>
      </c>
      <c r="I3327" s="149" t="s">
        <v>7358</v>
      </c>
    </row>
    <row r="3328" spans="1:9" x14ac:dyDescent="0.2">
      <c r="A3328" s="149" t="s">
        <v>2920</v>
      </c>
      <c r="D3328" s="149" t="s">
        <v>7359</v>
      </c>
      <c r="E3328" s="149">
        <f t="shared" si="51"/>
        <v>30102720</v>
      </c>
      <c r="F3328" s="149" t="s">
        <v>1250</v>
      </c>
      <c r="G3328" s="149" t="s">
        <v>6498</v>
      </c>
      <c r="H3328" s="149" t="s">
        <v>7331</v>
      </c>
      <c r="I3328" s="149" t="s">
        <v>7360</v>
      </c>
    </row>
    <row r="3329" spans="1:9" x14ac:dyDescent="0.2">
      <c r="A3329" s="149" t="s">
        <v>2920</v>
      </c>
      <c r="D3329" s="149" t="s">
        <v>7361</v>
      </c>
      <c r="E3329" s="149">
        <f t="shared" si="51"/>
        <v>30102721</v>
      </c>
      <c r="F3329" s="149" t="s">
        <v>1250</v>
      </c>
      <c r="G3329" s="149" t="s">
        <v>6498</v>
      </c>
      <c r="H3329" s="149" t="s">
        <v>7331</v>
      </c>
      <c r="I3329" s="149" t="s">
        <v>7362</v>
      </c>
    </row>
    <row r="3330" spans="1:9" x14ac:dyDescent="0.2">
      <c r="A3330" s="149" t="s">
        <v>2920</v>
      </c>
      <c r="D3330" s="149" t="s">
        <v>7363</v>
      </c>
      <c r="E3330" s="149">
        <f t="shared" ref="E3330:E3393" si="52">VALUE(D3330)</f>
        <v>30102722</v>
      </c>
      <c r="F3330" s="149" t="s">
        <v>1250</v>
      </c>
      <c r="G3330" s="149" t="s">
        <v>6498</v>
      </c>
      <c r="H3330" s="149" t="s">
        <v>7331</v>
      </c>
      <c r="I3330" s="149" t="s">
        <v>7364</v>
      </c>
    </row>
    <row r="3331" spans="1:9" x14ac:dyDescent="0.2">
      <c r="A3331" s="149" t="s">
        <v>2920</v>
      </c>
      <c r="D3331" s="149" t="s">
        <v>7365</v>
      </c>
      <c r="E3331" s="149">
        <f t="shared" si="52"/>
        <v>30102723</v>
      </c>
      <c r="F3331" s="149" t="s">
        <v>1250</v>
      </c>
      <c r="G3331" s="149" t="s">
        <v>6498</v>
      </c>
      <c r="H3331" s="149" t="s">
        <v>7331</v>
      </c>
      <c r="I3331" s="149" t="s">
        <v>7366</v>
      </c>
    </row>
    <row r="3332" spans="1:9" x14ac:dyDescent="0.2">
      <c r="A3332" s="149" t="s">
        <v>2920</v>
      </c>
      <c r="D3332" s="149" t="s">
        <v>7367</v>
      </c>
      <c r="E3332" s="149">
        <f t="shared" si="52"/>
        <v>30102724</v>
      </c>
      <c r="F3332" s="149" t="s">
        <v>1250</v>
      </c>
      <c r="G3332" s="149" t="s">
        <v>6498</v>
      </c>
      <c r="H3332" s="149" t="s">
        <v>7331</v>
      </c>
      <c r="I3332" s="149" t="s">
        <v>7368</v>
      </c>
    </row>
    <row r="3333" spans="1:9" x14ac:dyDescent="0.2">
      <c r="A3333" s="149" t="s">
        <v>2920</v>
      </c>
      <c r="D3333" s="149" t="s">
        <v>7369</v>
      </c>
      <c r="E3333" s="149">
        <f t="shared" si="52"/>
        <v>30102725</v>
      </c>
      <c r="F3333" s="149" t="s">
        <v>1250</v>
      </c>
      <c r="G3333" s="149" t="s">
        <v>6498</v>
      </c>
      <c r="H3333" s="149" t="s">
        <v>7331</v>
      </c>
      <c r="I3333" s="149" t="s">
        <v>7370</v>
      </c>
    </row>
    <row r="3334" spans="1:9" x14ac:dyDescent="0.2">
      <c r="A3334" s="149" t="s">
        <v>2920</v>
      </c>
      <c r="D3334" s="149" t="s">
        <v>7371</v>
      </c>
      <c r="E3334" s="149">
        <f t="shared" si="52"/>
        <v>30102727</v>
      </c>
      <c r="F3334" s="149" t="s">
        <v>1250</v>
      </c>
      <c r="G3334" s="149" t="s">
        <v>6498</v>
      </c>
      <c r="H3334" s="149" t="s">
        <v>7331</v>
      </c>
      <c r="I3334" s="149" t="s">
        <v>7372</v>
      </c>
    </row>
    <row r="3335" spans="1:9" x14ac:dyDescent="0.2">
      <c r="A3335" s="149" t="s">
        <v>2920</v>
      </c>
      <c r="D3335" s="149" t="s">
        <v>7373</v>
      </c>
      <c r="E3335" s="149">
        <f t="shared" si="52"/>
        <v>30102728</v>
      </c>
      <c r="F3335" s="149" t="s">
        <v>1250</v>
      </c>
      <c r="G3335" s="149" t="s">
        <v>6498</v>
      </c>
      <c r="H3335" s="149" t="s">
        <v>7331</v>
      </c>
      <c r="I3335" s="149" t="s">
        <v>7374</v>
      </c>
    </row>
    <row r="3336" spans="1:9" x14ac:dyDescent="0.2">
      <c r="A3336" s="149" t="s">
        <v>2920</v>
      </c>
      <c r="D3336" s="149" t="s">
        <v>7375</v>
      </c>
      <c r="E3336" s="149">
        <f t="shared" si="52"/>
        <v>30102729</v>
      </c>
      <c r="F3336" s="149" t="s">
        <v>1250</v>
      </c>
      <c r="G3336" s="149" t="s">
        <v>6498</v>
      </c>
      <c r="H3336" s="149" t="s">
        <v>7331</v>
      </c>
      <c r="I3336" s="149" t="s">
        <v>7376</v>
      </c>
    </row>
    <row r="3337" spans="1:9" x14ac:dyDescent="0.2">
      <c r="A3337" s="149" t="s">
        <v>2920</v>
      </c>
      <c r="D3337" s="149" t="s">
        <v>7377</v>
      </c>
      <c r="E3337" s="149">
        <f t="shared" si="52"/>
        <v>30102730</v>
      </c>
      <c r="F3337" s="149" t="s">
        <v>1250</v>
      </c>
      <c r="G3337" s="149" t="s">
        <v>6498</v>
      </c>
      <c r="H3337" s="149" t="s">
        <v>7331</v>
      </c>
      <c r="I3337" s="149" t="s">
        <v>7378</v>
      </c>
    </row>
    <row r="3338" spans="1:9" x14ac:dyDescent="0.2">
      <c r="A3338" s="149" t="s">
        <v>2920</v>
      </c>
      <c r="D3338" s="149" t="s">
        <v>7379</v>
      </c>
      <c r="E3338" s="149">
        <f t="shared" si="52"/>
        <v>30102801</v>
      </c>
      <c r="F3338" s="149" t="s">
        <v>1250</v>
      </c>
      <c r="G3338" s="149" t="s">
        <v>6498</v>
      </c>
      <c r="H3338" s="149" t="s">
        <v>7380</v>
      </c>
      <c r="I3338" s="149" t="s">
        <v>7381</v>
      </c>
    </row>
    <row r="3339" spans="1:9" x14ac:dyDescent="0.2">
      <c r="A3339" s="149" t="s">
        <v>2920</v>
      </c>
      <c r="D3339" s="149" t="s">
        <v>7382</v>
      </c>
      <c r="E3339" s="149">
        <f t="shared" si="52"/>
        <v>30102803</v>
      </c>
      <c r="F3339" s="149" t="s">
        <v>1250</v>
      </c>
      <c r="G3339" s="149" t="s">
        <v>6498</v>
      </c>
      <c r="H3339" s="149" t="s">
        <v>7380</v>
      </c>
      <c r="I3339" s="149" t="s">
        <v>7383</v>
      </c>
    </row>
    <row r="3340" spans="1:9" x14ac:dyDescent="0.2">
      <c r="A3340" s="149" t="s">
        <v>2920</v>
      </c>
      <c r="D3340" s="149" t="s">
        <v>7384</v>
      </c>
      <c r="E3340" s="149">
        <f t="shared" si="52"/>
        <v>30102804</v>
      </c>
      <c r="F3340" s="149" t="s">
        <v>1250</v>
      </c>
      <c r="G3340" s="149" t="s">
        <v>6498</v>
      </c>
      <c r="H3340" s="149" t="s">
        <v>7380</v>
      </c>
      <c r="I3340" s="149" t="s">
        <v>7385</v>
      </c>
    </row>
    <row r="3341" spans="1:9" x14ac:dyDescent="0.2">
      <c r="A3341" s="149" t="s">
        <v>2920</v>
      </c>
      <c r="D3341" s="149" t="s">
        <v>7386</v>
      </c>
      <c r="E3341" s="149">
        <f t="shared" si="52"/>
        <v>30102805</v>
      </c>
      <c r="F3341" s="149" t="s">
        <v>1250</v>
      </c>
      <c r="G3341" s="149" t="s">
        <v>6498</v>
      </c>
      <c r="H3341" s="149" t="s">
        <v>7380</v>
      </c>
      <c r="I3341" s="149" t="s">
        <v>7387</v>
      </c>
    </row>
    <row r="3342" spans="1:9" x14ac:dyDescent="0.2">
      <c r="A3342" s="149" t="s">
        <v>2920</v>
      </c>
      <c r="D3342" s="149" t="s">
        <v>7388</v>
      </c>
      <c r="E3342" s="149">
        <f t="shared" si="52"/>
        <v>30102806</v>
      </c>
      <c r="F3342" s="149" t="s">
        <v>1250</v>
      </c>
      <c r="G3342" s="149" t="s">
        <v>6498</v>
      </c>
      <c r="H3342" s="149" t="s">
        <v>7380</v>
      </c>
      <c r="I3342" s="149" t="s">
        <v>7389</v>
      </c>
    </row>
    <row r="3343" spans="1:9" x14ac:dyDescent="0.2">
      <c r="A3343" s="149" t="s">
        <v>2920</v>
      </c>
      <c r="D3343" s="149" t="s">
        <v>7390</v>
      </c>
      <c r="E3343" s="149">
        <f t="shared" si="52"/>
        <v>30102807</v>
      </c>
      <c r="F3343" s="149" t="s">
        <v>1250</v>
      </c>
      <c r="G3343" s="149" t="s">
        <v>6498</v>
      </c>
      <c r="H3343" s="149" t="s">
        <v>7380</v>
      </c>
      <c r="I3343" s="149" t="s">
        <v>7391</v>
      </c>
    </row>
    <row r="3344" spans="1:9" x14ac:dyDescent="0.2">
      <c r="A3344" s="149" t="s">
        <v>2920</v>
      </c>
      <c r="D3344" s="149" t="s">
        <v>7392</v>
      </c>
      <c r="E3344" s="149">
        <f t="shared" si="52"/>
        <v>30102820</v>
      </c>
      <c r="F3344" s="149" t="s">
        <v>1250</v>
      </c>
      <c r="G3344" s="149" t="s">
        <v>6498</v>
      </c>
      <c r="H3344" s="149" t="s">
        <v>7380</v>
      </c>
      <c r="I3344" s="149" t="s">
        <v>10022</v>
      </c>
    </row>
    <row r="3345" spans="1:9" x14ac:dyDescent="0.2">
      <c r="A3345" s="149" t="s">
        <v>2920</v>
      </c>
      <c r="D3345" s="149" t="s">
        <v>7393</v>
      </c>
      <c r="E3345" s="149">
        <f t="shared" si="52"/>
        <v>30102821</v>
      </c>
      <c r="F3345" s="149" t="s">
        <v>1250</v>
      </c>
      <c r="G3345" s="149" t="s">
        <v>6498</v>
      </c>
      <c r="H3345" s="149" t="s">
        <v>7380</v>
      </c>
      <c r="I3345" s="149" t="s">
        <v>7394</v>
      </c>
    </row>
    <row r="3346" spans="1:9" x14ac:dyDescent="0.2">
      <c r="A3346" s="149" t="s">
        <v>2920</v>
      </c>
      <c r="D3346" s="149" t="s">
        <v>7395</v>
      </c>
      <c r="E3346" s="149">
        <f t="shared" si="52"/>
        <v>30102822</v>
      </c>
      <c r="F3346" s="149" t="s">
        <v>1250</v>
      </c>
      <c r="G3346" s="149" t="s">
        <v>6498</v>
      </c>
      <c r="H3346" s="149" t="s">
        <v>7380</v>
      </c>
      <c r="I3346" s="149" t="s">
        <v>7396</v>
      </c>
    </row>
    <row r="3347" spans="1:9" x14ac:dyDescent="0.2">
      <c r="A3347" s="149" t="s">
        <v>2920</v>
      </c>
      <c r="D3347" s="149" t="s">
        <v>7397</v>
      </c>
      <c r="E3347" s="149">
        <f t="shared" si="52"/>
        <v>30102823</v>
      </c>
      <c r="F3347" s="149" t="s">
        <v>1250</v>
      </c>
      <c r="G3347" s="149" t="s">
        <v>6498</v>
      </c>
      <c r="H3347" s="149" t="s">
        <v>7380</v>
      </c>
      <c r="I3347" s="149" t="s">
        <v>7398</v>
      </c>
    </row>
    <row r="3348" spans="1:9" x14ac:dyDescent="0.2">
      <c r="A3348" s="149" t="s">
        <v>2920</v>
      </c>
      <c r="D3348" s="149" t="s">
        <v>7399</v>
      </c>
      <c r="E3348" s="149">
        <f t="shared" si="52"/>
        <v>30102824</v>
      </c>
      <c r="F3348" s="149" t="s">
        <v>1250</v>
      </c>
      <c r="G3348" s="149" t="s">
        <v>6498</v>
      </c>
      <c r="H3348" s="149" t="s">
        <v>7380</v>
      </c>
      <c r="I3348" s="149" t="s">
        <v>6513</v>
      </c>
    </row>
    <row r="3349" spans="1:9" x14ac:dyDescent="0.2">
      <c r="A3349" s="149" t="s">
        <v>2920</v>
      </c>
      <c r="D3349" s="149" t="s">
        <v>7400</v>
      </c>
      <c r="E3349" s="149">
        <f t="shared" si="52"/>
        <v>30102825</v>
      </c>
      <c r="F3349" s="149" t="s">
        <v>1250</v>
      </c>
      <c r="G3349" s="149" t="s">
        <v>6498</v>
      </c>
      <c r="H3349" s="149" t="s">
        <v>7380</v>
      </c>
      <c r="I3349" s="149" t="s">
        <v>6515</v>
      </c>
    </row>
    <row r="3350" spans="1:9" x14ac:dyDescent="0.2">
      <c r="A3350" s="149" t="s">
        <v>2920</v>
      </c>
      <c r="D3350" s="149" t="s">
        <v>7401</v>
      </c>
      <c r="E3350" s="149">
        <f t="shared" si="52"/>
        <v>30102826</v>
      </c>
      <c r="F3350" s="149" t="s">
        <v>1250</v>
      </c>
      <c r="G3350" s="149" t="s">
        <v>6498</v>
      </c>
      <c r="H3350" s="149" t="s">
        <v>7380</v>
      </c>
      <c r="I3350" s="149" t="s">
        <v>7402</v>
      </c>
    </row>
    <row r="3351" spans="1:9" x14ac:dyDescent="0.2">
      <c r="A3351" s="149" t="s">
        <v>2920</v>
      </c>
      <c r="D3351" s="149" t="s">
        <v>7403</v>
      </c>
      <c r="E3351" s="149">
        <f t="shared" si="52"/>
        <v>30102903</v>
      </c>
      <c r="F3351" s="149" t="s">
        <v>1250</v>
      </c>
      <c r="G3351" s="149" t="s">
        <v>6498</v>
      </c>
      <c r="H3351" s="149" t="s">
        <v>7404</v>
      </c>
      <c r="I3351" s="149" t="s">
        <v>7383</v>
      </c>
    </row>
    <row r="3352" spans="1:9" x14ac:dyDescent="0.2">
      <c r="A3352" s="149" t="s">
        <v>2920</v>
      </c>
      <c r="D3352" s="149" t="s">
        <v>7405</v>
      </c>
      <c r="E3352" s="149">
        <f t="shared" si="52"/>
        <v>30102904</v>
      </c>
      <c r="F3352" s="149" t="s">
        <v>1250</v>
      </c>
      <c r="G3352" s="149" t="s">
        <v>6498</v>
      </c>
      <c r="H3352" s="149" t="s">
        <v>7404</v>
      </c>
      <c r="I3352" s="149" t="s">
        <v>7385</v>
      </c>
    </row>
    <row r="3353" spans="1:9" x14ac:dyDescent="0.2">
      <c r="A3353" s="149" t="s">
        <v>2920</v>
      </c>
      <c r="D3353" s="149" t="s">
        <v>7406</v>
      </c>
      <c r="E3353" s="149">
        <f t="shared" si="52"/>
        <v>30102905</v>
      </c>
      <c r="F3353" s="149" t="s">
        <v>1250</v>
      </c>
      <c r="G3353" s="149" t="s">
        <v>6498</v>
      </c>
      <c r="H3353" s="149" t="s">
        <v>7404</v>
      </c>
      <c r="I3353" s="149" t="s">
        <v>7407</v>
      </c>
    </row>
    <row r="3354" spans="1:9" x14ac:dyDescent="0.2">
      <c r="A3354" s="149" t="s">
        <v>2920</v>
      </c>
      <c r="D3354" s="149" t="s">
        <v>7408</v>
      </c>
      <c r="E3354" s="149">
        <f t="shared" si="52"/>
        <v>30102906</v>
      </c>
      <c r="F3354" s="149" t="s">
        <v>1250</v>
      </c>
      <c r="G3354" s="149" t="s">
        <v>6498</v>
      </c>
      <c r="H3354" s="149" t="s">
        <v>7404</v>
      </c>
      <c r="I3354" s="149" t="s">
        <v>4313</v>
      </c>
    </row>
    <row r="3355" spans="1:9" x14ac:dyDescent="0.2">
      <c r="A3355" s="149" t="s">
        <v>2920</v>
      </c>
      <c r="D3355" s="149" t="s">
        <v>4314</v>
      </c>
      <c r="E3355" s="149">
        <f t="shared" si="52"/>
        <v>30102907</v>
      </c>
      <c r="F3355" s="149" t="s">
        <v>1250</v>
      </c>
      <c r="G3355" s="149" t="s">
        <v>6498</v>
      </c>
      <c r="H3355" s="149" t="s">
        <v>7404</v>
      </c>
      <c r="I3355" s="149" t="s">
        <v>4315</v>
      </c>
    </row>
    <row r="3356" spans="1:9" x14ac:dyDescent="0.2">
      <c r="A3356" s="149" t="s">
        <v>2920</v>
      </c>
      <c r="D3356" s="149" t="s">
        <v>4316</v>
      </c>
      <c r="E3356" s="149">
        <f t="shared" si="52"/>
        <v>30102908</v>
      </c>
      <c r="F3356" s="149" t="s">
        <v>1250</v>
      </c>
      <c r="G3356" s="149" t="s">
        <v>6498</v>
      </c>
      <c r="H3356" s="149" t="s">
        <v>7404</v>
      </c>
      <c r="I3356" s="149" t="s">
        <v>7391</v>
      </c>
    </row>
    <row r="3357" spans="1:9" x14ac:dyDescent="0.2">
      <c r="A3357" s="149" t="s">
        <v>2920</v>
      </c>
      <c r="D3357" s="149" t="s">
        <v>4317</v>
      </c>
      <c r="E3357" s="149">
        <f t="shared" si="52"/>
        <v>30102909</v>
      </c>
      <c r="F3357" s="149" t="s">
        <v>1250</v>
      </c>
      <c r="G3357" s="149" t="s">
        <v>6498</v>
      </c>
      <c r="H3357" s="149" t="s">
        <v>7404</v>
      </c>
      <c r="I3357" s="149" t="s">
        <v>4318</v>
      </c>
    </row>
    <row r="3358" spans="1:9" x14ac:dyDescent="0.2">
      <c r="A3358" s="149" t="s">
        <v>2920</v>
      </c>
      <c r="D3358" s="149" t="s">
        <v>1613</v>
      </c>
      <c r="E3358" s="149">
        <f t="shared" si="52"/>
        <v>30102910</v>
      </c>
      <c r="F3358" s="149" t="s">
        <v>1250</v>
      </c>
      <c r="G3358" s="149" t="s">
        <v>6498</v>
      </c>
      <c r="H3358" s="149" t="s">
        <v>7404</v>
      </c>
      <c r="I3358" s="149" t="s">
        <v>1614</v>
      </c>
    </row>
    <row r="3359" spans="1:9" x14ac:dyDescent="0.2">
      <c r="A3359" s="149" t="s">
        <v>2920</v>
      </c>
      <c r="D3359" s="149" t="s">
        <v>1615</v>
      </c>
      <c r="E3359" s="149">
        <f t="shared" si="52"/>
        <v>30102920</v>
      </c>
      <c r="F3359" s="149" t="s">
        <v>1250</v>
      </c>
      <c r="G3359" s="149" t="s">
        <v>6498</v>
      </c>
      <c r="H3359" s="149" t="s">
        <v>7404</v>
      </c>
      <c r="I3359" s="149" t="s">
        <v>10022</v>
      </c>
    </row>
    <row r="3360" spans="1:9" x14ac:dyDescent="0.2">
      <c r="A3360" s="149" t="s">
        <v>2920</v>
      </c>
      <c r="D3360" s="149" t="s">
        <v>39</v>
      </c>
      <c r="E3360" s="149">
        <f t="shared" si="52"/>
        <v>30102921</v>
      </c>
      <c r="F3360" s="149" t="s">
        <v>1250</v>
      </c>
      <c r="G3360" s="149" t="s">
        <v>6498</v>
      </c>
      <c r="H3360" s="149" t="s">
        <v>7404</v>
      </c>
      <c r="I3360" s="149" t="s">
        <v>7394</v>
      </c>
    </row>
    <row r="3361" spans="1:10" x14ac:dyDescent="0.2">
      <c r="A3361" s="149" t="s">
        <v>2920</v>
      </c>
      <c r="D3361" s="149" t="s">
        <v>40</v>
      </c>
      <c r="E3361" s="149">
        <f t="shared" si="52"/>
        <v>30102922</v>
      </c>
      <c r="F3361" s="149" t="s">
        <v>1250</v>
      </c>
      <c r="G3361" s="149" t="s">
        <v>6498</v>
      </c>
      <c r="H3361" s="149" t="s">
        <v>7404</v>
      </c>
      <c r="I3361" s="149" t="s">
        <v>7396</v>
      </c>
    </row>
    <row r="3362" spans="1:10" x14ac:dyDescent="0.2">
      <c r="A3362" s="149" t="s">
        <v>2920</v>
      </c>
      <c r="D3362" s="149" t="s">
        <v>41</v>
      </c>
      <c r="E3362" s="149">
        <f t="shared" si="52"/>
        <v>30102923</v>
      </c>
      <c r="F3362" s="149" t="s">
        <v>1250</v>
      </c>
      <c r="G3362" s="149" t="s">
        <v>6498</v>
      </c>
      <c r="H3362" s="149" t="s">
        <v>7404</v>
      </c>
      <c r="I3362" s="149" t="s">
        <v>7398</v>
      </c>
    </row>
    <row r="3363" spans="1:10" x14ac:dyDescent="0.2">
      <c r="A3363" s="149" t="s">
        <v>2920</v>
      </c>
      <c r="D3363" s="149" t="s">
        <v>42</v>
      </c>
      <c r="E3363" s="149">
        <f t="shared" si="52"/>
        <v>30102924</v>
      </c>
      <c r="F3363" s="149" t="s">
        <v>1250</v>
      </c>
      <c r="G3363" s="149" t="s">
        <v>6498</v>
      </c>
      <c r="H3363" s="149" t="s">
        <v>7404</v>
      </c>
      <c r="I3363" s="149" t="s">
        <v>6513</v>
      </c>
    </row>
    <row r="3364" spans="1:10" x14ac:dyDescent="0.2">
      <c r="A3364" s="149" t="s">
        <v>2920</v>
      </c>
      <c r="D3364" s="149" t="s">
        <v>43</v>
      </c>
      <c r="E3364" s="149">
        <f t="shared" si="52"/>
        <v>30102925</v>
      </c>
      <c r="F3364" s="149" t="s">
        <v>1250</v>
      </c>
      <c r="G3364" s="149" t="s">
        <v>6498</v>
      </c>
      <c r="H3364" s="149" t="s">
        <v>7404</v>
      </c>
      <c r="I3364" s="149" t="s">
        <v>6515</v>
      </c>
    </row>
    <row r="3365" spans="1:10" x14ac:dyDescent="0.2">
      <c r="A3365" s="149" t="s">
        <v>2920</v>
      </c>
      <c r="D3365" s="149" t="s">
        <v>44</v>
      </c>
      <c r="E3365" s="149">
        <f t="shared" si="52"/>
        <v>30103000</v>
      </c>
      <c r="F3365" s="149" t="s">
        <v>1250</v>
      </c>
      <c r="G3365" s="149" t="s">
        <v>6498</v>
      </c>
      <c r="H3365" s="149" t="s">
        <v>45</v>
      </c>
      <c r="I3365" s="149" t="s">
        <v>46</v>
      </c>
      <c r="J3365" s="151">
        <v>36797</v>
      </c>
    </row>
    <row r="3366" spans="1:10" x14ac:dyDescent="0.2">
      <c r="A3366" s="149" t="s">
        <v>2920</v>
      </c>
      <c r="D3366" s="149" t="s">
        <v>47</v>
      </c>
      <c r="E3366" s="149">
        <f t="shared" si="52"/>
        <v>30103001</v>
      </c>
      <c r="F3366" s="149" t="s">
        <v>1250</v>
      </c>
      <c r="G3366" s="149" t="s">
        <v>6498</v>
      </c>
      <c r="H3366" s="149" t="s">
        <v>45</v>
      </c>
      <c r="I3366" s="149" t="s">
        <v>48</v>
      </c>
    </row>
    <row r="3367" spans="1:10" x14ac:dyDescent="0.2">
      <c r="A3367" s="149" t="s">
        <v>2920</v>
      </c>
      <c r="D3367" s="149" t="s">
        <v>49</v>
      </c>
      <c r="E3367" s="149">
        <f t="shared" si="52"/>
        <v>30103002</v>
      </c>
      <c r="F3367" s="149" t="s">
        <v>1250</v>
      </c>
      <c r="G3367" s="149" t="s">
        <v>6498</v>
      </c>
      <c r="H3367" s="149" t="s">
        <v>45</v>
      </c>
      <c r="I3367" s="149" t="s">
        <v>7398</v>
      </c>
    </row>
    <row r="3368" spans="1:10" x14ac:dyDescent="0.2">
      <c r="A3368" s="149" t="s">
        <v>2920</v>
      </c>
      <c r="D3368" s="149" t="s">
        <v>50</v>
      </c>
      <c r="E3368" s="149">
        <f t="shared" si="52"/>
        <v>30103003</v>
      </c>
      <c r="F3368" s="149" t="s">
        <v>1250</v>
      </c>
      <c r="G3368" s="149" t="s">
        <v>6498</v>
      </c>
      <c r="H3368" s="149" t="s">
        <v>45</v>
      </c>
      <c r="I3368" s="149" t="s">
        <v>51</v>
      </c>
    </row>
    <row r="3369" spans="1:10" x14ac:dyDescent="0.2">
      <c r="A3369" s="149" t="s">
        <v>2920</v>
      </c>
      <c r="D3369" s="149" t="s">
        <v>52</v>
      </c>
      <c r="E3369" s="149">
        <f t="shared" si="52"/>
        <v>30103004</v>
      </c>
      <c r="F3369" s="149" t="s">
        <v>1250</v>
      </c>
      <c r="G3369" s="149" t="s">
        <v>6498</v>
      </c>
      <c r="H3369" s="149" t="s">
        <v>45</v>
      </c>
      <c r="I3369" s="149" t="s">
        <v>7391</v>
      </c>
    </row>
    <row r="3370" spans="1:10" x14ac:dyDescent="0.2">
      <c r="A3370" s="149" t="s">
        <v>2920</v>
      </c>
      <c r="D3370" s="149" t="s">
        <v>53</v>
      </c>
      <c r="E3370" s="149">
        <f t="shared" si="52"/>
        <v>30103020</v>
      </c>
      <c r="F3370" s="149" t="s">
        <v>1250</v>
      </c>
      <c r="G3370" s="149" t="s">
        <v>6498</v>
      </c>
      <c r="H3370" s="149" t="s">
        <v>45</v>
      </c>
      <c r="I3370" s="149" t="s">
        <v>10022</v>
      </c>
    </row>
    <row r="3371" spans="1:10" x14ac:dyDescent="0.2">
      <c r="A3371" s="149" t="s">
        <v>2920</v>
      </c>
      <c r="D3371" s="149" t="s">
        <v>54</v>
      </c>
      <c r="E3371" s="149">
        <f t="shared" si="52"/>
        <v>30103021</v>
      </c>
      <c r="F3371" s="149" t="s">
        <v>1250</v>
      </c>
      <c r="G3371" s="149" t="s">
        <v>6498</v>
      </c>
      <c r="H3371" s="149" t="s">
        <v>45</v>
      </c>
      <c r="I3371" s="149" t="s">
        <v>7394</v>
      </c>
    </row>
    <row r="3372" spans="1:10" x14ac:dyDescent="0.2">
      <c r="A3372" s="149" t="s">
        <v>2920</v>
      </c>
      <c r="D3372" s="149" t="s">
        <v>55</v>
      </c>
      <c r="E3372" s="149">
        <f t="shared" si="52"/>
        <v>30103022</v>
      </c>
      <c r="F3372" s="149" t="s">
        <v>1250</v>
      </c>
      <c r="G3372" s="149" t="s">
        <v>6498</v>
      </c>
      <c r="H3372" s="149" t="s">
        <v>45</v>
      </c>
      <c r="I3372" s="149" t="s">
        <v>7396</v>
      </c>
    </row>
    <row r="3373" spans="1:10" x14ac:dyDescent="0.2">
      <c r="A3373" s="149" t="s">
        <v>2920</v>
      </c>
      <c r="D3373" s="149" t="s">
        <v>56</v>
      </c>
      <c r="E3373" s="149">
        <f t="shared" si="52"/>
        <v>30103023</v>
      </c>
      <c r="F3373" s="149" t="s">
        <v>1250</v>
      </c>
      <c r="G3373" s="149" t="s">
        <v>6498</v>
      </c>
      <c r="H3373" s="149" t="s">
        <v>45</v>
      </c>
      <c r="I3373" s="149" t="s">
        <v>7398</v>
      </c>
    </row>
    <row r="3374" spans="1:10" x14ac:dyDescent="0.2">
      <c r="A3374" s="149" t="s">
        <v>2920</v>
      </c>
      <c r="D3374" s="149" t="s">
        <v>57</v>
      </c>
      <c r="E3374" s="149">
        <f t="shared" si="52"/>
        <v>30103024</v>
      </c>
      <c r="F3374" s="149" t="s">
        <v>1250</v>
      </c>
      <c r="G3374" s="149" t="s">
        <v>6498</v>
      </c>
      <c r="H3374" s="149" t="s">
        <v>45</v>
      </c>
      <c r="I3374" s="149" t="s">
        <v>6513</v>
      </c>
    </row>
    <row r="3375" spans="1:10" x14ac:dyDescent="0.2">
      <c r="A3375" s="149" t="s">
        <v>2920</v>
      </c>
      <c r="D3375" s="149" t="s">
        <v>58</v>
      </c>
      <c r="E3375" s="149">
        <f t="shared" si="52"/>
        <v>30103025</v>
      </c>
      <c r="F3375" s="149" t="s">
        <v>1250</v>
      </c>
      <c r="G3375" s="149" t="s">
        <v>6498</v>
      </c>
      <c r="H3375" s="149" t="s">
        <v>45</v>
      </c>
      <c r="I3375" s="149" t="s">
        <v>6515</v>
      </c>
    </row>
    <row r="3376" spans="1:10" x14ac:dyDescent="0.2">
      <c r="A3376" s="149" t="s">
        <v>2920</v>
      </c>
      <c r="D3376" s="149" t="s">
        <v>59</v>
      </c>
      <c r="E3376" s="149">
        <f t="shared" si="52"/>
        <v>30103099</v>
      </c>
      <c r="F3376" s="149" t="s">
        <v>1250</v>
      </c>
      <c r="G3376" s="149" t="s">
        <v>6498</v>
      </c>
      <c r="H3376" s="149" t="s">
        <v>45</v>
      </c>
      <c r="I3376" s="149" t="s">
        <v>6243</v>
      </c>
    </row>
    <row r="3377" spans="1:9" x14ac:dyDescent="0.2">
      <c r="A3377" s="149" t="s">
        <v>2920</v>
      </c>
      <c r="D3377" s="149" t="s">
        <v>60</v>
      </c>
      <c r="E3377" s="149">
        <f t="shared" si="52"/>
        <v>30103101</v>
      </c>
      <c r="F3377" s="149" t="s">
        <v>1250</v>
      </c>
      <c r="G3377" s="149" t="s">
        <v>6498</v>
      </c>
      <c r="H3377" s="149" t="s">
        <v>61</v>
      </c>
      <c r="I3377" s="149" t="s">
        <v>62</v>
      </c>
    </row>
    <row r="3378" spans="1:9" x14ac:dyDescent="0.2">
      <c r="A3378" s="149" t="s">
        <v>2920</v>
      </c>
      <c r="D3378" s="149" t="s">
        <v>63</v>
      </c>
      <c r="E3378" s="149">
        <f t="shared" si="52"/>
        <v>30103102</v>
      </c>
      <c r="F3378" s="149" t="s">
        <v>1250</v>
      </c>
      <c r="G3378" s="149" t="s">
        <v>6498</v>
      </c>
      <c r="H3378" s="149" t="s">
        <v>61</v>
      </c>
      <c r="I3378" s="149" t="s">
        <v>64</v>
      </c>
    </row>
    <row r="3379" spans="1:9" x14ac:dyDescent="0.2">
      <c r="A3379" s="149" t="s">
        <v>2920</v>
      </c>
      <c r="D3379" s="149" t="s">
        <v>65</v>
      </c>
      <c r="E3379" s="149">
        <f t="shared" si="52"/>
        <v>30103103</v>
      </c>
      <c r="F3379" s="149" t="s">
        <v>1250</v>
      </c>
      <c r="G3379" s="149" t="s">
        <v>6498</v>
      </c>
      <c r="H3379" s="149" t="s">
        <v>61</v>
      </c>
      <c r="I3379" s="149" t="s">
        <v>66</v>
      </c>
    </row>
    <row r="3380" spans="1:9" x14ac:dyDescent="0.2">
      <c r="A3380" s="149" t="s">
        <v>2920</v>
      </c>
      <c r="D3380" s="149" t="s">
        <v>67</v>
      </c>
      <c r="E3380" s="149">
        <f t="shared" si="52"/>
        <v>30103104</v>
      </c>
      <c r="F3380" s="149" t="s">
        <v>1250</v>
      </c>
      <c r="G3380" s="149" t="s">
        <v>6498</v>
      </c>
      <c r="H3380" s="149" t="s">
        <v>61</v>
      </c>
      <c r="I3380" s="149" t="s">
        <v>1587</v>
      </c>
    </row>
    <row r="3381" spans="1:9" x14ac:dyDescent="0.2">
      <c r="A3381" s="149" t="s">
        <v>2920</v>
      </c>
      <c r="D3381" s="149" t="s">
        <v>1588</v>
      </c>
      <c r="E3381" s="149">
        <f t="shared" si="52"/>
        <v>30103105</v>
      </c>
      <c r="F3381" s="149" t="s">
        <v>1250</v>
      </c>
      <c r="G3381" s="149" t="s">
        <v>6498</v>
      </c>
      <c r="H3381" s="149" t="s">
        <v>61</v>
      </c>
      <c r="I3381" s="149" t="s">
        <v>1589</v>
      </c>
    </row>
    <row r="3382" spans="1:9" x14ac:dyDescent="0.2">
      <c r="A3382" s="149" t="s">
        <v>2920</v>
      </c>
      <c r="D3382" s="149" t="s">
        <v>1590</v>
      </c>
      <c r="E3382" s="149">
        <f t="shared" si="52"/>
        <v>30103106</v>
      </c>
      <c r="F3382" s="149" t="s">
        <v>1250</v>
      </c>
      <c r="G3382" s="149" t="s">
        <v>6498</v>
      </c>
      <c r="H3382" s="149" t="s">
        <v>61</v>
      </c>
      <c r="I3382" s="149" t="s">
        <v>1591</v>
      </c>
    </row>
    <row r="3383" spans="1:9" x14ac:dyDescent="0.2">
      <c r="A3383" s="149" t="s">
        <v>2920</v>
      </c>
      <c r="D3383" s="149" t="s">
        <v>1592</v>
      </c>
      <c r="E3383" s="149">
        <f t="shared" si="52"/>
        <v>30103107</v>
      </c>
      <c r="F3383" s="149" t="s">
        <v>1250</v>
      </c>
      <c r="G3383" s="149" t="s">
        <v>6498</v>
      </c>
      <c r="H3383" s="149" t="s">
        <v>61</v>
      </c>
      <c r="I3383" s="149" t="s">
        <v>1593</v>
      </c>
    </row>
    <row r="3384" spans="1:9" x14ac:dyDescent="0.2">
      <c r="A3384" s="149" t="s">
        <v>2920</v>
      </c>
      <c r="D3384" s="149" t="s">
        <v>1594</v>
      </c>
      <c r="E3384" s="149">
        <f t="shared" si="52"/>
        <v>30103108</v>
      </c>
      <c r="F3384" s="149" t="s">
        <v>1250</v>
      </c>
      <c r="G3384" s="149" t="s">
        <v>6498</v>
      </c>
      <c r="H3384" s="149" t="s">
        <v>61</v>
      </c>
      <c r="I3384" s="149" t="s">
        <v>1595</v>
      </c>
    </row>
    <row r="3385" spans="1:9" x14ac:dyDescent="0.2">
      <c r="A3385" s="149" t="s">
        <v>2920</v>
      </c>
      <c r="D3385" s="149" t="s">
        <v>1596</v>
      </c>
      <c r="E3385" s="149">
        <f t="shared" si="52"/>
        <v>30103109</v>
      </c>
      <c r="F3385" s="149" t="s">
        <v>1250</v>
      </c>
      <c r="G3385" s="149" t="s">
        <v>6498</v>
      </c>
      <c r="H3385" s="149" t="s">
        <v>61</v>
      </c>
      <c r="I3385" s="149" t="s">
        <v>1597</v>
      </c>
    </row>
    <row r="3386" spans="1:9" x14ac:dyDescent="0.2">
      <c r="A3386" s="149" t="s">
        <v>2920</v>
      </c>
      <c r="D3386" s="149" t="s">
        <v>1598</v>
      </c>
      <c r="E3386" s="149">
        <f t="shared" si="52"/>
        <v>30103110</v>
      </c>
      <c r="F3386" s="149" t="s">
        <v>1250</v>
      </c>
      <c r="G3386" s="149" t="s">
        <v>6498</v>
      </c>
      <c r="H3386" s="149" t="s">
        <v>61</v>
      </c>
      <c r="I3386" s="149" t="s">
        <v>1599</v>
      </c>
    </row>
    <row r="3387" spans="1:9" x14ac:dyDescent="0.2">
      <c r="A3387" s="149" t="s">
        <v>2920</v>
      </c>
      <c r="D3387" s="149" t="s">
        <v>1600</v>
      </c>
      <c r="E3387" s="149">
        <f t="shared" si="52"/>
        <v>30103180</v>
      </c>
      <c r="F3387" s="149" t="s">
        <v>1250</v>
      </c>
      <c r="G3387" s="149" t="s">
        <v>6498</v>
      </c>
      <c r="H3387" s="149" t="s">
        <v>61</v>
      </c>
      <c r="I3387" s="149" t="s">
        <v>6493</v>
      </c>
    </row>
    <row r="3388" spans="1:9" x14ac:dyDescent="0.2">
      <c r="A3388" s="149" t="s">
        <v>2920</v>
      </c>
      <c r="D3388" s="149" t="s">
        <v>1601</v>
      </c>
      <c r="E3388" s="149">
        <f t="shared" si="52"/>
        <v>30103199</v>
      </c>
      <c r="F3388" s="149" t="s">
        <v>1250</v>
      </c>
      <c r="G3388" s="149" t="s">
        <v>6498</v>
      </c>
      <c r="H3388" s="149" t="s">
        <v>61</v>
      </c>
      <c r="I3388" s="149" t="s">
        <v>6243</v>
      </c>
    </row>
    <row r="3389" spans="1:9" x14ac:dyDescent="0.2">
      <c r="A3389" s="149" t="s">
        <v>2920</v>
      </c>
      <c r="D3389" s="149" t="s">
        <v>1602</v>
      </c>
      <c r="E3389" s="149">
        <f t="shared" si="52"/>
        <v>30103201</v>
      </c>
      <c r="F3389" s="149" t="s">
        <v>1250</v>
      </c>
      <c r="G3389" s="149" t="s">
        <v>6498</v>
      </c>
      <c r="H3389" s="149" t="s">
        <v>1603</v>
      </c>
      <c r="I3389" s="149" t="s">
        <v>1604</v>
      </c>
    </row>
    <row r="3390" spans="1:9" x14ac:dyDescent="0.2">
      <c r="A3390" s="149" t="s">
        <v>2920</v>
      </c>
      <c r="D3390" s="149" t="s">
        <v>1605</v>
      </c>
      <c r="E3390" s="149">
        <f t="shared" si="52"/>
        <v>30103202</v>
      </c>
      <c r="F3390" s="149" t="s">
        <v>1250</v>
      </c>
      <c r="G3390" s="149" t="s">
        <v>6498</v>
      </c>
      <c r="H3390" s="149" t="s">
        <v>1603</v>
      </c>
      <c r="I3390" s="149" t="s">
        <v>1606</v>
      </c>
    </row>
    <row r="3391" spans="1:9" x14ac:dyDescent="0.2">
      <c r="A3391" s="149" t="s">
        <v>2920</v>
      </c>
      <c r="D3391" s="149" t="s">
        <v>1607</v>
      </c>
      <c r="E3391" s="149">
        <f t="shared" si="52"/>
        <v>30103203</v>
      </c>
      <c r="F3391" s="149" t="s">
        <v>1250</v>
      </c>
      <c r="G3391" s="149" t="s">
        <v>6498</v>
      </c>
      <c r="H3391" s="149" t="s">
        <v>1603</v>
      </c>
      <c r="I3391" s="149" t="s">
        <v>1608</v>
      </c>
    </row>
    <row r="3392" spans="1:9" x14ac:dyDescent="0.2">
      <c r="A3392" s="149" t="s">
        <v>2920</v>
      </c>
      <c r="D3392" s="149" t="s">
        <v>1609</v>
      </c>
      <c r="E3392" s="149">
        <f t="shared" si="52"/>
        <v>30103204</v>
      </c>
      <c r="F3392" s="149" t="s">
        <v>1250</v>
      </c>
      <c r="G3392" s="149" t="s">
        <v>6498</v>
      </c>
      <c r="H3392" s="149" t="s">
        <v>1603</v>
      </c>
      <c r="I3392" s="149" t="s">
        <v>1610</v>
      </c>
    </row>
    <row r="3393" spans="1:9" x14ac:dyDescent="0.2">
      <c r="A3393" s="149" t="s">
        <v>2920</v>
      </c>
      <c r="D3393" s="149" t="s">
        <v>1611</v>
      </c>
      <c r="E3393" s="149">
        <f t="shared" si="52"/>
        <v>30103205</v>
      </c>
      <c r="F3393" s="149" t="s">
        <v>1250</v>
      </c>
      <c r="G3393" s="149" t="s">
        <v>6498</v>
      </c>
      <c r="H3393" s="149" t="s">
        <v>1603</v>
      </c>
      <c r="I3393" s="149" t="s">
        <v>1612</v>
      </c>
    </row>
    <row r="3394" spans="1:9" x14ac:dyDescent="0.2">
      <c r="A3394" s="149" t="s">
        <v>2920</v>
      </c>
      <c r="D3394" s="149" t="s">
        <v>2823</v>
      </c>
      <c r="E3394" s="149">
        <f t="shared" ref="E3394:E3457" si="53">VALUE(D3394)</f>
        <v>30103299</v>
      </c>
      <c r="F3394" s="149" t="s">
        <v>1250</v>
      </c>
      <c r="G3394" s="149" t="s">
        <v>6498</v>
      </c>
      <c r="H3394" s="149" t="s">
        <v>1603</v>
      </c>
      <c r="I3394" s="149" t="s">
        <v>6243</v>
      </c>
    </row>
    <row r="3395" spans="1:9" x14ac:dyDescent="0.2">
      <c r="A3395" s="149" t="s">
        <v>2920</v>
      </c>
      <c r="D3395" s="149" t="s">
        <v>2824</v>
      </c>
      <c r="E3395" s="149">
        <f t="shared" si="53"/>
        <v>30103301</v>
      </c>
      <c r="F3395" s="149" t="s">
        <v>1250</v>
      </c>
      <c r="G3395" s="149" t="s">
        <v>6498</v>
      </c>
      <c r="H3395" s="149" t="s">
        <v>2825</v>
      </c>
      <c r="I3395" s="149" t="s">
        <v>2826</v>
      </c>
    </row>
    <row r="3396" spans="1:9" x14ac:dyDescent="0.2">
      <c r="A3396" s="149" t="s">
        <v>2920</v>
      </c>
      <c r="D3396" s="149" t="s">
        <v>2827</v>
      </c>
      <c r="E3396" s="149">
        <f t="shared" si="53"/>
        <v>30103311</v>
      </c>
      <c r="F3396" s="149" t="s">
        <v>1250</v>
      </c>
      <c r="G3396" s="149" t="s">
        <v>6498</v>
      </c>
      <c r="H3396" s="149" t="s">
        <v>2825</v>
      </c>
      <c r="I3396" s="149" t="s">
        <v>2383</v>
      </c>
    </row>
    <row r="3397" spans="1:9" x14ac:dyDescent="0.2">
      <c r="A3397" s="149" t="s">
        <v>2920</v>
      </c>
      <c r="D3397" s="149" t="s">
        <v>2828</v>
      </c>
      <c r="E3397" s="149">
        <f t="shared" si="53"/>
        <v>30103312</v>
      </c>
      <c r="F3397" s="149" t="s">
        <v>1250</v>
      </c>
      <c r="G3397" s="149" t="s">
        <v>6498</v>
      </c>
      <c r="H3397" s="149" t="s">
        <v>2825</v>
      </c>
      <c r="I3397" s="149" t="s">
        <v>2383</v>
      </c>
    </row>
    <row r="3398" spans="1:9" x14ac:dyDescent="0.2">
      <c r="A3398" s="149" t="s">
        <v>2920</v>
      </c>
      <c r="D3398" s="149" t="s">
        <v>2829</v>
      </c>
      <c r="E3398" s="149">
        <f t="shared" si="53"/>
        <v>30103399</v>
      </c>
      <c r="F3398" s="149" t="s">
        <v>1250</v>
      </c>
      <c r="G3398" s="149" t="s">
        <v>6498</v>
      </c>
      <c r="H3398" s="149" t="s">
        <v>2825</v>
      </c>
      <c r="I3398" s="149" t="s">
        <v>6243</v>
      </c>
    </row>
    <row r="3399" spans="1:9" x14ac:dyDescent="0.2">
      <c r="A3399" s="149" t="s">
        <v>2920</v>
      </c>
      <c r="D3399" s="149" t="s">
        <v>2830</v>
      </c>
      <c r="E3399" s="149">
        <f t="shared" si="53"/>
        <v>30103402</v>
      </c>
      <c r="F3399" s="149" t="s">
        <v>1250</v>
      </c>
      <c r="G3399" s="149" t="s">
        <v>6498</v>
      </c>
      <c r="H3399" s="149" t="s">
        <v>2831</v>
      </c>
      <c r="I3399" s="149" t="s">
        <v>2832</v>
      </c>
    </row>
    <row r="3400" spans="1:9" x14ac:dyDescent="0.2">
      <c r="A3400" s="149" t="s">
        <v>2920</v>
      </c>
      <c r="D3400" s="149" t="s">
        <v>2833</v>
      </c>
      <c r="E3400" s="149">
        <f t="shared" si="53"/>
        <v>30103403</v>
      </c>
      <c r="F3400" s="149" t="s">
        <v>1250</v>
      </c>
      <c r="G3400" s="149" t="s">
        <v>6498</v>
      </c>
      <c r="H3400" s="149" t="s">
        <v>2831</v>
      </c>
      <c r="I3400" s="149" t="s">
        <v>69</v>
      </c>
    </row>
    <row r="3401" spans="1:9" x14ac:dyDescent="0.2">
      <c r="A3401" s="149" t="s">
        <v>2920</v>
      </c>
      <c r="D3401" s="149" t="s">
        <v>70</v>
      </c>
      <c r="E3401" s="149">
        <f t="shared" si="53"/>
        <v>30103404</v>
      </c>
      <c r="F3401" s="149" t="s">
        <v>1250</v>
      </c>
      <c r="G3401" s="149" t="s">
        <v>6498</v>
      </c>
      <c r="H3401" s="149" t="s">
        <v>2831</v>
      </c>
      <c r="I3401" s="149" t="s">
        <v>71</v>
      </c>
    </row>
    <row r="3402" spans="1:9" x14ac:dyDescent="0.2">
      <c r="A3402" s="149" t="s">
        <v>2920</v>
      </c>
      <c r="D3402" s="149" t="s">
        <v>72</v>
      </c>
      <c r="E3402" s="149">
        <f t="shared" si="53"/>
        <v>30103405</v>
      </c>
      <c r="F3402" s="149" t="s">
        <v>1250</v>
      </c>
      <c r="G3402" s="149" t="s">
        <v>6498</v>
      </c>
      <c r="H3402" s="149" t="s">
        <v>2831</v>
      </c>
      <c r="I3402" s="149" t="s">
        <v>73</v>
      </c>
    </row>
    <row r="3403" spans="1:9" x14ac:dyDescent="0.2">
      <c r="A3403" s="149" t="s">
        <v>2920</v>
      </c>
      <c r="D3403" s="149" t="s">
        <v>74</v>
      </c>
      <c r="E3403" s="149">
        <f t="shared" si="53"/>
        <v>30103406</v>
      </c>
      <c r="F3403" s="149" t="s">
        <v>1250</v>
      </c>
      <c r="G3403" s="149" t="s">
        <v>6498</v>
      </c>
      <c r="H3403" s="149" t="s">
        <v>2831</v>
      </c>
      <c r="I3403" s="149" t="s">
        <v>6493</v>
      </c>
    </row>
    <row r="3404" spans="1:9" x14ac:dyDescent="0.2">
      <c r="A3404" s="149" t="s">
        <v>2920</v>
      </c>
      <c r="D3404" s="149" t="s">
        <v>75</v>
      </c>
      <c r="E3404" s="149">
        <f t="shared" si="53"/>
        <v>30103410</v>
      </c>
      <c r="F3404" s="149" t="s">
        <v>1250</v>
      </c>
      <c r="G3404" s="149" t="s">
        <v>6498</v>
      </c>
      <c r="H3404" s="149" t="s">
        <v>2831</v>
      </c>
      <c r="I3404" s="149" t="s">
        <v>76</v>
      </c>
    </row>
    <row r="3405" spans="1:9" x14ac:dyDescent="0.2">
      <c r="A3405" s="149" t="s">
        <v>2920</v>
      </c>
      <c r="D3405" s="149" t="s">
        <v>77</v>
      </c>
      <c r="E3405" s="149">
        <f t="shared" si="53"/>
        <v>30103411</v>
      </c>
      <c r="F3405" s="149" t="s">
        <v>1250</v>
      </c>
      <c r="G3405" s="149" t="s">
        <v>6498</v>
      </c>
      <c r="H3405" s="149" t="s">
        <v>2831</v>
      </c>
      <c r="I3405" s="149" t="s">
        <v>78</v>
      </c>
    </row>
    <row r="3406" spans="1:9" x14ac:dyDescent="0.2">
      <c r="A3406" s="149" t="s">
        <v>2920</v>
      </c>
      <c r="D3406" s="149" t="s">
        <v>79</v>
      </c>
      <c r="E3406" s="149">
        <f t="shared" si="53"/>
        <v>30103412</v>
      </c>
      <c r="F3406" s="149" t="s">
        <v>1250</v>
      </c>
      <c r="G3406" s="149" t="s">
        <v>6498</v>
      </c>
      <c r="H3406" s="149" t="s">
        <v>2831</v>
      </c>
      <c r="I3406" s="149" t="s">
        <v>80</v>
      </c>
    </row>
    <row r="3407" spans="1:9" x14ac:dyDescent="0.2">
      <c r="A3407" s="149" t="s">
        <v>2920</v>
      </c>
      <c r="D3407" s="149" t="s">
        <v>81</v>
      </c>
      <c r="E3407" s="149">
        <f t="shared" si="53"/>
        <v>30103414</v>
      </c>
      <c r="F3407" s="149" t="s">
        <v>1250</v>
      </c>
      <c r="G3407" s="149" t="s">
        <v>6498</v>
      </c>
      <c r="H3407" s="149" t="s">
        <v>2831</v>
      </c>
      <c r="I3407" s="149" t="s">
        <v>6493</v>
      </c>
    </row>
    <row r="3408" spans="1:9" x14ac:dyDescent="0.2">
      <c r="A3408" s="149" t="s">
        <v>2920</v>
      </c>
      <c r="D3408" s="149" t="s">
        <v>82</v>
      </c>
      <c r="E3408" s="149">
        <f t="shared" si="53"/>
        <v>30103415</v>
      </c>
      <c r="F3408" s="149" t="s">
        <v>1250</v>
      </c>
      <c r="G3408" s="149" t="s">
        <v>6498</v>
      </c>
      <c r="H3408" s="149" t="s">
        <v>2831</v>
      </c>
      <c r="I3408" s="149" t="s">
        <v>83</v>
      </c>
    </row>
    <row r="3409" spans="1:9" x14ac:dyDescent="0.2">
      <c r="A3409" s="149" t="s">
        <v>2920</v>
      </c>
      <c r="D3409" s="149" t="s">
        <v>84</v>
      </c>
      <c r="E3409" s="149">
        <f t="shared" si="53"/>
        <v>30103420</v>
      </c>
      <c r="F3409" s="149" t="s">
        <v>1250</v>
      </c>
      <c r="G3409" s="149" t="s">
        <v>6498</v>
      </c>
      <c r="H3409" s="149" t="s">
        <v>2831</v>
      </c>
      <c r="I3409" s="149" t="s">
        <v>85</v>
      </c>
    </row>
    <row r="3410" spans="1:9" x14ac:dyDescent="0.2">
      <c r="A3410" s="149" t="s">
        <v>2920</v>
      </c>
      <c r="D3410" s="149" t="s">
        <v>86</v>
      </c>
      <c r="E3410" s="149">
        <f t="shared" si="53"/>
        <v>30103425</v>
      </c>
      <c r="F3410" s="149" t="s">
        <v>1250</v>
      </c>
      <c r="G3410" s="149" t="s">
        <v>6498</v>
      </c>
      <c r="H3410" s="149" t="s">
        <v>2831</v>
      </c>
      <c r="I3410" s="149" t="s">
        <v>87</v>
      </c>
    </row>
    <row r="3411" spans="1:9" x14ac:dyDescent="0.2">
      <c r="A3411" s="149" t="s">
        <v>2920</v>
      </c>
      <c r="D3411" s="149" t="s">
        <v>88</v>
      </c>
      <c r="E3411" s="149">
        <f t="shared" si="53"/>
        <v>30103430</v>
      </c>
      <c r="F3411" s="149" t="s">
        <v>1250</v>
      </c>
      <c r="G3411" s="149" t="s">
        <v>6498</v>
      </c>
      <c r="H3411" s="149" t="s">
        <v>2831</v>
      </c>
      <c r="I3411" s="149" t="s">
        <v>89</v>
      </c>
    </row>
    <row r="3412" spans="1:9" x14ac:dyDescent="0.2">
      <c r="A3412" s="149" t="s">
        <v>2920</v>
      </c>
      <c r="D3412" s="149" t="s">
        <v>90</v>
      </c>
      <c r="E3412" s="149">
        <f t="shared" si="53"/>
        <v>30103435</v>
      </c>
      <c r="F3412" s="149" t="s">
        <v>1250</v>
      </c>
      <c r="G3412" s="149" t="s">
        <v>6498</v>
      </c>
      <c r="H3412" s="149" t="s">
        <v>2831</v>
      </c>
      <c r="I3412" s="149" t="s">
        <v>91</v>
      </c>
    </row>
    <row r="3413" spans="1:9" x14ac:dyDescent="0.2">
      <c r="A3413" s="149" t="s">
        <v>2920</v>
      </c>
      <c r="D3413" s="149" t="s">
        <v>92</v>
      </c>
      <c r="E3413" s="149">
        <f t="shared" si="53"/>
        <v>30103499</v>
      </c>
      <c r="F3413" s="149" t="s">
        <v>1250</v>
      </c>
      <c r="G3413" s="149" t="s">
        <v>6498</v>
      </c>
      <c r="H3413" s="149" t="s">
        <v>2831</v>
      </c>
      <c r="I3413" s="149" t="s">
        <v>6243</v>
      </c>
    </row>
    <row r="3414" spans="1:9" x14ac:dyDescent="0.2">
      <c r="A3414" s="149" t="s">
        <v>2920</v>
      </c>
      <c r="D3414" s="149" t="s">
        <v>93</v>
      </c>
      <c r="E3414" s="149">
        <f t="shared" si="53"/>
        <v>30103501</v>
      </c>
      <c r="F3414" s="149" t="s">
        <v>1250</v>
      </c>
      <c r="G3414" s="149" t="s">
        <v>6498</v>
      </c>
      <c r="H3414" s="149" t="s">
        <v>94</v>
      </c>
      <c r="I3414" s="149" t="s">
        <v>95</v>
      </c>
    </row>
    <row r="3415" spans="1:9" x14ac:dyDescent="0.2">
      <c r="A3415" s="149" t="s">
        <v>2920</v>
      </c>
      <c r="D3415" s="149" t="s">
        <v>96</v>
      </c>
      <c r="E3415" s="149">
        <f t="shared" si="53"/>
        <v>30103502</v>
      </c>
      <c r="F3415" s="149" t="s">
        <v>1250</v>
      </c>
      <c r="G3415" s="149" t="s">
        <v>6498</v>
      </c>
      <c r="H3415" s="149" t="s">
        <v>94</v>
      </c>
      <c r="I3415" s="149" t="s">
        <v>97</v>
      </c>
    </row>
    <row r="3416" spans="1:9" x14ac:dyDescent="0.2">
      <c r="A3416" s="149" t="s">
        <v>2920</v>
      </c>
      <c r="D3416" s="149" t="s">
        <v>98</v>
      </c>
      <c r="E3416" s="149">
        <f t="shared" si="53"/>
        <v>30103503</v>
      </c>
      <c r="F3416" s="149" t="s">
        <v>1250</v>
      </c>
      <c r="G3416" s="149" t="s">
        <v>6498</v>
      </c>
      <c r="H3416" s="149" t="s">
        <v>94</v>
      </c>
      <c r="I3416" s="149" t="s">
        <v>99</v>
      </c>
    </row>
    <row r="3417" spans="1:9" x14ac:dyDescent="0.2">
      <c r="A3417" s="149" t="s">
        <v>2920</v>
      </c>
      <c r="D3417" s="149" t="s">
        <v>100</v>
      </c>
      <c r="E3417" s="149">
        <f t="shared" si="53"/>
        <v>30103506</v>
      </c>
      <c r="F3417" s="149" t="s">
        <v>1250</v>
      </c>
      <c r="G3417" s="149" t="s">
        <v>6498</v>
      </c>
      <c r="H3417" s="149" t="s">
        <v>94</v>
      </c>
      <c r="I3417" s="149" t="s">
        <v>101</v>
      </c>
    </row>
    <row r="3418" spans="1:9" x14ac:dyDescent="0.2">
      <c r="A3418" s="149" t="s">
        <v>2920</v>
      </c>
      <c r="D3418" s="149" t="s">
        <v>102</v>
      </c>
      <c r="E3418" s="149">
        <f t="shared" si="53"/>
        <v>30103507</v>
      </c>
      <c r="F3418" s="149" t="s">
        <v>1250</v>
      </c>
      <c r="G3418" s="149" t="s">
        <v>6498</v>
      </c>
      <c r="H3418" s="149" t="s">
        <v>94</v>
      </c>
      <c r="I3418" s="149" t="s">
        <v>103</v>
      </c>
    </row>
    <row r="3419" spans="1:9" x14ac:dyDescent="0.2">
      <c r="A3419" s="149" t="s">
        <v>2920</v>
      </c>
      <c r="D3419" s="149" t="s">
        <v>104</v>
      </c>
      <c r="E3419" s="149">
        <f t="shared" si="53"/>
        <v>30103510</v>
      </c>
      <c r="F3419" s="149" t="s">
        <v>1250</v>
      </c>
      <c r="G3419" s="149" t="s">
        <v>6498</v>
      </c>
      <c r="H3419" s="149" t="s">
        <v>94</v>
      </c>
      <c r="I3419" s="149" t="s">
        <v>1669</v>
      </c>
    </row>
    <row r="3420" spans="1:9" x14ac:dyDescent="0.2">
      <c r="A3420" s="149" t="s">
        <v>2920</v>
      </c>
      <c r="D3420" s="149" t="s">
        <v>1670</v>
      </c>
      <c r="E3420" s="149">
        <f t="shared" si="53"/>
        <v>30103515</v>
      </c>
      <c r="F3420" s="149" t="s">
        <v>1250</v>
      </c>
      <c r="G3420" s="149" t="s">
        <v>6498</v>
      </c>
      <c r="H3420" s="149" t="s">
        <v>94</v>
      </c>
      <c r="I3420" s="149" t="s">
        <v>1671</v>
      </c>
    </row>
    <row r="3421" spans="1:9" x14ac:dyDescent="0.2">
      <c r="A3421" s="149" t="s">
        <v>2920</v>
      </c>
      <c r="D3421" s="149" t="s">
        <v>1672</v>
      </c>
      <c r="E3421" s="149">
        <f t="shared" si="53"/>
        <v>30103520</v>
      </c>
      <c r="F3421" s="149" t="s">
        <v>1250</v>
      </c>
      <c r="G3421" s="149" t="s">
        <v>6498</v>
      </c>
      <c r="H3421" s="149" t="s">
        <v>94</v>
      </c>
      <c r="I3421" s="149" t="s">
        <v>1673</v>
      </c>
    </row>
    <row r="3422" spans="1:9" x14ac:dyDescent="0.2">
      <c r="A3422" s="149" t="s">
        <v>2920</v>
      </c>
      <c r="D3422" s="149" t="s">
        <v>1674</v>
      </c>
      <c r="E3422" s="149">
        <f t="shared" si="53"/>
        <v>30103550</v>
      </c>
      <c r="F3422" s="149" t="s">
        <v>1250</v>
      </c>
      <c r="G3422" s="149" t="s">
        <v>6498</v>
      </c>
      <c r="H3422" s="149" t="s">
        <v>94</v>
      </c>
      <c r="I3422" s="149" t="s">
        <v>1675</v>
      </c>
    </row>
    <row r="3423" spans="1:9" x14ac:dyDescent="0.2">
      <c r="A3423" s="149" t="s">
        <v>2920</v>
      </c>
      <c r="D3423" s="149" t="s">
        <v>1676</v>
      </c>
      <c r="E3423" s="149">
        <f t="shared" si="53"/>
        <v>30103551</v>
      </c>
      <c r="F3423" s="149" t="s">
        <v>1250</v>
      </c>
      <c r="G3423" s="149" t="s">
        <v>6498</v>
      </c>
      <c r="H3423" s="149" t="s">
        <v>94</v>
      </c>
      <c r="I3423" s="149" t="s">
        <v>1677</v>
      </c>
    </row>
    <row r="3424" spans="1:9" x14ac:dyDescent="0.2">
      <c r="A3424" s="149" t="s">
        <v>2920</v>
      </c>
      <c r="D3424" s="149" t="s">
        <v>1678</v>
      </c>
      <c r="E3424" s="149">
        <f t="shared" si="53"/>
        <v>30103552</v>
      </c>
      <c r="F3424" s="149" t="s">
        <v>1250</v>
      </c>
      <c r="G3424" s="149" t="s">
        <v>6498</v>
      </c>
      <c r="H3424" s="149" t="s">
        <v>94</v>
      </c>
      <c r="I3424" s="149" t="s">
        <v>1679</v>
      </c>
    </row>
    <row r="3425" spans="1:10" x14ac:dyDescent="0.2">
      <c r="A3425" s="149" t="s">
        <v>2920</v>
      </c>
      <c r="D3425" s="149" t="s">
        <v>1680</v>
      </c>
      <c r="E3425" s="149">
        <f t="shared" si="53"/>
        <v>30103553</v>
      </c>
      <c r="F3425" s="149" t="s">
        <v>1250</v>
      </c>
      <c r="G3425" s="149" t="s">
        <v>6498</v>
      </c>
      <c r="H3425" s="149" t="s">
        <v>94</v>
      </c>
      <c r="I3425" s="149" t="s">
        <v>1681</v>
      </c>
    </row>
    <row r="3426" spans="1:10" x14ac:dyDescent="0.2">
      <c r="A3426" s="149" t="s">
        <v>2920</v>
      </c>
      <c r="D3426" s="149" t="s">
        <v>1682</v>
      </c>
      <c r="E3426" s="149">
        <f t="shared" si="53"/>
        <v>30103554</v>
      </c>
      <c r="F3426" s="149" t="s">
        <v>1250</v>
      </c>
      <c r="G3426" s="149" t="s">
        <v>6498</v>
      </c>
      <c r="H3426" s="149" t="s">
        <v>94</v>
      </c>
      <c r="I3426" s="149" t="s">
        <v>1683</v>
      </c>
    </row>
    <row r="3427" spans="1:10" x14ac:dyDescent="0.2">
      <c r="A3427" s="149" t="s">
        <v>2920</v>
      </c>
      <c r="D3427" s="149" t="s">
        <v>1684</v>
      </c>
      <c r="E3427" s="149">
        <f t="shared" si="53"/>
        <v>30103599</v>
      </c>
      <c r="F3427" s="149" t="s">
        <v>1250</v>
      </c>
      <c r="G3427" s="149" t="s">
        <v>6498</v>
      </c>
      <c r="H3427" s="149" t="s">
        <v>94</v>
      </c>
      <c r="I3427" s="149" t="s">
        <v>6243</v>
      </c>
    </row>
    <row r="3428" spans="1:10" x14ac:dyDescent="0.2">
      <c r="A3428" s="149" t="s">
        <v>2920</v>
      </c>
      <c r="D3428" s="149" t="s">
        <v>1685</v>
      </c>
      <c r="E3428" s="149">
        <f t="shared" si="53"/>
        <v>30103601</v>
      </c>
      <c r="F3428" s="149" t="s">
        <v>1250</v>
      </c>
      <c r="G3428" s="149" t="s">
        <v>6498</v>
      </c>
      <c r="H3428" s="149" t="s">
        <v>1686</v>
      </c>
      <c r="I3428" s="149" t="s">
        <v>1687</v>
      </c>
      <c r="J3428" s="151">
        <v>37589</v>
      </c>
    </row>
    <row r="3429" spans="1:10" x14ac:dyDescent="0.2">
      <c r="A3429" s="149" t="s">
        <v>2920</v>
      </c>
      <c r="D3429" s="149" t="s">
        <v>1688</v>
      </c>
      <c r="E3429" s="149">
        <f t="shared" si="53"/>
        <v>30103602</v>
      </c>
      <c r="F3429" s="149" t="s">
        <v>1250</v>
      </c>
      <c r="G3429" s="149" t="s">
        <v>6498</v>
      </c>
      <c r="H3429" s="149" t="s">
        <v>1686</v>
      </c>
      <c r="I3429" s="149" t="s">
        <v>1689</v>
      </c>
      <c r="J3429" s="151">
        <v>37589</v>
      </c>
    </row>
    <row r="3430" spans="1:10" x14ac:dyDescent="0.2">
      <c r="A3430" s="149" t="s">
        <v>2920</v>
      </c>
      <c r="D3430" s="149" t="s">
        <v>1690</v>
      </c>
      <c r="E3430" s="149">
        <f t="shared" si="53"/>
        <v>30103603</v>
      </c>
      <c r="F3430" s="149" t="s">
        <v>1250</v>
      </c>
      <c r="G3430" s="149" t="s">
        <v>6498</v>
      </c>
      <c r="H3430" s="149" t="s">
        <v>1686</v>
      </c>
      <c r="I3430" s="149" t="s">
        <v>4401</v>
      </c>
      <c r="J3430" s="151">
        <v>37589</v>
      </c>
    </row>
    <row r="3431" spans="1:10" x14ac:dyDescent="0.2">
      <c r="A3431" s="149" t="s">
        <v>2920</v>
      </c>
      <c r="D3431" s="149" t="s">
        <v>4402</v>
      </c>
      <c r="E3431" s="149">
        <f t="shared" si="53"/>
        <v>30103604</v>
      </c>
      <c r="F3431" s="149" t="s">
        <v>1250</v>
      </c>
      <c r="G3431" s="149" t="s">
        <v>6498</v>
      </c>
      <c r="H3431" s="149" t="s">
        <v>1686</v>
      </c>
      <c r="I3431" s="149" t="s">
        <v>4403</v>
      </c>
      <c r="J3431" s="151">
        <v>37589</v>
      </c>
    </row>
    <row r="3432" spans="1:10" x14ac:dyDescent="0.2">
      <c r="A3432" s="149" t="s">
        <v>2920</v>
      </c>
      <c r="D3432" s="149" t="s">
        <v>4404</v>
      </c>
      <c r="E3432" s="149">
        <f t="shared" si="53"/>
        <v>30103605</v>
      </c>
      <c r="F3432" s="149" t="s">
        <v>1250</v>
      </c>
      <c r="G3432" s="149" t="s">
        <v>6498</v>
      </c>
      <c r="H3432" s="149" t="s">
        <v>1686</v>
      </c>
      <c r="I3432" s="149" t="s">
        <v>4405</v>
      </c>
      <c r="J3432" s="151">
        <v>37589</v>
      </c>
    </row>
    <row r="3433" spans="1:10" x14ac:dyDescent="0.2">
      <c r="A3433" s="149" t="s">
        <v>2920</v>
      </c>
      <c r="D3433" s="149" t="s">
        <v>4406</v>
      </c>
      <c r="E3433" s="149">
        <f t="shared" si="53"/>
        <v>30103606</v>
      </c>
      <c r="F3433" s="149" t="s">
        <v>1250</v>
      </c>
      <c r="G3433" s="149" t="s">
        <v>6498</v>
      </c>
      <c r="H3433" s="149" t="s">
        <v>1686</v>
      </c>
      <c r="I3433" s="149" t="s">
        <v>4407</v>
      </c>
      <c r="J3433" s="151">
        <v>37589</v>
      </c>
    </row>
    <row r="3434" spans="1:10" x14ac:dyDescent="0.2">
      <c r="A3434" s="149" t="s">
        <v>2920</v>
      </c>
      <c r="D3434" s="149" t="s">
        <v>4408</v>
      </c>
      <c r="E3434" s="149">
        <f t="shared" si="53"/>
        <v>30103607</v>
      </c>
      <c r="F3434" s="149" t="s">
        <v>1250</v>
      </c>
      <c r="G3434" s="149" t="s">
        <v>6498</v>
      </c>
      <c r="H3434" s="149" t="s">
        <v>1686</v>
      </c>
      <c r="I3434" s="149" t="s">
        <v>4409</v>
      </c>
      <c r="J3434" s="151">
        <v>37589</v>
      </c>
    </row>
    <row r="3435" spans="1:10" x14ac:dyDescent="0.2">
      <c r="A3435" s="149" t="s">
        <v>2920</v>
      </c>
      <c r="D3435" s="149" t="s">
        <v>4410</v>
      </c>
      <c r="E3435" s="149">
        <f t="shared" si="53"/>
        <v>30103608</v>
      </c>
      <c r="F3435" s="149" t="s">
        <v>1250</v>
      </c>
      <c r="G3435" s="149" t="s">
        <v>6498</v>
      </c>
      <c r="H3435" s="149" t="s">
        <v>1686</v>
      </c>
      <c r="I3435" s="149" t="s">
        <v>4411</v>
      </c>
      <c r="J3435" s="151">
        <v>37589</v>
      </c>
    </row>
    <row r="3436" spans="1:10" x14ac:dyDescent="0.2">
      <c r="A3436" s="149" t="s">
        <v>2920</v>
      </c>
      <c r="D3436" s="149" t="s">
        <v>4412</v>
      </c>
      <c r="E3436" s="149">
        <f t="shared" si="53"/>
        <v>30103609</v>
      </c>
      <c r="F3436" s="149" t="s">
        <v>1250</v>
      </c>
      <c r="G3436" s="149" t="s">
        <v>6498</v>
      </c>
      <c r="H3436" s="149" t="s">
        <v>1686</v>
      </c>
      <c r="I3436" s="149" t="s">
        <v>4413</v>
      </c>
      <c r="J3436" s="151">
        <v>37589</v>
      </c>
    </row>
    <row r="3437" spans="1:10" x14ac:dyDescent="0.2">
      <c r="A3437" s="149" t="s">
        <v>2920</v>
      </c>
      <c r="D3437" s="149" t="s">
        <v>4414</v>
      </c>
      <c r="E3437" s="149">
        <f t="shared" si="53"/>
        <v>30103699</v>
      </c>
      <c r="F3437" s="149" t="s">
        <v>1250</v>
      </c>
      <c r="G3437" s="149" t="s">
        <v>6498</v>
      </c>
      <c r="H3437" s="149" t="s">
        <v>1686</v>
      </c>
      <c r="I3437" s="149" t="s">
        <v>4415</v>
      </c>
      <c r="J3437" s="151">
        <v>37589</v>
      </c>
    </row>
    <row r="3438" spans="1:10" x14ac:dyDescent="0.2">
      <c r="A3438" s="149" t="s">
        <v>2920</v>
      </c>
      <c r="D3438" s="149" t="s">
        <v>4416</v>
      </c>
      <c r="E3438" s="149">
        <f t="shared" si="53"/>
        <v>30103801</v>
      </c>
      <c r="F3438" s="149" t="s">
        <v>1250</v>
      </c>
      <c r="G3438" s="149" t="s">
        <v>6498</v>
      </c>
      <c r="H3438" s="149" t="s">
        <v>4417</v>
      </c>
      <c r="I3438" s="149" t="s">
        <v>2383</v>
      </c>
    </row>
    <row r="3439" spans="1:10" x14ac:dyDescent="0.2">
      <c r="A3439" s="149" t="s">
        <v>2920</v>
      </c>
      <c r="D3439" s="149" t="s">
        <v>4418</v>
      </c>
      <c r="E3439" s="149">
        <f t="shared" si="53"/>
        <v>30103901</v>
      </c>
      <c r="F3439" s="149" t="s">
        <v>1250</v>
      </c>
      <c r="G3439" s="149" t="s">
        <v>6498</v>
      </c>
      <c r="H3439" s="149" t="s">
        <v>4419</v>
      </c>
      <c r="I3439" s="149" t="s">
        <v>4420</v>
      </c>
    </row>
    <row r="3440" spans="1:10" x14ac:dyDescent="0.2">
      <c r="A3440" s="149" t="s">
        <v>2920</v>
      </c>
      <c r="D3440" s="149" t="s">
        <v>4421</v>
      </c>
      <c r="E3440" s="149">
        <f t="shared" si="53"/>
        <v>30103902</v>
      </c>
      <c r="F3440" s="149" t="s">
        <v>1250</v>
      </c>
      <c r="G3440" s="149" t="s">
        <v>6498</v>
      </c>
      <c r="H3440" s="149" t="s">
        <v>4419</v>
      </c>
      <c r="I3440" s="149" t="s">
        <v>4422</v>
      </c>
    </row>
    <row r="3441" spans="1:9" x14ac:dyDescent="0.2">
      <c r="A3441" s="149" t="s">
        <v>2920</v>
      </c>
      <c r="D3441" s="149" t="s">
        <v>4423</v>
      </c>
      <c r="E3441" s="149">
        <f t="shared" si="53"/>
        <v>30103903</v>
      </c>
      <c r="F3441" s="149" t="s">
        <v>1250</v>
      </c>
      <c r="G3441" s="149" t="s">
        <v>6498</v>
      </c>
      <c r="H3441" s="149" t="s">
        <v>4419</v>
      </c>
      <c r="I3441" s="149" t="s">
        <v>4424</v>
      </c>
    </row>
    <row r="3442" spans="1:9" x14ac:dyDescent="0.2">
      <c r="A3442" s="149" t="s">
        <v>2920</v>
      </c>
      <c r="D3442" s="149" t="s">
        <v>4425</v>
      </c>
      <c r="E3442" s="149">
        <f t="shared" si="53"/>
        <v>30104001</v>
      </c>
      <c r="F3442" s="149" t="s">
        <v>1250</v>
      </c>
      <c r="G3442" s="149" t="s">
        <v>6498</v>
      </c>
      <c r="H3442" s="149" t="s">
        <v>4426</v>
      </c>
      <c r="I3442" s="149" t="s">
        <v>4427</v>
      </c>
    </row>
    <row r="3443" spans="1:9" x14ac:dyDescent="0.2">
      <c r="A3443" s="149" t="s">
        <v>2920</v>
      </c>
      <c r="D3443" s="149" t="s">
        <v>4428</v>
      </c>
      <c r="E3443" s="149">
        <f t="shared" si="53"/>
        <v>30104002</v>
      </c>
      <c r="F3443" s="149" t="s">
        <v>1250</v>
      </c>
      <c r="G3443" s="149" t="s">
        <v>6498</v>
      </c>
      <c r="H3443" s="149" t="s">
        <v>4426</v>
      </c>
      <c r="I3443" s="149" t="s">
        <v>4429</v>
      </c>
    </row>
    <row r="3444" spans="1:9" x14ac:dyDescent="0.2">
      <c r="A3444" s="149" t="s">
        <v>2920</v>
      </c>
      <c r="D3444" s="149" t="s">
        <v>4430</v>
      </c>
      <c r="E3444" s="149">
        <f t="shared" si="53"/>
        <v>30104003</v>
      </c>
      <c r="F3444" s="149" t="s">
        <v>1250</v>
      </c>
      <c r="G3444" s="149" t="s">
        <v>6498</v>
      </c>
      <c r="H3444" s="149" t="s">
        <v>4426</v>
      </c>
      <c r="I3444" s="149" t="s">
        <v>4431</v>
      </c>
    </row>
    <row r="3445" spans="1:9" x14ac:dyDescent="0.2">
      <c r="A3445" s="149" t="s">
        <v>2920</v>
      </c>
      <c r="D3445" s="149" t="s">
        <v>4432</v>
      </c>
      <c r="E3445" s="149">
        <f t="shared" si="53"/>
        <v>30104004</v>
      </c>
      <c r="F3445" s="149" t="s">
        <v>1250</v>
      </c>
      <c r="G3445" s="149" t="s">
        <v>6498</v>
      </c>
      <c r="H3445" s="149" t="s">
        <v>4426</v>
      </c>
      <c r="I3445" s="149" t="s">
        <v>4433</v>
      </c>
    </row>
    <row r="3446" spans="1:9" x14ac:dyDescent="0.2">
      <c r="A3446" s="149" t="s">
        <v>2920</v>
      </c>
      <c r="D3446" s="149" t="s">
        <v>4434</v>
      </c>
      <c r="E3446" s="149">
        <f t="shared" si="53"/>
        <v>30104005</v>
      </c>
      <c r="F3446" s="149" t="s">
        <v>1250</v>
      </c>
      <c r="G3446" s="149" t="s">
        <v>6498</v>
      </c>
      <c r="H3446" s="149" t="s">
        <v>4426</v>
      </c>
      <c r="I3446" s="149" t="s">
        <v>4435</v>
      </c>
    </row>
    <row r="3447" spans="1:9" x14ac:dyDescent="0.2">
      <c r="A3447" s="149" t="s">
        <v>2920</v>
      </c>
      <c r="D3447" s="149" t="s">
        <v>4436</v>
      </c>
      <c r="E3447" s="149">
        <f t="shared" si="53"/>
        <v>30104006</v>
      </c>
      <c r="F3447" s="149" t="s">
        <v>1250</v>
      </c>
      <c r="G3447" s="149" t="s">
        <v>6498</v>
      </c>
      <c r="H3447" s="149" t="s">
        <v>4426</v>
      </c>
      <c r="I3447" s="149" t="s">
        <v>4437</v>
      </c>
    </row>
    <row r="3448" spans="1:9" x14ac:dyDescent="0.2">
      <c r="A3448" s="149" t="s">
        <v>2920</v>
      </c>
      <c r="D3448" s="149" t="s">
        <v>4438</v>
      </c>
      <c r="E3448" s="149">
        <f t="shared" si="53"/>
        <v>30104007</v>
      </c>
      <c r="F3448" s="149" t="s">
        <v>1250</v>
      </c>
      <c r="G3448" s="149" t="s">
        <v>6498</v>
      </c>
      <c r="H3448" s="149" t="s">
        <v>4426</v>
      </c>
      <c r="I3448" s="149" t="s">
        <v>4439</v>
      </c>
    </row>
    <row r="3449" spans="1:9" x14ac:dyDescent="0.2">
      <c r="A3449" s="149" t="s">
        <v>2920</v>
      </c>
      <c r="D3449" s="149" t="s">
        <v>4440</v>
      </c>
      <c r="E3449" s="149">
        <f t="shared" si="53"/>
        <v>30104008</v>
      </c>
      <c r="F3449" s="149" t="s">
        <v>1250</v>
      </c>
      <c r="G3449" s="149" t="s">
        <v>6498</v>
      </c>
      <c r="H3449" s="149" t="s">
        <v>4426</v>
      </c>
      <c r="I3449" s="149" t="s">
        <v>4441</v>
      </c>
    </row>
    <row r="3450" spans="1:9" x14ac:dyDescent="0.2">
      <c r="A3450" s="149" t="s">
        <v>2920</v>
      </c>
      <c r="D3450" s="149" t="s">
        <v>4442</v>
      </c>
      <c r="E3450" s="149">
        <f t="shared" si="53"/>
        <v>30104009</v>
      </c>
      <c r="F3450" s="149" t="s">
        <v>1250</v>
      </c>
      <c r="G3450" s="149" t="s">
        <v>6498</v>
      </c>
      <c r="H3450" s="149" t="s">
        <v>4426</v>
      </c>
      <c r="I3450" s="149" t="s">
        <v>4443</v>
      </c>
    </row>
    <row r="3451" spans="1:9" x14ac:dyDescent="0.2">
      <c r="A3451" s="149" t="s">
        <v>2920</v>
      </c>
      <c r="D3451" s="149" t="s">
        <v>4444</v>
      </c>
      <c r="E3451" s="149">
        <f t="shared" si="53"/>
        <v>30104010</v>
      </c>
      <c r="F3451" s="149" t="s">
        <v>1250</v>
      </c>
      <c r="G3451" s="149" t="s">
        <v>6498</v>
      </c>
      <c r="H3451" s="149" t="s">
        <v>4426</v>
      </c>
      <c r="I3451" s="149" t="s">
        <v>4445</v>
      </c>
    </row>
    <row r="3452" spans="1:9" x14ac:dyDescent="0.2">
      <c r="A3452" s="149" t="s">
        <v>2920</v>
      </c>
      <c r="D3452" s="149" t="s">
        <v>4446</v>
      </c>
      <c r="E3452" s="149">
        <f t="shared" si="53"/>
        <v>30104011</v>
      </c>
      <c r="F3452" s="149" t="s">
        <v>1250</v>
      </c>
      <c r="G3452" s="149" t="s">
        <v>6498</v>
      </c>
      <c r="H3452" s="149" t="s">
        <v>4426</v>
      </c>
      <c r="I3452" s="149" t="s">
        <v>4447</v>
      </c>
    </row>
    <row r="3453" spans="1:9" x14ac:dyDescent="0.2">
      <c r="A3453" s="149" t="s">
        <v>2920</v>
      </c>
      <c r="D3453" s="149" t="s">
        <v>4448</v>
      </c>
      <c r="E3453" s="149">
        <f t="shared" si="53"/>
        <v>30104012</v>
      </c>
      <c r="F3453" s="149" t="s">
        <v>1250</v>
      </c>
      <c r="G3453" s="149" t="s">
        <v>6498</v>
      </c>
      <c r="H3453" s="149" t="s">
        <v>4426</v>
      </c>
      <c r="I3453" s="149" t="s">
        <v>4449</v>
      </c>
    </row>
    <row r="3454" spans="1:9" x14ac:dyDescent="0.2">
      <c r="A3454" s="149" t="s">
        <v>2920</v>
      </c>
      <c r="D3454" s="149" t="s">
        <v>4450</v>
      </c>
      <c r="E3454" s="149">
        <f t="shared" si="53"/>
        <v>30104013</v>
      </c>
      <c r="F3454" s="149" t="s">
        <v>1250</v>
      </c>
      <c r="G3454" s="149" t="s">
        <v>6498</v>
      </c>
      <c r="H3454" s="149" t="s">
        <v>4426</v>
      </c>
      <c r="I3454" s="149" t="s">
        <v>7360</v>
      </c>
    </row>
    <row r="3455" spans="1:9" x14ac:dyDescent="0.2">
      <c r="A3455" s="149" t="s">
        <v>2920</v>
      </c>
      <c r="D3455" s="149" t="s">
        <v>4451</v>
      </c>
      <c r="E3455" s="149">
        <f t="shared" si="53"/>
        <v>30104014</v>
      </c>
      <c r="F3455" s="149" t="s">
        <v>1250</v>
      </c>
      <c r="G3455" s="149" t="s">
        <v>6498</v>
      </c>
      <c r="H3455" s="149" t="s">
        <v>4426</v>
      </c>
      <c r="I3455" s="149" t="s">
        <v>4452</v>
      </c>
    </row>
    <row r="3456" spans="1:9" x14ac:dyDescent="0.2">
      <c r="A3456" s="149" t="s">
        <v>2920</v>
      </c>
      <c r="D3456" s="149" t="s">
        <v>4453</v>
      </c>
      <c r="E3456" s="149">
        <f t="shared" si="53"/>
        <v>30104020</v>
      </c>
      <c r="F3456" s="149" t="s">
        <v>1250</v>
      </c>
      <c r="G3456" s="149" t="s">
        <v>6498</v>
      </c>
      <c r="H3456" s="149" t="s">
        <v>4426</v>
      </c>
      <c r="I3456" s="149" t="s">
        <v>4454</v>
      </c>
    </row>
    <row r="3457" spans="1:9" x14ac:dyDescent="0.2">
      <c r="A3457" s="149" t="s">
        <v>2920</v>
      </c>
      <c r="D3457" s="149" t="s">
        <v>4455</v>
      </c>
      <c r="E3457" s="149">
        <f t="shared" si="53"/>
        <v>30104101</v>
      </c>
      <c r="F3457" s="149" t="s">
        <v>1250</v>
      </c>
      <c r="G3457" s="149" t="s">
        <v>6498</v>
      </c>
      <c r="H3457" s="149" t="s">
        <v>4456</v>
      </c>
      <c r="I3457" s="149" t="s">
        <v>4457</v>
      </c>
    </row>
    <row r="3458" spans="1:9" x14ac:dyDescent="0.2">
      <c r="A3458" s="149" t="s">
        <v>2920</v>
      </c>
      <c r="D3458" s="149" t="s">
        <v>4458</v>
      </c>
      <c r="E3458" s="149">
        <f t="shared" ref="E3458:E3521" si="54">VALUE(D3458)</f>
        <v>30104102</v>
      </c>
      <c r="F3458" s="149" t="s">
        <v>1250</v>
      </c>
      <c r="G3458" s="149" t="s">
        <v>6498</v>
      </c>
      <c r="H3458" s="149" t="s">
        <v>4456</v>
      </c>
      <c r="I3458" s="149" t="s">
        <v>4459</v>
      </c>
    </row>
    <row r="3459" spans="1:9" x14ac:dyDescent="0.2">
      <c r="A3459" s="149" t="s">
        <v>2920</v>
      </c>
      <c r="D3459" s="149" t="s">
        <v>4460</v>
      </c>
      <c r="E3459" s="149">
        <f t="shared" si="54"/>
        <v>30104103</v>
      </c>
      <c r="F3459" s="149" t="s">
        <v>1250</v>
      </c>
      <c r="G3459" s="149" t="s">
        <v>6498</v>
      </c>
      <c r="H3459" s="149" t="s">
        <v>4456</v>
      </c>
      <c r="I3459" s="149" t="s">
        <v>4461</v>
      </c>
    </row>
    <row r="3460" spans="1:9" x14ac:dyDescent="0.2">
      <c r="A3460" s="149" t="s">
        <v>2920</v>
      </c>
      <c r="D3460" s="149" t="s">
        <v>4462</v>
      </c>
      <c r="E3460" s="149">
        <f t="shared" si="54"/>
        <v>30104104</v>
      </c>
      <c r="F3460" s="149" t="s">
        <v>1250</v>
      </c>
      <c r="G3460" s="149" t="s">
        <v>6498</v>
      </c>
      <c r="H3460" s="149" t="s">
        <v>4456</v>
      </c>
      <c r="I3460" s="149" t="s">
        <v>4463</v>
      </c>
    </row>
    <row r="3461" spans="1:9" x14ac:dyDescent="0.2">
      <c r="A3461" s="149" t="s">
        <v>2920</v>
      </c>
      <c r="D3461" s="149" t="s">
        <v>4464</v>
      </c>
      <c r="E3461" s="149">
        <f t="shared" si="54"/>
        <v>30104105</v>
      </c>
      <c r="F3461" s="149" t="s">
        <v>1250</v>
      </c>
      <c r="G3461" s="149" t="s">
        <v>6498</v>
      </c>
      <c r="H3461" s="149" t="s">
        <v>4456</v>
      </c>
      <c r="I3461" s="149" t="s">
        <v>596</v>
      </c>
    </row>
    <row r="3462" spans="1:9" x14ac:dyDescent="0.2">
      <c r="A3462" s="149" t="s">
        <v>2920</v>
      </c>
      <c r="D3462" s="149" t="s">
        <v>4465</v>
      </c>
      <c r="E3462" s="149">
        <f t="shared" si="54"/>
        <v>30104106</v>
      </c>
      <c r="F3462" s="149" t="s">
        <v>1250</v>
      </c>
      <c r="G3462" s="149" t="s">
        <v>6498</v>
      </c>
      <c r="H3462" s="149" t="s">
        <v>4456</v>
      </c>
      <c r="I3462" s="149" t="s">
        <v>4466</v>
      </c>
    </row>
    <row r="3463" spans="1:9" x14ac:dyDescent="0.2">
      <c r="A3463" s="149" t="s">
        <v>2920</v>
      </c>
      <c r="D3463" s="149" t="s">
        <v>4467</v>
      </c>
      <c r="E3463" s="149">
        <f t="shared" si="54"/>
        <v>30104107</v>
      </c>
      <c r="F3463" s="149" t="s">
        <v>1250</v>
      </c>
      <c r="G3463" s="149" t="s">
        <v>6498</v>
      </c>
      <c r="H3463" s="149" t="s">
        <v>4456</v>
      </c>
      <c r="I3463" s="149" t="s">
        <v>4468</v>
      </c>
    </row>
    <row r="3464" spans="1:9" x14ac:dyDescent="0.2">
      <c r="A3464" s="149" t="s">
        <v>2920</v>
      </c>
      <c r="D3464" s="149" t="s">
        <v>4469</v>
      </c>
      <c r="E3464" s="149">
        <f t="shared" si="54"/>
        <v>30104108</v>
      </c>
      <c r="F3464" s="149" t="s">
        <v>1250</v>
      </c>
      <c r="G3464" s="149" t="s">
        <v>6498</v>
      </c>
      <c r="H3464" s="149" t="s">
        <v>4456</v>
      </c>
      <c r="I3464" s="149" t="s">
        <v>4470</v>
      </c>
    </row>
    <row r="3465" spans="1:9" x14ac:dyDescent="0.2">
      <c r="A3465" s="149" t="s">
        <v>2920</v>
      </c>
      <c r="D3465" s="149" t="s">
        <v>4471</v>
      </c>
      <c r="E3465" s="149">
        <f t="shared" si="54"/>
        <v>30104109</v>
      </c>
      <c r="F3465" s="149" t="s">
        <v>1250</v>
      </c>
      <c r="G3465" s="149" t="s">
        <v>6498</v>
      </c>
      <c r="H3465" s="149" t="s">
        <v>4456</v>
      </c>
      <c r="I3465" s="149" t="s">
        <v>4472</v>
      </c>
    </row>
    <row r="3466" spans="1:9" x14ac:dyDescent="0.2">
      <c r="A3466" s="149" t="s">
        <v>2920</v>
      </c>
      <c r="D3466" s="149" t="s">
        <v>4473</v>
      </c>
      <c r="E3466" s="149">
        <f t="shared" si="54"/>
        <v>30104110</v>
      </c>
      <c r="F3466" s="149" t="s">
        <v>1250</v>
      </c>
      <c r="G3466" s="149" t="s">
        <v>6498</v>
      </c>
      <c r="H3466" s="149" t="s">
        <v>4456</v>
      </c>
      <c r="I3466" s="149" t="s">
        <v>4474</v>
      </c>
    </row>
    <row r="3467" spans="1:9" x14ac:dyDescent="0.2">
      <c r="A3467" s="149" t="s">
        <v>2920</v>
      </c>
      <c r="D3467" s="149" t="s">
        <v>4475</v>
      </c>
      <c r="E3467" s="149">
        <f t="shared" si="54"/>
        <v>30104120</v>
      </c>
      <c r="F3467" s="149" t="s">
        <v>1250</v>
      </c>
      <c r="G3467" s="149" t="s">
        <v>6498</v>
      </c>
      <c r="H3467" s="149" t="s">
        <v>4456</v>
      </c>
      <c r="I3467" s="149" t="s">
        <v>4476</v>
      </c>
    </row>
    <row r="3468" spans="1:9" x14ac:dyDescent="0.2">
      <c r="A3468" s="149" t="s">
        <v>2920</v>
      </c>
      <c r="D3468" s="149" t="s">
        <v>4477</v>
      </c>
      <c r="E3468" s="149">
        <f t="shared" si="54"/>
        <v>30104121</v>
      </c>
      <c r="F3468" s="149" t="s">
        <v>1250</v>
      </c>
      <c r="G3468" s="149" t="s">
        <v>6498</v>
      </c>
      <c r="H3468" s="149" t="s">
        <v>4456</v>
      </c>
      <c r="I3468" s="149" t="s">
        <v>616</v>
      </c>
    </row>
    <row r="3469" spans="1:9" x14ac:dyDescent="0.2">
      <c r="A3469" s="149" t="s">
        <v>2920</v>
      </c>
      <c r="D3469" s="149" t="s">
        <v>4478</v>
      </c>
      <c r="E3469" s="149">
        <f t="shared" si="54"/>
        <v>30104122</v>
      </c>
      <c r="F3469" s="149" t="s">
        <v>1250</v>
      </c>
      <c r="G3469" s="149" t="s">
        <v>6498</v>
      </c>
      <c r="H3469" s="149" t="s">
        <v>4456</v>
      </c>
      <c r="I3469" s="149" t="s">
        <v>618</v>
      </c>
    </row>
    <row r="3470" spans="1:9" x14ac:dyDescent="0.2">
      <c r="A3470" s="149" t="s">
        <v>2920</v>
      </c>
      <c r="D3470" s="149" t="s">
        <v>4479</v>
      </c>
      <c r="E3470" s="149">
        <f t="shared" si="54"/>
        <v>30104123</v>
      </c>
      <c r="F3470" s="149" t="s">
        <v>1250</v>
      </c>
      <c r="G3470" s="149" t="s">
        <v>6498</v>
      </c>
      <c r="H3470" s="149" t="s">
        <v>4456</v>
      </c>
      <c r="I3470" s="149" t="s">
        <v>620</v>
      </c>
    </row>
    <row r="3471" spans="1:9" x14ac:dyDescent="0.2">
      <c r="A3471" s="149" t="s">
        <v>2920</v>
      </c>
      <c r="D3471" s="149" t="s">
        <v>4480</v>
      </c>
      <c r="E3471" s="149">
        <f t="shared" si="54"/>
        <v>30104124</v>
      </c>
      <c r="F3471" s="149" t="s">
        <v>1250</v>
      </c>
      <c r="G3471" s="149" t="s">
        <v>6498</v>
      </c>
      <c r="H3471" s="149" t="s">
        <v>4456</v>
      </c>
      <c r="I3471" s="149" t="s">
        <v>622</v>
      </c>
    </row>
    <row r="3472" spans="1:9" x14ac:dyDescent="0.2">
      <c r="A3472" s="149" t="s">
        <v>2920</v>
      </c>
      <c r="D3472" s="149" t="s">
        <v>4481</v>
      </c>
      <c r="E3472" s="149">
        <f t="shared" si="54"/>
        <v>30104130</v>
      </c>
      <c r="F3472" s="149" t="s">
        <v>1250</v>
      </c>
      <c r="G3472" s="149" t="s">
        <v>6498</v>
      </c>
      <c r="H3472" s="149" t="s">
        <v>4456</v>
      </c>
      <c r="I3472" s="149" t="s">
        <v>4482</v>
      </c>
    </row>
    <row r="3473" spans="1:9" x14ac:dyDescent="0.2">
      <c r="A3473" s="149" t="s">
        <v>2920</v>
      </c>
      <c r="D3473" s="149" t="s">
        <v>4483</v>
      </c>
      <c r="E3473" s="149">
        <f t="shared" si="54"/>
        <v>30104131</v>
      </c>
      <c r="F3473" s="149" t="s">
        <v>1250</v>
      </c>
      <c r="G3473" s="149" t="s">
        <v>6498</v>
      </c>
      <c r="H3473" s="149" t="s">
        <v>4456</v>
      </c>
      <c r="I3473" s="149" t="s">
        <v>3712</v>
      </c>
    </row>
    <row r="3474" spans="1:9" x14ac:dyDescent="0.2">
      <c r="A3474" s="149" t="s">
        <v>2920</v>
      </c>
      <c r="D3474" s="149" t="s">
        <v>4484</v>
      </c>
      <c r="E3474" s="149">
        <f t="shared" si="54"/>
        <v>30104132</v>
      </c>
      <c r="F3474" s="149" t="s">
        <v>1250</v>
      </c>
      <c r="G3474" s="149" t="s">
        <v>6498</v>
      </c>
      <c r="H3474" s="149" t="s">
        <v>4456</v>
      </c>
      <c r="I3474" s="149" t="s">
        <v>3714</v>
      </c>
    </row>
    <row r="3475" spans="1:9" x14ac:dyDescent="0.2">
      <c r="A3475" s="149" t="s">
        <v>2920</v>
      </c>
      <c r="D3475" s="149" t="s">
        <v>4485</v>
      </c>
      <c r="E3475" s="149">
        <f t="shared" si="54"/>
        <v>30104133</v>
      </c>
      <c r="F3475" s="149" t="s">
        <v>1250</v>
      </c>
      <c r="G3475" s="149" t="s">
        <v>6498</v>
      </c>
      <c r="H3475" s="149" t="s">
        <v>4456</v>
      </c>
      <c r="I3475" s="149" t="s">
        <v>3716</v>
      </c>
    </row>
    <row r="3476" spans="1:9" x14ac:dyDescent="0.2">
      <c r="A3476" s="149" t="s">
        <v>2920</v>
      </c>
      <c r="D3476" s="149" t="s">
        <v>4486</v>
      </c>
      <c r="E3476" s="149">
        <f t="shared" si="54"/>
        <v>30104134</v>
      </c>
      <c r="F3476" s="149" t="s">
        <v>1250</v>
      </c>
      <c r="G3476" s="149" t="s">
        <v>6498</v>
      </c>
      <c r="H3476" s="149" t="s">
        <v>4456</v>
      </c>
      <c r="I3476" s="149" t="s">
        <v>3718</v>
      </c>
    </row>
    <row r="3477" spans="1:9" x14ac:dyDescent="0.2">
      <c r="A3477" s="149" t="s">
        <v>2920</v>
      </c>
      <c r="D3477" s="149" t="s">
        <v>4487</v>
      </c>
      <c r="E3477" s="149">
        <f t="shared" si="54"/>
        <v>30104135</v>
      </c>
      <c r="F3477" s="149" t="s">
        <v>1250</v>
      </c>
      <c r="G3477" s="149" t="s">
        <v>6498</v>
      </c>
      <c r="H3477" s="149" t="s">
        <v>4456</v>
      </c>
      <c r="I3477" s="149" t="s">
        <v>3720</v>
      </c>
    </row>
    <row r="3478" spans="1:9" x14ac:dyDescent="0.2">
      <c r="A3478" s="149" t="s">
        <v>2920</v>
      </c>
      <c r="D3478" s="149" t="s">
        <v>4488</v>
      </c>
      <c r="E3478" s="149">
        <f t="shared" si="54"/>
        <v>30104150</v>
      </c>
      <c r="F3478" s="149" t="s">
        <v>1250</v>
      </c>
      <c r="G3478" s="149" t="s">
        <v>6498</v>
      </c>
      <c r="H3478" s="149" t="s">
        <v>4456</v>
      </c>
      <c r="I3478" s="149" t="s">
        <v>4489</v>
      </c>
    </row>
    <row r="3479" spans="1:9" x14ac:dyDescent="0.2">
      <c r="A3479" s="149" t="s">
        <v>2920</v>
      </c>
      <c r="D3479" s="149" t="s">
        <v>4490</v>
      </c>
      <c r="E3479" s="149">
        <f t="shared" si="54"/>
        <v>30104151</v>
      </c>
      <c r="F3479" s="149" t="s">
        <v>1250</v>
      </c>
      <c r="G3479" s="149" t="s">
        <v>6498</v>
      </c>
      <c r="H3479" s="149" t="s">
        <v>4456</v>
      </c>
      <c r="I3479" s="149" t="s">
        <v>3740</v>
      </c>
    </row>
    <row r="3480" spans="1:9" x14ac:dyDescent="0.2">
      <c r="A3480" s="149" t="s">
        <v>2920</v>
      </c>
      <c r="D3480" s="149" t="s">
        <v>4491</v>
      </c>
      <c r="E3480" s="149">
        <f t="shared" si="54"/>
        <v>30104152</v>
      </c>
      <c r="F3480" s="149" t="s">
        <v>1250</v>
      </c>
      <c r="G3480" s="149" t="s">
        <v>6498</v>
      </c>
      <c r="H3480" s="149" t="s">
        <v>4456</v>
      </c>
      <c r="I3480" s="149" t="s">
        <v>4492</v>
      </c>
    </row>
    <row r="3481" spans="1:9" x14ac:dyDescent="0.2">
      <c r="A3481" s="149" t="s">
        <v>2920</v>
      </c>
      <c r="D3481" s="149" t="s">
        <v>7555</v>
      </c>
      <c r="E3481" s="149">
        <f t="shared" si="54"/>
        <v>30104153</v>
      </c>
      <c r="F3481" s="149" t="s">
        <v>1250</v>
      </c>
      <c r="G3481" s="149" t="s">
        <v>6498</v>
      </c>
      <c r="H3481" s="149" t="s">
        <v>4456</v>
      </c>
      <c r="I3481" s="149" t="s">
        <v>3738</v>
      </c>
    </row>
    <row r="3482" spans="1:9" x14ac:dyDescent="0.2">
      <c r="A3482" s="149" t="s">
        <v>2920</v>
      </c>
      <c r="D3482" s="149" t="s">
        <v>7556</v>
      </c>
      <c r="E3482" s="149">
        <f t="shared" si="54"/>
        <v>30104154</v>
      </c>
      <c r="F3482" s="149" t="s">
        <v>1250</v>
      </c>
      <c r="G3482" s="149" t="s">
        <v>6498</v>
      </c>
      <c r="H3482" s="149" t="s">
        <v>4456</v>
      </c>
      <c r="I3482" s="149" t="s">
        <v>7557</v>
      </c>
    </row>
    <row r="3483" spans="1:9" x14ac:dyDescent="0.2">
      <c r="A3483" s="149" t="s">
        <v>2920</v>
      </c>
      <c r="D3483" s="149" t="s">
        <v>7558</v>
      </c>
      <c r="E3483" s="149">
        <f t="shared" si="54"/>
        <v>30104155</v>
      </c>
      <c r="F3483" s="149" t="s">
        <v>1250</v>
      </c>
      <c r="G3483" s="149" t="s">
        <v>6498</v>
      </c>
      <c r="H3483" s="149" t="s">
        <v>4456</v>
      </c>
      <c r="I3483" s="149" t="s">
        <v>7559</v>
      </c>
    </row>
    <row r="3484" spans="1:9" x14ac:dyDescent="0.2">
      <c r="A3484" s="149" t="s">
        <v>2920</v>
      </c>
      <c r="D3484" s="149" t="s">
        <v>7560</v>
      </c>
      <c r="E3484" s="149">
        <f t="shared" si="54"/>
        <v>30104156</v>
      </c>
      <c r="F3484" s="149" t="s">
        <v>1250</v>
      </c>
      <c r="G3484" s="149" t="s">
        <v>6498</v>
      </c>
      <c r="H3484" s="149" t="s">
        <v>4456</v>
      </c>
      <c r="I3484" s="149" t="s">
        <v>7561</v>
      </c>
    </row>
    <row r="3485" spans="1:9" x14ac:dyDescent="0.2">
      <c r="A3485" s="149" t="s">
        <v>2920</v>
      </c>
      <c r="D3485" s="149" t="s">
        <v>7562</v>
      </c>
      <c r="E3485" s="149">
        <f t="shared" si="54"/>
        <v>30104157</v>
      </c>
      <c r="F3485" s="149" t="s">
        <v>1250</v>
      </c>
      <c r="G3485" s="149" t="s">
        <v>6498</v>
      </c>
      <c r="H3485" s="149" t="s">
        <v>4456</v>
      </c>
      <c r="I3485" s="149" t="s">
        <v>7563</v>
      </c>
    </row>
    <row r="3486" spans="1:9" x14ac:dyDescent="0.2">
      <c r="A3486" s="149" t="s">
        <v>2920</v>
      </c>
      <c r="D3486" s="149" t="s">
        <v>7564</v>
      </c>
      <c r="E3486" s="149">
        <f t="shared" si="54"/>
        <v>30104160</v>
      </c>
      <c r="F3486" s="149" t="s">
        <v>1250</v>
      </c>
      <c r="G3486" s="149" t="s">
        <v>6498</v>
      </c>
      <c r="H3486" s="149" t="s">
        <v>4456</v>
      </c>
      <c r="I3486" s="149" t="s">
        <v>3734</v>
      </c>
    </row>
    <row r="3487" spans="1:9" x14ac:dyDescent="0.2">
      <c r="A3487" s="149" t="s">
        <v>2920</v>
      </c>
      <c r="D3487" s="149" t="s">
        <v>7565</v>
      </c>
      <c r="E3487" s="149">
        <f t="shared" si="54"/>
        <v>30104161</v>
      </c>
      <c r="F3487" s="149" t="s">
        <v>1250</v>
      </c>
      <c r="G3487" s="149" t="s">
        <v>6498</v>
      </c>
      <c r="H3487" s="149" t="s">
        <v>4456</v>
      </c>
      <c r="I3487" s="149" t="s">
        <v>3742</v>
      </c>
    </row>
    <row r="3488" spans="1:9" x14ac:dyDescent="0.2">
      <c r="A3488" s="149" t="s">
        <v>2920</v>
      </c>
      <c r="D3488" s="149" t="s">
        <v>7566</v>
      </c>
      <c r="E3488" s="149">
        <f t="shared" si="54"/>
        <v>30104162</v>
      </c>
      <c r="F3488" s="149" t="s">
        <v>1250</v>
      </c>
      <c r="G3488" s="149" t="s">
        <v>6498</v>
      </c>
      <c r="H3488" s="149" t="s">
        <v>4456</v>
      </c>
      <c r="I3488" s="149" t="s">
        <v>3744</v>
      </c>
    </row>
    <row r="3489" spans="1:9" x14ac:dyDescent="0.2">
      <c r="A3489" s="149" t="s">
        <v>2920</v>
      </c>
      <c r="D3489" s="149" t="s">
        <v>7567</v>
      </c>
      <c r="E3489" s="149">
        <f t="shared" si="54"/>
        <v>30104163</v>
      </c>
      <c r="F3489" s="149" t="s">
        <v>1250</v>
      </c>
      <c r="G3489" s="149" t="s">
        <v>6498</v>
      </c>
      <c r="H3489" s="149" t="s">
        <v>4456</v>
      </c>
      <c r="I3489" s="149" t="s">
        <v>3746</v>
      </c>
    </row>
    <row r="3490" spans="1:9" x14ac:dyDescent="0.2">
      <c r="A3490" s="149" t="s">
        <v>2920</v>
      </c>
      <c r="D3490" s="149" t="s">
        <v>7568</v>
      </c>
      <c r="E3490" s="149">
        <f t="shared" si="54"/>
        <v>30104164</v>
      </c>
      <c r="F3490" s="149" t="s">
        <v>1250</v>
      </c>
      <c r="G3490" s="149" t="s">
        <v>6498</v>
      </c>
      <c r="H3490" s="149" t="s">
        <v>4456</v>
      </c>
      <c r="I3490" s="149" t="s">
        <v>3748</v>
      </c>
    </row>
    <row r="3491" spans="1:9" x14ac:dyDescent="0.2">
      <c r="A3491" s="149" t="s">
        <v>2920</v>
      </c>
      <c r="D3491" s="149" t="s">
        <v>7569</v>
      </c>
      <c r="E3491" s="149">
        <f t="shared" si="54"/>
        <v>30104170</v>
      </c>
      <c r="F3491" s="149" t="s">
        <v>1250</v>
      </c>
      <c r="G3491" s="149" t="s">
        <v>6498</v>
      </c>
      <c r="H3491" s="149" t="s">
        <v>4456</v>
      </c>
      <c r="I3491" s="149" t="s">
        <v>7570</v>
      </c>
    </row>
    <row r="3492" spans="1:9" x14ac:dyDescent="0.2">
      <c r="A3492" s="149" t="s">
        <v>2920</v>
      </c>
      <c r="D3492" s="149" t="s">
        <v>7571</v>
      </c>
      <c r="E3492" s="149">
        <f t="shared" si="54"/>
        <v>30104171</v>
      </c>
      <c r="F3492" s="149" t="s">
        <v>1250</v>
      </c>
      <c r="G3492" s="149" t="s">
        <v>6498</v>
      </c>
      <c r="H3492" s="149" t="s">
        <v>4456</v>
      </c>
      <c r="I3492" s="149" t="s">
        <v>3750</v>
      </c>
    </row>
    <row r="3493" spans="1:9" x14ac:dyDescent="0.2">
      <c r="A3493" s="149" t="s">
        <v>2920</v>
      </c>
      <c r="D3493" s="149" t="s">
        <v>7572</v>
      </c>
      <c r="E3493" s="149">
        <f t="shared" si="54"/>
        <v>30104172</v>
      </c>
      <c r="F3493" s="149" t="s">
        <v>1250</v>
      </c>
      <c r="G3493" s="149" t="s">
        <v>6498</v>
      </c>
      <c r="H3493" s="149" t="s">
        <v>4456</v>
      </c>
      <c r="I3493" s="149" t="s">
        <v>6812</v>
      </c>
    </row>
    <row r="3494" spans="1:9" x14ac:dyDescent="0.2">
      <c r="A3494" s="149" t="s">
        <v>2920</v>
      </c>
      <c r="D3494" s="149" t="s">
        <v>7573</v>
      </c>
      <c r="E3494" s="149">
        <f t="shared" si="54"/>
        <v>30104173</v>
      </c>
      <c r="F3494" s="149" t="s">
        <v>1250</v>
      </c>
      <c r="G3494" s="149" t="s">
        <v>6498</v>
      </c>
      <c r="H3494" s="149" t="s">
        <v>4456</v>
      </c>
      <c r="I3494" s="149" t="s">
        <v>6814</v>
      </c>
    </row>
    <row r="3495" spans="1:9" x14ac:dyDescent="0.2">
      <c r="A3495" s="149" t="s">
        <v>2920</v>
      </c>
      <c r="D3495" s="149" t="s">
        <v>7574</v>
      </c>
      <c r="E3495" s="149">
        <f t="shared" si="54"/>
        <v>30104174</v>
      </c>
      <c r="F3495" s="149" t="s">
        <v>1250</v>
      </c>
      <c r="G3495" s="149" t="s">
        <v>6498</v>
      </c>
      <c r="H3495" s="149" t="s">
        <v>4456</v>
      </c>
      <c r="I3495" s="149" t="s">
        <v>6816</v>
      </c>
    </row>
    <row r="3496" spans="1:9" x14ac:dyDescent="0.2">
      <c r="A3496" s="149" t="s">
        <v>2920</v>
      </c>
      <c r="D3496" s="149" t="s">
        <v>7575</v>
      </c>
      <c r="E3496" s="149">
        <f t="shared" si="54"/>
        <v>30104175</v>
      </c>
      <c r="F3496" s="149" t="s">
        <v>1250</v>
      </c>
      <c r="G3496" s="149" t="s">
        <v>6498</v>
      </c>
      <c r="H3496" s="149" t="s">
        <v>4456</v>
      </c>
      <c r="I3496" s="149" t="s">
        <v>6818</v>
      </c>
    </row>
    <row r="3497" spans="1:9" x14ac:dyDescent="0.2">
      <c r="A3497" s="149" t="s">
        <v>2920</v>
      </c>
      <c r="D3497" s="149" t="s">
        <v>7576</v>
      </c>
      <c r="E3497" s="149">
        <f t="shared" si="54"/>
        <v>30104199</v>
      </c>
      <c r="F3497" s="149" t="s">
        <v>1250</v>
      </c>
      <c r="G3497" s="149" t="s">
        <v>6498</v>
      </c>
      <c r="H3497" s="149" t="s">
        <v>4456</v>
      </c>
      <c r="I3497" s="149" t="s">
        <v>6243</v>
      </c>
    </row>
    <row r="3498" spans="1:9" x14ac:dyDescent="0.2">
      <c r="A3498" s="149" t="s">
        <v>2920</v>
      </c>
      <c r="D3498" s="149" t="s">
        <v>7577</v>
      </c>
      <c r="E3498" s="149">
        <f t="shared" si="54"/>
        <v>30104201</v>
      </c>
      <c r="F3498" s="149" t="s">
        <v>1250</v>
      </c>
      <c r="G3498" s="149" t="s">
        <v>6498</v>
      </c>
      <c r="H3498" s="149" t="s">
        <v>7578</v>
      </c>
      <c r="I3498" s="149" t="s">
        <v>7579</v>
      </c>
    </row>
    <row r="3499" spans="1:9" x14ac:dyDescent="0.2">
      <c r="A3499" s="149" t="s">
        <v>2920</v>
      </c>
      <c r="D3499" s="149" t="s">
        <v>7580</v>
      </c>
      <c r="E3499" s="149">
        <f t="shared" si="54"/>
        <v>30104202</v>
      </c>
      <c r="F3499" s="149" t="s">
        <v>1250</v>
      </c>
      <c r="G3499" s="149" t="s">
        <v>6498</v>
      </c>
      <c r="H3499" s="149" t="s">
        <v>7578</v>
      </c>
      <c r="I3499" s="149" t="s">
        <v>7581</v>
      </c>
    </row>
    <row r="3500" spans="1:9" x14ac:dyDescent="0.2">
      <c r="A3500" s="149" t="s">
        <v>2920</v>
      </c>
      <c r="D3500" s="149" t="s">
        <v>7582</v>
      </c>
      <c r="E3500" s="149">
        <f t="shared" si="54"/>
        <v>30104203</v>
      </c>
      <c r="F3500" s="149" t="s">
        <v>1250</v>
      </c>
      <c r="G3500" s="149" t="s">
        <v>6498</v>
      </c>
      <c r="H3500" s="149" t="s">
        <v>7578</v>
      </c>
      <c r="I3500" s="149" t="s">
        <v>7583</v>
      </c>
    </row>
    <row r="3501" spans="1:9" x14ac:dyDescent="0.2">
      <c r="A3501" s="149" t="s">
        <v>2920</v>
      </c>
      <c r="D3501" s="149" t="s">
        <v>7584</v>
      </c>
      <c r="E3501" s="149">
        <f t="shared" si="54"/>
        <v>30104204</v>
      </c>
      <c r="F3501" s="149" t="s">
        <v>1250</v>
      </c>
      <c r="G3501" s="149" t="s">
        <v>6498</v>
      </c>
      <c r="H3501" s="149" t="s">
        <v>7578</v>
      </c>
      <c r="I3501" s="149" t="s">
        <v>7585</v>
      </c>
    </row>
    <row r="3502" spans="1:9" x14ac:dyDescent="0.2">
      <c r="A3502" s="149" t="s">
        <v>2920</v>
      </c>
      <c r="D3502" s="149" t="s">
        <v>7586</v>
      </c>
      <c r="E3502" s="149">
        <f t="shared" si="54"/>
        <v>30104301</v>
      </c>
      <c r="F3502" s="149" t="s">
        <v>1250</v>
      </c>
      <c r="G3502" s="149" t="s">
        <v>6498</v>
      </c>
      <c r="H3502" s="149" t="s">
        <v>7587</v>
      </c>
      <c r="I3502" s="149" t="s">
        <v>2383</v>
      </c>
    </row>
    <row r="3503" spans="1:9" x14ac:dyDescent="0.2">
      <c r="A3503" s="149" t="s">
        <v>2920</v>
      </c>
      <c r="D3503" s="149" t="s">
        <v>7588</v>
      </c>
      <c r="E3503" s="149">
        <f t="shared" si="54"/>
        <v>30104501</v>
      </c>
      <c r="F3503" s="149" t="s">
        <v>1250</v>
      </c>
      <c r="G3503" s="149" t="s">
        <v>6498</v>
      </c>
      <c r="H3503" s="149" t="s">
        <v>7589</v>
      </c>
      <c r="I3503" s="149" t="s">
        <v>7590</v>
      </c>
    </row>
    <row r="3504" spans="1:9" x14ac:dyDescent="0.2">
      <c r="A3504" s="149" t="s">
        <v>2920</v>
      </c>
      <c r="D3504" s="149" t="s">
        <v>7591</v>
      </c>
      <c r="E3504" s="149">
        <f t="shared" si="54"/>
        <v>30105001</v>
      </c>
      <c r="F3504" s="149" t="s">
        <v>1250</v>
      </c>
      <c r="G3504" s="149" t="s">
        <v>6498</v>
      </c>
      <c r="H3504" s="149" t="s">
        <v>7592</v>
      </c>
      <c r="I3504" s="149" t="s">
        <v>13161</v>
      </c>
    </row>
    <row r="3505" spans="1:9" x14ac:dyDescent="0.2">
      <c r="A3505" s="149" t="s">
        <v>2920</v>
      </c>
      <c r="D3505" s="149" t="s">
        <v>13162</v>
      </c>
      <c r="E3505" s="149">
        <f t="shared" si="54"/>
        <v>30105101</v>
      </c>
      <c r="F3505" s="149" t="s">
        <v>1250</v>
      </c>
      <c r="G3505" s="149" t="s">
        <v>6498</v>
      </c>
      <c r="H3505" s="149" t="s">
        <v>13163</v>
      </c>
      <c r="I3505" s="149" t="s">
        <v>13163</v>
      </c>
    </row>
    <row r="3506" spans="1:9" x14ac:dyDescent="0.2">
      <c r="A3506" s="149" t="s">
        <v>2920</v>
      </c>
      <c r="D3506" s="149" t="s">
        <v>13164</v>
      </c>
      <c r="E3506" s="149">
        <f t="shared" si="54"/>
        <v>30105105</v>
      </c>
      <c r="F3506" s="149" t="s">
        <v>1250</v>
      </c>
      <c r="G3506" s="149" t="s">
        <v>6498</v>
      </c>
      <c r="H3506" s="149" t="s">
        <v>13163</v>
      </c>
      <c r="I3506" s="149" t="s">
        <v>13165</v>
      </c>
    </row>
    <row r="3507" spans="1:9" x14ac:dyDescent="0.2">
      <c r="A3507" s="149" t="s">
        <v>2920</v>
      </c>
      <c r="D3507" s="149" t="s">
        <v>13166</v>
      </c>
      <c r="E3507" s="149">
        <f t="shared" si="54"/>
        <v>30105108</v>
      </c>
      <c r="F3507" s="149" t="s">
        <v>1250</v>
      </c>
      <c r="G3507" s="149" t="s">
        <v>6498</v>
      </c>
      <c r="H3507" s="149" t="s">
        <v>13163</v>
      </c>
      <c r="I3507" s="149" t="s">
        <v>2772</v>
      </c>
    </row>
    <row r="3508" spans="1:9" x14ac:dyDescent="0.2">
      <c r="A3508" s="149" t="s">
        <v>2920</v>
      </c>
      <c r="D3508" s="149" t="s">
        <v>13167</v>
      </c>
      <c r="E3508" s="149">
        <f t="shared" si="54"/>
        <v>30105110</v>
      </c>
      <c r="F3508" s="149" t="s">
        <v>1250</v>
      </c>
      <c r="G3508" s="149" t="s">
        <v>6498</v>
      </c>
      <c r="H3508" s="149" t="s">
        <v>13163</v>
      </c>
      <c r="I3508" s="149" t="s">
        <v>13168</v>
      </c>
    </row>
    <row r="3509" spans="1:9" x14ac:dyDescent="0.2">
      <c r="A3509" s="149" t="s">
        <v>2920</v>
      </c>
      <c r="D3509" s="149" t="s">
        <v>13169</v>
      </c>
      <c r="E3509" s="149">
        <f t="shared" si="54"/>
        <v>30105112</v>
      </c>
      <c r="F3509" s="149" t="s">
        <v>1250</v>
      </c>
      <c r="G3509" s="149" t="s">
        <v>6498</v>
      </c>
      <c r="H3509" s="149" t="s">
        <v>13163</v>
      </c>
      <c r="I3509" s="149" t="s">
        <v>13170</v>
      </c>
    </row>
    <row r="3510" spans="1:9" x14ac:dyDescent="0.2">
      <c r="A3510" s="149" t="s">
        <v>2920</v>
      </c>
      <c r="D3510" s="149" t="s">
        <v>13171</v>
      </c>
      <c r="E3510" s="149">
        <f t="shared" si="54"/>
        <v>30105114</v>
      </c>
      <c r="F3510" s="149" t="s">
        <v>1250</v>
      </c>
      <c r="G3510" s="149" t="s">
        <v>6498</v>
      </c>
      <c r="H3510" s="149" t="s">
        <v>13163</v>
      </c>
      <c r="I3510" s="149" t="s">
        <v>13172</v>
      </c>
    </row>
    <row r="3511" spans="1:9" x14ac:dyDescent="0.2">
      <c r="A3511" s="149" t="s">
        <v>2920</v>
      </c>
      <c r="D3511" s="149" t="s">
        <v>13173</v>
      </c>
      <c r="E3511" s="149">
        <f t="shared" si="54"/>
        <v>30105116</v>
      </c>
      <c r="F3511" s="149" t="s">
        <v>1250</v>
      </c>
      <c r="G3511" s="149" t="s">
        <v>6498</v>
      </c>
      <c r="H3511" s="149" t="s">
        <v>13163</v>
      </c>
      <c r="I3511" s="149" t="s">
        <v>13174</v>
      </c>
    </row>
    <row r="3512" spans="1:9" x14ac:dyDescent="0.2">
      <c r="A3512" s="149" t="s">
        <v>2920</v>
      </c>
      <c r="D3512" s="149" t="s">
        <v>13175</v>
      </c>
      <c r="E3512" s="149">
        <f t="shared" si="54"/>
        <v>30105118</v>
      </c>
      <c r="F3512" s="149" t="s">
        <v>1250</v>
      </c>
      <c r="G3512" s="149" t="s">
        <v>6498</v>
      </c>
      <c r="H3512" s="149" t="s">
        <v>13163</v>
      </c>
      <c r="I3512" s="149" t="s">
        <v>13176</v>
      </c>
    </row>
    <row r="3513" spans="1:9" x14ac:dyDescent="0.2">
      <c r="A3513" s="149" t="s">
        <v>2920</v>
      </c>
      <c r="D3513" s="149" t="s">
        <v>13177</v>
      </c>
      <c r="E3513" s="149">
        <f t="shared" si="54"/>
        <v>30105120</v>
      </c>
      <c r="F3513" s="149" t="s">
        <v>1250</v>
      </c>
      <c r="G3513" s="149" t="s">
        <v>6498</v>
      </c>
      <c r="H3513" s="149" t="s">
        <v>13163</v>
      </c>
      <c r="I3513" s="149" t="s">
        <v>13178</v>
      </c>
    </row>
    <row r="3514" spans="1:9" x14ac:dyDescent="0.2">
      <c r="A3514" s="149" t="s">
        <v>2920</v>
      </c>
      <c r="D3514" s="149" t="s">
        <v>13179</v>
      </c>
      <c r="E3514" s="149">
        <f t="shared" si="54"/>
        <v>30105122</v>
      </c>
      <c r="F3514" s="149" t="s">
        <v>1250</v>
      </c>
      <c r="G3514" s="149" t="s">
        <v>6498</v>
      </c>
      <c r="H3514" s="149" t="s">
        <v>13163</v>
      </c>
      <c r="I3514" s="149" t="s">
        <v>13180</v>
      </c>
    </row>
    <row r="3515" spans="1:9" x14ac:dyDescent="0.2">
      <c r="A3515" s="149" t="s">
        <v>2920</v>
      </c>
      <c r="D3515" s="149" t="s">
        <v>13181</v>
      </c>
      <c r="E3515" s="149">
        <f t="shared" si="54"/>
        <v>30105124</v>
      </c>
      <c r="F3515" s="149" t="s">
        <v>1250</v>
      </c>
      <c r="G3515" s="149" t="s">
        <v>6498</v>
      </c>
      <c r="H3515" s="149" t="s">
        <v>13163</v>
      </c>
      <c r="I3515" s="149" t="s">
        <v>1273</v>
      </c>
    </row>
    <row r="3516" spans="1:9" x14ac:dyDescent="0.2">
      <c r="A3516" s="149" t="s">
        <v>2920</v>
      </c>
      <c r="D3516" s="149" t="s">
        <v>13182</v>
      </c>
      <c r="E3516" s="149">
        <f t="shared" si="54"/>
        <v>30105130</v>
      </c>
      <c r="F3516" s="149" t="s">
        <v>1250</v>
      </c>
      <c r="G3516" s="149" t="s">
        <v>6498</v>
      </c>
      <c r="H3516" s="149" t="s">
        <v>13163</v>
      </c>
      <c r="I3516" s="149" t="s">
        <v>13224</v>
      </c>
    </row>
    <row r="3517" spans="1:9" x14ac:dyDescent="0.2">
      <c r="A3517" s="149" t="s">
        <v>2920</v>
      </c>
      <c r="D3517" s="149" t="s">
        <v>13225</v>
      </c>
      <c r="E3517" s="149">
        <f t="shared" si="54"/>
        <v>30105201</v>
      </c>
      <c r="F3517" s="149" t="s">
        <v>1250</v>
      </c>
      <c r="G3517" s="149" t="s">
        <v>6498</v>
      </c>
      <c r="H3517" s="149" t="s">
        <v>13226</v>
      </c>
      <c r="I3517" s="149" t="s">
        <v>13227</v>
      </c>
    </row>
    <row r="3518" spans="1:9" x14ac:dyDescent="0.2">
      <c r="A3518" s="149" t="s">
        <v>2920</v>
      </c>
      <c r="D3518" s="149" t="s">
        <v>13228</v>
      </c>
      <c r="E3518" s="149">
        <f t="shared" si="54"/>
        <v>30105205</v>
      </c>
      <c r="F3518" s="149" t="s">
        <v>1250</v>
      </c>
      <c r="G3518" s="149" t="s">
        <v>6498</v>
      </c>
      <c r="H3518" s="149" t="s">
        <v>13226</v>
      </c>
      <c r="I3518" s="149" t="s">
        <v>13229</v>
      </c>
    </row>
    <row r="3519" spans="1:9" x14ac:dyDescent="0.2">
      <c r="A3519" s="149" t="s">
        <v>2920</v>
      </c>
      <c r="D3519" s="149" t="s">
        <v>13230</v>
      </c>
      <c r="E3519" s="149">
        <f t="shared" si="54"/>
        <v>30105210</v>
      </c>
      <c r="F3519" s="149" t="s">
        <v>1250</v>
      </c>
      <c r="G3519" s="149" t="s">
        <v>6498</v>
      </c>
      <c r="H3519" s="149" t="s">
        <v>13226</v>
      </c>
      <c r="I3519" s="149" t="s">
        <v>13231</v>
      </c>
    </row>
    <row r="3520" spans="1:9" x14ac:dyDescent="0.2">
      <c r="A3520" s="149" t="s">
        <v>2920</v>
      </c>
      <c r="D3520" s="149" t="s">
        <v>13232</v>
      </c>
      <c r="E3520" s="149">
        <f t="shared" si="54"/>
        <v>30105211</v>
      </c>
      <c r="F3520" s="149" t="s">
        <v>1250</v>
      </c>
      <c r="G3520" s="149" t="s">
        <v>6498</v>
      </c>
      <c r="H3520" s="149" t="s">
        <v>13226</v>
      </c>
      <c r="I3520" s="149" t="s">
        <v>13233</v>
      </c>
    </row>
    <row r="3521" spans="1:9" x14ac:dyDescent="0.2">
      <c r="A3521" s="149" t="s">
        <v>2920</v>
      </c>
      <c r="D3521" s="149" t="s">
        <v>13234</v>
      </c>
      <c r="E3521" s="149">
        <f t="shared" si="54"/>
        <v>30105212</v>
      </c>
      <c r="F3521" s="149" t="s">
        <v>1250</v>
      </c>
      <c r="G3521" s="149" t="s">
        <v>6498</v>
      </c>
      <c r="H3521" s="149" t="s">
        <v>13226</v>
      </c>
      <c r="I3521" s="149" t="s">
        <v>13235</v>
      </c>
    </row>
    <row r="3522" spans="1:9" x14ac:dyDescent="0.2">
      <c r="A3522" s="149" t="s">
        <v>2920</v>
      </c>
      <c r="D3522" s="149" t="s">
        <v>13236</v>
      </c>
      <c r="E3522" s="149">
        <f t="shared" ref="E3522:E3585" si="55">VALUE(D3522)</f>
        <v>30105215</v>
      </c>
      <c r="F3522" s="149" t="s">
        <v>1250</v>
      </c>
      <c r="G3522" s="149" t="s">
        <v>6498</v>
      </c>
      <c r="H3522" s="149" t="s">
        <v>13226</v>
      </c>
      <c r="I3522" s="149" t="s">
        <v>13170</v>
      </c>
    </row>
    <row r="3523" spans="1:9" x14ac:dyDescent="0.2">
      <c r="A3523" s="149" t="s">
        <v>2920</v>
      </c>
      <c r="D3523" s="149" t="s">
        <v>13237</v>
      </c>
      <c r="E3523" s="149">
        <f t="shared" si="55"/>
        <v>30105220</v>
      </c>
      <c r="F3523" s="149" t="s">
        <v>1250</v>
      </c>
      <c r="G3523" s="149" t="s">
        <v>6498</v>
      </c>
      <c r="H3523" s="149" t="s">
        <v>13226</v>
      </c>
      <c r="I3523" s="149" t="s">
        <v>13238</v>
      </c>
    </row>
    <row r="3524" spans="1:9" x14ac:dyDescent="0.2">
      <c r="A3524" s="149" t="s">
        <v>2920</v>
      </c>
      <c r="D3524" s="149" t="s">
        <v>13239</v>
      </c>
      <c r="E3524" s="149">
        <f t="shared" si="55"/>
        <v>30105221</v>
      </c>
      <c r="F3524" s="149" t="s">
        <v>1250</v>
      </c>
      <c r="G3524" s="149" t="s">
        <v>6498</v>
      </c>
      <c r="H3524" s="149" t="s">
        <v>13226</v>
      </c>
      <c r="I3524" s="149" t="s">
        <v>13240</v>
      </c>
    </row>
    <row r="3525" spans="1:9" x14ac:dyDescent="0.2">
      <c r="A3525" s="149" t="s">
        <v>2920</v>
      </c>
      <c r="D3525" s="149" t="s">
        <v>13241</v>
      </c>
      <c r="E3525" s="149">
        <f t="shared" si="55"/>
        <v>30105222</v>
      </c>
      <c r="F3525" s="149" t="s">
        <v>1250</v>
      </c>
      <c r="G3525" s="149" t="s">
        <v>6498</v>
      </c>
      <c r="H3525" s="149" t="s">
        <v>13226</v>
      </c>
      <c r="I3525" s="149" t="s">
        <v>13242</v>
      </c>
    </row>
    <row r="3526" spans="1:9" x14ac:dyDescent="0.2">
      <c r="A3526" s="149" t="s">
        <v>2920</v>
      </c>
      <c r="D3526" s="149" t="s">
        <v>13243</v>
      </c>
      <c r="E3526" s="149">
        <f t="shared" si="55"/>
        <v>30105230</v>
      </c>
      <c r="F3526" s="149" t="s">
        <v>1250</v>
      </c>
      <c r="G3526" s="149" t="s">
        <v>6498</v>
      </c>
      <c r="H3526" s="149" t="s">
        <v>13226</v>
      </c>
      <c r="I3526" s="149" t="s">
        <v>13244</v>
      </c>
    </row>
    <row r="3527" spans="1:9" x14ac:dyDescent="0.2">
      <c r="A3527" s="149" t="s">
        <v>2920</v>
      </c>
      <c r="D3527" s="149" t="s">
        <v>13245</v>
      </c>
      <c r="E3527" s="149">
        <f t="shared" si="55"/>
        <v>30105235</v>
      </c>
      <c r="F3527" s="149" t="s">
        <v>1250</v>
      </c>
      <c r="G3527" s="149" t="s">
        <v>6498</v>
      </c>
      <c r="H3527" s="149" t="s">
        <v>13226</v>
      </c>
      <c r="I3527" s="149" t="s">
        <v>1273</v>
      </c>
    </row>
    <row r="3528" spans="1:9" x14ac:dyDescent="0.2">
      <c r="A3528" s="149" t="s">
        <v>2920</v>
      </c>
      <c r="D3528" s="149" t="s">
        <v>13246</v>
      </c>
      <c r="E3528" s="149">
        <f t="shared" si="55"/>
        <v>30105240</v>
      </c>
      <c r="F3528" s="149" t="s">
        <v>1250</v>
      </c>
      <c r="G3528" s="149" t="s">
        <v>6498</v>
      </c>
      <c r="H3528" s="149" t="s">
        <v>13226</v>
      </c>
      <c r="I3528" s="149" t="s">
        <v>13247</v>
      </c>
    </row>
    <row r="3529" spans="1:9" x14ac:dyDescent="0.2">
      <c r="A3529" s="149" t="s">
        <v>2920</v>
      </c>
      <c r="D3529" s="149" t="s">
        <v>13248</v>
      </c>
      <c r="E3529" s="149">
        <f t="shared" si="55"/>
        <v>30106001</v>
      </c>
      <c r="F3529" s="149" t="s">
        <v>1250</v>
      </c>
      <c r="G3529" s="149" t="s">
        <v>6498</v>
      </c>
      <c r="H3529" s="149" t="s">
        <v>13249</v>
      </c>
      <c r="I3529" s="149" t="s">
        <v>13250</v>
      </c>
    </row>
    <row r="3530" spans="1:9" x14ac:dyDescent="0.2">
      <c r="A3530" s="149" t="s">
        <v>2920</v>
      </c>
      <c r="D3530" s="149" t="s">
        <v>13251</v>
      </c>
      <c r="E3530" s="149">
        <f t="shared" si="55"/>
        <v>30106002</v>
      </c>
      <c r="F3530" s="149" t="s">
        <v>1250</v>
      </c>
      <c r="G3530" s="149" t="s">
        <v>6498</v>
      </c>
      <c r="H3530" s="149" t="s">
        <v>13249</v>
      </c>
      <c r="I3530" s="149" t="s">
        <v>10466</v>
      </c>
    </row>
    <row r="3531" spans="1:9" x14ac:dyDescent="0.2">
      <c r="A3531" s="149" t="s">
        <v>2920</v>
      </c>
      <c r="D3531" s="149" t="s">
        <v>10467</v>
      </c>
      <c r="E3531" s="149">
        <f t="shared" si="55"/>
        <v>30106003</v>
      </c>
      <c r="F3531" s="149" t="s">
        <v>1250</v>
      </c>
      <c r="G3531" s="149" t="s">
        <v>6498</v>
      </c>
      <c r="H3531" s="149" t="s">
        <v>13249</v>
      </c>
      <c r="I3531" s="149" t="s">
        <v>10468</v>
      </c>
    </row>
    <row r="3532" spans="1:9" x14ac:dyDescent="0.2">
      <c r="A3532" s="149" t="s">
        <v>2920</v>
      </c>
      <c r="D3532" s="149" t="s">
        <v>10469</v>
      </c>
      <c r="E3532" s="149">
        <f t="shared" si="55"/>
        <v>30106004</v>
      </c>
      <c r="F3532" s="149" t="s">
        <v>1250</v>
      </c>
      <c r="G3532" s="149" t="s">
        <v>6498</v>
      </c>
      <c r="H3532" s="149" t="s">
        <v>13249</v>
      </c>
      <c r="I3532" s="149" t="s">
        <v>10470</v>
      </c>
    </row>
    <row r="3533" spans="1:9" x14ac:dyDescent="0.2">
      <c r="A3533" s="149" t="s">
        <v>2920</v>
      </c>
      <c r="D3533" s="149" t="s">
        <v>10471</v>
      </c>
      <c r="E3533" s="149">
        <f t="shared" si="55"/>
        <v>30106005</v>
      </c>
      <c r="F3533" s="149" t="s">
        <v>1250</v>
      </c>
      <c r="G3533" s="149" t="s">
        <v>6498</v>
      </c>
      <c r="H3533" s="149" t="s">
        <v>13249</v>
      </c>
      <c r="I3533" s="149" t="s">
        <v>10472</v>
      </c>
    </row>
    <row r="3534" spans="1:9" x14ac:dyDescent="0.2">
      <c r="A3534" s="149" t="s">
        <v>2920</v>
      </c>
      <c r="D3534" s="149" t="s">
        <v>10473</v>
      </c>
      <c r="E3534" s="149">
        <f t="shared" si="55"/>
        <v>30106006</v>
      </c>
      <c r="F3534" s="149" t="s">
        <v>1250</v>
      </c>
      <c r="G3534" s="149" t="s">
        <v>6498</v>
      </c>
      <c r="H3534" s="149" t="s">
        <v>13249</v>
      </c>
      <c r="I3534" s="149" t="s">
        <v>10474</v>
      </c>
    </row>
    <row r="3535" spans="1:9" x14ac:dyDescent="0.2">
      <c r="A3535" s="149" t="s">
        <v>2920</v>
      </c>
      <c r="D3535" s="149" t="s">
        <v>10475</v>
      </c>
      <c r="E3535" s="149">
        <f t="shared" si="55"/>
        <v>30106007</v>
      </c>
      <c r="F3535" s="149" t="s">
        <v>1250</v>
      </c>
      <c r="G3535" s="149" t="s">
        <v>6498</v>
      </c>
      <c r="H3535" s="149" t="s">
        <v>13249</v>
      </c>
      <c r="I3535" s="149" t="s">
        <v>10476</v>
      </c>
    </row>
    <row r="3536" spans="1:9" x14ac:dyDescent="0.2">
      <c r="A3536" s="149" t="s">
        <v>2920</v>
      </c>
      <c r="D3536" s="149" t="s">
        <v>10477</v>
      </c>
      <c r="E3536" s="149">
        <f t="shared" si="55"/>
        <v>30106008</v>
      </c>
      <c r="F3536" s="149" t="s">
        <v>1250</v>
      </c>
      <c r="G3536" s="149" t="s">
        <v>6498</v>
      </c>
      <c r="H3536" s="149" t="s">
        <v>13249</v>
      </c>
      <c r="I3536" s="149" t="s">
        <v>10478</v>
      </c>
    </row>
    <row r="3537" spans="1:9" x14ac:dyDescent="0.2">
      <c r="A3537" s="149" t="s">
        <v>2920</v>
      </c>
      <c r="D3537" s="149" t="s">
        <v>10479</v>
      </c>
      <c r="E3537" s="149">
        <f t="shared" si="55"/>
        <v>30106009</v>
      </c>
      <c r="F3537" s="149" t="s">
        <v>1250</v>
      </c>
      <c r="G3537" s="149" t="s">
        <v>6498</v>
      </c>
      <c r="H3537" s="149" t="s">
        <v>13249</v>
      </c>
      <c r="I3537" s="149" t="s">
        <v>7633</v>
      </c>
    </row>
    <row r="3538" spans="1:9" x14ac:dyDescent="0.2">
      <c r="A3538" s="149" t="s">
        <v>2920</v>
      </c>
      <c r="D3538" s="149" t="s">
        <v>7634</v>
      </c>
      <c r="E3538" s="149">
        <f t="shared" si="55"/>
        <v>30106010</v>
      </c>
      <c r="F3538" s="149" t="s">
        <v>1250</v>
      </c>
      <c r="G3538" s="149" t="s">
        <v>6498</v>
      </c>
      <c r="H3538" s="149" t="s">
        <v>13249</v>
      </c>
      <c r="I3538" s="149" t="s">
        <v>7635</v>
      </c>
    </row>
    <row r="3539" spans="1:9" x14ac:dyDescent="0.2">
      <c r="A3539" s="149" t="s">
        <v>2920</v>
      </c>
      <c r="D3539" s="149" t="s">
        <v>7636</v>
      </c>
      <c r="E3539" s="149">
        <f t="shared" si="55"/>
        <v>30106011</v>
      </c>
      <c r="F3539" s="149" t="s">
        <v>1250</v>
      </c>
      <c r="G3539" s="149" t="s">
        <v>6498</v>
      </c>
      <c r="H3539" s="149" t="s">
        <v>13249</v>
      </c>
      <c r="I3539" s="149" t="s">
        <v>7637</v>
      </c>
    </row>
    <row r="3540" spans="1:9" x14ac:dyDescent="0.2">
      <c r="A3540" s="149" t="s">
        <v>2920</v>
      </c>
      <c r="D3540" s="149" t="s">
        <v>7638</v>
      </c>
      <c r="E3540" s="149">
        <f t="shared" si="55"/>
        <v>30106012</v>
      </c>
      <c r="F3540" s="149" t="s">
        <v>1250</v>
      </c>
      <c r="G3540" s="149" t="s">
        <v>6498</v>
      </c>
      <c r="H3540" s="149" t="s">
        <v>13249</v>
      </c>
      <c r="I3540" s="149" t="s">
        <v>7639</v>
      </c>
    </row>
    <row r="3541" spans="1:9" x14ac:dyDescent="0.2">
      <c r="A3541" s="149" t="s">
        <v>2920</v>
      </c>
      <c r="D3541" s="149" t="s">
        <v>7640</v>
      </c>
      <c r="E3541" s="149">
        <f t="shared" si="55"/>
        <v>30106013</v>
      </c>
      <c r="F3541" s="149" t="s">
        <v>1250</v>
      </c>
      <c r="G3541" s="149" t="s">
        <v>6498</v>
      </c>
      <c r="H3541" s="149" t="s">
        <v>13249</v>
      </c>
      <c r="I3541" s="149" t="s">
        <v>7641</v>
      </c>
    </row>
    <row r="3542" spans="1:9" x14ac:dyDescent="0.2">
      <c r="A3542" s="149" t="s">
        <v>2920</v>
      </c>
      <c r="D3542" s="149" t="s">
        <v>7642</v>
      </c>
      <c r="E3542" s="149">
        <f t="shared" si="55"/>
        <v>30106021</v>
      </c>
      <c r="F3542" s="149" t="s">
        <v>1250</v>
      </c>
      <c r="G3542" s="149" t="s">
        <v>6498</v>
      </c>
      <c r="H3542" s="149" t="s">
        <v>13249</v>
      </c>
      <c r="I3542" s="149" t="s">
        <v>7643</v>
      </c>
    </row>
    <row r="3543" spans="1:9" x14ac:dyDescent="0.2">
      <c r="A3543" s="149" t="s">
        <v>2920</v>
      </c>
      <c r="D3543" s="149" t="s">
        <v>7644</v>
      </c>
      <c r="E3543" s="149">
        <f t="shared" si="55"/>
        <v>30106022</v>
      </c>
      <c r="F3543" s="149" t="s">
        <v>1250</v>
      </c>
      <c r="G3543" s="149" t="s">
        <v>6498</v>
      </c>
      <c r="H3543" s="149" t="s">
        <v>13249</v>
      </c>
      <c r="I3543" s="149" t="s">
        <v>7645</v>
      </c>
    </row>
    <row r="3544" spans="1:9" x14ac:dyDescent="0.2">
      <c r="A3544" s="149" t="s">
        <v>2920</v>
      </c>
      <c r="D3544" s="149" t="s">
        <v>7646</v>
      </c>
      <c r="E3544" s="149">
        <f t="shared" si="55"/>
        <v>30106023</v>
      </c>
      <c r="F3544" s="149" t="s">
        <v>1250</v>
      </c>
      <c r="G3544" s="149" t="s">
        <v>6498</v>
      </c>
      <c r="H3544" s="149" t="s">
        <v>13249</v>
      </c>
      <c r="I3544" s="149" t="s">
        <v>7645</v>
      </c>
    </row>
    <row r="3545" spans="1:9" x14ac:dyDescent="0.2">
      <c r="A3545" s="149" t="s">
        <v>2920</v>
      </c>
      <c r="D3545" s="149" t="s">
        <v>7647</v>
      </c>
      <c r="E3545" s="149">
        <f t="shared" si="55"/>
        <v>30106099</v>
      </c>
      <c r="F3545" s="149" t="s">
        <v>1250</v>
      </c>
      <c r="G3545" s="149" t="s">
        <v>6498</v>
      </c>
      <c r="H3545" s="149" t="s">
        <v>13249</v>
      </c>
      <c r="I3545" s="149" t="s">
        <v>6243</v>
      </c>
    </row>
    <row r="3546" spans="1:9" x14ac:dyDescent="0.2">
      <c r="A3546" s="149" t="s">
        <v>2920</v>
      </c>
      <c r="D3546" s="149" t="s">
        <v>7648</v>
      </c>
      <c r="E3546" s="149">
        <f t="shared" si="55"/>
        <v>30107001</v>
      </c>
      <c r="F3546" s="149" t="s">
        <v>1250</v>
      </c>
      <c r="G3546" s="149" t="s">
        <v>6498</v>
      </c>
      <c r="H3546" s="149" t="s">
        <v>7649</v>
      </c>
      <c r="I3546" s="149" t="s">
        <v>7650</v>
      </c>
    </row>
    <row r="3547" spans="1:9" x14ac:dyDescent="0.2">
      <c r="A3547" s="149" t="s">
        <v>2920</v>
      </c>
      <c r="D3547" s="149" t="s">
        <v>7651</v>
      </c>
      <c r="E3547" s="149">
        <f t="shared" si="55"/>
        <v>30107002</v>
      </c>
      <c r="F3547" s="149" t="s">
        <v>1250</v>
      </c>
      <c r="G3547" s="149" t="s">
        <v>6498</v>
      </c>
      <c r="H3547" s="149" t="s">
        <v>7649</v>
      </c>
      <c r="I3547" s="149" t="s">
        <v>7635</v>
      </c>
    </row>
    <row r="3548" spans="1:9" x14ac:dyDescent="0.2">
      <c r="A3548" s="149" t="s">
        <v>2920</v>
      </c>
      <c r="D3548" s="149" t="s">
        <v>7652</v>
      </c>
      <c r="E3548" s="149">
        <f t="shared" si="55"/>
        <v>30107101</v>
      </c>
      <c r="F3548" s="149" t="s">
        <v>1250</v>
      </c>
      <c r="G3548" s="149" t="s">
        <v>6498</v>
      </c>
      <c r="H3548" s="149" t="s">
        <v>3112</v>
      </c>
      <c r="I3548" s="149" t="s">
        <v>7653</v>
      </c>
    </row>
    <row r="3549" spans="1:9" x14ac:dyDescent="0.2">
      <c r="A3549" s="149" t="s">
        <v>2920</v>
      </c>
      <c r="D3549" s="149" t="s">
        <v>7654</v>
      </c>
      <c r="E3549" s="149">
        <f t="shared" si="55"/>
        <v>30107102</v>
      </c>
      <c r="F3549" s="149" t="s">
        <v>1250</v>
      </c>
      <c r="G3549" s="149" t="s">
        <v>6498</v>
      </c>
      <c r="H3549" s="149" t="s">
        <v>3112</v>
      </c>
      <c r="I3549" s="149" t="s">
        <v>7655</v>
      </c>
    </row>
    <row r="3550" spans="1:9" x14ac:dyDescent="0.2">
      <c r="A3550" s="149" t="s">
        <v>2920</v>
      </c>
      <c r="D3550" s="149" t="s">
        <v>7656</v>
      </c>
      <c r="E3550" s="149">
        <f t="shared" si="55"/>
        <v>30107103</v>
      </c>
      <c r="F3550" s="149" t="s">
        <v>1250</v>
      </c>
      <c r="G3550" s="149" t="s">
        <v>6498</v>
      </c>
      <c r="H3550" s="149" t="s">
        <v>3112</v>
      </c>
      <c r="I3550" s="149" t="s">
        <v>7657</v>
      </c>
    </row>
    <row r="3551" spans="1:9" x14ac:dyDescent="0.2">
      <c r="A3551" s="149" t="s">
        <v>2920</v>
      </c>
      <c r="D3551" s="149" t="s">
        <v>7658</v>
      </c>
      <c r="E3551" s="149">
        <f t="shared" si="55"/>
        <v>30109101</v>
      </c>
      <c r="F3551" s="149" t="s">
        <v>1250</v>
      </c>
      <c r="G3551" s="149" t="s">
        <v>6498</v>
      </c>
      <c r="H3551" s="149" t="s">
        <v>7659</v>
      </c>
      <c r="I3551" s="149" t="s">
        <v>7660</v>
      </c>
    </row>
    <row r="3552" spans="1:9" x14ac:dyDescent="0.2">
      <c r="A3552" s="149" t="s">
        <v>2920</v>
      </c>
      <c r="D3552" s="149" t="s">
        <v>7661</v>
      </c>
      <c r="E3552" s="149">
        <f t="shared" si="55"/>
        <v>30109105</v>
      </c>
      <c r="F3552" s="149" t="s">
        <v>1250</v>
      </c>
      <c r="G3552" s="149" t="s">
        <v>6498</v>
      </c>
      <c r="H3552" s="149" t="s">
        <v>7659</v>
      </c>
      <c r="I3552" s="149" t="s">
        <v>941</v>
      </c>
    </row>
    <row r="3553" spans="1:9" x14ac:dyDescent="0.2">
      <c r="A3553" s="149" t="s">
        <v>2920</v>
      </c>
      <c r="D3553" s="149" t="s">
        <v>7662</v>
      </c>
      <c r="E3553" s="149">
        <f t="shared" si="55"/>
        <v>30109110</v>
      </c>
      <c r="F3553" s="149" t="s">
        <v>1250</v>
      </c>
      <c r="G3553" s="149" t="s">
        <v>6498</v>
      </c>
      <c r="H3553" s="149" t="s">
        <v>7659</v>
      </c>
      <c r="I3553" s="149" t="s">
        <v>943</v>
      </c>
    </row>
    <row r="3554" spans="1:9" x14ac:dyDescent="0.2">
      <c r="A3554" s="149" t="s">
        <v>2920</v>
      </c>
      <c r="D3554" s="149" t="s">
        <v>7663</v>
      </c>
      <c r="E3554" s="149">
        <f t="shared" si="55"/>
        <v>30109151</v>
      </c>
      <c r="F3554" s="149" t="s">
        <v>1250</v>
      </c>
      <c r="G3554" s="149" t="s">
        <v>6498</v>
      </c>
      <c r="H3554" s="149" t="s">
        <v>7659</v>
      </c>
      <c r="I3554" s="149" t="s">
        <v>7664</v>
      </c>
    </row>
    <row r="3555" spans="1:9" x14ac:dyDescent="0.2">
      <c r="A3555" s="149" t="s">
        <v>2920</v>
      </c>
      <c r="D3555" s="149" t="s">
        <v>7665</v>
      </c>
      <c r="E3555" s="149">
        <f t="shared" si="55"/>
        <v>30109152</v>
      </c>
      <c r="F3555" s="149" t="s">
        <v>1250</v>
      </c>
      <c r="G3555" s="149" t="s">
        <v>6498</v>
      </c>
      <c r="H3555" s="149" t="s">
        <v>7659</v>
      </c>
      <c r="I3555" s="149" t="s">
        <v>7666</v>
      </c>
    </row>
    <row r="3556" spans="1:9" x14ac:dyDescent="0.2">
      <c r="A3556" s="149" t="s">
        <v>2920</v>
      </c>
      <c r="D3556" s="149" t="s">
        <v>7667</v>
      </c>
      <c r="E3556" s="149">
        <f t="shared" si="55"/>
        <v>30109153</v>
      </c>
      <c r="F3556" s="149" t="s">
        <v>1250</v>
      </c>
      <c r="G3556" s="149" t="s">
        <v>6498</v>
      </c>
      <c r="H3556" s="149" t="s">
        <v>7659</v>
      </c>
      <c r="I3556" s="149" t="s">
        <v>7668</v>
      </c>
    </row>
    <row r="3557" spans="1:9" x14ac:dyDescent="0.2">
      <c r="A3557" s="149" t="s">
        <v>2920</v>
      </c>
      <c r="D3557" s="149" t="s">
        <v>7669</v>
      </c>
      <c r="E3557" s="149">
        <f t="shared" si="55"/>
        <v>30109154</v>
      </c>
      <c r="F3557" s="149" t="s">
        <v>1250</v>
      </c>
      <c r="G3557" s="149" t="s">
        <v>6498</v>
      </c>
      <c r="H3557" s="149" t="s">
        <v>7659</v>
      </c>
      <c r="I3557" s="149" t="s">
        <v>7670</v>
      </c>
    </row>
    <row r="3558" spans="1:9" x14ac:dyDescent="0.2">
      <c r="A3558" s="149" t="s">
        <v>2920</v>
      </c>
      <c r="D3558" s="149" t="s">
        <v>7671</v>
      </c>
      <c r="E3558" s="149">
        <f t="shared" si="55"/>
        <v>30109180</v>
      </c>
      <c r="F3558" s="149" t="s">
        <v>1250</v>
      </c>
      <c r="G3558" s="149" t="s">
        <v>6498</v>
      </c>
      <c r="H3558" s="149" t="s">
        <v>7659</v>
      </c>
      <c r="I3558" s="149" t="s">
        <v>7672</v>
      </c>
    </row>
    <row r="3559" spans="1:9" x14ac:dyDescent="0.2">
      <c r="A3559" s="149" t="s">
        <v>2920</v>
      </c>
      <c r="D3559" s="149" t="s">
        <v>7673</v>
      </c>
      <c r="E3559" s="149">
        <f t="shared" si="55"/>
        <v>30109199</v>
      </c>
      <c r="F3559" s="149" t="s">
        <v>1250</v>
      </c>
      <c r="G3559" s="149" t="s">
        <v>6498</v>
      </c>
      <c r="H3559" s="149" t="s">
        <v>7659</v>
      </c>
      <c r="I3559" s="149" t="s">
        <v>7674</v>
      </c>
    </row>
    <row r="3560" spans="1:9" x14ac:dyDescent="0.2">
      <c r="A3560" s="149" t="s">
        <v>2920</v>
      </c>
      <c r="D3560" s="149" t="s">
        <v>7675</v>
      </c>
      <c r="E3560" s="149">
        <f t="shared" si="55"/>
        <v>30110002</v>
      </c>
      <c r="F3560" s="149" t="s">
        <v>1250</v>
      </c>
      <c r="G3560" s="149" t="s">
        <v>6498</v>
      </c>
      <c r="H3560" s="149" t="s">
        <v>7676</v>
      </c>
      <c r="I3560" s="149" t="s">
        <v>7677</v>
      </c>
    </row>
    <row r="3561" spans="1:9" x14ac:dyDescent="0.2">
      <c r="A3561" s="149" t="s">
        <v>2920</v>
      </c>
      <c r="D3561" s="149" t="s">
        <v>7678</v>
      </c>
      <c r="E3561" s="149">
        <f t="shared" si="55"/>
        <v>30110003</v>
      </c>
      <c r="F3561" s="149" t="s">
        <v>1250</v>
      </c>
      <c r="G3561" s="149" t="s">
        <v>6498</v>
      </c>
      <c r="H3561" s="149" t="s">
        <v>7676</v>
      </c>
      <c r="I3561" s="149" t="s">
        <v>7679</v>
      </c>
    </row>
    <row r="3562" spans="1:9" x14ac:dyDescent="0.2">
      <c r="A3562" s="149" t="s">
        <v>2920</v>
      </c>
      <c r="D3562" s="149" t="s">
        <v>7680</v>
      </c>
      <c r="E3562" s="149">
        <f t="shared" si="55"/>
        <v>30110004</v>
      </c>
      <c r="F3562" s="149" t="s">
        <v>1250</v>
      </c>
      <c r="G3562" s="149" t="s">
        <v>6498</v>
      </c>
      <c r="H3562" s="149" t="s">
        <v>7676</v>
      </c>
      <c r="I3562" s="149" t="s">
        <v>3553</v>
      </c>
    </row>
    <row r="3563" spans="1:9" x14ac:dyDescent="0.2">
      <c r="A3563" s="149" t="s">
        <v>2920</v>
      </c>
      <c r="D3563" s="149" t="s">
        <v>7681</v>
      </c>
      <c r="E3563" s="149">
        <f t="shared" si="55"/>
        <v>30110005</v>
      </c>
      <c r="F3563" s="149" t="s">
        <v>1250</v>
      </c>
      <c r="G3563" s="149" t="s">
        <v>6498</v>
      </c>
      <c r="H3563" s="149" t="s">
        <v>7676</v>
      </c>
      <c r="I3563" s="149" t="s">
        <v>7682</v>
      </c>
    </row>
    <row r="3564" spans="1:9" x14ac:dyDescent="0.2">
      <c r="A3564" s="149" t="s">
        <v>2920</v>
      </c>
      <c r="D3564" s="149" t="s">
        <v>7683</v>
      </c>
      <c r="E3564" s="149">
        <f t="shared" si="55"/>
        <v>30110080</v>
      </c>
      <c r="F3564" s="149" t="s">
        <v>1250</v>
      </c>
      <c r="G3564" s="149" t="s">
        <v>6498</v>
      </c>
      <c r="H3564" s="149" t="s">
        <v>7676</v>
      </c>
      <c r="I3564" s="149" t="s">
        <v>6493</v>
      </c>
    </row>
    <row r="3565" spans="1:9" x14ac:dyDescent="0.2">
      <c r="A3565" s="149" t="s">
        <v>2920</v>
      </c>
      <c r="D3565" s="149" t="s">
        <v>7684</v>
      </c>
      <c r="E3565" s="149">
        <f t="shared" si="55"/>
        <v>30110099</v>
      </c>
      <c r="F3565" s="149" t="s">
        <v>1250</v>
      </c>
      <c r="G3565" s="149" t="s">
        <v>6498</v>
      </c>
      <c r="H3565" s="149" t="s">
        <v>7676</v>
      </c>
      <c r="I3565" s="149" t="s">
        <v>6243</v>
      </c>
    </row>
    <row r="3566" spans="1:9" x14ac:dyDescent="0.2">
      <c r="A3566" s="149" t="s">
        <v>2920</v>
      </c>
      <c r="D3566" s="149" t="s">
        <v>7685</v>
      </c>
      <c r="E3566" s="149">
        <f t="shared" si="55"/>
        <v>30111103</v>
      </c>
      <c r="F3566" s="149" t="s">
        <v>1250</v>
      </c>
      <c r="G3566" s="149" t="s">
        <v>6498</v>
      </c>
      <c r="H3566" s="149" t="s">
        <v>7686</v>
      </c>
      <c r="I3566" s="149" t="s">
        <v>7687</v>
      </c>
    </row>
    <row r="3567" spans="1:9" x14ac:dyDescent="0.2">
      <c r="A3567" s="149" t="s">
        <v>2920</v>
      </c>
      <c r="D3567" s="149" t="s">
        <v>7688</v>
      </c>
      <c r="E3567" s="149">
        <f t="shared" si="55"/>
        <v>30111199</v>
      </c>
      <c r="F3567" s="149" t="s">
        <v>1250</v>
      </c>
      <c r="G3567" s="149" t="s">
        <v>6498</v>
      </c>
      <c r="H3567" s="149" t="s">
        <v>7686</v>
      </c>
      <c r="I3567" s="149" t="s">
        <v>7689</v>
      </c>
    </row>
    <row r="3568" spans="1:9" x14ac:dyDescent="0.2">
      <c r="A3568" s="149" t="s">
        <v>2920</v>
      </c>
      <c r="D3568" s="149" t="s">
        <v>7690</v>
      </c>
      <c r="E3568" s="149">
        <f t="shared" si="55"/>
        <v>30111201</v>
      </c>
      <c r="F3568" s="149" t="s">
        <v>1250</v>
      </c>
      <c r="G3568" s="149" t="s">
        <v>6498</v>
      </c>
      <c r="H3568" s="149" t="s">
        <v>7691</v>
      </c>
      <c r="I3568" s="149" t="s">
        <v>7692</v>
      </c>
    </row>
    <row r="3569" spans="1:9" x14ac:dyDescent="0.2">
      <c r="A3569" s="149" t="s">
        <v>2920</v>
      </c>
      <c r="D3569" s="149" t="s">
        <v>7693</v>
      </c>
      <c r="E3569" s="149">
        <f t="shared" si="55"/>
        <v>30111202</v>
      </c>
      <c r="F3569" s="149" t="s">
        <v>1250</v>
      </c>
      <c r="G3569" s="149" t="s">
        <v>6498</v>
      </c>
      <c r="H3569" s="149" t="s">
        <v>7691</v>
      </c>
      <c r="I3569" s="149" t="s">
        <v>4650</v>
      </c>
    </row>
    <row r="3570" spans="1:9" x14ac:dyDescent="0.2">
      <c r="A3570" s="149" t="s">
        <v>2920</v>
      </c>
      <c r="D3570" s="149" t="s">
        <v>4651</v>
      </c>
      <c r="E3570" s="149">
        <f t="shared" si="55"/>
        <v>30111299</v>
      </c>
      <c r="F3570" s="149" t="s">
        <v>1250</v>
      </c>
      <c r="G3570" s="149" t="s">
        <v>6498</v>
      </c>
      <c r="H3570" s="149" t="s">
        <v>7691</v>
      </c>
      <c r="I3570" s="149" t="s">
        <v>6243</v>
      </c>
    </row>
    <row r="3571" spans="1:9" x14ac:dyDescent="0.2">
      <c r="A3571" s="149" t="s">
        <v>2920</v>
      </c>
      <c r="D3571" s="149" t="s">
        <v>4652</v>
      </c>
      <c r="E3571" s="149">
        <f t="shared" si="55"/>
        <v>30111301</v>
      </c>
      <c r="F3571" s="149" t="s">
        <v>1250</v>
      </c>
      <c r="G3571" s="149" t="s">
        <v>6498</v>
      </c>
      <c r="H3571" s="149" t="s">
        <v>4653</v>
      </c>
      <c r="I3571" s="149" t="s">
        <v>6513</v>
      </c>
    </row>
    <row r="3572" spans="1:9" x14ac:dyDescent="0.2">
      <c r="A3572" s="149" t="s">
        <v>2920</v>
      </c>
      <c r="D3572" s="149" t="s">
        <v>4654</v>
      </c>
      <c r="E3572" s="149">
        <f t="shared" si="55"/>
        <v>30111401</v>
      </c>
      <c r="F3572" s="149" t="s">
        <v>1250</v>
      </c>
      <c r="G3572" s="149" t="s">
        <v>6498</v>
      </c>
      <c r="H3572" s="149" t="s">
        <v>4655</v>
      </c>
      <c r="I3572" s="149" t="s">
        <v>6513</v>
      </c>
    </row>
    <row r="3573" spans="1:9" x14ac:dyDescent="0.2">
      <c r="A3573" s="149" t="s">
        <v>2920</v>
      </c>
      <c r="D3573" s="149" t="s">
        <v>4656</v>
      </c>
      <c r="E3573" s="149">
        <f t="shared" si="55"/>
        <v>30111501</v>
      </c>
      <c r="F3573" s="149" t="s">
        <v>1250</v>
      </c>
      <c r="G3573" s="149" t="s">
        <v>6498</v>
      </c>
      <c r="H3573" s="149" t="s">
        <v>4657</v>
      </c>
      <c r="I3573" s="149" t="s">
        <v>4658</v>
      </c>
    </row>
    <row r="3574" spans="1:9" x14ac:dyDescent="0.2">
      <c r="A3574" s="149" t="s">
        <v>2920</v>
      </c>
      <c r="D3574" s="149" t="s">
        <v>4659</v>
      </c>
      <c r="E3574" s="149">
        <f t="shared" si="55"/>
        <v>30111502</v>
      </c>
      <c r="F3574" s="149" t="s">
        <v>1250</v>
      </c>
      <c r="G3574" s="149" t="s">
        <v>6498</v>
      </c>
      <c r="H3574" s="149" t="s">
        <v>4657</v>
      </c>
      <c r="I3574" s="149" t="s">
        <v>4660</v>
      </c>
    </row>
    <row r="3575" spans="1:9" x14ac:dyDescent="0.2">
      <c r="A3575" s="149" t="s">
        <v>2920</v>
      </c>
      <c r="D3575" s="149" t="s">
        <v>4661</v>
      </c>
      <c r="E3575" s="149">
        <f t="shared" si="55"/>
        <v>30111503</v>
      </c>
      <c r="F3575" s="149" t="s">
        <v>1250</v>
      </c>
      <c r="G3575" s="149" t="s">
        <v>6498</v>
      </c>
      <c r="H3575" s="149" t="s">
        <v>4657</v>
      </c>
      <c r="I3575" s="149" t="s">
        <v>4662</v>
      </c>
    </row>
    <row r="3576" spans="1:9" x14ac:dyDescent="0.2">
      <c r="A3576" s="149" t="s">
        <v>2920</v>
      </c>
      <c r="D3576" s="149" t="s">
        <v>4663</v>
      </c>
      <c r="E3576" s="149">
        <f t="shared" si="55"/>
        <v>30111504</v>
      </c>
      <c r="F3576" s="149" t="s">
        <v>1250</v>
      </c>
      <c r="G3576" s="149" t="s">
        <v>6498</v>
      </c>
      <c r="H3576" s="149" t="s">
        <v>4657</v>
      </c>
      <c r="I3576" s="149" t="s">
        <v>4664</v>
      </c>
    </row>
    <row r="3577" spans="1:9" x14ac:dyDescent="0.2">
      <c r="A3577" s="149" t="s">
        <v>2920</v>
      </c>
      <c r="D3577" s="149" t="s">
        <v>4665</v>
      </c>
      <c r="E3577" s="149">
        <f t="shared" si="55"/>
        <v>30111505</v>
      </c>
      <c r="F3577" s="149" t="s">
        <v>1250</v>
      </c>
      <c r="G3577" s="149" t="s">
        <v>6498</v>
      </c>
      <c r="H3577" s="149" t="s">
        <v>4657</v>
      </c>
      <c r="I3577" s="149" t="s">
        <v>4666</v>
      </c>
    </row>
    <row r="3578" spans="1:9" x14ac:dyDescent="0.2">
      <c r="A3578" s="149" t="s">
        <v>2920</v>
      </c>
      <c r="D3578" s="149" t="s">
        <v>4667</v>
      </c>
      <c r="E3578" s="149">
        <f t="shared" si="55"/>
        <v>30111506</v>
      </c>
      <c r="F3578" s="149" t="s">
        <v>1250</v>
      </c>
      <c r="G3578" s="149" t="s">
        <v>6498</v>
      </c>
      <c r="H3578" s="149" t="s">
        <v>4657</v>
      </c>
      <c r="I3578" s="149" t="s">
        <v>4668</v>
      </c>
    </row>
    <row r="3579" spans="1:9" x14ac:dyDescent="0.2">
      <c r="A3579" s="149" t="s">
        <v>2920</v>
      </c>
      <c r="D3579" s="149" t="s">
        <v>4669</v>
      </c>
      <c r="E3579" s="149">
        <f t="shared" si="55"/>
        <v>30111507</v>
      </c>
      <c r="F3579" s="149" t="s">
        <v>1250</v>
      </c>
      <c r="G3579" s="149" t="s">
        <v>6498</v>
      </c>
      <c r="H3579" s="149" t="s">
        <v>4657</v>
      </c>
      <c r="I3579" s="149" t="s">
        <v>4670</v>
      </c>
    </row>
    <row r="3580" spans="1:9" x14ac:dyDescent="0.2">
      <c r="A3580" s="149" t="s">
        <v>2920</v>
      </c>
      <c r="D3580" s="149" t="s">
        <v>4671</v>
      </c>
      <c r="E3580" s="149">
        <f t="shared" si="55"/>
        <v>30111508</v>
      </c>
      <c r="F3580" s="149" t="s">
        <v>1250</v>
      </c>
      <c r="G3580" s="149" t="s">
        <v>6498</v>
      </c>
      <c r="H3580" s="149" t="s">
        <v>4657</v>
      </c>
      <c r="I3580" s="149" t="s">
        <v>4672</v>
      </c>
    </row>
    <row r="3581" spans="1:9" x14ac:dyDescent="0.2">
      <c r="A3581" s="149" t="s">
        <v>2920</v>
      </c>
      <c r="D3581" s="149" t="s">
        <v>4673</v>
      </c>
      <c r="E3581" s="149">
        <f t="shared" si="55"/>
        <v>30111509</v>
      </c>
      <c r="F3581" s="149" t="s">
        <v>1250</v>
      </c>
      <c r="G3581" s="149" t="s">
        <v>6498</v>
      </c>
      <c r="H3581" s="149" t="s">
        <v>4657</v>
      </c>
      <c r="I3581" s="149" t="s">
        <v>4674</v>
      </c>
    </row>
    <row r="3582" spans="1:9" x14ac:dyDescent="0.2">
      <c r="A3582" s="149" t="s">
        <v>2920</v>
      </c>
      <c r="D3582" s="149" t="s">
        <v>4675</v>
      </c>
      <c r="E3582" s="149">
        <f t="shared" si="55"/>
        <v>30112001</v>
      </c>
      <c r="F3582" s="149" t="s">
        <v>1250</v>
      </c>
      <c r="G3582" s="149" t="s">
        <v>6498</v>
      </c>
      <c r="H3582" s="149" t="s">
        <v>4676</v>
      </c>
      <c r="I3582" s="149" t="s">
        <v>4677</v>
      </c>
    </row>
    <row r="3583" spans="1:9" x14ac:dyDescent="0.2">
      <c r="A3583" s="149" t="s">
        <v>2920</v>
      </c>
      <c r="D3583" s="149" t="s">
        <v>4678</v>
      </c>
      <c r="E3583" s="149">
        <f t="shared" si="55"/>
        <v>30112002</v>
      </c>
      <c r="F3583" s="149" t="s">
        <v>1250</v>
      </c>
      <c r="G3583" s="149" t="s">
        <v>6498</v>
      </c>
      <c r="H3583" s="149" t="s">
        <v>4676</v>
      </c>
      <c r="I3583" s="149" t="s">
        <v>4679</v>
      </c>
    </row>
    <row r="3584" spans="1:9" x14ac:dyDescent="0.2">
      <c r="A3584" s="149" t="s">
        <v>2920</v>
      </c>
      <c r="D3584" s="149" t="s">
        <v>4680</v>
      </c>
      <c r="E3584" s="149">
        <f t="shared" si="55"/>
        <v>30112005</v>
      </c>
      <c r="F3584" s="149" t="s">
        <v>1250</v>
      </c>
      <c r="G3584" s="149" t="s">
        <v>6498</v>
      </c>
      <c r="H3584" s="149" t="s">
        <v>4676</v>
      </c>
      <c r="I3584" s="149" t="s">
        <v>4681</v>
      </c>
    </row>
    <row r="3585" spans="1:9" x14ac:dyDescent="0.2">
      <c r="A3585" s="149" t="s">
        <v>2920</v>
      </c>
      <c r="D3585" s="149" t="s">
        <v>4682</v>
      </c>
      <c r="E3585" s="149">
        <f t="shared" si="55"/>
        <v>30112006</v>
      </c>
      <c r="F3585" s="149" t="s">
        <v>1250</v>
      </c>
      <c r="G3585" s="149" t="s">
        <v>6498</v>
      </c>
      <c r="H3585" s="149" t="s">
        <v>4676</v>
      </c>
      <c r="I3585" s="149" t="s">
        <v>4683</v>
      </c>
    </row>
    <row r="3586" spans="1:9" x14ac:dyDescent="0.2">
      <c r="A3586" s="149" t="s">
        <v>2920</v>
      </c>
      <c r="D3586" s="149" t="s">
        <v>4684</v>
      </c>
      <c r="E3586" s="149">
        <f t="shared" ref="E3586:E3649" si="56">VALUE(D3586)</f>
        <v>30112007</v>
      </c>
      <c r="F3586" s="149" t="s">
        <v>1250</v>
      </c>
      <c r="G3586" s="149" t="s">
        <v>6498</v>
      </c>
      <c r="H3586" s="149" t="s">
        <v>4676</v>
      </c>
      <c r="I3586" s="149" t="s">
        <v>4685</v>
      </c>
    </row>
    <row r="3587" spans="1:9" x14ac:dyDescent="0.2">
      <c r="A3587" s="149" t="s">
        <v>2920</v>
      </c>
      <c r="D3587" s="149" t="s">
        <v>4686</v>
      </c>
      <c r="E3587" s="149">
        <f t="shared" si="56"/>
        <v>30112011</v>
      </c>
      <c r="F3587" s="149" t="s">
        <v>1250</v>
      </c>
      <c r="G3587" s="149" t="s">
        <v>6498</v>
      </c>
      <c r="H3587" s="149" t="s">
        <v>4676</v>
      </c>
      <c r="I3587" s="149" t="s">
        <v>4687</v>
      </c>
    </row>
    <row r="3588" spans="1:9" x14ac:dyDescent="0.2">
      <c r="A3588" s="149" t="s">
        <v>2920</v>
      </c>
      <c r="D3588" s="149" t="s">
        <v>4688</v>
      </c>
      <c r="E3588" s="149">
        <f t="shared" si="56"/>
        <v>30112012</v>
      </c>
      <c r="F3588" s="149" t="s">
        <v>1250</v>
      </c>
      <c r="G3588" s="149" t="s">
        <v>6498</v>
      </c>
      <c r="H3588" s="149" t="s">
        <v>4676</v>
      </c>
      <c r="I3588" s="149" t="s">
        <v>4689</v>
      </c>
    </row>
    <row r="3589" spans="1:9" x14ac:dyDescent="0.2">
      <c r="A3589" s="149" t="s">
        <v>2920</v>
      </c>
      <c r="D3589" s="149" t="s">
        <v>4690</v>
      </c>
      <c r="E3589" s="149">
        <f t="shared" si="56"/>
        <v>30112013</v>
      </c>
      <c r="F3589" s="149" t="s">
        <v>1250</v>
      </c>
      <c r="G3589" s="149" t="s">
        <v>6498</v>
      </c>
      <c r="H3589" s="149" t="s">
        <v>4676</v>
      </c>
      <c r="I3589" s="149" t="s">
        <v>4691</v>
      </c>
    </row>
    <row r="3590" spans="1:9" x14ac:dyDescent="0.2">
      <c r="A3590" s="149" t="s">
        <v>2920</v>
      </c>
      <c r="D3590" s="149" t="s">
        <v>4692</v>
      </c>
      <c r="E3590" s="149">
        <f t="shared" si="56"/>
        <v>30112014</v>
      </c>
      <c r="F3590" s="149" t="s">
        <v>1250</v>
      </c>
      <c r="G3590" s="149" t="s">
        <v>6498</v>
      </c>
      <c r="H3590" s="149" t="s">
        <v>4676</v>
      </c>
      <c r="I3590" s="149" t="s">
        <v>4693</v>
      </c>
    </row>
    <row r="3591" spans="1:9" x14ac:dyDescent="0.2">
      <c r="A3591" s="149" t="s">
        <v>2920</v>
      </c>
      <c r="D3591" s="149" t="s">
        <v>4694</v>
      </c>
      <c r="E3591" s="149">
        <f t="shared" si="56"/>
        <v>30112017</v>
      </c>
      <c r="F3591" s="149" t="s">
        <v>1250</v>
      </c>
      <c r="G3591" s="149" t="s">
        <v>6498</v>
      </c>
      <c r="H3591" s="149" t="s">
        <v>4676</v>
      </c>
      <c r="I3591" s="149" t="s">
        <v>4695</v>
      </c>
    </row>
    <row r="3592" spans="1:9" x14ac:dyDescent="0.2">
      <c r="A3592" s="149" t="s">
        <v>2920</v>
      </c>
      <c r="D3592" s="149" t="s">
        <v>4696</v>
      </c>
      <c r="E3592" s="149">
        <f t="shared" si="56"/>
        <v>30112021</v>
      </c>
      <c r="F3592" s="149" t="s">
        <v>1250</v>
      </c>
      <c r="G3592" s="149" t="s">
        <v>6498</v>
      </c>
      <c r="H3592" s="149" t="s">
        <v>4676</v>
      </c>
      <c r="I3592" s="149" t="s">
        <v>4697</v>
      </c>
    </row>
    <row r="3593" spans="1:9" x14ac:dyDescent="0.2">
      <c r="A3593" s="149" t="s">
        <v>2920</v>
      </c>
      <c r="D3593" s="149" t="s">
        <v>4698</v>
      </c>
      <c r="E3593" s="149">
        <f t="shared" si="56"/>
        <v>30112031</v>
      </c>
      <c r="F3593" s="149" t="s">
        <v>1250</v>
      </c>
      <c r="G3593" s="149" t="s">
        <v>6498</v>
      </c>
      <c r="H3593" s="149" t="s">
        <v>4676</v>
      </c>
      <c r="I3593" s="149" t="s">
        <v>4699</v>
      </c>
    </row>
    <row r="3594" spans="1:9" x14ac:dyDescent="0.2">
      <c r="A3594" s="149" t="s">
        <v>2920</v>
      </c>
      <c r="D3594" s="149" t="s">
        <v>4700</v>
      </c>
      <c r="E3594" s="149">
        <f t="shared" si="56"/>
        <v>30112032</v>
      </c>
      <c r="F3594" s="149" t="s">
        <v>1250</v>
      </c>
      <c r="G3594" s="149" t="s">
        <v>6498</v>
      </c>
      <c r="H3594" s="149" t="s">
        <v>4676</v>
      </c>
      <c r="I3594" s="149" t="s">
        <v>4701</v>
      </c>
    </row>
    <row r="3595" spans="1:9" x14ac:dyDescent="0.2">
      <c r="A3595" s="149" t="s">
        <v>2920</v>
      </c>
      <c r="D3595" s="149" t="s">
        <v>4702</v>
      </c>
      <c r="E3595" s="149">
        <f t="shared" si="56"/>
        <v>30112033</v>
      </c>
      <c r="F3595" s="149" t="s">
        <v>1250</v>
      </c>
      <c r="G3595" s="149" t="s">
        <v>6498</v>
      </c>
      <c r="H3595" s="149" t="s">
        <v>4676</v>
      </c>
      <c r="I3595" s="149" t="s">
        <v>4703</v>
      </c>
    </row>
    <row r="3596" spans="1:9" x14ac:dyDescent="0.2">
      <c r="A3596" s="149" t="s">
        <v>2920</v>
      </c>
      <c r="D3596" s="149" t="s">
        <v>4704</v>
      </c>
      <c r="E3596" s="149">
        <f t="shared" si="56"/>
        <v>30112034</v>
      </c>
      <c r="F3596" s="149" t="s">
        <v>1250</v>
      </c>
      <c r="G3596" s="149" t="s">
        <v>6498</v>
      </c>
      <c r="H3596" s="149" t="s">
        <v>4676</v>
      </c>
      <c r="I3596" s="149" t="s">
        <v>4705</v>
      </c>
    </row>
    <row r="3597" spans="1:9" x14ac:dyDescent="0.2">
      <c r="A3597" s="149" t="s">
        <v>2920</v>
      </c>
      <c r="D3597" s="149" t="s">
        <v>4706</v>
      </c>
      <c r="E3597" s="149">
        <f t="shared" si="56"/>
        <v>30112037</v>
      </c>
      <c r="F3597" s="149" t="s">
        <v>1250</v>
      </c>
      <c r="G3597" s="149" t="s">
        <v>6498</v>
      </c>
      <c r="H3597" s="149" t="s">
        <v>4676</v>
      </c>
      <c r="I3597" s="149" t="s">
        <v>4707</v>
      </c>
    </row>
    <row r="3598" spans="1:9" x14ac:dyDescent="0.2">
      <c r="A3598" s="149" t="s">
        <v>2920</v>
      </c>
      <c r="D3598" s="149" t="s">
        <v>4708</v>
      </c>
      <c r="E3598" s="149">
        <f t="shared" si="56"/>
        <v>30112099</v>
      </c>
      <c r="F3598" s="149" t="s">
        <v>1250</v>
      </c>
      <c r="G3598" s="149" t="s">
        <v>6498</v>
      </c>
      <c r="H3598" s="149" t="s">
        <v>4676</v>
      </c>
      <c r="I3598" s="149" t="s">
        <v>4709</v>
      </c>
    </row>
    <row r="3599" spans="1:9" x14ac:dyDescent="0.2">
      <c r="A3599" s="149" t="s">
        <v>2920</v>
      </c>
      <c r="D3599" s="149" t="s">
        <v>4710</v>
      </c>
      <c r="E3599" s="149">
        <f t="shared" si="56"/>
        <v>30112199</v>
      </c>
      <c r="F3599" s="149" t="s">
        <v>1250</v>
      </c>
      <c r="G3599" s="149" t="s">
        <v>6498</v>
      </c>
      <c r="H3599" s="149" t="s">
        <v>4711</v>
      </c>
      <c r="I3599" s="149" t="s">
        <v>6243</v>
      </c>
    </row>
    <row r="3600" spans="1:9" x14ac:dyDescent="0.2">
      <c r="A3600" s="149" t="s">
        <v>2920</v>
      </c>
      <c r="D3600" s="149" t="s">
        <v>4712</v>
      </c>
      <c r="E3600" s="149">
        <f t="shared" si="56"/>
        <v>30112401</v>
      </c>
      <c r="F3600" s="149" t="s">
        <v>1250</v>
      </c>
      <c r="G3600" s="149" t="s">
        <v>6498</v>
      </c>
      <c r="H3600" s="149" t="s">
        <v>10102</v>
      </c>
      <c r="I3600" s="149" t="s">
        <v>2383</v>
      </c>
    </row>
    <row r="3601" spans="1:9" x14ac:dyDescent="0.2">
      <c r="A3601" s="149" t="s">
        <v>2920</v>
      </c>
      <c r="D3601" s="149" t="s">
        <v>4713</v>
      </c>
      <c r="E3601" s="149">
        <f t="shared" si="56"/>
        <v>30112402</v>
      </c>
      <c r="F3601" s="149" t="s">
        <v>1250</v>
      </c>
      <c r="G3601" s="149" t="s">
        <v>6498</v>
      </c>
      <c r="H3601" s="149" t="s">
        <v>10102</v>
      </c>
      <c r="I3601" s="149" t="s">
        <v>4714</v>
      </c>
    </row>
    <row r="3602" spans="1:9" x14ac:dyDescent="0.2">
      <c r="A3602" s="149" t="s">
        <v>2920</v>
      </c>
      <c r="D3602" s="149" t="s">
        <v>4715</v>
      </c>
      <c r="E3602" s="149">
        <f t="shared" si="56"/>
        <v>30112403</v>
      </c>
      <c r="F3602" s="149" t="s">
        <v>1250</v>
      </c>
      <c r="G3602" s="149" t="s">
        <v>6498</v>
      </c>
      <c r="H3602" s="149" t="s">
        <v>10102</v>
      </c>
      <c r="I3602" s="149" t="s">
        <v>4716</v>
      </c>
    </row>
    <row r="3603" spans="1:9" x14ac:dyDescent="0.2">
      <c r="A3603" s="149" t="s">
        <v>2920</v>
      </c>
      <c r="D3603" s="149" t="s">
        <v>4717</v>
      </c>
      <c r="E3603" s="149">
        <f t="shared" si="56"/>
        <v>30112404</v>
      </c>
      <c r="F3603" s="149" t="s">
        <v>1250</v>
      </c>
      <c r="G3603" s="149" t="s">
        <v>6498</v>
      </c>
      <c r="H3603" s="149" t="s">
        <v>10102</v>
      </c>
      <c r="I3603" s="149" t="s">
        <v>4718</v>
      </c>
    </row>
    <row r="3604" spans="1:9" x14ac:dyDescent="0.2">
      <c r="A3604" s="149" t="s">
        <v>2920</v>
      </c>
      <c r="D3604" s="149" t="s">
        <v>4719</v>
      </c>
      <c r="E3604" s="149">
        <f t="shared" si="56"/>
        <v>30112405</v>
      </c>
      <c r="F3604" s="149" t="s">
        <v>1250</v>
      </c>
      <c r="G3604" s="149" t="s">
        <v>6498</v>
      </c>
      <c r="H3604" s="149" t="s">
        <v>10102</v>
      </c>
      <c r="I3604" s="149" t="s">
        <v>4720</v>
      </c>
    </row>
    <row r="3605" spans="1:9" x14ac:dyDescent="0.2">
      <c r="A3605" s="149" t="s">
        <v>2920</v>
      </c>
      <c r="D3605" s="149" t="s">
        <v>4721</v>
      </c>
      <c r="E3605" s="149">
        <f t="shared" si="56"/>
        <v>30112406</v>
      </c>
      <c r="F3605" s="149" t="s">
        <v>1250</v>
      </c>
      <c r="G3605" s="149" t="s">
        <v>6498</v>
      </c>
      <c r="H3605" s="149" t="s">
        <v>10102</v>
      </c>
      <c r="I3605" s="149" t="s">
        <v>4722</v>
      </c>
    </row>
    <row r="3606" spans="1:9" x14ac:dyDescent="0.2">
      <c r="A3606" s="149" t="s">
        <v>2920</v>
      </c>
      <c r="D3606" s="149" t="s">
        <v>4723</v>
      </c>
      <c r="E3606" s="149">
        <f t="shared" si="56"/>
        <v>30112407</v>
      </c>
      <c r="F3606" s="149" t="s">
        <v>1250</v>
      </c>
      <c r="G3606" s="149" t="s">
        <v>6498</v>
      </c>
      <c r="H3606" s="149" t="s">
        <v>10102</v>
      </c>
      <c r="I3606" s="149" t="s">
        <v>4724</v>
      </c>
    </row>
    <row r="3607" spans="1:9" x14ac:dyDescent="0.2">
      <c r="A3607" s="149" t="s">
        <v>2920</v>
      </c>
      <c r="D3607" s="149" t="s">
        <v>4725</v>
      </c>
      <c r="E3607" s="149">
        <f t="shared" si="56"/>
        <v>30112480</v>
      </c>
      <c r="F3607" s="149" t="s">
        <v>1250</v>
      </c>
      <c r="G3607" s="149" t="s">
        <v>6498</v>
      </c>
      <c r="H3607" s="149" t="s">
        <v>10102</v>
      </c>
      <c r="I3607" s="149" t="s">
        <v>6493</v>
      </c>
    </row>
    <row r="3608" spans="1:9" x14ac:dyDescent="0.2">
      <c r="A3608" s="149" t="s">
        <v>2920</v>
      </c>
      <c r="D3608" s="149" t="s">
        <v>4726</v>
      </c>
      <c r="E3608" s="149">
        <f t="shared" si="56"/>
        <v>30112501</v>
      </c>
      <c r="F3608" s="149" t="s">
        <v>1250</v>
      </c>
      <c r="G3608" s="149" t="s">
        <v>6498</v>
      </c>
      <c r="H3608" s="149" t="s">
        <v>4727</v>
      </c>
      <c r="I3608" s="149" t="s">
        <v>4764</v>
      </c>
    </row>
    <row r="3609" spans="1:9" x14ac:dyDescent="0.2">
      <c r="A3609" s="149" t="s">
        <v>2920</v>
      </c>
      <c r="D3609" s="149" t="s">
        <v>4765</v>
      </c>
      <c r="E3609" s="149">
        <f t="shared" si="56"/>
        <v>30112502</v>
      </c>
      <c r="F3609" s="149" t="s">
        <v>1250</v>
      </c>
      <c r="G3609" s="149" t="s">
        <v>6498</v>
      </c>
      <c r="H3609" s="149" t="s">
        <v>4727</v>
      </c>
      <c r="I3609" s="149" t="s">
        <v>1972</v>
      </c>
    </row>
    <row r="3610" spans="1:9" x14ac:dyDescent="0.2">
      <c r="A3610" s="149" t="s">
        <v>2920</v>
      </c>
      <c r="D3610" s="149" t="s">
        <v>1973</v>
      </c>
      <c r="E3610" s="149">
        <f t="shared" si="56"/>
        <v>30112504</v>
      </c>
      <c r="F3610" s="149" t="s">
        <v>1250</v>
      </c>
      <c r="G3610" s="149" t="s">
        <v>6498</v>
      </c>
      <c r="H3610" s="149" t="s">
        <v>4727</v>
      </c>
      <c r="I3610" s="149" t="s">
        <v>1974</v>
      </c>
    </row>
    <row r="3611" spans="1:9" x14ac:dyDescent="0.2">
      <c r="A3611" s="149" t="s">
        <v>2920</v>
      </c>
      <c r="D3611" s="149" t="s">
        <v>1975</v>
      </c>
      <c r="E3611" s="149">
        <f t="shared" si="56"/>
        <v>30112505</v>
      </c>
      <c r="F3611" s="149" t="s">
        <v>1250</v>
      </c>
      <c r="G3611" s="149" t="s">
        <v>6498</v>
      </c>
      <c r="H3611" s="149" t="s">
        <v>4727</v>
      </c>
      <c r="I3611" s="149" t="s">
        <v>4769</v>
      </c>
    </row>
    <row r="3612" spans="1:9" x14ac:dyDescent="0.2">
      <c r="A3612" s="149" t="s">
        <v>2920</v>
      </c>
      <c r="D3612" s="149" t="s">
        <v>4770</v>
      </c>
      <c r="E3612" s="149">
        <f t="shared" si="56"/>
        <v>30112506</v>
      </c>
      <c r="F3612" s="149" t="s">
        <v>1250</v>
      </c>
      <c r="G3612" s="149" t="s">
        <v>6498</v>
      </c>
      <c r="H3612" s="149" t="s">
        <v>4727</v>
      </c>
      <c r="I3612" s="149" t="s">
        <v>4771</v>
      </c>
    </row>
    <row r="3613" spans="1:9" x14ac:dyDescent="0.2">
      <c r="A3613" s="149" t="s">
        <v>2920</v>
      </c>
      <c r="D3613" s="149" t="s">
        <v>4772</v>
      </c>
      <c r="E3613" s="149">
        <f t="shared" si="56"/>
        <v>30112509</v>
      </c>
      <c r="F3613" s="149" t="s">
        <v>1250</v>
      </c>
      <c r="G3613" s="149" t="s">
        <v>6498</v>
      </c>
      <c r="H3613" s="149" t="s">
        <v>4727</v>
      </c>
      <c r="I3613" s="149" t="s">
        <v>4773</v>
      </c>
    </row>
    <row r="3614" spans="1:9" x14ac:dyDescent="0.2">
      <c r="A3614" s="149" t="s">
        <v>2920</v>
      </c>
      <c r="D3614" s="149" t="s">
        <v>4774</v>
      </c>
      <c r="E3614" s="149">
        <f t="shared" si="56"/>
        <v>30112510</v>
      </c>
      <c r="F3614" s="149" t="s">
        <v>1250</v>
      </c>
      <c r="G3614" s="149" t="s">
        <v>6498</v>
      </c>
      <c r="H3614" s="149" t="s">
        <v>4727</v>
      </c>
      <c r="I3614" s="149" t="s">
        <v>4775</v>
      </c>
    </row>
    <row r="3615" spans="1:9" x14ac:dyDescent="0.2">
      <c r="A3615" s="149" t="s">
        <v>2920</v>
      </c>
      <c r="D3615" s="149" t="s">
        <v>4776</v>
      </c>
      <c r="E3615" s="149">
        <f t="shared" si="56"/>
        <v>30112511</v>
      </c>
      <c r="F3615" s="149" t="s">
        <v>1250</v>
      </c>
      <c r="G3615" s="149" t="s">
        <v>6498</v>
      </c>
      <c r="H3615" s="149" t="s">
        <v>4727</v>
      </c>
      <c r="I3615" s="149" t="s">
        <v>4777</v>
      </c>
    </row>
    <row r="3616" spans="1:9" x14ac:dyDescent="0.2">
      <c r="A3616" s="149" t="s">
        <v>2920</v>
      </c>
      <c r="D3616" s="149" t="s">
        <v>4778</v>
      </c>
      <c r="E3616" s="149">
        <f t="shared" si="56"/>
        <v>30112512</v>
      </c>
      <c r="F3616" s="149" t="s">
        <v>1250</v>
      </c>
      <c r="G3616" s="149" t="s">
        <v>6498</v>
      </c>
      <c r="H3616" s="149" t="s">
        <v>4727</v>
      </c>
      <c r="I3616" s="149" t="s">
        <v>4779</v>
      </c>
    </row>
    <row r="3617" spans="1:9" x14ac:dyDescent="0.2">
      <c r="A3617" s="149" t="s">
        <v>2920</v>
      </c>
      <c r="D3617" s="149" t="s">
        <v>4780</v>
      </c>
      <c r="E3617" s="149">
        <f t="shared" si="56"/>
        <v>30112514</v>
      </c>
      <c r="F3617" s="149" t="s">
        <v>1250</v>
      </c>
      <c r="G3617" s="149" t="s">
        <v>6498</v>
      </c>
      <c r="H3617" s="149" t="s">
        <v>4727</v>
      </c>
      <c r="I3617" s="149" t="s">
        <v>4781</v>
      </c>
    </row>
    <row r="3618" spans="1:9" x14ac:dyDescent="0.2">
      <c r="A3618" s="149" t="s">
        <v>2920</v>
      </c>
      <c r="D3618" s="149" t="s">
        <v>4782</v>
      </c>
      <c r="E3618" s="149">
        <f t="shared" si="56"/>
        <v>30112515</v>
      </c>
      <c r="F3618" s="149" t="s">
        <v>1250</v>
      </c>
      <c r="G3618" s="149" t="s">
        <v>6498</v>
      </c>
      <c r="H3618" s="149" t="s">
        <v>4727</v>
      </c>
      <c r="I3618" s="149" t="s">
        <v>4783</v>
      </c>
    </row>
    <row r="3619" spans="1:9" x14ac:dyDescent="0.2">
      <c r="A3619" s="149" t="s">
        <v>2920</v>
      </c>
      <c r="D3619" s="149" t="s">
        <v>4784</v>
      </c>
      <c r="E3619" s="149">
        <f t="shared" si="56"/>
        <v>30112520</v>
      </c>
      <c r="F3619" s="149" t="s">
        <v>1250</v>
      </c>
      <c r="G3619" s="149" t="s">
        <v>6498</v>
      </c>
      <c r="H3619" s="149" t="s">
        <v>4727</v>
      </c>
      <c r="I3619" s="149" t="s">
        <v>4785</v>
      </c>
    </row>
    <row r="3620" spans="1:9" x14ac:dyDescent="0.2">
      <c r="A3620" s="149" t="s">
        <v>2920</v>
      </c>
      <c r="D3620" s="149" t="s">
        <v>4786</v>
      </c>
      <c r="E3620" s="149">
        <f t="shared" si="56"/>
        <v>30112521</v>
      </c>
      <c r="F3620" s="149" t="s">
        <v>1250</v>
      </c>
      <c r="G3620" s="149" t="s">
        <v>6498</v>
      </c>
      <c r="H3620" s="149" t="s">
        <v>4727</v>
      </c>
      <c r="I3620" s="149" t="s">
        <v>1955</v>
      </c>
    </row>
    <row r="3621" spans="1:9" x14ac:dyDescent="0.2">
      <c r="A3621" s="149" t="s">
        <v>2920</v>
      </c>
      <c r="D3621" s="149" t="s">
        <v>1956</v>
      </c>
      <c r="E3621" s="149">
        <f t="shared" si="56"/>
        <v>30112522</v>
      </c>
      <c r="F3621" s="149" t="s">
        <v>1250</v>
      </c>
      <c r="G3621" s="149" t="s">
        <v>6498</v>
      </c>
      <c r="H3621" s="149" t="s">
        <v>4727</v>
      </c>
      <c r="I3621" s="149" t="s">
        <v>1957</v>
      </c>
    </row>
    <row r="3622" spans="1:9" x14ac:dyDescent="0.2">
      <c r="A3622" s="149" t="s">
        <v>2920</v>
      </c>
      <c r="D3622" s="149" t="s">
        <v>1958</v>
      </c>
      <c r="E3622" s="149">
        <f t="shared" si="56"/>
        <v>30112524</v>
      </c>
      <c r="F3622" s="149" t="s">
        <v>1250</v>
      </c>
      <c r="G3622" s="149" t="s">
        <v>6498</v>
      </c>
      <c r="H3622" s="149" t="s">
        <v>4727</v>
      </c>
      <c r="I3622" s="149" t="s">
        <v>1959</v>
      </c>
    </row>
    <row r="3623" spans="1:9" x14ac:dyDescent="0.2">
      <c r="A3623" s="149" t="s">
        <v>2920</v>
      </c>
      <c r="D3623" s="149" t="s">
        <v>1960</v>
      </c>
      <c r="E3623" s="149">
        <f t="shared" si="56"/>
        <v>30112525</v>
      </c>
      <c r="F3623" s="149" t="s">
        <v>1250</v>
      </c>
      <c r="G3623" s="149" t="s">
        <v>6498</v>
      </c>
      <c r="H3623" s="149" t="s">
        <v>4727</v>
      </c>
      <c r="I3623" s="149" t="s">
        <v>1961</v>
      </c>
    </row>
    <row r="3624" spans="1:9" x14ac:dyDescent="0.2">
      <c r="A3624" s="149" t="s">
        <v>2920</v>
      </c>
      <c r="D3624" s="149" t="s">
        <v>1962</v>
      </c>
      <c r="E3624" s="149">
        <f t="shared" si="56"/>
        <v>30112526</v>
      </c>
      <c r="F3624" s="149" t="s">
        <v>1250</v>
      </c>
      <c r="G3624" s="149" t="s">
        <v>6498</v>
      </c>
      <c r="H3624" s="149" t="s">
        <v>4727</v>
      </c>
      <c r="I3624" s="149" t="s">
        <v>1963</v>
      </c>
    </row>
    <row r="3625" spans="1:9" x14ac:dyDescent="0.2">
      <c r="A3625" s="149" t="s">
        <v>2920</v>
      </c>
      <c r="D3625" s="149" t="s">
        <v>1964</v>
      </c>
      <c r="E3625" s="149">
        <f t="shared" si="56"/>
        <v>30112527</v>
      </c>
      <c r="F3625" s="149" t="s">
        <v>1250</v>
      </c>
      <c r="G3625" s="149" t="s">
        <v>6498</v>
      </c>
      <c r="H3625" s="149" t="s">
        <v>4727</v>
      </c>
      <c r="I3625" s="149" t="s">
        <v>1965</v>
      </c>
    </row>
    <row r="3626" spans="1:9" x14ac:dyDescent="0.2">
      <c r="A3626" s="149" t="s">
        <v>2920</v>
      </c>
      <c r="D3626" s="149" t="s">
        <v>1966</v>
      </c>
      <c r="E3626" s="149">
        <f t="shared" si="56"/>
        <v>30112528</v>
      </c>
      <c r="F3626" s="149" t="s">
        <v>1250</v>
      </c>
      <c r="G3626" s="149" t="s">
        <v>6498</v>
      </c>
      <c r="H3626" s="149" t="s">
        <v>4727</v>
      </c>
      <c r="I3626" s="149" t="s">
        <v>1967</v>
      </c>
    </row>
    <row r="3627" spans="1:9" x14ac:dyDescent="0.2">
      <c r="A3627" s="149" t="s">
        <v>2920</v>
      </c>
      <c r="D3627" s="149" t="s">
        <v>1968</v>
      </c>
      <c r="E3627" s="149">
        <f t="shared" si="56"/>
        <v>30112529</v>
      </c>
      <c r="F3627" s="149" t="s">
        <v>1250</v>
      </c>
      <c r="G3627" s="149" t="s">
        <v>6498</v>
      </c>
      <c r="H3627" s="149" t="s">
        <v>4727</v>
      </c>
      <c r="I3627" s="149" t="s">
        <v>1969</v>
      </c>
    </row>
    <row r="3628" spans="1:9" x14ac:dyDescent="0.2">
      <c r="A3628" s="149" t="s">
        <v>2920</v>
      </c>
      <c r="D3628" s="149" t="s">
        <v>1970</v>
      </c>
      <c r="E3628" s="149">
        <f t="shared" si="56"/>
        <v>30112530</v>
      </c>
      <c r="F3628" s="149" t="s">
        <v>1250</v>
      </c>
      <c r="G3628" s="149" t="s">
        <v>6498</v>
      </c>
      <c r="H3628" s="149" t="s">
        <v>4727</v>
      </c>
      <c r="I3628" s="149" t="s">
        <v>1971</v>
      </c>
    </row>
    <row r="3629" spans="1:9" x14ac:dyDescent="0.2">
      <c r="A3629" s="149" t="s">
        <v>2920</v>
      </c>
      <c r="D3629" s="149" t="s">
        <v>494</v>
      </c>
      <c r="E3629" s="149">
        <f t="shared" si="56"/>
        <v>30112531</v>
      </c>
      <c r="F3629" s="149" t="s">
        <v>1250</v>
      </c>
      <c r="G3629" s="149" t="s">
        <v>6498</v>
      </c>
      <c r="H3629" s="149" t="s">
        <v>4727</v>
      </c>
      <c r="I3629" s="149" t="s">
        <v>495</v>
      </c>
    </row>
    <row r="3630" spans="1:9" x14ac:dyDescent="0.2">
      <c r="A3630" s="149" t="s">
        <v>2920</v>
      </c>
      <c r="D3630" s="149" t="s">
        <v>4759</v>
      </c>
      <c r="E3630" s="149">
        <f t="shared" si="56"/>
        <v>30112532</v>
      </c>
      <c r="F3630" s="149" t="s">
        <v>1250</v>
      </c>
      <c r="G3630" s="149" t="s">
        <v>6498</v>
      </c>
      <c r="H3630" s="149" t="s">
        <v>4727</v>
      </c>
      <c r="I3630" s="149" t="s">
        <v>4760</v>
      </c>
    </row>
    <row r="3631" spans="1:9" x14ac:dyDescent="0.2">
      <c r="A3631" s="149" t="s">
        <v>2920</v>
      </c>
      <c r="D3631" s="149" t="s">
        <v>4761</v>
      </c>
      <c r="E3631" s="149">
        <f t="shared" si="56"/>
        <v>30112533</v>
      </c>
      <c r="F3631" s="149" t="s">
        <v>1250</v>
      </c>
      <c r="G3631" s="149" t="s">
        <v>6498</v>
      </c>
      <c r="H3631" s="149" t="s">
        <v>4727</v>
      </c>
      <c r="I3631" s="149" t="s">
        <v>4762</v>
      </c>
    </row>
    <row r="3632" spans="1:9" x14ac:dyDescent="0.2">
      <c r="A3632" s="149" t="s">
        <v>2920</v>
      </c>
      <c r="D3632" s="149" t="s">
        <v>4763</v>
      </c>
      <c r="E3632" s="149">
        <f t="shared" si="56"/>
        <v>30112534</v>
      </c>
      <c r="F3632" s="149" t="s">
        <v>1250</v>
      </c>
      <c r="G3632" s="149" t="s">
        <v>6498</v>
      </c>
      <c r="H3632" s="149" t="s">
        <v>4727</v>
      </c>
      <c r="I3632" s="149" t="s">
        <v>498</v>
      </c>
    </row>
    <row r="3633" spans="1:9" x14ac:dyDescent="0.2">
      <c r="A3633" s="149" t="s">
        <v>2920</v>
      </c>
      <c r="D3633" s="149" t="s">
        <v>499</v>
      </c>
      <c r="E3633" s="149">
        <f t="shared" si="56"/>
        <v>30112535</v>
      </c>
      <c r="F3633" s="149" t="s">
        <v>1250</v>
      </c>
      <c r="G3633" s="149" t="s">
        <v>6498</v>
      </c>
      <c r="H3633" s="149" t="s">
        <v>4727</v>
      </c>
      <c r="I3633" s="149" t="s">
        <v>500</v>
      </c>
    </row>
    <row r="3634" spans="1:9" x14ac:dyDescent="0.2">
      <c r="A3634" s="149" t="s">
        <v>2920</v>
      </c>
      <c r="D3634" s="149" t="s">
        <v>501</v>
      </c>
      <c r="E3634" s="149">
        <f t="shared" si="56"/>
        <v>30112540</v>
      </c>
      <c r="F3634" s="149" t="s">
        <v>1250</v>
      </c>
      <c r="G3634" s="149" t="s">
        <v>6498</v>
      </c>
      <c r="H3634" s="149" t="s">
        <v>4727</v>
      </c>
      <c r="I3634" s="149" t="s">
        <v>502</v>
      </c>
    </row>
    <row r="3635" spans="1:9" x14ac:dyDescent="0.2">
      <c r="A3635" s="149" t="s">
        <v>2920</v>
      </c>
      <c r="D3635" s="149" t="s">
        <v>503</v>
      </c>
      <c r="E3635" s="149">
        <f t="shared" si="56"/>
        <v>30112541</v>
      </c>
      <c r="F3635" s="149" t="s">
        <v>1250</v>
      </c>
      <c r="G3635" s="149" t="s">
        <v>6498</v>
      </c>
      <c r="H3635" s="149" t="s">
        <v>4727</v>
      </c>
      <c r="I3635" s="149" t="s">
        <v>504</v>
      </c>
    </row>
    <row r="3636" spans="1:9" x14ac:dyDescent="0.2">
      <c r="A3636" s="149" t="s">
        <v>2920</v>
      </c>
      <c r="D3636" s="149" t="s">
        <v>505</v>
      </c>
      <c r="E3636" s="149">
        <f t="shared" si="56"/>
        <v>30112542</v>
      </c>
      <c r="F3636" s="149" t="s">
        <v>1250</v>
      </c>
      <c r="G3636" s="149" t="s">
        <v>6498</v>
      </c>
      <c r="H3636" s="149" t="s">
        <v>4727</v>
      </c>
      <c r="I3636" s="149" t="s">
        <v>1976</v>
      </c>
    </row>
    <row r="3637" spans="1:9" x14ac:dyDescent="0.2">
      <c r="A3637" s="149" t="s">
        <v>2920</v>
      </c>
      <c r="D3637" s="149" t="s">
        <v>1977</v>
      </c>
      <c r="E3637" s="149">
        <f t="shared" si="56"/>
        <v>30112543</v>
      </c>
      <c r="F3637" s="149" t="s">
        <v>1250</v>
      </c>
      <c r="G3637" s="149" t="s">
        <v>6498</v>
      </c>
      <c r="H3637" s="149" t="s">
        <v>4727</v>
      </c>
      <c r="I3637" s="149" t="s">
        <v>1978</v>
      </c>
    </row>
    <row r="3638" spans="1:9" x14ac:dyDescent="0.2">
      <c r="A3638" s="149" t="s">
        <v>2920</v>
      </c>
      <c r="D3638" s="149" t="s">
        <v>1979</v>
      </c>
      <c r="E3638" s="149">
        <f t="shared" si="56"/>
        <v>30112544</v>
      </c>
      <c r="F3638" s="149" t="s">
        <v>1250</v>
      </c>
      <c r="G3638" s="149" t="s">
        <v>6498</v>
      </c>
      <c r="H3638" s="149" t="s">
        <v>4727</v>
      </c>
      <c r="I3638" s="149" t="s">
        <v>1980</v>
      </c>
    </row>
    <row r="3639" spans="1:9" x14ac:dyDescent="0.2">
      <c r="A3639" s="149" t="s">
        <v>2920</v>
      </c>
      <c r="D3639" s="149" t="s">
        <v>1981</v>
      </c>
      <c r="E3639" s="149">
        <f t="shared" si="56"/>
        <v>30112545</v>
      </c>
      <c r="F3639" s="149" t="s">
        <v>1250</v>
      </c>
      <c r="G3639" s="149" t="s">
        <v>6498</v>
      </c>
      <c r="H3639" s="149" t="s">
        <v>4727</v>
      </c>
      <c r="I3639" s="149" t="s">
        <v>1982</v>
      </c>
    </row>
    <row r="3640" spans="1:9" x14ac:dyDescent="0.2">
      <c r="A3640" s="149" t="s">
        <v>2920</v>
      </c>
      <c r="D3640" s="149" t="s">
        <v>1983</v>
      </c>
      <c r="E3640" s="149">
        <f t="shared" si="56"/>
        <v>30112546</v>
      </c>
      <c r="F3640" s="149" t="s">
        <v>1250</v>
      </c>
      <c r="G3640" s="149" t="s">
        <v>6498</v>
      </c>
      <c r="H3640" s="149" t="s">
        <v>4727</v>
      </c>
      <c r="I3640" s="149" t="s">
        <v>1984</v>
      </c>
    </row>
    <row r="3641" spans="1:9" x14ac:dyDescent="0.2">
      <c r="A3641" s="149" t="s">
        <v>2920</v>
      </c>
      <c r="D3641" s="149" t="s">
        <v>1985</v>
      </c>
      <c r="E3641" s="149">
        <f t="shared" si="56"/>
        <v>30112547</v>
      </c>
      <c r="F3641" s="149" t="s">
        <v>1250</v>
      </c>
      <c r="G3641" s="149" t="s">
        <v>6498</v>
      </c>
      <c r="H3641" s="149" t="s">
        <v>4727</v>
      </c>
      <c r="I3641" s="149" t="s">
        <v>1986</v>
      </c>
    </row>
    <row r="3642" spans="1:9" x14ac:dyDescent="0.2">
      <c r="A3642" s="149" t="s">
        <v>2920</v>
      </c>
      <c r="D3642" s="149" t="s">
        <v>1987</v>
      </c>
      <c r="E3642" s="149">
        <f t="shared" si="56"/>
        <v>30112550</v>
      </c>
      <c r="F3642" s="149" t="s">
        <v>1250</v>
      </c>
      <c r="G3642" s="149" t="s">
        <v>6498</v>
      </c>
      <c r="H3642" s="149" t="s">
        <v>4727</v>
      </c>
      <c r="I3642" s="149" t="s">
        <v>1988</v>
      </c>
    </row>
    <row r="3643" spans="1:9" x14ac:dyDescent="0.2">
      <c r="A3643" s="149" t="s">
        <v>2920</v>
      </c>
      <c r="D3643" s="149" t="s">
        <v>1989</v>
      </c>
      <c r="E3643" s="149">
        <f t="shared" si="56"/>
        <v>30112551</v>
      </c>
      <c r="F3643" s="149" t="s">
        <v>1250</v>
      </c>
      <c r="G3643" s="149" t="s">
        <v>6498</v>
      </c>
      <c r="H3643" s="149" t="s">
        <v>4727</v>
      </c>
      <c r="I3643" s="149" t="s">
        <v>1990</v>
      </c>
    </row>
    <row r="3644" spans="1:9" x14ac:dyDescent="0.2">
      <c r="A3644" s="149" t="s">
        <v>2920</v>
      </c>
      <c r="D3644" s="149" t="s">
        <v>1991</v>
      </c>
      <c r="E3644" s="149">
        <f t="shared" si="56"/>
        <v>30112552</v>
      </c>
      <c r="F3644" s="149" t="s">
        <v>1250</v>
      </c>
      <c r="G3644" s="149" t="s">
        <v>6498</v>
      </c>
      <c r="H3644" s="149" t="s">
        <v>4727</v>
      </c>
      <c r="I3644" s="149" t="s">
        <v>1992</v>
      </c>
    </row>
    <row r="3645" spans="1:9" x14ac:dyDescent="0.2">
      <c r="A3645" s="149" t="s">
        <v>2920</v>
      </c>
      <c r="D3645" s="149" t="s">
        <v>1993</v>
      </c>
      <c r="E3645" s="149">
        <f t="shared" si="56"/>
        <v>30112553</v>
      </c>
      <c r="F3645" s="149" t="s">
        <v>1250</v>
      </c>
      <c r="G3645" s="149" t="s">
        <v>6498</v>
      </c>
      <c r="H3645" s="149" t="s">
        <v>4727</v>
      </c>
      <c r="I3645" s="149" t="s">
        <v>1994</v>
      </c>
    </row>
    <row r="3646" spans="1:9" x14ac:dyDescent="0.2">
      <c r="A3646" s="149" t="s">
        <v>2920</v>
      </c>
      <c r="D3646" s="149" t="s">
        <v>1995</v>
      </c>
      <c r="E3646" s="149">
        <f t="shared" si="56"/>
        <v>30112555</v>
      </c>
      <c r="F3646" s="149" t="s">
        <v>1250</v>
      </c>
      <c r="G3646" s="149" t="s">
        <v>6498</v>
      </c>
      <c r="H3646" s="149" t="s">
        <v>4727</v>
      </c>
      <c r="I3646" s="149" t="s">
        <v>1996</v>
      </c>
    </row>
    <row r="3647" spans="1:9" x14ac:dyDescent="0.2">
      <c r="A3647" s="149" t="s">
        <v>2920</v>
      </c>
      <c r="D3647" s="149" t="s">
        <v>1997</v>
      </c>
      <c r="E3647" s="149">
        <f t="shared" si="56"/>
        <v>30112556</v>
      </c>
      <c r="F3647" s="149" t="s">
        <v>1250</v>
      </c>
      <c r="G3647" s="149" t="s">
        <v>6498</v>
      </c>
      <c r="H3647" s="149" t="s">
        <v>4727</v>
      </c>
      <c r="I3647" s="149" t="s">
        <v>1998</v>
      </c>
    </row>
    <row r="3648" spans="1:9" x14ac:dyDescent="0.2">
      <c r="A3648" s="149" t="s">
        <v>2920</v>
      </c>
      <c r="D3648" s="149" t="s">
        <v>1999</v>
      </c>
      <c r="E3648" s="149">
        <f t="shared" si="56"/>
        <v>30112557</v>
      </c>
      <c r="F3648" s="149" t="s">
        <v>1250</v>
      </c>
      <c r="G3648" s="149" t="s">
        <v>6498</v>
      </c>
      <c r="H3648" s="149" t="s">
        <v>4727</v>
      </c>
      <c r="I3648" s="149" t="s">
        <v>2000</v>
      </c>
    </row>
    <row r="3649" spans="1:9" x14ac:dyDescent="0.2">
      <c r="A3649" s="149" t="s">
        <v>2920</v>
      </c>
      <c r="D3649" s="149" t="s">
        <v>2001</v>
      </c>
      <c r="E3649" s="149">
        <f t="shared" si="56"/>
        <v>30112558</v>
      </c>
      <c r="F3649" s="149" t="s">
        <v>1250</v>
      </c>
      <c r="G3649" s="149" t="s">
        <v>6498</v>
      </c>
      <c r="H3649" s="149" t="s">
        <v>4727</v>
      </c>
      <c r="I3649" s="149" t="s">
        <v>4827</v>
      </c>
    </row>
    <row r="3650" spans="1:9" x14ac:dyDescent="0.2">
      <c r="A3650" s="149" t="s">
        <v>2920</v>
      </c>
      <c r="D3650" s="149" t="s">
        <v>4828</v>
      </c>
      <c r="E3650" s="149">
        <f t="shared" ref="E3650:E3713" si="57">VALUE(D3650)</f>
        <v>30112599</v>
      </c>
      <c r="F3650" s="149" t="s">
        <v>1250</v>
      </c>
      <c r="G3650" s="149" t="s">
        <v>6498</v>
      </c>
      <c r="H3650" s="149" t="s">
        <v>4727</v>
      </c>
      <c r="I3650" s="149" t="s">
        <v>6243</v>
      </c>
    </row>
    <row r="3651" spans="1:9" x14ac:dyDescent="0.2">
      <c r="A3651" s="149" t="s">
        <v>2920</v>
      </c>
      <c r="D3651" s="149" t="s">
        <v>4829</v>
      </c>
      <c r="E3651" s="149">
        <f t="shared" si="57"/>
        <v>30112699</v>
      </c>
      <c r="F3651" s="149" t="s">
        <v>1250</v>
      </c>
      <c r="G3651" s="149" t="s">
        <v>6498</v>
      </c>
      <c r="H3651" s="149" t="s">
        <v>4830</v>
      </c>
      <c r="I3651" s="149" t="s">
        <v>4831</v>
      </c>
    </row>
    <row r="3652" spans="1:9" x14ac:dyDescent="0.2">
      <c r="A3652" s="149" t="s">
        <v>2920</v>
      </c>
      <c r="D3652" s="149" t="s">
        <v>4832</v>
      </c>
      <c r="E3652" s="149">
        <f t="shared" si="57"/>
        <v>30112701</v>
      </c>
      <c r="F3652" s="149" t="s">
        <v>1250</v>
      </c>
      <c r="G3652" s="149" t="s">
        <v>6498</v>
      </c>
      <c r="H3652" s="149" t="s">
        <v>4833</v>
      </c>
      <c r="I3652" s="149" t="s">
        <v>2383</v>
      </c>
    </row>
    <row r="3653" spans="1:9" x14ac:dyDescent="0.2">
      <c r="A3653" s="149" t="s">
        <v>2920</v>
      </c>
      <c r="D3653" s="149" t="s">
        <v>4834</v>
      </c>
      <c r="E3653" s="149">
        <f t="shared" si="57"/>
        <v>30112702</v>
      </c>
      <c r="F3653" s="149" t="s">
        <v>1250</v>
      </c>
      <c r="G3653" s="149" t="s">
        <v>6498</v>
      </c>
      <c r="H3653" s="149" t="s">
        <v>4833</v>
      </c>
      <c r="I3653" s="149" t="s">
        <v>4835</v>
      </c>
    </row>
    <row r="3654" spans="1:9" x14ac:dyDescent="0.2">
      <c r="A3654" s="149" t="s">
        <v>2920</v>
      </c>
      <c r="D3654" s="149" t="s">
        <v>4836</v>
      </c>
      <c r="E3654" s="149">
        <f t="shared" si="57"/>
        <v>30112703</v>
      </c>
      <c r="F3654" s="149" t="s">
        <v>1250</v>
      </c>
      <c r="G3654" s="149" t="s">
        <v>6498</v>
      </c>
      <c r="H3654" s="149" t="s">
        <v>4833</v>
      </c>
      <c r="I3654" s="149" t="s">
        <v>4837</v>
      </c>
    </row>
    <row r="3655" spans="1:9" x14ac:dyDescent="0.2">
      <c r="A3655" s="149" t="s">
        <v>2920</v>
      </c>
      <c r="D3655" s="149" t="s">
        <v>4838</v>
      </c>
      <c r="E3655" s="149">
        <f t="shared" si="57"/>
        <v>30112720</v>
      </c>
      <c r="F3655" s="149" t="s">
        <v>1250</v>
      </c>
      <c r="G3655" s="149" t="s">
        <v>6498</v>
      </c>
      <c r="H3655" s="149" t="s">
        <v>4833</v>
      </c>
      <c r="I3655" s="149" t="s">
        <v>7879</v>
      </c>
    </row>
    <row r="3656" spans="1:9" x14ac:dyDescent="0.2">
      <c r="A3656" s="149" t="s">
        <v>2920</v>
      </c>
      <c r="D3656" s="149" t="s">
        <v>7880</v>
      </c>
      <c r="E3656" s="149">
        <f t="shared" si="57"/>
        <v>30112730</v>
      </c>
      <c r="F3656" s="149" t="s">
        <v>1250</v>
      </c>
      <c r="G3656" s="149" t="s">
        <v>6498</v>
      </c>
      <c r="H3656" s="149" t="s">
        <v>4833</v>
      </c>
      <c r="I3656" s="149" t="s">
        <v>7881</v>
      </c>
    </row>
    <row r="3657" spans="1:9" x14ac:dyDescent="0.2">
      <c r="A3657" s="149" t="s">
        <v>2920</v>
      </c>
      <c r="D3657" s="149" t="s">
        <v>7882</v>
      </c>
      <c r="E3657" s="149">
        <f t="shared" si="57"/>
        <v>30112740</v>
      </c>
      <c r="F3657" s="149" t="s">
        <v>1250</v>
      </c>
      <c r="G3657" s="149" t="s">
        <v>6498</v>
      </c>
      <c r="H3657" s="149" t="s">
        <v>4833</v>
      </c>
      <c r="I3657" s="149" t="s">
        <v>7883</v>
      </c>
    </row>
    <row r="3658" spans="1:9" x14ac:dyDescent="0.2">
      <c r="A3658" s="149" t="s">
        <v>2920</v>
      </c>
      <c r="D3658" s="149" t="s">
        <v>7884</v>
      </c>
      <c r="E3658" s="149">
        <f t="shared" si="57"/>
        <v>30112780</v>
      </c>
      <c r="F3658" s="149" t="s">
        <v>1250</v>
      </c>
      <c r="G3658" s="149" t="s">
        <v>6498</v>
      </c>
      <c r="H3658" s="149" t="s">
        <v>4833</v>
      </c>
      <c r="I3658" s="149" t="s">
        <v>6493</v>
      </c>
    </row>
    <row r="3659" spans="1:9" x14ac:dyDescent="0.2">
      <c r="A3659" s="149" t="s">
        <v>2920</v>
      </c>
      <c r="D3659" s="149" t="s">
        <v>7885</v>
      </c>
      <c r="E3659" s="149">
        <f t="shared" si="57"/>
        <v>30113001</v>
      </c>
      <c r="F3659" s="149" t="s">
        <v>1250</v>
      </c>
      <c r="G3659" s="149" t="s">
        <v>6498</v>
      </c>
      <c r="H3659" s="149" t="s">
        <v>7886</v>
      </c>
      <c r="I3659" s="149" t="s">
        <v>7887</v>
      </c>
    </row>
    <row r="3660" spans="1:9" x14ac:dyDescent="0.2">
      <c r="A3660" s="149" t="s">
        <v>2920</v>
      </c>
      <c r="D3660" s="149" t="s">
        <v>7888</v>
      </c>
      <c r="E3660" s="149">
        <f t="shared" si="57"/>
        <v>30113003</v>
      </c>
      <c r="F3660" s="149" t="s">
        <v>1250</v>
      </c>
      <c r="G3660" s="149" t="s">
        <v>6498</v>
      </c>
      <c r="H3660" s="149" t="s">
        <v>7886</v>
      </c>
      <c r="I3660" s="149" t="s">
        <v>7889</v>
      </c>
    </row>
    <row r="3661" spans="1:9" x14ac:dyDescent="0.2">
      <c r="A3661" s="149" t="s">
        <v>2920</v>
      </c>
      <c r="D3661" s="149" t="s">
        <v>7890</v>
      </c>
      <c r="E3661" s="149">
        <f t="shared" si="57"/>
        <v>30113004</v>
      </c>
      <c r="F3661" s="149" t="s">
        <v>1250</v>
      </c>
      <c r="G3661" s="149" t="s">
        <v>6498</v>
      </c>
      <c r="H3661" s="149" t="s">
        <v>7886</v>
      </c>
      <c r="I3661" s="149" t="s">
        <v>7891</v>
      </c>
    </row>
    <row r="3662" spans="1:9" x14ac:dyDescent="0.2">
      <c r="A3662" s="149" t="s">
        <v>2920</v>
      </c>
      <c r="D3662" s="149" t="s">
        <v>7892</v>
      </c>
      <c r="E3662" s="149">
        <f t="shared" si="57"/>
        <v>30113005</v>
      </c>
      <c r="F3662" s="149" t="s">
        <v>1250</v>
      </c>
      <c r="G3662" s="149" t="s">
        <v>6498</v>
      </c>
      <c r="H3662" s="149" t="s">
        <v>7886</v>
      </c>
      <c r="I3662" s="149" t="s">
        <v>7893</v>
      </c>
    </row>
    <row r="3663" spans="1:9" x14ac:dyDescent="0.2">
      <c r="A3663" s="149" t="s">
        <v>2920</v>
      </c>
      <c r="D3663" s="149" t="s">
        <v>7894</v>
      </c>
      <c r="E3663" s="149">
        <f t="shared" si="57"/>
        <v>30113006</v>
      </c>
      <c r="F3663" s="149" t="s">
        <v>1250</v>
      </c>
      <c r="G3663" s="149" t="s">
        <v>6498</v>
      </c>
      <c r="H3663" s="149" t="s">
        <v>7886</v>
      </c>
      <c r="I3663" s="149" t="s">
        <v>7895</v>
      </c>
    </row>
    <row r="3664" spans="1:9" x14ac:dyDescent="0.2">
      <c r="A3664" s="149" t="s">
        <v>2920</v>
      </c>
      <c r="D3664" s="149" t="s">
        <v>7896</v>
      </c>
      <c r="E3664" s="149">
        <f t="shared" si="57"/>
        <v>30113007</v>
      </c>
      <c r="F3664" s="149" t="s">
        <v>1250</v>
      </c>
      <c r="G3664" s="149" t="s">
        <v>6498</v>
      </c>
      <c r="H3664" s="149" t="s">
        <v>7886</v>
      </c>
      <c r="I3664" s="149" t="s">
        <v>7897</v>
      </c>
    </row>
    <row r="3665" spans="1:9" x14ac:dyDescent="0.2">
      <c r="A3665" s="149" t="s">
        <v>2920</v>
      </c>
      <c r="D3665" s="149" t="s">
        <v>7898</v>
      </c>
      <c r="E3665" s="149">
        <f t="shared" si="57"/>
        <v>30113201</v>
      </c>
      <c r="F3665" s="149" t="s">
        <v>1250</v>
      </c>
      <c r="G3665" s="149" t="s">
        <v>6498</v>
      </c>
      <c r="H3665" s="149" t="s">
        <v>7899</v>
      </c>
      <c r="I3665" s="149" t="s">
        <v>7900</v>
      </c>
    </row>
    <row r="3666" spans="1:9" x14ac:dyDescent="0.2">
      <c r="A3666" s="149" t="s">
        <v>2920</v>
      </c>
      <c r="D3666" s="149" t="s">
        <v>7901</v>
      </c>
      <c r="E3666" s="149">
        <f t="shared" si="57"/>
        <v>30113205</v>
      </c>
      <c r="F3666" s="149" t="s">
        <v>1250</v>
      </c>
      <c r="G3666" s="149" t="s">
        <v>6498</v>
      </c>
      <c r="H3666" s="149" t="s">
        <v>7899</v>
      </c>
      <c r="I3666" s="149" t="s">
        <v>7902</v>
      </c>
    </row>
    <row r="3667" spans="1:9" x14ac:dyDescent="0.2">
      <c r="A3667" s="149" t="s">
        <v>2920</v>
      </c>
      <c r="D3667" s="149" t="s">
        <v>7903</v>
      </c>
      <c r="E3667" s="149">
        <f t="shared" si="57"/>
        <v>30113210</v>
      </c>
      <c r="F3667" s="149" t="s">
        <v>1250</v>
      </c>
      <c r="G3667" s="149" t="s">
        <v>6498</v>
      </c>
      <c r="H3667" s="149" t="s">
        <v>7899</v>
      </c>
      <c r="I3667" s="149" t="s">
        <v>7904</v>
      </c>
    </row>
    <row r="3668" spans="1:9" x14ac:dyDescent="0.2">
      <c r="A3668" s="149" t="s">
        <v>2920</v>
      </c>
      <c r="D3668" s="149" t="s">
        <v>7905</v>
      </c>
      <c r="E3668" s="149">
        <f t="shared" si="57"/>
        <v>30113221</v>
      </c>
      <c r="F3668" s="149" t="s">
        <v>1250</v>
      </c>
      <c r="G3668" s="149" t="s">
        <v>6498</v>
      </c>
      <c r="H3668" s="149" t="s">
        <v>7899</v>
      </c>
      <c r="I3668" s="149" t="s">
        <v>7906</v>
      </c>
    </row>
    <row r="3669" spans="1:9" x14ac:dyDescent="0.2">
      <c r="A3669" s="149" t="s">
        <v>2920</v>
      </c>
      <c r="D3669" s="149" t="s">
        <v>7907</v>
      </c>
      <c r="E3669" s="149">
        <f t="shared" si="57"/>
        <v>30113222</v>
      </c>
      <c r="F3669" s="149" t="s">
        <v>1250</v>
      </c>
      <c r="G3669" s="149" t="s">
        <v>6498</v>
      </c>
      <c r="H3669" s="149" t="s">
        <v>7899</v>
      </c>
      <c r="I3669" s="149" t="s">
        <v>7908</v>
      </c>
    </row>
    <row r="3670" spans="1:9" x14ac:dyDescent="0.2">
      <c r="A3670" s="149" t="s">
        <v>2920</v>
      </c>
      <c r="D3670" s="149" t="s">
        <v>7909</v>
      </c>
      <c r="E3670" s="149">
        <f t="shared" si="57"/>
        <v>30113223</v>
      </c>
      <c r="F3670" s="149" t="s">
        <v>1250</v>
      </c>
      <c r="G3670" s="149" t="s">
        <v>6498</v>
      </c>
      <c r="H3670" s="149" t="s">
        <v>7899</v>
      </c>
      <c r="I3670" s="149" t="s">
        <v>7910</v>
      </c>
    </row>
    <row r="3671" spans="1:9" x14ac:dyDescent="0.2">
      <c r="A3671" s="149" t="s">
        <v>2920</v>
      </c>
      <c r="D3671" s="149" t="s">
        <v>7911</v>
      </c>
      <c r="E3671" s="149">
        <f t="shared" si="57"/>
        <v>30113224</v>
      </c>
      <c r="F3671" s="149" t="s">
        <v>1250</v>
      </c>
      <c r="G3671" s="149" t="s">
        <v>6498</v>
      </c>
      <c r="H3671" s="149" t="s">
        <v>7899</v>
      </c>
      <c r="I3671" s="149" t="s">
        <v>7912</v>
      </c>
    </row>
    <row r="3672" spans="1:9" x14ac:dyDescent="0.2">
      <c r="A3672" s="149" t="s">
        <v>2920</v>
      </c>
      <c r="D3672" s="149" t="s">
        <v>7913</v>
      </c>
      <c r="E3672" s="149">
        <f t="shared" si="57"/>
        <v>30113227</v>
      </c>
      <c r="F3672" s="149" t="s">
        <v>1250</v>
      </c>
      <c r="G3672" s="149" t="s">
        <v>6498</v>
      </c>
      <c r="H3672" s="149" t="s">
        <v>7899</v>
      </c>
      <c r="I3672" s="149" t="s">
        <v>6493</v>
      </c>
    </row>
    <row r="3673" spans="1:9" x14ac:dyDescent="0.2">
      <c r="A3673" s="149" t="s">
        <v>2920</v>
      </c>
      <c r="D3673" s="149" t="s">
        <v>7914</v>
      </c>
      <c r="E3673" s="149">
        <f t="shared" si="57"/>
        <v>30113299</v>
      </c>
      <c r="F3673" s="149" t="s">
        <v>1250</v>
      </c>
      <c r="G3673" s="149" t="s">
        <v>6498</v>
      </c>
      <c r="H3673" s="149" t="s">
        <v>7899</v>
      </c>
      <c r="I3673" s="149" t="s">
        <v>6243</v>
      </c>
    </row>
    <row r="3674" spans="1:9" x14ac:dyDescent="0.2">
      <c r="A3674" s="149" t="s">
        <v>2920</v>
      </c>
      <c r="D3674" s="149" t="s">
        <v>7915</v>
      </c>
      <c r="E3674" s="149">
        <f t="shared" si="57"/>
        <v>30113301</v>
      </c>
      <c r="F3674" s="149" t="s">
        <v>1250</v>
      </c>
      <c r="G3674" s="149" t="s">
        <v>6498</v>
      </c>
      <c r="H3674" s="149" t="s">
        <v>7916</v>
      </c>
      <c r="I3674" s="149" t="s">
        <v>2383</v>
      </c>
    </row>
    <row r="3675" spans="1:9" x14ac:dyDescent="0.2">
      <c r="A3675" s="149" t="s">
        <v>2920</v>
      </c>
      <c r="D3675" s="149" t="s">
        <v>7917</v>
      </c>
      <c r="E3675" s="149">
        <f t="shared" si="57"/>
        <v>30113302</v>
      </c>
      <c r="F3675" s="149" t="s">
        <v>1250</v>
      </c>
      <c r="G3675" s="149" t="s">
        <v>6498</v>
      </c>
      <c r="H3675" s="149" t="s">
        <v>7916</v>
      </c>
      <c r="I3675" s="149" t="s">
        <v>7918</v>
      </c>
    </row>
    <row r="3676" spans="1:9" x14ac:dyDescent="0.2">
      <c r="A3676" s="149" t="s">
        <v>2920</v>
      </c>
      <c r="D3676" s="149" t="s">
        <v>7919</v>
      </c>
      <c r="E3676" s="149">
        <f t="shared" si="57"/>
        <v>30113303</v>
      </c>
      <c r="F3676" s="149" t="s">
        <v>1250</v>
      </c>
      <c r="G3676" s="149" t="s">
        <v>6498</v>
      </c>
      <c r="H3676" s="149" t="s">
        <v>7916</v>
      </c>
      <c r="I3676" s="149" t="s">
        <v>7920</v>
      </c>
    </row>
    <row r="3677" spans="1:9" x14ac:dyDescent="0.2">
      <c r="A3677" s="149" t="s">
        <v>2920</v>
      </c>
      <c r="D3677" s="149" t="s">
        <v>7921</v>
      </c>
      <c r="E3677" s="149">
        <f t="shared" si="57"/>
        <v>30113380</v>
      </c>
      <c r="F3677" s="149" t="s">
        <v>1250</v>
      </c>
      <c r="G3677" s="149" t="s">
        <v>6498</v>
      </c>
      <c r="H3677" s="149" t="s">
        <v>7916</v>
      </c>
      <c r="I3677" s="149" t="s">
        <v>6493</v>
      </c>
    </row>
    <row r="3678" spans="1:9" x14ac:dyDescent="0.2">
      <c r="A3678" s="149" t="s">
        <v>2920</v>
      </c>
      <c r="D3678" s="149" t="s">
        <v>7922</v>
      </c>
      <c r="E3678" s="149">
        <f t="shared" si="57"/>
        <v>30113701</v>
      </c>
      <c r="F3678" s="149" t="s">
        <v>1250</v>
      </c>
      <c r="G3678" s="149" t="s">
        <v>6498</v>
      </c>
      <c r="H3678" s="149" t="s">
        <v>7923</v>
      </c>
      <c r="I3678" s="149" t="s">
        <v>7924</v>
      </c>
    </row>
    <row r="3679" spans="1:9" x14ac:dyDescent="0.2">
      <c r="A3679" s="149" t="s">
        <v>2920</v>
      </c>
      <c r="D3679" s="149" t="s">
        <v>7925</v>
      </c>
      <c r="E3679" s="149">
        <f t="shared" si="57"/>
        <v>30113710</v>
      </c>
      <c r="F3679" s="149" t="s">
        <v>1250</v>
      </c>
      <c r="G3679" s="149" t="s">
        <v>6498</v>
      </c>
      <c r="H3679" s="149" t="s">
        <v>7923</v>
      </c>
      <c r="I3679" s="149" t="s">
        <v>7926</v>
      </c>
    </row>
    <row r="3680" spans="1:9" x14ac:dyDescent="0.2">
      <c r="A3680" s="149" t="s">
        <v>2920</v>
      </c>
      <c r="D3680" s="149" t="s">
        <v>7927</v>
      </c>
      <c r="E3680" s="149">
        <f t="shared" si="57"/>
        <v>30113799</v>
      </c>
      <c r="F3680" s="149" t="s">
        <v>1250</v>
      </c>
      <c r="G3680" s="149" t="s">
        <v>6498</v>
      </c>
      <c r="H3680" s="149" t="s">
        <v>7923</v>
      </c>
      <c r="I3680" s="149" t="s">
        <v>7928</v>
      </c>
    </row>
    <row r="3681" spans="1:9" x14ac:dyDescent="0.2">
      <c r="A3681" s="149" t="s">
        <v>2920</v>
      </c>
      <c r="D3681" s="149" t="s">
        <v>7929</v>
      </c>
      <c r="E3681" s="149">
        <f t="shared" si="57"/>
        <v>30114001</v>
      </c>
      <c r="F3681" s="149" t="s">
        <v>1250</v>
      </c>
      <c r="G3681" s="149" t="s">
        <v>6498</v>
      </c>
      <c r="H3681" s="149" t="s">
        <v>7930</v>
      </c>
      <c r="I3681" s="149" t="s">
        <v>3555</v>
      </c>
    </row>
    <row r="3682" spans="1:9" x14ac:dyDescent="0.2">
      <c r="A3682" s="149" t="s">
        <v>2920</v>
      </c>
      <c r="D3682" s="149" t="s">
        <v>7931</v>
      </c>
      <c r="E3682" s="149">
        <f t="shared" si="57"/>
        <v>30114002</v>
      </c>
      <c r="F3682" s="149" t="s">
        <v>1250</v>
      </c>
      <c r="G3682" s="149" t="s">
        <v>6498</v>
      </c>
      <c r="H3682" s="149" t="s">
        <v>7930</v>
      </c>
      <c r="I3682" s="149" t="s">
        <v>7932</v>
      </c>
    </row>
    <row r="3683" spans="1:9" x14ac:dyDescent="0.2">
      <c r="A3683" s="149" t="s">
        <v>2920</v>
      </c>
      <c r="D3683" s="149" t="s">
        <v>7933</v>
      </c>
      <c r="E3683" s="149">
        <f t="shared" si="57"/>
        <v>30114003</v>
      </c>
      <c r="F3683" s="149" t="s">
        <v>1250</v>
      </c>
      <c r="G3683" s="149" t="s">
        <v>6498</v>
      </c>
      <c r="H3683" s="149" t="s">
        <v>7930</v>
      </c>
      <c r="I3683" s="149" t="s">
        <v>10022</v>
      </c>
    </row>
    <row r="3684" spans="1:9" x14ac:dyDescent="0.2">
      <c r="A3684" s="149" t="s">
        <v>2920</v>
      </c>
      <c r="D3684" s="149" t="s">
        <v>7934</v>
      </c>
      <c r="E3684" s="149">
        <f t="shared" si="57"/>
        <v>30114004</v>
      </c>
      <c r="F3684" s="149" t="s">
        <v>1250</v>
      </c>
      <c r="G3684" s="149" t="s">
        <v>6498</v>
      </c>
      <c r="H3684" s="149" t="s">
        <v>7930</v>
      </c>
      <c r="I3684" s="149" t="s">
        <v>7935</v>
      </c>
    </row>
    <row r="3685" spans="1:9" x14ac:dyDescent="0.2">
      <c r="A3685" s="149" t="s">
        <v>2920</v>
      </c>
      <c r="D3685" s="149" t="s">
        <v>7936</v>
      </c>
      <c r="E3685" s="149">
        <f t="shared" si="57"/>
        <v>30114005</v>
      </c>
      <c r="F3685" s="149" t="s">
        <v>1250</v>
      </c>
      <c r="G3685" s="149" t="s">
        <v>6498</v>
      </c>
      <c r="H3685" s="149" t="s">
        <v>7930</v>
      </c>
      <c r="I3685" s="149" t="s">
        <v>2383</v>
      </c>
    </row>
    <row r="3686" spans="1:9" x14ac:dyDescent="0.2">
      <c r="A3686" s="149" t="s">
        <v>2920</v>
      </c>
      <c r="D3686" s="149" t="s">
        <v>7937</v>
      </c>
      <c r="E3686" s="149">
        <f t="shared" si="57"/>
        <v>30115201</v>
      </c>
      <c r="F3686" s="149" t="s">
        <v>1250</v>
      </c>
      <c r="G3686" s="149" t="s">
        <v>6498</v>
      </c>
      <c r="H3686" s="149" t="s">
        <v>7938</v>
      </c>
      <c r="I3686" s="149" t="s">
        <v>2383</v>
      </c>
    </row>
    <row r="3687" spans="1:9" x14ac:dyDescent="0.2">
      <c r="A3687" s="149" t="s">
        <v>2920</v>
      </c>
      <c r="D3687" s="149" t="s">
        <v>7939</v>
      </c>
      <c r="E3687" s="149">
        <f t="shared" si="57"/>
        <v>30115301</v>
      </c>
      <c r="F3687" s="149" t="s">
        <v>1250</v>
      </c>
      <c r="G3687" s="149" t="s">
        <v>6498</v>
      </c>
      <c r="H3687" s="149" t="s">
        <v>7940</v>
      </c>
      <c r="I3687" s="149" t="s">
        <v>2383</v>
      </c>
    </row>
    <row r="3688" spans="1:9" x14ac:dyDescent="0.2">
      <c r="A3688" s="149" t="s">
        <v>2920</v>
      </c>
      <c r="D3688" s="149" t="s">
        <v>7941</v>
      </c>
      <c r="E3688" s="149">
        <f t="shared" si="57"/>
        <v>30115310</v>
      </c>
      <c r="F3688" s="149" t="s">
        <v>1250</v>
      </c>
      <c r="G3688" s="149" t="s">
        <v>6498</v>
      </c>
      <c r="H3688" s="149" t="s">
        <v>7940</v>
      </c>
      <c r="I3688" s="149" t="s">
        <v>7942</v>
      </c>
    </row>
    <row r="3689" spans="1:9" x14ac:dyDescent="0.2">
      <c r="A3689" s="149" t="s">
        <v>2920</v>
      </c>
      <c r="D3689" s="149" t="s">
        <v>7943</v>
      </c>
      <c r="E3689" s="149">
        <f t="shared" si="57"/>
        <v>30115311</v>
      </c>
      <c r="F3689" s="149" t="s">
        <v>1250</v>
      </c>
      <c r="G3689" s="149" t="s">
        <v>6498</v>
      </c>
      <c r="H3689" s="149" t="s">
        <v>7940</v>
      </c>
      <c r="I3689" s="149" t="s">
        <v>7944</v>
      </c>
    </row>
    <row r="3690" spans="1:9" x14ac:dyDescent="0.2">
      <c r="A3690" s="149" t="s">
        <v>2920</v>
      </c>
      <c r="D3690" s="149" t="s">
        <v>7945</v>
      </c>
      <c r="E3690" s="149">
        <f t="shared" si="57"/>
        <v>30115312</v>
      </c>
      <c r="F3690" s="149" t="s">
        <v>1250</v>
      </c>
      <c r="G3690" s="149" t="s">
        <v>6498</v>
      </c>
      <c r="H3690" s="149" t="s">
        <v>7940</v>
      </c>
      <c r="I3690" s="149" t="s">
        <v>7946</v>
      </c>
    </row>
    <row r="3691" spans="1:9" x14ac:dyDescent="0.2">
      <c r="A3691" s="149" t="s">
        <v>2920</v>
      </c>
      <c r="D3691" s="149" t="s">
        <v>7947</v>
      </c>
      <c r="E3691" s="149">
        <f t="shared" si="57"/>
        <v>30115320</v>
      </c>
      <c r="F3691" s="149" t="s">
        <v>1250</v>
      </c>
      <c r="G3691" s="149" t="s">
        <v>6498</v>
      </c>
      <c r="H3691" s="149" t="s">
        <v>7940</v>
      </c>
      <c r="I3691" s="149" t="s">
        <v>7948</v>
      </c>
    </row>
    <row r="3692" spans="1:9" x14ac:dyDescent="0.2">
      <c r="A3692" s="149" t="s">
        <v>2920</v>
      </c>
      <c r="D3692" s="149" t="s">
        <v>7949</v>
      </c>
      <c r="E3692" s="149">
        <f t="shared" si="57"/>
        <v>30115321</v>
      </c>
      <c r="F3692" s="149" t="s">
        <v>1250</v>
      </c>
      <c r="G3692" s="149" t="s">
        <v>6498</v>
      </c>
      <c r="H3692" s="149" t="s">
        <v>7940</v>
      </c>
      <c r="I3692" s="149" t="s">
        <v>7950</v>
      </c>
    </row>
    <row r="3693" spans="1:9" x14ac:dyDescent="0.2">
      <c r="A3693" s="149" t="s">
        <v>2920</v>
      </c>
      <c r="D3693" s="149" t="s">
        <v>7951</v>
      </c>
      <c r="E3693" s="149">
        <f t="shared" si="57"/>
        <v>30115322</v>
      </c>
      <c r="F3693" s="149" t="s">
        <v>1250</v>
      </c>
      <c r="G3693" s="149" t="s">
        <v>6498</v>
      </c>
      <c r="H3693" s="149" t="s">
        <v>7940</v>
      </c>
      <c r="I3693" s="149" t="s">
        <v>7952</v>
      </c>
    </row>
    <row r="3694" spans="1:9" x14ac:dyDescent="0.2">
      <c r="A3694" s="149" t="s">
        <v>2920</v>
      </c>
      <c r="D3694" s="149" t="s">
        <v>7953</v>
      </c>
      <c r="E3694" s="149">
        <f t="shared" si="57"/>
        <v>30115380</v>
      </c>
      <c r="F3694" s="149" t="s">
        <v>1250</v>
      </c>
      <c r="G3694" s="149" t="s">
        <v>6498</v>
      </c>
      <c r="H3694" s="149" t="s">
        <v>7940</v>
      </c>
      <c r="I3694" s="149" t="s">
        <v>6493</v>
      </c>
    </row>
    <row r="3695" spans="1:9" x14ac:dyDescent="0.2">
      <c r="A3695" s="149" t="s">
        <v>2920</v>
      </c>
      <c r="D3695" s="149" t="s">
        <v>7954</v>
      </c>
      <c r="E3695" s="149">
        <f t="shared" si="57"/>
        <v>30115601</v>
      </c>
      <c r="F3695" s="149" t="s">
        <v>1250</v>
      </c>
      <c r="G3695" s="149" t="s">
        <v>6498</v>
      </c>
      <c r="H3695" s="149" t="s">
        <v>7955</v>
      </c>
      <c r="I3695" s="149" t="s">
        <v>2383</v>
      </c>
    </row>
    <row r="3696" spans="1:9" x14ac:dyDescent="0.2">
      <c r="A3696" s="149" t="s">
        <v>2920</v>
      </c>
      <c r="D3696" s="149" t="s">
        <v>7956</v>
      </c>
      <c r="E3696" s="149">
        <f t="shared" si="57"/>
        <v>30115602</v>
      </c>
      <c r="F3696" s="149" t="s">
        <v>1250</v>
      </c>
      <c r="G3696" s="149" t="s">
        <v>6498</v>
      </c>
      <c r="H3696" s="149" t="s">
        <v>7955</v>
      </c>
      <c r="I3696" s="149" t="s">
        <v>7957</v>
      </c>
    </row>
    <row r="3697" spans="1:9" x14ac:dyDescent="0.2">
      <c r="A3697" s="149" t="s">
        <v>2920</v>
      </c>
      <c r="D3697" s="149" t="s">
        <v>7958</v>
      </c>
      <c r="E3697" s="149">
        <f t="shared" si="57"/>
        <v>30115603</v>
      </c>
      <c r="F3697" s="149" t="s">
        <v>1250</v>
      </c>
      <c r="G3697" s="149" t="s">
        <v>6498</v>
      </c>
      <c r="H3697" s="149" t="s">
        <v>7955</v>
      </c>
      <c r="I3697" s="149" t="s">
        <v>7959</v>
      </c>
    </row>
    <row r="3698" spans="1:9" x14ac:dyDescent="0.2">
      <c r="A3698" s="149" t="s">
        <v>2920</v>
      </c>
      <c r="D3698" s="149" t="s">
        <v>7960</v>
      </c>
      <c r="E3698" s="149">
        <f t="shared" si="57"/>
        <v>30115604</v>
      </c>
      <c r="F3698" s="149" t="s">
        <v>1250</v>
      </c>
      <c r="G3698" s="149" t="s">
        <v>6498</v>
      </c>
      <c r="H3698" s="149" t="s">
        <v>7955</v>
      </c>
      <c r="I3698" s="149" t="s">
        <v>7961</v>
      </c>
    </row>
    <row r="3699" spans="1:9" x14ac:dyDescent="0.2">
      <c r="A3699" s="149" t="s">
        <v>2920</v>
      </c>
      <c r="D3699" s="149" t="s">
        <v>7962</v>
      </c>
      <c r="E3699" s="149">
        <f t="shared" si="57"/>
        <v>30115605</v>
      </c>
      <c r="F3699" s="149" t="s">
        <v>1250</v>
      </c>
      <c r="G3699" s="149" t="s">
        <v>6498</v>
      </c>
      <c r="H3699" s="149" t="s">
        <v>7955</v>
      </c>
      <c r="I3699" s="149" t="s">
        <v>7963</v>
      </c>
    </row>
    <row r="3700" spans="1:9" x14ac:dyDescent="0.2">
      <c r="A3700" s="149" t="s">
        <v>2920</v>
      </c>
      <c r="D3700" s="149" t="s">
        <v>7964</v>
      </c>
      <c r="E3700" s="149">
        <f t="shared" si="57"/>
        <v>30115606</v>
      </c>
      <c r="F3700" s="149" t="s">
        <v>1250</v>
      </c>
      <c r="G3700" s="149" t="s">
        <v>6498</v>
      </c>
      <c r="H3700" s="149" t="s">
        <v>7955</v>
      </c>
      <c r="I3700" s="149" t="s">
        <v>7965</v>
      </c>
    </row>
    <row r="3701" spans="1:9" x14ac:dyDescent="0.2">
      <c r="A3701" s="149" t="s">
        <v>2920</v>
      </c>
      <c r="D3701" s="149" t="s">
        <v>7966</v>
      </c>
      <c r="E3701" s="149">
        <f t="shared" si="57"/>
        <v>30115607</v>
      </c>
      <c r="F3701" s="149" t="s">
        <v>1250</v>
      </c>
      <c r="G3701" s="149" t="s">
        <v>6498</v>
      </c>
      <c r="H3701" s="149" t="s">
        <v>7955</v>
      </c>
      <c r="I3701" s="149" t="s">
        <v>7967</v>
      </c>
    </row>
    <row r="3702" spans="1:9" x14ac:dyDescent="0.2">
      <c r="A3702" s="149" t="s">
        <v>2920</v>
      </c>
      <c r="D3702" s="149" t="s">
        <v>7968</v>
      </c>
      <c r="E3702" s="149">
        <f t="shared" si="57"/>
        <v>30115609</v>
      </c>
      <c r="F3702" s="149" t="s">
        <v>1250</v>
      </c>
      <c r="G3702" s="149" t="s">
        <v>6498</v>
      </c>
      <c r="H3702" s="149" t="s">
        <v>7955</v>
      </c>
      <c r="I3702" s="149" t="s">
        <v>7969</v>
      </c>
    </row>
    <row r="3703" spans="1:9" x14ac:dyDescent="0.2">
      <c r="A3703" s="149" t="s">
        <v>2920</v>
      </c>
      <c r="D3703" s="149" t="s">
        <v>7970</v>
      </c>
      <c r="E3703" s="149">
        <f t="shared" si="57"/>
        <v>30115680</v>
      </c>
      <c r="F3703" s="149" t="s">
        <v>1250</v>
      </c>
      <c r="G3703" s="149" t="s">
        <v>6498</v>
      </c>
      <c r="H3703" s="149" t="s">
        <v>7955</v>
      </c>
      <c r="I3703" s="149" t="s">
        <v>6493</v>
      </c>
    </row>
    <row r="3704" spans="1:9" x14ac:dyDescent="0.2">
      <c r="A3704" s="149" t="s">
        <v>2920</v>
      </c>
      <c r="D3704" s="149" t="s">
        <v>7971</v>
      </c>
      <c r="E3704" s="149">
        <f t="shared" si="57"/>
        <v>30115701</v>
      </c>
      <c r="F3704" s="149" t="s">
        <v>1250</v>
      </c>
      <c r="G3704" s="149" t="s">
        <v>6498</v>
      </c>
      <c r="H3704" s="149" t="s">
        <v>7972</v>
      </c>
      <c r="I3704" s="149" t="s">
        <v>2383</v>
      </c>
    </row>
    <row r="3705" spans="1:9" x14ac:dyDescent="0.2">
      <c r="A3705" s="149" t="s">
        <v>2920</v>
      </c>
      <c r="D3705" s="149" t="s">
        <v>7973</v>
      </c>
      <c r="E3705" s="149">
        <f t="shared" si="57"/>
        <v>30115702</v>
      </c>
      <c r="F3705" s="149" t="s">
        <v>1250</v>
      </c>
      <c r="G3705" s="149" t="s">
        <v>6498</v>
      </c>
      <c r="H3705" s="149" t="s">
        <v>7972</v>
      </c>
      <c r="I3705" s="149" t="s">
        <v>7974</v>
      </c>
    </row>
    <row r="3706" spans="1:9" x14ac:dyDescent="0.2">
      <c r="A3706" s="149" t="s">
        <v>2920</v>
      </c>
      <c r="D3706" s="149" t="s">
        <v>7975</v>
      </c>
      <c r="E3706" s="149">
        <f t="shared" si="57"/>
        <v>30115703</v>
      </c>
      <c r="F3706" s="149" t="s">
        <v>1250</v>
      </c>
      <c r="G3706" s="149" t="s">
        <v>6498</v>
      </c>
      <c r="H3706" s="149" t="s">
        <v>7972</v>
      </c>
      <c r="I3706" s="149" t="s">
        <v>7976</v>
      </c>
    </row>
    <row r="3707" spans="1:9" x14ac:dyDescent="0.2">
      <c r="A3707" s="149" t="s">
        <v>2920</v>
      </c>
      <c r="D3707" s="149" t="s">
        <v>7977</v>
      </c>
      <c r="E3707" s="149">
        <f t="shared" si="57"/>
        <v>30115704</v>
      </c>
      <c r="F3707" s="149" t="s">
        <v>1250</v>
      </c>
      <c r="G3707" s="149" t="s">
        <v>6498</v>
      </c>
      <c r="H3707" s="149" t="s">
        <v>7972</v>
      </c>
      <c r="I3707" s="149" t="s">
        <v>7978</v>
      </c>
    </row>
    <row r="3708" spans="1:9" x14ac:dyDescent="0.2">
      <c r="A3708" s="149" t="s">
        <v>2920</v>
      </c>
      <c r="D3708" s="149" t="s">
        <v>7979</v>
      </c>
      <c r="E3708" s="149">
        <f t="shared" si="57"/>
        <v>30115780</v>
      </c>
      <c r="F3708" s="149" t="s">
        <v>1250</v>
      </c>
      <c r="G3708" s="149" t="s">
        <v>6498</v>
      </c>
      <c r="H3708" s="149" t="s">
        <v>7972</v>
      </c>
      <c r="I3708" s="149" t="s">
        <v>6493</v>
      </c>
    </row>
    <row r="3709" spans="1:9" x14ac:dyDescent="0.2">
      <c r="A3709" s="149" t="s">
        <v>2920</v>
      </c>
      <c r="D3709" s="149" t="s">
        <v>7980</v>
      </c>
      <c r="E3709" s="149">
        <f t="shared" si="57"/>
        <v>30115801</v>
      </c>
      <c r="F3709" s="149" t="s">
        <v>1250</v>
      </c>
      <c r="G3709" s="149" t="s">
        <v>6498</v>
      </c>
      <c r="H3709" s="149" t="s">
        <v>4962</v>
      </c>
      <c r="I3709" s="149" t="s">
        <v>2383</v>
      </c>
    </row>
    <row r="3710" spans="1:9" x14ac:dyDescent="0.2">
      <c r="A3710" s="149" t="s">
        <v>2920</v>
      </c>
      <c r="D3710" s="149" t="s">
        <v>4963</v>
      </c>
      <c r="E3710" s="149">
        <f t="shared" si="57"/>
        <v>30115802</v>
      </c>
      <c r="F3710" s="149" t="s">
        <v>1250</v>
      </c>
      <c r="G3710" s="149" t="s">
        <v>6498</v>
      </c>
      <c r="H3710" s="149" t="s">
        <v>4962</v>
      </c>
      <c r="I3710" s="149" t="s">
        <v>4964</v>
      </c>
    </row>
    <row r="3711" spans="1:9" x14ac:dyDescent="0.2">
      <c r="A3711" s="149" t="s">
        <v>2920</v>
      </c>
      <c r="D3711" s="149" t="s">
        <v>4965</v>
      </c>
      <c r="E3711" s="149">
        <f t="shared" si="57"/>
        <v>30115803</v>
      </c>
      <c r="F3711" s="149" t="s">
        <v>1250</v>
      </c>
      <c r="G3711" s="149" t="s">
        <v>6498</v>
      </c>
      <c r="H3711" s="149" t="s">
        <v>4962</v>
      </c>
      <c r="I3711" s="149" t="s">
        <v>4966</v>
      </c>
    </row>
    <row r="3712" spans="1:9" x14ac:dyDescent="0.2">
      <c r="A3712" s="149" t="s">
        <v>2920</v>
      </c>
      <c r="D3712" s="149" t="s">
        <v>4967</v>
      </c>
      <c r="E3712" s="149">
        <f t="shared" si="57"/>
        <v>30115821</v>
      </c>
      <c r="F3712" s="149" t="s">
        <v>1250</v>
      </c>
      <c r="G3712" s="149" t="s">
        <v>6498</v>
      </c>
      <c r="H3712" s="149" t="s">
        <v>4962</v>
      </c>
      <c r="I3712" s="149" t="s">
        <v>4968</v>
      </c>
    </row>
    <row r="3713" spans="1:9" x14ac:dyDescent="0.2">
      <c r="A3713" s="149" t="s">
        <v>2920</v>
      </c>
      <c r="D3713" s="149" t="s">
        <v>4969</v>
      </c>
      <c r="E3713" s="149">
        <f t="shared" si="57"/>
        <v>30115822</v>
      </c>
      <c r="F3713" s="149" t="s">
        <v>1250</v>
      </c>
      <c r="G3713" s="149" t="s">
        <v>6498</v>
      </c>
      <c r="H3713" s="149" t="s">
        <v>4962</v>
      </c>
      <c r="I3713" s="149" t="s">
        <v>4970</v>
      </c>
    </row>
    <row r="3714" spans="1:9" x14ac:dyDescent="0.2">
      <c r="A3714" s="149" t="s">
        <v>2920</v>
      </c>
      <c r="D3714" s="149" t="s">
        <v>4971</v>
      </c>
      <c r="E3714" s="149">
        <f t="shared" ref="E3714:E3777" si="58">VALUE(D3714)</f>
        <v>30115880</v>
      </c>
      <c r="F3714" s="149" t="s">
        <v>1250</v>
      </c>
      <c r="G3714" s="149" t="s">
        <v>6498</v>
      </c>
      <c r="H3714" s="149" t="s">
        <v>4962</v>
      </c>
      <c r="I3714" s="149" t="s">
        <v>6493</v>
      </c>
    </row>
    <row r="3715" spans="1:9" x14ac:dyDescent="0.2">
      <c r="A3715" s="149" t="s">
        <v>2920</v>
      </c>
      <c r="D3715" s="149" t="s">
        <v>4972</v>
      </c>
      <c r="E3715" s="149">
        <f t="shared" si="58"/>
        <v>30116701</v>
      </c>
      <c r="F3715" s="149" t="s">
        <v>1250</v>
      </c>
      <c r="G3715" s="149" t="s">
        <v>6498</v>
      </c>
      <c r="H3715" s="149" t="s">
        <v>4973</v>
      </c>
      <c r="I3715" s="149" t="s">
        <v>2383</v>
      </c>
    </row>
    <row r="3716" spans="1:9" x14ac:dyDescent="0.2">
      <c r="A3716" s="149" t="s">
        <v>2920</v>
      </c>
      <c r="D3716" s="149" t="s">
        <v>4974</v>
      </c>
      <c r="E3716" s="149">
        <f t="shared" si="58"/>
        <v>30116702</v>
      </c>
      <c r="F3716" s="149" t="s">
        <v>1250</v>
      </c>
      <c r="G3716" s="149" t="s">
        <v>6498</v>
      </c>
      <c r="H3716" s="149" t="s">
        <v>4973</v>
      </c>
      <c r="I3716" s="149" t="s">
        <v>4975</v>
      </c>
    </row>
    <row r="3717" spans="1:9" x14ac:dyDescent="0.2">
      <c r="A3717" s="149" t="s">
        <v>2920</v>
      </c>
      <c r="D3717" s="149" t="s">
        <v>4976</v>
      </c>
      <c r="E3717" s="149">
        <f t="shared" si="58"/>
        <v>30116703</v>
      </c>
      <c r="F3717" s="149" t="s">
        <v>1250</v>
      </c>
      <c r="G3717" s="149" t="s">
        <v>6498</v>
      </c>
      <c r="H3717" s="149" t="s">
        <v>4973</v>
      </c>
      <c r="I3717" s="149" t="s">
        <v>4977</v>
      </c>
    </row>
    <row r="3718" spans="1:9" x14ac:dyDescent="0.2">
      <c r="A3718" s="149" t="s">
        <v>2920</v>
      </c>
      <c r="D3718" s="149" t="s">
        <v>4978</v>
      </c>
      <c r="E3718" s="149">
        <f t="shared" si="58"/>
        <v>30116704</v>
      </c>
      <c r="F3718" s="149" t="s">
        <v>1250</v>
      </c>
      <c r="G3718" s="149" t="s">
        <v>6498</v>
      </c>
      <c r="H3718" s="149" t="s">
        <v>4973</v>
      </c>
      <c r="I3718" s="149" t="s">
        <v>4979</v>
      </c>
    </row>
    <row r="3719" spans="1:9" x14ac:dyDescent="0.2">
      <c r="A3719" s="149" t="s">
        <v>2920</v>
      </c>
      <c r="D3719" s="149" t="s">
        <v>4980</v>
      </c>
      <c r="E3719" s="149">
        <f t="shared" si="58"/>
        <v>30116780</v>
      </c>
      <c r="F3719" s="149" t="s">
        <v>1250</v>
      </c>
      <c r="G3719" s="149" t="s">
        <v>6498</v>
      </c>
      <c r="H3719" s="149" t="s">
        <v>4973</v>
      </c>
      <c r="I3719" s="149" t="s">
        <v>6493</v>
      </c>
    </row>
    <row r="3720" spans="1:9" x14ac:dyDescent="0.2">
      <c r="A3720" s="149" t="s">
        <v>2920</v>
      </c>
      <c r="D3720" s="149" t="s">
        <v>4981</v>
      </c>
      <c r="E3720" s="149">
        <f t="shared" si="58"/>
        <v>30116799</v>
      </c>
      <c r="F3720" s="149" t="s">
        <v>1250</v>
      </c>
      <c r="G3720" s="149" t="s">
        <v>6498</v>
      </c>
      <c r="H3720" s="149" t="s">
        <v>4973</v>
      </c>
      <c r="I3720" s="149" t="s">
        <v>6243</v>
      </c>
    </row>
    <row r="3721" spans="1:9" x14ac:dyDescent="0.2">
      <c r="A3721" s="149" t="s">
        <v>2920</v>
      </c>
      <c r="D3721" s="149" t="s">
        <v>4982</v>
      </c>
      <c r="E3721" s="149">
        <f t="shared" si="58"/>
        <v>30116901</v>
      </c>
      <c r="F3721" s="149" t="s">
        <v>1250</v>
      </c>
      <c r="G3721" s="149" t="s">
        <v>6498</v>
      </c>
      <c r="H3721" s="149" t="s">
        <v>4983</v>
      </c>
      <c r="I3721" s="149" t="s">
        <v>2383</v>
      </c>
    </row>
    <row r="3722" spans="1:9" x14ac:dyDescent="0.2">
      <c r="A3722" s="149" t="s">
        <v>2920</v>
      </c>
      <c r="D3722" s="149" t="s">
        <v>4984</v>
      </c>
      <c r="E3722" s="149">
        <f t="shared" si="58"/>
        <v>30116902</v>
      </c>
      <c r="F3722" s="149" t="s">
        <v>1250</v>
      </c>
      <c r="G3722" s="149" t="s">
        <v>6498</v>
      </c>
      <c r="H3722" s="149" t="s">
        <v>4983</v>
      </c>
      <c r="I3722" s="149" t="s">
        <v>4985</v>
      </c>
    </row>
    <row r="3723" spans="1:9" x14ac:dyDescent="0.2">
      <c r="A3723" s="149" t="s">
        <v>2920</v>
      </c>
      <c r="D3723" s="149" t="s">
        <v>4986</v>
      </c>
      <c r="E3723" s="149">
        <f t="shared" si="58"/>
        <v>30116903</v>
      </c>
      <c r="F3723" s="149" t="s">
        <v>1250</v>
      </c>
      <c r="G3723" s="149" t="s">
        <v>6498</v>
      </c>
      <c r="H3723" s="149" t="s">
        <v>4983</v>
      </c>
      <c r="I3723" s="149" t="s">
        <v>4987</v>
      </c>
    </row>
    <row r="3724" spans="1:9" x14ac:dyDescent="0.2">
      <c r="A3724" s="149" t="s">
        <v>2920</v>
      </c>
      <c r="D3724" s="149" t="s">
        <v>4988</v>
      </c>
      <c r="E3724" s="149">
        <f t="shared" si="58"/>
        <v>30116904</v>
      </c>
      <c r="F3724" s="149" t="s">
        <v>1250</v>
      </c>
      <c r="G3724" s="149" t="s">
        <v>6498</v>
      </c>
      <c r="H3724" s="149" t="s">
        <v>4983</v>
      </c>
      <c r="I3724" s="149" t="s">
        <v>4989</v>
      </c>
    </row>
    <row r="3725" spans="1:9" x14ac:dyDescent="0.2">
      <c r="A3725" s="149" t="s">
        <v>2920</v>
      </c>
      <c r="D3725" s="149" t="s">
        <v>4990</v>
      </c>
      <c r="E3725" s="149">
        <f t="shared" si="58"/>
        <v>30116905</v>
      </c>
      <c r="F3725" s="149" t="s">
        <v>1250</v>
      </c>
      <c r="G3725" s="149" t="s">
        <v>6498</v>
      </c>
      <c r="H3725" s="149" t="s">
        <v>4983</v>
      </c>
      <c r="I3725" s="149" t="s">
        <v>10831</v>
      </c>
    </row>
    <row r="3726" spans="1:9" x14ac:dyDescent="0.2">
      <c r="A3726" s="149" t="s">
        <v>2920</v>
      </c>
      <c r="D3726" s="149" t="s">
        <v>10832</v>
      </c>
      <c r="E3726" s="149">
        <f t="shared" si="58"/>
        <v>30116906</v>
      </c>
      <c r="F3726" s="149" t="s">
        <v>1250</v>
      </c>
      <c r="G3726" s="149" t="s">
        <v>6498</v>
      </c>
      <c r="H3726" s="149" t="s">
        <v>4983</v>
      </c>
      <c r="I3726" s="149" t="s">
        <v>10833</v>
      </c>
    </row>
    <row r="3727" spans="1:9" x14ac:dyDescent="0.2">
      <c r="A3727" s="149" t="s">
        <v>2920</v>
      </c>
      <c r="D3727" s="149" t="s">
        <v>10834</v>
      </c>
      <c r="E3727" s="149">
        <f t="shared" si="58"/>
        <v>30116980</v>
      </c>
      <c r="F3727" s="149" t="s">
        <v>1250</v>
      </c>
      <c r="G3727" s="149" t="s">
        <v>6498</v>
      </c>
      <c r="H3727" s="149" t="s">
        <v>4983</v>
      </c>
      <c r="I3727" s="149" t="s">
        <v>6493</v>
      </c>
    </row>
    <row r="3728" spans="1:9" x14ac:dyDescent="0.2">
      <c r="A3728" s="149" t="s">
        <v>2920</v>
      </c>
      <c r="D3728" s="149" t="s">
        <v>10835</v>
      </c>
      <c r="E3728" s="149">
        <f t="shared" si="58"/>
        <v>30117401</v>
      </c>
      <c r="F3728" s="149" t="s">
        <v>1250</v>
      </c>
      <c r="G3728" s="149" t="s">
        <v>6498</v>
      </c>
      <c r="H3728" s="149" t="s">
        <v>10836</v>
      </c>
      <c r="I3728" s="149" t="s">
        <v>2383</v>
      </c>
    </row>
    <row r="3729" spans="1:12" x14ac:dyDescent="0.2">
      <c r="A3729" s="149" t="s">
        <v>2920</v>
      </c>
      <c r="D3729" s="149" t="s">
        <v>10837</v>
      </c>
      <c r="E3729" s="149">
        <f t="shared" si="58"/>
        <v>30117402</v>
      </c>
      <c r="F3729" s="149" t="s">
        <v>1250</v>
      </c>
      <c r="G3729" s="149" t="s">
        <v>6498</v>
      </c>
      <c r="H3729" s="149" t="s">
        <v>10836</v>
      </c>
      <c r="I3729" s="149" t="s">
        <v>7981</v>
      </c>
    </row>
    <row r="3730" spans="1:12" x14ac:dyDescent="0.2">
      <c r="A3730" s="149" t="s">
        <v>2920</v>
      </c>
      <c r="D3730" s="149" t="s">
        <v>7982</v>
      </c>
      <c r="E3730" s="149">
        <f t="shared" si="58"/>
        <v>30117410</v>
      </c>
      <c r="F3730" s="149" t="s">
        <v>1250</v>
      </c>
      <c r="G3730" s="149" t="s">
        <v>6498</v>
      </c>
      <c r="H3730" s="149" t="s">
        <v>10836</v>
      </c>
      <c r="I3730" s="149" t="s">
        <v>7983</v>
      </c>
    </row>
    <row r="3731" spans="1:12" x14ac:dyDescent="0.2">
      <c r="A3731" s="149" t="s">
        <v>2920</v>
      </c>
      <c r="D3731" s="149" t="s">
        <v>7984</v>
      </c>
      <c r="E3731" s="149">
        <f t="shared" si="58"/>
        <v>30117411</v>
      </c>
      <c r="F3731" s="149" t="s">
        <v>1250</v>
      </c>
      <c r="G3731" s="149" t="s">
        <v>6498</v>
      </c>
      <c r="H3731" s="149" t="s">
        <v>10836</v>
      </c>
      <c r="I3731" s="149" t="s">
        <v>7985</v>
      </c>
    </row>
    <row r="3732" spans="1:12" x14ac:dyDescent="0.2">
      <c r="A3732" s="149" t="s">
        <v>2920</v>
      </c>
      <c r="D3732" s="149" t="s">
        <v>7986</v>
      </c>
      <c r="E3732" s="149">
        <f t="shared" si="58"/>
        <v>30117421</v>
      </c>
      <c r="F3732" s="149" t="s">
        <v>1250</v>
      </c>
      <c r="G3732" s="149" t="s">
        <v>6498</v>
      </c>
      <c r="H3732" s="149" t="s">
        <v>10836</v>
      </c>
      <c r="I3732" s="149" t="s">
        <v>7987</v>
      </c>
    </row>
    <row r="3733" spans="1:12" x14ac:dyDescent="0.2">
      <c r="A3733" s="149" t="s">
        <v>2920</v>
      </c>
      <c r="D3733" s="149" t="s">
        <v>7988</v>
      </c>
      <c r="E3733" s="149">
        <f t="shared" si="58"/>
        <v>30117480</v>
      </c>
      <c r="F3733" s="149" t="s">
        <v>1250</v>
      </c>
      <c r="G3733" s="149" t="s">
        <v>6498</v>
      </c>
      <c r="H3733" s="149" t="s">
        <v>10836</v>
      </c>
      <c r="I3733" s="149" t="s">
        <v>6493</v>
      </c>
    </row>
    <row r="3734" spans="1:12" x14ac:dyDescent="0.2">
      <c r="A3734" s="149" t="s">
        <v>2920</v>
      </c>
      <c r="D3734" s="149" t="s">
        <v>7989</v>
      </c>
      <c r="E3734" s="149">
        <f t="shared" si="58"/>
        <v>30117601</v>
      </c>
      <c r="F3734" s="149" t="s">
        <v>1250</v>
      </c>
      <c r="G3734" s="149" t="s">
        <v>6498</v>
      </c>
      <c r="H3734" s="149" t="s">
        <v>7990</v>
      </c>
      <c r="I3734" s="149" t="s">
        <v>2383</v>
      </c>
      <c r="K3734" s="151"/>
      <c r="L3734" s="149"/>
    </row>
    <row r="3735" spans="1:12" x14ac:dyDescent="0.2">
      <c r="A3735" s="149" t="s">
        <v>2920</v>
      </c>
      <c r="D3735" s="149" t="s">
        <v>7991</v>
      </c>
      <c r="E3735" s="149">
        <f t="shared" si="58"/>
        <v>30117610</v>
      </c>
      <c r="F3735" s="149" t="s">
        <v>1250</v>
      </c>
      <c r="G3735" s="149" t="s">
        <v>6498</v>
      </c>
      <c r="H3735" s="149" t="s">
        <v>7990</v>
      </c>
      <c r="I3735" s="149" t="s">
        <v>7992</v>
      </c>
      <c r="K3735" s="151"/>
      <c r="L3735" s="149"/>
    </row>
    <row r="3736" spans="1:12" x14ac:dyDescent="0.2">
      <c r="A3736" s="149" t="s">
        <v>2920</v>
      </c>
      <c r="D3736" s="149" t="s">
        <v>7993</v>
      </c>
      <c r="E3736" s="149">
        <f t="shared" si="58"/>
        <v>30117611</v>
      </c>
      <c r="F3736" s="149" t="s">
        <v>1250</v>
      </c>
      <c r="G3736" s="149" t="s">
        <v>6498</v>
      </c>
      <c r="H3736" s="149" t="s">
        <v>7990</v>
      </c>
      <c r="I3736" s="149" t="s">
        <v>7994</v>
      </c>
      <c r="K3736" s="151"/>
      <c r="L3736" s="149"/>
    </row>
    <row r="3737" spans="1:12" x14ac:dyDescent="0.2">
      <c r="A3737" s="149" t="s">
        <v>2920</v>
      </c>
      <c r="D3737" s="149" t="s">
        <v>7995</v>
      </c>
      <c r="E3737" s="149">
        <f t="shared" si="58"/>
        <v>30117612</v>
      </c>
      <c r="F3737" s="149" t="s">
        <v>1250</v>
      </c>
      <c r="G3737" s="149" t="s">
        <v>6498</v>
      </c>
      <c r="H3737" s="149" t="s">
        <v>7990</v>
      </c>
      <c r="I3737" s="149" t="s">
        <v>7996</v>
      </c>
      <c r="K3737" s="151"/>
      <c r="L3737" s="149"/>
    </row>
    <row r="3738" spans="1:12" x14ac:dyDescent="0.2">
      <c r="A3738" s="149" t="s">
        <v>2920</v>
      </c>
      <c r="D3738" s="149" t="s">
        <v>7997</v>
      </c>
      <c r="E3738" s="149">
        <f t="shared" si="58"/>
        <v>30117613</v>
      </c>
      <c r="F3738" s="149" t="s">
        <v>1250</v>
      </c>
      <c r="G3738" s="149" t="s">
        <v>6498</v>
      </c>
      <c r="H3738" s="149" t="s">
        <v>7990</v>
      </c>
      <c r="I3738" s="149" t="s">
        <v>4142</v>
      </c>
      <c r="K3738" s="151"/>
      <c r="L3738" s="149"/>
    </row>
    <row r="3739" spans="1:12" x14ac:dyDescent="0.2">
      <c r="A3739" s="149" t="s">
        <v>2920</v>
      </c>
      <c r="D3739" s="149" t="s">
        <v>7998</v>
      </c>
      <c r="E3739" s="149">
        <f t="shared" si="58"/>
        <v>30117614</v>
      </c>
      <c r="F3739" s="149" t="s">
        <v>1250</v>
      </c>
      <c r="G3739" s="149" t="s">
        <v>6498</v>
      </c>
      <c r="H3739" s="149" t="s">
        <v>7990</v>
      </c>
      <c r="I3739" s="149" t="s">
        <v>7999</v>
      </c>
      <c r="K3739" s="151"/>
      <c r="L3739" s="149"/>
    </row>
    <row r="3740" spans="1:12" x14ac:dyDescent="0.2">
      <c r="A3740" s="149" t="s">
        <v>2920</v>
      </c>
      <c r="D3740" s="149" t="s">
        <v>8000</v>
      </c>
      <c r="E3740" s="149">
        <f t="shared" si="58"/>
        <v>30117615</v>
      </c>
      <c r="F3740" s="149" t="s">
        <v>1250</v>
      </c>
      <c r="G3740" s="149" t="s">
        <v>6498</v>
      </c>
      <c r="H3740" s="149" t="s">
        <v>7990</v>
      </c>
      <c r="I3740" s="149" t="s">
        <v>8001</v>
      </c>
      <c r="K3740" s="151"/>
      <c r="L3740" s="149"/>
    </row>
    <row r="3741" spans="1:12" x14ac:dyDescent="0.2">
      <c r="A3741" s="149" t="s">
        <v>2920</v>
      </c>
      <c r="D3741" s="149" t="s">
        <v>8002</v>
      </c>
      <c r="E3741" s="149">
        <f t="shared" si="58"/>
        <v>30117616</v>
      </c>
      <c r="F3741" s="149" t="s">
        <v>1250</v>
      </c>
      <c r="G3741" s="149" t="s">
        <v>6498</v>
      </c>
      <c r="H3741" s="149" t="s">
        <v>7990</v>
      </c>
      <c r="I3741" s="149" t="s">
        <v>8003</v>
      </c>
      <c r="K3741" s="151"/>
      <c r="L3741" s="149"/>
    </row>
    <row r="3742" spans="1:12" x14ac:dyDescent="0.2">
      <c r="A3742" s="149" t="s">
        <v>2920</v>
      </c>
      <c r="D3742" s="149" t="s">
        <v>8004</v>
      </c>
      <c r="E3742" s="149">
        <f t="shared" si="58"/>
        <v>30117617</v>
      </c>
      <c r="F3742" s="149" t="s">
        <v>1250</v>
      </c>
      <c r="G3742" s="149" t="s">
        <v>6498</v>
      </c>
      <c r="H3742" s="149" t="s">
        <v>7990</v>
      </c>
      <c r="I3742" s="149" t="s">
        <v>8005</v>
      </c>
      <c r="K3742" s="151"/>
      <c r="L3742" s="149"/>
    </row>
    <row r="3743" spans="1:12" x14ac:dyDescent="0.2">
      <c r="A3743" s="149" t="s">
        <v>2920</v>
      </c>
      <c r="D3743" s="149" t="s">
        <v>8006</v>
      </c>
      <c r="E3743" s="149">
        <f t="shared" si="58"/>
        <v>30117618</v>
      </c>
      <c r="F3743" s="149" t="s">
        <v>1250</v>
      </c>
      <c r="G3743" s="149" t="s">
        <v>6498</v>
      </c>
      <c r="H3743" s="149" t="s">
        <v>7990</v>
      </c>
      <c r="I3743" s="149" t="s">
        <v>781</v>
      </c>
      <c r="K3743" s="151"/>
      <c r="L3743" s="149"/>
    </row>
    <row r="3744" spans="1:12" x14ac:dyDescent="0.2">
      <c r="A3744" s="149" t="s">
        <v>2920</v>
      </c>
      <c r="D3744" s="149" t="s">
        <v>8007</v>
      </c>
      <c r="E3744" s="149">
        <f t="shared" si="58"/>
        <v>30117630</v>
      </c>
      <c r="F3744" s="149" t="s">
        <v>1250</v>
      </c>
      <c r="G3744" s="149" t="s">
        <v>6498</v>
      </c>
      <c r="H3744" s="149" t="s">
        <v>7990</v>
      </c>
      <c r="I3744" s="149" t="s">
        <v>8008</v>
      </c>
      <c r="K3744" s="151"/>
      <c r="L3744" s="149"/>
    </row>
    <row r="3745" spans="1:12" x14ac:dyDescent="0.2">
      <c r="A3745" s="149" t="s">
        <v>2920</v>
      </c>
      <c r="D3745" s="149" t="s">
        <v>2201</v>
      </c>
      <c r="E3745" s="149">
        <f t="shared" si="58"/>
        <v>30117631</v>
      </c>
      <c r="F3745" s="149" t="s">
        <v>1250</v>
      </c>
      <c r="G3745" s="149" t="s">
        <v>6498</v>
      </c>
      <c r="H3745" s="149" t="s">
        <v>7990</v>
      </c>
      <c r="I3745" s="149" t="s">
        <v>2202</v>
      </c>
      <c r="K3745" s="151"/>
      <c r="L3745" s="149"/>
    </row>
    <row r="3746" spans="1:12" x14ac:dyDescent="0.2">
      <c r="A3746" s="149" t="s">
        <v>2920</v>
      </c>
      <c r="D3746" s="149" t="s">
        <v>2203</v>
      </c>
      <c r="E3746" s="149">
        <f t="shared" si="58"/>
        <v>30117632</v>
      </c>
      <c r="F3746" s="149" t="s">
        <v>1250</v>
      </c>
      <c r="G3746" s="149" t="s">
        <v>6498</v>
      </c>
      <c r="H3746" s="149" t="s">
        <v>7990</v>
      </c>
      <c r="I3746" s="149" t="s">
        <v>4142</v>
      </c>
      <c r="K3746" s="151"/>
      <c r="L3746" s="149"/>
    </row>
    <row r="3747" spans="1:12" x14ac:dyDescent="0.2">
      <c r="A3747" s="149" t="s">
        <v>2920</v>
      </c>
      <c r="D3747" s="149" t="s">
        <v>2204</v>
      </c>
      <c r="E3747" s="149">
        <f t="shared" si="58"/>
        <v>30117633</v>
      </c>
      <c r="F3747" s="149" t="s">
        <v>1250</v>
      </c>
      <c r="G3747" s="149" t="s">
        <v>6498</v>
      </c>
      <c r="H3747" s="149" t="s">
        <v>7990</v>
      </c>
      <c r="I3747" s="149" t="s">
        <v>2205</v>
      </c>
      <c r="K3747" s="151"/>
      <c r="L3747" s="149"/>
    </row>
    <row r="3748" spans="1:12" x14ac:dyDescent="0.2">
      <c r="A3748" s="149" t="s">
        <v>2920</v>
      </c>
      <c r="D3748" s="149" t="s">
        <v>2206</v>
      </c>
      <c r="E3748" s="149">
        <f t="shared" si="58"/>
        <v>30117634</v>
      </c>
      <c r="F3748" s="149" t="s">
        <v>1250</v>
      </c>
      <c r="G3748" s="149" t="s">
        <v>6498</v>
      </c>
      <c r="H3748" s="149" t="s">
        <v>7990</v>
      </c>
      <c r="I3748" s="149" t="s">
        <v>8005</v>
      </c>
      <c r="K3748" s="151"/>
      <c r="L3748" s="149"/>
    </row>
    <row r="3749" spans="1:12" x14ac:dyDescent="0.2">
      <c r="A3749" s="149" t="s">
        <v>2920</v>
      </c>
      <c r="D3749" s="149" t="s">
        <v>2207</v>
      </c>
      <c r="E3749" s="149">
        <f t="shared" si="58"/>
        <v>30117680</v>
      </c>
      <c r="F3749" s="149" t="s">
        <v>1250</v>
      </c>
      <c r="G3749" s="149" t="s">
        <v>6498</v>
      </c>
      <c r="H3749" s="149" t="s">
        <v>7990</v>
      </c>
      <c r="I3749" s="149" t="s">
        <v>6493</v>
      </c>
    </row>
    <row r="3750" spans="1:12" x14ac:dyDescent="0.2">
      <c r="A3750" s="149" t="s">
        <v>2920</v>
      </c>
      <c r="D3750" s="149" t="s">
        <v>2208</v>
      </c>
      <c r="E3750" s="149">
        <f t="shared" si="58"/>
        <v>30118101</v>
      </c>
      <c r="F3750" s="149" t="s">
        <v>1250</v>
      </c>
      <c r="G3750" s="149" t="s">
        <v>6498</v>
      </c>
      <c r="H3750" s="149" t="s">
        <v>2209</v>
      </c>
      <c r="I3750" s="149" t="s">
        <v>2383</v>
      </c>
    </row>
    <row r="3751" spans="1:12" x14ac:dyDescent="0.2">
      <c r="A3751" s="149" t="s">
        <v>2920</v>
      </c>
      <c r="D3751" s="149" t="s">
        <v>2210</v>
      </c>
      <c r="E3751" s="149">
        <f t="shared" si="58"/>
        <v>30118102</v>
      </c>
      <c r="F3751" s="149" t="s">
        <v>1250</v>
      </c>
      <c r="G3751" s="149" t="s">
        <v>6498</v>
      </c>
      <c r="H3751" s="149" t="s">
        <v>2209</v>
      </c>
      <c r="I3751" s="149" t="s">
        <v>2211</v>
      </c>
    </row>
    <row r="3752" spans="1:12" x14ac:dyDescent="0.2">
      <c r="A3752" s="149" t="s">
        <v>2920</v>
      </c>
      <c r="D3752" s="149" t="s">
        <v>2212</v>
      </c>
      <c r="E3752" s="149">
        <f t="shared" si="58"/>
        <v>30118103</v>
      </c>
      <c r="F3752" s="149" t="s">
        <v>1250</v>
      </c>
      <c r="G3752" s="149" t="s">
        <v>6498</v>
      </c>
      <c r="H3752" s="149" t="s">
        <v>2209</v>
      </c>
      <c r="I3752" s="149" t="s">
        <v>4457</v>
      </c>
    </row>
    <row r="3753" spans="1:12" x14ac:dyDescent="0.2">
      <c r="A3753" s="149" t="s">
        <v>2920</v>
      </c>
      <c r="D3753" s="149" t="s">
        <v>2213</v>
      </c>
      <c r="E3753" s="149">
        <f t="shared" si="58"/>
        <v>30118104</v>
      </c>
      <c r="F3753" s="149" t="s">
        <v>1250</v>
      </c>
      <c r="G3753" s="149" t="s">
        <v>6498</v>
      </c>
      <c r="H3753" s="149" t="s">
        <v>2209</v>
      </c>
      <c r="I3753" s="149" t="s">
        <v>2214</v>
      </c>
    </row>
    <row r="3754" spans="1:12" x14ac:dyDescent="0.2">
      <c r="A3754" s="149" t="s">
        <v>2920</v>
      </c>
      <c r="D3754" s="149" t="s">
        <v>2215</v>
      </c>
      <c r="E3754" s="149">
        <f t="shared" si="58"/>
        <v>30118105</v>
      </c>
      <c r="F3754" s="149" t="s">
        <v>1250</v>
      </c>
      <c r="G3754" s="149" t="s">
        <v>6498</v>
      </c>
      <c r="H3754" s="149" t="s">
        <v>2209</v>
      </c>
      <c r="I3754" s="149" t="s">
        <v>2216</v>
      </c>
    </row>
    <row r="3755" spans="1:12" x14ac:dyDescent="0.2">
      <c r="A3755" s="149" t="s">
        <v>2920</v>
      </c>
      <c r="D3755" s="149" t="s">
        <v>2217</v>
      </c>
      <c r="E3755" s="149">
        <f t="shared" si="58"/>
        <v>30118106</v>
      </c>
      <c r="F3755" s="149" t="s">
        <v>1250</v>
      </c>
      <c r="G3755" s="149" t="s">
        <v>6498</v>
      </c>
      <c r="H3755" s="149" t="s">
        <v>2209</v>
      </c>
      <c r="I3755" s="149" t="s">
        <v>2218</v>
      </c>
    </row>
    <row r="3756" spans="1:12" x14ac:dyDescent="0.2">
      <c r="A3756" s="149" t="s">
        <v>2920</v>
      </c>
      <c r="D3756" s="149" t="s">
        <v>2219</v>
      </c>
      <c r="E3756" s="149">
        <f t="shared" si="58"/>
        <v>30118107</v>
      </c>
      <c r="F3756" s="149" t="s">
        <v>1250</v>
      </c>
      <c r="G3756" s="149" t="s">
        <v>6498</v>
      </c>
      <c r="H3756" s="149" t="s">
        <v>2209</v>
      </c>
      <c r="I3756" s="149" t="s">
        <v>2220</v>
      </c>
    </row>
    <row r="3757" spans="1:12" x14ac:dyDescent="0.2">
      <c r="A3757" s="149" t="s">
        <v>2920</v>
      </c>
      <c r="D3757" s="149" t="s">
        <v>2221</v>
      </c>
      <c r="E3757" s="149">
        <f t="shared" si="58"/>
        <v>30118108</v>
      </c>
      <c r="F3757" s="149" t="s">
        <v>1250</v>
      </c>
      <c r="G3757" s="149" t="s">
        <v>6498</v>
      </c>
      <c r="H3757" s="149" t="s">
        <v>2209</v>
      </c>
      <c r="I3757" s="149" t="s">
        <v>2222</v>
      </c>
    </row>
    <row r="3758" spans="1:12" x14ac:dyDescent="0.2">
      <c r="A3758" s="149" t="s">
        <v>2920</v>
      </c>
      <c r="D3758" s="149" t="s">
        <v>2223</v>
      </c>
      <c r="E3758" s="149">
        <f t="shared" si="58"/>
        <v>30118109</v>
      </c>
      <c r="F3758" s="149" t="s">
        <v>1250</v>
      </c>
      <c r="G3758" s="149" t="s">
        <v>6498</v>
      </c>
      <c r="H3758" s="149" t="s">
        <v>2209</v>
      </c>
      <c r="I3758" s="149" t="s">
        <v>2224</v>
      </c>
    </row>
    <row r="3759" spans="1:12" x14ac:dyDescent="0.2">
      <c r="A3759" s="149" t="s">
        <v>2920</v>
      </c>
      <c r="D3759" s="149" t="s">
        <v>2225</v>
      </c>
      <c r="E3759" s="149">
        <f t="shared" si="58"/>
        <v>30118110</v>
      </c>
      <c r="F3759" s="149" t="s">
        <v>1250</v>
      </c>
      <c r="G3759" s="149" t="s">
        <v>6498</v>
      </c>
      <c r="H3759" s="149" t="s">
        <v>2209</v>
      </c>
      <c r="I3759" s="149" t="s">
        <v>2251</v>
      </c>
    </row>
    <row r="3760" spans="1:12" x14ac:dyDescent="0.2">
      <c r="A3760" s="149" t="s">
        <v>2920</v>
      </c>
      <c r="D3760" s="149" t="s">
        <v>2252</v>
      </c>
      <c r="E3760" s="149">
        <f t="shared" si="58"/>
        <v>30118180</v>
      </c>
      <c r="F3760" s="149" t="s">
        <v>1250</v>
      </c>
      <c r="G3760" s="149" t="s">
        <v>6498</v>
      </c>
      <c r="H3760" s="149" t="s">
        <v>2209</v>
      </c>
      <c r="I3760" s="149" t="s">
        <v>6493</v>
      </c>
    </row>
    <row r="3761" spans="1:9" x14ac:dyDescent="0.2">
      <c r="A3761" s="149" t="s">
        <v>2920</v>
      </c>
      <c r="D3761" s="149" t="s">
        <v>2253</v>
      </c>
      <c r="E3761" s="149">
        <f t="shared" si="58"/>
        <v>30119001</v>
      </c>
      <c r="F3761" s="149" t="s">
        <v>1250</v>
      </c>
      <c r="G3761" s="149" t="s">
        <v>6498</v>
      </c>
      <c r="H3761" s="149" t="s">
        <v>2254</v>
      </c>
      <c r="I3761" s="149" t="s">
        <v>2383</v>
      </c>
    </row>
    <row r="3762" spans="1:9" x14ac:dyDescent="0.2">
      <c r="A3762" s="149" t="s">
        <v>2920</v>
      </c>
      <c r="D3762" s="149" t="s">
        <v>2255</v>
      </c>
      <c r="E3762" s="149">
        <f t="shared" si="58"/>
        <v>30119002</v>
      </c>
      <c r="F3762" s="149" t="s">
        <v>1250</v>
      </c>
      <c r="G3762" s="149" t="s">
        <v>6498</v>
      </c>
      <c r="H3762" s="149" t="s">
        <v>2254</v>
      </c>
      <c r="I3762" s="149" t="s">
        <v>2256</v>
      </c>
    </row>
    <row r="3763" spans="1:9" x14ac:dyDescent="0.2">
      <c r="A3763" s="149" t="s">
        <v>2920</v>
      </c>
      <c r="D3763" s="149" t="s">
        <v>2257</v>
      </c>
      <c r="E3763" s="149">
        <f t="shared" si="58"/>
        <v>30119003</v>
      </c>
      <c r="F3763" s="149" t="s">
        <v>1250</v>
      </c>
      <c r="G3763" s="149" t="s">
        <v>6498</v>
      </c>
      <c r="H3763" s="149" t="s">
        <v>2254</v>
      </c>
      <c r="I3763" s="149" t="s">
        <v>2258</v>
      </c>
    </row>
    <row r="3764" spans="1:9" x14ac:dyDescent="0.2">
      <c r="A3764" s="149" t="s">
        <v>2920</v>
      </c>
      <c r="D3764" s="149" t="s">
        <v>2259</v>
      </c>
      <c r="E3764" s="149">
        <f t="shared" si="58"/>
        <v>30119004</v>
      </c>
      <c r="F3764" s="149" t="s">
        <v>1250</v>
      </c>
      <c r="G3764" s="149" t="s">
        <v>6498</v>
      </c>
      <c r="H3764" s="149" t="s">
        <v>2254</v>
      </c>
      <c r="I3764" s="149" t="s">
        <v>2260</v>
      </c>
    </row>
    <row r="3765" spans="1:9" x14ac:dyDescent="0.2">
      <c r="A3765" s="149" t="s">
        <v>2920</v>
      </c>
      <c r="D3765" s="149" t="s">
        <v>2261</v>
      </c>
      <c r="E3765" s="149">
        <f t="shared" si="58"/>
        <v>30119010</v>
      </c>
      <c r="F3765" s="149" t="s">
        <v>1250</v>
      </c>
      <c r="G3765" s="149" t="s">
        <v>6498</v>
      </c>
      <c r="H3765" s="149" t="s">
        <v>2254</v>
      </c>
      <c r="I3765" s="149" t="s">
        <v>2262</v>
      </c>
    </row>
    <row r="3766" spans="1:9" x14ac:dyDescent="0.2">
      <c r="A3766" s="149" t="s">
        <v>2920</v>
      </c>
      <c r="D3766" s="149" t="s">
        <v>2263</v>
      </c>
      <c r="E3766" s="149">
        <f t="shared" si="58"/>
        <v>30119011</v>
      </c>
      <c r="F3766" s="149" t="s">
        <v>1250</v>
      </c>
      <c r="G3766" s="149" t="s">
        <v>6498</v>
      </c>
      <c r="H3766" s="149" t="s">
        <v>2254</v>
      </c>
      <c r="I3766" s="149" t="s">
        <v>2264</v>
      </c>
    </row>
    <row r="3767" spans="1:9" x14ac:dyDescent="0.2">
      <c r="A3767" s="149" t="s">
        <v>2920</v>
      </c>
      <c r="D3767" s="149" t="s">
        <v>2265</v>
      </c>
      <c r="E3767" s="149">
        <f t="shared" si="58"/>
        <v>30119012</v>
      </c>
      <c r="F3767" s="149" t="s">
        <v>1250</v>
      </c>
      <c r="G3767" s="149" t="s">
        <v>6498</v>
      </c>
      <c r="H3767" s="149" t="s">
        <v>2254</v>
      </c>
      <c r="I3767" s="149" t="s">
        <v>2266</v>
      </c>
    </row>
    <row r="3768" spans="1:9" x14ac:dyDescent="0.2">
      <c r="A3768" s="149" t="s">
        <v>2920</v>
      </c>
      <c r="D3768" s="149" t="s">
        <v>2267</v>
      </c>
      <c r="E3768" s="149">
        <f t="shared" si="58"/>
        <v>30119013</v>
      </c>
      <c r="F3768" s="149" t="s">
        <v>1250</v>
      </c>
      <c r="G3768" s="149" t="s">
        <v>6498</v>
      </c>
      <c r="H3768" s="149" t="s">
        <v>2254</v>
      </c>
      <c r="I3768" s="149" t="s">
        <v>2268</v>
      </c>
    </row>
    <row r="3769" spans="1:9" x14ac:dyDescent="0.2">
      <c r="A3769" s="149" t="s">
        <v>2920</v>
      </c>
      <c r="D3769" s="149" t="s">
        <v>2269</v>
      </c>
      <c r="E3769" s="149">
        <f t="shared" si="58"/>
        <v>30119014</v>
      </c>
      <c r="F3769" s="149" t="s">
        <v>1250</v>
      </c>
      <c r="G3769" s="149" t="s">
        <v>6498</v>
      </c>
      <c r="H3769" s="149" t="s">
        <v>2254</v>
      </c>
      <c r="I3769" s="149" t="s">
        <v>2270</v>
      </c>
    </row>
    <row r="3770" spans="1:9" x14ac:dyDescent="0.2">
      <c r="A3770" s="149" t="s">
        <v>2920</v>
      </c>
      <c r="D3770" s="149" t="s">
        <v>2271</v>
      </c>
      <c r="E3770" s="149">
        <f t="shared" si="58"/>
        <v>30119080</v>
      </c>
      <c r="F3770" s="149" t="s">
        <v>1250</v>
      </c>
      <c r="G3770" s="149" t="s">
        <v>6498</v>
      </c>
      <c r="H3770" s="149" t="s">
        <v>2254</v>
      </c>
      <c r="I3770" s="149" t="s">
        <v>6493</v>
      </c>
    </row>
    <row r="3771" spans="1:9" x14ac:dyDescent="0.2">
      <c r="A3771" s="149" t="s">
        <v>2920</v>
      </c>
      <c r="D3771" s="149" t="s">
        <v>2272</v>
      </c>
      <c r="E3771" s="149">
        <f t="shared" si="58"/>
        <v>30119501</v>
      </c>
      <c r="F3771" s="149" t="s">
        <v>1250</v>
      </c>
      <c r="G3771" s="149" t="s">
        <v>6498</v>
      </c>
      <c r="H3771" s="149" t="s">
        <v>949</v>
      </c>
      <c r="I3771" s="149" t="s">
        <v>2383</v>
      </c>
    </row>
    <row r="3772" spans="1:9" x14ac:dyDescent="0.2">
      <c r="A3772" s="149" t="s">
        <v>2920</v>
      </c>
      <c r="D3772" s="149" t="s">
        <v>2273</v>
      </c>
      <c r="E3772" s="149">
        <f t="shared" si="58"/>
        <v>30119502</v>
      </c>
      <c r="F3772" s="149" t="s">
        <v>1250</v>
      </c>
      <c r="G3772" s="149" t="s">
        <v>6498</v>
      </c>
      <c r="H3772" s="149" t="s">
        <v>949</v>
      </c>
      <c r="I3772" s="149" t="s">
        <v>2274</v>
      </c>
    </row>
    <row r="3773" spans="1:9" x14ac:dyDescent="0.2">
      <c r="A3773" s="149" t="s">
        <v>2920</v>
      </c>
      <c r="D3773" s="149" t="s">
        <v>2275</v>
      </c>
      <c r="E3773" s="149">
        <f t="shared" si="58"/>
        <v>30119503</v>
      </c>
      <c r="F3773" s="149" t="s">
        <v>1250</v>
      </c>
      <c r="G3773" s="149" t="s">
        <v>6498</v>
      </c>
      <c r="H3773" s="149" t="s">
        <v>949</v>
      </c>
      <c r="I3773" s="149" t="s">
        <v>2276</v>
      </c>
    </row>
    <row r="3774" spans="1:9" x14ac:dyDescent="0.2">
      <c r="A3774" s="149" t="s">
        <v>2920</v>
      </c>
      <c r="D3774" s="149" t="s">
        <v>2277</v>
      </c>
      <c r="E3774" s="149">
        <f t="shared" si="58"/>
        <v>30119504</v>
      </c>
      <c r="F3774" s="149" t="s">
        <v>1250</v>
      </c>
      <c r="G3774" s="149" t="s">
        <v>6498</v>
      </c>
      <c r="H3774" s="149" t="s">
        <v>949</v>
      </c>
      <c r="I3774" s="149" t="s">
        <v>2278</v>
      </c>
    </row>
    <row r="3775" spans="1:9" x14ac:dyDescent="0.2">
      <c r="A3775" s="149" t="s">
        <v>2920</v>
      </c>
      <c r="D3775" s="149" t="s">
        <v>2279</v>
      </c>
      <c r="E3775" s="149">
        <f t="shared" si="58"/>
        <v>30119505</v>
      </c>
      <c r="F3775" s="149" t="s">
        <v>1250</v>
      </c>
      <c r="G3775" s="149" t="s">
        <v>6498</v>
      </c>
      <c r="H3775" s="149" t="s">
        <v>949</v>
      </c>
      <c r="I3775" s="149" t="s">
        <v>2280</v>
      </c>
    </row>
    <row r="3776" spans="1:9" x14ac:dyDescent="0.2">
      <c r="A3776" s="149" t="s">
        <v>2920</v>
      </c>
      <c r="D3776" s="149" t="s">
        <v>2281</v>
      </c>
      <c r="E3776" s="149">
        <f t="shared" si="58"/>
        <v>30119506</v>
      </c>
      <c r="F3776" s="149" t="s">
        <v>1250</v>
      </c>
      <c r="G3776" s="149" t="s">
        <v>6498</v>
      </c>
      <c r="H3776" s="149" t="s">
        <v>949</v>
      </c>
      <c r="I3776" s="149" t="s">
        <v>2282</v>
      </c>
    </row>
    <row r="3777" spans="1:9" x14ac:dyDescent="0.2">
      <c r="A3777" s="149" t="s">
        <v>2920</v>
      </c>
      <c r="D3777" s="149" t="s">
        <v>2283</v>
      </c>
      <c r="E3777" s="149">
        <f t="shared" si="58"/>
        <v>30119580</v>
      </c>
      <c r="F3777" s="149" t="s">
        <v>1250</v>
      </c>
      <c r="G3777" s="149" t="s">
        <v>6498</v>
      </c>
      <c r="H3777" s="149" t="s">
        <v>949</v>
      </c>
      <c r="I3777" s="149" t="s">
        <v>6493</v>
      </c>
    </row>
    <row r="3778" spans="1:9" x14ac:dyDescent="0.2">
      <c r="A3778" s="149" t="s">
        <v>2920</v>
      </c>
      <c r="D3778" s="149" t="s">
        <v>2284</v>
      </c>
      <c r="E3778" s="149">
        <f t="shared" ref="E3778:E3841" si="59">VALUE(D3778)</f>
        <v>30119701</v>
      </c>
      <c r="F3778" s="149" t="s">
        <v>1250</v>
      </c>
      <c r="G3778" s="149" t="s">
        <v>6498</v>
      </c>
      <c r="H3778" s="149" t="s">
        <v>2285</v>
      </c>
      <c r="I3778" s="149" t="s">
        <v>2286</v>
      </c>
    </row>
    <row r="3779" spans="1:9" x14ac:dyDescent="0.2">
      <c r="A3779" s="149" t="s">
        <v>2920</v>
      </c>
      <c r="D3779" s="149" t="s">
        <v>2287</v>
      </c>
      <c r="E3779" s="149">
        <f t="shared" si="59"/>
        <v>30119705</v>
      </c>
      <c r="F3779" s="149" t="s">
        <v>1250</v>
      </c>
      <c r="G3779" s="149" t="s">
        <v>6498</v>
      </c>
      <c r="H3779" s="149" t="s">
        <v>2285</v>
      </c>
      <c r="I3779" s="149" t="s">
        <v>2288</v>
      </c>
    </row>
    <row r="3780" spans="1:9" x14ac:dyDescent="0.2">
      <c r="A3780" s="149" t="s">
        <v>2920</v>
      </c>
      <c r="D3780" s="149" t="s">
        <v>2289</v>
      </c>
      <c r="E3780" s="149">
        <f t="shared" si="59"/>
        <v>30119706</v>
      </c>
      <c r="F3780" s="149" t="s">
        <v>1250</v>
      </c>
      <c r="G3780" s="149" t="s">
        <v>6498</v>
      </c>
      <c r="H3780" s="149" t="s">
        <v>2285</v>
      </c>
      <c r="I3780" s="149" t="s">
        <v>2290</v>
      </c>
    </row>
    <row r="3781" spans="1:9" x14ac:dyDescent="0.2">
      <c r="A3781" s="149" t="s">
        <v>2920</v>
      </c>
      <c r="D3781" s="149" t="s">
        <v>2291</v>
      </c>
      <c r="E3781" s="149">
        <f t="shared" si="59"/>
        <v>30119707</v>
      </c>
      <c r="F3781" s="149" t="s">
        <v>1250</v>
      </c>
      <c r="G3781" s="149" t="s">
        <v>6498</v>
      </c>
      <c r="H3781" s="149" t="s">
        <v>2285</v>
      </c>
      <c r="I3781" s="149" t="s">
        <v>2292</v>
      </c>
    </row>
    <row r="3782" spans="1:9" x14ac:dyDescent="0.2">
      <c r="A3782" s="149" t="s">
        <v>2920</v>
      </c>
      <c r="D3782" s="149" t="s">
        <v>2293</v>
      </c>
      <c r="E3782" s="149">
        <f t="shared" si="59"/>
        <v>30119708</v>
      </c>
      <c r="F3782" s="149" t="s">
        <v>1250</v>
      </c>
      <c r="G3782" s="149" t="s">
        <v>6498</v>
      </c>
      <c r="H3782" s="149" t="s">
        <v>2285</v>
      </c>
      <c r="I3782" s="149" t="s">
        <v>2294</v>
      </c>
    </row>
    <row r="3783" spans="1:9" x14ac:dyDescent="0.2">
      <c r="A3783" s="149" t="s">
        <v>2920</v>
      </c>
      <c r="D3783" s="149" t="s">
        <v>2295</v>
      </c>
      <c r="E3783" s="149">
        <f t="shared" si="59"/>
        <v>30119709</v>
      </c>
      <c r="F3783" s="149" t="s">
        <v>1250</v>
      </c>
      <c r="G3783" s="149" t="s">
        <v>6498</v>
      </c>
      <c r="H3783" s="149" t="s">
        <v>2285</v>
      </c>
      <c r="I3783" s="149" t="s">
        <v>2296</v>
      </c>
    </row>
    <row r="3784" spans="1:9" x14ac:dyDescent="0.2">
      <c r="A3784" s="149" t="s">
        <v>2920</v>
      </c>
      <c r="D3784" s="149" t="s">
        <v>2297</v>
      </c>
      <c r="E3784" s="149">
        <f t="shared" si="59"/>
        <v>30119710</v>
      </c>
      <c r="F3784" s="149" t="s">
        <v>1250</v>
      </c>
      <c r="G3784" s="149" t="s">
        <v>6498</v>
      </c>
      <c r="H3784" s="149" t="s">
        <v>2285</v>
      </c>
      <c r="I3784" s="149" t="s">
        <v>2298</v>
      </c>
    </row>
    <row r="3785" spans="1:9" x14ac:dyDescent="0.2">
      <c r="A3785" s="149" t="s">
        <v>2920</v>
      </c>
      <c r="D3785" s="149" t="s">
        <v>2299</v>
      </c>
      <c r="E3785" s="149">
        <f t="shared" si="59"/>
        <v>30119741</v>
      </c>
      <c r="F3785" s="149" t="s">
        <v>1250</v>
      </c>
      <c r="G3785" s="149" t="s">
        <v>6498</v>
      </c>
      <c r="H3785" s="149" t="s">
        <v>2285</v>
      </c>
      <c r="I3785" s="149" t="s">
        <v>2300</v>
      </c>
    </row>
    <row r="3786" spans="1:9" x14ac:dyDescent="0.2">
      <c r="A3786" s="149" t="s">
        <v>2920</v>
      </c>
      <c r="D3786" s="149" t="s">
        <v>2301</v>
      </c>
      <c r="E3786" s="149">
        <f t="shared" si="59"/>
        <v>30119742</v>
      </c>
      <c r="F3786" s="149" t="s">
        <v>1250</v>
      </c>
      <c r="G3786" s="149" t="s">
        <v>6498</v>
      </c>
      <c r="H3786" s="149" t="s">
        <v>2285</v>
      </c>
      <c r="I3786" s="149" t="s">
        <v>2302</v>
      </c>
    </row>
    <row r="3787" spans="1:9" x14ac:dyDescent="0.2">
      <c r="A3787" s="149" t="s">
        <v>2920</v>
      </c>
      <c r="D3787" s="149" t="s">
        <v>2303</v>
      </c>
      <c r="E3787" s="149">
        <f t="shared" si="59"/>
        <v>30119743</v>
      </c>
      <c r="F3787" s="149" t="s">
        <v>1250</v>
      </c>
      <c r="G3787" s="149" t="s">
        <v>6498</v>
      </c>
      <c r="H3787" s="149" t="s">
        <v>2285</v>
      </c>
      <c r="I3787" s="149" t="s">
        <v>2304</v>
      </c>
    </row>
    <row r="3788" spans="1:9" x14ac:dyDescent="0.2">
      <c r="A3788" s="149" t="s">
        <v>2920</v>
      </c>
      <c r="D3788" s="149" t="s">
        <v>2305</v>
      </c>
      <c r="E3788" s="149">
        <f t="shared" si="59"/>
        <v>30119744</v>
      </c>
      <c r="F3788" s="149" t="s">
        <v>1250</v>
      </c>
      <c r="G3788" s="149" t="s">
        <v>6498</v>
      </c>
      <c r="H3788" s="149" t="s">
        <v>2285</v>
      </c>
      <c r="I3788" s="149" t="s">
        <v>2306</v>
      </c>
    </row>
    <row r="3789" spans="1:9" x14ac:dyDescent="0.2">
      <c r="A3789" s="149" t="s">
        <v>2920</v>
      </c>
      <c r="D3789" s="149" t="s">
        <v>2307</v>
      </c>
      <c r="E3789" s="149">
        <f t="shared" si="59"/>
        <v>30119745</v>
      </c>
      <c r="F3789" s="149" t="s">
        <v>1250</v>
      </c>
      <c r="G3789" s="149" t="s">
        <v>6498</v>
      </c>
      <c r="H3789" s="149" t="s">
        <v>2285</v>
      </c>
      <c r="I3789" s="149" t="s">
        <v>2308</v>
      </c>
    </row>
    <row r="3790" spans="1:9" x14ac:dyDescent="0.2">
      <c r="A3790" s="149" t="s">
        <v>2920</v>
      </c>
      <c r="D3790" s="149" t="s">
        <v>2309</v>
      </c>
      <c r="E3790" s="149">
        <f t="shared" si="59"/>
        <v>30119749</v>
      </c>
      <c r="F3790" s="149" t="s">
        <v>1250</v>
      </c>
      <c r="G3790" s="149" t="s">
        <v>6498</v>
      </c>
      <c r="H3790" s="149" t="s">
        <v>2285</v>
      </c>
      <c r="I3790" s="149" t="s">
        <v>2310</v>
      </c>
    </row>
    <row r="3791" spans="1:9" x14ac:dyDescent="0.2">
      <c r="A3791" s="149" t="s">
        <v>2920</v>
      </c>
      <c r="D3791" s="149" t="s">
        <v>2311</v>
      </c>
      <c r="E3791" s="149">
        <f t="shared" si="59"/>
        <v>30119799</v>
      </c>
      <c r="F3791" s="149" t="s">
        <v>1250</v>
      </c>
      <c r="G3791" s="149" t="s">
        <v>6498</v>
      </c>
      <c r="H3791" s="149" t="s">
        <v>2285</v>
      </c>
      <c r="I3791" s="149" t="s">
        <v>6243</v>
      </c>
    </row>
    <row r="3792" spans="1:9" x14ac:dyDescent="0.2">
      <c r="A3792" s="149" t="s">
        <v>2920</v>
      </c>
      <c r="D3792" s="149" t="s">
        <v>2312</v>
      </c>
      <c r="E3792" s="149">
        <f t="shared" si="59"/>
        <v>30120201</v>
      </c>
      <c r="F3792" s="149" t="s">
        <v>1250</v>
      </c>
      <c r="G3792" s="149" t="s">
        <v>6498</v>
      </c>
      <c r="H3792" s="149" t="s">
        <v>2313</v>
      </c>
      <c r="I3792" s="149" t="s">
        <v>2383</v>
      </c>
    </row>
    <row r="3793" spans="1:9" x14ac:dyDescent="0.2">
      <c r="A3793" s="149" t="s">
        <v>2920</v>
      </c>
      <c r="D3793" s="149" t="s">
        <v>2314</v>
      </c>
      <c r="E3793" s="149">
        <f t="shared" si="59"/>
        <v>30120202</v>
      </c>
      <c r="F3793" s="149" t="s">
        <v>1250</v>
      </c>
      <c r="G3793" s="149" t="s">
        <v>6498</v>
      </c>
      <c r="H3793" s="149" t="s">
        <v>2313</v>
      </c>
      <c r="I3793" s="149" t="s">
        <v>2315</v>
      </c>
    </row>
    <row r="3794" spans="1:9" x14ac:dyDescent="0.2">
      <c r="A3794" s="149" t="s">
        <v>2920</v>
      </c>
      <c r="D3794" s="149" t="s">
        <v>2316</v>
      </c>
      <c r="E3794" s="149">
        <f t="shared" si="59"/>
        <v>30120203</v>
      </c>
      <c r="F3794" s="149" t="s">
        <v>1250</v>
      </c>
      <c r="G3794" s="149" t="s">
        <v>6498</v>
      </c>
      <c r="H3794" s="149" t="s">
        <v>2313</v>
      </c>
      <c r="I3794" s="149" t="s">
        <v>2317</v>
      </c>
    </row>
    <row r="3795" spans="1:9" x14ac:dyDescent="0.2">
      <c r="A3795" s="149" t="s">
        <v>2920</v>
      </c>
      <c r="D3795" s="149" t="s">
        <v>2318</v>
      </c>
      <c r="E3795" s="149">
        <f t="shared" si="59"/>
        <v>30120204</v>
      </c>
      <c r="F3795" s="149" t="s">
        <v>1250</v>
      </c>
      <c r="G3795" s="149" t="s">
        <v>6498</v>
      </c>
      <c r="H3795" s="149" t="s">
        <v>2313</v>
      </c>
      <c r="I3795" s="149" t="s">
        <v>2319</v>
      </c>
    </row>
    <row r="3796" spans="1:9" x14ac:dyDescent="0.2">
      <c r="A3796" s="149" t="s">
        <v>2920</v>
      </c>
      <c r="D3796" s="149" t="s">
        <v>2320</v>
      </c>
      <c r="E3796" s="149">
        <f t="shared" si="59"/>
        <v>30120205</v>
      </c>
      <c r="F3796" s="149" t="s">
        <v>1250</v>
      </c>
      <c r="G3796" s="149" t="s">
        <v>6498</v>
      </c>
      <c r="H3796" s="149" t="s">
        <v>2313</v>
      </c>
      <c r="I3796" s="149" t="s">
        <v>2321</v>
      </c>
    </row>
    <row r="3797" spans="1:9" x14ac:dyDescent="0.2">
      <c r="A3797" s="149" t="s">
        <v>2920</v>
      </c>
      <c r="D3797" s="149" t="s">
        <v>2322</v>
      </c>
      <c r="E3797" s="149">
        <f t="shared" si="59"/>
        <v>30120206</v>
      </c>
      <c r="F3797" s="149" t="s">
        <v>1250</v>
      </c>
      <c r="G3797" s="149" t="s">
        <v>6498</v>
      </c>
      <c r="H3797" s="149" t="s">
        <v>2313</v>
      </c>
      <c r="I3797" s="149" t="s">
        <v>2323</v>
      </c>
    </row>
    <row r="3798" spans="1:9" x14ac:dyDescent="0.2">
      <c r="A3798" s="149" t="s">
        <v>2920</v>
      </c>
      <c r="D3798" s="149" t="s">
        <v>2324</v>
      </c>
      <c r="E3798" s="149">
        <f t="shared" si="59"/>
        <v>30120210</v>
      </c>
      <c r="F3798" s="149" t="s">
        <v>1250</v>
      </c>
      <c r="G3798" s="149" t="s">
        <v>6498</v>
      </c>
      <c r="H3798" s="149" t="s">
        <v>2313</v>
      </c>
      <c r="I3798" s="149" t="s">
        <v>2325</v>
      </c>
    </row>
    <row r="3799" spans="1:9" x14ac:dyDescent="0.2">
      <c r="A3799" s="149" t="s">
        <v>2920</v>
      </c>
      <c r="D3799" s="149" t="s">
        <v>2326</v>
      </c>
      <c r="E3799" s="149">
        <f t="shared" si="59"/>
        <v>30120211</v>
      </c>
      <c r="F3799" s="149" t="s">
        <v>1250</v>
      </c>
      <c r="G3799" s="149" t="s">
        <v>6498</v>
      </c>
      <c r="H3799" s="149" t="s">
        <v>2313</v>
      </c>
      <c r="I3799" s="149" t="s">
        <v>5136</v>
      </c>
    </row>
    <row r="3800" spans="1:9" x14ac:dyDescent="0.2">
      <c r="A3800" s="149" t="s">
        <v>2920</v>
      </c>
      <c r="D3800" s="149" t="s">
        <v>5137</v>
      </c>
      <c r="E3800" s="149">
        <f t="shared" si="59"/>
        <v>30120280</v>
      </c>
      <c r="F3800" s="149" t="s">
        <v>1250</v>
      </c>
      <c r="G3800" s="149" t="s">
        <v>6498</v>
      </c>
      <c r="H3800" s="149" t="s">
        <v>2313</v>
      </c>
      <c r="I3800" s="149" t="s">
        <v>6493</v>
      </c>
    </row>
    <row r="3801" spans="1:9" x14ac:dyDescent="0.2">
      <c r="A3801" s="149" t="s">
        <v>2920</v>
      </c>
      <c r="D3801" s="149" t="s">
        <v>5138</v>
      </c>
      <c r="E3801" s="149">
        <f t="shared" si="59"/>
        <v>30120501</v>
      </c>
      <c r="F3801" s="149" t="s">
        <v>1250</v>
      </c>
      <c r="G3801" s="149" t="s">
        <v>6498</v>
      </c>
      <c r="H3801" s="149" t="s">
        <v>5139</v>
      </c>
      <c r="I3801" s="149" t="s">
        <v>2383</v>
      </c>
    </row>
    <row r="3802" spans="1:9" x14ac:dyDescent="0.2">
      <c r="A3802" s="149" t="s">
        <v>2920</v>
      </c>
      <c r="D3802" s="149" t="s">
        <v>5140</v>
      </c>
      <c r="E3802" s="149">
        <f t="shared" si="59"/>
        <v>30120502</v>
      </c>
      <c r="F3802" s="149" t="s">
        <v>1250</v>
      </c>
      <c r="G3802" s="149" t="s">
        <v>6498</v>
      </c>
      <c r="H3802" s="149" t="s">
        <v>5139</v>
      </c>
      <c r="I3802" s="149" t="s">
        <v>5141</v>
      </c>
    </row>
    <row r="3803" spans="1:9" x14ac:dyDescent="0.2">
      <c r="A3803" s="149" t="s">
        <v>2920</v>
      </c>
      <c r="D3803" s="149" t="s">
        <v>5142</v>
      </c>
      <c r="E3803" s="149">
        <f t="shared" si="59"/>
        <v>30120503</v>
      </c>
      <c r="F3803" s="149" t="s">
        <v>1250</v>
      </c>
      <c r="G3803" s="149" t="s">
        <v>6498</v>
      </c>
      <c r="H3803" s="149" t="s">
        <v>5139</v>
      </c>
      <c r="I3803" s="149" t="s">
        <v>5143</v>
      </c>
    </row>
    <row r="3804" spans="1:9" x14ac:dyDescent="0.2">
      <c r="A3804" s="149" t="s">
        <v>2920</v>
      </c>
      <c r="D3804" s="149" t="s">
        <v>5144</v>
      </c>
      <c r="E3804" s="149">
        <f t="shared" si="59"/>
        <v>30120504</v>
      </c>
      <c r="F3804" s="149" t="s">
        <v>1250</v>
      </c>
      <c r="G3804" s="149" t="s">
        <v>6498</v>
      </c>
      <c r="H3804" s="149" t="s">
        <v>5139</v>
      </c>
      <c r="I3804" s="149" t="s">
        <v>5145</v>
      </c>
    </row>
    <row r="3805" spans="1:9" x14ac:dyDescent="0.2">
      <c r="A3805" s="149" t="s">
        <v>2920</v>
      </c>
      <c r="D3805" s="149" t="s">
        <v>5146</v>
      </c>
      <c r="E3805" s="149">
        <f t="shared" si="59"/>
        <v>30120505</v>
      </c>
      <c r="F3805" s="149" t="s">
        <v>1250</v>
      </c>
      <c r="G3805" s="149" t="s">
        <v>6498</v>
      </c>
      <c r="H3805" s="149" t="s">
        <v>5139</v>
      </c>
      <c r="I3805" s="149" t="s">
        <v>5147</v>
      </c>
    </row>
    <row r="3806" spans="1:9" x14ac:dyDescent="0.2">
      <c r="A3806" s="149" t="s">
        <v>2920</v>
      </c>
      <c r="D3806" s="149" t="s">
        <v>5148</v>
      </c>
      <c r="E3806" s="149">
        <f t="shared" si="59"/>
        <v>30120506</v>
      </c>
      <c r="F3806" s="149" t="s">
        <v>1250</v>
      </c>
      <c r="G3806" s="149" t="s">
        <v>6498</v>
      </c>
      <c r="H3806" s="149" t="s">
        <v>5139</v>
      </c>
      <c r="I3806" s="149" t="s">
        <v>5149</v>
      </c>
    </row>
    <row r="3807" spans="1:9" x14ac:dyDescent="0.2">
      <c r="A3807" s="149" t="s">
        <v>2920</v>
      </c>
      <c r="D3807" s="149" t="s">
        <v>5150</v>
      </c>
      <c r="E3807" s="149">
        <f t="shared" si="59"/>
        <v>30120507</v>
      </c>
      <c r="F3807" s="149" t="s">
        <v>1250</v>
      </c>
      <c r="G3807" s="149" t="s">
        <v>6498</v>
      </c>
      <c r="H3807" s="149" t="s">
        <v>5139</v>
      </c>
      <c r="I3807" s="149" t="s">
        <v>5151</v>
      </c>
    </row>
    <row r="3808" spans="1:9" x14ac:dyDescent="0.2">
      <c r="A3808" s="149" t="s">
        <v>2920</v>
      </c>
      <c r="D3808" s="149" t="s">
        <v>5152</v>
      </c>
      <c r="E3808" s="149">
        <f t="shared" si="59"/>
        <v>30120508</v>
      </c>
      <c r="F3808" s="149" t="s">
        <v>1250</v>
      </c>
      <c r="G3808" s="149" t="s">
        <v>6498</v>
      </c>
      <c r="H3808" s="149" t="s">
        <v>5139</v>
      </c>
      <c r="I3808" s="149" t="s">
        <v>5153</v>
      </c>
    </row>
    <row r="3809" spans="1:9" x14ac:dyDescent="0.2">
      <c r="A3809" s="149" t="s">
        <v>2920</v>
      </c>
      <c r="D3809" s="149" t="s">
        <v>5154</v>
      </c>
      <c r="E3809" s="149">
        <f t="shared" si="59"/>
        <v>30120509</v>
      </c>
      <c r="F3809" s="149" t="s">
        <v>1250</v>
      </c>
      <c r="G3809" s="149" t="s">
        <v>6498</v>
      </c>
      <c r="H3809" s="149" t="s">
        <v>5139</v>
      </c>
      <c r="I3809" s="149" t="s">
        <v>5155</v>
      </c>
    </row>
    <row r="3810" spans="1:9" x14ac:dyDescent="0.2">
      <c r="A3810" s="149" t="s">
        <v>2920</v>
      </c>
      <c r="D3810" s="149" t="s">
        <v>5156</v>
      </c>
      <c r="E3810" s="149">
        <f t="shared" si="59"/>
        <v>30120520</v>
      </c>
      <c r="F3810" s="149" t="s">
        <v>1250</v>
      </c>
      <c r="G3810" s="149" t="s">
        <v>6498</v>
      </c>
      <c r="H3810" s="149" t="s">
        <v>5139</v>
      </c>
      <c r="I3810" s="149" t="s">
        <v>5157</v>
      </c>
    </row>
    <row r="3811" spans="1:9" x14ac:dyDescent="0.2">
      <c r="A3811" s="149" t="s">
        <v>2920</v>
      </c>
      <c r="D3811" s="149" t="s">
        <v>5158</v>
      </c>
      <c r="E3811" s="149">
        <f t="shared" si="59"/>
        <v>30120521</v>
      </c>
      <c r="F3811" s="149" t="s">
        <v>1250</v>
      </c>
      <c r="G3811" s="149" t="s">
        <v>6498</v>
      </c>
      <c r="H3811" s="149" t="s">
        <v>5139</v>
      </c>
      <c r="I3811" s="149" t="s">
        <v>5159</v>
      </c>
    </row>
    <row r="3812" spans="1:9" x14ac:dyDescent="0.2">
      <c r="A3812" s="149" t="s">
        <v>2920</v>
      </c>
      <c r="D3812" s="149" t="s">
        <v>5160</v>
      </c>
      <c r="E3812" s="149">
        <f t="shared" si="59"/>
        <v>30120522</v>
      </c>
      <c r="F3812" s="149" t="s">
        <v>1250</v>
      </c>
      <c r="G3812" s="149" t="s">
        <v>6498</v>
      </c>
      <c r="H3812" s="149" t="s">
        <v>5139</v>
      </c>
      <c r="I3812" s="149" t="s">
        <v>5161</v>
      </c>
    </row>
    <row r="3813" spans="1:9" x14ac:dyDescent="0.2">
      <c r="A3813" s="149" t="s">
        <v>2920</v>
      </c>
      <c r="D3813" s="149" t="s">
        <v>5162</v>
      </c>
      <c r="E3813" s="149">
        <f t="shared" si="59"/>
        <v>30120523</v>
      </c>
      <c r="F3813" s="149" t="s">
        <v>1250</v>
      </c>
      <c r="G3813" s="149" t="s">
        <v>6498</v>
      </c>
      <c r="H3813" s="149" t="s">
        <v>5139</v>
      </c>
      <c r="I3813" s="149" t="s">
        <v>5163</v>
      </c>
    </row>
    <row r="3814" spans="1:9" x14ac:dyDescent="0.2">
      <c r="A3814" s="149" t="s">
        <v>2920</v>
      </c>
      <c r="D3814" s="149" t="s">
        <v>5164</v>
      </c>
      <c r="E3814" s="149">
        <f t="shared" si="59"/>
        <v>30120524</v>
      </c>
      <c r="F3814" s="149" t="s">
        <v>1250</v>
      </c>
      <c r="G3814" s="149" t="s">
        <v>6498</v>
      </c>
      <c r="H3814" s="149" t="s">
        <v>5139</v>
      </c>
      <c r="I3814" s="149" t="s">
        <v>5147</v>
      </c>
    </row>
    <row r="3815" spans="1:9" x14ac:dyDescent="0.2">
      <c r="A3815" s="149" t="s">
        <v>2920</v>
      </c>
      <c r="D3815" s="149" t="s">
        <v>5165</v>
      </c>
      <c r="E3815" s="149">
        <f t="shared" si="59"/>
        <v>30120525</v>
      </c>
      <c r="F3815" s="149" t="s">
        <v>1250</v>
      </c>
      <c r="G3815" s="149" t="s">
        <v>6498</v>
      </c>
      <c r="H3815" s="149" t="s">
        <v>5139</v>
      </c>
      <c r="I3815" s="149" t="s">
        <v>5166</v>
      </c>
    </row>
    <row r="3816" spans="1:9" x14ac:dyDescent="0.2">
      <c r="A3816" s="149" t="s">
        <v>2920</v>
      </c>
      <c r="D3816" s="149" t="s">
        <v>5167</v>
      </c>
      <c r="E3816" s="149">
        <f t="shared" si="59"/>
        <v>30120526</v>
      </c>
      <c r="F3816" s="149" t="s">
        <v>1250</v>
      </c>
      <c r="G3816" s="149" t="s">
        <v>6498</v>
      </c>
      <c r="H3816" s="149" t="s">
        <v>5139</v>
      </c>
      <c r="I3816" s="149" t="s">
        <v>5168</v>
      </c>
    </row>
    <row r="3817" spans="1:9" x14ac:dyDescent="0.2">
      <c r="A3817" s="149" t="s">
        <v>2920</v>
      </c>
      <c r="D3817" s="149" t="s">
        <v>5169</v>
      </c>
      <c r="E3817" s="149">
        <f t="shared" si="59"/>
        <v>30120527</v>
      </c>
      <c r="F3817" s="149" t="s">
        <v>1250</v>
      </c>
      <c r="G3817" s="149" t="s">
        <v>6498</v>
      </c>
      <c r="H3817" s="149" t="s">
        <v>5139</v>
      </c>
      <c r="I3817" s="149" t="s">
        <v>5170</v>
      </c>
    </row>
    <row r="3818" spans="1:9" x14ac:dyDescent="0.2">
      <c r="A3818" s="149" t="s">
        <v>2920</v>
      </c>
      <c r="D3818" s="149" t="s">
        <v>5171</v>
      </c>
      <c r="E3818" s="149">
        <f t="shared" si="59"/>
        <v>30120528</v>
      </c>
      <c r="F3818" s="149" t="s">
        <v>1250</v>
      </c>
      <c r="G3818" s="149" t="s">
        <v>6498</v>
      </c>
      <c r="H3818" s="149" t="s">
        <v>5139</v>
      </c>
      <c r="I3818" s="149" t="s">
        <v>5172</v>
      </c>
    </row>
    <row r="3819" spans="1:9" x14ac:dyDescent="0.2">
      <c r="A3819" s="149" t="s">
        <v>2920</v>
      </c>
      <c r="D3819" s="149" t="s">
        <v>5173</v>
      </c>
      <c r="E3819" s="149">
        <f t="shared" si="59"/>
        <v>30120529</v>
      </c>
      <c r="F3819" s="149" t="s">
        <v>1250</v>
      </c>
      <c r="G3819" s="149" t="s">
        <v>6498</v>
      </c>
      <c r="H3819" s="149" t="s">
        <v>5139</v>
      </c>
      <c r="I3819" s="149" t="s">
        <v>5174</v>
      </c>
    </row>
    <row r="3820" spans="1:9" x14ac:dyDescent="0.2">
      <c r="A3820" s="149" t="s">
        <v>2920</v>
      </c>
      <c r="D3820" s="149" t="s">
        <v>5175</v>
      </c>
      <c r="E3820" s="149">
        <f t="shared" si="59"/>
        <v>30120530</v>
      </c>
      <c r="F3820" s="149" t="s">
        <v>1250</v>
      </c>
      <c r="G3820" s="149" t="s">
        <v>6498</v>
      </c>
      <c r="H3820" s="149" t="s">
        <v>5139</v>
      </c>
      <c r="I3820" s="149" t="s">
        <v>5176</v>
      </c>
    </row>
    <row r="3821" spans="1:9" x14ac:dyDescent="0.2">
      <c r="A3821" s="149" t="s">
        <v>2920</v>
      </c>
      <c r="D3821" s="149" t="s">
        <v>5177</v>
      </c>
      <c r="E3821" s="149">
        <f t="shared" si="59"/>
        <v>30120531</v>
      </c>
      <c r="F3821" s="149" t="s">
        <v>1250</v>
      </c>
      <c r="G3821" s="149" t="s">
        <v>6498</v>
      </c>
      <c r="H3821" s="149" t="s">
        <v>5139</v>
      </c>
      <c r="I3821" s="149" t="s">
        <v>5178</v>
      </c>
    </row>
    <row r="3822" spans="1:9" x14ac:dyDescent="0.2">
      <c r="A3822" s="149" t="s">
        <v>2920</v>
      </c>
      <c r="D3822" s="149" t="s">
        <v>5179</v>
      </c>
      <c r="E3822" s="149">
        <f t="shared" si="59"/>
        <v>30120532</v>
      </c>
      <c r="F3822" s="149" t="s">
        <v>1250</v>
      </c>
      <c r="G3822" s="149" t="s">
        <v>6498</v>
      </c>
      <c r="H3822" s="149" t="s">
        <v>5139</v>
      </c>
      <c r="I3822" s="149" t="s">
        <v>5180</v>
      </c>
    </row>
    <row r="3823" spans="1:9" x14ac:dyDescent="0.2">
      <c r="A3823" s="149" t="s">
        <v>2920</v>
      </c>
      <c r="D3823" s="149" t="s">
        <v>5181</v>
      </c>
      <c r="E3823" s="149">
        <f t="shared" si="59"/>
        <v>30120540</v>
      </c>
      <c r="F3823" s="149" t="s">
        <v>1250</v>
      </c>
      <c r="G3823" s="149" t="s">
        <v>6498</v>
      </c>
      <c r="H3823" s="149" t="s">
        <v>5139</v>
      </c>
      <c r="I3823" s="149" t="s">
        <v>5182</v>
      </c>
    </row>
    <row r="3824" spans="1:9" x14ac:dyDescent="0.2">
      <c r="A3824" s="149" t="s">
        <v>2920</v>
      </c>
      <c r="D3824" s="149" t="s">
        <v>5183</v>
      </c>
      <c r="E3824" s="149">
        <f t="shared" si="59"/>
        <v>30120541</v>
      </c>
      <c r="F3824" s="149" t="s">
        <v>1250</v>
      </c>
      <c r="G3824" s="149" t="s">
        <v>6498</v>
      </c>
      <c r="H3824" s="149" t="s">
        <v>5139</v>
      </c>
      <c r="I3824" s="149" t="s">
        <v>5159</v>
      </c>
    </row>
    <row r="3825" spans="1:9" x14ac:dyDescent="0.2">
      <c r="A3825" s="149" t="s">
        <v>2920</v>
      </c>
      <c r="D3825" s="149" t="s">
        <v>5184</v>
      </c>
      <c r="E3825" s="149">
        <f t="shared" si="59"/>
        <v>30120542</v>
      </c>
      <c r="F3825" s="149" t="s">
        <v>1250</v>
      </c>
      <c r="G3825" s="149" t="s">
        <v>6498</v>
      </c>
      <c r="H3825" s="149" t="s">
        <v>5139</v>
      </c>
      <c r="I3825" s="149" t="s">
        <v>5185</v>
      </c>
    </row>
    <row r="3826" spans="1:9" x14ac:dyDescent="0.2">
      <c r="A3826" s="149" t="s">
        <v>2920</v>
      </c>
      <c r="D3826" s="149" t="s">
        <v>5186</v>
      </c>
      <c r="E3826" s="149">
        <f t="shared" si="59"/>
        <v>30120543</v>
      </c>
      <c r="F3826" s="149" t="s">
        <v>1250</v>
      </c>
      <c r="G3826" s="149" t="s">
        <v>6498</v>
      </c>
      <c r="H3826" s="149" t="s">
        <v>5139</v>
      </c>
      <c r="I3826" s="149" t="s">
        <v>5163</v>
      </c>
    </row>
    <row r="3827" spans="1:9" x14ac:dyDescent="0.2">
      <c r="A3827" s="149" t="s">
        <v>2920</v>
      </c>
      <c r="D3827" s="149" t="s">
        <v>5187</v>
      </c>
      <c r="E3827" s="149">
        <f t="shared" si="59"/>
        <v>30120544</v>
      </c>
      <c r="F3827" s="149" t="s">
        <v>1250</v>
      </c>
      <c r="G3827" s="149" t="s">
        <v>6498</v>
      </c>
      <c r="H3827" s="149" t="s">
        <v>5139</v>
      </c>
      <c r="I3827" s="149" t="s">
        <v>5188</v>
      </c>
    </row>
    <row r="3828" spans="1:9" x14ac:dyDescent="0.2">
      <c r="A3828" s="149" t="s">
        <v>2920</v>
      </c>
      <c r="D3828" s="149" t="s">
        <v>5189</v>
      </c>
      <c r="E3828" s="149">
        <f t="shared" si="59"/>
        <v>30120545</v>
      </c>
      <c r="F3828" s="149" t="s">
        <v>1250</v>
      </c>
      <c r="G3828" s="149" t="s">
        <v>6498</v>
      </c>
      <c r="H3828" s="149" t="s">
        <v>5139</v>
      </c>
      <c r="I3828" s="149" t="s">
        <v>5149</v>
      </c>
    </row>
    <row r="3829" spans="1:9" x14ac:dyDescent="0.2">
      <c r="A3829" s="149" t="s">
        <v>2920</v>
      </c>
      <c r="D3829" s="149" t="s">
        <v>5190</v>
      </c>
      <c r="E3829" s="149">
        <f t="shared" si="59"/>
        <v>30120546</v>
      </c>
      <c r="F3829" s="149" t="s">
        <v>1250</v>
      </c>
      <c r="G3829" s="149" t="s">
        <v>6498</v>
      </c>
      <c r="H3829" s="149" t="s">
        <v>5139</v>
      </c>
      <c r="I3829" s="149" t="s">
        <v>5191</v>
      </c>
    </row>
    <row r="3830" spans="1:9" x14ac:dyDescent="0.2">
      <c r="A3830" s="149" t="s">
        <v>2920</v>
      </c>
      <c r="D3830" s="149" t="s">
        <v>5192</v>
      </c>
      <c r="E3830" s="149">
        <f t="shared" si="59"/>
        <v>30120547</v>
      </c>
      <c r="F3830" s="149" t="s">
        <v>1250</v>
      </c>
      <c r="G3830" s="149" t="s">
        <v>6498</v>
      </c>
      <c r="H3830" s="149" t="s">
        <v>5139</v>
      </c>
      <c r="I3830" s="149" t="s">
        <v>8221</v>
      </c>
    </row>
    <row r="3831" spans="1:9" x14ac:dyDescent="0.2">
      <c r="A3831" s="149" t="s">
        <v>2920</v>
      </c>
      <c r="D3831" s="149" t="s">
        <v>8222</v>
      </c>
      <c r="E3831" s="149">
        <f t="shared" si="59"/>
        <v>30120548</v>
      </c>
      <c r="F3831" s="149" t="s">
        <v>1250</v>
      </c>
      <c r="G3831" s="149" t="s">
        <v>6498</v>
      </c>
      <c r="H3831" s="149" t="s">
        <v>5139</v>
      </c>
      <c r="I3831" s="149" t="s">
        <v>8223</v>
      </c>
    </row>
    <row r="3832" spans="1:9" x14ac:dyDescent="0.2">
      <c r="A3832" s="149" t="s">
        <v>2920</v>
      </c>
      <c r="D3832" s="149" t="s">
        <v>8224</v>
      </c>
      <c r="E3832" s="149">
        <f t="shared" si="59"/>
        <v>30120549</v>
      </c>
      <c r="F3832" s="149" t="s">
        <v>1250</v>
      </c>
      <c r="G3832" s="149" t="s">
        <v>6498</v>
      </c>
      <c r="H3832" s="149" t="s">
        <v>5139</v>
      </c>
      <c r="I3832" s="149" t="s">
        <v>8225</v>
      </c>
    </row>
    <row r="3833" spans="1:9" x14ac:dyDescent="0.2">
      <c r="A3833" s="149" t="s">
        <v>2920</v>
      </c>
      <c r="D3833" s="149" t="s">
        <v>8226</v>
      </c>
      <c r="E3833" s="149">
        <f t="shared" si="59"/>
        <v>30120550</v>
      </c>
      <c r="F3833" s="149" t="s">
        <v>1250</v>
      </c>
      <c r="G3833" s="149" t="s">
        <v>6498</v>
      </c>
      <c r="H3833" s="149" t="s">
        <v>5139</v>
      </c>
      <c r="I3833" s="149" t="s">
        <v>8227</v>
      </c>
    </row>
    <row r="3834" spans="1:9" x14ac:dyDescent="0.2">
      <c r="A3834" s="149" t="s">
        <v>2920</v>
      </c>
      <c r="D3834" s="149" t="s">
        <v>8228</v>
      </c>
      <c r="E3834" s="149">
        <f t="shared" si="59"/>
        <v>30120551</v>
      </c>
      <c r="F3834" s="149" t="s">
        <v>1250</v>
      </c>
      <c r="G3834" s="149" t="s">
        <v>6498</v>
      </c>
      <c r="H3834" s="149" t="s">
        <v>5139</v>
      </c>
      <c r="I3834" s="149" t="s">
        <v>8229</v>
      </c>
    </row>
    <row r="3835" spans="1:9" x14ac:dyDescent="0.2">
      <c r="A3835" s="149" t="s">
        <v>2920</v>
      </c>
      <c r="D3835" s="149" t="s">
        <v>8230</v>
      </c>
      <c r="E3835" s="149">
        <f t="shared" si="59"/>
        <v>30120552</v>
      </c>
      <c r="F3835" s="149" t="s">
        <v>1250</v>
      </c>
      <c r="G3835" s="149" t="s">
        <v>6498</v>
      </c>
      <c r="H3835" s="149" t="s">
        <v>5139</v>
      </c>
      <c r="I3835" s="149" t="s">
        <v>8231</v>
      </c>
    </row>
    <row r="3836" spans="1:9" x14ac:dyDescent="0.2">
      <c r="A3836" s="149" t="s">
        <v>2920</v>
      </c>
      <c r="D3836" s="149" t="s">
        <v>8232</v>
      </c>
      <c r="E3836" s="149">
        <f t="shared" si="59"/>
        <v>30120553</v>
      </c>
      <c r="F3836" s="149" t="s">
        <v>1250</v>
      </c>
      <c r="G3836" s="149" t="s">
        <v>6498</v>
      </c>
      <c r="H3836" s="149" t="s">
        <v>5139</v>
      </c>
      <c r="I3836" s="149" t="s">
        <v>8233</v>
      </c>
    </row>
    <row r="3837" spans="1:9" x14ac:dyDescent="0.2">
      <c r="A3837" s="149" t="s">
        <v>2920</v>
      </c>
      <c r="D3837" s="149" t="s">
        <v>8234</v>
      </c>
      <c r="E3837" s="149">
        <f t="shared" si="59"/>
        <v>30120554</v>
      </c>
      <c r="F3837" s="149" t="s">
        <v>1250</v>
      </c>
      <c r="G3837" s="149" t="s">
        <v>6498</v>
      </c>
      <c r="H3837" s="149" t="s">
        <v>5139</v>
      </c>
      <c r="I3837" s="149" t="s">
        <v>8235</v>
      </c>
    </row>
    <row r="3838" spans="1:9" x14ac:dyDescent="0.2">
      <c r="A3838" s="149" t="s">
        <v>2920</v>
      </c>
      <c r="D3838" s="149" t="s">
        <v>8236</v>
      </c>
      <c r="E3838" s="149">
        <f t="shared" si="59"/>
        <v>30120555</v>
      </c>
      <c r="F3838" s="149" t="s">
        <v>1250</v>
      </c>
      <c r="G3838" s="149" t="s">
        <v>6498</v>
      </c>
      <c r="H3838" s="149" t="s">
        <v>5139</v>
      </c>
      <c r="I3838" s="149" t="s">
        <v>8237</v>
      </c>
    </row>
    <row r="3839" spans="1:9" x14ac:dyDescent="0.2">
      <c r="A3839" s="149" t="s">
        <v>2920</v>
      </c>
      <c r="D3839" s="149" t="s">
        <v>8238</v>
      </c>
      <c r="E3839" s="149">
        <f t="shared" si="59"/>
        <v>30120580</v>
      </c>
      <c r="F3839" s="149" t="s">
        <v>1250</v>
      </c>
      <c r="G3839" s="149" t="s">
        <v>6498</v>
      </c>
      <c r="H3839" s="149" t="s">
        <v>5139</v>
      </c>
      <c r="I3839" s="149" t="s">
        <v>6493</v>
      </c>
    </row>
    <row r="3840" spans="1:9" x14ac:dyDescent="0.2">
      <c r="A3840" s="149" t="s">
        <v>2920</v>
      </c>
      <c r="D3840" s="149" t="s">
        <v>8239</v>
      </c>
      <c r="E3840" s="149">
        <f t="shared" si="59"/>
        <v>30120601</v>
      </c>
      <c r="F3840" s="149" t="s">
        <v>1250</v>
      </c>
      <c r="G3840" s="149" t="s">
        <v>6498</v>
      </c>
      <c r="H3840" s="149" t="s">
        <v>8240</v>
      </c>
      <c r="I3840" s="149" t="s">
        <v>2383</v>
      </c>
    </row>
    <row r="3841" spans="1:9" x14ac:dyDescent="0.2">
      <c r="A3841" s="149" t="s">
        <v>2920</v>
      </c>
      <c r="D3841" s="149" t="s">
        <v>8241</v>
      </c>
      <c r="E3841" s="149">
        <f t="shared" si="59"/>
        <v>30120602</v>
      </c>
      <c r="F3841" s="149" t="s">
        <v>1250</v>
      </c>
      <c r="G3841" s="149" t="s">
        <v>6498</v>
      </c>
      <c r="H3841" s="149" t="s">
        <v>8240</v>
      </c>
      <c r="I3841" s="149" t="s">
        <v>8242</v>
      </c>
    </row>
    <row r="3842" spans="1:9" x14ac:dyDescent="0.2">
      <c r="A3842" s="149" t="s">
        <v>2920</v>
      </c>
      <c r="D3842" s="149" t="s">
        <v>8243</v>
      </c>
      <c r="E3842" s="149">
        <f t="shared" ref="E3842:E3905" si="60">VALUE(D3842)</f>
        <v>30120603</v>
      </c>
      <c r="F3842" s="149" t="s">
        <v>1250</v>
      </c>
      <c r="G3842" s="149" t="s">
        <v>6498</v>
      </c>
      <c r="H3842" s="149" t="s">
        <v>8240</v>
      </c>
      <c r="I3842" s="149" t="s">
        <v>8244</v>
      </c>
    </row>
    <row r="3843" spans="1:9" x14ac:dyDescent="0.2">
      <c r="A3843" s="149" t="s">
        <v>2920</v>
      </c>
      <c r="D3843" s="149" t="s">
        <v>8245</v>
      </c>
      <c r="E3843" s="149">
        <f t="shared" si="60"/>
        <v>30120680</v>
      </c>
      <c r="F3843" s="149" t="s">
        <v>1250</v>
      </c>
      <c r="G3843" s="149" t="s">
        <v>6498</v>
      </c>
      <c r="H3843" s="149" t="s">
        <v>8240</v>
      </c>
      <c r="I3843" s="149" t="s">
        <v>6493</v>
      </c>
    </row>
    <row r="3844" spans="1:9" x14ac:dyDescent="0.2">
      <c r="A3844" s="149" t="s">
        <v>2920</v>
      </c>
      <c r="D3844" s="149" t="s">
        <v>8246</v>
      </c>
      <c r="E3844" s="149">
        <f t="shared" si="60"/>
        <v>30121001</v>
      </c>
      <c r="F3844" s="149" t="s">
        <v>1250</v>
      </c>
      <c r="G3844" s="149" t="s">
        <v>6498</v>
      </c>
      <c r="H3844" s="149" t="s">
        <v>8247</v>
      </c>
      <c r="I3844" s="149" t="s">
        <v>2383</v>
      </c>
    </row>
    <row r="3845" spans="1:9" x14ac:dyDescent="0.2">
      <c r="A3845" s="149" t="s">
        <v>2920</v>
      </c>
      <c r="D3845" s="149" t="s">
        <v>8248</v>
      </c>
      <c r="E3845" s="149">
        <f t="shared" si="60"/>
        <v>30121002</v>
      </c>
      <c r="F3845" s="149" t="s">
        <v>1250</v>
      </c>
      <c r="G3845" s="149" t="s">
        <v>6498</v>
      </c>
      <c r="H3845" s="149" t="s">
        <v>8247</v>
      </c>
      <c r="I3845" s="149" t="s">
        <v>8249</v>
      </c>
    </row>
    <row r="3846" spans="1:9" x14ac:dyDescent="0.2">
      <c r="A3846" s="149" t="s">
        <v>2920</v>
      </c>
      <c r="D3846" s="149" t="s">
        <v>8250</v>
      </c>
      <c r="E3846" s="149">
        <f t="shared" si="60"/>
        <v>30121003</v>
      </c>
      <c r="F3846" s="149" t="s">
        <v>1250</v>
      </c>
      <c r="G3846" s="149" t="s">
        <v>6498</v>
      </c>
      <c r="H3846" s="149" t="s">
        <v>8247</v>
      </c>
      <c r="I3846" s="149" t="s">
        <v>8251</v>
      </c>
    </row>
    <row r="3847" spans="1:9" x14ac:dyDescent="0.2">
      <c r="A3847" s="149" t="s">
        <v>2920</v>
      </c>
      <c r="D3847" s="149" t="s">
        <v>8252</v>
      </c>
      <c r="E3847" s="149">
        <f t="shared" si="60"/>
        <v>30121004</v>
      </c>
      <c r="F3847" s="149" t="s">
        <v>1250</v>
      </c>
      <c r="G3847" s="149" t="s">
        <v>6498</v>
      </c>
      <c r="H3847" s="149" t="s">
        <v>8247</v>
      </c>
      <c r="I3847" s="149" t="s">
        <v>8253</v>
      </c>
    </row>
    <row r="3848" spans="1:9" x14ac:dyDescent="0.2">
      <c r="A3848" s="149" t="s">
        <v>2920</v>
      </c>
      <c r="D3848" s="149" t="s">
        <v>3779</v>
      </c>
      <c r="E3848" s="149">
        <f t="shared" si="60"/>
        <v>30121005</v>
      </c>
      <c r="F3848" s="149" t="s">
        <v>1250</v>
      </c>
      <c r="G3848" s="149" t="s">
        <v>6498</v>
      </c>
      <c r="H3848" s="149" t="s">
        <v>8247</v>
      </c>
      <c r="I3848" s="149" t="s">
        <v>3780</v>
      </c>
    </row>
    <row r="3849" spans="1:9" x14ac:dyDescent="0.2">
      <c r="A3849" s="149" t="s">
        <v>2920</v>
      </c>
      <c r="D3849" s="149" t="s">
        <v>3781</v>
      </c>
      <c r="E3849" s="149">
        <f t="shared" si="60"/>
        <v>30121006</v>
      </c>
      <c r="F3849" s="149" t="s">
        <v>1250</v>
      </c>
      <c r="G3849" s="149" t="s">
        <v>6498</v>
      </c>
      <c r="H3849" s="149" t="s">
        <v>8247</v>
      </c>
      <c r="I3849" s="149" t="s">
        <v>3782</v>
      </c>
    </row>
    <row r="3850" spans="1:9" x14ac:dyDescent="0.2">
      <c r="A3850" s="149" t="s">
        <v>2920</v>
      </c>
      <c r="D3850" s="149" t="s">
        <v>3783</v>
      </c>
      <c r="E3850" s="149">
        <f t="shared" si="60"/>
        <v>30121007</v>
      </c>
      <c r="F3850" s="149" t="s">
        <v>1250</v>
      </c>
      <c r="G3850" s="149" t="s">
        <v>6498</v>
      </c>
      <c r="H3850" s="149" t="s">
        <v>8247</v>
      </c>
      <c r="I3850" s="149" t="s">
        <v>3784</v>
      </c>
    </row>
    <row r="3851" spans="1:9" x14ac:dyDescent="0.2">
      <c r="A3851" s="149" t="s">
        <v>2920</v>
      </c>
      <c r="D3851" s="149" t="s">
        <v>3785</v>
      </c>
      <c r="E3851" s="149">
        <f t="shared" si="60"/>
        <v>30121008</v>
      </c>
      <c r="F3851" s="149" t="s">
        <v>1250</v>
      </c>
      <c r="G3851" s="149" t="s">
        <v>6498</v>
      </c>
      <c r="H3851" s="149" t="s">
        <v>8247</v>
      </c>
      <c r="I3851" s="149" t="s">
        <v>3786</v>
      </c>
    </row>
    <row r="3852" spans="1:9" x14ac:dyDescent="0.2">
      <c r="A3852" s="149" t="s">
        <v>2920</v>
      </c>
      <c r="D3852" s="149" t="s">
        <v>3787</v>
      </c>
      <c r="E3852" s="149">
        <f t="shared" si="60"/>
        <v>30121009</v>
      </c>
      <c r="F3852" s="149" t="s">
        <v>1250</v>
      </c>
      <c r="G3852" s="149" t="s">
        <v>6498</v>
      </c>
      <c r="H3852" s="149" t="s">
        <v>8247</v>
      </c>
      <c r="I3852" s="149" t="s">
        <v>3788</v>
      </c>
    </row>
    <row r="3853" spans="1:9" x14ac:dyDescent="0.2">
      <c r="A3853" s="149" t="s">
        <v>2920</v>
      </c>
      <c r="D3853" s="149" t="s">
        <v>3789</v>
      </c>
      <c r="E3853" s="149">
        <f t="shared" si="60"/>
        <v>30121010</v>
      </c>
      <c r="F3853" s="149" t="s">
        <v>1250</v>
      </c>
      <c r="G3853" s="149" t="s">
        <v>6498</v>
      </c>
      <c r="H3853" s="149" t="s">
        <v>8247</v>
      </c>
      <c r="I3853" s="149" t="s">
        <v>3790</v>
      </c>
    </row>
    <row r="3854" spans="1:9" x14ac:dyDescent="0.2">
      <c r="A3854" s="149" t="s">
        <v>2920</v>
      </c>
      <c r="D3854" s="149" t="s">
        <v>3791</v>
      </c>
      <c r="E3854" s="149">
        <f t="shared" si="60"/>
        <v>30121080</v>
      </c>
      <c r="F3854" s="149" t="s">
        <v>1250</v>
      </c>
      <c r="G3854" s="149" t="s">
        <v>6498</v>
      </c>
      <c r="H3854" s="149" t="s">
        <v>8247</v>
      </c>
      <c r="I3854" s="149" t="s">
        <v>6493</v>
      </c>
    </row>
    <row r="3855" spans="1:9" x14ac:dyDescent="0.2">
      <c r="A3855" s="149" t="s">
        <v>2920</v>
      </c>
      <c r="D3855" s="149" t="s">
        <v>3792</v>
      </c>
      <c r="E3855" s="149">
        <f t="shared" si="60"/>
        <v>30121101</v>
      </c>
      <c r="F3855" s="149" t="s">
        <v>1250</v>
      </c>
      <c r="G3855" s="149" t="s">
        <v>6498</v>
      </c>
      <c r="H3855" s="149" t="s">
        <v>3793</v>
      </c>
      <c r="I3855" s="149" t="s">
        <v>3794</v>
      </c>
    </row>
    <row r="3856" spans="1:9" x14ac:dyDescent="0.2">
      <c r="A3856" s="149" t="s">
        <v>2920</v>
      </c>
      <c r="D3856" s="149" t="s">
        <v>3795</v>
      </c>
      <c r="E3856" s="149">
        <f t="shared" si="60"/>
        <v>30121102</v>
      </c>
      <c r="F3856" s="149" t="s">
        <v>1250</v>
      </c>
      <c r="G3856" s="149" t="s">
        <v>6498</v>
      </c>
      <c r="H3856" s="149" t="s">
        <v>3793</v>
      </c>
      <c r="I3856" s="149" t="s">
        <v>4987</v>
      </c>
    </row>
    <row r="3857" spans="1:9" x14ac:dyDescent="0.2">
      <c r="A3857" s="149" t="s">
        <v>2920</v>
      </c>
      <c r="D3857" s="149" t="s">
        <v>3796</v>
      </c>
      <c r="E3857" s="149">
        <f t="shared" si="60"/>
        <v>30121103</v>
      </c>
      <c r="F3857" s="149" t="s">
        <v>1250</v>
      </c>
      <c r="G3857" s="149" t="s">
        <v>6498</v>
      </c>
      <c r="H3857" s="149" t="s">
        <v>3793</v>
      </c>
      <c r="I3857" s="149" t="s">
        <v>3797</v>
      </c>
    </row>
    <row r="3858" spans="1:9" x14ac:dyDescent="0.2">
      <c r="A3858" s="149" t="s">
        <v>2920</v>
      </c>
      <c r="D3858" s="149" t="s">
        <v>3798</v>
      </c>
      <c r="E3858" s="149">
        <f t="shared" si="60"/>
        <v>30121104</v>
      </c>
      <c r="F3858" s="149" t="s">
        <v>1250</v>
      </c>
      <c r="G3858" s="149" t="s">
        <v>6498</v>
      </c>
      <c r="H3858" s="149" t="s">
        <v>3793</v>
      </c>
      <c r="I3858" s="149" t="s">
        <v>3799</v>
      </c>
    </row>
    <row r="3859" spans="1:9" x14ac:dyDescent="0.2">
      <c r="A3859" s="149" t="s">
        <v>2920</v>
      </c>
      <c r="D3859" s="149" t="s">
        <v>3800</v>
      </c>
      <c r="E3859" s="149">
        <f t="shared" si="60"/>
        <v>30121121</v>
      </c>
      <c r="F3859" s="149" t="s">
        <v>1250</v>
      </c>
      <c r="G3859" s="149" t="s">
        <v>6498</v>
      </c>
      <c r="H3859" s="149" t="s">
        <v>3793</v>
      </c>
      <c r="I3859" s="149" t="s">
        <v>7992</v>
      </c>
    </row>
    <row r="3860" spans="1:9" x14ac:dyDescent="0.2">
      <c r="A3860" s="149" t="s">
        <v>2920</v>
      </c>
      <c r="D3860" s="149" t="s">
        <v>3801</v>
      </c>
      <c r="E3860" s="149">
        <f t="shared" si="60"/>
        <v>30121122</v>
      </c>
      <c r="F3860" s="149" t="s">
        <v>1250</v>
      </c>
      <c r="G3860" s="149" t="s">
        <v>6498</v>
      </c>
      <c r="H3860" s="149" t="s">
        <v>3793</v>
      </c>
      <c r="I3860" s="149" t="s">
        <v>3802</v>
      </c>
    </row>
    <row r="3861" spans="1:9" x14ac:dyDescent="0.2">
      <c r="A3861" s="149" t="s">
        <v>2920</v>
      </c>
      <c r="D3861" s="149" t="s">
        <v>3803</v>
      </c>
      <c r="E3861" s="149">
        <f t="shared" si="60"/>
        <v>30121123</v>
      </c>
      <c r="F3861" s="149" t="s">
        <v>1250</v>
      </c>
      <c r="G3861" s="149" t="s">
        <v>6498</v>
      </c>
      <c r="H3861" s="149" t="s">
        <v>3793</v>
      </c>
      <c r="I3861" s="149" t="s">
        <v>3804</v>
      </c>
    </row>
    <row r="3862" spans="1:9" x14ac:dyDescent="0.2">
      <c r="A3862" s="149" t="s">
        <v>2920</v>
      </c>
      <c r="D3862" s="149" t="s">
        <v>3805</v>
      </c>
      <c r="E3862" s="149">
        <f t="shared" si="60"/>
        <v>30121124</v>
      </c>
      <c r="F3862" s="149" t="s">
        <v>1250</v>
      </c>
      <c r="G3862" s="149" t="s">
        <v>6498</v>
      </c>
      <c r="H3862" s="149" t="s">
        <v>3793</v>
      </c>
      <c r="I3862" s="149" t="s">
        <v>3806</v>
      </c>
    </row>
    <row r="3863" spans="1:9" x14ac:dyDescent="0.2">
      <c r="A3863" s="149" t="s">
        <v>2920</v>
      </c>
      <c r="D3863" s="149" t="s">
        <v>3807</v>
      </c>
      <c r="E3863" s="149">
        <f t="shared" si="60"/>
        <v>30121125</v>
      </c>
      <c r="F3863" s="149" t="s">
        <v>1250</v>
      </c>
      <c r="G3863" s="149" t="s">
        <v>6498</v>
      </c>
      <c r="H3863" s="149" t="s">
        <v>3793</v>
      </c>
      <c r="I3863" s="149" t="s">
        <v>3808</v>
      </c>
    </row>
    <row r="3864" spans="1:9" x14ac:dyDescent="0.2">
      <c r="A3864" s="149" t="s">
        <v>2920</v>
      </c>
      <c r="D3864" s="149" t="s">
        <v>3809</v>
      </c>
      <c r="E3864" s="149">
        <f t="shared" si="60"/>
        <v>30121180</v>
      </c>
      <c r="F3864" s="149" t="s">
        <v>1250</v>
      </c>
      <c r="G3864" s="149" t="s">
        <v>6498</v>
      </c>
      <c r="H3864" s="149" t="s">
        <v>3793</v>
      </c>
      <c r="I3864" s="149" t="s">
        <v>6493</v>
      </c>
    </row>
    <row r="3865" spans="1:9" x14ac:dyDescent="0.2">
      <c r="A3865" s="149" t="s">
        <v>2920</v>
      </c>
      <c r="D3865" s="149" t="s">
        <v>3810</v>
      </c>
      <c r="E3865" s="149">
        <f t="shared" si="60"/>
        <v>30125001</v>
      </c>
      <c r="F3865" s="149" t="s">
        <v>1250</v>
      </c>
      <c r="G3865" s="149" t="s">
        <v>6498</v>
      </c>
      <c r="H3865" s="149" t="s">
        <v>3811</v>
      </c>
      <c r="I3865" s="149" t="s">
        <v>3812</v>
      </c>
    </row>
    <row r="3866" spans="1:9" x14ac:dyDescent="0.2">
      <c r="A3866" s="149" t="s">
        <v>2920</v>
      </c>
      <c r="D3866" s="149" t="s">
        <v>3813</v>
      </c>
      <c r="E3866" s="149">
        <f t="shared" si="60"/>
        <v>30125002</v>
      </c>
      <c r="F3866" s="149" t="s">
        <v>1250</v>
      </c>
      <c r="G3866" s="149" t="s">
        <v>6498</v>
      </c>
      <c r="H3866" s="149" t="s">
        <v>3811</v>
      </c>
      <c r="I3866" s="149" t="s">
        <v>8275</v>
      </c>
    </row>
    <row r="3867" spans="1:9" x14ac:dyDescent="0.2">
      <c r="A3867" s="149" t="s">
        <v>2920</v>
      </c>
      <c r="D3867" s="149" t="s">
        <v>8276</v>
      </c>
      <c r="E3867" s="149">
        <f t="shared" si="60"/>
        <v>30125003</v>
      </c>
      <c r="F3867" s="149" t="s">
        <v>1250</v>
      </c>
      <c r="G3867" s="149" t="s">
        <v>6498</v>
      </c>
      <c r="H3867" s="149" t="s">
        <v>3811</v>
      </c>
      <c r="I3867" s="149" t="s">
        <v>8277</v>
      </c>
    </row>
    <row r="3868" spans="1:9" x14ac:dyDescent="0.2">
      <c r="A3868" s="149" t="s">
        <v>2920</v>
      </c>
      <c r="D3868" s="149" t="s">
        <v>8278</v>
      </c>
      <c r="E3868" s="149">
        <f t="shared" si="60"/>
        <v>30125004</v>
      </c>
      <c r="F3868" s="149" t="s">
        <v>1250</v>
      </c>
      <c r="G3868" s="149" t="s">
        <v>6498</v>
      </c>
      <c r="H3868" s="149" t="s">
        <v>3811</v>
      </c>
      <c r="I3868" s="149" t="s">
        <v>8279</v>
      </c>
    </row>
    <row r="3869" spans="1:9" x14ac:dyDescent="0.2">
      <c r="A3869" s="149" t="s">
        <v>2920</v>
      </c>
      <c r="D3869" s="149" t="s">
        <v>8280</v>
      </c>
      <c r="E3869" s="149">
        <f t="shared" si="60"/>
        <v>30125005</v>
      </c>
      <c r="F3869" s="149" t="s">
        <v>1250</v>
      </c>
      <c r="G3869" s="149" t="s">
        <v>6498</v>
      </c>
      <c r="H3869" s="149" t="s">
        <v>3811</v>
      </c>
      <c r="I3869" s="149" t="s">
        <v>8281</v>
      </c>
    </row>
    <row r="3870" spans="1:9" x14ac:dyDescent="0.2">
      <c r="A3870" s="149" t="s">
        <v>2920</v>
      </c>
      <c r="D3870" s="149" t="s">
        <v>8282</v>
      </c>
      <c r="E3870" s="149">
        <f t="shared" si="60"/>
        <v>30125010</v>
      </c>
      <c r="F3870" s="149" t="s">
        <v>1250</v>
      </c>
      <c r="G3870" s="149" t="s">
        <v>6498</v>
      </c>
      <c r="H3870" s="149" t="s">
        <v>3811</v>
      </c>
      <c r="I3870" s="149" t="s">
        <v>8283</v>
      </c>
    </row>
    <row r="3871" spans="1:9" x14ac:dyDescent="0.2">
      <c r="A3871" s="149" t="s">
        <v>2920</v>
      </c>
      <c r="D3871" s="149" t="s">
        <v>8284</v>
      </c>
      <c r="E3871" s="149">
        <f t="shared" si="60"/>
        <v>30125015</v>
      </c>
      <c r="F3871" s="149" t="s">
        <v>1250</v>
      </c>
      <c r="G3871" s="149" t="s">
        <v>6498</v>
      </c>
      <c r="H3871" s="149" t="s">
        <v>3811</v>
      </c>
      <c r="I3871" s="149" t="s">
        <v>933</v>
      </c>
    </row>
    <row r="3872" spans="1:9" x14ac:dyDescent="0.2">
      <c r="A3872" s="149" t="s">
        <v>2920</v>
      </c>
      <c r="D3872" s="149" t="s">
        <v>11081</v>
      </c>
      <c r="E3872" s="149">
        <f t="shared" si="60"/>
        <v>30125020</v>
      </c>
      <c r="F3872" s="149" t="s">
        <v>1250</v>
      </c>
      <c r="G3872" s="149" t="s">
        <v>6498</v>
      </c>
      <c r="H3872" s="149" t="s">
        <v>3811</v>
      </c>
      <c r="I3872" s="149" t="s">
        <v>11082</v>
      </c>
    </row>
    <row r="3873" spans="1:9" x14ac:dyDescent="0.2">
      <c r="A3873" s="149" t="s">
        <v>2920</v>
      </c>
      <c r="D3873" s="149" t="s">
        <v>11083</v>
      </c>
      <c r="E3873" s="149">
        <f t="shared" si="60"/>
        <v>30125025</v>
      </c>
      <c r="F3873" s="149" t="s">
        <v>1250</v>
      </c>
      <c r="G3873" s="149" t="s">
        <v>6498</v>
      </c>
      <c r="H3873" s="149" t="s">
        <v>3811</v>
      </c>
      <c r="I3873" s="149" t="s">
        <v>11084</v>
      </c>
    </row>
    <row r="3874" spans="1:9" x14ac:dyDescent="0.2">
      <c r="A3874" s="149" t="s">
        <v>2920</v>
      </c>
      <c r="D3874" s="149" t="s">
        <v>11085</v>
      </c>
      <c r="E3874" s="149">
        <f t="shared" si="60"/>
        <v>30125099</v>
      </c>
      <c r="F3874" s="149" t="s">
        <v>1250</v>
      </c>
      <c r="G3874" s="149" t="s">
        <v>6498</v>
      </c>
      <c r="H3874" s="149" t="s">
        <v>3811</v>
      </c>
      <c r="I3874" s="149" t="s">
        <v>6243</v>
      </c>
    </row>
    <row r="3875" spans="1:9" x14ac:dyDescent="0.2">
      <c r="A3875" s="149" t="s">
        <v>2920</v>
      </c>
      <c r="D3875" s="149" t="s">
        <v>11086</v>
      </c>
      <c r="E3875" s="149">
        <f t="shared" si="60"/>
        <v>30125101</v>
      </c>
      <c r="F3875" s="149" t="s">
        <v>1250</v>
      </c>
      <c r="G3875" s="149" t="s">
        <v>6498</v>
      </c>
      <c r="H3875" s="149" t="s">
        <v>3574</v>
      </c>
      <c r="I3875" s="149" t="s">
        <v>2383</v>
      </c>
    </row>
    <row r="3876" spans="1:9" x14ac:dyDescent="0.2">
      <c r="A3876" s="149" t="s">
        <v>2920</v>
      </c>
      <c r="D3876" s="149" t="s">
        <v>11087</v>
      </c>
      <c r="E3876" s="149">
        <f t="shared" si="60"/>
        <v>30125102</v>
      </c>
      <c r="F3876" s="149" t="s">
        <v>1250</v>
      </c>
      <c r="G3876" s="149" t="s">
        <v>6498</v>
      </c>
      <c r="H3876" s="149" t="s">
        <v>3574</v>
      </c>
      <c r="I3876" s="149" t="s">
        <v>11088</v>
      </c>
    </row>
    <row r="3877" spans="1:9" x14ac:dyDescent="0.2">
      <c r="A3877" s="149" t="s">
        <v>2920</v>
      </c>
      <c r="D3877" s="149" t="s">
        <v>11089</v>
      </c>
      <c r="E3877" s="149">
        <f t="shared" si="60"/>
        <v>30125103</v>
      </c>
      <c r="F3877" s="149" t="s">
        <v>1250</v>
      </c>
      <c r="G3877" s="149" t="s">
        <v>6498</v>
      </c>
      <c r="H3877" s="149" t="s">
        <v>3574</v>
      </c>
      <c r="I3877" s="149" t="s">
        <v>11090</v>
      </c>
    </row>
    <row r="3878" spans="1:9" x14ac:dyDescent="0.2">
      <c r="A3878" s="149" t="s">
        <v>2920</v>
      </c>
      <c r="D3878" s="149" t="s">
        <v>11091</v>
      </c>
      <c r="E3878" s="149">
        <f t="shared" si="60"/>
        <v>30125104</v>
      </c>
      <c r="F3878" s="149" t="s">
        <v>1250</v>
      </c>
      <c r="G3878" s="149" t="s">
        <v>6498</v>
      </c>
      <c r="H3878" s="149" t="s">
        <v>3574</v>
      </c>
      <c r="I3878" s="149" t="s">
        <v>7920</v>
      </c>
    </row>
    <row r="3879" spans="1:9" x14ac:dyDescent="0.2">
      <c r="A3879" s="149" t="s">
        <v>2920</v>
      </c>
      <c r="D3879" s="149" t="s">
        <v>11092</v>
      </c>
      <c r="E3879" s="149">
        <f t="shared" si="60"/>
        <v>30125180</v>
      </c>
      <c r="F3879" s="149" t="s">
        <v>1250</v>
      </c>
      <c r="G3879" s="149" t="s">
        <v>6498</v>
      </c>
      <c r="H3879" s="149" t="s">
        <v>3574</v>
      </c>
      <c r="I3879" s="149" t="s">
        <v>6493</v>
      </c>
    </row>
    <row r="3880" spans="1:9" x14ac:dyDescent="0.2">
      <c r="A3880" s="149" t="s">
        <v>2920</v>
      </c>
      <c r="D3880" s="149" t="s">
        <v>11093</v>
      </c>
      <c r="E3880" s="149">
        <f t="shared" si="60"/>
        <v>30125201</v>
      </c>
      <c r="F3880" s="149" t="s">
        <v>1250</v>
      </c>
      <c r="G3880" s="149" t="s">
        <v>6498</v>
      </c>
      <c r="H3880" s="149" t="s">
        <v>11094</v>
      </c>
      <c r="I3880" s="149" t="s">
        <v>2383</v>
      </c>
    </row>
    <row r="3881" spans="1:9" x14ac:dyDescent="0.2">
      <c r="A3881" s="149" t="s">
        <v>2920</v>
      </c>
      <c r="D3881" s="149" t="s">
        <v>11095</v>
      </c>
      <c r="E3881" s="149">
        <f t="shared" si="60"/>
        <v>30125301</v>
      </c>
      <c r="F3881" s="149" t="s">
        <v>1250</v>
      </c>
      <c r="G3881" s="149" t="s">
        <v>6498</v>
      </c>
      <c r="H3881" s="149" t="s">
        <v>11096</v>
      </c>
      <c r="I3881" s="149" t="s">
        <v>2383</v>
      </c>
    </row>
    <row r="3882" spans="1:9" x14ac:dyDescent="0.2">
      <c r="A3882" s="149" t="s">
        <v>2920</v>
      </c>
      <c r="D3882" s="149" t="s">
        <v>11097</v>
      </c>
      <c r="E3882" s="149">
        <f t="shared" si="60"/>
        <v>30125302</v>
      </c>
      <c r="F3882" s="149" t="s">
        <v>1250</v>
      </c>
      <c r="G3882" s="149" t="s">
        <v>6498</v>
      </c>
      <c r="H3882" s="149" t="s">
        <v>11096</v>
      </c>
      <c r="I3882" s="149" t="s">
        <v>7679</v>
      </c>
    </row>
    <row r="3883" spans="1:9" x14ac:dyDescent="0.2">
      <c r="A3883" s="149" t="s">
        <v>2920</v>
      </c>
      <c r="D3883" s="149" t="s">
        <v>11098</v>
      </c>
      <c r="E3883" s="149">
        <f t="shared" si="60"/>
        <v>30125305</v>
      </c>
      <c r="F3883" s="149" t="s">
        <v>1250</v>
      </c>
      <c r="G3883" s="149" t="s">
        <v>6498</v>
      </c>
      <c r="H3883" s="149" t="s">
        <v>11096</v>
      </c>
      <c r="I3883" s="149" t="s">
        <v>11099</v>
      </c>
    </row>
    <row r="3884" spans="1:9" x14ac:dyDescent="0.2">
      <c r="A3884" s="149" t="s">
        <v>2920</v>
      </c>
      <c r="D3884" s="149" t="s">
        <v>11100</v>
      </c>
      <c r="E3884" s="149">
        <f t="shared" si="60"/>
        <v>30125306</v>
      </c>
      <c r="F3884" s="149" t="s">
        <v>1250</v>
      </c>
      <c r="G3884" s="149" t="s">
        <v>6498</v>
      </c>
      <c r="H3884" s="149" t="s">
        <v>11096</v>
      </c>
      <c r="I3884" s="149" t="s">
        <v>11101</v>
      </c>
    </row>
    <row r="3885" spans="1:9" x14ac:dyDescent="0.2">
      <c r="A3885" s="149" t="s">
        <v>2920</v>
      </c>
      <c r="D3885" s="149" t="s">
        <v>11102</v>
      </c>
      <c r="E3885" s="149">
        <f t="shared" si="60"/>
        <v>30125315</v>
      </c>
      <c r="F3885" s="149" t="s">
        <v>1250</v>
      </c>
      <c r="G3885" s="149" t="s">
        <v>6498</v>
      </c>
      <c r="H3885" s="149" t="s">
        <v>11096</v>
      </c>
      <c r="I3885" s="149" t="s">
        <v>8306</v>
      </c>
    </row>
    <row r="3886" spans="1:9" x14ac:dyDescent="0.2">
      <c r="A3886" s="149" t="s">
        <v>2920</v>
      </c>
      <c r="D3886" s="149" t="s">
        <v>8307</v>
      </c>
      <c r="E3886" s="149">
        <f t="shared" si="60"/>
        <v>30125316</v>
      </c>
      <c r="F3886" s="149" t="s">
        <v>1250</v>
      </c>
      <c r="G3886" s="149" t="s">
        <v>6498</v>
      </c>
      <c r="H3886" s="149" t="s">
        <v>11096</v>
      </c>
      <c r="I3886" s="149" t="s">
        <v>8308</v>
      </c>
    </row>
    <row r="3887" spans="1:9" x14ac:dyDescent="0.2">
      <c r="A3887" s="149" t="s">
        <v>2920</v>
      </c>
      <c r="D3887" s="149" t="s">
        <v>8309</v>
      </c>
      <c r="E3887" s="149">
        <f t="shared" si="60"/>
        <v>30125325</v>
      </c>
      <c r="F3887" s="149" t="s">
        <v>1250</v>
      </c>
      <c r="G3887" s="149" t="s">
        <v>6498</v>
      </c>
      <c r="H3887" s="149" t="s">
        <v>11096</v>
      </c>
      <c r="I3887" s="149" t="s">
        <v>8310</v>
      </c>
    </row>
    <row r="3888" spans="1:9" x14ac:dyDescent="0.2">
      <c r="A3888" s="149" t="s">
        <v>2920</v>
      </c>
      <c r="D3888" s="149" t="s">
        <v>8311</v>
      </c>
      <c r="E3888" s="149">
        <f t="shared" si="60"/>
        <v>30125326</v>
      </c>
      <c r="F3888" s="149" t="s">
        <v>1250</v>
      </c>
      <c r="G3888" s="149" t="s">
        <v>6498</v>
      </c>
      <c r="H3888" s="149" t="s">
        <v>11096</v>
      </c>
      <c r="I3888" s="149" t="s">
        <v>8312</v>
      </c>
    </row>
    <row r="3889" spans="1:9" x14ac:dyDescent="0.2">
      <c r="A3889" s="149" t="s">
        <v>2920</v>
      </c>
      <c r="D3889" s="149" t="s">
        <v>8313</v>
      </c>
      <c r="E3889" s="149">
        <f t="shared" si="60"/>
        <v>30125330</v>
      </c>
      <c r="F3889" s="149" t="s">
        <v>1250</v>
      </c>
      <c r="G3889" s="149" t="s">
        <v>6498</v>
      </c>
      <c r="H3889" s="149" t="s">
        <v>11096</v>
      </c>
      <c r="I3889" s="149" t="s">
        <v>8314</v>
      </c>
    </row>
    <row r="3890" spans="1:9" x14ac:dyDescent="0.2">
      <c r="A3890" s="149" t="s">
        <v>2920</v>
      </c>
      <c r="D3890" s="149" t="s">
        <v>8315</v>
      </c>
      <c r="E3890" s="149">
        <f t="shared" si="60"/>
        <v>30125380</v>
      </c>
      <c r="F3890" s="149" t="s">
        <v>1250</v>
      </c>
      <c r="G3890" s="149" t="s">
        <v>6498</v>
      </c>
      <c r="H3890" s="149" t="s">
        <v>11096</v>
      </c>
      <c r="I3890" s="149" t="s">
        <v>6493</v>
      </c>
    </row>
    <row r="3891" spans="1:9" x14ac:dyDescent="0.2">
      <c r="A3891" s="149" t="s">
        <v>2920</v>
      </c>
      <c r="D3891" s="149" t="s">
        <v>8316</v>
      </c>
      <c r="E3891" s="149">
        <f t="shared" si="60"/>
        <v>30125401</v>
      </c>
      <c r="F3891" s="149" t="s">
        <v>1250</v>
      </c>
      <c r="G3891" s="149" t="s">
        <v>6498</v>
      </c>
      <c r="H3891" s="149" t="s">
        <v>8317</v>
      </c>
      <c r="I3891" s="149" t="s">
        <v>8318</v>
      </c>
    </row>
    <row r="3892" spans="1:9" x14ac:dyDescent="0.2">
      <c r="A3892" s="149" t="s">
        <v>2920</v>
      </c>
      <c r="D3892" s="149" t="s">
        <v>8319</v>
      </c>
      <c r="E3892" s="149">
        <f t="shared" si="60"/>
        <v>30125405</v>
      </c>
      <c r="F3892" s="149" t="s">
        <v>1250</v>
      </c>
      <c r="G3892" s="149" t="s">
        <v>6498</v>
      </c>
      <c r="H3892" s="149" t="s">
        <v>8317</v>
      </c>
      <c r="I3892" s="149" t="s">
        <v>8320</v>
      </c>
    </row>
    <row r="3893" spans="1:9" x14ac:dyDescent="0.2">
      <c r="A3893" s="149" t="s">
        <v>2920</v>
      </c>
      <c r="D3893" s="149" t="s">
        <v>8321</v>
      </c>
      <c r="E3893" s="149">
        <f t="shared" si="60"/>
        <v>30125406</v>
      </c>
      <c r="F3893" s="149" t="s">
        <v>1250</v>
      </c>
      <c r="G3893" s="149" t="s">
        <v>6498</v>
      </c>
      <c r="H3893" s="149" t="s">
        <v>8317</v>
      </c>
      <c r="I3893" s="149" t="s">
        <v>8322</v>
      </c>
    </row>
    <row r="3894" spans="1:9" x14ac:dyDescent="0.2">
      <c r="A3894" s="149" t="s">
        <v>2920</v>
      </c>
      <c r="D3894" s="149" t="s">
        <v>8323</v>
      </c>
      <c r="E3894" s="149">
        <f t="shared" si="60"/>
        <v>30125407</v>
      </c>
      <c r="F3894" s="149" t="s">
        <v>1250</v>
      </c>
      <c r="G3894" s="149" t="s">
        <v>6498</v>
      </c>
      <c r="H3894" s="149" t="s">
        <v>8317</v>
      </c>
      <c r="I3894" s="149" t="s">
        <v>8324</v>
      </c>
    </row>
    <row r="3895" spans="1:9" x14ac:dyDescent="0.2">
      <c r="A3895" s="149" t="s">
        <v>2920</v>
      </c>
      <c r="D3895" s="149" t="s">
        <v>8325</v>
      </c>
      <c r="E3895" s="149">
        <f t="shared" si="60"/>
        <v>30125408</v>
      </c>
      <c r="F3895" s="149" t="s">
        <v>1250</v>
      </c>
      <c r="G3895" s="149" t="s">
        <v>6498</v>
      </c>
      <c r="H3895" s="149" t="s">
        <v>8317</v>
      </c>
      <c r="I3895" s="149" t="s">
        <v>8326</v>
      </c>
    </row>
    <row r="3896" spans="1:9" x14ac:dyDescent="0.2">
      <c r="A3896" s="149" t="s">
        <v>2920</v>
      </c>
      <c r="D3896" s="149" t="s">
        <v>8327</v>
      </c>
      <c r="E3896" s="149">
        <f t="shared" si="60"/>
        <v>30125409</v>
      </c>
      <c r="F3896" s="149" t="s">
        <v>1250</v>
      </c>
      <c r="G3896" s="149" t="s">
        <v>6498</v>
      </c>
      <c r="H3896" s="149" t="s">
        <v>8317</v>
      </c>
      <c r="I3896" s="149" t="s">
        <v>6493</v>
      </c>
    </row>
    <row r="3897" spans="1:9" x14ac:dyDescent="0.2">
      <c r="A3897" s="149" t="s">
        <v>2920</v>
      </c>
      <c r="D3897" s="149" t="s">
        <v>8328</v>
      </c>
      <c r="E3897" s="149">
        <f t="shared" si="60"/>
        <v>30125410</v>
      </c>
      <c r="F3897" s="149" t="s">
        <v>1250</v>
      </c>
      <c r="G3897" s="149" t="s">
        <v>6498</v>
      </c>
      <c r="H3897" s="149" t="s">
        <v>8317</v>
      </c>
      <c r="I3897" s="149" t="s">
        <v>8329</v>
      </c>
    </row>
    <row r="3898" spans="1:9" x14ac:dyDescent="0.2">
      <c r="A3898" s="149" t="s">
        <v>2920</v>
      </c>
      <c r="D3898" s="149" t="s">
        <v>8330</v>
      </c>
      <c r="E3898" s="149">
        <f t="shared" si="60"/>
        <v>30125411</v>
      </c>
      <c r="F3898" s="149" t="s">
        <v>1250</v>
      </c>
      <c r="G3898" s="149" t="s">
        <v>6498</v>
      </c>
      <c r="H3898" s="149" t="s">
        <v>8317</v>
      </c>
      <c r="I3898" s="149" t="s">
        <v>8331</v>
      </c>
    </row>
    <row r="3899" spans="1:9" x14ac:dyDescent="0.2">
      <c r="A3899" s="149" t="s">
        <v>2920</v>
      </c>
      <c r="D3899" s="149" t="s">
        <v>8332</v>
      </c>
      <c r="E3899" s="149">
        <f t="shared" si="60"/>
        <v>30125412</v>
      </c>
      <c r="F3899" s="149" t="s">
        <v>1250</v>
      </c>
      <c r="G3899" s="149" t="s">
        <v>6498</v>
      </c>
      <c r="H3899" s="149" t="s">
        <v>8317</v>
      </c>
      <c r="I3899" s="149" t="s">
        <v>8333</v>
      </c>
    </row>
    <row r="3900" spans="1:9" x14ac:dyDescent="0.2">
      <c r="A3900" s="149" t="s">
        <v>2920</v>
      </c>
      <c r="D3900" s="149" t="s">
        <v>8334</v>
      </c>
      <c r="E3900" s="149">
        <f t="shared" si="60"/>
        <v>30125413</v>
      </c>
      <c r="F3900" s="149" t="s">
        <v>1250</v>
      </c>
      <c r="G3900" s="149" t="s">
        <v>6498</v>
      </c>
      <c r="H3900" s="149" t="s">
        <v>8317</v>
      </c>
      <c r="I3900" s="149" t="s">
        <v>5349</v>
      </c>
    </row>
    <row r="3901" spans="1:9" x14ac:dyDescent="0.2">
      <c r="A3901" s="149" t="s">
        <v>2920</v>
      </c>
      <c r="D3901" s="149" t="s">
        <v>5350</v>
      </c>
      <c r="E3901" s="149">
        <f t="shared" si="60"/>
        <v>30125415</v>
      </c>
      <c r="F3901" s="149" t="s">
        <v>1250</v>
      </c>
      <c r="G3901" s="149" t="s">
        <v>6498</v>
      </c>
      <c r="H3901" s="149" t="s">
        <v>8317</v>
      </c>
      <c r="I3901" s="149" t="s">
        <v>5351</v>
      </c>
    </row>
    <row r="3902" spans="1:9" x14ac:dyDescent="0.2">
      <c r="A3902" s="149" t="s">
        <v>2920</v>
      </c>
      <c r="D3902" s="149" t="s">
        <v>5352</v>
      </c>
      <c r="E3902" s="149">
        <f t="shared" si="60"/>
        <v>30125416</v>
      </c>
      <c r="F3902" s="149" t="s">
        <v>1250</v>
      </c>
      <c r="G3902" s="149" t="s">
        <v>6498</v>
      </c>
      <c r="H3902" s="149" t="s">
        <v>8317</v>
      </c>
      <c r="I3902" s="149" t="s">
        <v>4716</v>
      </c>
    </row>
    <row r="3903" spans="1:9" x14ac:dyDescent="0.2">
      <c r="A3903" s="149" t="s">
        <v>2920</v>
      </c>
      <c r="D3903" s="149" t="s">
        <v>5353</v>
      </c>
      <c r="E3903" s="149">
        <f t="shared" si="60"/>
        <v>30125417</v>
      </c>
      <c r="F3903" s="149" t="s">
        <v>1250</v>
      </c>
      <c r="G3903" s="149" t="s">
        <v>6498</v>
      </c>
      <c r="H3903" s="149" t="s">
        <v>8317</v>
      </c>
      <c r="I3903" s="149" t="s">
        <v>5354</v>
      </c>
    </row>
    <row r="3904" spans="1:9" x14ac:dyDescent="0.2">
      <c r="A3904" s="149" t="s">
        <v>2920</v>
      </c>
      <c r="D3904" s="149" t="s">
        <v>5355</v>
      </c>
      <c r="E3904" s="149">
        <f t="shared" si="60"/>
        <v>30125418</v>
      </c>
      <c r="F3904" s="149" t="s">
        <v>1250</v>
      </c>
      <c r="G3904" s="149" t="s">
        <v>6498</v>
      </c>
      <c r="H3904" s="149" t="s">
        <v>8317</v>
      </c>
      <c r="I3904" s="149" t="s">
        <v>5356</v>
      </c>
    </row>
    <row r="3905" spans="1:9" x14ac:dyDescent="0.2">
      <c r="A3905" s="149" t="s">
        <v>2920</v>
      </c>
      <c r="D3905" s="149" t="s">
        <v>5357</v>
      </c>
      <c r="E3905" s="149">
        <f t="shared" si="60"/>
        <v>30125420</v>
      </c>
      <c r="F3905" s="149" t="s">
        <v>1250</v>
      </c>
      <c r="G3905" s="149" t="s">
        <v>6498</v>
      </c>
      <c r="H3905" s="149" t="s">
        <v>8317</v>
      </c>
      <c r="I3905" s="149" t="s">
        <v>6493</v>
      </c>
    </row>
    <row r="3906" spans="1:9" x14ac:dyDescent="0.2">
      <c r="A3906" s="149" t="s">
        <v>2920</v>
      </c>
      <c r="D3906" s="149" t="s">
        <v>5358</v>
      </c>
      <c r="E3906" s="149">
        <f t="shared" ref="E3906:E3969" si="61">VALUE(D3906)</f>
        <v>30125499</v>
      </c>
      <c r="F3906" s="149" t="s">
        <v>1250</v>
      </c>
      <c r="G3906" s="149" t="s">
        <v>6498</v>
      </c>
      <c r="H3906" s="149" t="s">
        <v>8317</v>
      </c>
      <c r="I3906" s="149" t="s">
        <v>6243</v>
      </c>
    </row>
    <row r="3907" spans="1:9" x14ac:dyDescent="0.2">
      <c r="A3907" s="149" t="s">
        <v>2920</v>
      </c>
      <c r="D3907" s="149" t="s">
        <v>5359</v>
      </c>
      <c r="E3907" s="149">
        <f t="shared" si="61"/>
        <v>30125801</v>
      </c>
      <c r="F3907" s="149" t="s">
        <v>1250</v>
      </c>
      <c r="G3907" s="149" t="s">
        <v>6498</v>
      </c>
      <c r="H3907" s="149" t="s">
        <v>5360</v>
      </c>
      <c r="I3907" s="149" t="s">
        <v>5361</v>
      </c>
    </row>
    <row r="3908" spans="1:9" x14ac:dyDescent="0.2">
      <c r="A3908" s="149" t="s">
        <v>2920</v>
      </c>
      <c r="D3908" s="149" t="s">
        <v>5362</v>
      </c>
      <c r="E3908" s="149">
        <f t="shared" si="61"/>
        <v>30125802</v>
      </c>
      <c r="F3908" s="149" t="s">
        <v>1250</v>
      </c>
      <c r="G3908" s="149" t="s">
        <v>6498</v>
      </c>
      <c r="H3908" s="149" t="s">
        <v>5360</v>
      </c>
      <c r="I3908" s="149" t="s">
        <v>5363</v>
      </c>
    </row>
    <row r="3909" spans="1:9" x14ac:dyDescent="0.2">
      <c r="A3909" s="149" t="s">
        <v>2920</v>
      </c>
      <c r="D3909" s="149" t="s">
        <v>5364</v>
      </c>
      <c r="E3909" s="149">
        <f t="shared" si="61"/>
        <v>30125803</v>
      </c>
      <c r="F3909" s="149" t="s">
        <v>1250</v>
      </c>
      <c r="G3909" s="149" t="s">
        <v>6498</v>
      </c>
      <c r="H3909" s="149" t="s">
        <v>5360</v>
      </c>
      <c r="I3909" s="149" t="s">
        <v>5365</v>
      </c>
    </row>
    <row r="3910" spans="1:9" x14ac:dyDescent="0.2">
      <c r="A3910" s="149" t="s">
        <v>2920</v>
      </c>
      <c r="D3910" s="149" t="s">
        <v>5366</v>
      </c>
      <c r="E3910" s="149">
        <f t="shared" si="61"/>
        <v>30125805</v>
      </c>
      <c r="F3910" s="149" t="s">
        <v>1250</v>
      </c>
      <c r="G3910" s="149" t="s">
        <v>6498</v>
      </c>
      <c r="H3910" s="149" t="s">
        <v>5360</v>
      </c>
      <c r="I3910" s="149" t="s">
        <v>5367</v>
      </c>
    </row>
    <row r="3911" spans="1:9" x14ac:dyDescent="0.2">
      <c r="A3911" s="149" t="s">
        <v>2920</v>
      </c>
      <c r="D3911" s="149" t="s">
        <v>5368</v>
      </c>
      <c r="E3911" s="149">
        <f t="shared" si="61"/>
        <v>30125806</v>
      </c>
      <c r="F3911" s="149" t="s">
        <v>1250</v>
      </c>
      <c r="G3911" s="149" t="s">
        <v>6498</v>
      </c>
      <c r="H3911" s="149" t="s">
        <v>5360</v>
      </c>
      <c r="I3911" s="149" t="s">
        <v>5369</v>
      </c>
    </row>
    <row r="3912" spans="1:9" x14ac:dyDescent="0.2">
      <c r="A3912" s="149" t="s">
        <v>2920</v>
      </c>
      <c r="D3912" s="149" t="s">
        <v>5370</v>
      </c>
      <c r="E3912" s="149">
        <f t="shared" si="61"/>
        <v>30125807</v>
      </c>
      <c r="F3912" s="149" t="s">
        <v>1250</v>
      </c>
      <c r="G3912" s="149" t="s">
        <v>6498</v>
      </c>
      <c r="H3912" s="149" t="s">
        <v>5360</v>
      </c>
      <c r="I3912" s="149" t="s">
        <v>5371</v>
      </c>
    </row>
    <row r="3913" spans="1:9" x14ac:dyDescent="0.2">
      <c r="A3913" s="149" t="s">
        <v>2920</v>
      </c>
      <c r="D3913" s="149" t="s">
        <v>5372</v>
      </c>
      <c r="E3913" s="149">
        <f t="shared" si="61"/>
        <v>30125810</v>
      </c>
      <c r="F3913" s="149" t="s">
        <v>1250</v>
      </c>
      <c r="G3913" s="149" t="s">
        <v>6498</v>
      </c>
      <c r="H3913" s="149" t="s">
        <v>5360</v>
      </c>
      <c r="I3913" s="149" t="s">
        <v>5373</v>
      </c>
    </row>
    <row r="3914" spans="1:9" x14ac:dyDescent="0.2">
      <c r="A3914" s="149" t="s">
        <v>2920</v>
      </c>
      <c r="D3914" s="149" t="s">
        <v>5374</v>
      </c>
      <c r="E3914" s="149">
        <f t="shared" si="61"/>
        <v>30125815</v>
      </c>
      <c r="F3914" s="149" t="s">
        <v>1250</v>
      </c>
      <c r="G3914" s="149" t="s">
        <v>6498</v>
      </c>
      <c r="H3914" s="149" t="s">
        <v>5360</v>
      </c>
      <c r="I3914" s="149" t="s">
        <v>5375</v>
      </c>
    </row>
    <row r="3915" spans="1:9" x14ac:dyDescent="0.2">
      <c r="A3915" s="149" t="s">
        <v>2920</v>
      </c>
      <c r="D3915" s="149" t="s">
        <v>5376</v>
      </c>
      <c r="E3915" s="149">
        <f t="shared" si="61"/>
        <v>30125816</v>
      </c>
      <c r="F3915" s="149" t="s">
        <v>1250</v>
      </c>
      <c r="G3915" s="149" t="s">
        <v>6498</v>
      </c>
      <c r="H3915" s="149" t="s">
        <v>5360</v>
      </c>
      <c r="I3915" s="149" t="s">
        <v>5377</v>
      </c>
    </row>
    <row r="3916" spans="1:9" x14ac:dyDescent="0.2">
      <c r="A3916" s="149" t="s">
        <v>2920</v>
      </c>
      <c r="D3916" s="149" t="s">
        <v>5378</v>
      </c>
      <c r="E3916" s="149">
        <f t="shared" si="61"/>
        <v>30125817</v>
      </c>
      <c r="F3916" s="149" t="s">
        <v>1250</v>
      </c>
      <c r="G3916" s="149" t="s">
        <v>6498</v>
      </c>
      <c r="H3916" s="149" t="s">
        <v>5360</v>
      </c>
      <c r="I3916" s="149" t="s">
        <v>5379</v>
      </c>
    </row>
    <row r="3917" spans="1:9" x14ac:dyDescent="0.2">
      <c r="A3917" s="149" t="s">
        <v>2920</v>
      </c>
      <c r="D3917" s="149" t="s">
        <v>5380</v>
      </c>
      <c r="E3917" s="149">
        <f t="shared" si="61"/>
        <v>30125880</v>
      </c>
      <c r="F3917" s="149" t="s">
        <v>1250</v>
      </c>
      <c r="G3917" s="149" t="s">
        <v>6498</v>
      </c>
      <c r="H3917" s="149" t="s">
        <v>5360</v>
      </c>
      <c r="I3917" s="149" t="s">
        <v>5381</v>
      </c>
    </row>
    <row r="3918" spans="1:9" x14ac:dyDescent="0.2">
      <c r="A3918" s="149" t="s">
        <v>2920</v>
      </c>
      <c r="D3918" s="149" t="s">
        <v>5382</v>
      </c>
      <c r="E3918" s="149">
        <f t="shared" si="61"/>
        <v>30125899</v>
      </c>
      <c r="F3918" s="149" t="s">
        <v>1250</v>
      </c>
      <c r="G3918" s="149" t="s">
        <v>6498</v>
      </c>
      <c r="H3918" s="149" t="s">
        <v>5360</v>
      </c>
      <c r="I3918" s="149" t="s">
        <v>6243</v>
      </c>
    </row>
    <row r="3919" spans="1:9" x14ac:dyDescent="0.2">
      <c r="A3919" s="149" t="s">
        <v>2920</v>
      </c>
      <c r="D3919" s="149" t="s">
        <v>5383</v>
      </c>
      <c r="E3919" s="149">
        <f t="shared" si="61"/>
        <v>30130101</v>
      </c>
      <c r="F3919" s="149" t="s">
        <v>1250</v>
      </c>
      <c r="G3919" s="149" t="s">
        <v>6498</v>
      </c>
      <c r="H3919" s="149" t="s">
        <v>5384</v>
      </c>
      <c r="I3919" s="149" t="s">
        <v>5385</v>
      </c>
    </row>
    <row r="3920" spans="1:9" x14ac:dyDescent="0.2">
      <c r="A3920" s="149" t="s">
        <v>2920</v>
      </c>
      <c r="D3920" s="149" t="s">
        <v>5386</v>
      </c>
      <c r="E3920" s="149">
        <f t="shared" si="61"/>
        <v>30130102</v>
      </c>
      <c r="F3920" s="149" t="s">
        <v>1250</v>
      </c>
      <c r="G3920" s="149" t="s">
        <v>6498</v>
      </c>
      <c r="H3920" s="149" t="s">
        <v>5384</v>
      </c>
      <c r="I3920" s="149" t="s">
        <v>5387</v>
      </c>
    </row>
    <row r="3921" spans="1:9" x14ac:dyDescent="0.2">
      <c r="A3921" s="149" t="s">
        <v>2920</v>
      </c>
      <c r="D3921" s="149" t="s">
        <v>5388</v>
      </c>
      <c r="E3921" s="149">
        <f t="shared" si="61"/>
        <v>30130103</v>
      </c>
      <c r="F3921" s="149" t="s">
        <v>1250</v>
      </c>
      <c r="G3921" s="149" t="s">
        <v>6498</v>
      </c>
      <c r="H3921" s="149" t="s">
        <v>5384</v>
      </c>
      <c r="I3921" s="149" t="s">
        <v>5389</v>
      </c>
    </row>
    <row r="3922" spans="1:9" x14ac:dyDescent="0.2">
      <c r="A3922" s="149" t="s">
        <v>2920</v>
      </c>
      <c r="D3922" s="149" t="s">
        <v>5390</v>
      </c>
      <c r="E3922" s="149">
        <f t="shared" si="61"/>
        <v>30130104</v>
      </c>
      <c r="F3922" s="149" t="s">
        <v>1250</v>
      </c>
      <c r="G3922" s="149" t="s">
        <v>6498</v>
      </c>
      <c r="H3922" s="149" t="s">
        <v>5384</v>
      </c>
      <c r="I3922" s="149" t="s">
        <v>5391</v>
      </c>
    </row>
    <row r="3923" spans="1:9" x14ac:dyDescent="0.2">
      <c r="A3923" s="149" t="s">
        <v>2920</v>
      </c>
      <c r="D3923" s="149" t="s">
        <v>5392</v>
      </c>
      <c r="E3923" s="149">
        <f t="shared" si="61"/>
        <v>30130105</v>
      </c>
      <c r="F3923" s="149" t="s">
        <v>1250</v>
      </c>
      <c r="G3923" s="149" t="s">
        <v>6498</v>
      </c>
      <c r="H3923" s="149" t="s">
        <v>5384</v>
      </c>
      <c r="I3923" s="149" t="s">
        <v>5393</v>
      </c>
    </row>
    <row r="3924" spans="1:9" x14ac:dyDescent="0.2">
      <c r="A3924" s="149" t="s">
        <v>2920</v>
      </c>
      <c r="D3924" s="149" t="s">
        <v>5394</v>
      </c>
      <c r="E3924" s="149">
        <f t="shared" si="61"/>
        <v>30130106</v>
      </c>
      <c r="F3924" s="149" t="s">
        <v>1250</v>
      </c>
      <c r="G3924" s="149" t="s">
        <v>6498</v>
      </c>
      <c r="H3924" s="149" t="s">
        <v>5384</v>
      </c>
      <c r="I3924" s="149" t="s">
        <v>7679</v>
      </c>
    </row>
    <row r="3925" spans="1:9" x14ac:dyDescent="0.2">
      <c r="A3925" s="149" t="s">
        <v>2920</v>
      </c>
      <c r="D3925" s="149" t="s">
        <v>5395</v>
      </c>
      <c r="E3925" s="149">
        <f t="shared" si="61"/>
        <v>30130107</v>
      </c>
      <c r="F3925" s="149" t="s">
        <v>1250</v>
      </c>
      <c r="G3925" s="149" t="s">
        <v>6498</v>
      </c>
      <c r="H3925" s="149" t="s">
        <v>5384</v>
      </c>
      <c r="I3925" s="149" t="s">
        <v>5396</v>
      </c>
    </row>
    <row r="3926" spans="1:9" x14ac:dyDescent="0.2">
      <c r="A3926" s="149" t="s">
        <v>2920</v>
      </c>
      <c r="D3926" s="149" t="s">
        <v>5397</v>
      </c>
      <c r="E3926" s="149">
        <f t="shared" si="61"/>
        <v>30130108</v>
      </c>
      <c r="F3926" s="149" t="s">
        <v>1250</v>
      </c>
      <c r="G3926" s="149" t="s">
        <v>6498</v>
      </c>
      <c r="H3926" s="149" t="s">
        <v>5384</v>
      </c>
      <c r="I3926" s="149" t="s">
        <v>5398</v>
      </c>
    </row>
    <row r="3927" spans="1:9" x14ac:dyDescent="0.2">
      <c r="A3927" s="149" t="s">
        <v>2920</v>
      </c>
      <c r="D3927" s="149" t="s">
        <v>5399</v>
      </c>
      <c r="E3927" s="149">
        <f t="shared" si="61"/>
        <v>30130110</v>
      </c>
      <c r="F3927" s="149" t="s">
        <v>1250</v>
      </c>
      <c r="G3927" s="149" t="s">
        <v>6498</v>
      </c>
      <c r="H3927" s="149" t="s">
        <v>5384</v>
      </c>
      <c r="I3927" s="149" t="s">
        <v>5400</v>
      </c>
    </row>
    <row r="3928" spans="1:9" x14ac:dyDescent="0.2">
      <c r="A3928" s="149" t="s">
        <v>2920</v>
      </c>
      <c r="D3928" s="149" t="s">
        <v>5401</v>
      </c>
      <c r="E3928" s="149">
        <f t="shared" si="61"/>
        <v>30130114</v>
      </c>
      <c r="F3928" s="149" t="s">
        <v>1250</v>
      </c>
      <c r="G3928" s="149" t="s">
        <v>6498</v>
      </c>
      <c r="H3928" s="149" t="s">
        <v>5384</v>
      </c>
      <c r="I3928" s="149" t="s">
        <v>5402</v>
      </c>
    </row>
    <row r="3929" spans="1:9" x14ac:dyDescent="0.2">
      <c r="A3929" s="149" t="s">
        <v>2920</v>
      </c>
      <c r="D3929" s="149" t="s">
        <v>5403</v>
      </c>
      <c r="E3929" s="149">
        <f t="shared" si="61"/>
        <v>30130115</v>
      </c>
      <c r="F3929" s="149" t="s">
        <v>1250</v>
      </c>
      <c r="G3929" s="149" t="s">
        <v>6498</v>
      </c>
      <c r="H3929" s="149" t="s">
        <v>5384</v>
      </c>
      <c r="I3929" s="149" t="s">
        <v>5404</v>
      </c>
    </row>
    <row r="3930" spans="1:9" x14ac:dyDescent="0.2">
      <c r="A3930" s="149" t="s">
        <v>2920</v>
      </c>
      <c r="D3930" s="149" t="s">
        <v>5405</v>
      </c>
      <c r="E3930" s="149">
        <f t="shared" si="61"/>
        <v>30130180</v>
      </c>
      <c r="F3930" s="149" t="s">
        <v>1250</v>
      </c>
      <c r="G3930" s="149" t="s">
        <v>6498</v>
      </c>
      <c r="H3930" s="149" t="s">
        <v>5384</v>
      </c>
      <c r="I3930" s="149" t="s">
        <v>6493</v>
      </c>
    </row>
    <row r="3931" spans="1:9" x14ac:dyDescent="0.2">
      <c r="A3931" s="149" t="s">
        <v>2920</v>
      </c>
      <c r="D3931" s="149" t="s">
        <v>5406</v>
      </c>
      <c r="E3931" s="149">
        <f t="shared" si="61"/>
        <v>30130201</v>
      </c>
      <c r="F3931" s="149" t="s">
        <v>1250</v>
      </c>
      <c r="G3931" s="149" t="s">
        <v>6498</v>
      </c>
      <c r="H3931" s="149" t="s">
        <v>5407</v>
      </c>
      <c r="I3931" s="149" t="s">
        <v>2383</v>
      </c>
    </row>
    <row r="3932" spans="1:9" x14ac:dyDescent="0.2">
      <c r="A3932" s="149" t="s">
        <v>2920</v>
      </c>
      <c r="D3932" s="149" t="s">
        <v>5408</v>
      </c>
      <c r="E3932" s="149">
        <f t="shared" si="61"/>
        <v>30130202</v>
      </c>
      <c r="F3932" s="149" t="s">
        <v>1250</v>
      </c>
      <c r="G3932" s="149" t="s">
        <v>6498</v>
      </c>
      <c r="H3932" s="149" t="s">
        <v>5407</v>
      </c>
      <c r="I3932" s="149" t="s">
        <v>4970</v>
      </c>
    </row>
    <row r="3933" spans="1:9" x14ac:dyDescent="0.2">
      <c r="A3933" s="149" t="s">
        <v>2920</v>
      </c>
      <c r="D3933" s="149" t="s">
        <v>5409</v>
      </c>
      <c r="E3933" s="149">
        <f t="shared" si="61"/>
        <v>30130203</v>
      </c>
      <c r="F3933" s="149" t="s">
        <v>1250</v>
      </c>
      <c r="G3933" s="149" t="s">
        <v>6498</v>
      </c>
      <c r="H3933" s="149" t="s">
        <v>5407</v>
      </c>
      <c r="I3933" s="149" t="s">
        <v>5410</v>
      </c>
    </row>
    <row r="3934" spans="1:9" x14ac:dyDescent="0.2">
      <c r="A3934" s="149" t="s">
        <v>2920</v>
      </c>
      <c r="D3934" s="149" t="s">
        <v>5411</v>
      </c>
      <c r="E3934" s="149">
        <f t="shared" si="61"/>
        <v>30130280</v>
      </c>
      <c r="F3934" s="149" t="s">
        <v>1250</v>
      </c>
      <c r="G3934" s="149" t="s">
        <v>6498</v>
      </c>
      <c r="H3934" s="149" t="s">
        <v>5407</v>
      </c>
      <c r="I3934" s="149" t="s">
        <v>6493</v>
      </c>
    </row>
    <row r="3935" spans="1:9" x14ac:dyDescent="0.2">
      <c r="A3935" s="149" t="s">
        <v>2920</v>
      </c>
      <c r="D3935" s="149" t="s">
        <v>5412</v>
      </c>
      <c r="E3935" s="149">
        <f t="shared" si="61"/>
        <v>30130301</v>
      </c>
      <c r="F3935" s="149" t="s">
        <v>1250</v>
      </c>
      <c r="G3935" s="149" t="s">
        <v>6498</v>
      </c>
      <c r="H3935" s="149" t="s">
        <v>5413</v>
      </c>
      <c r="I3935" s="149" t="s">
        <v>7992</v>
      </c>
    </row>
    <row r="3936" spans="1:9" x14ac:dyDescent="0.2">
      <c r="A3936" s="149" t="s">
        <v>2920</v>
      </c>
      <c r="D3936" s="149" t="s">
        <v>5414</v>
      </c>
      <c r="E3936" s="149">
        <f t="shared" si="61"/>
        <v>30130302</v>
      </c>
      <c r="F3936" s="149" t="s">
        <v>1250</v>
      </c>
      <c r="G3936" s="149" t="s">
        <v>6498</v>
      </c>
      <c r="H3936" s="149" t="s">
        <v>5413</v>
      </c>
      <c r="I3936" s="149" t="s">
        <v>2251</v>
      </c>
    </row>
    <row r="3937" spans="1:9" x14ac:dyDescent="0.2">
      <c r="A3937" s="149" t="s">
        <v>2920</v>
      </c>
      <c r="D3937" s="149" t="s">
        <v>5415</v>
      </c>
      <c r="E3937" s="149">
        <f t="shared" si="61"/>
        <v>30130303</v>
      </c>
      <c r="F3937" s="149" t="s">
        <v>1250</v>
      </c>
      <c r="G3937" s="149" t="s">
        <v>6498</v>
      </c>
      <c r="H3937" s="149" t="s">
        <v>5413</v>
      </c>
      <c r="I3937" s="149" t="s">
        <v>5416</v>
      </c>
    </row>
    <row r="3938" spans="1:9" x14ac:dyDescent="0.2">
      <c r="A3938" s="149" t="s">
        <v>2920</v>
      </c>
      <c r="D3938" s="149" t="s">
        <v>5417</v>
      </c>
      <c r="E3938" s="149">
        <f t="shared" si="61"/>
        <v>30130304</v>
      </c>
      <c r="F3938" s="149" t="s">
        <v>1250</v>
      </c>
      <c r="G3938" s="149" t="s">
        <v>6498</v>
      </c>
      <c r="H3938" s="149" t="s">
        <v>5413</v>
      </c>
      <c r="I3938" s="149" t="s">
        <v>5418</v>
      </c>
    </row>
    <row r="3939" spans="1:9" x14ac:dyDescent="0.2">
      <c r="A3939" s="149" t="s">
        <v>2920</v>
      </c>
      <c r="D3939" s="149" t="s">
        <v>5419</v>
      </c>
      <c r="E3939" s="149">
        <f t="shared" si="61"/>
        <v>30130305</v>
      </c>
      <c r="F3939" s="149" t="s">
        <v>1250</v>
      </c>
      <c r="G3939" s="149" t="s">
        <v>6498</v>
      </c>
      <c r="H3939" s="149" t="s">
        <v>5413</v>
      </c>
      <c r="I3939" s="149" t="s">
        <v>5420</v>
      </c>
    </row>
    <row r="3940" spans="1:9" x14ac:dyDescent="0.2">
      <c r="A3940" s="149" t="s">
        <v>2920</v>
      </c>
      <c r="D3940" s="149" t="s">
        <v>5421</v>
      </c>
      <c r="E3940" s="149">
        <f t="shared" si="61"/>
        <v>30130380</v>
      </c>
      <c r="F3940" s="149" t="s">
        <v>1250</v>
      </c>
      <c r="G3940" s="149" t="s">
        <v>6498</v>
      </c>
      <c r="H3940" s="149" t="s">
        <v>5413</v>
      </c>
      <c r="I3940" s="149" t="s">
        <v>6493</v>
      </c>
    </row>
    <row r="3941" spans="1:9" x14ac:dyDescent="0.2">
      <c r="A3941" s="149" t="s">
        <v>2920</v>
      </c>
      <c r="D3941" s="149" t="s">
        <v>5422</v>
      </c>
      <c r="E3941" s="149">
        <f t="shared" si="61"/>
        <v>30130401</v>
      </c>
      <c r="F3941" s="149" t="s">
        <v>1250</v>
      </c>
      <c r="G3941" s="149" t="s">
        <v>6498</v>
      </c>
      <c r="H3941" s="149" t="s">
        <v>2522</v>
      </c>
      <c r="I3941" s="149" t="s">
        <v>2383</v>
      </c>
    </row>
    <row r="3942" spans="1:9" x14ac:dyDescent="0.2">
      <c r="A3942" s="149" t="s">
        <v>2920</v>
      </c>
      <c r="D3942" s="149" t="s">
        <v>2523</v>
      </c>
      <c r="E3942" s="149">
        <f t="shared" si="61"/>
        <v>30130402</v>
      </c>
      <c r="F3942" s="149" t="s">
        <v>1250</v>
      </c>
      <c r="G3942" s="149" t="s">
        <v>6498</v>
      </c>
      <c r="H3942" s="149" t="s">
        <v>2522</v>
      </c>
      <c r="I3942" s="149" t="s">
        <v>3971</v>
      </c>
    </row>
    <row r="3943" spans="1:9" x14ac:dyDescent="0.2">
      <c r="A3943" s="149" t="s">
        <v>2920</v>
      </c>
      <c r="D3943" s="149" t="s">
        <v>2524</v>
      </c>
      <c r="E3943" s="149">
        <f t="shared" si="61"/>
        <v>30130403</v>
      </c>
      <c r="F3943" s="149" t="s">
        <v>1250</v>
      </c>
      <c r="G3943" s="149" t="s">
        <v>6498</v>
      </c>
      <c r="H3943" s="149" t="s">
        <v>2522</v>
      </c>
      <c r="I3943" s="149" t="s">
        <v>2525</v>
      </c>
    </row>
    <row r="3944" spans="1:9" x14ac:dyDescent="0.2">
      <c r="A3944" s="149" t="s">
        <v>2920</v>
      </c>
      <c r="D3944" s="149" t="s">
        <v>2526</v>
      </c>
      <c r="E3944" s="149">
        <f t="shared" si="61"/>
        <v>30130404</v>
      </c>
      <c r="F3944" s="149" t="s">
        <v>1250</v>
      </c>
      <c r="G3944" s="149" t="s">
        <v>6498</v>
      </c>
      <c r="H3944" s="149" t="s">
        <v>2522</v>
      </c>
      <c r="I3944" s="149" t="s">
        <v>2202</v>
      </c>
    </row>
    <row r="3945" spans="1:9" x14ac:dyDescent="0.2">
      <c r="A3945" s="149" t="s">
        <v>2920</v>
      </c>
      <c r="D3945" s="149" t="s">
        <v>2527</v>
      </c>
      <c r="E3945" s="149">
        <f t="shared" si="61"/>
        <v>30130405</v>
      </c>
      <c r="F3945" s="149" t="s">
        <v>1250</v>
      </c>
      <c r="G3945" s="149" t="s">
        <v>6498</v>
      </c>
      <c r="H3945" s="149" t="s">
        <v>2522</v>
      </c>
      <c r="I3945" s="149" t="s">
        <v>2528</v>
      </c>
    </row>
    <row r="3946" spans="1:9" x14ac:dyDescent="0.2">
      <c r="A3946" s="149" t="s">
        <v>2920</v>
      </c>
      <c r="D3946" s="149" t="s">
        <v>2529</v>
      </c>
      <c r="E3946" s="149">
        <f t="shared" si="61"/>
        <v>30130480</v>
      </c>
      <c r="F3946" s="149" t="s">
        <v>1250</v>
      </c>
      <c r="G3946" s="149" t="s">
        <v>6498</v>
      </c>
      <c r="H3946" s="149" t="s">
        <v>2522</v>
      </c>
      <c r="I3946" s="149" t="s">
        <v>6493</v>
      </c>
    </row>
    <row r="3947" spans="1:9" x14ac:dyDescent="0.2">
      <c r="A3947" s="149" t="s">
        <v>2920</v>
      </c>
      <c r="D3947" s="149" t="s">
        <v>2530</v>
      </c>
      <c r="E3947" s="149">
        <f t="shared" si="61"/>
        <v>30130501</v>
      </c>
      <c r="F3947" s="149" t="s">
        <v>1250</v>
      </c>
      <c r="G3947" s="149" t="s">
        <v>6498</v>
      </c>
      <c r="H3947" s="149" t="s">
        <v>2531</v>
      </c>
      <c r="I3947" s="149" t="s">
        <v>2383</v>
      </c>
    </row>
    <row r="3948" spans="1:9" x14ac:dyDescent="0.2">
      <c r="A3948" s="149" t="s">
        <v>2920</v>
      </c>
      <c r="D3948" s="149" t="s">
        <v>2532</v>
      </c>
      <c r="E3948" s="149">
        <f t="shared" si="61"/>
        <v>30130502</v>
      </c>
      <c r="F3948" s="149" t="s">
        <v>1250</v>
      </c>
      <c r="G3948" s="149" t="s">
        <v>6498</v>
      </c>
      <c r="H3948" s="149" t="s">
        <v>2531</v>
      </c>
      <c r="I3948" s="149" t="s">
        <v>2533</v>
      </c>
    </row>
    <row r="3949" spans="1:9" x14ac:dyDescent="0.2">
      <c r="A3949" s="149" t="s">
        <v>2920</v>
      </c>
      <c r="D3949" s="149" t="s">
        <v>2534</v>
      </c>
      <c r="E3949" s="149">
        <f t="shared" si="61"/>
        <v>30130503</v>
      </c>
      <c r="F3949" s="149" t="s">
        <v>1250</v>
      </c>
      <c r="G3949" s="149" t="s">
        <v>6498</v>
      </c>
      <c r="H3949" s="149" t="s">
        <v>2531</v>
      </c>
      <c r="I3949" s="149" t="s">
        <v>2535</v>
      </c>
    </row>
    <row r="3950" spans="1:9" x14ac:dyDescent="0.2">
      <c r="A3950" s="149" t="s">
        <v>2920</v>
      </c>
      <c r="D3950" s="149" t="s">
        <v>2536</v>
      </c>
      <c r="E3950" s="149">
        <f t="shared" si="61"/>
        <v>30130504</v>
      </c>
      <c r="F3950" s="149" t="s">
        <v>1250</v>
      </c>
      <c r="G3950" s="149" t="s">
        <v>6498</v>
      </c>
      <c r="H3950" s="149" t="s">
        <v>2531</v>
      </c>
      <c r="I3950" s="149" t="s">
        <v>2202</v>
      </c>
    </row>
    <row r="3951" spans="1:9" x14ac:dyDescent="0.2">
      <c r="A3951" s="149" t="s">
        <v>2920</v>
      </c>
      <c r="D3951" s="149" t="s">
        <v>2537</v>
      </c>
      <c r="E3951" s="149">
        <f t="shared" si="61"/>
        <v>30130505</v>
      </c>
      <c r="F3951" s="149" t="s">
        <v>1250</v>
      </c>
      <c r="G3951" s="149" t="s">
        <v>6498</v>
      </c>
      <c r="H3951" s="149" t="s">
        <v>2531</v>
      </c>
      <c r="I3951" s="149" t="s">
        <v>2538</v>
      </c>
    </row>
    <row r="3952" spans="1:9" x14ac:dyDescent="0.2">
      <c r="A3952" s="149" t="s">
        <v>2920</v>
      </c>
      <c r="D3952" s="149" t="s">
        <v>2539</v>
      </c>
      <c r="E3952" s="149">
        <f t="shared" si="61"/>
        <v>30130580</v>
      </c>
      <c r="F3952" s="149" t="s">
        <v>1250</v>
      </c>
      <c r="G3952" s="149" t="s">
        <v>6498</v>
      </c>
      <c r="H3952" s="149" t="s">
        <v>2531</v>
      </c>
      <c r="I3952" s="149" t="s">
        <v>6493</v>
      </c>
    </row>
    <row r="3953" spans="1:9" x14ac:dyDescent="0.2">
      <c r="A3953" s="149" t="s">
        <v>2920</v>
      </c>
      <c r="D3953" s="149" t="s">
        <v>2540</v>
      </c>
      <c r="E3953" s="149">
        <f t="shared" si="61"/>
        <v>30140101</v>
      </c>
      <c r="F3953" s="149" t="s">
        <v>1250</v>
      </c>
      <c r="G3953" s="149" t="s">
        <v>6498</v>
      </c>
      <c r="H3953" s="149" t="s">
        <v>2541</v>
      </c>
      <c r="I3953" s="149" t="s">
        <v>2542</v>
      </c>
    </row>
    <row r="3954" spans="1:9" x14ac:dyDescent="0.2">
      <c r="A3954" s="149" t="s">
        <v>2920</v>
      </c>
      <c r="D3954" s="149" t="s">
        <v>2543</v>
      </c>
      <c r="E3954" s="149">
        <f t="shared" si="61"/>
        <v>30140102</v>
      </c>
      <c r="F3954" s="149" t="s">
        <v>1250</v>
      </c>
      <c r="G3954" s="149" t="s">
        <v>6498</v>
      </c>
      <c r="H3954" s="149" t="s">
        <v>2541</v>
      </c>
      <c r="I3954" s="149" t="s">
        <v>2544</v>
      </c>
    </row>
    <row r="3955" spans="1:9" x14ac:dyDescent="0.2">
      <c r="A3955" s="149" t="s">
        <v>2920</v>
      </c>
      <c r="D3955" s="149" t="s">
        <v>2545</v>
      </c>
      <c r="E3955" s="149">
        <f t="shared" si="61"/>
        <v>30140103</v>
      </c>
      <c r="F3955" s="149" t="s">
        <v>1250</v>
      </c>
      <c r="G3955" s="149" t="s">
        <v>6498</v>
      </c>
      <c r="H3955" s="149" t="s">
        <v>2541</v>
      </c>
      <c r="I3955" s="149" t="s">
        <v>2546</v>
      </c>
    </row>
    <row r="3956" spans="1:9" x14ac:dyDescent="0.2">
      <c r="A3956" s="149" t="s">
        <v>2920</v>
      </c>
      <c r="D3956" s="149" t="s">
        <v>2547</v>
      </c>
      <c r="E3956" s="149">
        <f t="shared" si="61"/>
        <v>30140105</v>
      </c>
      <c r="F3956" s="149" t="s">
        <v>1250</v>
      </c>
      <c r="G3956" s="149" t="s">
        <v>6498</v>
      </c>
      <c r="H3956" s="149" t="s">
        <v>2541</v>
      </c>
      <c r="I3956" s="149" t="s">
        <v>596</v>
      </c>
    </row>
    <row r="3957" spans="1:9" x14ac:dyDescent="0.2">
      <c r="A3957" s="149" t="s">
        <v>2920</v>
      </c>
      <c r="D3957" s="149" t="s">
        <v>2548</v>
      </c>
      <c r="E3957" s="149">
        <f t="shared" si="61"/>
        <v>30140110</v>
      </c>
      <c r="F3957" s="149" t="s">
        <v>1250</v>
      </c>
      <c r="G3957" s="149" t="s">
        <v>6498</v>
      </c>
      <c r="H3957" s="149" t="s">
        <v>2541</v>
      </c>
      <c r="I3957" s="149" t="s">
        <v>2549</v>
      </c>
    </row>
    <row r="3958" spans="1:9" x14ac:dyDescent="0.2">
      <c r="A3958" s="149" t="s">
        <v>2920</v>
      </c>
      <c r="D3958" s="149" t="s">
        <v>2550</v>
      </c>
      <c r="E3958" s="149">
        <f t="shared" si="61"/>
        <v>30140120</v>
      </c>
      <c r="F3958" s="149" t="s">
        <v>1250</v>
      </c>
      <c r="G3958" s="149" t="s">
        <v>6498</v>
      </c>
      <c r="H3958" s="149" t="s">
        <v>2541</v>
      </c>
      <c r="I3958" s="149" t="s">
        <v>3734</v>
      </c>
    </row>
    <row r="3959" spans="1:9" x14ac:dyDescent="0.2">
      <c r="A3959" s="149" t="s">
        <v>2920</v>
      </c>
      <c r="D3959" s="149" t="s">
        <v>2551</v>
      </c>
      <c r="E3959" s="149">
        <f t="shared" si="61"/>
        <v>30140121</v>
      </c>
      <c r="F3959" s="149" t="s">
        <v>1250</v>
      </c>
      <c r="G3959" s="149" t="s">
        <v>6498</v>
      </c>
      <c r="H3959" s="149" t="s">
        <v>2541</v>
      </c>
      <c r="I3959" s="149" t="s">
        <v>2552</v>
      </c>
    </row>
    <row r="3960" spans="1:9" x14ac:dyDescent="0.2">
      <c r="A3960" s="149" t="s">
        <v>2920</v>
      </c>
      <c r="D3960" s="149" t="s">
        <v>2553</v>
      </c>
      <c r="E3960" s="149">
        <f t="shared" si="61"/>
        <v>30140122</v>
      </c>
      <c r="F3960" s="149" t="s">
        <v>1250</v>
      </c>
      <c r="G3960" s="149" t="s">
        <v>6498</v>
      </c>
      <c r="H3960" s="149" t="s">
        <v>2541</v>
      </c>
      <c r="I3960" s="149" t="s">
        <v>3744</v>
      </c>
    </row>
    <row r="3961" spans="1:9" x14ac:dyDescent="0.2">
      <c r="A3961" s="149" t="s">
        <v>2920</v>
      </c>
      <c r="D3961" s="149" t="s">
        <v>2554</v>
      </c>
      <c r="E3961" s="149">
        <f t="shared" si="61"/>
        <v>30140123</v>
      </c>
      <c r="F3961" s="149" t="s">
        <v>1250</v>
      </c>
      <c r="G3961" s="149" t="s">
        <v>6498</v>
      </c>
      <c r="H3961" s="149" t="s">
        <v>2541</v>
      </c>
      <c r="I3961" s="149" t="s">
        <v>2555</v>
      </c>
    </row>
    <row r="3962" spans="1:9" x14ac:dyDescent="0.2">
      <c r="A3962" s="149" t="s">
        <v>2920</v>
      </c>
      <c r="D3962" s="149" t="s">
        <v>2556</v>
      </c>
      <c r="E3962" s="149">
        <f t="shared" si="61"/>
        <v>30140124</v>
      </c>
      <c r="F3962" s="149" t="s">
        <v>1250</v>
      </c>
      <c r="G3962" s="149" t="s">
        <v>6498</v>
      </c>
      <c r="H3962" s="149" t="s">
        <v>2541</v>
      </c>
      <c r="I3962" s="149" t="s">
        <v>3746</v>
      </c>
    </row>
    <row r="3963" spans="1:9" x14ac:dyDescent="0.2">
      <c r="A3963" s="149" t="s">
        <v>2920</v>
      </c>
      <c r="D3963" s="149" t="s">
        <v>2557</v>
      </c>
      <c r="E3963" s="149">
        <f t="shared" si="61"/>
        <v>30140125</v>
      </c>
      <c r="F3963" s="149" t="s">
        <v>1250</v>
      </c>
      <c r="G3963" s="149" t="s">
        <v>6498</v>
      </c>
      <c r="H3963" s="149" t="s">
        <v>2541</v>
      </c>
      <c r="I3963" s="149" t="s">
        <v>3748</v>
      </c>
    </row>
    <row r="3964" spans="1:9" x14ac:dyDescent="0.2">
      <c r="A3964" s="149" t="s">
        <v>2920</v>
      </c>
      <c r="D3964" s="149" t="s">
        <v>2558</v>
      </c>
      <c r="E3964" s="149">
        <f t="shared" si="61"/>
        <v>30140130</v>
      </c>
      <c r="F3964" s="149" t="s">
        <v>1250</v>
      </c>
      <c r="G3964" s="149" t="s">
        <v>6498</v>
      </c>
      <c r="H3964" s="149" t="s">
        <v>2541</v>
      </c>
      <c r="I3964" s="149" t="s">
        <v>7570</v>
      </c>
    </row>
    <row r="3965" spans="1:9" x14ac:dyDescent="0.2">
      <c r="A3965" s="149" t="s">
        <v>2920</v>
      </c>
      <c r="D3965" s="149" t="s">
        <v>2559</v>
      </c>
      <c r="E3965" s="149">
        <f t="shared" si="61"/>
        <v>30140131</v>
      </c>
      <c r="F3965" s="149" t="s">
        <v>1250</v>
      </c>
      <c r="G3965" s="149" t="s">
        <v>6498</v>
      </c>
      <c r="H3965" s="149" t="s">
        <v>2541</v>
      </c>
      <c r="I3965" s="149" t="s">
        <v>3750</v>
      </c>
    </row>
    <row r="3966" spans="1:9" x14ac:dyDescent="0.2">
      <c r="A3966" s="149" t="s">
        <v>2920</v>
      </c>
      <c r="D3966" s="149" t="s">
        <v>2560</v>
      </c>
      <c r="E3966" s="149">
        <f t="shared" si="61"/>
        <v>30140132</v>
      </c>
      <c r="F3966" s="149" t="s">
        <v>1250</v>
      </c>
      <c r="G3966" s="149" t="s">
        <v>6498</v>
      </c>
      <c r="H3966" s="149" t="s">
        <v>2541</v>
      </c>
      <c r="I3966" s="149" t="s">
        <v>6812</v>
      </c>
    </row>
    <row r="3967" spans="1:9" x14ac:dyDescent="0.2">
      <c r="A3967" s="149" t="s">
        <v>2920</v>
      </c>
      <c r="D3967" s="149" t="s">
        <v>2561</v>
      </c>
      <c r="E3967" s="149">
        <f t="shared" si="61"/>
        <v>30140133</v>
      </c>
      <c r="F3967" s="149" t="s">
        <v>1250</v>
      </c>
      <c r="G3967" s="149" t="s">
        <v>6498</v>
      </c>
      <c r="H3967" s="149" t="s">
        <v>2541</v>
      </c>
      <c r="I3967" s="149" t="s">
        <v>6814</v>
      </c>
    </row>
    <row r="3968" spans="1:9" x14ac:dyDescent="0.2">
      <c r="A3968" s="149" t="s">
        <v>2920</v>
      </c>
      <c r="D3968" s="149" t="s">
        <v>2562</v>
      </c>
      <c r="E3968" s="149">
        <f t="shared" si="61"/>
        <v>30140134</v>
      </c>
      <c r="F3968" s="149" t="s">
        <v>1250</v>
      </c>
      <c r="G3968" s="149" t="s">
        <v>6498</v>
      </c>
      <c r="H3968" s="149" t="s">
        <v>2541</v>
      </c>
      <c r="I3968" s="149" t="s">
        <v>6816</v>
      </c>
    </row>
    <row r="3969" spans="1:9" x14ac:dyDescent="0.2">
      <c r="A3969" s="149" t="s">
        <v>2920</v>
      </c>
      <c r="D3969" s="149" t="s">
        <v>2563</v>
      </c>
      <c r="E3969" s="149">
        <f t="shared" si="61"/>
        <v>30140135</v>
      </c>
      <c r="F3969" s="149" t="s">
        <v>1250</v>
      </c>
      <c r="G3969" s="149" t="s">
        <v>6498</v>
      </c>
      <c r="H3969" s="149" t="s">
        <v>2541</v>
      </c>
      <c r="I3969" s="149" t="s">
        <v>6818</v>
      </c>
    </row>
    <row r="3970" spans="1:9" x14ac:dyDescent="0.2">
      <c r="A3970" s="149" t="s">
        <v>2920</v>
      </c>
      <c r="D3970" s="149" t="s">
        <v>2564</v>
      </c>
      <c r="E3970" s="149">
        <f t="shared" ref="E3970:E4033" si="62">VALUE(D3970)</f>
        <v>30140136</v>
      </c>
      <c r="F3970" s="149" t="s">
        <v>1250</v>
      </c>
      <c r="G3970" s="149" t="s">
        <v>6498</v>
      </c>
      <c r="H3970" s="149" t="s">
        <v>2541</v>
      </c>
      <c r="I3970" s="149" t="s">
        <v>2565</v>
      </c>
    </row>
    <row r="3971" spans="1:9" x14ac:dyDescent="0.2">
      <c r="A3971" s="149" t="s">
        <v>2920</v>
      </c>
      <c r="D3971" s="149" t="s">
        <v>2566</v>
      </c>
      <c r="E3971" s="149">
        <f t="shared" si="62"/>
        <v>30140150</v>
      </c>
      <c r="F3971" s="149" t="s">
        <v>1250</v>
      </c>
      <c r="G3971" s="149" t="s">
        <v>6498</v>
      </c>
      <c r="H3971" s="149" t="s">
        <v>2541</v>
      </c>
      <c r="I3971" s="149" t="s">
        <v>2567</v>
      </c>
    </row>
    <row r="3972" spans="1:9" x14ac:dyDescent="0.2">
      <c r="A3972" s="149" t="s">
        <v>2920</v>
      </c>
      <c r="D3972" s="149" t="s">
        <v>2568</v>
      </c>
      <c r="E3972" s="149">
        <f t="shared" si="62"/>
        <v>30140151</v>
      </c>
      <c r="F3972" s="149" t="s">
        <v>1250</v>
      </c>
      <c r="G3972" s="149" t="s">
        <v>6498</v>
      </c>
      <c r="H3972" s="149" t="s">
        <v>2541</v>
      </c>
      <c r="I3972" s="149" t="s">
        <v>2569</v>
      </c>
    </row>
    <row r="3973" spans="1:9" x14ac:dyDescent="0.2">
      <c r="A3973" s="149" t="s">
        <v>2920</v>
      </c>
      <c r="D3973" s="149" t="s">
        <v>2570</v>
      </c>
      <c r="E3973" s="149">
        <f t="shared" si="62"/>
        <v>30140199</v>
      </c>
      <c r="F3973" s="149" t="s">
        <v>1250</v>
      </c>
      <c r="G3973" s="149" t="s">
        <v>6498</v>
      </c>
      <c r="H3973" s="149" t="s">
        <v>2541</v>
      </c>
      <c r="I3973" s="149" t="s">
        <v>6243</v>
      </c>
    </row>
    <row r="3974" spans="1:9" x14ac:dyDescent="0.2">
      <c r="A3974" s="149" t="s">
        <v>2920</v>
      </c>
      <c r="D3974" s="149" t="s">
        <v>2571</v>
      </c>
      <c r="E3974" s="149">
        <f t="shared" si="62"/>
        <v>30140210</v>
      </c>
      <c r="F3974" s="149" t="s">
        <v>1250</v>
      </c>
      <c r="G3974" s="149" t="s">
        <v>6498</v>
      </c>
      <c r="H3974" s="149" t="s">
        <v>2590</v>
      </c>
      <c r="I3974" s="149" t="s">
        <v>598</v>
      </c>
    </row>
    <row r="3975" spans="1:9" x14ac:dyDescent="0.2">
      <c r="A3975" s="149" t="s">
        <v>2920</v>
      </c>
      <c r="D3975" s="149" t="s">
        <v>2591</v>
      </c>
      <c r="E3975" s="149">
        <f t="shared" si="62"/>
        <v>30140211</v>
      </c>
      <c r="F3975" s="149" t="s">
        <v>1250</v>
      </c>
      <c r="G3975" s="149" t="s">
        <v>6498</v>
      </c>
      <c r="H3975" s="149" t="s">
        <v>2590</v>
      </c>
      <c r="I3975" s="149" t="s">
        <v>2592</v>
      </c>
    </row>
    <row r="3976" spans="1:9" x14ac:dyDescent="0.2">
      <c r="A3976" s="149" t="s">
        <v>2920</v>
      </c>
      <c r="D3976" s="149" t="s">
        <v>2593</v>
      </c>
      <c r="E3976" s="149">
        <f t="shared" si="62"/>
        <v>30140214</v>
      </c>
      <c r="F3976" s="149" t="s">
        <v>1250</v>
      </c>
      <c r="G3976" s="149" t="s">
        <v>6498</v>
      </c>
      <c r="H3976" s="149" t="s">
        <v>2590</v>
      </c>
      <c r="I3976" s="149" t="s">
        <v>2572</v>
      </c>
    </row>
    <row r="3977" spans="1:9" x14ac:dyDescent="0.2">
      <c r="A3977" s="149" t="s">
        <v>2920</v>
      </c>
      <c r="D3977" s="149" t="s">
        <v>2573</v>
      </c>
      <c r="E3977" s="149">
        <f t="shared" si="62"/>
        <v>30140217</v>
      </c>
      <c r="F3977" s="149" t="s">
        <v>1250</v>
      </c>
      <c r="G3977" s="149" t="s">
        <v>6498</v>
      </c>
      <c r="H3977" s="149" t="s">
        <v>2590</v>
      </c>
      <c r="I3977" s="149" t="s">
        <v>5471</v>
      </c>
    </row>
    <row r="3978" spans="1:9" x14ac:dyDescent="0.2">
      <c r="A3978" s="149" t="s">
        <v>2920</v>
      </c>
      <c r="D3978" s="149" t="s">
        <v>5472</v>
      </c>
      <c r="E3978" s="149">
        <f t="shared" si="62"/>
        <v>30140220</v>
      </c>
      <c r="F3978" s="149" t="s">
        <v>1250</v>
      </c>
      <c r="G3978" s="149" t="s">
        <v>6498</v>
      </c>
      <c r="H3978" s="149" t="s">
        <v>2590</v>
      </c>
      <c r="I3978" s="149" t="s">
        <v>4476</v>
      </c>
    </row>
    <row r="3979" spans="1:9" x14ac:dyDescent="0.2">
      <c r="A3979" s="149" t="s">
        <v>2920</v>
      </c>
      <c r="D3979" s="149" t="s">
        <v>5473</v>
      </c>
      <c r="E3979" s="149">
        <f t="shared" si="62"/>
        <v>30140221</v>
      </c>
      <c r="F3979" s="149" t="s">
        <v>1250</v>
      </c>
      <c r="G3979" s="149" t="s">
        <v>6498</v>
      </c>
      <c r="H3979" s="149" t="s">
        <v>2590</v>
      </c>
      <c r="I3979" s="149" t="s">
        <v>616</v>
      </c>
    </row>
    <row r="3980" spans="1:9" x14ac:dyDescent="0.2">
      <c r="A3980" s="149" t="s">
        <v>2920</v>
      </c>
      <c r="D3980" s="149" t="s">
        <v>5474</v>
      </c>
      <c r="E3980" s="149">
        <f t="shared" si="62"/>
        <v>30140222</v>
      </c>
      <c r="F3980" s="149" t="s">
        <v>1250</v>
      </c>
      <c r="G3980" s="149" t="s">
        <v>6498</v>
      </c>
      <c r="H3980" s="149" t="s">
        <v>2590</v>
      </c>
      <c r="I3980" s="149" t="s">
        <v>618</v>
      </c>
    </row>
    <row r="3981" spans="1:9" x14ac:dyDescent="0.2">
      <c r="A3981" s="149" t="s">
        <v>2920</v>
      </c>
      <c r="D3981" s="149" t="s">
        <v>5475</v>
      </c>
      <c r="E3981" s="149">
        <f t="shared" si="62"/>
        <v>30140223</v>
      </c>
      <c r="F3981" s="149" t="s">
        <v>1250</v>
      </c>
      <c r="G3981" s="149" t="s">
        <v>6498</v>
      </c>
      <c r="H3981" s="149" t="s">
        <v>2590</v>
      </c>
      <c r="I3981" s="149" t="s">
        <v>5476</v>
      </c>
    </row>
    <row r="3982" spans="1:9" x14ac:dyDescent="0.2">
      <c r="A3982" s="149" t="s">
        <v>2920</v>
      </c>
      <c r="D3982" s="149" t="s">
        <v>5477</v>
      </c>
      <c r="E3982" s="149">
        <f t="shared" si="62"/>
        <v>30140224</v>
      </c>
      <c r="F3982" s="149" t="s">
        <v>1250</v>
      </c>
      <c r="G3982" s="149" t="s">
        <v>6498</v>
      </c>
      <c r="H3982" s="149" t="s">
        <v>2590</v>
      </c>
      <c r="I3982" s="149" t="s">
        <v>620</v>
      </c>
    </row>
    <row r="3983" spans="1:9" x14ac:dyDescent="0.2">
      <c r="A3983" s="149" t="s">
        <v>2920</v>
      </c>
      <c r="D3983" s="149" t="s">
        <v>5478</v>
      </c>
      <c r="E3983" s="149">
        <f t="shared" si="62"/>
        <v>30140225</v>
      </c>
      <c r="F3983" s="149" t="s">
        <v>1250</v>
      </c>
      <c r="G3983" s="149" t="s">
        <v>6498</v>
      </c>
      <c r="H3983" s="149" t="s">
        <v>2590</v>
      </c>
      <c r="I3983" s="149" t="s">
        <v>5479</v>
      </c>
    </row>
    <row r="3984" spans="1:9" x14ac:dyDescent="0.2">
      <c r="A3984" s="149" t="s">
        <v>2920</v>
      </c>
      <c r="D3984" s="149" t="s">
        <v>5480</v>
      </c>
      <c r="E3984" s="149">
        <f t="shared" si="62"/>
        <v>30140230</v>
      </c>
      <c r="F3984" s="149" t="s">
        <v>1250</v>
      </c>
      <c r="G3984" s="149" t="s">
        <v>6498</v>
      </c>
      <c r="H3984" s="149" t="s">
        <v>2590</v>
      </c>
      <c r="I3984" s="149" t="s">
        <v>4482</v>
      </c>
    </row>
    <row r="3985" spans="1:9" x14ac:dyDescent="0.2">
      <c r="A3985" s="149" t="s">
        <v>2920</v>
      </c>
      <c r="D3985" s="149" t="s">
        <v>5481</v>
      </c>
      <c r="E3985" s="149">
        <f t="shared" si="62"/>
        <v>30140231</v>
      </c>
      <c r="F3985" s="149" t="s">
        <v>1250</v>
      </c>
      <c r="G3985" s="149" t="s">
        <v>6498</v>
      </c>
      <c r="H3985" s="149" t="s">
        <v>2590</v>
      </c>
      <c r="I3985" s="149" t="s">
        <v>5482</v>
      </c>
    </row>
    <row r="3986" spans="1:9" x14ac:dyDescent="0.2">
      <c r="A3986" s="149" t="s">
        <v>2920</v>
      </c>
      <c r="D3986" s="149" t="s">
        <v>5483</v>
      </c>
      <c r="E3986" s="149">
        <f t="shared" si="62"/>
        <v>30140232</v>
      </c>
      <c r="F3986" s="149" t="s">
        <v>1250</v>
      </c>
      <c r="G3986" s="149" t="s">
        <v>6498</v>
      </c>
      <c r="H3986" s="149" t="s">
        <v>2590</v>
      </c>
      <c r="I3986" s="149" t="s">
        <v>3714</v>
      </c>
    </row>
    <row r="3987" spans="1:9" x14ac:dyDescent="0.2">
      <c r="A3987" s="149" t="s">
        <v>2920</v>
      </c>
      <c r="D3987" s="149" t="s">
        <v>5484</v>
      </c>
      <c r="E3987" s="149">
        <f t="shared" si="62"/>
        <v>30140233</v>
      </c>
      <c r="F3987" s="149" t="s">
        <v>1250</v>
      </c>
      <c r="G3987" s="149" t="s">
        <v>6498</v>
      </c>
      <c r="H3987" s="149" t="s">
        <v>2590</v>
      </c>
      <c r="I3987" s="149" t="s">
        <v>3716</v>
      </c>
    </row>
    <row r="3988" spans="1:9" x14ac:dyDescent="0.2">
      <c r="A3988" s="149" t="s">
        <v>2920</v>
      </c>
      <c r="D3988" s="149" t="s">
        <v>5485</v>
      </c>
      <c r="E3988" s="149">
        <f t="shared" si="62"/>
        <v>30140234</v>
      </c>
      <c r="F3988" s="149" t="s">
        <v>1250</v>
      </c>
      <c r="G3988" s="149" t="s">
        <v>6498</v>
      </c>
      <c r="H3988" s="149" t="s">
        <v>2590</v>
      </c>
      <c r="I3988" s="149" t="s">
        <v>3718</v>
      </c>
    </row>
    <row r="3989" spans="1:9" x14ac:dyDescent="0.2">
      <c r="A3989" s="149" t="s">
        <v>2920</v>
      </c>
      <c r="D3989" s="149" t="s">
        <v>5486</v>
      </c>
      <c r="E3989" s="149">
        <f t="shared" si="62"/>
        <v>30140235</v>
      </c>
      <c r="F3989" s="149" t="s">
        <v>1250</v>
      </c>
      <c r="G3989" s="149" t="s">
        <v>6498</v>
      </c>
      <c r="H3989" s="149" t="s">
        <v>2590</v>
      </c>
      <c r="I3989" s="149" t="s">
        <v>3720</v>
      </c>
    </row>
    <row r="3990" spans="1:9" x14ac:dyDescent="0.2">
      <c r="A3990" s="149" t="s">
        <v>2920</v>
      </c>
      <c r="D3990" s="149" t="s">
        <v>5487</v>
      </c>
      <c r="E3990" s="149">
        <f t="shared" si="62"/>
        <v>30140236</v>
      </c>
      <c r="F3990" s="149" t="s">
        <v>1250</v>
      </c>
      <c r="G3990" s="149" t="s">
        <v>6498</v>
      </c>
      <c r="H3990" s="149" t="s">
        <v>2590</v>
      </c>
      <c r="I3990" s="149" t="s">
        <v>5488</v>
      </c>
    </row>
    <row r="3991" spans="1:9" x14ac:dyDescent="0.2">
      <c r="A3991" s="149" t="s">
        <v>2920</v>
      </c>
      <c r="D3991" s="149" t="s">
        <v>5489</v>
      </c>
      <c r="E3991" s="149">
        <f t="shared" si="62"/>
        <v>30140250</v>
      </c>
      <c r="F3991" s="149" t="s">
        <v>1250</v>
      </c>
      <c r="G3991" s="149" t="s">
        <v>6498</v>
      </c>
      <c r="H3991" s="149" t="s">
        <v>2590</v>
      </c>
      <c r="I3991" s="149" t="s">
        <v>3730</v>
      </c>
    </row>
    <row r="3992" spans="1:9" x14ac:dyDescent="0.2">
      <c r="A3992" s="149" t="s">
        <v>2920</v>
      </c>
      <c r="D3992" s="149" t="s">
        <v>5490</v>
      </c>
      <c r="E3992" s="149">
        <f t="shared" si="62"/>
        <v>30140251</v>
      </c>
      <c r="F3992" s="149" t="s">
        <v>1250</v>
      </c>
      <c r="G3992" s="149" t="s">
        <v>6498</v>
      </c>
      <c r="H3992" s="149" t="s">
        <v>2590</v>
      </c>
      <c r="I3992" s="149" t="s">
        <v>5491</v>
      </c>
    </row>
    <row r="3993" spans="1:9" x14ac:dyDescent="0.2">
      <c r="A3993" s="149" t="s">
        <v>2920</v>
      </c>
      <c r="D3993" s="149" t="s">
        <v>5492</v>
      </c>
      <c r="E3993" s="149">
        <f t="shared" si="62"/>
        <v>30140252</v>
      </c>
      <c r="F3993" s="149" t="s">
        <v>1250</v>
      </c>
      <c r="G3993" s="149" t="s">
        <v>6498</v>
      </c>
      <c r="H3993" s="149" t="s">
        <v>2590</v>
      </c>
      <c r="I3993" s="149" t="s">
        <v>5493</v>
      </c>
    </row>
    <row r="3994" spans="1:9" x14ac:dyDescent="0.2">
      <c r="A3994" s="149" t="s">
        <v>2920</v>
      </c>
      <c r="D3994" s="149" t="s">
        <v>5494</v>
      </c>
      <c r="E3994" s="149">
        <f t="shared" si="62"/>
        <v>30140253</v>
      </c>
      <c r="F3994" s="149" t="s">
        <v>1250</v>
      </c>
      <c r="G3994" s="149" t="s">
        <v>6498</v>
      </c>
      <c r="H3994" s="149" t="s">
        <v>2590</v>
      </c>
      <c r="I3994" s="149" t="s">
        <v>5495</v>
      </c>
    </row>
    <row r="3995" spans="1:9" x14ac:dyDescent="0.2">
      <c r="A3995" s="149" t="s">
        <v>2920</v>
      </c>
      <c r="D3995" s="149" t="s">
        <v>5496</v>
      </c>
      <c r="E3995" s="149">
        <f t="shared" si="62"/>
        <v>30140260</v>
      </c>
      <c r="F3995" s="149" t="s">
        <v>1250</v>
      </c>
      <c r="G3995" s="149" t="s">
        <v>6498</v>
      </c>
      <c r="H3995" s="149" t="s">
        <v>2590</v>
      </c>
      <c r="I3995" s="149" t="s">
        <v>3734</v>
      </c>
    </row>
    <row r="3996" spans="1:9" x14ac:dyDescent="0.2">
      <c r="A3996" s="149" t="s">
        <v>2920</v>
      </c>
      <c r="D3996" s="149" t="s">
        <v>5497</v>
      </c>
      <c r="E3996" s="149">
        <f t="shared" si="62"/>
        <v>30140261</v>
      </c>
      <c r="F3996" s="149" t="s">
        <v>1250</v>
      </c>
      <c r="G3996" s="149" t="s">
        <v>6498</v>
      </c>
      <c r="H3996" s="149" t="s">
        <v>2590</v>
      </c>
      <c r="I3996" s="149" t="s">
        <v>3742</v>
      </c>
    </row>
    <row r="3997" spans="1:9" x14ac:dyDescent="0.2">
      <c r="A3997" s="149" t="s">
        <v>2920</v>
      </c>
      <c r="D3997" s="149" t="s">
        <v>5498</v>
      </c>
      <c r="E3997" s="149">
        <f t="shared" si="62"/>
        <v>30140262</v>
      </c>
      <c r="F3997" s="149" t="s">
        <v>1250</v>
      </c>
      <c r="G3997" s="149" t="s">
        <v>6498</v>
      </c>
      <c r="H3997" s="149" t="s">
        <v>2590</v>
      </c>
      <c r="I3997" s="149" t="s">
        <v>3744</v>
      </c>
    </row>
    <row r="3998" spans="1:9" x14ac:dyDescent="0.2">
      <c r="A3998" s="149" t="s">
        <v>2920</v>
      </c>
      <c r="D3998" s="149" t="s">
        <v>5499</v>
      </c>
      <c r="E3998" s="149">
        <f t="shared" si="62"/>
        <v>30140263</v>
      </c>
      <c r="F3998" s="149" t="s">
        <v>1250</v>
      </c>
      <c r="G3998" s="149" t="s">
        <v>6498</v>
      </c>
      <c r="H3998" s="149" t="s">
        <v>2590</v>
      </c>
      <c r="I3998" s="149" t="s">
        <v>2555</v>
      </c>
    </row>
    <row r="3999" spans="1:9" x14ac:dyDescent="0.2">
      <c r="A3999" s="149" t="s">
        <v>2920</v>
      </c>
      <c r="D3999" s="149" t="s">
        <v>5500</v>
      </c>
      <c r="E3999" s="149">
        <f t="shared" si="62"/>
        <v>30140264</v>
      </c>
      <c r="F3999" s="149" t="s">
        <v>1250</v>
      </c>
      <c r="G3999" s="149" t="s">
        <v>6498</v>
      </c>
      <c r="H3999" s="149" t="s">
        <v>2590</v>
      </c>
      <c r="I3999" s="149" t="s">
        <v>3746</v>
      </c>
    </row>
    <row r="4000" spans="1:9" x14ac:dyDescent="0.2">
      <c r="A4000" s="149" t="s">
        <v>2920</v>
      </c>
      <c r="D4000" s="149" t="s">
        <v>2621</v>
      </c>
      <c r="E4000" s="149">
        <f t="shared" si="62"/>
        <v>30140265</v>
      </c>
      <c r="F4000" s="149" t="s">
        <v>1250</v>
      </c>
      <c r="G4000" s="149" t="s">
        <v>6498</v>
      </c>
      <c r="H4000" s="149" t="s">
        <v>2590</v>
      </c>
      <c r="I4000" s="149" t="s">
        <v>2622</v>
      </c>
    </row>
    <row r="4001" spans="1:9" x14ac:dyDescent="0.2">
      <c r="A4001" s="149" t="s">
        <v>2920</v>
      </c>
      <c r="D4001" s="149" t="s">
        <v>2623</v>
      </c>
      <c r="E4001" s="149">
        <f t="shared" si="62"/>
        <v>30140270</v>
      </c>
      <c r="F4001" s="149" t="s">
        <v>1250</v>
      </c>
      <c r="G4001" s="149" t="s">
        <v>6498</v>
      </c>
      <c r="H4001" s="149" t="s">
        <v>2590</v>
      </c>
      <c r="I4001" s="149" t="s">
        <v>7570</v>
      </c>
    </row>
    <row r="4002" spans="1:9" x14ac:dyDescent="0.2">
      <c r="A4002" s="149" t="s">
        <v>2920</v>
      </c>
      <c r="D4002" s="149" t="s">
        <v>2624</v>
      </c>
      <c r="E4002" s="149">
        <f t="shared" si="62"/>
        <v>30140271</v>
      </c>
      <c r="F4002" s="149" t="s">
        <v>1250</v>
      </c>
      <c r="G4002" s="149" t="s">
        <v>6498</v>
      </c>
      <c r="H4002" s="149" t="s">
        <v>2590</v>
      </c>
      <c r="I4002" s="149" t="s">
        <v>2625</v>
      </c>
    </row>
    <row r="4003" spans="1:9" x14ac:dyDescent="0.2">
      <c r="A4003" s="149" t="s">
        <v>2920</v>
      </c>
      <c r="D4003" s="149" t="s">
        <v>2626</v>
      </c>
      <c r="E4003" s="149">
        <f t="shared" si="62"/>
        <v>30140272</v>
      </c>
      <c r="F4003" s="149" t="s">
        <v>1250</v>
      </c>
      <c r="G4003" s="149" t="s">
        <v>6498</v>
      </c>
      <c r="H4003" s="149" t="s">
        <v>2590</v>
      </c>
      <c r="I4003" s="149" t="s">
        <v>6812</v>
      </c>
    </row>
    <row r="4004" spans="1:9" x14ac:dyDescent="0.2">
      <c r="A4004" s="149" t="s">
        <v>2920</v>
      </c>
      <c r="D4004" s="149" t="s">
        <v>2627</v>
      </c>
      <c r="E4004" s="149">
        <f t="shared" si="62"/>
        <v>30140273</v>
      </c>
      <c r="F4004" s="149" t="s">
        <v>1250</v>
      </c>
      <c r="G4004" s="149" t="s">
        <v>6498</v>
      </c>
      <c r="H4004" s="149" t="s">
        <v>2590</v>
      </c>
      <c r="I4004" s="149" t="s">
        <v>6814</v>
      </c>
    </row>
    <row r="4005" spans="1:9" x14ac:dyDescent="0.2">
      <c r="A4005" s="149" t="s">
        <v>2920</v>
      </c>
      <c r="D4005" s="149" t="s">
        <v>2628</v>
      </c>
      <c r="E4005" s="149">
        <f t="shared" si="62"/>
        <v>30140274</v>
      </c>
      <c r="F4005" s="149" t="s">
        <v>1250</v>
      </c>
      <c r="G4005" s="149" t="s">
        <v>6498</v>
      </c>
      <c r="H4005" s="149" t="s">
        <v>2590</v>
      </c>
      <c r="I4005" s="149" t="s">
        <v>6816</v>
      </c>
    </row>
    <row r="4006" spans="1:9" x14ac:dyDescent="0.2">
      <c r="A4006" s="149" t="s">
        <v>2920</v>
      </c>
      <c r="D4006" s="149" t="s">
        <v>2629</v>
      </c>
      <c r="E4006" s="149">
        <f t="shared" si="62"/>
        <v>30140275</v>
      </c>
      <c r="F4006" s="149" t="s">
        <v>1250</v>
      </c>
      <c r="G4006" s="149" t="s">
        <v>6498</v>
      </c>
      <c r="H4006" s="149" t="s">
        <v>2590</v>
      </c>
      <c r="I4006" s="149" t="s">
        <v>6818</v>
      </c>
    </row>
    <row r="4007" spans="1:9" x14ac:dyDescent="0.2">
      <c r="A4007" s="149" t="s">
        <v>2920</v>
      </c>
      <c r="D4007" s="149" t="s">
        <v>2630</v>
      </c>
      <c r="E4007" s="149">
        <f t="shared" si="62"/>
        <v>30140276</v>
      </c>
      <c r="F4007" s="149" t="s">
        <v>1250</v>
      </c>
      <c r="G4007" s="149" t="s">
        <v>6498</v>
      </c>
      <c r="H4007" s="149" t="s">
        <v>2590</v>
      </c>
      <c r="I4007" s="149" t="s">
        <v>2565</v>
      </c>
    </row>
    <row r="4008" spans="1:9" x14ac:dyDescent="0.2">
      <c r="A4008" s="149" t="s">
        <v>2920</v>
      </c>
      <c r="D4008" s="149" t="s">
        <v>2631</v>
      </c>
      <c r="E4008" s="149">
        <f t="shared" si="62"/>
        <v>30140299</v>
      </c>
      <c r="F4008" s="149" t="s">
        <v>1250</v>
      </c>
      <c r="G4008" s="149" t="s">
        <v>6498</v>
      </c>
      <c r="H4008" s="149" t="s">
        <v>2590</v>
      </c>
      <c r="I4008" s="149" t="s">
        <v>6243</v>
      </c>
    </row>
    <row r="4009" spans="1:9" x14ac:dyDescent="0.2">
      <c r="A4009" s="149" t="s">
        <v>2920</v>
      </c>
      <c r="D4009" s="149" t="s">
        <v>2632</v>
      </c>
      <c r="E4009" s="149">
        <f t="shared" si="62"/>
        <v>30140306</v>
      </c>
      <c r="F4009" s="149" t="s">
        <v>1250</v>
      </c>
      <c r="G4009" s="149" t="s">
        <v>6498</v>
      </c>
      <c r="H4009" s="149" t="s">
        <v>2633</v>
      </c>
      <c r="I4009" s="149" t="s">
        <v>2634</v>
      </c>
    </row>
    <row r="4010" spans="1:9" x14ac:dyDescent="0.2">
      <c r="A4010" s="149" t="s">
        <v>2920</v>
      </c>
      <c r="D4010" s="149" t="s">
        <v>2635</v>
      </c>
      <c r="E4010" s="149">
        <f t="shared" si="62"/>
        <v>30140307</v>
      </c>
      <c r="F4010" s="149" t="s">
        <v>1250</v>
      </c>
      <c r="G4010" s="149" t="s">
        <v>6498</v>
      </c>
      <c r="H4010" s="149" t="s">
        <v>2633</v>
      </c>
      <c r="I4010" s="149" t="s">
        <v>2636</v>
      </c>
    </row>
    <row r="4011" spans="1:9" x14ac:dyDescent="0.2">
      <c r="A4011" s="149" t="s">
        <v>2920</v>
      </c>
      <c r="D4011" s="149" t="s">
        <v>2637</v>
      </c>
      <c r="E4011" s="149">
        <f t="shared" si="62"/>
        <v>30140310</v>
      </c>
      <c r="F4011" s="149" t="s">
        <v>1250</v>
      </c>
      <c r="G4011" s="149" t="s">
        <v>6498</v>
      </c>
      <c r="H4011" s="149" t="s">
        <v>2633</v>
      </c>
      <c r="I4011" s="149" t="s">
        <v>598</v>
      </c>
    </row>
    <row r="4012" spans="1:9" x14ac:dyDescent="0.2">
      <c r="A4012" s="149" t="s">
        <v>2920</v>
      </c>
      <c r="D4012" s="149" t="s">
        <v>2638</v>
      </c>
      <c r="E4012" s="149">
        <f t="shared" si="62"/>
        <v>30140311</v>
      </c>
      <c r="F4012" s="149" t="s">
        <v>1250</v>
      </c>
      <c r="G4012" s="149" t="s">
        <v>6498</v>
      </c>
      <c r="H4012" s="149" t="s">
        <v>2633</v>
      </c>
      <c r="I4012" s="149" t="s">
        <v>2639</v>
      </c>
    </row>
    <row r="4013" spans="1:9" x14ac:dyDescent="0.2">
      <c r="A4013" s="149" t="s">
        <v>2920</v>
      </c>
      <c r="D4013" s="149" t="s">
        <v>2640</v>
      </c>
      <c r="E4013" s="149">
        <f t="shared" si="62"/>
        <v>30140312</v>
      </c>
      <c r="F4013" s="149" t="s">
        <v>1250</v>
      </c>
      <c r="G4013" s="149" t="s">
        <v>6498</v>
      </c>
      <c r="H4013" s="149" t="s">
        <v>2633</v>
      </c>
      <c r="I4013" s="149" t="s">
        <v>2641</v>
      </c>
    </row>
    <row r="4014" spans="1:9" x14ac:dyDescent="0.2">
      <c r="A4014" s="149" t="s">
        <v>2920</v>
      </c>
      <c r="D4014" s="149" t="s">
        <v>2642</v>
      </c>
      <c r="E4014" s="149">
        <f t="shared" si="62"/>
        <v>30140313</v>
      </c>
      <c r="F4014" s="149" t="s">
        <v>1250</v>
      </c>
      <c r="G4014" s="149" t="s">
        <v>6498</v>
      </c>
      <c r="H4014" s="149" t="s">
        <v>2633</v>
      </c>
      <c r="I4014" s="149" t="s">
        <v>2643</v>
      </c>
    </row>
    <row r="4015" spans="1:9" x14ac:dyDescent="0.2">
      <c r="A4015" s="149" t="s">
        <v>2920</v>
      </c>
      <c r="D4015" s="149" t="s">
        <v>2644</v>
      </c>
      <c r="E4015" s="149">
        <f t="shared" si="62"/>
        <v>30140320</v>
      </c>
      <c r="F4015" s="149" t="s">
        <v>1250</v>
      </c>
      <c r="G4015" s="149" t="s">
        <v>6498</v>
      </c>
      <c r="H4015" s="149" t="s">
        <v>2633</v>
      </c>
      <c r="I4015" s="149" t="s">
        <v>2645</v>
      </c>
    </row>
    <row r="4016" spans="1:9" x14ac:dyDescent="0.2">
      <c r="A4016" s="149" t="s">
        <v>2920</v>
      </c>
      <c r="D4016" s="149" t="s">
        <v>2646</v>
      </c>
      <c r="E4016" s="149">
        <f t="shared" si="62"/>
        <v>30140330</v>
      </c>
      <c r="F4016" s="149" t="s">
        <v>1250</v>
      </c>
      <c r="G4016" s="149" t="s">
        <v>6498</v>
      </c>
      <c r="H4016" s="149" t="s">
        <v>2633</v>
      </c>
      <c r="I4016" s="149" t="s">
        <v>2647</v>
      </c>
    </row>
    <row r="4017" spans="1:10" x14ac:dyDescent="0.2">
      <c r="A4017" s="149" t="s">
        <v>2920</v>
      </c>
      <c r="D4017" s="149" t="s">
        <v>2648</v>
      </c>
      <c r="E4017" s="149">
        <f t="shared" si="62"/>
        <v>30140340</v>
      </c>
      <c r="F4017" s="149" t="s">
        <v>1250</v>
      </c>
      <c r="G4017" s="149" t="s">
        <v>6498</v>
      </c>
      <c r="H4017" s="149" t="s">
        <v>2633</v>
      </c>
      <c r="I4017" s="149" t="s">
        <v>2649</v>
      </c>
    </row>
    <row r="4018" spans="1:10" x14ac:dyDescent="0.2">
      <c r="A4018" s="149" t="s">
        <v>2920</v>
      </c>
      <c r="D4018" s="149" t="s">
        <v>2650</v>
      </c>
      <c r="E4018" s="149">
        <f t="shared" si="62"/>
        <v>30140350</v>
      </c>
      <c r="F4018" s="149" t="s">
        <v>1250</v>
      </c>
      <c r="G4018" s="149" t="s">
        <v>6498</v>
      </c>
      <c r="H4018" s="149" t="s">
        <v>2633</v>
      </c>
      <c r="I4018" s="149" t="s">
        <v>2651</v>
      </c>
    </row>
    <row r="4019" spans="1:10" x14ac:dyDescent="0.2">
      <c r="A4019" s="149" t="s">
        <v>2920</v>
      </c>
      <c r="D4019" s="149" t="s">
        <v>2652</v>
      </c>
      <c r="E4019" s="149">
        <f t="shared" si="62"/>
        <v>30140360</v>
      </c>
      <c r="F4019" s="149" t="s">
        <v>1250</v>
      </c>
      <c r="G4019" s="149" t="s">
        <v>6498</v>
      </c>
      <c r="H4019" s="149" t="s">
        <v>2633</v>
      </c>
      <c r="I4019" s="149" t="s">
        <v>2653</v>
      </c>
    </row>
    <row r="4020" spans="1:10" x14ac:dyDescent="0.2">
      <c r="A4020" s="149" t="s">
        <v>2920</v>
      </c>
      <c r="D4020" s="149" t="s">
        <v>2654</v>
      </c>
      <c r="E4020" s="149">
        <f t="shared" si="62"/>
        <v>30140399</v>
      </c>
      <c r="F4020" s="149" t="s">
        <v>1250</v>
      </c>
      <c r="G4020" s="149" t="s">
        <v>6498</v>
      </c>
      <c r="H4020" s="149" t="s">
        <v>2633</v>
      </c>
      <c r="I4020" s="149" t="s">
        <v>6243</v>
      </c>
    </row>
    <row r="4021" spans="1:10" x14ac:dyDescent="0.2">
      <c r="A4021" s="149" t="s">
        <v>2920</v>
      </c>
      <c r="D4021" s="149" t="s">
        <v>2655</v>
      </c>
      <c r="E4021" s="149">
        <f t="shared" si="62"/>
        <v>30180001</v>
      </c>
      <c r="F4021" s="149" t="s">
        <v>1250</v>
      </c>
      <c r="G4021" s="149" t="s">
        <v>6498</v>
      </c>
      <c r="H4021" s="149" t="s">
        <v>2656</v>
      </c>
      <c r="I4021" s="149" t="s">
        <v>7650</v>
      </c>
    </row>
    <row r="4022" spans="1:10" x14ac:dyDescent="0.2">
      <c r="A4022" s="149" t="s">
        <v>2920</v>
      </c>
      <c r="D4022" s="149" t="s">
        <v>2657</v>
      </c>
      <c r="E4022" s="149">
        <f t="shared" si="62"/>
        <v>30180002</v>
      </c>
      <c r="F4022" s="149" t="s">
        <v>1250</v>
      </c>
      <c r="G4022" s="149" t="s">
        <v>6498</v>
      </c>
      <c r="H4022" s="149" t="s">
        <v>2656</v>
      </c>
      <c r="I4022" s="149" t="s">
        <v>2658</v>
      </c>
    </row>
    <row r="4023" spans="1:10" x14ac:dyDescent="0.2">
      <c r="A4023" s="149" t="s">
        <v>2920</v>
      </c>
      <c r="D4023" s="149" t="s">
        <v>2659</v>
      </c>
      <c r="E4023" s="149">
        <f t="shared" si="62"/>
        <v>30180003</v>
      </c>
      <c r="F4023" s="149" t="s">
        <v>1250</v>
      </c>
      <c r="G4023" s="149" t="s">
        <v>6498</v>
      </c>
      <c r="H4023" s="149" t="s">
        <v>2656</v>
      </c>
      <c r="I4023" s="149" t="s">
        <v>2660</v>
      </c>
    </row>
    <row r="4024" spans="1:10" x14ac:dyDescent="0.2">
      <c r="A4024" s="149" t="s">
        <v>2920</v>
      </c>
      <c r="D4024" s="149" t="s">
        <v>2661</v>
      </c>
      <c r="E4024" s="149">
        <f t="shared" si="62"/>
        <v>30180004</v>
      </c>
      <c r="F4024" s="149" t="s">
        <v>1250</v>
      </c>
      <c r="G4024" s="149" t="s">
        <v>6498</v>
      </c>
      <c r="H4024" s="149" t="s">
        <v>2656</v>
      </c>
      <c r="I4024" s="149" t="s">
        <v>2662</v>
      </c>
    </row>
    <row r="4025" spans="1:10" x14ac:dyDescent="0.2">
      <c r="A4025" s="149" t="s">
        <v>2920</v>
      </c>
      <c r="D4025" s="149" t="s">
        <v>2663</v>
      </c>
      <c r="E4025" s="149">
        <f t="shared" si="62"/>
        <v>30180005</v>
      </c>
      <c r="F4025" s="149" t="s">
        <v>1250</v>
      </c>
      <c r="G4025" s="149" t="s">
        <v>6498</v>
      </c>
      <c r="H4025" s="149" t="s">
        <v>2656</v>
      </c>
      <c r="I4025" s="149" t="s">
        <v>2664</v>
      </c>
    </row>
    <row r="4026" spans="1:10" x14ac:dyDescent="0.2">
      <c r="A4026" s="149" t="s">
        <v>2920</v>
      </c>
      <c r="D4026" s="149" t="s">
        <v>2665</v>
      </c>
      <c r="E4026" s="149">
        <f t="shared" si="62"/>
        <v>30180006</v>
      </c>
      <c r="F4026" s="149" t="s">
        <v>1250</v>
      </c>
      <c r="G4026" s="149" t="s">
        <v>6498</v>
      </c>
      <c r="H4026" s="149" t="s">
        <v>2656</v>
      </c>
      <c r="I4026" s="149" t="s">
        <v>2666</v>
      </c>
    </row>
    <row r="4027" spans="1:10" x14ac:dyDescent="0.2">
      <c r="A4027" s="149" t="s">
        <v>2920</v>
      </c>
      <c r="D4027" s="149" t="s">
        <v>2667</v>
      </c>
      <c r="E4027" s="149">
        <f t="shared" si="62"/>
        <v>30180007</v>
      </c>
      <c r="F4027" s="149" t="s">
        <v>1250</v>
      </c>
      <c r="G4027" s="149" t="s">
        <v>6498</v>
      </c>
      <c r="H4027" s="149" t="s">
        <v>2656</v>
      </c>
      <c r="I4027" s="149" t="s">
        <v>2668</v>
      </c>
    </row>
    <row r="4028" spans="1:10" x14ac:dyDescent="0.2">
      <c r="A4028" s="149" t="s">
        <v>2920</v>
      </c>
      <c r="D4028" s="149" t="s">
        <v>2669</v>
      </c>
      <c r="E4028" s="149">
        <f t="shared" si="62"/>
        <v>30180008</v>
      </c>
      <c r="F4028" s="149" t="s">
        <v>1250</v>
      </c>
      <c r="G4028" s="149" t="s">
        <v>6498</v>
      </c>
      <c r="H4028" s="149" t="s">
        <v>2656</v>
      </c>
      <c r="I4028" s="149" t="s">
        <v>2670</v>
      </c>
    </row>
    <row r="4029" spans="1:10" x14ac:dyDescent="0.2">
      <c r="A4029" s="149" t="s">
        <v>2920</v>
      </c>
      <c r="D4029" s="149" t="s">
        <v>2671</v>
      </c>
      <c r="E4029" s="149">
        <f t="shared" si="62"/>
        <v>30180009</v>
      </c>
      <c r="F4029" s="149" t="s">
        <v>1250</v>
      </c>
      <c r="G4029" s="149" t="s">
        <v>6498</v>
      </c>
      <c r="H4029" s="149" t="s">
        <v>2656</v>
      </c>
      <c r="I4029" s="149" t="s">
        <v>2672</v>
      </c>
    </row>
    <row r="4030" spans="1:10" x14ac:dyDescent="0.2">
      <c r="A4030" s="149" t="s">
        <v>2920</v>
      </c>
      <c r="D4030" s="149" t="s">
        <v>2673</v>
      </c>
      <c r="E4030" s="149">
        <f t="shared" si="62"/>
        <v>30180010</v>
      </c>
      <c r="F4030" s="149" t="s">
        <v>1250</v>
      </c>
      <c r="G4030" s="149" t="s">
        <v>6498</v>
      </c>
      <c r="H4030" s="149" t="s">
        <v>2656</v>
      </c>
      <c r="I4030" s="149" t="s">
        <v>2674</v>
      </c>
    </row>
    <row r="4031" spans="1:10" x14ac:dyDescent="0.2">
      <c r="A4031" s="149" t="s">
        <v>2920</v>
      </c>
      <c r="D4031" s="149" t="s">
        <v>2675</v>
      </c>
      <c r="E4031" s="149">
        <f t="shared" si="62"/>
        <v>30180011</v>
      </c>
      <c r="F4031" s="149" t="s">
        <v>1250</v>
      </c>
      <c r="G4031" s="149" t="s">
        <v>6498</v>
      </c>
      <c r="H4031" s="149" t="s">
        <v>2656</v>
      </c>
      <c r="I4031" s="149" t="s">
        <v>2676</v>
      </c>
    </row>
    <row r="4032" spans="1:10" x14ac:dyDescent="0.2">
      <c r="A4032" s="149" t="s">
        <v>2920</v>
      </c>
      <c r="D4032" s="149" t="s">
        <v>2677</v>
      </c>
      <c r="E4032" s="149">
        <f t="shared" si="62"/>
        <v>30180012</v>
      </c>
      <c r="F4032" s="149" t="s">
        <v>1250</v>
      </c>
      <c r="G4032" s="149" t="s">
        <v>6498</v>
      </c>
      <c r="H4032" s="149" t="s">
        <v>2656</v>
      </c>
      <c r="I4032" s="149" t="s">
        <v>2678</v>
      </c>
      <c r="J4032" s="151">
        <v>36278</v>
      </c>
    </row>
    <row r="4033" spans="1:12" x14ac:dyDescent="0.2">
      <c r="A4033" s="149" t="s">
        <v>2920</v>
      </c>
      <c r="D4033" s="149" t="s">
        <v>2679</v>
      </c>
      <c r="E4033" s="149">
        <f t="shared" si="62"/>
        <v>30180013</v>
      </c>
      <c r="F4033" s="149" t="s">
        <v>1250</v>
      </c>
      <c r="G4033" s="149" t="s">
        <v>6498</v>
      </c>
      <c r="H4033" s="149" t="s">
        <v>2656</v>
      </c>
      <c r="I4033" s="149" t="s">
        <v>2680</v>
      </c>
    </row>
    <row r="4034" spans="1:12" x14ac:dyDescent="0.2">
      <c r="A4034" s="149" t="s">
        <v>2920</v>
      </c>
      <c r="D4034" s="149" t="s">
        <v>2681</v>
      </c>
      <c r="E4034" s="149">
        <f t="shared" ref="E4034:E4097" si="63">VALUE(D4034)</f>
        <v>30181001</v>
      </c>
      <c r="F4034" s="149" t="s">
        <v>1250</v>
      </c>
      <c r="G4034" s="149" t="s">
        <v>6498</v>
      </c>
      <c r="H4034" s="149" t="s">
        <v>2656</v>
      </c>
      <c r="I4034" s="149" t="s">
        <v>2682</v>
      </c>
      <c r="L4034" s="149"/>
    </row>
    <row r="4035" spans="1:12" x14ac:dyDescent="0.2">
      <c r="A4035" s="149" t="s">
        <v>2920</v>
      </c>
      <c r="D4035" s="149" t="s">
        <v>2683</v>
      </c>
      <c r="E4035" s="149">
        <f t="shared" si="63"/>
        <v>30182001</v>
      </c>
      <c r="F4035" s="149" t="s">
        <v>1250</v>
      </c>
      <c r="G4035" s="149" t="s">
        <v>6498</v>
      </c>
      <c r="H4035" s="149" t="s">
        <v>2334</v>
      </c>
      <c r="I4035" s="149" t="s">
        <v>2684</v>
      </c>
    </row>
    <row r="4036" spans="1:12" x14ac:dyDescent="0.2">
      <c r="A4036" s="149" t="s">
        <v>2920</v>
      </c>
      <c r="D4036" s="149" t="s">
        <v>2685</v>
      </c>
      <c r="E4036" s="149">
        <f t="shared" si="63"/>
        <v>30182002</v>
      </c>
      <c r="F4036" s="149" t="s">
        <v>1250</v>
      </c>
      <c r="G4036" s="149" t="s">
        <v>6498</v>
      </c>
      <c r="H4036" s="149" t="s">
        <v>2334</v>
      </c>
      <c r="I4036" s="149" t="s">
        <v>2334</v>
      </c>
    </row>
    <row r="4037" spans="1:12" x14ac:dyDescent="0.2">
      <c r="A4037" s="149" t="s">
        <v>2920</v>
      </c>
      <c r="D4037" s="149" t="s">
        <v>2686</v>
      </c>
      <c r="E4037" s="149">
        <f t="shared" si="63"/>
        <v>30182003</v>
      </c>
      <c r="F4037" s="149" t="s">
        <v>1250</v>
      </c>
      <c r="G4037" s="149" t="s">
        <v>6498</v>
      </c>
      <c r="H4037" s="149" t="s">
        <v>2334</v>
      </c>
      <c r="I4037" s="149" t="s">
        <v>2334</v>
      </c>
    </row>
    <row r="4038" spans="1:12" x14ac:dyDescent="0.2">
      <c r="A4038" s="149" t="s">
        <v>2920</v>
      </c>
      <c r="D4038" s="149" t="s">
        <v>2687</v>
      </c>
      <c r="E4038" s="149">
        <f t="shared" si="63"/>
        <v>30182004</v>
      </c>
      <c r="F4038" s="149" t="s">
        <v>1250</v>
      </c>
      <c r="G4038" s="149" t="s">
        <v>6498</v>
      </c>
      <c r="H4038" s="149" t="s">
        <v>2334</v>
      </c>
      <c r="I4038" s="149" t="s">
        <v>2688</v>
      </c>
    </row>
    <row r="4039" spans="1:12" x14ac:dyDescent="0.2">
      <c r="A4039" s="149" t="s">
        <v>2920</v>
      </c>
      <c r="D4039" s="149" t="s">
        <v>2689</v>
      </c>
      <c r="E4039" s="149">
        <f t="shared" si="63"/>
        <v>30182005</v>
      </c>
      <c r="F4039" s="149" t="s">
        <v>1250</v>
      </c>
      <c r="G4039" s="149" t="s">
        <v>6498</v>
      </c>
      <c r="H4039" s="149" t="s">
        <v>2334</v>
      </c>
      <c r="I4039" s="149" t="s">
        <v>5569</v>
      </c>
    </row>
    <row r="4040" spans="1:12" x14ac:dyDescent="0.2">
      <c r="A4040" s="149" t="s">
        <v>2920</v>
      </c>
      <c r="D4040" s="149" t="s">
        <v>5570</v>
      </c>
      <c r="E4040" s="149">
        <f t="shared" si="63"/>
        <v>30182006</v>
      </c>
      <c r="F4040" s="149" t="s">
        <v>1250</v>
      </c>
      <c r="G4040" s="149" t="s">
        <v>6498</v>
      </c>
      <c r="H4040" s="149" t="s">
        <v>2334</v>
      </c>
      <c r="I4040" s="149" t="s">
        <v>5571</v>
      </c>
    </row>
    <row r="4041" spans="1:12" x14ac:dyDescent="0.2">
      <c r="A4041" s="149" t="s">
        <v>2920</v>
      </c>
      <c r="D4041" s="149" t="s">
        <v>8536</v>
      </c>
      <c r="E4041" s="149">
        <f t="shared" si="63"/>
        <v>30182007</v>
      </c>
      <c r="F4041" s="149" t="s">
        <v>1250</v>
      </c>
      <c r="G4041" s="149" t="s">
        <v>6498</v>
      </c>
      <c r="H4041" s="149" t="s">
        <v>2334</v>
      </c>
      <c r="I4041" s="149" t="s">
        <v>8537</v>
      </c>
    </row>
    <row r="4042" spans="1:12" x14ac:dyDescent="0.2">
      <c r="A4042" s="149" t="s">
        <v>2920</v>
      </c>
      <c r="D4042" s="149" t="s">
        <v>8538</v>
      </c>
      <c r="E4042" s="149">
        <f t="shared" si="63"/>
        <v>30182008</v>
      </c>
      <c r="F4042" s="149" t="s">
        <v>1250</v>
      </c>
      <c r="G4042" s="149" t="s">
        <v>6498</v>
      </c>
      <c r="H4042" s="149" t="s">
        <v>2334</v>
      </c>
      <c r="I4042" s="149" t="s">
        <v>8539</v>
      </c>
    </row>
    <row r="4043" spans="1:12" x14ac:dyDescent="0.2">
      <c r="A4043" s="149" t="s">
        <v>2920</v>
      </c>
      <c r="D4043" s="149" t="s">
        <v>8540</v>
      </c>
      <c r="E4043" s="149">
        <f t="shared" si="63"/>
        <v>30182009</v>
      </c>
      <c r="F4043" s="149" t="s">
        <v>1250</v>
      </c>
      <c r="G4043" s="149" t="s">
        <v>6498</v>
      </c>
      <c r="H4043" s="149" t="s">
        <v>2334</v>
      </c>
      <c r="I4043" s="149" t="s">
        <v>8541</v>
      </c>
    </row>
    <row r="4044" spans="1:12" x14ac:dyDescent="0.2">
      <c r="A4044" s="149" t="s">
        <v>2920</v>
      </c>
      <c r="D4044" s="149" t="s">
        <v>8542</v>
      </c>
      <c r="E4044" s="149">
        <f t="shared" si="63"/>
        <v>30182010</v>
      </c>
      <c r="F4044" s="149" t="s">
        <v>1250</v>
      </c>
      <c r="G4044" s="149" t="s">
        <v>6498</v>
      </c>
      <c r="H4044" s="149" t="s">
        <v>2334</v>
      </c>
      <c r="I4044" s="149" t="s">
        <v>5587</v>
      </c>
    </row>
    <row r="4045" spans="1:12" x14ac:dyDescent="0.2">
      <c r="A4045" s="149" t="s">
        <v>2920</v>
      </c>
      <c r="D4045" s="149" t="s">
        <v>5588</v>
      </c>
      <c r="E4045" s="149">
        <f t="shared" si="63"/>
        <v>30182011</v>
      </c>
      <c r="F4045" s="149" t="s">
        <v>1250</v>
      </c>
      <c r="G4045" s="149" t="s">
        <v>6498</v>
      </c>
      <c r="H4045" s="149" t="s">
        <v>2334</v>
      </c>
      <c r="I4045" s="149" t="s">
        <v>5589</v>
      </c>
    </row>
    <row r="4046" spans="1:12" x14ac:dyDescent="0.2">
      <c r="A4046" s="149" t="s">
        <v>2920</v>
      </c>
      <c r="D4046" s="149" t="s">
        <v>5590</v>
      </c>
      <c r="E4046" s="149">
        <f t="shared" si="63"/>
        <v>30182501</v>
      </c>
      <c r="F4046" s="149" t="s">
        <v>1250</v>
      </c>
      <c r="G4046" s="149" t="s">
        <v>6498</v>
      </c>
      <c r="H4046" s="149" t="s">
        <v>3308</v>
      </c>
      <c r="I4046" s="149" t="s">
        <v>5591</v>
      </c>
    </row>
    <row r="4047" spans="1:12" x14ac:dyDescent="0.2">
      <c r="A4047" s="149" t="s">
        <v>2920</v>
      </c>
      <c r="D4047" s="149" t="s">
        <v>5592</v>
      </c>
      <c r="E4047" s="149">
        <f t="shared" si="63"/>
        <v>30182502</v>
      </c>
      <c r="F4047" s="149" t="s">
        <v>1250</v>
      </c>
      <c r="G4047" s="149" t="s">
        <v>6498</v>
      </c>
      <c r="H4047" s="149" t="s">
        <v>3308</v>
      </c>
      <c r="I4047" s="149" t="s">
        <v>5593</v>
      </c>
    </row>
    <row r="4048" spans="1:12" x14ac:dyDescent="0.2">
      <c r="A4048" s="149" t="s">
        <v>2920</v>
      </c>
      <c r="D4048" s="149" t="s">
        <v>5594</v>
      </c>
      <c r="E4048" s="149">
        <f t="shared" si="63"/>
        <v>30182503</v>
      </c>
      <c r="F4048" s="149" t="s">
        <v>1250</v>
      </c>
      <c r="G4048" s="149" t="s">
        <v>6498</v>
      </c>
      <c r="H4048" s="149" t="s">
        <v>3308</v>
      </c>
      <c r="I4048" s="149" t="s">
        <v>8553</v>
      </c>
    </row>
    <row r="4049" spans="1:9" x14ac:dyDescent="0.2">
      <c r="A4049" s="149" t="s">
        <v>2920</v>
      </c>
      <c r="D4049" s="149" t="s">
        <v>8554</v>
      </c>
      <c r="E4049" s="149">
        <f t="shared" si="63"/>
        <v>30182504</v>
      </c>
      <c r="F4049" s="149" t="s">
        <v>1250</v>
      </c>
      <c r="G4049" s="149" t="s">
        <v>6498</v>
      </c>
      <c r="H4049" s="149" t="s">
        <v>3308</v>
      </c>
      <c r="I4049" s="149" t="s">
        <v>8555</v>
      </c>
    </row>
    <row r="4050" spans="1:9" x14ac:dyDescent="0.2">
      <c r="A4050" s="149" t="s">
        <v>2920</v>
      </c>
      <c r="D4050" s="149" t="s">
        <v>8556</v>
      </c>
      <c r="E4050" s="149">
        <f t="shared" si="63"/>
        <v>30182510</v>
      </c>
      <c r="F4050" s="149" t="s">
        <v>1250</v>
      </c>
      <c r="G4050" s="149" t="s">
        <v>6498</v>
      </c>
      <c r="H4050" s="149" t="s">
        <v>3308</v>
      </c>
      <c r="I4050" s="149" t="s">
        <v>8557</v>
      </c>
    </row>
    <row r="4051" spans="1:9" x14ac:dyDescent="0.2">
      <c r="A4051" s="149" t="s">
        <v>2920</v>
      </c>
      <c r="D4051" s="149" t="s">
        <v>8558</v>
      </c>
      <c r="E4051" s="149">
        <f t="shared" si="63"/>
        <v>30182511</v>
      </c>
      <c r="F4051" s="149" t="s">
        <v>1250</v>
      </c>
      <c r="G4051" s="149" t="s">
        <v>6498</v>
      </c>
      <c r="H4051" s="149" t="s">
        <v>3308</v>
      </c>
      <c r="I4051" s="149" t="s">
        <v>8559</v>
      </c>
    </row>
    <row r="4052" spans="1:9" x14ac:dyDescent="0.2">
      <c r="A4052" s="149" t="s">
        <v>2920</v>
      </c>
      <c r="D4052" s="149" t="s">
        <v>8560</v>
      </c>
      <c r="E4052" s="149">
        <f t="shared" si="63"/>
        <v>30182512</v>
      </c>
      <c r="F4052" s="149" t="s">
        <v>1250</v>
      </c>
      <c r="G4052" s="149" t="s">
        <v>6498</v>
      </c>
      <c r="H4052" s="149" t="s">
        <v>3308</v>
      </c>
      <c r="I4052" s="149" t="s">
        <v>8561</v>
      </c>
    </row>
    <row r="4053" spans="1:9" x14ac:dyDescent="0.2">
      <c r="A4053" s="149" t="s">
        <v>2920</v>
      </c>
      <c r="D4053" s="149" t="s">
        <v>8562</v>
      </c>
      <c r="E4053" s="149">
        <f t="shared" si="63"/>
        <v>30182513</v>
      </c>
      <c r="F4053" s="149" t="s">
        <v>1250</v>
      </c>
      <c r="G4053" s="149" t="s">
        <v>6498</v>
      </c>
      <c r="H4053" s="149" t="s">
        <v>3308</v>
      </c>
      <c r="I4053" s="149" t="s">
        <v>8563</v>
      </c>
    </row>
    <row r="4054" spans="1:9" x14ac:dyDescent="0.2">
      <c r="A4054" s="149" t="s">
        <v>2920</v>
      </c>
      <c r="D4054" s="149" t="s">
        <v>8564</v>
      </c>
      <c r="E4054" s="149">
        <f t="shared" si="63"/>
        <v>30182514</v>
      </c>
      <c r="F4054" s="149" t="s">
        <v>1250</v>
      </c>
      <c r="G4054" s="149" t="s">
        <v>6498</v>
      </c>
      <c r="H4054" s="149" t="s">
        <v>3308</v>
      </c>
      <c r="I4054" s="149" t="s">
        <v>8565</v>
      </c>
    </row>
    <row r="4055" spans="1:9" x14ac:dyDescent="0.2">
      <c r="A4055" s="149" t="s">
        <v>2920</v>
      </c>
      <c r="D4055" s="149" t="s">
        <v>8566</v>
      </c>
      <c r="E4055" s="149">
        <f t="shared" si="63"/>
        <v>30182515</v>
      </c>
      <c r="F4055" s="149" t="s">
        <v>1250</v>
      </c>
      <c r="G4055" s="149" t="s">
        <v>6498</v>
      </c>
      <c r="H4055" s="149" t="s">
        <v>3308</v>
      </c>
      <c r="I4055" s="149" t="s">
        <v>8567</v>
      </c>
    </row>
    <row r="4056" spans="1:9" x14ac:dyDescent="0.2">
      <c r="A4056" s="149" t="s">
        <v>2920</v>
      </c>
      <c r="D4056" s="149" t="s">
        <v>8568</v>
      </c>
      <c r="E4056" s="149">
        <f t="shared" si="63"/>
        <v>30182516</v>
      </c>
      <c r="F4056" s="149" t="s">
        <v>1250</v>
      </c>
      <c r="G4056" s="149" t="s">
        <v>6498</v>
      </c>
      <c r="H4056" s="149" t="s">
        <v>3308</v>
      </c>
      <c r="I4056" s="149" t="s">
        <v>8569</v>
      </c>
    </row>
    <row r="4057" spans="1:9" x14ac:dyDescent="0.2">
      <c r="A4057" s="149" t="s">
        <v>2920</v>
      </c>
      <c r="D4057" s="149" t="s">
        <v>8570</v>
      </c>
      <c r="E4057" s="149">
        <f t="shared" si="63"/>
        <v>30182517</v>
      </c>
      <c r="F4057" s="149" t="s">
        <v>1250</v>
      </c>
      <c r="G4057" s="149" t="s">
        <v>6498</v>
      </c>
      <c r="H4057" s="149" t="s">
        <v>3308</v>
      </c>
      <c r="I4057" s="149" t="s">
        <v>8565</v>
      </c>
    </row>
    <row r="4058" spans="1:9" x14ac:dyDescent="0.2">
      <c r="A4058" s="149" t="s">
        <v>2920</v>
      </c>
      <c r="D4058" s="149" t="s">
        <v>8571</v>
      </c>
      <c r="E4058" s="149">
        <f t="shared" si="63"/>
        <v>30182530</v>
      </c>
      <c r="F4058" s="149" t="s">
        <v>1250</v>
      </c>
      <c r="G4058" s="149" t="s">
        <v>6498</v>
      </c>
      <c r="H4058" s="149" t="s">
        <v>3308</v>
      </c>
      <c r="I4058" s="149" t="s">
        <v>8572</v>
      </c>
    </row>
    <row r="4059" spans="1:9" x14ac:dyDescent="0.2">
      <c r="A4059" s="149" t="s">
        <v>2920</v>
      </c>
      <c r="D4059" s="149" t="s">
        <v>8573</v>
      </c>
      <c r="E4059" s="149">
        <f t="shared" si="63"/>
        <v>30182531</v>
      </c>
      <c r="F4059" s="149" t="s">
        <v>1250</v>
      </c>
      <c r="G4059" s="149" t="s">
        <v>6498</v>
      </c>
      <c r="H4059" s="149" t="s">
        <v>3308</v>
      </c>
      <c r="I4059" s="149" t="s">
        <v>8574</v>
      </c>
    </row>
    <row r="4060" spans="1:9" x14ac:dyDescent="0.2">
      <c r="A4060" s="149" t="s">
        <v>2920</v>
      </c>
      <c r="D4060" s="149" t="s">
        <v>8575</v>
      </c>
      <c r="E4060" s="149">
        <f t="shared" si="63"/>
        <v>30182532</v>
      </c>
      <c r="F4060" s="149" t="s">
        <v>1250</v>
      </c>
      <c r="G4060" s="149" t="s">
        <v>6498</v>
      </c>
      <c r="H4060" s="149" t="s">
        <v>3308</v>
      </c>
      <c r="I4060" s="149" t="s">
        <v>8576</v>
      </c>
    </row>
    <row r="4061" spans="1:9" x14ac:dyDescent="0.2">
      <c r="A4061" s="149" t="s">
        <v>2920</v>
      </c>
      <c r="D4061" s="149" t="s">
        <v>8577</v>
      </c>
      <c r="E4061" s="149">
        <f t="shared" si="63"/>
        <v>30182533</v>
      </c>
      <c r="F4061" s="149" t="s">
        <v>1250</v>
      </c>
      <c r="G4061" s="149" t="s">
        <v>6498</v>
      </c>
      <c r="H4061" s="149" t="s">
        <v>3308</v>
      </c>
      <c r="I4061" s="149" t="s">
        <v>8578</v>
      </c>
    </row>
    <row r="4062" spans="1:9" x14ac:dyDescent="0.2">
      <c r="A4062" s="149" t="s">
        <v>2920</v>
      </c>
      <c r="D4062" s="149" t="s">
        <v>8579</v>
      </c>
      <c r="E4062" s="149">
        <f t="shared" si="63"/>
        <v>30182534</v>
      </c>
      <c r="F4062" s="149" t="s">
        <v>1250</v>
      </c>
      <c r="G4062" s="149" t="s">
        <v>6498</v>
      </c>
      <c r="H4062" s="149" t="s">
        <v>3308</v>
      </c>
      <c r="I4062" s="149" t="s">
        <v>8580</v>
      </c>
    </row>
    <row r="4063" spans="1:9" x14ac:dyDescent="0.2">
      <c r="A4063" s="149" t="s">
        <v>2920</v>
      </c>
      <c r="D4063" s="149" t="s">
        <v>8581</v>
      </c>
      <c r="E4063" s="149">
        <f t="shared" si="63"/>
        <v>30182535</v>
      </c>
      <c r="F4063" s="149" t="s">
        <v>1250</v>
      </c>
      <c r="G4063" s="149" t="s">
        <v>6498</v>
      </c>
      <c r="H4063" s="149" t="s">
        <v>3308</v>
      </c>
      <c r="I4063" s="149" t="s">
        <v>8582</v>
      </c>
    </row>
    <row r="4064" spans="1:9" x14ac:dyDescent="0.2">
      <c r="A4064" s="149" t="s">
        <v>2920</v>
      </c>
      <c r="D4064" s="149" t="s">
        <v>8583</v>
      </c>
      <c r="E4064" s="149">
        <f t="shared" si="63"/>
        <v>30182536</v>
      </c>
      <c r="F4064" s="149" t="s">
        <v>1250</v>
      </c>
      <c r="G4064" s="149" t="s">
        <v>6498</v>
      </c>
      <c r="H4064" s="149" t="s">
        <v>3308</v>
      </c>
      <c r="I4064" s="149" t="s">
        <v>8584</v>
      </c>
    </row>
    <row r="4065" spans="1:9" x14ac:dyDescent="0.2">
      <c r="A4065" s="149" t="s">
        <v>2920</v>
      </c>
      <c r="D4065" s="149" t="s">
        <v>8585</v>
      </c>
      <c r="E4065" s="149">
        <f t="shared" si="63"/>
        <v>30182550</v>
      </c>
      <c r="F4065" s="149" t="s">
        <v>1250</v>
      </c>
      <c r="G4065" s="149" t="s">
        <v>6498</v>
      </c>
      <c r="H4065" s="149" t="s">
        <v>3308</v>
      </c>
      <c r="I4065" s="149" t="s">
        <v>8586</v>
      </c>
    </row>
    <row r="4066" spans="1:9" x14ac:dyDescent="0.2">
      <c r="A4066" s="149" t="s">
        <v>2920</v>
      </c>
      <c r="D4066" s="149" t="s">
        <v>8587</v>
      </c>
      <c r="E4066" s="149">
        <f t="shared" si="63"/>
        <v>30182551</v>
      </c>
      <c r="F4066" s="149" t="s">
        <v>1250</v>
      </c>
      <c r="G4066" s="149" t="s">
        <v>6498</v>
      </c>
      <c r="H4066" s="149" t="s">
        <v>3308</v>
      </c>
      <c r="I4066" s="149" t="s">
        <v>8588</v>
      </c>
    </row>
    <row r="4067" spans="1:9" x14ac:dyDescent="0.2">
      <c r="A4067" s="149" t="s">
        <v>2920</v>
      </c>
      <c r="D4067" s="149" t="s">
        <v>8589</v>
      </c>
      <c r="E4067" s="149">
        <f t="shared" si="63"/>
        <v>30182552</v>
      </c>
      <c r="F4067" s="149" t="s">
        <v>1250</v>
      </c>
      <c r="G4067" s="149" t="s">
        <v>6498</v>
      </c>
      <c r="H4067" s="149" t="s">
        <v>3308</v>
      </c>
      <c r="I4067" s="149" t="s">
        <v>8590</v>
      </c>
    </row>
    <row r="4068" spans="1:9" x14ac:dyDescent="0.2">
      <c r="A4068" s="149" t="s">
        <v>2920</v>
      </c>
      <c r="D4068" s="149" t="s">
        <v>8591</v>
      </c>
      <c r="E4068" s="149">
        <f t="shared" si="63"/>
        <v>30182553</v>
      </c>
      <c r="F4068" s="149" t="s">
        <v>1250</v>
      </c>
      <c r="G4068" s="149" t="s">
        <v>6498</v>
      </c>
      <c r="H4068" s="149" t="s">
        <v>3308</v>
      </c>
      <c r="I4068" s="149" t="s">
        <v>8592</v>
      </c>
    </row>
    <row r="4069" spans="1:9" x14ac:dyDescent="0.2">
      <c r="A4069" s="149" t="s">
        <v>2920</v>
      </c>
      <c r="D4069" s="149" t="s">
        <v>8593</v>
      </c>
      <c r="E4069" s="149">
        <f t="shared" si="63"/>
        <v>30182560</v>
      </c>
      <c r="F4069" s="149" t="s">
        <v>1250</v>
      </c>
      <c r="G4069" s="149" t="s">
        <v>6498</v>
      </c>
      <c r="H4069" s="149" t="s">
        <v>3308</v>
      </c>
      <c r="I4069" s="149" t="s">
        <v>8594</v>
      </c>
    </row>
    <row r="4070" spans="1:9" x14ac:dyDescent="0.2">
      <c r="A4070" s="149" t="s">
        <v>2920</v>
      </c>
      <c r="D4070" s="149" t="s">
        <v>8595</v>
      </c>
      <c r="E4070" s="149">
        <f t="shared" si="63"/>
        <v>30182561</v>
      </c>
      <c r="F4070" s="149" t="s">
        <v>1250</v>
      </c>
      <c r="G4070" s="149" t="s">
        <v>6498</v>
      </c>
      <c r="H4070" s="149" t="s">
        <v>3308</v>
      </c>
      <c r="I4070" s="149" t="s">
        <v>8596</v>
      </c>
    </row>
    <row r="4071" spans="1:9" x14ac:dyDescent="0.2">
      <c r="A4071" s="149" t="s">
        <v>2920</v>
      </c>
      <c r="D4071" s="149" t="s">
        <v>8597</v>
      </c>
      <c r="E4071" s="149">
        <f t="shared" si="63"/>
        <v>30182562</v>
      </c>
      <c r="F4071" s="149" t="s">
        <v>1250</v>
      </c>
      <c r="G4071" s="149" t="s">
        <v>6498</v>
      </c>
      <c r="H4071" s="149" t="s">
        <v>3308</v>
      </c>
      <c r="I4071" s="149" t="s">
        <v>8598</v>
      </c>
    </row>
    <row r="4072" spans="1:9" x14ac:dyDescent="0.2">
      <c r="A4072" s="149" t="s">
        <v>2920</v>
      </c>
      <c r="D4072" s="149" t="s">
        <v>8599</v>
      </c>
      <c r="E4072" s="149">
        <f t="shared" si="63"/>
        <v>30182563</v>
      </c>
      <c r="F4072" s="149" t="s">
        <v>1250</v>
      </c>
      <c r="G4072" s="149" t="s">
        <v>6498</v>
      </c>
      <c r="H4072" s="149" t="s">
        <v>3308</v>
      </c>
      <c r="I4072" s="149" t="s">
        <v>8600</v>
      </c>
    </row>
    <row r="4073" spans="1:9" x14ac:dyDescent="0.2">
      <c r="A4073" s="149" t="s">
        <v>2920</v>
      </c>
      <c r="D4073" s="149" t="s">
        <v>8601</v>
      </c>
      <c r="E4073" s="149">
        <f t="shared" si="63"/>
        <v>30182599</v>
      </c>
      <c r="F4073" s="149" t="s">
        <v>1250</v>
      </c>
      <c r="G4073" s="149" t="s">
        <v>6498</v>
      </c>
      <c r="H4073" s="149" t="s">
        <v>3308</v>
      </c>
      <c r="I4073" s="149" t="s">
        <v>3309</v>
      </c>
    </row>
    <row r="4074" spans="1:9" x14ac:dyDescent="0.2">
      <c r="A4074" s="149" t="s">
        <v>2920</v>
      </c>
      <c r="D4074" s="149" t="s">
        <v>8602</v>
      </c>
      <c r="E4074" s="149">
        <f t="shared" si="63"/>
        <v>30183001</v>
      </c>
      <c r="F4074" s="149" t="s">
        <v>1250</v>
      </c>
      <c r="G4074" s="149" t="s">
        <v>6498</v>
      </c>
      <c r="H4074" s="149" t="s">
        <v>2656</v>
      </c>
      <c r="I4074" s="149" t="s">
        <v>7635</v>
      </c>
    </row>
    <row r="4075" spans="1:9" x14ac:dyDescent="0.2">
      <c r="A4075" s="149" t="s">
        <v>2920</v>
      </c>
      <c r="D4075" s="149" t="s">
        <v>8603</v>
      </c>
      <c r="E4075" s="149">
        <f t="shared" si="63"/>
        <v>30184001</v>
      </c>
      <c r="F4075" s="149" t="s">
        <v>1250</v>
      </c>
      <c r="G4075" s="149" t="s">
        <v>6498</v>
      </c>
      <c r="H4075" s="149" t="s">
        <v>2656</v>
      </c>
      <c r="I4075" s="149" t="s">
        <v>10468</v>
      </c>
    </row>
    <row r="4076" spans="1:9" x14ac:dyDescent="0.2">
      <c r="A4076" s="149" t="s">
        <v>2920</v>
      </c>
      <c r="D4076" s="149" t="s">
        <v>8604</v>
      </c>
      <c r="E4076" s="149">
        <f t="shared" si="63"/>
        <v>30187001</v>
      </c>
      <c r="F4076" s="149" t="s">
        <v>1250</v>
      </c>
      <c r="G4076" s="149" t="s">
        <v>6498</v>
      </c>
      <c r="H4076" s="149" t="s">
        <v>8605</v>
      </c>
      <c r="I4076" s="149" t="s">
        <v>8606</v>
      </c>
    </row>
    <row r="4077" spans="1:9" x14ac:dyDescent="0.2">
      <c r="A4077" s="149" t="s">
        <v>2920</v>
      </c>
      <c r="D4077" s="149" t="s">
        <v>8607</v>
      </c>
      <c r="E4077" s="149">
        <f t="shared" si="63"/>
        <v>30187002</v>
      </c>
      <c r="F4077" s="149" t="s">
        <v>1250</v>
      </c>
      <c r="G4077" s="149" t="s">
        <v>6498</v>
      </c>
      <c r="H4077" s="149" t="s">
        <v>8605</v>
      </c>
      <c r="I4077" s="149" t="s">
        <v>11410</v>
      </c>
    </row>
    <row r="4078" spans="1:9" x14ac:dyDescent="0.2">
      <c r="A4078" s="149" t="s">
        <v>2920</v>
      </c>
      <c r="D4078" s="149" t="s">
        <v>11411</v>
      </c>
      <c r="E4078" s="149">
        <f t="shared" si="63"/>
        <v>30187003</v>
      </c>
      <c r="F4078" s="149" t="s">
        <v>1250</v>
      </c>
      <c r="G4078" s="149" t="s">
        <v>6498</v>
      </c>
      <c r="H4078" s="149" t="s">
        <v>8605</v>
      </c>
      <c r="I4078" s="149" t="s">
        <v>11412</v>
      </c>
    </row>
    <row r="4079" spans="1:9" x14ac:dyDescent="0.2">
      <c r="A4079" s="149" t="s">
        <v>2920</v>
      </c>
      <c r="D4079" s="149" t="s">
        <v>11413</v>
      </c>
      <c r="E4079" s="149">
        <f t="shared" si="63"/>
        <v>30187004</v>
      </c>
      <c r="F4079" s="149" t="s">
        <v>1250</v>
      </c>
      <c r="G4079" s="149" t="s">
        <v>6498</v>
      </c>
      <c r="H4079" s="149" t="s">
        <v>8605</v>
      </c>
      <c r="I4079" s="149" t="s">
        <v>11414</v>
      </c>
    </row>
    <row r="4080" spans="1:9" x14ac:dyDescent="0.2">
      <c r="A4080" s="149" t="s">
        <v>2920</v>
      </c>
      <c r="D4080" s="149" t="s">
        <v>11415</v>
      </c>
      <c r="E4080" s="149">
        <f t="shared" si="63"/>
        <v>30187005</v>
      </c>
      <c r="F4080" s="149" t="s">
        <v>1250</v>
      </c>
      <c r="G4080" s="149" t="s">
        <v>6498</v>
      </c>
      <c r="H4080" s="149" t="s">
        <v>8605</v>
      </c>
      <c r="I4080" s="149" t="s">
        <v>11416</v>
      </c>
    </row>
    <row r="4081" spans="1:9" x14ac:dyDescent="0.2">
      <c r="A4081" s="149" t="s">
        <v>2920</v>
      </c>
      <c r="D4081" s="149" t="s">
        <v>11417</v>
      </c>
      <c r="E4081" s="149">
        <f t="shared" si="63"/>
        <v>30187006</v>
      </c>
      <c r="F4081" s="149" t="s">
        <v>1250</v>
      </c>
      <c r="G4081" s="149" t="s">
        <v>6498</v>
      </c>
      <c r="H4081" s="149" t="s">
        <v>8605</v>
      </c>
      <c r="I4081" s="149" t="s">
        <v>8618</v>
      </c>
    </row>
    <row r="4082" spans="1:9" x14ac:dyDescent="0.2">
      <c r="A4082" s="149" t="s">
        <v>2920</v>
      </c>
      <c r="D4082" s="149" t="s">
        <v>8619</v>
      </c>
      <c r="E4082" s="149">
        <f t="shared" si="63"/>
        <v>30187007</v>
      </c>
      <c r="F4082" s="149" t="s">
        <v>1250</v>
      </c>
      <c r="G4082" s="149" t="s">
        <v>6498</v>
      </c>
      <c r="H4082" s="149" t="s">
        <v>8605</v>
      </c>
      <c r="I4082" s="149" t="s">
        <v>8620</v>
      </c>
    </row>
    <row r="4083" spans="1:9" x14ac:dyDescent="0.2">
      <c r="A4083" s="149" t="s">
        <v>2920</v>
      </c>
      <c r="D4083" s="149" t="s">
        <v>8621</v>
      </c>
      <c r="E4083" s="149">
        <f t="shared" si="63"/>
        <v>30187008</v>
      </c>
      <c r="F4083" s="149" t="s">
        <v>1250</v>
      </c>
      <c r="G4083" s="149" t="s">
        <v>6498</v>
      </c>
      <c r="H4083" s="149" t="s">
        <v>8605</v>
      </c>
      <c r="I4083" s="149" t="s">
        <v>8622</v>
      </c>
    </row>
    <row r="4084" spans="1:9" x14ac:dyDescent="0.2">
      <c r="A4084" s="149" t="s">
        <v>2920</v>
      </c>
      <c r="D4084" s="149" t="s">
        <v>8623</v>
      </c>
      <c r="E4084" s="149">
        <f t="shared" si="63"/>
        <v>30187009</v>
      </c>
      <c r="F4084" s="149" t="s">
        <v>1250</v>
      </c>
      <c r="G4084" s="149" t="s">
        <v>6498</v>
      </c>
      <c r="H4084" s="149" t="s">
        <v>8605</v>
      </c>
      <c r="I4084" s="149" t="s">
        <v>8624</v>
      </c>
    </row>
    <row r="4085" spans="1:9" x14ac:dyDescent="0.2">
      <c r="A4085" s="149" t="s">
        <v>2920</v>
      </c>
      <c r="D4085" s="149" t="s">
        <v>11441</v>
      </c>
      <c r="E4085" s="149">
        <f t="shared" si="63"/>
        <v>30187010</v>
      </c>
      <c r="F4085" s="149" t="s">
        <v>1250</v>
      </c>
      <c r="G4085" s="149" t="s">
        <v>6498</v>
      </c>
      <c r="H4085" s="149" t="s">
        <v>8605</v>
      </c>
      <c r="I4085" s="149" t="s">
        <v>11442</v>
      </c>
    </row>
    <row r="4086" spans="1:9" x14ac:dyDescent="0.2">
      <c r="A4086" s="149" t="s">
        <v>2920</v>
      </c>
      <c r="D4086" s="149" t="s">
        <v>11443</v>
      </c>
      <c r="E4086" s="149">
        <f t="shared" si="63"/>
        <v>30187011</v>
      </c>
      <c r="F4086" s="149" t="s">
        <v>1250</v>
      </c>
      <c r="G4086" s="149" t="s">
        <v>6498</v>
      </c>
      <c r="H4086" s="149" t="s">
        <v>8605</v>
      </c>
      <c r="I4086" s="149" t="s">
        <v>11444</v>
      </c>
    </row>
    <row r="4087" spans="1:9" x14ac:dyDescent="0.2">
      <c r="A4087" s="149" t="s">
        <v>2920</v>
      </c>
      <c r="D4087" s="149" t="s">
        <v>11445</v>
      </c>
      <c r="E4087" s="149">
        <f t="shared" si="63"/>
        <v>30187012</v>
      </c>
      <c r="F4087" s="149" t="s">
        <v>1250</v>
      </c>
      <c r="G4087" s="149" t="s">
        <v>6498</v>
      </c>
      <c r="H4087" s="149" t="s">
        <v>8605</v>
      </c>
      <c r="I4087" s="149" t="s">
        <v>11446</v>
      </c>
    </row>
    <row r="4088" spans="1:9" x14ac:dyDescent="0.2">
      <c r="A4088" s="149" t="s">
        <v>2920</v>
      </c>
      <c r="D4088" s="149" t="s">
        <v>11447</v>
      </c>
      <c r="E4088" s="149">
        <f t="shared" si="63"/>
        <v>30187013</v>
      </c>
      <c r="F4088" s="149" t="s">
        <v>1250</v>
      </c>
      <c r="G4088" s="149" t="s">
        <v>6498</v>
      </c>
      <c r="H4088" s="149" t="s">
        <v>8605</v>
      </c>
      <c r="I4088" s="149" t="s">
        <v>11448</v>
      </c>
    </row>
    <row r="4089" spans="1:9" x14ac:dyDescent="0.2">
      <c r="A4089" s="149" t="s">
        <v>2920</v>
      </c>
      <c r="D4089" s="149" t="s">
        <v>11449</v>
      </c>
      <c r="E4089" s="149">
        <f t="shared" si="63"/>
        <v>30187014</v>
      </c>
      <c r="F4089" s="149" t="s">
        <v>1250</v>
      </c>
      <c r="G4089" s="149" t="s">
        <v>6498</v>
      </c>
      <c r="H4089" s="149" t="s">
        <v>8605</v>
      </c>
      <c r="I4089" s="149" t="s">
        <v>11450</v>
      </c>
    </row>
    <row r="4090" spans="1:9" x14ac:dyDescent="0.2">
      <c r="A4090" s="149" t="s">
        <v>2920</v>
      </c>
      <c r="D4090" s="149" t="s">
        <v>11451</v>
      </c>
      <c r="E4090" s="149">
        <f t="shared" si="63"/>
        <v>30187015</v>
      </c>
      <c r="F4090" s="149" t="s">
        <v>1250</v>
      </c>
      <c r="G4090" s="149" t="s">
        <v>6498</v>
      </c>
      <c r="H4090" s="149" t="s">
        <v>8605</v>
      </c>
      <c r="I4090" s="149" t="s">
        <v>11452</v>
      </c>
    </row>
    <row r="4091" spans="1:9" x14ac:dyDescent="0.2">
      <c r="A4091" s="149" t="s">
        <v>2920</v>
      </c>
      <c r="D4091" s="149" t="s">
        <v>11453</v>
      </c>
      <c r="E4091" s="149">
        <f t="shared" si="63"/>
        <v>30187016</v>
      </c>
      <c r="F4091" s="149" t="s">
        <v>1250</v>
      </c>
      <c r="G4091" s="149" t="s">
        <v>6498</v>
      </c>
      <c r="H4091" s="149" t="s">
        <v>8605</v>
      </c>
      <c r="I4091" s="149" t="s">
        <v>11454</v>
      </c>
    </row>
    <row r="4092" spans="1:9" x14ac:dyDescent="0.2">
      <c r="A4092" s="149" t="s">
        <v>2920</v>
      </c>
      <c r="D4092" s="149" t="s">
        <v>11455</v>
      </c>
      <c r="E4092" s="149">
        <f t="shared" si="63"/>
        <v>30187017</v>
      </c>
      <c r="F4092" s="149" t="s">
        <v>1250</v>
      </c>
      <c r="G4092" s="149" t="s">
        <v>6498</v>
      </c>
      <c r="H4092" s="149" t="s">
        <v>8605</v>
      </c>
      <c r="I4092" s="149" t="s">
        <v>11456</v>
      </c>
    </row>
    <row r="4093" spans="1:9" x14ac:dyDescent="0.2">
      <c r="A4093" s="149" t="s">
        <v>2920</v>
      </c>
      <c r="D4093" s="149" t="s">
        <v>11457</v>
      </c>
      <c r="E4093" s="149">
        <f t="shared" si="63"/>
        <v>30187018</v>
      </c>
      <c r="F4093" s="149" t="s">
        <v>1250</v>
      </c>
      <c r="G4093" s="149" t="s">
        <v>6498</v>
      </c>
      <c r="H4093" s="149" t="s">
        <v>8605</v>
      </c>
      <c r="I4093" s="149" t="s">
        <v>11458</v>
      </c>
    </row>
    <row r="4094" spans="1:9" x14ac:dyDescent="0.2">
      <c r="A4094" s="149" t="s">
        <v>2920</v>
      </c>
      <c r="D4094" s="149" t="s">
        <v>11459</v>
      </c>
      <c r="E4094" s="149">
        <f t="shared" si="63"/>
        <v>30187019</v>
      </c>
      <c r="F4094" s="149" t="s">
        <v>1250</v>
      </c>
      <c r="G4094" s="149" t="s">
        <v>6498</v>
      </c>
      <c r="H4094" s="149" t="s">
        <v>8605</v>
      </c>
      <c r="I4094" s="149" t="s">
        <v>11460</v>
      </c>
    </row>
    <row r="4095" spans="1:9" x14ac:dyDescent="0.2">
      <c r="A4095" s="149" t="s">
        <v>2920</v>
      </c>
      <c r="D4095" s="149" t="s">
        <v>11461</v>
      </c>
      <c r="E4095" s="149">
        <f t="shared" si="63"/>
        <v>30187020</v>
      </c>
      <c r="F4095" s="149" t="s">
        <v>1250</v>
      </c>
      <c r="G4095" s="149" t="s">
        <v>6498</v>
      </c>
      <c r="H4095" s="149" t="s">
        <v>8605</v>
      </c>
      <c r="I4095" s="149" t="s">
        <v>11462</v>
      </c>
    </row>
    <row r="4096" spans="1:9" x14ac:dyDescent="0.2">
      <c r="A4096" s="149" t="s">
        <v>2920</v>
      </c>
      <c r="D4096" s="149" t="s">
        <v>11463</v>
      </c>
      <c r="E4096" s="149">
        <f t="shared" si="63"/>
        <v>30187021</v>
      </c>
      <c r="F4096" s="149" t="s">
        <v>1250</v>
      </c>
      <c r="G4096" s="149" t="s">
        <v>6498</v>
      </c>
      <c r="H4096" s="149" t="s">
        <v>8605</v>
      </c>
      <c r="I4096" s="149" t="s">
        <v>11464</v>
      </c>
    </row>
    <row r="4097" spans="1:9" x14ac:dyDescent="0.2">
      <c r="A4097" s="149" t="s">
        <v>2920</v>
      </c>
      <c r="D4097" s="149" t="s">
        <v>11465</v>
      </c>
      <c r="E4097" s="149">
        <f t="shared" si="63"/>
        <v>30187022</v>
      </c>
      <c r="F4097" s="149" t="s">
        <v>1250</v>
      </c>
      <c r="G4097" s="149" t="s">
        <v>6498</v>
      </c>
      <c r="H4097" s="149" t="s">
        <v>8605</v>
      </c>
      <c r="I4097" s="149" t="s">
        <v>11466</v>
      </c>
    </row>
    <row r="4098" spans="1:9" x14ac:dyDescent="0.2">
      <c r="A4098" s="149" t="s">
        <v>2920</v>
      </c>
      <c r="D4098" s="149" t="s">
        <v>11467</v>
      </c>
      <c r="E4098" s="149">
        <f t="shared" ref="E4098:E4161" si="64">VALUE(D4098)</f>
        <v>30187023</v>
      </c>
      <c r="F4098" s="149" t="s">
        <v>1250</v>
      </c>
      <c r="G4098" s="149" t="s">
        <v>6498</v>
      </c>
      <c r="H4098" s="149" t="s">
        <v>8605</v>
      </c>
      <c r="I4098" s="149" t="s">
        <v>11468</v>
      </c>
    </row>
    <row r="4099" spans="1:9" x14ac:dyDescent="0.2">
      <c r="A4099" s="149" t="s">
        <v>2920</v>
      </c>
      <c r="D4099" s="149" t="s">
        <v>11469</v>
      </c>
      <c r="E4099" s="149">
        <f t="shared" si="64"/>
        <v>30187024</v>
      </c>
      <c r="F4099" s="149" t="s">
        <v>1250</v>
      </c>
      <c r="G4099" s="149" t="s">
        <v>6498</v>
      </c>
      <c r="H4099" s="149" t="s">
        <v>8605</v>
      </c>
      <c r="I4099" s="149" t="s">
        <v>11470</v>
      </c>
    </row>
    <row r="4100" spans="1:9" x14ac:dyDescent="0.2">
      <c r="A4100" s="149" t="s">
        <v>2920</v>
      </c>
      <c r="D4100" s="149" t="s">
        <v>11471</v>
      </c>
      <c r="E4100" s="149">
        <f t="shared" si="64"/>
        <v>30187025</v>
      </c>
      <c r="F4100" s="149" t="s">
        <v>1250</v>
      </c>
      <c r="G4100" s="149" t="s">
        <v>6498</v>
      </c>
      <c r="H4100" s="149" t="s">
        <v>8605</v>
      </c>
      <c r="I4100" s="149" t="s">
        <v>11472</v>
      </c>
    </row>
    <row r="4101" spans="1:9" x14ac:dyDescent="0.2">
      <c r="A4101" s="149" t="s">
        <v>2920</v>
      </c>
      <c r="D4101" s="149" t="s">
        <v>11473</v>
      </c>
      <c r="E4101" s="149">
        <f t="shared" si="64"/>
        <v>30187026</v>
      </c>
      <c r="F4101" s="149" t="s">
        <v>1250</v>
      </c>
      <c r="G4101" s="149" t="s">
        <v>6498</v>
      </c>
      <c r="H4101" s="149" t="s">
        <v>8605</v>
      </c>
      <c r="I4101" s="149" t="s">
        <v>11474</v>
      </c>
    </row>
    <row r="4102" spans="1:9" x14ac:dyDescent="0.2">
      <c r="A4102" s="149" t="s">
        <v>2920</v>
      </c>
      <c r="D4102" s="149" t="s">
        <v>11475</v>
      </c>
      <c r="E4102" s="149">
        <f t="shared" si="64"/>
        <v>30187029</v>
      </c>
      <c r="F4102" s="149" t="s">
        <v>1250</v>
      </c>
      <c r="G4102" s="149" t="s">
        <v>6498</v>
      </c>
      <c r="H4102" s="149" t="s">
        <v>8605</v>
      </c>
      <c r="I4102" s="149" t="s">
        <v>11476</v>
      </c>
    </row>
    <row r="4103" spans="1:9" x14ac:dyDescent="0.2">
      <c r="A4103" s="149" t="s">
        <v>2920</v>
      </c>
      <c r="D4103" s="149" t="s">
        <v>11477</v>
      </c>
      <c r="E4103" s="149">
        <f t="shared" si="64"/>
        <v>30187030</v>
      </c>
      <c r="F4103" s="149" t="s">
        <v>1250</v>
      </c>
      <c r="G4103" s="149" t="s">
        <v>6498</v>
      </c>
      <c r="H4103" s="149" t="s">
        <v>8605</v>
      </c>
      <c r="I4103" s="149" t="s">
        <v>11478</v>
      </c>
    </row>
    <row r="4104" spans="1:9" x14ac:dyDescent="0.2">
      <c r="A4104" s="149" t="s">
        <v>2920</v>
      </c>
      <c r="D4104" s="149" t="s">
        <v>11479</v>
      </c>
      <c r="E4104" s="149">
        <f t="shared" si="64"/>
        <v>30187031</v>
      </c>
      <c r="F4104" s="149" t="s">
        <v>1250</v>
      </c>
      <c r="G4104" s="149" t="s">
        <v>6498</v>
      </c>
      <c r="H4104" s="149" t="s">
        <v>8605</v>
      </c>
      <c r="I4104" s="149" t="s">
        <v>11480</v>
      </c>
    </row>
    <row r="4105" spans="1:9" x14ac:dyDescent="0.2">
      <c r="A4105" s="149" t="s">
        <v>2920</v>
      </c>
      <c r="D4105" s="149" t="s">
        <v>11481</v>
      </c>
      <c r="E4105" s="149">
        <f t="shared" si="64"/>
        <v>30187032</v>
      </c>
      <c r="F4105" s="149" t="s">
        <v>1250</v>
      </c>
      <c r="G4105" s="149" t="s">
        <v>6498</v>
      </c>
      <c r="H4105" s="149" t="s">
        <v>8605</v>
      </c>
      <c r="I4105" s="149" t="s">
        <v>11482</v>
      </c>
    </row>
    <row r="4106" spans="1:9" x14ac:dyDescent="0.2">
      <c r="A4106" s="149" t="s">
        <v>2920</v>
      </c>
      <c r="D4106" s="149" t="s">
        <v>11483</v>
      </c>
      <c r="E4106" s="149">
        <f t="shared" si="64"/>
        <v>30187033</v>
      </c>
      <c r="F4106" s="149" t="s">
        <v>1250</v>
      </c>
      <c r="G4106" s="149" t="s">
        <v>6498</v>
      </c>
      <c r="H4106" s="149" t="s">
        <v>8605</v>
      </c>
      <c r="I4106" s="149" t="s">
        <v>11484</v>
      </c>
    </row>
    <row r="4107" spans="1:9" x14ac:dyDescent="0.2">
      <c r="A4107" s="149" t="s">
        <v>2920</v>
      </c>
      <c r="D4107" s="149" t="s">
        <v>11485</v>
      </c>
      <c r="E4107" s="149">
        <f t="shared" si="64"/>
        <v>30187034</v>
      </c>
      <c r="F4107" s="149" t="s">
        <v>1250</v>
      </c>
      <c r="G4107" s="149" t="s">
        <v>6498</v>
      </c>
      <c r="H4107" s="149" t="s">
        <v>8605</v>
      </c>
      <c r="I4107" s="149" t="s">
        <v>11486</v>
      </c>
    </row>
    <row r="4108" spans="1:9" x14ac:dyDescent="0.2">
      <c r="A4108" s="149" t="s">
        <v>2920</v>
      </c>
      <c r="D4108" s="149" t="s">
        <v>11487</v>
      </c>
      <c r="E4108" s="149">
        <f t="shared" si="64"/>
        <v>30187097</v>
      </c>
      <c r="F4108" s="149" t="s">
        <v>1250</v>
      </c>
      <c r="G4108" s="149" t="s">
        <v>6498</v>
      </c>
      <c r="H4108" s="149" t="s">
        <v>8605</v>
      </c>
      <c r="I4108" s="149" t="s">
        <v>11488</v>
      </c>
    </row>
    <row r="4109" spans="1:9" x14ac:dyDescent="0.2">
      <c r="A4109" s="149" t="s">
        <v>2920</v>
      </c>
      <c r="D4109" s="149" t="s">
        <v>11489</v>
      </c>
      <c r="E4109" s="149">
        <f t="shared" si="64"/>
        <v>30187098</v>
      </c>
      <c r="F4109" s="149" t="s">
        <v>1250</v>
      </c>
      <c r="G4109" s="149" t="s">
        <v>6498</v>
      </c>
      <c r="H4109" s="149" t="s">
        <v>8605</v>
      </c>
      <c r="I4109" s="149" t="s">
        <v>11490</v>
      </c>
    </row>
    <row r="4110" spans="1:9" x14ac:dyDescent="0.2">
      <c r="A4110" s="149" t="s">
        <v>2920</v>
      </c>
      <c r="D4110" s="149" t="s">
        <v>11491</v>
      </c>
      <c r="E4110" s="149">
        <f t="shared" si="64"/>
        <v>30187501</v>
      </c>
      <c r="F4110" s="149" t="s">
        <v>1250</v>
      </c>
      <c r="G4110" s="149" t="s">
        <v>6498</v>
      </c>
      <c r="H4110" s="149" t="s">
        <v>11492</v>
      </c>
      <c r="I4110" s="149" t="s">
        <v>11493</v>
      </c>
    </row>
    <row r="4111" spans="1:9" x14ac:dyDescent="0.2">
      <c r="A4111" s="149" t="s">
        <v>2920</v>
      </c>
      <c r="D4111" s="149" t="s">
        <v>11494</v>
      </c>
      <c r="E4111" s="149">
        <f t="shared" si="64"/>
        <v>30187502</v>
      </c>
      <c r="F4111" s="149" t="s">
        <v>1250</v>
      </c>
      <c r="G4111" s="149" t="s">
        <v>6498</v>
      </c>
      <c r="H4111" s="149" t="s">
        <v>11492</v>
      </c>
      <c r="I4111" s="149" t="s">
        <v>11495</v>
      </c>
    </row>
    <row r="4112" spans="1:9" x14ac:dyDescent="0.2">
      <c r="A4112" s="149" t="s">
        <v>2920</v>
      </c>
      <c r="D4112" s="149" t="s">
        <v>11496</v>
      </c>
      <c r="E4112" s="149">
        <f t="shared" si="64"/>
        <v>30187503</v>
      </c>
      <c r="F4112" s="149" t="s">
        <v>1250</v>
      </c>
      <c r="G4112" s="149" t="s">
        <v>6498</v>
      </c>
      <c r="H4112" s="149" t="s">
        <v>11492</v>
      </c>
      <c r="I4112" s="149" t="s">
        <v>11497</v>
      </c>
    </row>
    <row r="4113" spans="1:9" x14ac:dyDescent="0.2">
      <c r="A4113" s="149" t="s">
        <v>2920</v>
      </c>
      <c r="D4113" s="149" t="s">
        <v>11498</v>
      </c>
      <c r="E4113" s="149">
        <f t="shared" si="64"/>
        <v>30187504</v>
      </c>
      <c r="F4113" s="149" t="s">
        <v>1250</v>
      </c>
      <c r="G4113" s="149" t="s">
        <v>6498</v>
      </c>
      <c r="H4113" s="149" t="s">
        <v>11492</v>
      </c>
      <c r="I4113" s="149" t="s">
        <v>11499</v>
      </c>
    </row>
    <row r="4114" spans="1:9" x14ac:dyDescent="0.2">
      <c r="A4114" s="149" t="s">
        <v>2920</v>
      </c>
      <c r="D4114" s="149" t="s">
        <v>11500</v>
      </c>
      <c r="E4114" s="149">
        <f t="shared" si="64"/>
        <v>30187505</v>
      </c>
      <c r="F4114" s="149" t="s">
        <v>1250</v>
      </c>
      <c r="G4114" s="149" t="s">
        <v>6498</v>
      </c>
      <c r="H4114" s="149" t="s">
        <v>11492</v>
      </c>
      <c r="I4114" s="149" t="s">
        <v>11501</v>
      </c>
    </row>
    <row r="4115" spans="1:9" x14ac:dyDescent="0.2">
      <c r="A4115" s="149" t="s">
        <v>2920</v>
      </c>
      <c r="D4115" s="149" t="s">
        <v>11502</v>
      </c>
      <c r="E4115" s="149">
        <f t="shared" si="64"/>
        <v>30187506</v>
      </c>
      <c r="F4115" s="149" t="s">
        <v>1250</v>
      </c>
      <c r="G4115" s="149" t="s">
        <v>6498</v>
      </c>
      <c r="H4115" s="149" t="s">
        <v>11492</v>
      </c>
      <c r="I4115" s="149" t="s">
        <v>11503</v>
      </c>
    </row>
    <row r="4116" spans="1:9" x14ac:dyDescent="0.2">
      <c r="A4116" s="149" t="s">
        <v>2920</v>
      </c>
      <c r="D4116" s="149" t="s">
        <v>11504</v>
      </c>
      <c r="E4116" s="149">
        <f t="shared" si="64"/>
        <v>30187507</v>
      </c>
      <c r="F4116" s="149" t="s">
        <v>1250</v>
      </c>
      <c r="G4116" s="149" t="s">
        <v>6498</v>
      </c>
      <c r="H4116" s="149" t="s">
        <v>11492</v>
      </c>
      <c r="I4116" s="149" t="s">
        <v>14244</v>
      </c>
    </row>
    <row r="4117" spans="1:9" x14ac:dyDescent="0.2">
      <c r="A4117" s="149" t="s">
        <v>2920</v>
      </c>
      <c r="D4117" s="149" t="s">
        <v>14245</v>
      </c>
      <c r="E4117" s="149">
        <f t="shared" si="64"/>
        <v>30187508</v>
      </c>
      <c r="F4117" s="149" t="s">
        <v>1250</v>
      </c>
      <c r="G4117" s="149" t="s">
        <v>6498</v>
      </c>
      <c r="H4117" s="149" t="s">
        <v>11492</v>
      </c>
      <c r="I4117" s="149" t="s">
        <v>11541</v>
      </c>
    </row>
    <row r="4118" spans="1:9" x14ac:dyDescent="0.2">
      <c r="A4118" s="149" t="s">
        <v>2920</v>
      </c>
      <c r="D4118" s="149" t="s">
        <v>11542</v>
      </c>
      <c r="E4118" s="149">
        <f t="shared" si="64"/>
        <v>30187509</v>
      </c>
      <c r="F4118" s="149" t="s">
        <v>1250</v>
      </c>
      <c r="G4118" s="149" t="s">
        <v>6498</v>
      </c>
      <c r="H4118" s="149" t="s">
        <v>11492</v>
      </c>
      <c r="I4118" s="149" t="s">
        <v>11543</v>
      </c>
    </row>
    <row r="4119" spans="1:9" x14ac:dyDescent="0.2">
      <c r="A4119" s="149" t="s">
        <v>2920</v>
      </c>
      <c r="D4119" s="149" t="s">
        <v>11544</v>
      </c>
      <c r="E4119" s="149">
        <f t="shared" si="64"/>
        <v>30187510</v>
      </c>
      <c r="F4119" s="149" t="s">
        <v>1250</v>
      </c>
      <c r="G4119" s="149" t="s">
        <v>6498</v>
      </c>
      <c r="H4119" s="149" t="s">
        <v>11492</v>
      </c>
      <c r="I4119" s="149" t="s">
        <v>11545</v>
      </c>
    </row>
    <row r="4120" spans="1:9" x14ac:dyDescent="0.2">
      <c r="A4120" s="149" t="s">
        <v>2920</v>
      </c>
      <c r="D4120" s="149" t="s">
        <v>11546</v>
      </c>
      <c r="E4120" s="149">
        <f t="shared" si="64"/>
        <v>30187511</v>
      </c>
      <c r="F4120" s="149" t="s">
        <v>1250</v>
      </c>
      <c r="G4120" s="149" t="s">
        <v>6498</v>
      </c>
      <c r="H4120" s="149" t="s">
        <v>11492</v>
      </c>
      <c r="I4120" s="149" t="s">
        <v>11547</v>
      </c>
    </row>
    <row r="4121" spans="1:9" x14ac:dyDescent="0.2">
      <c r="A4121" s="149" t="s">
        <v>2920</v>
      </c>
      <c r="D4121" s="149" t="s">
        <v>11548</v>
      </c>
      <c r="E4121" s="149">
        <f t="shared" si="64"/>
        <v>30187512</v>
      </c>
      <c r="F4121" s="149" t="s">
        <v>1250</v>
      </c>
      <c r="G4121" s="149" t="s">
        <v>6498</v>
      </c>
      <c r="H4121" s="149" t="s">
        <v>11492</v>
      </c>
      <c r="I4121" s="149" t="s">
        <v>11549</v>
      </c>
    </row>
    <row r="4122" spans="1:9" x14ac:dyDescent="0.2">
      <c r="A4122" s="149" t="s">
        <v>2920</v>
      </c>
      <c r="D4122" s="149" t="s">
        <v>11550</v>
      </c>
      <c r="E4122" s="149">
        <f t="shared" si="64"/>
        <v>30187513</v>
      </c>
      <c r="F4122" s="149" t="s">
        <v>1250</v>
      </c>
      <c r="G4122" s="149" t="s">
        <v>6498</v>
      </c>
      <c r="H4122" s="149" t="s">
        <v>11492</v>
      </c>
      <c r="I4122" s="149" t="s">
        <v>11551</v>
      </c>
    </row>
    <row r="4123" spans="1:9" x14ac:dyDescent="0.2">
      <c r="A4123" s="149" t="s">
        <v>2920</v>
      </c>
      <c r="D4123" s="149" t="s">
        <v>11552</v>
      </c>
      <c r="E4123" s="149">
        <f t="shared" si="64"/>
        <v>30187514</v>
      </c>
      <c r="F4123" s="149" t="s">
        <v>1250</v>
      </c>
      <c r="G4123" s="149" t="s">
        <v>6498</v>
      </c>
      <c r="H4123" s="149" t="s">
        <v>11492</v>
      </c>
      <c r="I4123" s="149" t="s">
        <v>11553</v>
      </c>
    </row>
    <row r="4124" spans="1:9" x14ac:dyDescent="0.2">
      <c r="A4124" s="149" t="s">
        <v>2920</v>
      </c>
      <c r="D4124" s="149" t="s">
        <v>11554</v>
      </c>
      <c r="E4124" s="149">
        <f t="shared" si="64"/>
        <v>30187515</v>
      </c>
      <c r="F4124" s="149" t="s">
        <v>1250</v>
      </c>
      <c r="G4124" s="149" t="s">
        <v>6498</v>
      </c>
      <c r="H4124" s="149" t="s">
        <v>11492</v>
      </c>
      <c r="I4124" s="149" t="s">
        <v>8764</v>
      </c>
    </row>
    <row r="4125" spans="1:9" x14ac:dyDescent="0.2">
      <c r="A4125" s="149" t="s">
        <v>2920</v>
      </c>
      <c r="D4125" s="149" t="s">
        <v>8765</v>
      </c>
      <c r="E4125" s="149">
        <f t="shared" si="64"/>
        <v>30187516</v>
      </c>
      <c r="F4125" s="149" t="s">
        <v>1250</v>
      </c>
      <c r="G4125" s="149" t="s">
        <v>6498</v>
      </c>
      <c r="H4125" s="149" t="s">
        <v>11492</v>
      </c>
      <c r="I4125" s="149" t="s">
        <v>8766</v>
      </c>
    </row>
    <row r="4126" spans="1:9" x14ac:dyDescent="0.2">
      <c r="A4126" s="149" t="s">
        <v>2920</v>
      </c>
      <c r="D4126" s="149" t="s">
        <v>8767</v>
      </c>
      <c r="E4126" s="149">
        <f t="shared" si="64"/>
        <v>30187517</v>
      </c>
      <c r="F4126" s="149" t="s">
        <v>1250</v>
      </c>
      <c r="G4126" s="149" t="s">
        <v>6498</v>
      </c>
      <c r="H4126" s="149" t="s">
        <v>11492</v>
      </c>
      <c r="I4126" s="149" t="s">
        <v>8768</v>
      </c>
    </row>
    <row r="4127" spans="1:9" x14ac:dyDescent="0.2">
      <c r="A4127" s="149" t="s">
        <v>2920</v>
      </c>
      <c r="D4127" s="149" t="s">
        <v>8769</v>
      </c>
      <c r="E4127" s="149">
        <f t="shared" si="64"/>
        <v>30187518</v>
      </c>
      <c r="F4127" s="149" t="s">
        <v>1250</v>
      </c>
      <c r="G4127" s="149" t="s">
        <v>6498</v>
      </c>
      <c r="H4127" s="149" t="s">
        <v>11492</v>
      </c>
      <c r="I4127" s="149" t="s">
        <v>8770</v>
      </c>
    </row>
    <row r="4128" spans="1:9" x14ac:dyDescent="0.2">
      <c r="A4128" s="149" t="s">
        <v>2920</v>
      </c>
      <c r="D4128" s="149" t="s">
        <v>8771</v>
      </c>
      <c r="E4128" s="149">
        <f t="shared" si="64"/>
        <v>30187519</v>
      </c>
      <c r="F4128" s="149" t="s">
        <v>1250</v>
      </c>
      <c r="G4128" s="149" t="s">
        <v>6498</v>
      </c>
      <c r="H4128" s="149" t="s">
        <v>11492</v>
      </c>
      <c r="I4128" s="149" t="s">
        <v>8772</v>
      </c>
    </row>
    <row r="4129" spans="1:9" x14ac:dyDescent="0.2">
      <c r="A4129" s="149" t="s">
        <v>2920</v>
      </c>
      <c r="D4129" s="149" t="s">
        <v>8773</v>
      </c>
      <c r="E4129" s="149">
        <f t="shared" si="64"/>
        <v>30187520</v>
      </c>
      <c r="F4129" s="149" t="s">
        <v>1250</v>
      </c>
      <c r="G4129" s="149" t="s">
        <v>6498</v>
      </c>
      <c r="H4129" s="149" t="s">
        <v>11492</v>
      </c>
      <c r="I4129" s="149" t="s">
        <v>8774</v>
      </c>
    </row>
    <row r="4130" spans="1:9" x14ac:dyDescent="0.2">
      <c r="A4130" s="149" t="s">
        <v>2920</v>
      </c>
      <c r="D4130" s="149" t="s">
        <v>8775</v>
      </c>
      <c r="E4130" s="149">
        <f t="shared" si="64"/>
        <v>30187521</v>
      </c>
      <c r="F4130" s="149" t="s">
        <v>1250</v>
      </c>
      <c r="G4130" s="149" t="s">
        <v>6498</v>
      </c>
      <c r="H4130" s="149" t="s">
        <v>11492</v>
      </c>
      <c r="I4130" s="149" t="s">
        <v>8776</v>
      </c>
    </row>
    <row r="4131" spans="1:9" x14ac:dyDescent="0.2">
      <c r="A4131" s="149" t="s">
        <v>2920</v>
      </c>
      <c r="D4131" s="149" t="s">
        <v>8777</v>
      </c>
      <c r="E4131" s="149">
        <f t="shared" si="64"/>
        <v>30187522</v>
      </c>
      <c r="F4131" s="149" t="s">
        <v>1250</v>
      </c>
      <c r="G4131" s="149" t="s">
        <v>6498</v>
      </c>
      <c r="H4131" s="149" t="s">
        <v>11492</v>
      </c>
      <c r="I4131" s="149" t="s">
        <v>8778</v>
      </c>
    </row>
    <row r="4132" spans="1:9" x14ac:dyDescent="0.2">
      <c r="A4132" s="149" t="s">
        <v>2920</v>
      </c>
      <c r="D4132" s="149" t="s">
        <v>8779</v>
      </c>
      <c r="E4132" s="149">
        <f t="shared" si="64"/>
        <v>30187523</v>
      </c>
      <c r="F4132" s="149" t="s">
        <v>1250</v>
      </c>
      <c r="G4132" s="149" t="s">
        <v>6498</v>
      </c>
      <c r="H4132" s="149" t="s">
        <v>11492</v>
      </c>
      <c r="I4132" s="149" t="s">
        <v>8780</v>
      </c>
    </row>
    <row r="4133" spans="1:9" x14ac:dyDescent="0.2">
      <c r="A4133" s="149" t="s">
        <v>2920</v>
      </c>
      <c r="D4133" s="149" t="s">
        <v>8781</v>
      </c>
      <c r="E4133" s="149">
        <f t="shared" si="64"/>
        <v>30187524</v>
      </c>
      <c r="F4133" s="149" t="s">
        <v>1250</v>
      </c>
      <c r="G4133" s="149" t="s">
        <v>6498</v>
      </c>
      <c r="H4133" s="149" t="s">
        <v>11492</v>
      </c>
      <c r="I4133" s="149" t="s">
        <v>8782</v>
      </c>
    </row>
    <row r="4134" spans="1:9" x14ac:dyDescent="0.2">
      <c r="A4134" s="149" t="s">
        <v>2920</v>
      </c>
      <c r="D4134" s="149" t="s">
        <v>8783</v>
      </c>
      <c r="E4134" s="149">
        <f t="shared" si="64"/>
        <v>30187525</v>
      </c>
      <c r="F4134" s="149" t="s">
        <v>1250</v>
      </c>
      <c r="G4134" s="149" t="s">
        <v>6498</v>
      </c>
      <c r="H4134" s="149" t="s">
        <v>11492</v>
      </c>
      <c r="I4134" s="149" t="s">
        <v>8784</v>
      </c>
    </row>
    <row r="4135" spans="1:9" x14ac:dyDescent="0.2">
      <c r="A4135" s="149" t="s">
        <v>2920</v>
      </c>
      <c r="D4135" s="149" t="s">
        <v>8785</v>
      </c>
      <c r="E4135" s="149">
        <f t="shared" si="64"/>
        <v>30187526</v>
      </c>
      <c r="F4135" s="149" t="s">
        <v>1250</v>
      </c>
      <c r="G4135" s="149" t="s">
        <v>6498</v>
      </c>
      <c r="H4135" s="149" t="s">
        <v>11492</v>
      </c>
      <c r="I4135" s="149" t="s">
        <v>8786</v>
      </c>
    </row>
    <row r="4136" spans="1:9" x14ac:dyDescent="0.2">
      <c r="A4136" s="149" t="s">
        <v>2920</v>
      </c>
      <c r="D4136" s="149" t="s">
        <v>8787</v>
      </c>
      <c r="E4136" s="149">
        <f t="shared" si="64"/>
        <v>30187529</v>
      </c>
      <c r="F4136" s="149" t="s">
        <v>1250</v>
      </c>
      <c r="G4136" s="149" t="s">
        <v>6498</v>
      </c>
      <c r="H4136" s="149" t="s">
        <v>11492</v>
      </c>
      <c r="I4136" s="149" t="s">
        <v>8788</v>
      </c>
    </row>
    <row r="4137" spans="1:9" x14ac:dyDescent="0.2">
      <c r="A4137" s="149" t="s">
        <v>2920</v>
      </c>
      <c r="D4137" s="149" t="s">
        <v>8789</v>
      </c>
      <c r="E4137" s="149">
        <f t="shared" si="64"/>
        <v>30187530</v>
      </c>
      <c r="F4137" s="149" t="s">
        <v>1250</v>
      </c>
      <c r="G4137" s="149" t="s">
        <v>6498</v>
      </c>
      <c r="H4137" s="149" t="s">
        <v>11492</v>
      </c>
      <c r="I4137" s="149" t="s">
        <v>8790</v>
      </c>
    </row>
    <row r="4138" spans="1:9" x14ac:dyDescent="0.2">
      <c r="A4138" s="149" t="s">
        <v>2920</v>
      </c>
      <c r="D4138" s="149" t="s">
        <v>8791</v>
      </c>
      <c r="E4138" s="149">
        <f t="shared" si="64"/>
        <v>30187531</v>
      </c>
      <c r="F4138" s="149" t="s">
        <v>1250</v>
      </c>
      <c r="G4138" s="149" t="s">
        <v>6498</v>
      </c>
      <c r="H4138" s="149" t="s">
        <v>11492</v>
      </c>
      <c r="I4138" s="149" t="s">
        <v>8792</v>
      </c>
    </row>
    <row r="4139" spans="1:9" x14ac:dyDescent="0.2">
      <c r="A4139" s="149" t="s">
        <v>2920</v>
      </c>
      <c r="D4139" s="149" t="s">
        <v>8793</v>
      </c>
      <c r="E4139" s="149">
        <f t="shared" si="64"/>
        <v>30187532</v>
      </c>
      <c r="F4139" s="149" t="s">
        <v>1250</v>
      </c>
      <c r="G4139" s="149" t="s">
        <v>6498</v>
      </c>
      <c r="H4139" s="149" t="s">
        <v>11492</v>
      </c>
      <c r="I4139" s="149" t="s">
        <v>8794</v>
      </c>
    </row>
    <row r="4140" spans="1:9" x14ac:dyDescent="0.2">
      <c r="A4140" s="149" t="s">
        <v>2920</v>
      </c>
      <c r="D4140" s="149" t="s">
        <v>8795</v>
      </c>
      <c r="E4140" s="149">
        <f t="shared" si="64"/>
        <v>30187533</v>
      </c>
      <c r="F4140" s="149" t="s">
        <v>1250</v>
      </c>
      <c r="G4140" s="149" t="s">
        <v>6498</v>
      </c>
      <c r="H4140" s="149" t="s">
        <v>11492</v>
      </c>
      <c r="I4140" s="149" t="s">
        <v>8796</v>
      </c>
    </row>
    <row r="4141" spans="1:9" x14ac:dyDescent="0.2">
      <c r="A4141" s="149" t="s">
        <v>2920</v>
      </c>
      <c r="D4141" s="149" t="s">
        <v>8797</v>
      </c>
      <c r="E4141" s="149">
        <f t="shared" si="64"/>
        <v>30187534</v>
      </c>
      <c r="F4141" s="149" t="s">
        <v>1250</v>
      </c>
      <c r="G4141" s="149" t="s">
        <v>6498</v>
      </c>
      <c r="H4141" s="149" t="s">
        <v>11492</v>
      </c>
      <c r="I4141" s="149" t="s">
        <v>8798</v>
      </c>
    </row>
    <row r="4142" spans="1:9" x14ac:dyDescent="0.2">
      <c r="A4142" s="149" t="s">
        <v>2920</v>
      </c>
      <c r="D4142" s="149" t="s">
        <v>8799</v>
      </c>
      <c r="E4142" s="149">
        <f t="shared" si="64"/>
        <v>30187597</v>
      </c>
      <c r="F4142" s="149" t="s">
        <v>1250</v>
      </c>
      <c r="G4142" s="149" t="s">
        <v>6498</v>
      </c>
      <c r="H4142" s="149" t="s">
        <v>11492</v>
      </c>
      <c r="I4142" s="149" t="s">
        <v>11488</v>
      </c>
    </row>
    <row r="4143" spans="1:9" x14ac:dyDescent="0.2">
      <c r="A4143" s="149" t="s">
        <v>2920</v>
      </c>
      <c r="D4143" s="149" t="s">
        <v>8800</v>
      </c>
      <c r="E4143" s="149">
        <f t="shared" si="64"/>
        <v>30187598</v>
      </c>
      <c r="F4143" s="149" t="s">
        <v>1250</v>
      </c>
      <c r="G4143" s="149" t="s">
        <v>6498</v>
      </c>
      <c r="H4143" s="149" t="s">
        <v>11492</v>
      </c>
      <c r="I4143" s="149" t="s">
        <v>8801</v>
      </c>
    </row>
    <row r="4144" spans="1:9" x14ac:dyDescent="0.2">
      <c r="A4144" s="149" t="s">
        <v>2920</v>
      </c>
      <c r="D4144" s="149" t="s">
        <v>8802</v>
      </c>
      <c r="E4144" s="149">
        <f t="shared" si="64"/>
        <v>30188501</v>
      </c>
      <c r="F4144" s="149" t="s">
        <v>1250</v>
      </c>
      <c r="G4144" s="149" t="s">
        <v>6498</v>
      </c>
      <c r="H4144" s="149" t="s">
        <v>8803</v>
      </c>
      <c r="I4144" s="149" t="s">
        <v>8804</v>
      </c>
    </row>
    <row r="4145" spans="1:9" x14ac:dyDescent="0.2">
      <c r="A4145" s="149" t="s">
        <v>2920</v>
      </c>
      <c r="D4145" s="149" t="s">
        <v>8805</v>
      </c>
      <c r="E4145" s="149">
        <f t="shared" si="64"/>
        <v>30188502</v>
      </c>
      <c r="F4145" s="149" t="s">
        <v>1250</v>
      </c>
      <c r="G4145" s="149" t="s">
        <v>6498</v>
      </c>
      <c r="H4145" s="149" t="s">
        <v>8803</v>
      </c>
      <c r="I4145" s="149" t="s">
        <v>8806</v>
      </c>
    </row>
    <row r="4146" spans="1:9" x14ac:dyDescent="0.2">
      <c r="A4146" s="149" t="s">
        <v>2920</v>
      </c>
      <c r="D4146" s="149" t="s">
        <v>8807</v>
      </c>
      <c r="E4146" s="149">
        <f t="shared" si="64"/>
        <v>30188503</v>
      </c>
      <c r="F4146" s="149" t="s">
        <v>1250</v>
      </c>
      <c r="G4146" s="149" t="s">
        <v>6498</v>
      </c>
      <c r="H4146" s="149" t="s">
        <v>8803</v>
      </c>
      <c r="I4146" s="149" t="s">
        <v>8808</v>
      </c>
    </row>
    <row r="4147" spans="1:9" x14ac:dyDescent="0.2">
      <c r="A4147" s="149" t="s">
        <v>2920</v>
      </c>
      <c r="D4147" s="149" t="s">
        <v>8809</v>
      </c>
      <c r="E4147" s="149">
        <f t="shared" si="64"/>
        <v>30188504</v>
      </c>
      <c r="F4147" s="149" t="s">
        <v>1250</v>
      </c>
      <c r="G4147" s="149" t="s">
        <v>6498</v>
      </c>
      <c r="H4147" s="149" t="s">
        <v>8803</v>
      </c>
      <c r="I4147" s="149" t="s">
        <v>8810</v>
      </c>
    </row>
    <row r="4148" spans="1:9" x14ac:dyDescent="0.2">
      <c r="A4148" s="149" t="s">
        <v>2920</v>
      </c>
      <c r="D4148" s="149" t="s">
        <v>8811</v>
      </c>
      <c r="E4148" s="149">
        <f t="shared" si="64"/>
        <v>30188505</v>
      </c>
      <c r="F4148" s="149" t="s">
        <v>1250</v>
      </c>
      <c r="G4148" s="149" t="s">
        <v>6498</v>
      </c>
      <c r="H4148" s="149" t="s">
        <v>8803</v>
      </c>
      <c r="I4148" s="149" t="s">
        <v>8812</v>
      </c>
    </row>
    <row r="4149" spans="1:9" x14ac:dyDescent="0.2">
      <c r="A4149" s="149" t="s">
        <v>2920</v>
      </c>
      <c r="D4149" s="149" t="s">
        <v>8813</v>
      </c>
      <c r="E4149" s="149">
        <f t="shared" si="64"/>
        <v>30188506</v>
      </c>
      <c r="F4149" s="149" t="s">
        <v>1250</v>
      </c>
      <c r="G4149" s="149" t="s">
        <v>6498</v>
      </c>
      <c r="H4149" s="149" t="s">
        <v>8803</v>
      </c>
      <c r="I4149" s="149" t="s">
        <v>8814</v>
      </c>
    </row>
    <row r="4150" spans="1:9" x14ac:dyDescent="0.2">
      <c r="A4150" s="149" t="s">
        <v>2920</v>
      </c>
      <c r="D4150" s="149" t="s">
        <v>8815</v>
      </c>
      <c r="E4150" s="149">
        <f t="shared" si="64"/>
        <v>30188507</v>
      </c>
      <c r="F4150" s="149" t="s">
        <v>1250</v>
      </c>
      <c r="G4150" s="149" t="s">
        <v>6498</v>
      </c>
      <c r="H4150" s="149" t="s">
        <v>8803</v>
      </c>
      <c r="I4150" s="149" t="s">
        <v>8816</v>
      </c>
    </row>
    <row r="4151" spans="1:9" x14ac:dyDescent="0.2">
      <c r="A4151" s="149" t="s">
        <v>2920</v>
      </c>
      <c r="D4151" s="149" t="s">
        <v>8817</v>
      </c>
      <c r="E4151" s="149">
        <f t="shared" si="64"/>
        <v>30188508</v>
      </c>
      <c r="F4151" s="149" t="s">
        <v>1250</v>
      </c>
      <c r="G4151" s="149" t="s">
        <v>6498</v>
      </c>
      <c r="H4151" s="149" t="s">
        <v>8803</v>
      </c>
      <c r="I4151" s="149" t="s">
        <v>8778</v>
      </c>
    </row>
    <row r="4152" spans="1:9" x14ac:dyDescent="0.2">
      <c r="A4152" s="149" t="s">
        <v>2920</v>
      </c>
      <c r="D4152" s="149" t="s">
        <v>8818</v>
      </c>
      <c r="E4152" s="149">
        <f t="shared" si="64"/>
        <v>30188509</v>
      </c>
      <c r="F4152" s="149" t="s">
        <v>1250</v>
      </c>
      <c r="G4152" s="149" t="s">
        <v>6498</v>
      </c>
      <c r="H4152" s="149" t="s">
        <v>8803</v>
      </c>
      <c r="I4152" s="149" t="s">
        <v>8782</v>
      </c>
    </row>
    <row r="4153" spans="1:9" x14ac:dyDescent="0.2">
      <c r="A4153" s="149" t="s">
        <v>2920</v>
      </c>
      <c r="D4153" s="149" t="s">
        <v>8819</v>
      </c>
      <c r="E4153" s="149">
        <f t="shared" si="64"/>
        <v>30188510</v>
      </c>
      <c r="F4153" s="149" t="s">
        <v>1250</v>
      </c>
      <c r="G4153" s="149" t="s">
        <v>6498</v>
      </c>
      <c r="H4153" s="149" t="s">
        <v>8803</v>
      </c>
      <c r="I4153" s="149" t="s">
        <v>8820</v>
      </c>
    </row>
    <row r="4154" spans="1:9" x14ac:dyDescent="0.2">
      <c r="A4154" s="149" t="s">
        <v>2920</v>
      </c>
      <c r="D4154" s="149" t="s">
        <v>8821</v>
      </c>
      <c r="E4154" s="149">
        <f t="shared" si="64"/>
        <v>30188511</v>
      </c>
      <c r="F4154" s="149" t="s">
        <v>1250</v>
      </c>
      <c r="G4154" s="149" t="s">
        <v>6498</v>
      </c>
      <c r="H4154" s="149" t="s">
        <v>8803</v>
      </c>
      <c r="I4154" s="149" t="s">
        <v>8822</v>
      </c>
    </row>
    <row r="4155" spans="1:9" x14ac:dyDescent="0.2">
      <c r="A4155" s="149" t="s">
        <v>2920</v>
      </c>
      <c r="D4155" s="149" t="s">
        <v>8823</v>
      </c>
      <c r="E4155" s="149">
        <f t="shared" si="64"/>
        <v>30188512</v>
      </c>
      <c r="F4155" s="149" t="s">
        <v>1250</v>
      </c>
      <c r="G4155" s="149" t="s">
        <v>6498</v>
      </c>
      <c r="H4155" s="149" t="s">
        <v>8803</v>
      </c>
      <c r="I4155" s="149" t="s">
        <v>8790</v>
      </c>
    </row>
    <row r="4156" spans="1:9" x14ac:dyDescent="0.2">
      <c r="A4156" s="149" t="s">
        <v>2920</v>
      </c>
      <c r="D4156" s="149" t="s">
        <v>8824</v>
      </c>
      <c r="E4156" s="149">
        <f t="shared" si="64"/>
        <v>30188513</v>
      </c>
      <c r="F4156" s="149" t="s">
        <v>1250</v>
      </c>
      <c r="G4156" s="149" t="s">
        <v>6498</v>
      </c>
      <c r="H4156" s="149" t="s">
        <v>8803</v>
      </c>
      <c r="I4156" s="149" t="s">
        <v>8825</v>
      </c>
    </row>
    <row r="4157" spans="1:9" x14ac:dyDescent="0.2">
      <c r="A4157" s="149" t="s">
        <v>2920</v>
      </c>
      <c r="D4157" s="149" t="s">
        <v>8826</v>
      </c>
      <c r="E4157" s="149">
        <f t="shared" si="64"/>
        <v>30188514</v>
      </c>
      <c r="F4157" s="149" t="s">
        <v>1250</v>
      </c>
      <c r="G4157" s="149" t="s">
        <v>6498</v>
      </c>
      <c r="H4157" s="149" t="s">
        <v>8803</v>
      </c>
      <c r="I4157" s="149" t="s">
        <v>8827</v>
      </c>
    </row>
    <row r="4158" spans="1:9" x14ac:dyDescent="0.2">
      <c r="A4158" s="149" t="s">
        <v>2920</v>
      </c>
      <c r="D4158" s="149" t="s">
        <v>8828</v>
      </c>
      <c r="E4158" s="149">
        <f t="shared" si="64"/>
        <v>30188599</v>
      </c>
      <c r="F4158" s="149" t="s">
        <v>1250</v>
      </c>
      <c r="G4158" s="149" t="s">
        <v>6498</v>
      </c>
      <c r="H4158" s="149" t="s">
        <v>8803</v>
      </c>
      <c r="I4158" s="149" t="s">
        <v>8829</v>
      </c>
    </row>
    <row r="4159" spans="1:9" x14ac:dyDescent="0.2">
      <c r="A4159" s="149" t="s">
        <v>2920</v>
      </c>
      <c r="D4159" s="149" t="s">
        <v>8830</v>
      </c>
      <c r="E4159" s="149">
        <f t="shared" si="64"/>
        <v>30188801</v>
      </c>
      <c r="F4159" s="149" t="s">
        <v>1250</v>
      </c>
      <c r="G4159" s="149" t="s">
        <v>6498</v>
      </c>
      <c r="H4159" s="149" t="s">
        <v>6493</v>
      </c>
      <c r="I4159" s="149" t="s">
        <v>8831</v>
      </c>
    </row>
    <row r="4160" spans="1:9" x14ac:dyDescent="0.2">
      <c r="A4160" s="149" t="s">
        <v>2920</v>
      </c>
      <c r="D4160" s="149" t="s">
        <v>8832</v>
      </c>
      <c r="E4160" s="149">
        <f t="shared" si="64"/>
        <v>30188802</v>
      </c>
      <c r="F4160" s="149" t="s">
        <v>1250</v>
      </c>
      <c r="G4160" s="149" t="s">
        <v>6498</v>
      </c>
      <c r="H4160" s="149" t="s">
        <v>6493</v>
      </c>
      <c r="I4160" s="149" t="s">
        <v>8831</v>
      </c>
    </row>
    <row r="4161" spans="1:12" x14ac:dyDescent="0.2">
      <c r="A4161" s="149" t="s">
        <v>2920</v>
      </c>
      <c r="D4161" s="149" t="s">
        <v>8833</v>
      </c>
      <c r="E4161" s="149">
        <f t="shared" si="64"/>
        <v>30188803</v>
      </c>
      <c r="F4161" s="149" t="s">
        <v>1250</v>
      </c>
      <c r="G4161" s="149" t="s">
        <v>6498</v>
      </c>
      <c r="H4161" s="149" t="s">
        <v>6493</v>
      </c>
      <c r="I4161" s="149" t="s">
        <v>8831</v>
      </c>
    </row>
    <row r="4162" spans="1:12" x14ac:dyDescent="0.2">
      <c r="A4162" s="149" t="s">
        <v>2920</v>
      </c>
      <c r="D4162" s="149" t="s">
        <v>8834</v>
      </c>
      <c r="E4162" s="149">
        <f t="shared" ref="E4162:E4225" si="65">VALUE(D4162)</f>
        <v>30188804</v>
      </c>
      <c r="F4162" s="149" t="s">
        <v>1250</v>
      </c>
      <c r="G4162" s="149" t="s">
        <v>6498</v>
      </c>
      <c r="H4162" s="149" t="s">
        <v>6493</v>
      </c>
      <c r="I4162" s="149" t="s">
        <v>8831</v>
      </c>
    </row>
    <row r="4163" spans="1:12" x14ac:dyDescent="0.2">
      <c r="A4163" s="149" t="s">
        <v>2920</v>
      </c>
      <c r="D4163" s="149" t="s">
        <v>2945</v>
      </c>
      <c r="E4163" s="149">
        <f t="shared" si="65"/>
        <v>30188805</v>
      </c>
      <c r="F4163" s="149" t="s">
        <v>1250</v>
      </c>
      <c r="G4163" s="149" t="s">
        <v>6498</v>
      </c>
      <c r="H4163" s="149" t="s">
        <v>6493</v>
      </c>
      <c r="I4163" s="149" t="s">
        <v>8831</v>
      </c>
    </row>
    <row r="4164" spans="1:12" x14ac:dyDescent="0.2">
      <c r="A4164" s="149" t="s">
        <v>2920</v>
      </c>
      <c r="D4164" s="149" t="s">
        <v>2946</v>
      </c>
      <c r="E4164" s="149">
        <f t="shared" si="65"/>
        <v>30190001</v>
      </c>
      <c r="F4164" s="149" t="s">
        <v>1250</v>
      </c>
      <c r="G4164" s="149" t="s">
        <v>6498</v>
      </c>
      <c r="H4164" s="149" t="s">
        <v>2947</v>
      </c>
      <c r="I4164" s="149" t="s">
        <v>2948</v>
      </c>
      <c r="K4164" s="151">
        <v>36265</v>
      </c>
      <c r="L4164" s="149" t="s">
        <v>2949</v>
      </c>
    </row>
    <row r="4165" spans="1:12" x14ac:dyDescent="0.2">
      <c r="A4165" s="149" t="s">
        <v>2920</v>
      </c>
      <c r="D4165" s="149" t="s">
        <v>2950</v>
      </c>
      <c r="E4165" s="149">
        <f t="shared" si="65"/>
        <v>30190002</v>
      </c>
      <c r="F4165" s="149" t="s">
        <v>1250</v>
      </c>
      <c r="G4165" s="149" t="s">
        <v>6498</v>
      </c>
      <c r="H4165" s="149" t="s">
        <v>2947</v>
      </c>
      <c r="I4165" s="149" t="s">
        <v>2951</v>
      </c>
    </row>
    <row r="4166" spans="1:12" x14ac:dyDescent="0.2">
      <c r="A4166" s="149" t="s">
        <v>2920</v>
      </c>
      <c r="D4166" s="149" t="s">
        <v>2952</v>
      </c>
      <c r="E4166" s="149">
        <f t="shared" si="65"/>
        <v>30190003</v>
      </c>
      <c r="F4166" s="149" t="s">
        <v>1250</v>
      </c>
      <c r="G4166" s="149" t="s">
        <v>6498</v>
      </c>
      <c r="H4166" s="149" t="s">
        <v>2947</v>
      </c>
      <c r="I4166" s="149" t="s">
        <v>2953</v>
      </c>
      <c r="K4166" s="151">
        <v>36265</v>
      </c>
      <c r="L4166" s="149" t="s">
        <v>2949</v>
      </c>
    </row>
    <row r="4167" spans="1:12" x14ac:dyDescent="0.2">
      <c r="A4167" s="149" t="s">
        <v>2920</v>
      </c>
      <c r="D4167" s="149" t="s">
        <v>2954</v>
      </c>
      <c r="E4167" s="149">
        <f t="shared" si="65"/>
        <v>30190004</v>
      </c>
      <c r="F4167" s="149" t="s">
        <v>1250</v>
      </c>
      <c r="G4167" s="149" t="s">
        <v>6498</v>
      </c>
      <c r="H4167" s="149" t="s">
        <v>2947</v>
      </c>
      <c r="I4167" s="149" t="s">
        <v>2955</v>
      </c>
      <c r="K4167" s="151">
        <v>36265</v>
      </c>
      <c r="L4167" s="149" t="s">
        <v>2956</v>
      </c>
    </row>
    <row r="4168" spans="1:12" x14ac:dyDescent="0.2">
      <c r="A4168" s="149" t="s">
        <v>2920</v>
      </c>
      <c r="D4168" s="149" t="s">
        <v>2957</v>
      </c>
      <c r="E4168" s="149">
        <f t="shared" si="65"/>
        <v>30190011</v>
      </c>
      <c r="F4168" s="149" t="s">
        <v>1250</v>
      </c>
      <c r="G4168" s="149" t="s">
        <v>6498</v>
      </c>
      <c r="H4168" s="149" t="s">
        <v>2947</v>
      </c>
      <c r="I4168" s="149" t="s">
        <v>316</v>
      </c>
    </row>
    <row r="4169" spans="1:12" x14ac:dyDescent="0.2">
      <c r="A4169" s="149" t="s">
        <v>2920</v>
      </c>
      <c r="D4169" s="149" t="s">
        <v>317</v>
      </c>
      <c r="E4169" s="149">
        <f t="shared" si="65"/>
        <v>30190012</v>
      </c>
      <c r="F4169" s="149" t="s">
        <v>1250</v>
      </c>
      <c r="G4169" s="149" t="s">
        <v>6498</v>
      </c>
      <c r="H4169" s="149" t="s">
        <v>2947</v>
      </c>
      <c r="I4169" s="149" t="s">
        <v>318</v>
      </c>
    </row>
    <row r="4170" spans="1:12" x14ac:dyDescent="0.2">
      <c r="A4170" s="149" t="s">
        <v>2920</v>
      </c>
      <c r="D4170" s="149" t="s">
        <v>319</v>
      </c>
      <c r="E4170" s="149">
        <f t="shared" si="65"/>
        <v>30190013</v>
      </c>
      <c r="F4170" s="149" t="s">
        <v>1250</v>
      </c>
      <c r="G4170" s="149" t="s">
        <v>6498</v>
      </c>
      <c r="H4170" s="149" t="s">
        <v>2947</v>
      </c>
      <c r="I4170" s="149" t="s">
        <v>320</v>
      </c>
    </row>
    <row r="4171" spans="1:12" x14ac:dyDescent="0.2">
      <c r="A4171" s="149" t="s">
        <v>2920</v>
      </c>
      <c r="D4171" s="149" t="s">
        <v>321</v>
      </c>
      <c r="E4171" s="149">
        <f t="shared" si="65"/>
        <v>30190014</v>
      </c>
      <c r="F4171" s="149" t="s">
        <v>1250</v>
      </c>
      <c r="G4171" s="149" t="s">
        <v>6498</v>
      </c>
      <c r="H4171" s="149" t="s">
        <v>2947</v>
      </c>
      <c r="I4171" s="149" t="s">
        <v>322</v>
      </c>
    </row>
    <row r="4172" spans="1:12" x14ac:dyDescent="0.2">
      <c r="A4172" s="149" t="s">
        <v>2920</v>
      </c>
      <c r="D4172" s="149" t="s">
        <v>323</v>
      </c>
      <c r="E4172" s="149">
        <f t="shared" si="65"/>
        <v>30190021</v>
      </c>
      <c r="F4172" s="149" t="s">
        <v>1250</v>
      </c>
      <c r="G4172" s="149" t="s">
        <v>6498</v>
      </c>
      <c r="H4172" s="149" t="s">
        <v>2947</v>
      </c>
      <c r="I4172" s="149" t="s">
        <v>324</v>
      </c>
      <c r="K4172" s="151">
        <v>36265</v>
      </c>
      <c r="L4172" s="149" t="s">
        <v>5922</v>
      </c>
    </row>
    <row r="4173" spans="1:12" x14ac:dyDescent="0.2">
      <c r="A4173" s="149" t="s">
        <v>2920</v>
      </c>
      <c r="D4173" s="149" t="s">
        <v>5923</v>
      </c>
      <c r="E4173" s="149">
        <f t="shared" si="65"/>
        <v>30190022</v>
      </c>
      <c r="F4173" s="149" t="s">
        <v>1250</v>
      </c>
      <c r="G4173" s="149" t="s">
        <v>6498</v>
      </c>
      <c r="H4173" s="149" t="s">
        <v>2947</v>
      </c>
      <c r="I4173" s="149" t="s">
        <v>5924</v>
      </c>
      <c r="K4173" s="151">
        <v>36265</v>
      </c>
      <c r="L4173" s="149" t="s">
        <v>5922</v>
      </c>
    </row>
    <row r="4174" spans="1:12" x14ac:dyDescent="0.2">
      <c r="A4174" s="149" t="s">
        <v>2920</v>
      </c>
      <c r="D4174" s="149" t="s">
        <v>5925</v>
      </c>
      <c r="E4174" s="149">
        <f t="shared" si="65"/>
        <v>30190023</v>
      </c>
      <c r="F4174" s="149" t="s">
        <v>1250</v>
      </c>
      <c r="G4174" s="149" t="s">
        <v>6498</v>
      </c>
      <c r="H4174" s="149" t="s">
        <v>2947</v>
      </c>
      <c r="I4174" s="149" t="s">
        <v>5926</v>
      </c>
      <c r="K4174" s="151">
        <v>36265</v>
      </c>
      <c r="L4174" s="149" t="s">
        <v>5922</v>
      </c>
    </row>
    <row r="4175" spans="1:12" x14ac:dyDescent="0.2">
      <c r="A4175" s="149" t="s">
        <v>2920</v>
      </c>
      <c r="D4175" s="149" t="s">
        <v>5927</v>
      </c>
      <c r="E4175" s="149">
        <f t="shared" si="65"/>
        <v>30190099</v>
      </c>
      <c r="F4175" s="149" t="s">
        <v>1250</v>
      </c>
      <c r="G4175" s="149" t="s">
        <v>6498</v>
      </c>
      <c r="H4175" s="149" t="s">
        <v>2947</v>
      </c>
      <c r="I4175" s="149" t="s">
        <v>8831</v>
      </c>
    </row>
    <row r="4176" spans="1:12" x14ac:dyDescent="0.2">
      <c r="A4176" s="149" t="s">
        <v>2920</v>
      </c>
      <c r="D4176" s="149" t="s">
        <v>5928</v>
      </c>
      <c r="E4176" s="149">
        <f t="shared" si="65"/>
        <v>30199998</v>
      </c>
      <c r="F4176" s="149" t="s">
        <v>1250</v>
      </c>
      <c r="G4176" s="149" t="s">
        <v>6498</v>
      </c>
      <c r="H4176" s="149" t="s">
        <v>6243</v>
      </c>
      <c r="I4176" s="149" t="s">
        <v>8831</v>
      </c>
    </row>
    <row r="4177" spans="1:9" x14ac:dyDescent="0.2">
      <c r="A4177" s="149" t="s">
        <v>2920</v>
      </c>
      <c r="D4177" s="149" t="s">
        <v>5929</v>
      </c>
      <c r="E4177" s="149">
        <f t="shared" si="65"/>
        <v>30199999</v>
      </c>
      <c r="F4177" s="149" t="s">
        <v>1250</v>
      </c>
      <c r="G4177" s="149" t="s">
        <v>6498</v>
      </c>
      <c r="H4177" s="149" t="s">
        <v>6243</v>
      </c>
      <c r="I4177" s="149" t="s">
        <v>8831</v>
      </c>
    </row>
    <row r="4178" spans="1:9" x14ac:dyDescent="0.2">
      <c r="A4178" s="149" t="s">
        <v>2920</v>
      </c>
      <c r="D4178" s="149" t="s">
        <v>5930</v>
      </c>
      <c r="E4178" s="149">
        <f t="shared" si="65"/>
        <v>30200101</v>
      </c>
      <c r="F4178" s="149" t="s">
        <v>1250</v>
      </c>
      <c r="G4178" s="149" t="s">
        <v>5931</v>
      </c>
      <c r="H4178" s="149" t="s">
        <v>5932</v>
      </c>
      <c r="I4178" s="149" t="s">
        <v>2383</v>
      </c>
    </row>
    <row r="4179" spans="1:9" x14ac:dyDescent="0.2">
      <c r="A4179" s="149" t="s">
        <v>2920</v>
      </c>
      <c r="D4179" s="149" t="s">
        <v>5933</v>
      </c>
      <c r="E4179" s="149">
        <f t="shared" si="65"/>
        <v>30200102</v>
      </c>
      <c r="F4179" s="149" t="s">
        <v>1250</v>
      </c>
      <c r="G4179" s="149" t="s">
        <v>5931</v>
      </c>
      <c r="H4179" s="149" t="s">
        <v>5932</v>
      </c>
      <c r="I4179" s="149" t="s">
        <v>5934</v>
      </c>
    </row>
    <row r="4180" spans="1:9" x14ac:dyDescent="0.2">
      <c r="A4180" s="149" t="s">
        <v>2920</v>
      </c>
      <c r="D4180" s="149" t="s">
        <v>2938</v>
      </c>
      <c r="E4180" s="149">
        <f t="shared" si="65"/>
        <v>30200103</v>
      </c>
      <c r="F4180" s="149" t="s">
        <v>1250</v>
      </c>
      <c r="G4180" s="149" t="s">
        <v>5931</v>
      </c>
      <c r="H4180" s="149" t="s">
        <v>5932</v>
      </c>
      <c r="I4180" s="149" t="s">
        <v>2939</v>
      </c>
    </row>
    <row r="4181" spans="1:9" x14ac:dyDescent="0.2">
      <c r="A4181" s="149" t="s">
        <v>2920</v>
      </c>
      <c r="D4181" s="149" t="s">
        <v>2940</v>
      </c>
      <c r="E4181" s="149">
        <f t="shared" si="65"/>
        <v>30200104</v>
      </c>
      <c r="F4181" s="149" t="s">
        <v>1250</v>
      </c>
      <c r="G4181" s="149" t="s">
        <v>5931</v>
      </c>
      <c r="H4181" s="149" t="s">
        <v>5932</v>
      </c>
      <c r="I4181" s="149" t="s">
        <v>2941</v>
      </c>
    </row>
    <row r="4182" spans="1:9" x14ac:dyDescent="0.2">
      <c r="A4182" s="149" t="s">
        <v>2920</v>
      </c>
      <c r="D4182" s="149" t="s">
        <v>2942</v>
      </c>
      <c r="E4182" s="149">
        <f t="shared" si="65"/>
        <v>30200107</v>
      </c>
      <c r="F4182" s="149" t="s">
        <v>1250</v>
      </c>
      <c r="G4182" s="149" t="s">
        <v>5931</v>
      </c>
      <c r="H4182" s="149" t="s">
        <v>5932</v>
      </c>
      <c r="I4182" s="149" t="s">
        <v>2943</v>
      </c>
    </row>
    <row r="4183" spans="1:9" x14ac:dyDescent="0.2">
      <c r="A4183" s="149" t="s">
        <v>2920</v>
      </c>
      <c r="D4183" s="149" t="s">
        <v>2944</v>
      </c>
      <c r="E4183" s="149">
        <f t="shared" si="65"/>
        <v>30200111</v>
      </c>
      <c r="F4183" s="149" t="s">
        <v>1250</v>
      </c>
      <c r="G4183" s="149" t="s">
        <v>5931</v>
      </c>
      <c r="H4183" s="149" t="s">
        <v>5932</v>
      </c>
      <c r="I4183" s="149" t="s">
        <v>1499</v>
      </c>
    </row>
    <row r="4184" spans="1:9" x14ac:dyDescent="0.2">
      <c r="A4184" s="149" t="s">
        <v>2920</v>
      </c>
      <c r="D4184" s="149" t="s">
        <v>1500</v>
      </c>
      <c r="E4184" s="149">
        <f t="shared" si="65"/>
        <v>30200112</v>
      </c>
      <c r="F4184" s="149" t="s">
        <v>1250</v>
      </c>
      <c r="G4184" s="149" t="s">
        <v>5931</v>
      </c>
      <c r="H4184" s="149" t="s">
        <v>5932</v>
      </c>
      <c r="I4184" s="149" t="s">
        <v>1501</v>
      </c>
    </row>
    <row r="4185" spans="1:9" x14ac:dyDescent="0.2">
      <c r="A4185" s="149" t="s">
        <v>2920</v>
      </c>
      <c r="D4185" s="149" t="s">
        <v>1502</v>
      </c>
      <c r="E4185" s="149">
        <f t="shared" si="65"/>
        <v>30200115</v>
      </c>
      <c r="F4185" s="149" t="s">
        <v>1250</v>
      </c>
      <c r="G4185" s="149" t="s">
        <v>5931</v>
      </c>
      <c r="H4185" s="149" t="s">
        <v>5932</v>
      </c>
      <c r="I4185" s="149" t="s">
        <v>1503</v>
      </c>
    </row>
    <row r="4186" spans="1:9" x14ac:dyDescent="0.2">
      <c r="A4186" s="149" t="s">
        <v>2920</v>
      </c>
      <c r="D4186" s="149" t="s">
        <v>1504</v>
      </c>
      <c r="E4186" s="149">
        <f t="shared" si="65"/>
        <v>30200117</v>
      </c>
      <c r="F4186" s="149" t="s">
        <v>1250</v>
      </c>
      <c r="G4186" s="149" t="s">
        <v>5931</v>
      </c>
      <c r="H4186" s="149" t="s">
        <v>5932</v>
      </c>
      <c r="I4186" s="149" t="s">
        <v>1505</v>
      </c>
    </row>
    <row r="4187" spans="1:9" x14ac:dyDescent="0.2">
      <c r="A4187" s="149" t="s">
        <v>2920</v>
      </c>
      <c r="D4187" s="149" t="s">
        <v>1506</v>
      </c>
      <c r="E4187" s="149">
        <f t="shared" si="65"/>
        <v>30200120</v>
      </c>
      <c r="F4187" s="149" t="s">
        <v>1250</v>
      </c>
      <c r="G4187" s="149" t="s">
        <v>5931</v>
      </c>
      <c r="H4187" s="149" t="s">
        <v>5932</v>
      </c>
      <c r="I4187" s="149" t="s">
        <v>1507</v>
      </c>
    </row>
    <row r="4188" spans="1:9" x14ac:dyDescent="0.2">
      <c r="A4188" s="149" t="s">
        <v>2920</v>
      </c>
      <c r="D4188" s="149" t="s">
        <v>1508</v>
      </c>
      <c r="E4188" s="149">
        <f t="shared" si="65"/>
        <v>30200199</v>
      </c>
      <c r="F4188" s="149" t="s">
        <v>1250</v>
      </c>
      <c r="G4188" s="149" t="s">
        <v>5931</v>
      </c>
      <c r="H4188" s="149" t="s">
        <v>5932</v>
      </c>
      <c r="I4188" s="149" t="s">
        <v>6243</v>
      </c>
    </row>
    <row r="4189" spans="1:9" x14ac:dyDescent="0.2">
      <c r="A4189" s="149" t="s">
        <v>2920</v>
      </c>
      <c r="D4189" s="149" t="s">
        <v>1509</v>
      </c>
      <c r="E4189" s="149">
        <f t="shared" si="65"/>
        <v>30200201</v>
      </c>
      <c r="F4189" s="149" t="s">
        <v>1250</v>
      </c>
      <c r="G4189" s="149" t="s">
        <v>5931</v>
      </c>
      <c r="H4189" s="149" t="s">
        <v>1510</v>
      </c>
      <c r="I4189" s="149" t="s">
        <v>1511</v>
      </c>
    </row>
    <row r="4190" spans="1:9" x14ac:dyDescent="0.2">
      <c r="A4190" s="149" t="s">
        <v>2920</v>
      </c>
      <c r="D4190" s="149" t="s">
        <v>1512</v>
      </c>
      <c r="E4190" s="149">
        <f t="shared" si="65"/>
        <v>30200202</v>
      </c>
      <c r="F4190" s="149" t="s">
        <v>1250</v>
      </c>
      <c r="G4190" s="149" t="s">
        <v>5931</v>
      </c>
      <c r="H4190" s="149" t="s">
        <v>1510</v>
      </c>
      <c r="I4190" s="149" t="s">
        <v>325</v>
      </c>
    </row>
    <row r="4191" spans="1:9" x14ac:dyDescent="0.2">
      <c r="A4191" s="149" t="s">
        <v>2920</v>
      </c>
      <c r="D4191" s="149" t="s">
        <v>326</v>
      </c>
      <c r="E4191" s="149">
        <f t="shared" si="65"/>
        <v>30200203</v>
      </c>
      <c r="F4191" s="149" t="s">
        <v>1250</v>
      </c>
      <c r="G4191" s="149" t="s">
        <v>5931</v>
      </c>
      <c r="H4191" s="149" t="s">
        <v>1510</v>
      </c>
      <c r="I4191" s="149" t="s">
        <v>327</v>
      </c>
    </row>
    <row r="4192" spans="1:9" x14ac:dyDescent="0.2">
      <c r="A4192" s="149" t="s">
        <v>2920</v>
      </c>
      <c r="D4192" s="149" t="s">
        <v>328</v>
      </c>
      <c r="E4192" s="149">
        <f t="shared" si="65"/>
        <v>30200204</v>
      </c>
      <c r="F4192" s="149" t="s">
        <v>1250</v>
      </c>
      <c r="G4192" s="149" t="s">
        <v>5931</v>
      </c>
      <c r="H4192" s="149" t="s">
        <v>1510</v>
      </c>
      <c r="I4192" s="149" t="s">
        <v>329</v>
      </c>
    </row>
    <row r="4193" spans="1:9" x14ac:dyDescent="0.2">
      <c r="A4193" s="149" t="s">
        <v>2920</v>
      </c>
      <c r="D4193" s="149" t="s">
        <v>330</v>
      </c>
      <c r="E4193" s="149">
        <f t="shared" si="65"/>
        <v>30200206</v>
      </c>
      <c r="F4193" s="149" t="s">
        <v>1250</v>
      </c>
      <c r="G4193" s="149" t="s">
        <v>5931</v>
      </c>
      <c r="H4193" s="149" t="s">
        <v>1510</v>
      </c>
      <c r="I4193" s="149" t="s">
        <v>331</v>
      </c>
    </row>
    <row r="4194" spans="1:9" x14ac:dyDescent="0.2">
      <c r="A4194" s="149" t="s">
        <v>2920</v>
      </c>
      <c r="D4194" s="149" t="s">
        <v>332</v>
      </c>
      <c r="E4194" s="149">
        <f t="shared" si="65"/>
        <v>30200208</v>
      </c>
      <c r="F4194" s="149" t="s">
        <v>1250</v>
      </c>
      <c r="G4194" s="149" t="s">
        <v>5931</v>
      </c>
      <c r="H4194" s="149" t="s">
        <v>1510</v>
      </c>
      <c r="I4194" s="149" t="s">
        <v>333</v>
      </c>
    </row>
    <row r="4195" spans="1:9" x14ac:dyDescent="0.2">
      <c r="A4195" s="149" t="s">
        <v>2920</v>
      </c>
      <c r="D4195" s="149" t="s">
        <v>334</v>
      </c>
      <c r="E4195" s="149">
        <f t="shared" si="65"/>
        <v>30200210</v>
      </c>
      <c r="F4195" s="149" t="s">
        <v>1250</v>
      </c>
      <c r="G4195" s="149" t="s">
        <v>5931</v>
      </c>
      <c r="H4195" s="149" t="s">
        <v>1510</v>
      </c>
      <c r="I4195" s="149" t="s">
        <v>335</v>
      </c>
    </row>
    <row r="4196" spans="1:9" x14ac:dyDescent="0.2">
      <c r="A4196" s="149" t="s">
        <v>2920</v>
      </c>
      <c r="D4196" s="149" t="s">
        <v>336</v>
      </c>
      <c r="E4196" s="149">
        <f t="shared" si="65"/>
        <v>30200211</v>
      </c>
      <c r="F4196" s="149" t="s">
        <v>1250</v>
      </c>
      <c r="G4196" s="149" t="s">
        <v>5931</v>
      </c>
      <c r="H4196" s="149" t="s">
        <v>1510</v>
      </c>
      <c r="I4196" s="149" t="s">
        <v>337</v>
      </c>
    </row>
    <row r="4197" spans="1:9" x14ac:dyDescent="0.2">
      <c r="A4197" s="149" t="s">
        <v>2920</v>
      </c>
      <c r="D4197" s="149" t="s">
        <v>338</v>
      </c>
      <c r="E4197" s="149">
        <f t="shared" si="65"/>
        <v>30200216</v>
      </c>
      <c r="F4197" s="149" t="s">
        <v>1250</v>
      </c>
      <c r="G4197" s="149" t="s">
        <v>5931</v>
      </c>
      <c r="H4197" s="149" t="s">
        <v>1510</v>
      </c>
      <c r="I4197" s="149" t="s">
        <v>339</v>
      </c>
    </row>
    <row r="4198" spans="1:9" x14ac:dyDescent="0.2">
      <c r="A4198" s="149" t="s">
        <v>2920</v>
      </c>
      <c r="D4198" s="149" t="s">
        <v>340</v>
      </c>
      <c r="E4198" s="149">
        <f t="shared" si="65"/>
        <v>30200220</v>
      </c>
      <c r="F4198" s="149" t="s">
        <v>1250</v>
      </c>
      <c r="G4198" s="149" t="s">
        <v>5931</v>
      </c>
      <c r="H4198" s="149" t="s">
        <v>1510</v>
      </c>
      <c r="I4198" s="149" t="s">
        <v>341</v>
      </c>
    </row>
    <row r="4199" spans="1:9" x14ac:dyDescent="0.2">
      <c r="A4199" s="149" t="s">
        <v>2920</v>
      </c>
      <c r="D4199" s="149" t="s">
        <v>342</v>
      </c>
      <c r="E4199" s="149">
        <f t="shared" si="65"/>
        <v>30200221</v>
      </c>
      <c r="F4199" s="149" t="s">
        <v>1250</v>
      </c>
      <c r="G4199" s="149" t="s">
        <v>5931</v>
      </c>
      <c r="H4199" s="149" t="s">
        <v>1510</v>
      </c>
      <c r="I4199" s="149" t="s">
        <v>343</v>
      </c>
    </row>
    <row r="4200" spans="1:9" x14ac:dyDescent="0.2">
      <c r="A4200" s="149" t="s">
        <v>2920</v>
      </c>
      <c r="D4200" s="149" t="s">
        <v>344</v>
      </c>
      <c r="E4200" s="149">
        <f t="shared" si="65"/>
        <v>30200224</v>
      </c>
      <c r="F4200" s="149" t="s">
        <v>1250</v>
      </c>
      <c r="G4200" s="149" t="s">
        <v>5931</v>
      </c>
      <c r="H4200" s="149" t="s">
        <v>1510</v>
      </c>
      <c r="I4200" s="149" t="s">
        <v>345</v>
      </c>
    </row>
    <row r="4201" spans="1:9" x14ac:dyDescent="0.2">
      <c r="A4201" s="149" t="s">
        <v>2920</v>
      </c>
      <c r="D4201" s="149" t="s">
        <v>346</v>
      </c>
      <c r="E4201" s="149">
        <f t="shared" si="65"/>
        <v>30200225</v>
      </c>
      <c r="F4201" s="149" t="s">
        <v>1250</v>
      </c>
      <c r="G4201" s="149" t="s">
        <v>5931</v>
      </c>
      <c r="H4201" s="149" t="s">
        <v>1510</v>
      </c>
      <c r="I4201" s="149" t="s">
        <v>347</v>
      </c>
    </row>
    <row r="4202" spans="1:9" x14ac:dyDescent="0.2">
      <c r="A4202" s="149" t="s">
        <v>2920</v>
      </c>
      <c r="D4202" s="149" t="s">
        <v>348</v>
      </c>
      <c r="E4202" s="149">
        <f t="shared" si="65"/>
        <v>30200228</v>
      </c>
      <c r="F4202" s="149" t="s">
        <v>1250</v>
      </c>
      <c r="G4202" s="149" t="s">
        <v>5931</v>
      </c>
      <c r="H4202" s="149" t="s">
        <v>1510</v>
      </c>
      <c r="I4202" s="149" t="s">
        <v>349</v>
      </c>
    </row>
    <row r="4203" spans="1:9" x14ac:dyDescent="0.2">
      <c r="A4203" s="149" t="s">
        <v>2920</v>
      </c>
      <c r="D4203" s="149" t="s">
        <v>350</v>
      </c>
      <c r="E4203" s="149">
        <f t="shared" si="65"/>
        <v>30200230</v>
      </c>
      <c r="F4203" s="149" t="s">
        <v>1250</v>
      </c>
      <c r="G4203" s="149" t="s">
        <v>5931</v>
      </c>
      <c r="H4203" s="149" t="s">
        <v>1510</v>
      </c>
      <c r="I4203" s="149" t="s">
        <v>351</v>
      </c>
    </row>
    <row r="4204" spans="1:9" x14ac:dyDescent="0.2">
      <c r="A4204" s="149" t="s">
        <v>2920</v>
      </c>
      <c r="D4204" s="149" t="s">
        <v>352</v>
      </c>
      <c r="E4204" s="149">
        <f t="shared" si="65"/>
        <v>30200234</v>
      </c>
      <c r="F4204" s="149" t="s">
        <v>1250</v>
      </c>
      <c r="G4204" s="149" t="s">
        <v>5931</v>
      </c>
      <c r="H4204" s="149" t="s">
        <v>1510</v>
      </c>
      <c r="I4204" s="149" t="s">
        <v>353</v>
      </c>
    </row>
    <row r="4205" spans="1:9" x14ac:dyDescent="0.2">
      <c r="A4205" s="149" t="s">
        <v>2920</v>
      </c>
      <c r="D4205" s="149" t="s">
        <v>354</v>
      </c>
      <c r="E4205" s="149">
        <f t="shared" si="65"/>
        <v>30200299</v>
      </c>
      <c r="F4205" s="149" t="s">
        <v>1250</v>
      </c>
      <c r="G4205" s="149" t="s">
        <v>5931</v>
      </c>
      <c r="H4205" s="149" t="s">
        <v>1510</v>
      </c>
      <c r="I4205" s="149" t="s">
        <v>6243</v>
      </c>
    </row>
    <row r="4206" spans="1:9" x14ac:dyDescent="0.2">
      <c r="A4206" s="149" t="s">
        <v>2920</v>
      </c>
      <c r="D4206" s="149" t="s">
        <v>355</v>
      </c>
      <c r="E4206" s="149">
        <f t="shared" si="65"/>
        <v>30200301</v>
      </c>
      <c r="F4206" s="149" t="s">
        <v>1250</v>
      </c>
      <c r="G4206" s="149" t="s">
        <v>5931</v>
      </c>
      <c r="H4206" s="149" t="s">
        <v>356</v>
      </c>
      <c r="I4206" s="149" t="s">
        <v>3012</v>
      </c>
    </row>
    <row r="4207" spans="1:9" x14ac:dyDescent="0.2">
      <c r="A4207" s="149" t="s">
        <v>2920</v>
      </c>
      <c r="D4207" s="149" t="s">
        <v>3013</v>
      </c>
      <c r="E4207" s="149">
        <f t="shared" si="65"/>
        <v>30200306</v>
      </c>
      <c r="F4207" s="149" t="s">
        <v>1250</v>
      </c>
      <c r="G4207" s="149" t="s">
        <v>5931</v>
      </c>
      <c r="H4207" s="149" t="s">
        <v>356</v>
      </c>
      <c r="I4207" s="149" t="s">
        <v>3014</v>
      </c>
    </row>
    <row r="4208" spans="1:9" x14ac:dyDescent="0.2">
      <c r="A4208" s="149" t="s">
        <v>2920</v>
      </c>
      <c r="D4208" s="149" t="s">
        <v>3015</v>
      </c>
      <c r="E4208" s="149">
        <f t="shared" si="65"/>
        <v>30200401</v>
      </c>
      <c r="F4208" s="149" t="s">
        <v>1250</v>
      </c>
      <c r="G4208" s="149" t="s">
        <v>5931</v>
      </c>
      <c r="H4208" s="149" t="s">
        <v>3016</v>
      </c>
      <c r="I4208" s="149" t="s">
        <v>3017</v>
      </c>
    </row>
    <row r="4209" spans="1:9" x14ac:dyDescent="0.2">
      <c r="A4209" s="149" t="s">
        <v>2920</v>
      </c>
      <c r="D4209" s="149" t="s">
        <v>3018</v>
      </c>
      <c r="E4209" s="149">
        <f t="shared" si="65"/>
        <v>30200402</v>
      </c>
      <c r="F4209" s="149" t="s">
        <v>1250</v>
      </c>
      <c r="G4209" s="149" t="s">
        <v>5931</v>
      </c>
      <c r="H4209" s="149" t="s">
        <v>3016</v>
      </c>
      <c r="I4209" s="149" t="s">
        <v>3019</v>
      </c>
    </row>
    <row r="4210" spans="1:9" x14ac:dyDescent="0.2">
      <c r="A4210" s="149" t="s">
        <v>2920</v>
      </c>
      <c r="D4210" s="149" t="s">
        <v>3020</v>
      </c>
      <c r="E4210" s="149">
        <f t="shared" si="65"/>
        <v>30200403</v>
      </c>
      <c r="F4210" s="149" t="s">
        <v>1250</v>
      </c>
      <c r="G4210" s="149" t="s">
        <v>5931</v>
      </c>
      <c r="H4210" s="149" t="s">
        <v>3016</v>
      </c>
      <c r="I4210" s="149" t="s">
        <v>3021</v>
      </c>
    </row>
    <row r="4211" spans="1:9" x14ac:dyDescent="0.2">
      <c r="A4211" s="149" t="s">
        <v>2920</v>
      </c>
      <c r="D4211" s="149" t="s">
        <v>3022</v>
      </c>
      <c r="E4211" s="149">
        <f t="shared" si="65"/>
        <v>30200404</v>
      </c>
      <c r="F4211" s="149" t="s">
        <v>1250</v>
      </c>
      <c r="G4211" s="149" t="s">
        <v>5931</v>
      </c>
      <c r="H4211" s="149" t="s">
        <v>3016</v>
      </c>
      <c r="I4211" s="149" t="s">
        <v>6016</v>
      </c>
    </row>
    <row r="4212" spans="1:9" x14ac:dyDescent="0.2">
      <c r="A4212" s="149" t="s">
        <v>2920</v>
      </c>
      <c r="D4212" s="149" t="s">
        <v>6017</v>
      </c>
      <c r="E4212" s="149">
        <f t="shared" si="65"/>
        <v>30200405</v>
      </c>
      <c r="F4212" s="149" t="s">
        <v>1250</v>
      </c>
      <c r="G4212" s="149" t="s">
        <v>5931</v>
      </c>
      <c r="H4212" s="149" t="s">
        <v>3016</v>
      </c>
      <c r="I4212" s="149" t="s">
        <v>6018</v>
      </c>
    </row>
    <row r="4213" spans="1:9" x14ac:dyDescent="0.2">
      <c r="A4213" s="149" t="s">
        <v>2920</v>
      </c>
      <c r="D4213" s="149" t="s">
        <v>6019</v>
      </c>
      <c r="E4213" s="149">
        <f t="shared" si="65"/>
        <v>30200406</v>
      </c>
      <c r="F4213" s="149" t="s">
        <v>1250</v>
      </c>
      <c r="G4213" s="149" t="s">
        <v>5931</v>
      </c>
      <c r="H4213" s="149" t="s">
        <v>3016</v>
      </c>
      <c r="I4213" s="149" t="s">
        <v>6020</v>
      </c>
    </row>
    <row r="4214" spans="1:9" x14ac:dyDescent="0.2">
      <c r="A4214" s="149" t="s">
        <v>2920</v>
      </c>
      <c r="D4214" s="149" t="s">
        <v>6021</v>
      </c>
      <c r="E4214" s="149">
        <f t="shared" si="65"/>
        <v>30200407</v>
      </c>
      <c r="F4214" s="149" t="s">
        <v>1250</v>
      </c>
      <c r="G4214" s="149" t="s">
        <v>5931</v>
      </c>
      <c r="H4214" s="149" t="s">
        <v>3016</v>
      </c>
      <c r="I4214" s="149" t="s">
        <v>6022</v>
      </c>
    </row>
    <row r="4215" spans="1:9" x14ac:dyDescent="0.2">
      <c r="A4215" s="149" t="s">
        <v>2920</v>
      </c>
      <c r="D4215" s="149" t="s">
        <v>6023</v>
      </c>
      <c r="E4215" s="149">
        <f t="shared" si="65"/>
        <v>30200408</v>
      </c>
      <c r="F4215" s="149" t="s">
        <v>1250</v>
      </c>
      <c r="G4215" s="149" t="s">
        <v>5931</v>
      </c>
      <c r="H4215" s="149" t="s">
        <v>3016</v>
      </c>
      <c r="I4215" s="149" t="s">
        <v>6024</v>
      </c>
    </row>
    <row r="4216" spans="1:9" x14ac:dyDescent="0.2">
      <c r="A4216" s="149" t="s">
        <v>2920</v>
      </c>
      <c r="D4216" s="149" t="s">
        <v>6025</v>
      </c>
      <c r="E4216" s="149">
        <f t="shared" si="65"/>
        <v>30200409</v>
      </c>
      <c r="F4216" s="149" t="s">
        <v>1250</v>
      </c>
      <c r="G4216" s="149" t="s">
        <v>5931</v>
      </c>
      <c r="H4216" s="149" t="s">
        <v>3016</v>
      </c>
      <c r="I4216" s="149" t="s">
        <v>6026</v>
      </c>
    </row>
    <row r="4217" spans="1:9" x14ac:dyDescent="0.2">
      <c r="A4217" s="149" t="s">
        <v>2920</v>
      </c>
      <c r="D4217" s="149" t="s">
        <v>6027</v>
      </c>
      <c r="E4217" s="149">
        <f t="shared" si="65"/>
        <v>30200410</v>
      </c>
      <c r="F4217" s="149" t="s">
        <v>1250</v>
      </c>
      <c r="G4217" s="149" t="s">
        <v>5931</v>
      </c>
      <c r="H4217" s="149" t="s">
        <v>3016</v>
      </c>
      <c r="I4217" s="149" t="s">
        <v>6028</v>
      </c>
    </row>
    <row r="4218" spans="1:9" x14ac:dyDescent="0.2">
      <c r="A4218" s="149" t="s">
        <v>2920</v>
      </c>
      <c r="D4218" s="149" t="s">
        <v>6029</v>
      </c>
      <c r="E4218" s="149">
        <f t="shared" si="65"/>
        <v>30200411</v>
      </c>
      <c r="F4218" s="149" t="s">
        <v>1250</v>
      </c>
      <c r="G4218" s="149" t="s">
        <v>5931</v>
      </c>
      <c r="H4218" s="149" t="s">
        <v>3016</v>
      </c>
      <c r="I4218" s="149" t="s">
        <v>6030</v>
      </c>
    </row>
    <row r="4219" spans="1:9" x14ac:dyDescent="0.2">
      <c r="A4219" s="149" t="s">
        <v>2920</v>
      </c>
      <c r="D4219" s="149" t="s">
        <v>6031</v>
      </c>
      <c r="E4219" s="149">
        <f t="shared" si="65"/>
        <v>30200412</v>
      </c>
      <c r="F4219" s="149" t="s">
        <v>1250</v>
      </c>
      <c r="G4219" s="149" t="s">
        <v>5931</v>
      </c>
      <c r="H4219" s="149" t="s">
        <v>3016</v>
      </c>
      <c r="I4219" s="149" t="s">
        <v>6032</v>
      </c>
    </row>
    <row r="4220" spans="1:9" x14ac:dyDescent="0.2">
      <c r="A4220" s="149" t="s">
        <v>2920</v>
      </c>
      <c r="D4220" s="149" t="s">
        <v>6033</v>
      </c>
      <c r="E4220" s="149">
        <f t="shared" si="65"/>
        <v>30200415</v>
      </c>
      <c r="F4220" s="149" t="s">
        <v>1250</v>
      </c>
      <c r="G4220" s="149" t="s">
        <v>5931</v>
      </c>
      <c r="H4220" s="149" t="s">
        <v>3016</v>
      </c>
      <c r="I4220" s="149" t="s">
        <v>6034</v>
      </c>
    </row>
    <row r="4221" spans="1:9" x14ac:dyDescent="0.2">
      <c r="A4221" s="149" t="s">
        <v>2920</v>
      </c>
      <c r="D4221" s="149" t="s">
        <v>6035</v>
      </c>
      <c r="E4221" s="149">
        <f t="shared" si="65"/>
        <v>30200420</v>
      </c>
      <c r="F4221" s="149" t="s">
        <v>1250</v>
      </c>
      <c r="G4221" s="149" t="s">
        <v>5931</v>
      </c>
      <c r="H4221" s="149" t="s">
        <v>3016</v>
      </c>
      <c r="I4221" s="149" t="s">
        <v>6036</v>
      </c>
    </row>
    <row r="4222" spans="1:9" x14ac:dyDescent="0.2">
      <c r="A4222" s="149" t="s">
        <v>2920</v>
      </c>
      <c r="D4222" s="149" t="s">
        <v>6037</v>
      </c>
      <c r="E4222" s="149">
        <f t="shared" si="65"/>
        <v>30200421</v>
      </c>
      <c r="F4222" s="149" t="s">
        <v>1250</v>
      </c>
      <c r="G4222" s="149" t="s">
        <v>5931</v>
      </c>
      <c r="H4222" s="149" t="s">
        <v>3016</v>
      </c>
      <c r="I4222" s="149" t="s">
        <v>6038</v>
      </c>
    </row>
    <row r="4223" spans="1:9" x14ac:dyDescent="0.2">
      <c r="A4223" s="149" t="s">
        <v>2920</v>
      </c>
      <c r="D4223" s="149" t="s">
        <v>6039</v>
      </c>
      <c r="E4223" s="149">
        <f t="shared" si="65"/>
        <v>30200422</v>
      </c>
      <c r="F4223" s="149" t="s">
        <v>1250</v>
      </c>
      <c r="G4223" s="149" t="s">
        <v>5931</v>
      </c>
      <c r="H4223" s="149" t="s">
        <v>3016</v>
      </c>
      <c r="I4223" s="149" t="s">
        <v>6040</v>
      </c>
    </row>
    <row r="4224" spans="1:9" x14ac:dyDescent="0.2">
      <c r="A4224" s="149" t="s">
        <v>2920</v>
      </c>
      <c r="D4224" s="149" t="s">
        <v>6041</v>
      </c>
      <c r="E4224" s="149">
        <f t="shared" si="65"/>
        <v>30200425</v>
      </c>
      <c r="F4224" s="149" t="s">
        <v>1250</v>
      </c>
      <c r="G4224" s="149" t="s">
        <v>5931</v>
      </c>
      <c r="H4224" s="149" t="s">
        <v>3016</v>
      </c>
      <c r="I4224" s="149" t="s">
        <v>6042</v>
      </c>
    </row>
    <row r="4225" spans="1:9" x14ac:dyDescent="0.2">
      <c r="A4225" s="149" t="s">
        <v>2920</v>
      </c>
      <c r="D4225" s="149" t="s">
        <v>6043</v>
      </c>
      <c r="E4225" s="149">
        <f t="shared" si="65"/>
        <v>30200430</v>
      </c>
      <c r="F4225" s="149" t="s">
        <v>1250</v>
      </c>
      <c r="G4225" s="149" t="s">
        <v>5931</v>
      </c>
      <c r="H4225" s="149" t="s">
        <v>3016</v>
      </c>
      <c r="I4225" s="149" t="s">
        <v>6044</v>
      </c>
    </row>
    <row r="4226" spans="1:9" x14ac:dyDescent="0.2">
      <c r="A4226" s="149" t="s">
        <v>2920</v>
      </c>
      <c r="D4226" s="149" t="s">
        <v>6045</v>
      </c>
      <c r="E4226" s="149">
        <f t="shared" ref="E4226:E4289" si="66">VALUE(D4226)</f>
        <v>30200435</v>
      </c>
      <c r="F4226" s="149" t="s">
        <v>1250</v>
      </c>
      <c r="G4226" s="149" t="s">
        <v>5931</v>
      </c>
      <c r="H4226" s="149" t="s">
        <v>3016</v>
      </c>
      <c r="I4226" s="149" t="s">
        <v>6046</v>
      </c>
    </row>
    <row r="4227" spans="1:9" x14ac:dyDescent="0.2">
      <c r="A4227" s="149" t="s">
        <v>2920</v>
      </c>
      <c r="D4227" s="149" t="s">
        <v>6047</v>
      </c>
      <c r="E4227" s="149">
        <f t="shared" si="66"/>
        <v>30200436</v>
      </c>
      <c r="F4227" s="149" t="s">
        <v>1250</v>
      </c>
      <c r="G4227" s="149" t="s">
        <v>5931</v>
      </c>
      <c r="H4227" s="149" t="s">
        <v>3016</v>
      </c>
      <c r="I4227" s="149" t="s">
        <v>6048</v>
      </c>
    </row>
    <row r="4228" spans="1:9" x14ac:dyDescent="0.2">
      <c r="A4228" s="149" t="s">
        <v>2920</v>
      </c>
      <c r="D4228" s="149" t="s">
        <v>6049</v>
      </c>
      <c r="E4228" s="149">
        <f t="shared" si="66"/>
        <v>30200499</v>
      </c>
      <c r="F4228" s="149" t="s">
        <v>1250</v>
      </c>
      <c r="G4228" s="149" t="s">
        <v>5931</v>
      </c>
      <c r="H4228" s="149" t="s">
        <v>3016</v>
      </c>
      <c r="I4228" s="149" t="s">
        <v>7689</v>
      </c>
    </row>
    <row r="4229" spans="1:9" x14ac:dyDescent="0.2">
      <c r="A4229" s="149" t="s">
        <v>2920</v>
      </c>
      <c r="D4229" s="149" t="s">
        <v>6050</v>
      </c>
      <c r="E4229" s="149">
        <f t="shared" si="66"/>
        <v>30200501</v>
      </c>
      <c r="F4229" s="149" t="s">
        <v>1250</v>
      </c>
      <c r="G4229" s="149" t="s">
        <v>5931</v>
      </c>
      <c r="H4229" s="149" t="s">
        <v>6051</v>
      </c>
      <c r="I4229" s="149" t="s">
        <v>6052</v>
      </c>
    </row>
    <row r="4230" spans="1:9" x14ac:dyDescent="0.2">
      <c r="A4230" s="149" t="s">
        <v>2920</v>
      </c>
      <c r="D4230" s="149" t="s">
        <v>6053</v>
      </c>
      <c r="E4230" s="149">
        <f t="shared" si="66"/>
        <v>30200502</v>
      </c>
      <c r="F4230" s="149" t="s">
        <v>1250</v>
      </c>
      <c r="G4230" s="149" t="s">
        <v>5931</v>
      </c>
      <c r="H4230" s="149" t="s">
        <v>6051</v>
      </c>
      <c r="I4230" s="149" t="s">
        <v>6054</v>
      </c>
    </row>
    <row r="4231" spans="1:9" x14ac:dyDescent="0.2">
      <c r="A4231" s="149" t="s">
        <v>2920</v>
      </c>
      <c r="D4231" s="149" t="s">
        <v>6055</v>
      </c>
      <c r="E4231" s="149">
        <f t="shared" si="66"/>
        <v>30200503</v>
      </c>
      <c r="F4231" s="149" t="s">
        <v>1250</v>
      </c>
      <c r="G4231" s="149" t="s">
        <v>5931</v>
      </c>
      <c r="H4231" s="149" t="s">
        <v>6051</v>
      </c>
      <c r="I4231" s="149" t="s">
        <v>6056</v>
      </c>
    </row>
    <row r="4232" spans="1:9" x14ac:dyDescent="0.2">
      <c r="A4232" s="149" t="s">
        <v>2920</v>
      </c>
      <c r="D4232" s="149" t="s">
        <v>6057</v>
      </c>
      <c r="E4232" s="149">
        <f t="shared" si="66"/>
        <v>30200504</v>
      </c>
      <c r="F4232" s="149" t="s">
        <v>1250</v>
      </c>
      <c r="G4232" s="149" t="s">
        <v>5931</v>
      </c>
      <c r="H4232" s="149" t="s">
        <v>6051</v>
      </c>
      <c r="I4232" s="149" t="s">
        <v>1273</v>
      </c>
    </row>
    <row r="4233" spans="1:9" x14ac:dyDescent="0.2">
      <c r="A4233" s="149" t="s">
        <v>2920</v>
      </c>
      <c r="D4233" s="149" t="s">
        <v>6058</v>
      </c>
      <c r="E4233" s="149">
        <f t="shared" si="66"/>
        <v>30200505</v>
      </c>
      <c r="F4233" s="149" t="s">
        <v>1250</v>
      </c>
      <c r="G4233" s="149" t="s">
        <v>5931</v>
      </c>
      <c r="H4233" s="149" t="s">
        <v>6051</v>
      </c>
      <c r="I4233" s="149" t="s">
        <v>6059</v>
      </c>
    </row>
    <row r="4234" spans="1:9" x14ac:dyDescent="0.2">
      <c r="A4234" s="149" t="s">
        <v>2920</v>
      </c>
      <c r="D4234" s="149" t="s">
        <v>6060</v>
      </c>
      <c r="E4234" s="149">
        <f t="shared" si="66"/>
        <v>30200506</v>
      </c>
      <c r="F4234" s="149" t="s">
        <v>1250</v>
      </c>
      <c r="G4234" s="149" t="s">
        <v>5931</v>
      </c>
      <c r="H4234" s="149" t="s">
        <v>6051</v>
      </c>
      <c r="I4234" s="149" t="s">
        <v>6061</v>
      </c>
    </row>
    <row r="4235" spans="1:9" x14ac:dyDescent="0.2">
      <c r="A4235" s="149" t="s">
        <v>2920</v>
      </c>
      <c r="D4235" s="149" t="s">
        <v>6062</v>
      </c>
      <c r="E4235" s="149">
        <f t="shared" si="66"/>
        <v>30200507</v>
      </c>
      <c r="F4235" s="149" t="s">
        <v>1250</v>
      </c>
      <c r="G4235" s="149" t="s">
        <v>5931</v>
      </c>
      <c r="H4235" s="149" t="s">
        <v>6051</v>
      </c>
      <c r="I4235" s="149" t="s">
        <v>6063</v>
      </c>
    </row>
    <row r="4236" spans="1:9" x14ac:dyDescent="0.2">
      <c r="A4236" s="149" t="s">
        <v>2920</v>
      </c>
      <c r="D4236" s="149" t="s">
        <v>6064</v>
      </c>
      <c r="E4236" s="149">
        <f t="shared" si="66"/>
        <v>30200508</v>
      </c>
      <c r="F4236" s="149" t="s">
        <v>1250</v>
      </c>
      <c r="G4236" s="149" t="s">
        <v>5931</v>
      </c>
      <c r="H4236" s="149" t="s">
        <v>6051</v>
      </c>
      <c r="I4236" s="149" t="s">
        <v>6065</v>
      </c>
    </row>
    <row r="4237" spans="1:9" x14ac:dyDescent="0.2">
      <c r="A4237" s="149" t="s">
        <v>2920</v>
      </c>
      <c r="D4237" s="149" t="s">
        <v>6066</v>
      </c>
      <c r="E4237" s="149">
        <f t="shared" si="66"/>
        <v>30200509</v>
      </c>
      <c r="F4237" s="149" t="s">
        <v>1250</v>
      </c>
      <c r="G4237" s="149" t="s">
        <v>5931</v>
      </c>
      <c r="H4237" s="149" t="s">
        <v>6051</v>
      </c>
      <c r="I4237" s="149" t="s">
        <v>6067</v>
      </c>
    </row>
    <row r="4238" spans="1:9" x14ac:dyDescent="0.2">
      <c r="A4238" s="149" t="s">
        <v>2920</v>
      </c>
      <c r="D4238" s="149" t="s">
        <v>6068</v>
      </c>
      <c r="E4238" s="149">
        <f t="shared" si="66"/>
        <v>30200510</v>
      </c>
      <c r="F4238" s="149" t="s">
        <v>1250</v>
      </c>
      <c r="G4238" s="149" t="s">
        <v>5931</v>
      </c>
      <c r="H4238" s="149" t="s">
        <v>6051</v>
      </c>
      <c r="I4238" s="149" t="s">
        <v>6063</v>
      </c>
    </row>
    <row r="4239" spans="1:9" x14ac:dyDescent="0.2">
      <c r="A4239" s="149" t="s">
        <v>2920</v>
      </c>
      <c r="D4239" s="149" t="s">
        <v>6069</v>
      </c>
      <c r="E4239" s="149">
        <f t="shared" si="66"/>
        <v>30200511</v>
      </c>
      <c r="F4239" s="149" t="s">
        <v>1250</v>
      </c>
      <c r="G4239" s="149" t="s">
        <v>5931</v>
      </c>
      <c r="H4239" s="149" t="s">
        <v>6051</v>
      </c>
      <c r="I4239" s="149" t="s">
        <v>6065</v>
      </c>
    </row>
    <row r="4240" spans="1:9" x14ac:dyDescent="0.2">
      <c r="A4240" s="149" t="s">
        <v>2920</v>
      </c>
      <c r="D4240" s="149" t="s">
        <v>6070</v>
      </c>
      <c r="E4240" s="149">
        <f t="shared" si="66"/>
        <v>30200512</v>
      </c>
      <c r="F4240" s="149" t="s">
        <v>1250</v>
      </c>
      <c r="G4240" s="149" t="s">
        <v>5931</v>
      </c>
      <c r="H4240" s="149" t="s">
        <v>6051</v>
      </c>
      <c r="I4240" s="149" t="s">
        <v>6071</v>
      </c>
    </row>
    <row r="4241" spans="1:9" x14ac:dyDescent="0.2">
      <c r="A4241" s="149" t="s">
        <v>2920</v>
      </c>
      <c r="D4241" s="149" t="s">
        <v>6072</v>
      </c>
      <c r="E4241" s="149">
        <f t="shared" si="66"/>
        <v>30200513</v>
      </c>
      <c r="F4241" s="149" t="s">
        <v>1250</v>
      </c>
      <c r="G4241" s="149" t="s">
        <v>5931</v>
      </c>
      <c r="H4241" s="149" t="s">
        <v>6051</v>
      </c>
      <c r="I4241" s="149" t="s">
        <v>6073</v>
      </c>
    </row>
    <row r="4242" spans="1:9" x14ac:dyDescent="0.2">
      <c r="A4242" s="149" t="s">
        <v>2920</v>
      </c>
      <c r="D4242" s="149" t="s">
        <v>6074</v>
      </c>
      <c r="E4242" s="149">
        <f t="shared" si="66"/>
        <v>30200514</v>
      </c>
      <c r="F4242" s="149" t="s">
        <v>1250</v>
      </c>
      <c r="G4242" s="149" t="s">
        <v>5931</v>
      </c>
      <c r="H4242" s="149" t="s">
        <v>6051</v>
      </c>
      <c r="I4242" s="149" t="s">
        <v>2383</v>
      </c>
    </row>
    <row r="4243" spans="1:9" x14ac:dyDescent="0.2">
      <c r="A4243" s="149" t="s">
        <v>2920</v>
      </c>
      <c r="D4243" s="149" t="s">
        <v>6075</v>
      </c>
      <c r="E4243" s="149">
        <f t="shared" si="66"/>
        <v>30200515</v>
      </c>
      <c r="F4243" s="149" t="s">
        <v>1250</v>
      </c>
      <c r="G4243" s="149" t="s">
        <v>5931</v>
      </c>
      <c r="H4243" s="149" t="s">
        <v>6051</v>
      </c>
      <c r="I4243" s="149" t="s">
        <v>6056</v>
      </c>
    </row>
    <row r="4244" spans="1:9" x14ac:dyDescent="0.2">
      <c r="A4244" s="149" t="s">
        <v>2920</v>
      </c>
      <c r="D4244" s="149" t="s">
        <v>6076</v>
      </c>
      <c r="E4244" s="149">
        <f t="shared" si="66"/>
        <v>30200516</v>
      </c>
      <c r="F4244" s="149" t="s">
        <v>1250</v>
      </c>
      <c r="G4244" s="149" t="s">
        <v>5931</v>
      </c>
      <c r="H4244" s="149" t="s">
        <v>6051</v>
      </c>
      <c r="I4244" s="149" t="s">
        <v>1275</v>
      </c>
    </row>
    <row r="4245" spans="1:9" x14ac:dyDescent="0.2">
      <c r="A4245" s="149" t="s">
        <v>2920</v>
      </c>
      <c r="D4245" s="149" t="s">
        <v>6077</v>
      </c>
      <c r="E4245" s="149">
        <f t="shared" si="66"/>
        <v>30200517</v>
      </c>
      <c r="F4245" s="149" t="s">
        <v>1250</v>
      </c>
      <c r="G4245" s="149" t="s">
        <v>5931</v>
      </c>
      <c r="H4245" s="149" t="s">
        <v>6051</v>
      </c>
      <c r="I4245" s="149" t="s">
        <v>6078</v>
      </c>
    </row>
    <row r="4246" spans="1:9" x14ac:dyDescent="0.2">
      <c r="A4246" s="149" t="s">
        <v>2920</v>
      </c>
      <c r="D4246" s="149" t="s">
        <v>6079</v>
      </c>
      <c r="E4246" s="149">
        <f t="shared" si="66"/>
        <v>30200518</v>
      </c>
      <c r="F4246" s="149" t="s">
        <v>1250</v>
      </c>
      <c r="G4246" s="149" t="s">
        <v>5931</v>
      </c>
      <c r="H4246" s="149" t="s">
        <v>6051</v>
      </c>
      <c r="I4246" s="149" t="s">
        <v>6078</v>
      </c>
    </row>
    <row r="4247" spans="1:9" x14ac:dyDescent="0.2">
      <c r="A4247" s="149" t="s">
        <v>2920</v>
      </c>
      <c r="D4247" s="149" t="s">
        <v>6080</v>
      </c>
      <c r="E4247" s="149">
        <f t="shared" si="66"/>
        <v>30200519</v>
      </c>
      <c r="F4247" s="149" t="s">
        <v>1250</v>
      </c>
      <c r="G4247" s="149" t="s">
        <v>5931</v>
      </c>
      <c r="H4247" s="149" t="s">
        <v>6051</v>
      </c>
      <c r="I4247" s="149" t="s">
        <v>6081</v>
      </c>
    </row>
    <row r="4248" spans="1:9" x14ac:dyDescent="0.2">
      <c r="A4248" s="149" t="s">
        <v>2920</v>
      </c>
      <c r="D4248" s="149" t="s">
        <v>6082</v>
      </c>
      <c r="E4248" s="149">
        <f t="shared" si="66"/>
        <v>30200520</v>
      </c>
      <c r="F4248" s="149" t="s">
        <v>1250</v>
      </c>
      <c r="G4248" s="149" t="s">
        <v>5931</v>
      </c>
      <c r="H4248" s="149" t="s">
        <v>6051</v>
      </c>
      <c r="I4248" s="149" t="s">
        <v>6083</v>
      </c>
    </row>
    <row r="4249" spans="1:9" x14ac:dyDescent="0.2">
      <c r="A4249" s="149" t="s">
        <v>2920</v>
      </c>
      <c r="D4249" s="149" t="s">
        <v>6084</v>
      </c>
      <c r="E4249" s="149">
        <f t="shared" si="66"/>
        <v>30200521</v>
      </c>
      <c r="F4249" s="149" t="s">
        <v>1250</v>
      </c>
      <c r="G4249" s="149" t="s">
        <v>5931</v>
      </c>
      <c r="H4249" s="149" t="s">
        <v>6051</v>
      </c>
      <c r="I4249" s="149" t="s">
        <v>6085</v>
      </c>
    </row>
    <row r="4250" spans="1:9" x14ac:dyDescent="0.2">
      <c r="A4250" s="149" t="s">
        <v>2920</v>
      </c>
      <c r="D4250" s="149" t="s">
        <v>6086</v>
      </c>
      <c r="E4250" s="149">
        <f t="shared" si="66"/>
        <v>30200522</v>
      </c>
      <c r="F4250" s="149" t="s">
        <v>1250</v>
      </c>
      <c r="G4250" s="149" t="s">
        <v>5931</v>
      </c>
      <c r="H4250" s="149" t="s">
        <v>6051</v>
      </c>
      <c r="I4250" s="149" t="s">
        <v>6087</v>
      </c>
    </row>
    <row r="4251" spans="1:9" x14ac:dyDescent="0.2">
      <c r="A4251" s="149" t="s">
        <v>2920</v>
      </c>
      <c r="D4251" s="149" t="s">
        <v>6088</v>
      </c>
      <c r="E4251" s="149">
        <f t="shared" si="66"/>
        <v>30200523</v>
      </c>
      <c r="F4251" s="149" t="s">
        <v>1250</v>
      </c>
      <c r="G4251" s="149" t="s">
        <v>5931</v>
      </c>
      <c r="H4251" s="149" t="s">
        <v>6051</v>
      </c>
      <c r="I4251" s="149" t="s">
        <v>6083</v>
      </c>
    </row>
    <row r="4252" spans="1:9" x14ac:dyDescent="0.2">
      <c r="A4252" s="149" t="s">
        <v>2920</v>
      </c>
      <c r="D4252" s="149" t="s">
        <v>6089</v>
      </c>
      <c r="E4252" s="149">
        <f t="shared" si="66"/>
        <v>30200524</v>
      </c>
      <c r="F4252" s="149" t="s">
        <v>1250</v>
      </c>
      <c r="G4252" s="149" t="s">
        <v>5931</v>
      </c>
      <c r="H4252" s="149" t="s">
        <v>6051</v>
      </c>
      <c r="I4252" s="149" t="s">
        <v>6085</v>
      </c>
    </row>
    <row r="4253" spans="1:9" x14ac:dyDescent="0.2">
      <c r="A4253" s="149" t="s">
        <v>2920</v>
      </c>
      <c r="D4253" s="149" t="s">
        <v>6090</v>
      </c>
      <c r="E4253" s="149">
        <f t="shared" si="66"/>
        <v>30200525</v>
      </c>
      <c r="F4253" s="149" t="s">
        <v>1250</v>
      </c>
      <c r="G4253" s="149" t="s">
        <v>5931</v>
      </c>
      <c r="H4253" s="149" t="s">
        <v>6051</v>
      </c>
      <c r="I4253" s="149" t="s">
        <v>6087</v>
      </c>
    </row>
    <row r="4254" spans="1:9" x14ac:dyDescent="0.2">
      <c r="A4254" s="149" t="s">
        <v>2920</v>
      </c>
      <c r="D4254" s="149" t="s">
        <v>6091</v>
      </c>
      <c r="E4254" s="149">
        <f t="shared" si="66"/>
        <v>30200526</v>
      </c>
      <c r="F4254" s="149" t="s">
        <v>1250</v>
      </c>
      <c r="G4254" s="149" t="s">
        <v>5931</v>
      </c>
      <c r="H4254" s="149" t="s">
        <v>6051</v>
      </c>
      <c r="I4254" s="149" t="s">
        <v>2383</v>
      </c>
    </row>
    <row r="4255" spans="1:9" x14ac:dyDescent="0.2">
      <c r="A4255" s="149" t="s">
        <v>2920</v>
      </c>
      <c r="D4255" s="149" t="s">
        <v>6092</v>
      </c>
      <c r="E4255" s="149">
        <f t="shared" si="66"/>
        <v>30200527</v>
      </c>
      <c r="F4255" s="149" t="s">
        <v>1250</v>
      </c>
      <c r="G4255" s="149" t="s">
        <v>5931</v>
      </c>
      <c r="H4255" s="149" t="s">
        <v>6051</v>
      </c>
      <c r="I4255" s="149" t="s">
        <v>6093</v>
      </c>
    </row>
    <row r="4256" spans="1:9" x14ac:dyDescent="0.2">
      <c r="A4256" s="149" t="s">
        <v>2920</v>
      </c>
      <c r="D4256" s="149" t="s">
        <v>6094</v>
      </c>
      <c r="E4256" s="149">
        <f t="shared" si="66"/>
        <v>30200528</v>
      </c>
      <c r="F4256" s="149" t="s">
        <v>1250</v>
      </c>
      <c r="G4256" s="149" t="s">
        <v>5931</v>
      </c>
      <c r="H4256" s="149" t="s">
        <v>6051</v>
      </c>
      <c r="I4256" s="149" t="s">
        <v>6095</v>
      </c>
    </row>
    <row r="4257" spans="1:12" x14ac:dyDescent="0.2">
      <c r="A4257" s="149" t="s">
        <v>2920</v>
      </c>
      <c r="D4257" s="149" t="s">
        <v>6096</v>
      </c>
      <c r="E4257" s="149">
        <f t="shared" si="66"/>
        <v>30200530</v>
      </c>
      <c r="F4257" s="149" t="s">
        <v>1250</v>
      </c>
      <c r="G4257" s="149" t="s">
        <v>5931</v>
      </c>
      <c r="H4257" s="149" t="s">
        <v>6051</v>
      </c>
      <c r="I4257" s="149" t="s">
        <v>6097</v>
      </c>
    </row>
    <row r="4258" spans="1:12" x14ac:dyDescent="0.2">
      <c r="A4258" s="149" t="s">
        <v>2920</v>
      </c>
      <c r="D4258" s="149" t="s">
        <v>6098</v>
      </c>
      <c r="E4258" s="149">
        <f t="shared" si="66"/>
        <v>30200531</v>
      </c>
      <c r="F4258" s="149" t="s">
        <v>1250</v>
      </c>
      <c r="G4258" s="149" t="s">
        <v>5931</v>
      </c>
      <c r="H4258" s="149" t="s">
        <v>6051</v>
      </c>
      <c r="I4258" s="149" t="s">
        <v>6519</v>
      </c>
    </row>
    <row r="4259" spans="1:12" x14ac:dyDescent="0.2">
      <c r="A4259" s="149" t="s">
        <v>2920</v>
      </c>
      <c r="D4259" s="149" t="s">
        <v>6099</v>
      </c>
      <c r="E4259" s="149">
        <f t="shared" si="66"/>
        <v>30200532</v>
      </c>
      <c r="F4259" s="149" t="s">
        <v>1250</v>
      </c>
      <c r="G4259" s="149" t="s">
        <v>5931</v>
      </c>
      <c r="H4259" s="149" t="s">
        <v>6051</v>
      </c>
      <c r="I4259" s="149" t="s">
        <v>6100</v>
      </c>
    </row>
    <row r="4260" spans="1:12" x14ac:dyDescent="0.2">
      <c r="A4260" s="149" t="s">
        <v>2920</v>
      </c>
      <c r="D4260" s="149" t="s">
        <v>9041</v>
      </c>
      <c r="E4260" s="149">
        <f t="shared" si="66"/>
        <v>30200537</v>
      </c>
      <c r="F4260" s="149" t="s">
        <v>1250</v>
      </c>
      <c r="G4260" s="149" t="s">
        <v>5931</v>
      </c>
      <c r="H4260" s="149" t="s">
        <v>6051</v>
      </c>
      <c r="I4260" s="149" t="s">
        <v>9042</v>
      </c>
    </row>
    <row r="4261" spans="1:12" x14ac:dyDescent="0.2">
      <c r="A4261" s="149" t="s">
        <v>2920</v>
      </c>
      <c r="D4261" s="149" t="s">
        <v>9043</v>
      </c>
      <c r="E4261" s="149">
        <f t="shared" si="66"/>
        <v>30200538</v>
      </c>
      <c r="F4261" s="149" t="s">
        <v>1250</v>
      </c>
      <c r="G4261" s="149" t="s">
        <v>5931</v>
      </c>
      <c r="H4261" s="149" t="s">
        <v>6051</v>
      </c>
      <c r="I4261" s="149" t="s">
        <v>9044</v>
      </c>
    </row>
    <row r="4262" spans="1:12" x14ac:dyDescent="0.2">
      <c r="A4262" s="149" t="s">
        <v>2920</v>
      </c>
      <c r="D4262" s="149" t="s">
        <v>9045</v>
      </c>
      <c r="E4262" s="149">
        <f t="shared" si="66"/>
        <v>30200540</v>
      </c>
      <c r="F4262" s="149" t="s">
        <v>1250</v>
      </c>
      <c r="G4262" s="149" t="s">
        <v>5931</v>
      </c>
      <c r="H4262" s="149" t="s">
        <v>6051</v>
      </c>
      <c r="I4262" s="149" t="s">
        <v>9046</v>
      </c>
    </row>
    <row r="4263" spans="1:12" x14ac:dyDescent="0.2">
      <c r="A4263" s="149" t="s">
        <v>2920</v>
      </c>
      <c r="D4263" s="149" t="s">
        <v>9047</v>
      </c>
      <c r="E4263" s="149">
        <f t="shared" si="66"/>
        <v>30200550</v>
      </c>
      <c r="F4263" s="149" t="s">
        <v>1250</v>
      </c>
      <c r="G4263" s="149" t="s">
        <v>5931</v>
      </c>
      <c r="H4263" s="149" t="s">
        <v>6051</v>
      </c>
      <c r="I4263" s="149" t="s">
        <v>9048</v>
      </c>
    </row>
    <row r="4264" spans="1:12" x14ac:dyDescent="0.2">
      <c r="A4264" s="149" t="s">
        <v>2920</v>
      </c>
      <c r="D4264" s="149" t="s">
        <v>9049</v>
      </c>
      <c r="E4264" s="149">
        <f t="shared" si="66"/>
        <v>30200551</v>
      </c>
      <c r="F4264" s="149" t="s">
        <v>1250</v>
      </c>
      <c r="G4264" s="149" t="s">
        <v>5931</v>
      </c>
      <c r="H4264" s="149" t="s">
        <v>6051</v>
      </c>
      <c r="I4264" s="149" t="s">
        <v>9050</v>
      </c>
    </row>
    <row r="4265" spans="1:12" x14ac:dyDescent="0.2">
      <c r="A4265" s="149" t="s">
        <v>2920</v>
      </c>
      <c r="D4265" s="149" t="s">
        <v>9051</v>
      </c>
      <c r="E4265" s="149">
        <f t="shared" si="66"/>
        <v>30200552</v>
      </c>
      <c r="F4265" s="149" t="s">
        <v>1250</v>
      </c>
      <c r="G4265" s="149" t="s">
        <v>5931</v>
      </c>
      <c r="H4265" s="149" t="s">
        <v>6051</v>
      </c>
      <c r="I4265" s="149" t="s">
        <v>9052</v>
      </c>
    </row>
    <row r="4266" spans="1:12" x14ac:dyDescent="0.2">
      <c r="A4266" s="149" t="s">
        <v>2920</v>
      </c>
      <c r="D4266" s="149" t="s">
        <v>9053</v>
      </c>
      <c r="E4266" s="149">
        <f t="shared" si="66"/>
        <v>30200553</v>
      </c>
      <c r="F4266" s="149" t="s">
        <v>1250</v>
      </c>
      <c r="G4266" s="149" t="s">
        <v>5931</v>
      </c>
      <c r="H4266" s="149" t="s">
        <v>6051</v>
      </c>
      <c r="I4266" s="149" t="s">
        <v>9054</v>
      </c>
    </row>
    <row r="4267" spans="1:12" x14ac:dyDescent="0.2">
      <c r="A4267" s="149" t="s">
        <v>2920</v>
      </c>
      <c r="D4267" s="149" t="s">
        <v>9055</v>
      </c>
      <c r="E4267" s="149">
        <f t="shared" si="66"/>
        <v>30200554</v>
      </c>
      <c r="F4267" s="149" t="s">
        <v>1250</v>
      </c>
      <c r="G4267" s="149" t="s">
        <v>5931</v>
      </c>
      <c r="H4267" s="149" t="s">
        <v>6051</v>
      </c>
      <c r="I4267" s="149" t="s">
        <v>9056</v>
      </c>
      <c r="K4267" s="151">
        <v>37732</v>
      </c>
      <c r="L4267" s="149" t="s">
        <v>9057</v>
      </c>
    </row>
    <row r="4268" spans="1:12" x14ac:dyDescent="0.2">
      <c r="A4268" s="149" t="s">
        <v>2920</v>
      </c>
      <c r="D4268" s="149" t="s">
        <v>9058</v>
      </c>
      <c r="E4268" s="149">
        <f t="shared" si="66"/>
        <v>30200555</v>
      </c>
      <c r="F4268" s="149" t="s">
        <v>1250</v>
      </c>
      <c r="G4268" s="149" t="s">
        <v>5931</v>
      </c>
      <c r="H4268" s="149" t="s">
        <v>6051</v>
      </c>
      <c r="I4268" s="149" t="s">
        <v>9059</v>
      </c>
    </row>
    <row r="4269" spans="1:12" x14ac:dyDescent="0.2">
      <c r="A4269" s="149" t="s">
        <v>2920</v>
      </c>
      <c r="D4269" s="149" t="s">
        <v>9060</v>
      </c>
      <c r="E4269" s="149">
        <f t="shared" si="66"/>
        <v>30200556</v>
      </c>
      <c r="F4269" s="149" t="s">
        <v>1250</v>
      </c>
      <c r="G4269" s="149" t="s">
        <v>5931</v>
      </c>
      <c r="H4269" s="149" t="s">
        <v>6051</v>
      </c>
      <c r="I4269" s="149" t="s">
        <v>9061</v>
      </c>
      <c r="J4269" s="151">
        <v>37732</v>
      </c>
    </row>
    <row r="4270" spans="1:12" x14ac:dyDescent="0.2">
      <c r="A4270" s="149" t="s">
        <v>2920</v>
      </c>
      <c r="D4270" s="149" t="s">
        <v>9062</v>
      </c>
      <c r="E4270" s="149">
        <f t="shared" si="66"/>
        <v>30200557</v>
      </c>
      <c r="F4270" s="149" t="s">
        <v>1250</v>
      </c>
      <c r="G4270" s="149" t="s">
        <v>5931</v>
      </c>
      <c r="H4270" s="149" t="s">
        <v>6051</v>
      </c>
      <c r="I4270" s="149" t="s">
        <v>11806</v>
      </c>
      <c r="J4270" s="151">
        <v>37732</v>
      </c>
    </row>
    <row r="4271" spans="1:12" x14ac:dyDescent="0.2">
      <c r="A4271" s="149" t="s">
        <v>2920</v>
      </c>
      <c r="D4271" s="149" t="s">
        <v>11807</v>
      </c>
      <c r="E4271" s="149">
        <f t="shared" si="66"/>
        <v>30200560</v>
      </c>
      <c r="F4271" s="149" t="s">
        <v>1250</v>
      </c>
      <c r="G4271" s="149" t="s">
        <v>5931</v>
      </c>
      <c r="H4271" s="149" t="s">
        <v>6051</v>
      </c>
      <c r="I4271" s="149" t="s">
        <v>11808</v>
      </c>
      <c r="K4271" s="151">
        <v>37732</v>
      </c>
      <c r="L4271" s="149" t="s">
        <v>11809</v>
      </c>
    </row>
    <row r="4272" spans="1:12" x14ac:dyDescent="0.2">
      <c r="A4272" s="149" t="s">
        <v>2920</v>
      </c>
      <c r="D4272" s="149" t="s">
        <v>11810</v>
      </c>
      <c r="E4272" s="149">
        <f t="shared" si="66"/>
        <v>30200561</v>
      </c>
      <c r="F4272" s="149" t="s">
        <v>1250</v>
      </c>
      <c r="G4272" s="149" t="s">
        <v>5931</v>
      </c>
      <c r="H4272" s="149" t="s">
        <v>6051</v>
      </c>
      <c r="I4272" s="149" t="s">
        <v>11811</v>
      </c>
    </row>
    <row r="4273" spans="1:9" x14ac:dyDescent="0.2">
      <c r="A4273" s="149" t="s">
        <v>2920</v>
      </c>
      <c r="D4273" s="149" t="s">
        <v>11812</v>
      </c>
      <c r="E4273" s="149">
        <f t="shared" si="66"/>
        <v>30200562</v>
      </c>
      <c r="F4273" s="149" t="s">
        <v>1250</v>
      </c>
      <c r="G4273" s="149" t="s">
        <v>5931</v>
      </c>
      <c r="H4273" s="149" t="s">
        <v>6051</v>
      </c>
      <c r="I4273" s="149" t="s">
        <v>11813</v>
      </c>
    </row>
    <row r="4274" spans="1:9" x14ac:dyDescent="0.2">
      <c r="A4274" s="149" t="s">
        <v>2920</v>
      </c>
      <c r="D4274" s="149" t="s">
        <v>11814</v>
      </c>
      <c r="E4274" s="149">
        <f t="shared" si="66"/>
        <v>30200563</v>
      </c>
      <c r="F4274" s="149" t="s">
        <v>1250</v>
      </c>
      <c r="G4274" s="149" t="s">
        <v>5931</v>
      </c>
      <c r="H4274" s="149" t="s">
        <v>6051</v>
      </c>
      <c r="I4274" s="149" t="s">
        <v>14594</v>
      </c>
    </row>
    <row r="4275" spans="1:9" x14ac:dyDescent="0.2">
      <c r="A4275" s="149" t="s">
        <v>2920</v>
      </c>
      <c r="D4275" s="149" t="s">
        <v>14595</v>
      </c>
      <c r="E4275" s="149">
        <f t="shared" si="66"/>
        <v>30200564</v>
      </c>
      <c r="F4275" s="149" t="s">
        <v>1250</v>
      </c>
      <c r="G4275" s="149" t="s">
        <v>5931</v>
      </c>
      <c r="H4275" s="149" t="s">
        <v>6051</v>
      </c>
      <c r="I4275" s="149" t="s">
        <v>14596</v>
      </c>
    </row>
    <row r="4276" spans="1:9" x14ac:dyDescent="0.2">
      <c r="A4276" s="149" t="s">
        <v>2920</v>
      </c>
      <c r="D4276" s="149" t="s">
        <v>14597</v>
      </c>
      <c r="E4276" s="149">
        <f t="shared" si="66"/>
        <v>30200565</v>
      </c>
      <c r="F4276" s="149" t="s">
        <v>1250</v>
      </c>
      <c r="G4276" s="149" t="s">
        <v>5931</v>
      </c>
      <c r="H4276" s="149" t="s">
        <v>6051</v>
      </c>
      <c r="I4276" s="149" t="s">
        <v>14598</v>
      </c>
    </row>
    <row r="4277" spans="1:9" x14ac:dyDescent="0.2">
      <c r="A4277" s="149" t="s">
        <v>2920</v>
      </c>
      <c r="D4277" s="149" t="s">
        <v>14599</v>
      </c>
      <c r="E4277" s="149">
        <f t="shared" si="66"/>
        <v>30200601</v>
      </c>
      <c r="F4277" s="149" t="s">
        <v>1250</v>
      </c>
      <c r="G4277" s="149" t="s">
        <v>5931</v>
      </c>
      <c r="H4277" s="149" t="s">
        <v>14600</v>
      </c>
      <c r="I4277" s="149" t="s">
        <v>6052</v>
      </c>
    </row>
    <row r="4278" spans="1:9" x14ac:dyDescent="0.2">
      <c r="A4278" s="149" t="s">
        <v>2920</v>
      </c>
      <c r="D4278" s="149" t="s">
        <v>14601</v>
      </c>
      <c r="E4278" s="149">
        <f t="shared" si="66"/>
        <v>30200602</v>
      </c>
      <c r="F4278" s="149" t="s">
        <v>1250</v>
      </c>
      <c r="G4278" s="149" t="s">
        <v>5931</v>
      </c>
      <c r="H4278" s="149" t="s">
        <v>14600</v>
      </c>
      <c r="I4278" s="149" t="s">
        <v>6054</v>
      </c>
    </row>
    <row r="4279" spans="1:9" x14ac:dyDescent="0.2">
      <c r="A4279" s="149" t="s">
        <v>2920</v>
      </c>
      <c r="D4279" s="149" t="s">
        <v>14602</v>
      </c>
      <c r="E4279" s="149">
        <f t="shared" si="66"/>
        <v>30200603</v>
      </c>
      <c r="F4279" s="149" t="s">
        <v>1250</v>
      </c>
      <c r="G4279" s="149" t="s">
        <v>5931</v>
      </c>
      <c r="H4279" s="149" t="s">
        <v>14600</v>
      </c>
      <c r="I4279" s="149" t="s">
        <v>6056</v>
      </c>
    </row>
    <row r="4280" spans="1:9" x14ac:dyDescent="0.2">
      <c r="A4280" s="149" t="s">
        <v>2920</v>
      </c>
      <c r="D4280" s="149" t="s">
        <v>14603</v>
      </c>
      <c r="E4280" s="149">
        <f t="shared" si="66"/>
        <v>30200604</v>
      </c>
      <c r="F4280" s="149" t="s">
        <v>1250</v>
      </c>
      <c r="G4280" s="149" t="s">
        <v>5931</v>
      </c>
      <c r="H4280" s="149" t="s">
        <v>14600</v>
      </c>
      <c r="I4280" s="149" t="s">
        <v>1273</v>
      </c>
    </row>
    <row r="4281" spans="1:9" x14ac:dyDescent="0.2">
      <c r="A4281" s="149" t="s">
        <v>2920</v>
      </c>
      <c r="D4281" s="149" t="s">
        <v>14604</v>
      </c>
      <c r="E4281" s="149">
        <f t="shared" si="66"/>
        <v>30200605</v>
      </c>
      <c r="F4281" s="149" t="s">
        <v>1250</v>
      </c>
      <c r="G4281" s="149" t="s">
        <v>5931</v>
      </c>
      <c r="H4281" s="149" t="s">
        <v>14600</v>
      </c>
      <c r="I4281" s="149" t="s">
        <v>6059</v>
      </c>
    </row>
    <row r="4282" spans="1:9" x14ac:dyDescent="0.2">
      <c r="A4282" s="149" t="s">
        <v>2920</v>
      </c>
      <c r="D4282" s="149" t="s">
        <v>14605</v>
      </c>
      <c r="E4282" s="149">
        <f t="shared" si="66"/>
        <v>30200606</v>
      </c>
      <c r="F4282" s="149" t="s">
        <v>1250</v>
      </c>
      <c r="G4282" s="149" t="s">
        <v>5931</v>
      </c>
      <c r="H4282" s="149" t="s">
        <v>14600</v>
      </c>
      <c r="I4282" s="149" t="s">
        <v>6061</v>
      </c>
    </row>
    <row r="4283" spans="1:9" x14ac:dyDescent="0.2">
      <c r="A4283" s="149" t="s">
        <v>2920</v>
      </c>
      <c r="D4283" s="149" t="s">
        <v>14606</v>
      </c>
      <c r="E4283" s="149">
        <f t="shared" si="66"/>
        <v>30200607</v>
      </c>
      <c r="F4283" s="149" t="s">
        <v>1250</v>
      </c>
      <c r="G4283" s="149" t="s">
        <v>5931</v>
      </c>
      <c r="H4283" s="149" t="s">
        <v>14600</v>
      </c>
      <c r="I4283" s="149" t="s">
        <v>6063</v>
      </c>
    </row>
    <row r="4284" spans="1:9" x14ac:dyDescent="0.2">
      <c r="A4284" s="149" t="s">
        <v>2920</v>
      </c>
      <c r="D4284" s="149" t="s">
        <v>14607</v>
      </c>
      <c r="E4284" s="149">
        <f t="shared" si="66"/>
        <v>30200608</v>
      </c>
      <c r="F4284" s="149" t="s">
        <v>1250</v>
      </c>
      <c r="G4284" s="149" t="s">
        <v>5931</v>
      </c>
      <c r="H4284" s="149" t="s">
        <v>14600</v>
      </c>
      <c r="I4284" s="149" t="s">
        <v>6065</v>
      </c>
    </row>
    <row r="4285" spans="1:9" x14ac:dyDescent="0.2">
      <c r="A4285" s="149" t="s">
        <v>2920</v>
      </c>
      <c r="D4285" s="149" t="s">
        <v>14608</v>
      </c>
      <c r="E4285" s="149">
        <f t="shared" si="66"/>
        <v>30200609</v>
      </c>
      <c r="F4285" s="149" t="s">
        <v>1250</v>
      </c>
      <c r="G4285" s="149" t="s">
        <v>5931</v>
      </c>
      <c r="H4285" s="149" t="s">
        <v>14600</v>
      </c>
      <c r="I4285" s="149" t="s">
        <v>6067</v>
      </c>
    </row>
    <row r="4286" spans="1:9" x14ac:dyDescent="0.2">
      <c r="A4286" s="149" t="s">
        <v>2920</v>
      </c>
      <c r="D4286" s="149" t="s">
        <v>14609</v>
      </c>
      <c r="E4286" s="149">
        <f t="shared" si="66"/>
        <v>30200610</v>
      </c>
      <c r="F4286" s="149" t="s">
        <v>1250</v>
      </c>
      <c r="G4286" s="149" t="s">
        <v>5931</v>
      </c>
      <c r="H4286" s="149" t="s">
        <v>14600</v>
      </c>
      <c r="I4286" s="149" t="s">
        <v>6063</v>
      </c>
    </row>
    <row r="4287" spans="1:9" x14ac:dyDescent="0.2">
      <c r="A4287" s="149" t="s">
        <v>2920</v>
      </c>
      <c r="D4287" s="149" t="s">
        <v>14610</v>
      </c>
      <c r="E4287" s="149">
        <f t="shared" si="66"/>
        <v>30200611</v>
      </c>
      <c r="F4287" s="149" t="s">
        <v>1250</v>
      </c>
      <c r="G4287" s="149" t="s">
        <v>5931</v>
      </c>
      <c r="H4287" s="149" t="s">
        <v>14600</v>
      </c>
      <c r="I4287" s="149" t="s">
        <v>6065</v>
      </c>
    </row>
    <row r="4288" spans="1:9" x14ac:dyDescent="0.2">
      <c r="A4288" s="149" t="s">
        <v>2920</v>
      </c>
      <c r="D4288" s="149" t="s">
        <v>14611</v>
      </c>
      <c r="E4288" s="149">
        <f t="shared" si="66"/>
        <v>30200699</v>
      </c>
      <c r="F4288" s="149" t="s">
        <v>1250</v>
      </c>
      <c r="G4288" s="149" t="s">
        <v>5931</v>
      </c>
      <c r="H4288" s="149" t="s">
        <v>14600</v>
      </c>
      <c r="I4288" s="149" t="s">
        <v>2383</v>
      </c>
    </row>
    <row r="4289" spans="1:9" x14ac:dyDescent="0.2">
      <c r="A4289" s="149" t="s">
        <v>2920</v>
      </c>
      <c r="D4289" s="149" t="s">
        <v>14612</v>
      </c>
      <c r="E4289" s="149">
        <f t="shared" si="66"/>
        <v>30200701</v>
      </c>
      <c r="F4289" s="149" t="s">
        <v>1250</v>
      </c>
      <c r="G4289" s="149" t="s">
        <v>5931</v>
      </c>
      <c r="H4289" s="149" t="s">
        <v>14613</v>
      </c>
      <c r="I4289" s="149" t="s">
        <v>14614</v>
      </c>
    </row>
    <row r="4290" spans="1:9" x14ac:dyDescent="0.2">
      <c r="A4290" s="149" t="s">
        <v>2920</v>
      </c>
      <c r="D4290" s="149" t="s">
        <v>14615</v>
      </c>
      <c r="E4290" s="149">
        <f t="shared" ref="E4290:E4353" si="67">VALUE(D4290)</f>
        <v>30200702</v>
      </c>
      <c r="F4290" s="149" t="s">
        <v>1250</v>
      </c>
      <c r="G4290" s="149" t="s">
        <v>5931</v>
      </c>
      <c r="H4290" s="149" t="s">
        <v>14613</v>
      </c>
      <c r="I4290" s="149" t="s">
        <v>14614</v>
      </c>
    </row>
    <row r="4291" spans="1:9" x14ac:dyDescent="0.2">
      <c r="A4291" s="149" t="s">
        <v>2920</v>
      </c>
      <c r="D4291" s="149" t="s">
        <v>14616</v>
      </c>
      <c r="E4291" s="149">
        <f t="shared" si="67"/>
        <v>30200703</v>
      </c>
      <c r="F4291" s="149" t="s">
        <v>1250</v>
      </c>
      <c r="G4291" s="149" t="s">
        <v>5931</v>
      </c>
      <c r="H4291" s="149" t="s">
        <v>14613</v>
      </c>
      <c r="I4291" s="149" t="s">
        <v>14617</v>
      </c>
    </row>
    <row r="4292" spans="1:9" x14ac:dyDescent="0.2">
      <c r="A4292" s="149" t="s">
        <v>2920</v>
      </c>
      <c r="D4292" s="149" t="s">
        <v>11880</v>
      </c>
      <c r="E4292" s="149">
        <f t="shared" si="67"/>
        <v>30200704</v>
      </c>
      <c r="F4292" s="149" t="s">
        <v>1250</v>
      </c>
      <c r="G4292" s="149" t="s">
        <v>5931</v>
      </c>
      <c r="H4292" s="149" t="s">
        <v>14613</v>
      </c>
      <c r="I4292" s="149" t="s">
        <v>11881</v>
      </c>
    </row>
    <row r="4293" spans="1:9" x14ac:dyDescent="0.2">
      <c r="A4293" s="149" t="s">
        <v>2920</v>
      </c>
      <c r="D4293" s="149" t="s">
        <v>11882</v>
      </c>
      <c r="E4293" s="149">
        <f t="shared" si="67"/>
        <v>30200705</v>
      </c>
      <c r="F4293" s="149" t="s">
        <v>1250</v>
      </c>
      <c r="G4293" s="149" t="s">
        <v>5931</v>
      </c>
      <c r="H4293" s="149" t="s">
        <v>14613</v>
      </c>
      <c r="I4293" s="149" t="s">
        <v>11883</v>
      </c>
    </row>
    <row r="4294" spans="1:9" x14ac:dyDescent="0.2">
      <c r="A4294" s="149" t="s">
        <v>2920</v>
      </c>
      <c r="D4294" s="149" t="s">
        <v>11884</v>
      </c>
      <c r="E4294" s="149">
        <f t="shared" si="67"/>
        <v>30200706</v>
      </c>
      <c r="F4294" s="149" t="s">
        <v>1250</v>
      </c>
      <c r="G4294" s="149" t="s">
        <v>5931</v>
      </c>
      <c r="H4294" s="149" t="s">
        <v>14613</v>
      </c>
      <c r="I4294" s="149" t="s">
        <v>11885</v>
      </c>
    </row>
    <row r="4295" spans="1:9" x14ac:dyDescent="0.2">
      <c r="A4295" s="149" t="s">
        <v>2920</v>
      </c>
      <c r="D4295" s="149" t="s">
        <v>11886</v>
      </c>
      <c r="E4295" s="149">
        <f t="shared" si="67"/>
        <v>30200707</v>
      </c>
      <c r="F4295" s="149" t="s">
        <v>1250</v>
      </c>
      <c r="G4295" s="149" t="s">
        <v>5931</v>
      </c>
      <c r="H4295" s="149" t="s">
        <v>14613</v>
      </c>
      <c r="I4295" s="149" t="s">
        <v>11887</v>
      </c>
    </row>
    <row r="4296" spans="1:9" x14ac:dyDescent="0.2">
      <c r="A4296" s="149" t="s">
        <v>2920</v>
      </c>
      <c r="D4296" s="149" t="s">
        <v>11888</v>
      </c>
      <c r="E4296" s="149">
        <f t="shared" si="67"/>
        <v>30200708</v>
      </c>
      <c r="F4296" s="149" t="s">
        <v>1250</v>
      </c>
      <c r="G4296" s="149" t="s">
        <v>5931</v>
      </c>
      <c r="H4296" s="149" t="s">
        <v>14613</v>
      </c>
      <c r="I4296" s="149" t="s">
        <v>11889</v>
      </c>
    </row>
    <row r="4297" spans="1:9" x14ac:dyDescent="0.2">
      <c r="A4297" s="149" t="s">
        <v>2920</v>
      </c>
      <c r="D4297" s="149" t="s">
        <v>11890</v>
      </c>
      <c r="E4297" s="149">
        <f t="shared" si="67"/>
        <v>30200709</v>
      </c>
      <c r="F4297" s="149" t="s">
        <v>1250</v>
      </c>
      <c r="G4297" s="149" t="s">
        <v>5931</v>
      </c>
      <c r="H4297" s="149" t="s">
        <v>14613</v>
      </c>
      <c r="I4297" s="149" t="s">
        <v>11891</v>
      </c>
    </row>
    <row r="4298" spans="1:9" x14ac:dyDescent="0.2">
      <c r="A4298" s="149" t="s">
        <v>2920</v>
      </c>
      <c r="D4298" s="149" t="s">
        <v>11892</v>
      </c>
      <c r="E4298" s="149">
        <f t="shared" si="67"/>
        <v>30200710</v>
      </c>
      <c r="F4298" s="149" t="s">
        <v>1250</v>
      </c>
      <c r="G4298" s="149" t="s">
        <v>5931</v>
      </c>
      <c r="H4298" s="149" t="s">
        <v>14613</v>
      </c>
      <c r="I4298" s="149" t="s">
        <v>9111</v>
      </c>
    </row>
    <row r="4299" spans="1:9" x14ac:dyDescent="0.2">
      <c r="A4299" s="149" t="s">
        <v>2920</v>
      </c>
      <c r="D4299" s="149" t="s">
        <v>9112</v>
      </c>
      <c r="E4299" s="149">
        <f t="shared" si="67"/>
        <v>30200711</v>
      </c>
      <c r="F4299" s="149" t="s">
        <v>1250</v>
      </c>
      <c r="G4299" s="149" t="s">
        <v>5931</v>
      </c>
      <c r="H4299" s="149" t="s">
        <v>14613</v>
      </c>
      <c r="I4299" s="149" t="s">
        <v>9113</v>
      </c>
    </row>
    <row r="4300" spans="1:9" x14ac:dyDescent="0.2">
      <c r="A4300" s="149" t="s">
        <v>2920</v>
      </c>
      <c r="D4300" s="149" t="s">
        <v>9114</v>
      </c>
      <c r="E4300" s="149">
        <f t="shared" si="67"/>
        <v>30200712</v>
      </c>
      <c r="F4300" s="149" t="s">
        <v>1250</v>
      </c>
      <c r="G4300" s="149" t="s">
        <v>5931</v>
      </c>
      <c r="H4300" s="149" t="s">
        <v>14613</v>
      </c>
      <c r="I4300" s="149" t="s">
        <v>9115</v>
      </c>
    </row>
    <row r="4301" spans="1:9" x14ac:dyDescent="0.2">
      <c r="A4301" s="149" t="s">
        <v>2920</v>
      </c>
      <c r="D4301" s="149" t="s">
        <v>9116</v>
      </c>
      <c r="E4301" s="149">
        <f t="shared" si="67"/>
        <v>30200713</v>
      </c>
      <c r="F4301" s="149" t="s">
        <v>1250</v>
      </c>
      <c r="G4301" s="149" t="s">
        <v>5931</v>
      </c>
      <c r="H4301" s="149" t="s">
        <v>14613</v>
      </c>
      <c r="I4301" s="149" t="s">
        <v>9117</v>
      </c>
    </row>
    <row r="4302" spans="1:9" x14ac:dyDescent="0.2">
      <c r="A4302" s="149" t="s">
        <v>2920</v>
      </c>
      <c r="D4302" s="149" t="s">
        <v>9118</v>
      </c>
      <c r="E4302" s="149">
        <f t="shared" si="67"/>
        <v>30200714</v>
      </c>
      <c r="F4302" s="149" t="s">
        <v>1250</v>
      </c>
      <c r="G4302" s="149" t="s">
        <v>5931</v>
      </c>
      <c r="H4302" s="149" t="s">
        <v>14613</v>
      </c>
      <c r="I4302" s="149" t="s">
        <v>9119</v>
      </c>
    </row>
    <row r="4303" spans="1:9" x14ac:dyDescent="0.2">
      <c r="A4303" s="149" t="s">
        <v>2920</v>
      </c>
      <c r="D4303" s="149" t="s">
        <v>9120</v>
      </c>
      <c r="E4303" s="149">
        <f t="shared" si="67"/>
        <v>30200721</v>
      </c>
      <c r="F4303" s="149" t="s">
        <v>1250</v>
      </c>
      <c r="G4303" s="149" t="s">
        <v>5931</v>
      </c>
      <c r="H4303" s="149" t="s">
        <v>14613</v>
      </c>
      <c r="I4303" s="149" t="s">
        <v>9121</v>
      </c>
    </row>
    <row r="4304" spans="1:9" x14ac:dyDescent="0.2">
      <c r="A4304" s="149" t="s">
        <v>2920</v>
      </c>
      <c r="D4304" s="149" t="s">
        <v>9122</v>
      </c>
      <c r="E4304" s="149">
        <f t="shared" si="67"/>
        <v>30200722</v>
      </c>
      <c r="F4304" s="149" t="s">
        <v>1250</v>
      </c>
      <c r="G4304" s="149" t="s">
        <v>5931</v>
      </c>
      <c r="H4304" s="149" t="s">
        <v>14613</v>
      </c>
      <c r="I4304" s="149" t="s">
        <v>9123</v>
      </c>
    </row>
    <row r="4305" spans="1:9" x14ac:dyDescent="0.2">
      <c r="A4305" s="149" t="s">
        <v>2920</v>
      </c>
      <c r="D4305" s="149" t="s">
        <v>9124</v>
      </c>
      <c r="E4305" s="149">
        <f t="shared" si="67"/>
        <v>30200723</v>
      </c>
      <c r="F4305" s="149" t="s">
        <v>1250</v>
      </c>
      <c r="G4305" s="149" t="s">
        <v>5931</v>
      </c>
      <c r="H4305" s="149" t="s">
        <v>14613</v>
      </c>
      <c r="I4305" s="149" t="s">
        <v>9125</v>
      </c>
    </row>
    <row r="4306" spans="1:9" x14ac:dyDescent="0.2">
      <c r="A4306" s="149" t="s">
        <v>2920</v>
      </c>
      <c r="D4306" s="149" t="s">
        <v>9126</v>
      </c>
      <c r="E4306" s="149">
        <f t="shared" si="67"/>
        <v>30200724</v>
      </c>
      <c r="F4306" s="149" t="s">
        <v>1250</v>
      </c>
      <c r="G4306" s="149" t="s">
        <v>5931</v>
      </c>
      <c r="H4306" s="149" t="s">
        <v>14613</v>
      </c>
      <c r="I4306" s="149" t="s">
        <v>9127</v>
      </c>
    </row>
    <row r="4307" spans="1:9" x14ac:dyDescent="0.2">
      <c r="A4307" s="149" t="s">
        <v>2920</v>
      </c>
      <c r="D4307" s="149" t="s">
        <v>9128</v>
      </c>
      <c r="E4307" s="149">
        <f t="shared" si="67"/>
        <v>30200730</v>
      </c>
      <c r="F4307" s="149" t="s">
        <v>1250</v>
      </c>
      <c r="G4307" s="149" t="s">
        <v>5931</v>
      </c>
      <c r="H4307" s="149" t="s">
        <v>14613</v>
      </c>
      <c r="I4307" s="149" t="s">
        <v>14614</v>
      </c>
    </row>
    <row r="4308" spans="1:9" x14ac:dyDescent="0.2">
      <c r="A4308" s="149" t="s">
        <v>2920</v>
      </c>
      <c r="D4308" s="149" t="s">
        <v>9129</v>
      </c>
      <c r="E4308" s="149">
        <f t="shared" si="67"/>
        <v>30200731</v>
      </c>
      <c r="F4308" s="149" t="s">
        <v>1250</v>
      </c>
      <c r="G4308" s="149" t="s">
        <v>5931</v>
      </c>
      <c r="H4308" s="149" t="s">
        <v>14613</v>
      </c>
      <c r="I4308" s="149" t="s">
        <v>9130</v>
      </c>
    </row>
    <row r="4309" spans="1:9" x14ac:dyDescent="0.2">
      <c r="A4309" s="149" t="s">
        <v>2920</v>
      </c>
      <c r="D4309" s="149" t="s">
        <v>9131</v>
      </c>
      <c r="E4309" s="149">
        <f t="shared" si="67"/>
        <v>30200732</v>
      </c>
      <c r="F4309" s="149" t="s">
        <v>1250</v>
      </c>
      <c r="G4309" s="149" t="s">
        <v>5931</v>
      </c>
      <c r="H4309" s="149" t="s">
        <v>14613</v>
      </c>
      <c r="I4309" s="149" t="s">
        <v>9132</v>
      </c>
    </row>
    <row r="4310" spans="1:9" x14ac:dyDescent="0.2">
      <c r="A4310" s="149" t="s">
        <v>2920</v>
      </c>
      <c r="D4310" s="149" t="s">
        <v>9133</v>
      </c>
      <c r="E4310" s="149">
        <f t="shared" si="67"/>
        <v>30200733</v>
      </c>
      <c r="F4310" s="149" t="s">
        <v>1250</v>
      </c>
      <c r="G4310" s="149" t="s">
        <v>5931</v>
      </c>
      <c r="H4310" s="149" t="s">
        <v>14613</v>
      </c>
      <c r="I4310" s="149" t="s">
        <v>9134</v>
      </c>
    </row>
    <row r="4311" spans="1:9" x14ac:dyDescent="0.2">
      <c r="A4311" s="149" t="s">
        <v>2920</v>
      </c>
      <c r="D4311" s="149" t="s">
        <v>9135</v>
      </c>
      <c r="E4311" s="149">
        <f t="shared" si="67"/>
        <v>30200734</v>
      </c>
      <c r="F4311" s="149" t="s">
        <v>1250</v>
      </c>
      <c r="G4311" s="149" t="s">
        <v>5931</v>
      </c>
      <c r="H4311" s="149" t="s">
        <v>14613</v>
      </c>
      <c r="I4311" s="149" t="s">
        <v>9136</v>
      </c>
    </row>
    <row r="4312" spans="1:9" x14ac:dyDescent="0.2">
      <c r="A4312" s="149" t="s">
        <v>2920</v>
      </c>
      <c r="D4312" s="149" t="s">
        <v>9137</v>
      </c>
      <c r="E4312" s="149">
        <f t="shared" si="67"/>
        <v>30200740</v>
      </c>
      <c r="F4312" s="149" t="s">
        <v>1250</v>
      </c>
      <c r="G4312" s="149" t="s">
        <v>5931</v>
      </c>
      <c r="H4312" s="149" t="s">
        <v>14613</v>
      </c>
      <c r="I4312" s="149" t="s">
        <v>9138</v>
      </c>
    </row>
    <row r="4313" spans="1:9" x14ac:dyDescent="0.2">
      <c r="A4313" s="149" t="s">
        <v>2920</v>
      </c>
      <c r="D4313" s="149" t="s">
        <v>9139</v>
      </c>
      <c r="E4313" s="149">
        <f t="shared" si="67"/>
        <v>30200741</v>
      </c>
      <c r="F4313" s="149" t="s">
        <v>1250</v>
      </c>
      <c r="G4313" s="149" t="s">
        <v>5931</v>
      </c>
      <c r="H4313" s="149" t="s">
        <v>14613</v>
      </c>
      <c r="I4313" s="149" t="s">
        <v>9140</v>
      </c>
    </row>
    <row r="4314" spans="1:9" x14ac:dyDescent="0.2">
      <c r="A4314" s="149" t="s">
        <v>2920</v>
      </c>
      <c r="D4314" s="149" t="s">
        <v>9141</v>
      </c>
      <c r="E4314" s="149">
        <f t="shared" si="67"/>
        <v>30200742</v>
      </c>
      <c r="F4314" s="149" t="s">
        <v>1250</v>
      </c>
      <c r="G4314" s="149" t="s">
        <v>5931</v>
      </c>
      <c r="H4314" s="149" t="s">
        <v>14613</v>
      </c>
      <c r="I4314" s="149" t="s">
        <v>9142</v>
      </c>
    </row>
    <row r="4315" spans="1:9" x14ac:dyDescent="0.2">
      <c r="A4315" s="149" t="s">
        <v>2920</v>
      </c>
      <c r="D4315" s="149" t="s">
        <v>9143</v>
      </c>
      <c r="E4315" s="149">
        <f t="shared" si="67"/>
        <v>30200743</v>
      </c>
      <c r="F4315" s="149" t="s">
        <v>1250</v>
      </c>
      <c r="G4315" s="149" t="s">
        <v>5931</v>
      </c>
      <c r="H4315" s="149" t="s">
        <v>14613</v>
      </c>
      <c r="I4315" s="149" t="s">
        <v>9144</v>
      </c>
    </row>
    <row r="4316" spans="1:9" x14ac:dyDescent="0.2">
      <c r="A4316" s="149" t="s">
        <v>2920</v>
      </c>
      <c r="D4316" s="149" t="s">
        <v>9145</v>
      </c>
      <c r="E4316" s="149">
        <f t="shared" si="67"/>
        <v>30200744</v>
      </c>
      <c r="F4316" s="149" t="s">
        <v>1250</v>
      </c>
      <c r="G4316" s="149" t="s">
        <v>5931</v>
      </c>
      <c r="H4316" s="149" t="s">
        <v>14613</v>
      </c>
      <c r="I4316" s="149" t="s">
        <v>9146</v>
      </c>
    </row>
    <row r="4317" spans="1:9" x14ac:dyDescent="0.2">
      <c r="A4317" s="149" t="s">
        <v>2920</v>
      </c>
      <c r="D4317" s="149" t="s">
        <v>9147</v>
      </c>
      <c r="E4317" s="149">
        <f t="shared" si="67"/>
        <v>30200745</v>
      </c>
      <c r="F4317" s="149" t="s">
        <v>1250</v>
      </c>
      <c r="G4317" s="149" t="s">
        <v>5931</v>
      </c>
      <c r="H4317" s="149" t="s">
        <v>14613</v>
      </c>
      <c r="I4317" s="149" t="s">
        <v>9148</v>
      </c>
    </row>
    <row r="4318" spans="1:9" x14ac:dyDescent="0.2">
      <c r="A4318" s="149" t="s">
        <v>2920</v>
      </c>
      <c r="D4318" s="149" t="s">
        <v>9149</v>
      </c>
      <c r="E4318" s="149">
        <f t="shared" si="67"/>
        <v>30200746</v>
      </c>
      <c r="F4318" s="149" t="s">
        <v>1250</v>
      </c>
      <c r="G4318" s="149" t="s">
        <v>5931</v>
      </c>
      <c r="H4318" s="149" t="s">
        <v>14613</v>
      </c>
      <c r="I4318" s="149" t="s">
        <v>9150</v>
      </c>
    </row>
    <row r="4319" spans="1:9" x14ac:dyDescent="0.2">
      <c r="A4319" s="149" t="s">
        <v>2920</v>
      </c>
      <c r="D4319" s="149" t="s">
        <v>9151</v>
      </c>
      <c r="E4319" s="149">
        <f t="shared" si="67"/>
        <v>30200747</v>
      </c>
      <c r="F4319" s="149" t="s">
        <v>1250</v>
      </c>
      <c r="G4319" s="149" t="s">
        <v>5931</v>
      </c>
      <c r="H4319" s="149" t="s">
        <v>14613</v>
      </c>
      <c r="I4319" s="149" t="s">
        <v>9152</v>
      </c>
    </row>
    <row r="4320" spans="1:9" x14ac:dyDescent="0.2">
      <c r="A4320" s="149" t="s">
        <v>2920</v>
      </c>
      <c r="D4320" s="149" t="s">
        <v>9153</v>
      </c>
      <c r="E4320" s="149">
        <f t="shared" si="67"/>
        <v>30200748</v>
      </c>
      <c r="F4320" s="149" t="s">
        <v>1250</v>
      </c>
      <c r="G4320" s="149" t="s">
        <v>5931</v>
      </c>
      <c r="H4320" s="149" t="s">
        <v>14613</v>
      </c>
      <c r="I4320" s="149" t="s">
        <v>9154</v>
      </c>
    </row>
    <row r="4321" spans="1:9" x14ac:dyDescent="0.2">
      <c r="A4321" s="149" t="s">
        <v>2920</v>
      </c>
      <c r="D4321" s="149" t="s">
        <v>9155</v>
      </c>
      <c r="E4321" s="149">
        <f t="shared" si="67"/>
        <v>30200751</v>
      </c>
      <c r="F4321" s="149" t="s">
        <v>1250</v>
      </c>
      <c r="G4321" s="149" t="s">
        <v>5931</v>
      </c>
      <c r="H4321" s="149" t="s">
        <v>14613</v>
      </c>
      <c r="I4321" s="149" t="s">
        <v>9156</v>
      </c>
    </row>
    <row r="4322" spans="1:9" x14ac:dyDescent="0.2">
      <c r="A4322" s="149" t="s">
        <v>2920</v>
      </c>
      <c r="D4322" s="149" t="s">
        <v>9157</v>
      </c>
      <c r="E4322" s="149">
        <f t="shared" si="67"/>
        <v>30200752</v>
      </c>
      <c r="F4322" s="149" t="s">
        <v>1250</v>
      </c>
      <c r="G4322" s="149" t="s">
        <v>5931</v>
      </c>
      <c r="H4322" s="149" t="s">
        <v>14613</v>
      </c>
      <c r="I4322" s="149" t="s">
        <v>9158</v>
      </c>
    </row>
    <row r="4323" spans="1:9" x14ac:dyDescent="0.2">
      <c r="A4323" s="149" t="s">
        <v>2920</v>
      </c>
      <c r="D4323" s="149" t="s">
        <v>9159</v>
      </c>
      <c r="E4323" s="149">
        <f t="shared" si="67"/>
        <v>30200753</v>
      </c>
      <c r="F4323" s="149" t="s">
        <v>1250</v>
      </c>
      <c r="G4323" s="149" t="s">
        <v>5931</v>
      </c>
      <c r="H4323" s="149" t="s">
        <v>14613</v>
      </c>
      <c r="I4323" s="149" t="s">
        <v>9160</v>
      </c>
    </row>
    <row r="4324" spans="1:9" x14ac:dyDescent="0.2">
      <c r="A4324" s="149" t="s">
        <v>2920</v>
      </c>
      <c r="D4324" s="149" t="s">
        <v>9161</v>
      </c>
      <c r="E4324" s="149">
        <f t="shared" si="67"/>
        <v>30200754</v>
      </c>
      <c r="F4324" s="149" t="s">
        <v>1250</v>
      </c>
      <c r="G4324" s="149" t="s">
        <v>5931</v>
      </c>
      <c r="H4324" s="149" t="s">
        <v>14613</v>
      </c>
      <c r="I4324" s="149" t="s">
        <v>9162</v>
      </c>
    </row>
    <row r="4325" spans="1:9" x14ac:dyDescent="0.2">
      <c r="A4325" s="149" t="s">
        <v>2920</v>
      </c>
      <c r="D4325" s="149" t="s">
        <v>9163</v>
      </c>
      <c r="E4325" s="149">
        <f t="shared" si="67"/>
        <v>30200755</v>
      </c>
      <c r="F4325" s="149" t="s">
        <v>1250</v>
      </c>
      <c r="G4325" s="149" t="s">
        <v>5931</v>
      </c>
      <c r="H4325" s="149" t="s">
        <v>14613</v>
      </c>
      <c r="I4325" s="149" t="s">
        <v>9164</v>
      </c>
    </row>
    <row r="4326" spans="1:9" x14ac:dyDescent="0.2">
      <c r="A4326" s="149" t="s">
        <v>2920</v>
      </c>
      <c r="D4326" s="149" t="s">
        <v>9165</v>
      </c>
      <c r="E4326" s="149">
        <f t="shared" si="67"/>
        <v>30200756</v>
      </c>
      <c r="F4326" s="149" t="s">
        <v>1250</v>
      </c>
      <c r="G4326" s="149" t="s">
        <v>5931</v>
      </c>
      <c r="H4326" s="149" t="s">
        <v>14613</v>
      </c>
      <c r="I4326" s="149" t="s">
        <v>9166</v>
      </c>
    </row>
    <row r="4327" spans="1:9" x14ac:dyDescent="0.2">
      <c r="A4327" s="149" t="s">
        <v>2920</v>
      </c>
      <c r="D4327" s="149" t="s">
        <v>9167</v>
      </c>
      <c r="E4327" s="149">
        <f t="shared" si="67"/>
        <v>30200757</v>
      </c>
      <c r="F4327" s="149" t="s">
        <v>1250</v>
      </c>
      <c r="G4327" s="149" t="s">
        <v>5931</v>
      </c>
      <c r="H4327" s="149" t="s">
        <v>14613</v>
      </c>
      <c r="I4327" s="149" t="s">
        <v>6291</v>
      </c>
    </row>
    <row r="4328" spans="1:9" x14ac:dyDescent="0.2">
      <c r="A4328" s="149" t="s">
        <v>2920</v>
      </c>
      <c r="D4328" s="149" t="s">
        <v>6292</v>
      </c>
      <c r="E4328" s="149">
        <f t="shared" si="67"/>
        <v>30200758</v>
      </c>
      <c r="F4328" s="149" t="s">
        <v>1250</v>
      </c>
      <c r="G4328" s="149" t="s">
        <v>5931</v>
      </c>
      <c r="H4328" s="149" t="s">
        <v>14613</v>
      </c>
      <c r="I4328" s="149" t="s">
        <v>6293</v>
      </c>
    </row>
    <row r="4329" spans="1:9" x14ac:dyDescent="0.2">
      <c r="A4329" s="149" t="s">
        <v>2920</v>
      </c>
      <c r="D4329" s="149" t="s">
        <v>6294</v>
      </c>
      <c r="E4329" s="149">
        <f t="shared" si="67"/>
        <v>30200759</v>
      </c>
      <c r="F4329" s="149" t="s">
        <v>1250</v>
      </c>
      <c r="G4329" s="149" t="s">
        <v>5931</v>
      </c>
      <c r="H4329" s="149" t="s">
        <v>14613</v>
      </c>
      <c r="I4329" s="149" t="s">
        <v>6295</v>
      </c>
    </row>
    <row r="4330" spans="1:9" x14ac:dyDescent="0.2">
      <c r="A4330" s="149" t="s">
        <v>2920</v>
      </c>
      <c r="D4330" s="149" t="s">
        <v>6296</v>
      </c>
      <c r="E4330" s="149">
        <f t="shared" si="67"/>
        <v>30200760</v>
      </c>
      <c r="F4330" s="149" t="s">
        <v>1250</v>
      </c>
      <c r="G4330" s="149" t="s">
        <v>5931</v>
      </c>
      <c r="H4330" s="149" t="s">
        <v>14613</v>
      </c>
      <c r="I4330" s="149" t="s">
        <v>6297</v>
      </c>
    </row>
    <row r="4331" spans="1:9" x14ac:dyDescent="0.2">
      <c r="A4331" s="149" t="s">
        <v>2920</v>
      </c>
      <c r="D4331" s="149" t="s">
        <v>6298</v>
      </c>
      <c r="E4331" s="149">
        <f t="shared" si="67"/>
        <v>30200761</v>
      </c>
      <c r="F4331" s="149" t="s">
        <v>1250</v>
      </c>
      <c r="G4331" s="149" t="s">
        <v>5931</v>
      </c>
      <c r="H4331" s="149" t="s">
        <v>14613</v>
      </c>
      <c r="I4331" s="149" t="s">
        <v>6299</v>
      </c>
    </row>
    <row r="4332" spans="1:9" x14ac:dyDescent="0.2">
      <c r="A4332" s="149" t="s">
        <v>2920</v>
      </c>
      <c r="D4332" s="149" t="s">
        <v>6300</v>
      </c>
      <c r="E4332" s="149">
        <f t="shared" si="67"/>
        <v>30200762</v>
      </c>
      <c r="F4332" s="149" t="s">
        <v>1250</v>
      </c>
      <c r="G4332" s="149" t="s">
        <v>5931</v>
      </c>
      <c r="H4332" s="149" t="s">
        <v>14613</v>
      </c>
      <c r="I4332" s="149" t="s">
        <v>6301</v>
      </c>
    </row>
    <row r="4333" spans="1:9" x14ac:dyDescent="0.2">
      <c r="A4333" s="149" t="s">
        <v>2920</v>
      </c>
      <c r="D4333" s="149" t="s">
        <v>6302</v>
      </c>
      <c r="E4333" s="149">
        <f t="shared" si="67"/>
        <v>30200763</v>
      </c>
      <c r="F4333" s="149" t="s">
        <v>1250</v>
      </c>
      <c r="G4333" s="149" t="s">
        <v>5931</v>
      </c>
      <c r="H4333" s="149" t="s">
        <v>14613</v>
      </c>
      <c r="I4333" s="149" t="s">
        <v>6303</v>
      </c>
    </row>
    <row r="4334" spans="1:9" x14ac:dyDescent="0.2">
      <c r="A4334" s="149" t="s">
        <v>2920</v>
      </c>
      <c r="D4334" s="149" t="s">
        <v>6304</v>
      </c>
      <c r="E4334" s="149">
        <f t="shared" si="67"/>
        <v>30200764</v>
      </c>
      <c r="F4334" s="149" t="s">
        <v>1250</v>
      </c>
      <c r="G4334" s="149" t="s">
        <v>5931</v>
      </c>
      <c r="H4334" s="149" t="s">
        <v>14613</v>
      </c>
      <c r="I4334" s="149" t="s">
        <v>6305</v>
      </c>
    </row>
    <row r="4335" spans="1:9" x14ac:dyDescent="0.2">
      <c r="A4335" s="149" t="s">
        <v>2920</v>
      </c>
      <c r="D4335" s="149" t="s">
        <v>6306</v>
      </c>
      <c r="E4335" s="149">
        <f t="shared" si="67"/>
        <v>30200765</v>
      </c>
      <c r="F4335" s="149" t="s">
        <v>1250</v>
      </c>
      <c r="G4335" s="149" t="s">
        <v>5931</v>
      </c>
      <c r="H4335" s="149" t="s">
        <v>14613</v>
      </c>
      <c r="I4335" s="149" t="s">
        <v>6307</v>
      </c>
    </row>
    <row r="4336" spans="1:9" x14ac:dyDescent="0.2">
      <c r="A4336" s="149" t="s">
        <v>2920</v>
      </c>
      <c r="D4336" s="149" t="s">
        <v>6308</v>
      </c>
      <c r="E4336" s="149">
        <f t="shared" si="67"/>
        <v>30200766</v>
      </c>
      <c r="F4336" s="149" t="s">
        <v>1250</v>
      </c>
      <c r="G4336" s="149" t="s">
        <v>5931</v>
      </c>
      <c r="H4336" s="149" t="s">
        <v>14613</v>
      </c>
      <c r="I4336" s="149" t="s">
        <v>6309</v>
      </c>
    </row>
    <row r="4337" spans="1:9" x14ac:dyDescent="0.2">
      <c r="A4337" s="149" t="s">
        <v>2920</v>
      </c>
      <c r="D4337" s="149" t="s">
        <v>6310</v>
      </c>
      <c r="E4337" s="149">
        <f t="shared" si="67"/>
        <v>30200767</v>
      </c>
      <c r="F4337" s="149" t="s">
        <v>1250</v>
      </c>
      <c r="G4337" s="149" t="s">
        <v>5931</v>
      </c>
      <c r="H4337" s="149" t="s">
        <v>14613</v>
      </c>
      <c r="I4337" s="149" t="s">
        <v>6311</v>
      </c>
    </row>
    <row r="4338" spans="1:9" x14ac:dyDescent="0.2">
      <c r="A4338" s="149" t="s">
        <v>2920</v>
      </c>
      <c r="D4338" s="149" t="s">
        <v>6312</v>
      </c>
      <c r="E4338" s="149">
        <f t="shared" si="67"/>
        <v>30200768</v>
      </c>
      <c r="F4338" s="149" t="s">
        <v>1250</v>
      </c>
      <c r="G4338" s="149" t="s">
        <v>5931</v>
      </c>
      <c r="H4338" s="149" t="s">
        <v>14613</v>
      </c>
      <c r="I4338" s="149" t="s">
        <v>6313</v>
      </c>
    </row>
    <row r="4339" spans="1:9" x14ac:dyDescent="0.2">
      <c r="A4339" s="149" t="s">
        <v>2920</v>
      </c>
      <c r="D4339" s="149" t="s">
        <v>6314</v>
      </c>
      <c r="E4339" s="149">
        <f t="shared" si="67"/>
        <v>30200769</v>
      </c>
      <c r="F4339" s="149" t="s">
        <v>1250</v>
      </c>
      <c r="G4339" s="149" t="s">
        <v>5931</v>
      </c>
      <c r="H4339" s="149" t="s">
        <v>14613</v>
      </c>
      <c r="I4339" s="149" t="s">
        <v>6315</v>
      </c>
    </row>
    <row r="4340" spans="1:9" x14ac:dyDescent="0.2">
      <c r="A4340" s="149" t="s">
        <v>2920</v>
      </c>
      <c r="D4340" s="149" t="s">
        <v>6316</v>
      </c>
      <c r="E4340" s="149">
        <f t="shared" si="67"/>
        <v>30200770</v>
      </c>
      <c r="F4340" s="149" t="s">
        <v>1250</v>
      </c>
      <c r="G4340" s="149" t="s">
        <v>5931</v>
      </c>
      <c r="H4340" s="149" t="s">
        <v>14613</v>
      </c>
      <c r="I4340" s="149" t="s">
        <v>6317</v>
      </c>
    </row>
    <row r="4341" spans="1:9" x14ac:dyDescent="0.2">
      <c r="A4341" s="149" t="s">
        <v>2920</v>
      </c>
      <c r="D4341" s="149" t="s">
        <v>6318</v>
      </c>
      <c r="E4341" s="149">
        <f t="shared" si="67"/>
        <v>30200771</v>
      </c>
      <c r="F4341" s="149" t="s">
        <v>1250</v>
      </c>
      <c r="G4341" s="149" t="s">
        <v>5931</v>
      </c>
      <c r="H4341" s="149" t="s">
        <v>14613</v>
      </c>
      <c r="I4341" s="149" t="s">
        <v>6319</v>
      </c>
    </row>
    <row r="4342" spans="1:9" x14ac:dyDescent="0.2">
      <c r="A4342" s="149" t="s">
        <v>2920</v>
      </c>
      <c r="D4342" s="149" t="s">
        <v>6320</v>
      </c>
      <c r="E4342" s="149">
        <f t="shared" si="67"/>
        <v>30200772</v>
      </c>
      <c r="F4342" s="149" t="s">
        <v>1250</v>
      </c>
      <c r="G4342" s="149" t="s">
        <v>5931</v>
      </c>
      <c r="H4342" s="149" t="s">
        <v>14613</v>
      </c>
      <c r="I4342" s="149" t="s">
        <v>6321</v>
      </c>
    </row>
    <row r="4343" spans="1:9" x14ac:dyDescent="0.2">
      <c r="A4343" s="149" t="s">
        <v>2920</v>
      </c>
      <c r="D4343" s="149" t="s">
        <v>6322</v>
      </c>
      <c r="E4343" s="149">
        <f t="shared" si="67"/>
        <v>30200773</v>
      </c>
      <c r="F4343" s="149" t="s">
        <v>1250</v>
      </c>
      <c r="G4343" s="149" t="s">
        <v>5931</v>
      </c>
      <c r="H4343" s="149" t="s">
        <v>14613</v>
      </c>
      <c r="I4343" s="149" t="s">
        <v>6323</v>
      </c>
    </row>
    <row r="4344" spans="1:9" x14ac:dyDescent="0.2">
      <c r="A4344" s="149" t="s">
        <v>2920</v>
      </c>
      <c r="D4344" s="149" t="s">
        <v>6324</v>
      </c>
      <c r="E4344" s="149">
        <f t="shared" si="67"/>
        <v>30200774</v>
      </c>
      <c r="F4344" s="149" t="s">
        <v>1250</v>
      </c>
      <c r="G4344" s="149" t="s">
        <v>5931</v>
      </c>
      <c r="H4344" s="149" t="s">
        <v>14613</v>
      </c>
      <c r="I4344" s="149" t="s">
        <v>6325</v>
      </c>
    </row>
    <row r="4345" spans="1:9" x14ac:dyDescent="0.2">
      <c r="A4345" s="149" t="s">
        <v>2920</v>
      </c>
      <c r="D4345" s="149" t="s">
        <v>6326</v>
      </c>
      <c r="E4345" s="149">
        <f t="shared" si="67"/>
        <v>30200775</v>
      </c>
      <c r="F4345" s="149" t="s">
        <v>1250</v>
      </c>
      <c r="G4345" s="149" t="s">
        <v>5931</v>
      </c>
      <c r="H4345" s="149" t="s">
        <v>14613</v>
      </c>
      <c r="I4345" s="149" t="s">
        <v>6327</v>
      </c>
    </row>
    <row r="4346" spans="1:9" x14ac:dyDescent="0.2">
      <c r="A4346" s="149" t="s">
        <v>2920</v>
      </c>
      <c r="D4346" s="149" t="s">
        <v>6328</v>
      </c>
      <c r="E4346" s="149">
        <f t="shared" si="67"/>
        <v>30200776</v>
      </c>
      <c r="F4346" s="149" t="s">
        <v>1250</v>
      </c>
      <c r="G4346" s="149" t="s">
        <v>5931</v>
      </c>
      <c r="H4346" s="149" t="s">
        <v>14613</v>
      </c>
      <c r="I4346" s="149" t="s">
        <v>6329</v>
      </c>
    </row>
    <row r="4347" spans="1:9" x14ac:dyDescent="0.2">
      <c r="A4347" s="149" t="s">
        <v>2920</v>
      </c>
      <c r="D4347" s="149" t="s">
        <v>6330</v>
      </c>
      <c r="E4347" s="149">
        <f t="shared" si="67"/>
        <v>30200777</v>
      </c>
      <c r="F4347" s="149" t="s">
        <v>1250</v>
      </c>
      <c r="G4347" s="149" t="s">
        <v>5931</v>
      </c>
      <c r="H4347" s="149" t="s">
        <v>14613</v>
      </c>
      <c r="I4347" s="149" t="s">
        <v>6331</v>
      </c>
    </row>
    <row r="4348" spans="1:9" x14ac:dyDescent="0.2">
      <c r="A4348" s="149" t="s">
        <v>2920</v>
      </c>
      <c r="D4348" s="149" t="s">
        <v>6332</v>
      </c>
      <c r="E4348" s="149">
        <f t="shared" si="67"/>
        <v>30200778</v>
      </c>
      <c r="F4348" s="149" t="s">
        <v>1250</v>
      </c>
      <c r="G4348" s="149" t="s">
        <v>5931</v>
      </c>
      <c r="H4348" s="149" t="s">
        <v>14613</v>
      </c>
      <c r="I4348" s="149" t="s">
        <v>6325</v>
      </c>
    </row>
    <row r="4349" spans="1:9" x14ac:dyDescent="0.2">
      <c r="A4349" s="149" t="s">
        <v>2920</v>
      </c>
      <c r="D4349" s="149" t="s">
        <v>6333</v>
      </c>
      <c r="E4349" s="149">
        <f t="shared" si="67"/>
        <v>30200781</v>
      </c>
      <c r="F4349" s="149" t="s">
        <v>1250</v>
      </c>
      <c r="G4349" s="149" t="s">
        <v>5931</v>
      </c>
      <c r="H4349" s="149" t="s">
        <v>14613</v>
      </c>
      <c r="I4349" s="149" t="s">
        <v>6334</v>
      </c>
    </row>
    <row r="4350" spans="1:9" x14ac:dyDescent="0.2">
      <c r="A4350" s="149" t="s">
        <v>2920</v>
      </c>
      <c r="D4350" s="149" t="s">
        <v>6335</v>
      </c>
      <c r="E4350" s="149">
        <f t="shared" si="67"/>
        <v>30200782</v>
      </c>
      <c r="F4350" s="149" t="s">
        <v>1250</v>
      </c>
      <c r="G4350" s="149" t="s">
        <v>5931</v>
      </c>
      <c r="H4350" s="149" t="s">
        <v>14613</v>
      </c>
      <c r="I4350" s="149" t="s">
        <v>6336</v>
      </c>
    </row>
    <row r="4351" spans="1:9" x14ac:dyDescent="0.2">
      <c r="A4351" s="149" t="s">
        <v>2920</v>
      </c>
      <c r="D4351" s="149" t="s">
        <v>6337</v>
      </c>
      <c r="E4351" s="149">
        <f t="shared" si="67"/>
        <v>30200783</v>
      </c>
      <c r="F4351" s="149" t="s">
        <v>1250</v>
      </c>
      <c r="G4351" s="149" t="s">
        <v>5931</v>
      </c>
      <c r="H4351" s="149" t="s">
        <v>14613</v>
      </c>
      <c r="I4351" s="149" t="s">
        <v>6338</v>
      </c>
    </row>
    <row r="4352" spans="1:9" x14ac:dyDescent="0.2">
      <c r="A4352" s="149" t="s">
        <v>2920</v>
      </c>
      <c r="D4352" s="149" t="s">
        <v>6339</v>
      </c>
      <c r="E4352" s="149">
        <f t="shared" si="67"/>
        <v>30200784</v>
      </c>
      <c r="F4352" s="149" t="s">
        <v>1250</v>
      </c>
      <c r="G4352" s="149" t="s">
        <v>5931</v>
      </c>
      <c r="H4352" s="149" t="s">
        <v>14613</v>
      </c>
      <c r="I4352" s="149" t="s">
        <v>6340</v>
      </c>
    </row>
    <row r="4353" spans="1:9" x14ac:dyDescent="0.2">
      <c r="A4353" s="149" t="s">
        <v>2920</v>
      </c>
      <c r="D4353" s="149" t="s">
        <v>6341</v>
      </c>
      <c r="E4353" s="149">
        <f t="shared" si="67"/>
        <v>30200785</v>
      </c>
      <c r="F4353" s="149" t="s">
        <v>1250</v>
      </c>
      <c r="G4353" s="149" t="s">
        <v>5931</v>
      </c>
      <c r="H4353" s="149" t="s">
        <v>14613</v>
      </c>
      <c r="I4353" s="149" t="s">
        <v>6342</v>
      </c>
    </row>
    <row r="4354" spans="1:9" x14ac:dyDescent="0.2">
      <c r="A4354" s="149" t="s">
        <v>2920</v>
      </c>
      <c r="D4354" s="149" t="s">
        <v>6343</v>
      </c>
      <c r="E4354" s="149">
        <f t="shared" ref="E4354:E4417" si="68">VALUE(D4354)</f>
        <v>30200786</v>
      </c>
      <c r="F4354" s="149" t="s">
        <v>1250</v>
      </c>
      <c r="G4354" s="149" t="s">
        <v>5931</v>
      </c>
      <c r="H4354" s="149" t="s">
        <v>14613</v>
      </c>
      <c r="I4354" s="149" t="s">
        <v>6344</v>
      </c>
    </row>
    <row r="4355" spans="1:9" x14ac:dyDescent="0.2">
      <c r="A4355" s="149" t="s">
        <v>2920</v>
      </c>
      <c r="D4355" s="149" t="s">
        <v>6345</v>
      </c>
      <c r="E4355" s="149">
        <f t="shared" si="68"/>
        <v>30200787</v>
      </c>
      <c r="F4355" s="149" t="s">
        <v>1250</v>
      </c>
      <c r="G4355" s="149" t="s">
        <v>5931</v>
      </c>
      <c r="H4355" s="149" t="s">
        <v>14613</v>
      </c>
      <c r="I4355" s="149" t="s">
        <v>6346</v>
      </c>
    </row>
    <row r="4356" spans="1:9" x14ac:dyDescent="0.2">
      <c r="A4356" s="149" t="s">
        <v>2920</v>
      </c>
      <c r="D4356" s="149" t="s">
        <v>6347</v>
      </c>
      <c r="E4356" s="149">
        <f t="shared" si="68"/>
        <v>30200788</v>
      </c>
      <c r="F4356" s="149" t="s">
        <v>1250</v>
      </c>
      <c r="G4356" s="149" t="s">
        <v>5931</v>
      </c>
      <c r="H4356" s="149" t="s">
        <v>14613</v>
      </c>
      <c r="I4356" s="149" t="s">
        <v>6348</v>
      </c>
    </row>
    <row r="4357" spans="1:9" x14ac:dyDescent="0.2">
      <c r="A4357" s="149" t="s">
        <v>2920</v>
      </c>
      <c r="D4357" s="149" t="s">
        <v>6349</v>
      </c>
      <c r="E4357" s="149">
        <f t="shared" si="68"/>
        <v>30200789</v>
      </c>
      <c r="F4357" s="149" t="s">
        <v>1250</v>
      </c>
      <c r="G4357" s="149" t="s">
        <v>5931</v>
      </c>
      <c r="H4357" s="149" t="s">
        <v>14613</v>
      </c>
      <c r="I4357" s="149" t="s">
        <v>3351</v>
      </c>
    </row>
    <row r="4358" spans="1:9" x14ac:dyDescent="0.2">
      <c r="A4358" s="149" t="s">
        <v>2920</v>
      </c>
      <c r="D4358" s="149" t="s">
        <v>3352</v>
      </c>
      <c r="E4358" s="149">
        <f t="shared" si="68"/>
        <v>30200790</v>
      </c>
      <c r="F4358" s="149" t="s">
        <v>1250</v>
      </c>
      <c r="G4358" s="149" t="s">
        <v>5931</v>
      </c>
      <c r="H4358" s="149" t="s">
        <v>14613</v>
      </c>
      <c r="I4358" s="149" t="s">
        <v>3353</v>
      </c>
    </row>
    <row r="4359" spans="1:9" x14ac:dyDescent="0.2">
      <c r="A4359" s="149" t="s">
        <v>2920</v>
      </c>
      <c r="D4359" s="149" t="s">
        <v>3354</v>
      </c>
      <c r="E4359" s="149">
        <f t="shared" si="68"/>
        <v>30200791</v>
      </c>
      <c r="F4359" s="149" t="s">
        <v>1250</v>
      </c>
      <c r="G4359" s="149" t="s">
        <v>5931</v>
      </c>
      <c r="H4359" s="149" t="s">
        <v>14613</v>
      </c>
      <c r="I4359" s="149" t="s">
        <v>3355</v>
      </c>
    </row>
    <row r="4360" spans="1:9" x14ac:dyDescent="0.2">
      <c r="A4360" s="149" t="s">
        <v>2920</v>
      </c>
      <c r="D4360" s="149" t="s">
        <v>3356</v>
      </c>
      <c r="E4360" s="149">
        <f t="shared" si="68"/>
        <v>30200792</v>
      </c>
      <c r="F4360" s="149" t="s">
        <v>1250</v>
      </c>
      <c r="G4360" s="149" t="s">
        <v>5931</v>
      </c>
      <c r="H4360" s="149" t="s">
        <v>14613</v>
      </c>
      <c r="I4360" s="149" t="s">
        <v>3357</v>
      </c>
    </row>
    <row r="4361" spans="1:9" x14ac:dyDescent="0.2">
      <c r="A4361" s="149" t="s">
        <v>2920</v>
      </c>
      <c r="D4361" s="149" t="s">
        <v>3358</v>
      </c>
      <c r="E4361" s="149">
        <f t="shared" si="68"/>
        <v>30200793</v>
      </c>
      <c r="F4361" s="149" t="s">
        <v>1250</v>
      </c>
      <c r="G4361" s="149" t="s">
        <v>5931</v>
      </c>
      <c r="H4361" s="149" t="s">
        <v>14613</v>
      </c>
      <c r="I4361" s="149" t="s">
        <v>3359</v>
      </c>
    </row>
    <row r="4362" spans="1:9" x14ac:dyDescent="0.2">
      <c r="A4362" s="149" t="s">
        <v>2920</v>
      </c>
      <c r="D4362" s="149" t="s">
        <v>3360</v>
      </c>
      <c r="E4362" s="149">
        <f t="shared" si="68"/>
        <v>30200799</v>
      </c>
      <c r="F4362" s="149" t="s">
        <v>1250</v>
      </c>
      <c r="G4362" s="149" t="s">
        <v>5931</v>
      </c>
      <c r="H4362" s="149" t="s">
        <v>14613</v>
      </c>
      <c r="I4362" s="149" t="s">
        <v>3361</v>
      </c>
    </row>
    <row r="4363" spans="1:9" x14ac:dyDescent="0.2">
      <c r="A4363" s="149" t="s">
        <v>2920</v>
      </c>
      <c r="D4363" s="149" t="s">
        <v>3362</v>
      </c>
      <c r="E4363" s="149">
        <f t="shared" si="68"/>
        <v>30200801</v>
      </c>
      <c r="F4363" s="149" t="s">
        <v>1250</v>
      </c>
      <c r="G4363" s="149" t="s">
        <v>5931</v>
      </c>
      <c r="H4363" s="149" t="s">
        <v>3363</v>
      </c>
      <c r="I4363" s="149" t="s">
        <v>14614</v>
      </c>
    </row>
    <row r="4364" spans="1:9" x14ac:dyDescent="0.2">
      <c r="A4364" s="149" t="s">
        <v>2920</v>
      </c>
      <c r="D4364" s="149" t="s">
        <v>3364</v>
      </c>
      <c r="E4364" s="149">
        <f t="shared" si="68"/>
        <v>30200802</v>
      </c>
      <c r="F4364" s="149" t="s">
        <v>1250</v>
      </c>
      <c r="G4364" s="149" t="s">
        <v>5931</v>
      </c>
      <c r="H4364" s="149" t="s">
        <v>3363</v>
      </c>
      <c r="I4364" s="149" t="s">
        <v>3365</v>
      </c>
    </row>
    <row r="4365" spans="1:9" x14ac:dyDescent="0.2">
      <c r="A4365" s="149" t="s">
        <v>2920</v>
      </c>
      <c r="D4365" s="149" t="s">
        <v>3366</v>
      </c>
      <c r="E4365" s="149">
        <f t="shared" si="68"/>
        <v>30200803</v>
      </c>
      <c r="F4365" s="149" t="s">
        <v>1250</v>
      </c>
      <c r="G4365" s="149" t="s">
        <v>5931</v>
      </c>
      <c r="H4365" s="149" t="s">
        <v>3363</v>
      </c>
      <c r="I4365" s="149" t="s">
        <v>753</v>
      </c>
    </row>
    <row r="4366" spans="1:9" x14ac:dyDescent="0.2">
      <c r="A4366" s="149" t="s">
        <v>2920</v>
      </c>
      <c r="D4366" s="149" t="s">
        <v>754</v>
      </c>
      <c r="E4366" s="149">
        <f t="shared" si="68"/>
        <v>30200804</v>
      </c>
      <c r="F4366" s="149" t="s">
        <v>1250</v>
      </c>
      <c r="G4366" s="149" t="s">
        <v>5931</v>
      </c>
      <c r="H4366" s="149" t="s">
        <v>3363</v>
      </c>
      <c r="I4366" s="149" t="s">
        <v>6376</v>
      </c>
    </row>
    <row r="4367" spans="1:9" x14ac:dyDescent="0.2">
      <c r="A4367" s="149" t="s">
        <v>2920</v>
      </c>
      <c r="D4367" s="149" t="s">
        <v>6377</v>
      </c>
      <c r="E4367" s="149">
        <f t="shared" si="68"/>
        <v>30200805</v>
      </c>
      <c r="F4367" s="149" t="s">
        <v>1250</v>
      </c>
      <c r="G4367" s="149" t="s">
        <v>5931</v>
      </c>
      <c r="H4367" s="149" t="s">
        <v>3363</v>
      </c>
      <c r="I4367" s="149" t="s">
        <v>6378</v>
      </c>
    </row>
    <row r="4368" spans="1:9" x14ac:dyDescent="0.2">
      <c r="A4368" s="149" t="s">
        <v>2920</v>
      </c>
      <c r="D4368" s="149" t="s">
        <v>6379</v>
      </c>
      <c r="E4368" s="149">
        <f t="shared" si="68"/>
        <v>30200806</v>
      </c>
      <c r="F4368" s="149" t="s">
        <v>1250</v>
      </c>
      <c r="G4368" s="149" t="s">
        <v>5931</v>
      </c>
      <c r="H4368" s="149" t="s">
        <v>3363</v>
      </c>
      <c r="I4368" s="149" t="s">
        <v>6380</v>
      </c>
    </row>
    <row r="4369" spans="1:9" x14ac:dyDescent="0.2">
      <c r="A4369" s="149" t="s">
        <v>2920</v>
      </c>
      <c r="D4369" s="149" t="s">
        <v>6381</v>
      </c>
      <c r="E4369" s="149">
        <f t="shared" si="68"/>
        <v>30200807</v>
      </c>
      <c r="F4369" s="149" t="s">
        <v>1250</v>
      </c>
      <c r="G4369" s="149" t="s">
        <v>5931</v>
      </c>
      <c r="H4369" s="149" t="s">
        <v>3363</v>
      </c>
      <c r="I4369" s="149" t="s">
        <v>6382</v>
      </c>
    </row>
    <row r="4370" spans="1:9" x14ac:dyDescent="0.2">
      <c r="A4370" s="149" t="s">
        <v>2920</v>
      </c>
      <c r="D4370" s="149" t="s">
        <v>6383</v>
      </c>
      <c r="E4370" s="149">
        <f t="shared" si="68"/>
        <v>30200808</v>
      </c>
      <c r="F4370" s="149" t="s">
        <v>1250</v>
      </c>
      <c r="G4370" s="149" t="s">
        <v>5931</v>
      </c>
      <c r="H4370" s="149" t="s">
        <v>3363</v>
      </c>
      <c r="I4370" s="149" t="s">
        <v>6384</v>
      </c>
    </row>
    <row r="4371" spans="1:9" x14ac:dyDescent="0.2">
      <c r="A4371" s="149" t="s">
        <v>2920</v>
      </c>
      <c r="D4371" s="149" t="s">
        <v>6385</v>
      </c>
      <c r="E4371" s="149">
        <f t="shared" si="68"/>
        <v>30200809</v>
      </c>
      <c r="F4371" s="149" t="s">
        <v>1250</v>
      </c>
      <c r="G4371" s="149" t="s">
        <v>5931</v>
      </c>
      <c r="H4371" s="149" t="s">
        <v>3363</v>
      </c>
      <c r="I4371" s="149" t="s">
        <v>6386</v>
      </c>
    </row>
    <row r="4372" spans="1:9" x14ac:dyDescent="0.2">
      <c r="A4372" s="149" t="s">
        <v>2920</v>
      </c>
      <c r="D4372" s="149" t="s">
        <v>6387</v>
      </c>
      <c r="E4372" s="149">
        <f t="shared" si="68"/>
        <v>30200810</v>
      </c>
      <c r="F4372" s="149" t="s">
        <v>1250</v>
      </c>
      <c r="G4372" s="149" t="s">
        <v>5931</v>
      </c>
      <c r="H4372" s="149" t="s">
        <v>3363</v>
      </c>
      <c r="I4372" s="149" t="s">
        <v>3887</v>
      </c>
    </row>
    <row r="4373" spans="1:9" x14ac:dyDescent="0.2">
      <c r="A4373" s="149" t="s">
        <v>2920</v>
      </c>
      <c r="D4373" s="149" t="s">
        <v>6388</v>
      </c>
      <c r="E4373" s="149">
        <f t="shared" si="68"/>
        <v>30200811</v>
      </c>
      <c r="F4373" s="149" t="s">
        <v>1250</v>
      </c>
      <c r="G4373" s="149" t="s">
        <v>5931</v>
      </c>
      <c r="H4373" s="149" t="s">
        <v>3363</v>
      </c>
      <c r="I4373" s="149" t="s">
        <v>6389</v>
      </c>
    </row>
    <row r="4374" spans="1:9" x14ac:dyDescent="0.2">
      <c r="A4374" s="149" t="s">
        <v>2920</v>
      </c>
      <c r="D4374" s="149" t="s">
        <v>6390</v>
      </c>
      <c r="E4374" s="149">
        <f t="shared" si="68"/>
        <v>30200812</v>
      </c>
      <c r="F4374" s="149" t="s">
        <v>1250</v>
      </c>
      <c r="G4374" s="149" t="s">
        <v>5931</v>
      </c>
      <c r="H4374" s="149" t="s">
        <v>3363</v>
      </c>
      <c r="I4374" s="149" t="s">
        <v>6391</v>
      </c>
    </row>
    <row r="4375" spans="1:9" x14ac:dyDescent="0.2">
      <c r="A4375" s="149" t="s">
        <v>2920</v>
      </c>
      <c r="D4375" s="149" t="s">
        <v>6392</v>
      </c>
      <c r="E4375" s="149">
        <f t="shared" si="68"/>
        <v>30200813</v>
      </c>
      <c r="F4375" s="149" t="s">
        <v>1250</v>
      </c>
      <c r="G4375" s="149" t="s">
        <v>5931</v>
      </c>
      <c r="H4375" s="149" t="s">
        <v>3363</v>
      </c>
      <c r="I4375" s="149" t="s">
        <v>6393</v>
      </c>
    </row>
    <row r="4376" spans="1:9" x14ac:dyDescent="0.2">
      <c r="A4376" s="149" t="s">
        <v>2920</v>
      </c>
      <c r="D4376" s="149" t="s">
        <v>6394</v>
      </c>
      <c r="E4376" s="149">
        <f t="shared" si="68"/>
        <v>30200814</v>
      </c>
      <c r="F4376" s="149" t="s">
        <v>1250</v>
      </c>
      <c r="G4376" s="149" t="s">
        <v>5931</v>
      </c>
      <c r="H4376" s="149" t="s">
        <v>3363</v>
      </c>
      <c r="I4376" s="149" t="s">
        <v>3889</v>
      </c>
    </row>
    <row r="4377" spans="1:9" x14ac:dyDescent="0.2">
      <c r="A4377" s="149" t="s">
        <v>2920</v>
      </c>
      <c r="D4377" s="149" t="s">
        <v>6395</v>
      </c>
      <c r="E4377" s="149">
        <f t="shared" si="68"/>
        <v>30200815</v>
      </c>
      <c r="F4377" s="149" t="s">
        <v>1250</v>
      </c>
      <c r="G4377" s="149" t="s">
        <v>5931</v>
      </c>
      <c r="H4377" s="149" t="s">
        <v>3363</v>
      </c>
      <c r="I4377" s="149" t="s">
        <v>6378</v>
      </c>
    </row>
    <row r="4378" spans="1:9" x14ac:dyDescent="0.2">
      <c r="A4378" s="149" t="s">
        <v>2920</v>
      </c>
      <c r="D4378" s="149" t="s">
        <v>6396</v>
      </c>
      <c r="E4378" s="149">
        <f t="shared" si="68"/>
        <v>30200816</v>
      </c>
      <c r="F4378" s="149" t="s">
        <v>1250</v>
      </c>
      <c r="G4378" s="149" t="s">
        <v>5931</v>
      </c>
      <c r="H4378" s="149" t="s">
        <v>3363</v>
      </c>
      <c r="I4378" s="149" t="s">
        <v>6397</v>
      </c>
    </row>
    <row r="4379" spans="1:9" x14ac:dyDescent="0.2">
      <c r="A4379" s="149" t="s">
        <v>2920</v>
      </c>
      <c r="D4379" s="149" t="s">
        <v>9286</v>
      </c>
      <c r="E4379" s="149">
        <f t="shared" si="68"/>
        <v>30200817</v>
      </c>
      <c r="F4379" s="149" t="s">
        <v>1250</v>
      </c>
      <c r="G4379" s="149" t="s">
        <v>5931</v>
      </c>
      <c r="H4379" s="149" t="s">
        <v>3363</v>
      </c>
      <c r="I4379" s="149" t="s">
        <v>9287</v>
      </c>
    </row>
    <row r="4380" spans="1:9" x14ac:dyDescent="0.2">
      <c r="A4380" s="149" t="s">
        <v>2920</v>
      </c>
      <c r="D4380" s="149" t="s">
        <v>9288</v>
      </c>
      <c r="E4380" s="149">
        <f t="shared" si="68"/>
        <v>30200818</v>
      </c>
      <c r="F4380" s="149" t="s">
        <v>1250</v>
      </c>
      <c r="G4380" s="149" t="s">
        <v>5931</v>
      </c>
      <c r="H4380" s="149" t="s">
        <v>3363</v>
      </c>
      <c r="I4380" s="149" t="s">
        <v>9289</v>
      </c>
    </row>
    <row r="4381" spans="1:9" x14ac:dyDescent="0.2">
      <c r="A4381" s="149" t="s">
        <v>2920</v>
      </c>
      <c r="D4381" s="149" t="s">
        <v>9290</v>
      </c>
      <c r="E4381" s="149">
        <f t="shared" si="68"/>
        <v>30200819</v>
      </c>
      <c r="F4381" s="149" t="s">
        <v>1250</v>
      </c>
      <c r="G4381" s="149" t="s">
        <v>5931</v>
      </c>
      <c r="H4381" s="149" t="s">
        <v>3363</v>
      </c>
      <c r="I4381" s="149" t="s">
        <v>6398</v>
      </c>
    </row>
    <row r="4382" spans="1:9" x14ac:dyDescent="0.2">
      <c r="A4382" s="149" t="s">
        <v>2920</v>
      </c>
      <c r="D4382" s="149" t="s">
        <v>6399</v>
      </c>
      <c r="E4382" s="149">
        <f t="shared" si="68"/>
        <v>30200821</v>
      </c>
      <c r="F4382" s="149" t="s">
        <v>1250</v>
      </c>
      <c r="G4382" s="149" t="s">
        <v>5931</v>
      </c>
      <c r="H4382" s="149" t="s">
        <v>3363</v>
      </c>
      <c r="I4382" s="149" t="s">
        <v>6519</v>
      </c>
    </row>
    <row r="4383" spans="1:9" x14ac:dyDescent="0.2">
      <c r="A4383" s="149" t="s">
        <v>2920</v>
      </c>
      <c r="D4383" s="149" t="s">
        <v>6400</v>
      </c>
      <c r="E4383" s="149">
        <f t="shared" si="68"/>
        <v>30200822</v>
      </c>
      <c r="F4383" s="149" t="s">
        <v>1250</v>
      </c>
      <c r="G4383" s="149" t="s">
        <v>5931</v>
      </c>
      <c r="H4383" s="149" t="s">
        <v>3363</v>
      </c>
      <c r="I4383" s="149" t="s">
        <v>6100</v>
      </c>
    </row>
    <row r="4384" spans="1:9" x14ac:dyDescent="0.2">
      <c r="A4384" s="149" t="s">
        <v>2920</v>
      </c>
      <c r="D4384" s="149" t="s">
        <v>6401</v>
      </c>
      <c r="E4384" s="149">
        <f t="shared" si="68"/>
        <v>30200823</v>
      </c>
      <c r="F4384" s="149" t="s">
        <v>1250</v>
      </c>
      <c r="G4384" s="149" t="s">
        <v>5931</v>
      </c>
      <c r="H4384" s="149" t="s">
        <v>3363</v>
      </c>
      <c r="I4384" s="149" t="s">
        <v>6402</v>
      </c>
    </row>
    <row r="4385" spans="1:12" x14ac:dyDescent="0.2">
      <c r="A4385" s="149" t="s">
        <v>2920</v>
      </c>
      <c r="D4385" s="149" t="s">
        <v>6403</v>
      </c>
      <c r="E4385" s="149">
        <f t="shared" si="68"/>
        <v>30200832</v>
      </c>
      <c r="F4385" s="149" t="s">
        <v>1250</v>
      </c>
      <c r="G4385" s="149" t="s">
        <v>5931</v>
      </c>
      <c r="H4385" s="149" t="s">
        <v>3363</v>
      </c>
      <c r="I4385" s="149" t="s">
        <v>6404</v>
      </c>
    </row>
    <row r="4386" spans="1:12" x14ac:dyDescent="0.2">
      <c r="A4386" s="149" t="s">
        <v>2920</v>
      </c>
      <c r="D4386" s="149" t="s">
        <v>6405</v>
      </c>
      <c r="E4386" s="149">
        <f t="shared" si="68"/>
        <v>30200833</v>
      </c>
      <c r="F4386" s="149" t="s">
        <v>1250</v>
      </c>
      <c r="G4386" s="149" t="s">
        <v>5931</v>
      </c>
      <c r="H4386" s="149" t="s">
        <v>3363</v>
      </c>
      <c r="I4386" s="149" t="s">
        <v>6406</v>
      </c>
    </row>
    <row r="4387" spans="1:12" x14ac:dyDescent="0.2">
      <c r="A4387" s="149" t="s">
        <v>2920</v>
      </c>
      <c r="D4387" s="149" t="s">
        <v>3350</v>
      </c>
      <c r="E4387" s="149">
        <f t="shared" si="68"/>
        <v>30200834</v>
      </c>
      <c r="F4387" s="149" t="s">
        <v>1250</v>
      </c>
      <c r="G4387" s="149" t="s">
        <v>5931</v>
      </c>
      <c r="H4387" s="149" t="s">
        <v>3363</v>
      </c>
      <c r="I4387" s="149" t="s">
        <v>1844</v>
      </c>
    </row>
    <row r="4388" spans="1:12" x14ac:dyDescent="0.2">
      <c r="A4388" s="149" t="s">
        <v>2920</v>
      </c>
      <c r="D4388" s="149" t="s">
        <v>1845</v>
      </c>
      <c r="E4388" s="149">
        <f t="shared" si="68"/>
        <v>30200835</v>
      </c>
      <c r="F4388" s="149" t="s">
        <v>1250</v>
      </c>
      <c r="G4388" s="149" t="s">
        <v>5931</v>
      </c>
      <c r="H4388" s="149" t="s">
        <v>3363</v>
      </c>
      <c r="I4388" s="149" t="s">
        <v>1846</v>
      </c>
    </row>
    <row r="4389" spans="1:12" x14ac:dyDescent="0.2">
      <c r="A4389" s="149" t="s">
        <v>2920</v>
      </c>
      <c r="D4389" s="149" t="s">
        <v>1847</v>
      </c>
      <c r="E4389" s="149">
        <f t="shared" si="68"/>
        <v>30200899</v>
      </c>
      <c r="F4389" s="149" t="s">
        <v>1250</v>
      </c>
      <c r="G4389" s="149" t="s">
        <v>5931</v>
      </c>
      <c r="H4389" s="149" t="s">
        <v>3363</v>
      </c>
      <c r="I4389" s="149" t="s">
        <v>7689</v>
      </c>
    </row>
    <row r="4390" spans="1:12" x14ac:dyDescent="0.2">
      <c r="A4390" s="149" t="s">
        <v>2920</v>
      </c>
      <c r="D4390" s="149" t="s">
        <v>1848</v>
      </c>
      <c r="E4390" s="149">
        <f t="shared" si="68"/>
        <v>30200901</v>
      </c>
      <c r="F4390" s="149" t="s">
        <v>1250</v>
      </c>
      <c r="G4390" s="149" t="s">
        <v>5931</v>
      </c>
      <c r="H4390" s="149" t="s">
        <v>1849</v>
      </c>
      <c r="I4390" s="149" t="s">
        <v>763</v>
      </c>
    </row>
    <row r="4391" spans="1:12" x14ac:dyDescent="0.2">
      <c r="A4391" s="149" t="s">
        <v>2920</v>
      </c>
      <c r="D4391" s="149" t="s">
        <v>764</v>
      </c>
      <c r="E4391" s="149">
        <f t="shared" si="68"/>
        <v>30200902</v>
      </c>
      <c r="F4391" s="149" t="s">
        <v>1250</v>
      </c>
      <c r="G4391" s="149" t="s">
        <v>5931</v>
      </c>
      <c r="H4391" s="149" t="s">
        <v>1849</v>
      </c>
      <c r="I4391" s="149" t="s">
        <v>755</v>
      </c>
    </row>
    <row r="4392" spans="1:12" x14ac:dyDescent="0.2">
      <c r="A4392" s="149" t="s">
        <v>2920</v>
      </c>
      <c r="D4392" s="149" t="s">
        <v>756</v>
      </c>
      <c r="E4392" s="149">
        <f t="shared" si="68"/>
        <v>30200903</v>
      </c>
      <c r="F4392" s="149" t="s">
        <v>1250</v>
      </c>
      <c r="G4392" s="149" t="s">
        <v>5931</v>
      </c>
      <c r="H4392" s="149" t="s">
        <v>1849</v>
      </c>
      <c r="I4392" s="149" t="s">
        <v>757</v>
      </c>
    </row>
    <row r="4393" spans="1:12" x14ac:dyDescent="0.2">
      <c r="A4393" s="149" t="s">
        <v>2920</v>
      </c>
      <c r="D4393" s="149" t="s">
        <v>758</v>
      </c>
      <c r="E4393" s="149">
        <f t="shared" si="68"/>
        <v>30200904</v>
      </c>
      <c r="F4393" s="149" t="s">
        <v>1250</v>
      </c>
      <c r="G4393" s="149" t="s">
        <v>5931</v>
      </c>
      <c r="H4393" s="149" t="s">
        <v>1849</v>
      </c>
      <c r="I4393" s="149" t="s">
        <v>759</v>
      </c>
    </row>
    <row r="4394" spans="1:12" x14ac:dyDescent="0.2">
      <c r="A4394" s="149" t="s">
        <v>2920</v>
      </c>
      <c r="D4394" s="149" t="s">
        <v>760</v>
      </c>
      <c r="E4394" s="149">
        <f t="shared" si="68"/>
        <v>30200905</v>
      </c>
      <c r="F4394" s="149" t="s">
        <v>1250</v>
      </c>
      <c r="G4394" s="149" t="s">
        <v>5931</v>
      </c>
      <c r="H4394" s="149" t="s">
        <v>1849</v>
      </c>
      <c r="I4394" s="149" t="s">
        <v>761</v>
      </c>
      <c r="K4394" s="151"/>
      <c r="L4394" s="149"/>
    </row>
    <row r="4395" spans="1:12" x14ac:dyDescent="0.2">
      <c r="A4395" s="149" t="s">
        <v>2920</v>
      </c>
      <c r="D4395" s="149" t="s">
        <v>762</v>
      </c>
      <c r="E4395" s="149">
        <f t="shared" si="68"/>
        <v>30200906</v>
      </c>
      <c r="F4395" s="149" t="s">
        <v>1250</v>
      </c>
      <c r="G4395" s="149" t="s">
        <v>5931</v>
      </c>
      <c r="H4395" s="149" t="s">
        <v>1849</v>
      </c>
      <c r="I4395" s="149" t="s">
        <v>3367</v>
      </c>
    </row>
    <row r="4396" spans="1:12" x14ac:dyDescent="0.2">
      <c r="A4396" s="149" t="s">
        <v>2920</v>
      </c>
      <c r="D4396" s="149" t="s">
        <v>3368</v>
      </c>
      <c r="E4396" s="149">
        <f t="shared" si="68"/>
        <v>30200907</v>
      </c>
      <c r="F4396" s="149" t="s">
        <v>1250</v>
      </c>
      <c r="G4396" s="149" t="s">
        <v>5931</v>
      </c>
      <c r="H4396" s="149" t="s">
        <v>1849</v>
      </c>
      <c r="I4396" s="149" t="s">
        <v>3369</v>
      </c>
    </row>
    <row r="4397" spans="1:12" x14ac:dyDescent="0.2">
      <c r="A4397" s="149" t="s">
        <v>2920</v>
      </c>
      <c r="D4397" s="149" t="s">
        <v>3370</v>
      </c>
      <c r="E4397" s="149">
        <f t="shared" si="68"/>
        <v>30200908</v>
      </c>
      <c r="F4397" s="149" t="s">
        <v>1250</v>
      </c>
      <c r="G4397" s="149" t="s">
        <v>5931</v>
      </c>
      <c r="H4397" s="149" t="s">
        <v>1849</v>
      </c>
      <c r="I4397" s="149" t="s">
        <v>3371</v>
      </c>
    </row>
    <row r="4398" spans="1:12" x14ac:dyDescent="0.2">
      <c r="A4398" s="149" t="s">
        <v>2920</v>
      </c>
      <c r="D4398" s="149" t="s">
        <v>3372</v>
      </c>
      <c r="E4398" s="149">
        <f t="shared" si="68"/>
        <v>30200910</v>
      </c>
      <c r="F4398" s="149" t="s">
        <v>1250</v>
      </c>
      <c r="G4398" s="149" t="s">
        <v>5931</v>
      </c>
      <c r="H4398" s="149" t="s">
        <v>1849</v>
      </c>
      <c r="I4398" s="149" t="s">
        <v>3373</v>
      </c>
    </row>
    <row r="4399" spans="1:12" x14ac:dyDescent="0.2">
      <c r="A4399" s="149" t="s">
        <v>2920</v>
      </c>
      <c r="D4399" s="149" t="s">
        <v>3374</v>
      </c>
      <c r="E4399" s="149">
        <f t="shared" si="68"/>
        <v>30200911</v>
      </c>
      <c r="F4399" s="149" t="s">
        <v>1250</v>
      </c>
      <c r="G4399" s="149" t="s">
        <v>5931</v>
      </c>
      <c r="H4399" s="149" t="s">
        <v>1849</v>
      </c>
      <c r="I4399" s="149" t="s">
        <v>6519</v>
      </c>
    </row>
    <row r="4400" spans="1:12" x14ac:dyDescent="0.2">
      <c r="A4400" s="149" t="s">
        <v>2920</v>
      </c>
      <c r="D4400" s="149" t="s">
        <v>3375</v>
      </c>
      <c r="E4400" s="149">
        <f t="shared" si="68"/>
        <v>30200912</v>
      </c>
      <c r="F4400" s="149" t="s">
        <v>1250</v>
      </c>
      <c r="G4400" s="149" t="s">
        <v>5931</v>
      </c>
      <c r="H4400" s="149" t="s">
        <v>1849</v>
      </c>
      <c r="I4400" s="149" t="s">
        <v>6519</v>
      </c>
    </row>
    <row r="4401" spans="1:12" x14ac:dyDescent="0.2">
      <c r="A4401" s="149" t="s">
        <v>2920</v>
      </c>
      <c r="D4401" s="149" t="s">
        <v>3376</v>
      </c>
      <c r="E4401" s="149">
        <f t="shared" si="68"/>
        <v>30200915</v>
      </c>
      <c r="F4401" s="149" t="s">
        <v>1250</v>
      </c>
      <c r="G4401" s="149" t="s">
        <v>5931</v>
      </c>
      <c r="H4401" s="149" t="s">
        <v>1849</v>
      </c>
      <c r="I4401" s="149" t="s">
        <v>3377</v>
      </c>
    </row>
    <row r="4402" spans="1:12" x14ac:dyDescent="0.2">
      <c r="A4402" s="149" t="s">
        <v>2920</v>
      </c>
      <c r="D4402" s="149" t="s">
        <v>3378</v>
      </c>
      <c r="E4402" s="149">
        <f t="shared" si="68"/>
        <v>30200920</v>
      </c>
      <c r="F4402" s="149" t="s">
        <v>1250</v>
      </c>
      <c r="G4402" s="149" t="s">
        <v>5931</v>
      </c>
      <c r="H4402" s="149" t="s">
        <v>1849</v>
      </c>
      <c r="I4402" s="149" t="s">
        <v>3379</v>
      </c>
    </row>
    <row r="4403" spans="1:12" x14ac:dyDescent="0.2">
      <c r="A4403" s="149" t="s">
        <v>2920</v>
      </c>
      <c r="D4403" s="149" t="s">
        <v>3380</v>
      </c>
      <c r="E4403" s="149">
        <f t="shared" si="68"/>
        <v>30200921</v>
      </c>
      <c r="F4403" s="149" t="s">
        <v>1250</v>
      </c>
      <c r="G4403" s="149" t="s">
        <v>5931</v>
      </c>
      <c r="H4403" s="149" t="s">
        <v>1849</v>
      </c>
      <c r="I4403" s="149" t="s">
        <v>3381</v>
      </c>
    </row>
    <row r="4404" spans="1:12" x14ac:dyDescent="0.2">
      <c r="A4404" s="149" t="s">
        <v>2920</v>
      </c>
      <c r="D4404" s="149" t="s">
        <v>3382</v>
      </c>
      <c r="E4404" s="149">
        <f t="shared" si="68"/>
        <v>30200922</v>
      </c>
      <c r="F4404" s="149" t="s">
        <v>1250</v>
      </c>
      <c r="G4404" s="149" t="s">
        <v>5931</v>
      </c>
      <c r="H4404" s="149" t="s">
        <v>1849</v>
      </c>
      <c r="I4404" s="149" t="s">
        <v>3383</v>
      </c>
    </row>
    <row r="4405" spans="1:12" x14ac:dyDescent="0.2">
      <c r="A4405" s="149" t="s">
        <v>2920</v>
      </c>
      <c r="D4405" s="149" t="s">
        <v>3384</v>
      </c>
      <c r="E4405" s="149">
        <f t="shared" si="68"/>
        <v>30200923</v>
      </c>
      <c r="F4405" s="149" t="s">
        <v>1250</v>
      </c>
      <c r="G4405" s="149" t="s">
        <v>5931</v>
      </c>
      <c r="H4405" s="149" t="s">
        <v>1849</v>
      </c>
      <c r="I4405" s="149" t="s">
        <v>3385</v>
      </c>
    </row>
    <row r="4406" spans="1:12" x14ac:dyDescent="0.2">
      <c r="A4406" s="149" t="s">
        <v>2920</v>
      </c>
      <c r="D4406" s="149" t="s">
        <v>3386</v>
      </c>
      <c r="E4406" s="149">
        <f t="shared" si="68"/>
        <v>30200924</v>
      </c>
      <c r="F4406" s="149" t="s">
        <v>1250</v>
      </c>
      <c r="G4406" s="149" t="s">
        <v>5931</v>
      </c>
      <c r="H4406" s="149" t="s">
        <v>1849</v>
      </c>
      <c r="I4406" s="149" t="s">
        <v>3387</v>
      </c>
    </row>
    <row r="4407" spans="1:12" x14ac:dyDescent="0.2">
      <c r="A4407" s="149" t="s">
        <v>2920</v>
      </c>
      <c r="D4407" s="149" t="s">
        <v>3388</v>
      </c>
      <c r="E4407" s="149">
        <f t="shared" si="68"/>
        <v>30200925</v>
      </c>
      <c r="F4407" s="149" t="s">
        <v>1250</v>
      </c>
      <c r="G4407" s="149" t="s">
        <v>5931</v>
      </c>
      <c r="H4407" s="149" t="s">
        <v>1849</v>
      </c>
      <c r="I4407" s="149" t="s">
        <v>3389</v>
      </c>
    </row>
    <row r="4408" spans="1:12" x14ac:dyDescent="0.2">
      <c r="A4408" s="149" t="s">
        <v>2920</v>
      </c>
      <c r="D4408" s="149" t="s">
        <v>3390</v>
      </c>
      <c r="E4408" s="149">
        <f t="shared" si="68"/>
        <v>30200926</v>
      </c>
      <c r="F4408" s="149" t="s">
        <v>1250</v>
      </c>
      <c r="G4408" s="149" t="s">
        <v>5931</v>
      </c>
      <c r="H4408" s="149" t="s">
        <v>1849</v>
      </c>
      <c r="I4408" s="149" t="s">
        <v>3391</v>
      </c>
    </row>
    <row r="4409" spans="1:12" x14ac:dyDescent="0.2">
      <c r="A4409" s="149" t="s">
        <v>2920</v>
      </c>
      <c r="D4409" s="149" t="s">
        <v>3392</v>
      </c>
      <c r="E4409" s="149">
        <f t="shared" si="68"/>
        <v>30200930</v>
      </c>
      <c r="F4409" s="149" t="s">
        <v>1250</v>
      </c>
      <c r="G4409" s="149" t="s">
        <v>5931</v>
      </c>
      <c r="H4409" s="149" t="s">
        <v>1849</v>
      </c>
      <c r="I4409" s="149" t="s">
        <v>3393</v>
      </c>
      <c r="K4409" s="151"/>
      <c r="L4409" s="149"/>
    </row>
    <row r="4410" spans="1:12" x14ac:dyDescent="0.2">
      <c r="A4410" s="149" t="s">
        <v>2920</v>
      </c>
      <c r="D4410" s="149" t="s">
        <v>3394</v>
      </c>
      <c r="E4410" s="149">
        <f t="shared" si="68"/>
        <v>30200931</v>
      </c>
      <c r="F4410" s="149" t="s">
        <v>1250</v>
      </c>
      <c r="G4410" s="149" t="s">
        <v>5931</v>
      </c>
      <c r="H4410" s="149" t="s">
        <v>1849</v>
      </c>
      <c r="I4410" s="149" t="s">
        <v>3395</v>
      </c>
      <c r="K4410" s="151"/>
      <c r="L4410" s="149"/>
    </row>
    <row r="4411" spans="1:12" x14ac:dyDescent="0.2">
      <c r="A4411" s="149" t="s">
        <v>2920</v>
      </c>
      <c r="D4411" s="149" t="s">
        <v>3396</v>
      </c>
      <c r="E4411" s="149">
        <f t="shared" si="68"/>
        <v>30200932</v>
      </c>
      <c r="F4411" s="149" t="s">
        <v>1250</v>
      </c>
      <c r="G4411" s="149" t="s">
        <v>5931</v>
      </c>
      <c r="H4411" s="149" t="s">
        <v>1849</v>
      </c>
      <c r="I4411" s="149" t="s">
        <v>3397</v>
      </c>
      <c r="K4411" s="151"/>
      <c r="L4411" s="149"/>
    </row>
    <row r="4412" spans="1:12" x14ac:dyDescent="0.2">
      <c r="A4412" s="149" t="s">
        <v>2920</v>
      </c>
      <c r="D4412" s="149" t="s">
        <v>3398</v>
      </c>
      <c r="E4412" s="149">
        <f t="shared" si="68"/>
        <v>30200935</v>
      </c>
      <c r="F4412" s="149" t="s">
        <v>1250</v>
      </c>
      <c r="G4412" s="149" t="s">
        <v>5931</v>
      </c>
      <c r="H4412" s="149" t="s">
        <v>1849</v>
      </c>
      <c r="I4412" s="149" t="s">
        <v>3399</v>
      </c>
    </row>
    <row r="4413" spans="1:12" x14ac:dyDescent="0.2">
      <c r="A4413" s="149" t="s">
        <v>2920</v>
      </c>
      <c r="D4413" s="149" t="s">
        <v>3400</v>
      </c>
      <c r="E4413" s="149">
        <f t="shared" si="68"/>
        <v>30200937</v>
      </c>
      <c r="F4413" s="149" t="s">
        <v>1250</v>
      </c>
      <c r="G4413" s="149" t="s">
        <v>5931</v>
      </c>
      <c r="H4413" s="149" t="s">
        <v>1849</v>
      </c>
      <c r="I4413" s="149" t="s">
        <v>3401</v>
      </c>
    </row>
    <row r="4414" spans="1:12" x14ac:dyDescent="0.2">
      <c r="A4414" s="149" t="s">
        <v>2920</v>
      </c>
      <c r="D4414" s="149" t="s">
        <v>3402</v>
      </c>
      <c r="E4414" s="149">
        <f t="shared" si="68"/>
        <v>30200939</v>
      </c>
      <c r="F4414" s="149" t="s">
        <v>1250</v>
      </c>
      <c r="G4414" s="149" t="s">
        <v>5931</v>
      </c>
      <c r="H4414" s="149" t="s">
        <v>1849</v>
      </c>
      <c r="I4414" s="149" t="s">
        <v>3403</v>
      </c>
    </row>
    <row r="4415" spans="1:12" x14ac:dyDescent="0.2">
      <c r="A4415" s="149" t="s">
        <v>2920</v>
      </c>
      <c r="D4415" s="149" t="s">
        <v>3404</v>
      </c>
      <c r="E4415" s="149">
        <f t="shared" si="68"/>
        <v>30200940</v>
      </c>
      <c r="F4415" s="149" t="s">
        <v>1250</v>
      </c>
      <c r="G4415" s="149" t="s">
        <v>5931</v>
      </c>
      <c r="H4415" s="149" t="s">
        <v>1849</v>
      </c>
      <c r="I4415" s="149" t="s">
        <v>6426</v>
      </c>
    </row>
    <row r="4416" spans="1:12" x14ac:dyDescent="0.2">
      <c r="A4416" s="149" t="s">
        <v>2920</v>
      </c>
      <c r="D4416" s="149" t="s">
        <v>6427</v>
      </c>
      <c r="E4416" s="149">
        <f t="shared" si="68"/>
        <v>30200941</v>
      </c>
      <c r="F4416" s="149" t="s">
        <v>1250</v>
      </c>
      <c r="G4416" s="149" t="s">
        <v>5931</v>
      </c>
      <c r="H4416" s="149" t="s">
        <v>1849</v>
      </c>
      <c r="I4416" s="149" t="s">
        <v>6428</v>
      </c>
    </row>
    <row r="4417" spans="1:9" x14ac:dyDescent="0.2">
      <c r="A4417" s="149" t="s">
        <v>2920</v>
      </c>
      <c r="D4417" s="149" t="s">
        <v>6429</v>
      </c>
      <c r="E4417" s="149">
        <f t="shared" si="68"/>
        <v>30200951</v>
      </c>
      <c r="F4417" s="149" t="s">
        <v>1250</v>
      </c>
      <c r="G4417" s="149" t="s">
        <v>5931</v>
      </c>
      <c r="H4417" s="149" t="s">
        <v>1849</v>
      </c>
      <c r="I4417" s="149" t="s">
        <v>6430</v>
      </c>
    </row>
    <row r="4418" spans="1:9" x14ac:dyDescent="0.2">
      <c r="A4418" s="149" t="s">
        <v>2920</v>
      </c>
      <c r="D4418" s="149" t="s">
        <v>6431</v>
      </c>
      <c r="E4418" s="149">
        <f t="shared" ref="E4418:E4481" si="69">VALUE(D4418)</f>
        <v>30200952</v>
      </c>
      <c r="F4418" s="149" t="s">
        <v>1250</v>
      </c>
      <c r="G4418" s="149" t="s">
        <v>5931</v>
      </c>
      <c r="H4418" s="149" t="s">
        <v>1849</v>
      </c>
      <c r="I4418" s="149" t="s">
        <v>6432</v>
      </c>
    </row>
    <row r="4419" spans="1:9" x14ac:dyDescent="0.2">
      <c r="A4419" s="149" t="s">
        <v>2920</v>
      </c>
      <c r="D4419" s="149" t="s">
        <v>6433</v>
      </c>
      <c r="E4419" s="149">
        <f t="shared" si="69"/>
        <v>30200953</v>
      </c>
      <c r="F4419" s="149" t="s">
        <v>1250</v>
      </c>
      <c r="G4419" s="149" t="s">
        <v>5931</v>
      </c>
      <c r="H4419" s="149" t="s">
        <v>1849</v>
      </c>
      <c r="I4419" s="149" t="s">
        <v>6434</v>
      </c>
    </row>
    <row r="4420" spans="1:9" x14ac:dyDescent="0.2">
      <c r="A4420" s="149" t="s">
        <v>2920</v>
      </c>
      <c r="D4420" s="149" t="s">
        <v>6435</v>
      </c>
      <c r="E4420" s="149">
        <f t="shared" si="69"/>
        <v>30200954</v>
      </c>
      <c r="F4420" s="149" t="s">
        <v>1250</v>
      </c>
      <c r="G4420" s="149" t="s">
        <v>5931</v>
      </c>
      <c r="H4420" s="149" t="s">
        <v>1849</v>
      </c>
      <c r="I4420" s="149" t="s">
        <v>6436</v>
      </c>
    </row>
    <row r="4421" spans="1:9" x14ac:dyDescent="0.2">
      <c r="A4421" s="149" t="s">
        <v>2920</v>
      </c>
      <c r="D4421" s="149" t="s">
        <v>6437</v>
      </c>
      <c r="E4421" s="149">
        <f t="shared" si="69"/>
        <v>30200955</v>
      </c>
      <c r="F4421" s="149" t="s">
        <v>1250</v>
      </c>
      <c r="G4421" s="149" t="s">
        <v>5931</v>
      </c>
      <c r="H4421" s="149" t="s">
        <v>1849</v>
      </c>
      <c r="I4421" s="149" t="s">
        <v>6438</v>
      </c>
    </row>
    <row r="4422" spans="1:9" x14ac:dyDescent="0.2">
      <c r="A4422" s="149" t="s">
        <v>2920</v>
      </c>
      <c r="D4422" s="149" t="s">
        <v>6439</v>
      </c>
      <c r="E4422" s="149">
        <f t="shared" si="69"/>
        <v>30200960</v>
      </c>
      <c r="F4422" s="149" t="s">
        <v>1250</v>
      </c>
      <c r="G4422" s="149" t="s">
        <v>5931</v>
      </c>
      <c r="H4422" s="149" t="s">
        <v>1849</v>
      </c>
      <c r="I4422" s="149" t="s">
        <v>6440</v>
      </c>
    </row>
    <row r="4423" spans="1:9" x14ac:dyDescent="0.2">
      <c r="A4423" s="149" t="s">
        <v>2920</v>
      </c>
      <c r="D4423" s="149" t="s">
        <v>6441</v>
      </c>
      <c r="E4423" s="149">
        <f t="shared" si="69"/>
        <v>30200961</v>
      </c>
      <c r="F4423" s="149" t="s">
        <v>1250</v>
      </c>
      <c r="G4423" s="149" t="s">
        <v>5931</v>
      </c>
      <c r="H4423" s="149" t="s">
        <v>1849</v>
      </c>
      <c r="I4423" s="149" t="s">
        <v>6442</v>
      </c>
    </row>
    <row r="4424" spans="1:9" x14ac:dyDescent="0.2">
      <c r="A4424" s="149" t="s">
        <v>2920</v>
      </c>
      <c r="D4424" s="149" t="s">
        <v>6443</v>
      </c>
      <c r="E4424" s="149">
        <f t="shared" si="69"/>
        <v>30200962</v>
      </c>
      <c r="F4424" s="149" t="s">
        <v>1250</v>
      </c>
      <c r="G4424" s="149" t="s">
        <v>5931</v>
      </c>
      <c r="H4424" s="149" t="s">
        <v>1849</v>
      </c>
      <c r="I4424" s="149" t="s">
        <v>6444</v>
      </c>
    </row>
    <row r="4425" spans="1:9" x14ac:dyDescent="0.2">
      <c r="A4425" s="149" t="s">
        <v>2920</v>
      </c>
      <c r="D4425" s="149" t="s">
        <v>6445</v>
      </c>
      <c r="E4425" s="149">
        <f t="shared" si="69"/>
        <v>30200963</v>
      </c>
      <c r="F4425" s="149" t="s">
        <v>1250</v>
      </c>
      <c r="G4425" s="149" t="s">
        <v>5931</v>
      </c>
      <c r="H4425" s="149" t="s">
        <v>1849</v>
      </c>
      <c r="I4425" s="149" t="s">
        <v>9330</v>
      </c>
    </row>
    <row r="4426" spans="1:9" x14ac:dyDescent="0.2">
      <c r="A4426" s="149" t="s">
        <v>2920</v>
      </c>
      <c r="D4426" s="149" t="s">
        <v>9331</v>
      </c>
      <c r="E4426" s="149">
        <f t="shared" si="69"/>
        <v>30200964</v>
      </c>
      <c r="F4426" s="149" t="s">
        <v>1250</v>
      </c>
      <c r="G4426" s="149" t="s">
        <v>5931</v>
      </c>
      <c r="H4426" s="149" t="s">
        <v>1849</v>
      </c>
      <c r="I4426" s="149" t="s">
        <v>9332</v>
      </c>
    </row>
    <row r="4427" spans="1:9" x14ac:dyDescent="0.2">
      <c r="A4427" s="149" t="s">
        <v>2920</v>
      </c>
      <c r="D4427" s="149" t="s">
        <v>9333</v>
      </c>
      <c r="E4427" s="149">
        <f t="shared" si="69"/>
        <v>30200965</v>
      </c>
      <c r="F4427" s="149" t="s">
        <v>1250</v>
      </c>
      <c r="G4427" s="149" t="s">
        <v>5931</v>
      </c>
      <c r="H4427" s="149" t="s">
        <v>1849</v>
      </c>
      <c r="I4427" s="149" t="s">
        <v>9334</v>
      </c>
    </row>
    <row r="4428" spans="1:9" x14ac:dyDescent="0.2">
      <c r="A4428" s="149" t="s">
        <v>2920</v>
      </c>
      <c r="D4428" s="149" t="s">
        <v>9335</v>
      </c>
      <c r="E4428" s="149">
        <f t="shared" si="69"/>
        <v>30200966</v>
      </c>
      <c r="F4428" s="149" t="s">
        <v>1250</v>
      </c>
      <c r="G4428" s="149" t="s">
        <v>5931</v>
      </c>
      <c r="H4428" s="149" t="s">
        <v>1849</v>
      </c>
      <c r="I4428" s="149" t="s">
        <v>9336</v>
      </c>
    </row>
    <row r="4429" spans="1:9" x14ac:dyDescent="0.2">
      <c r="A4429" s="149" t="s">
        <v>2920</v>
      </c>
      <c r="D4429" s="149" t="s">
        <v>9337</v>
      </c>
      <c r="E4429" s="149">
        <f t="shared" si="69"/>
        <v>30200967</v>
      </c>
      <c r="F4429" s="149" t="s">
        <v>1250</v>
      </c>
      <c r="G4429" s="149" t="s">
        <v>5931</v>
      </c>
      <c r="H4429" s="149" t="s">
        <v>1849</v>
      </c>
      <c r="I4429" s="149" t="s">
        <v>9338</v>
      </c>
    </row>
    <row r="4430" spans="1:9" x14ac:dyDescent="0.2">
      <c r="A4430" s="149" t="s">
        <v>2920</v>
      </c>
      <c r="D4430" s="149" t="s">
        <v>9339</v>
      </c>
      <c r="E4430" s="149">
        <f t="shared" si="69"/>
        <v>30200998</v>
      </c>
      <c r="F4430" s="149" t="s">
        <v>1250</v>
      </c>
      <c r="G4430" s="149" t="s">
        <v>5931</v>
      </c>
      <c r="H4430" s="149" t="s">
        <v>1849</v>
      </c>
      <c r="I4430" s="149" t="s">
        <v>6580</v>
      </c>
    </row>
    <row r="4431" spans="1:9" x14ac:dyDescent="0.2">
      <c r="A4431" s="149" t="s">
        <v>2920</v>
      </c>
      <c r="D4431" s="149" t="s">
        <v>9340</v>
      </c>
      <c r="E4431" s="149">
        <f t="shared" si="69"/>
        <v>30200999</v>
      </c>
      <c r="F4431" s="149" t="s">
        <v>1250</v>
      </c>
      <c r="G4431" s="149" t="s">
        <v>5931</v>
      </c>
      <c r="H4431" s="149" t="s">
        <v>1849</v>
      </c>
      <c r="I4431" s="149" t="s">
        <v>6580</v>
      </c>
    </row>
    <row r="4432" spans="1:9" x14ac:dyDescent="0.2">
      <c r="A4432" s="149" t="s">
        <v>2920</v>
      </c>
      <c r="D4432" s="149" t="s">
        <v>9341</v>
      </c>
      <c r="E4432" s="149">
        <f t="shared" si="69"/>
        <v>30201001</v>
      </c>
      <c r="F4432" s="149" t="s">
        <v>1250</v>
      </c>
      <c r="G4432" s="149" t="s">
        <v>5931</v>
      </c>
      <c r="H4432" s="149" t="s">
        <v>9342</v>
      </c>
      <c r="I4432" s="149" t="s">
        <v>9343</v>
      </c>
    </row>
    <row r="4433" spans="1:9" x14ac:dyDescent="0.2">
      <c r="A4433" s="149" t="s">
        <v>2920</v>
      </c>
      <c r="D4433" s="149" t="s">
        <v>9344</v>
      </c>
      <c r="E4433" s="149">
        <f t="shared" si="69"/>
        <v>30201002</v>
      </c>
      <c r="F4433" s="149" t="s">
        <v>1250</v>
      </c>
      <c r="G4433" s="149" t="s">
        <v>5931</v>
      </c>
      <c r="H4433" s="149" t="s">
        <v>9342</v>
      </c>
      <c r="I4433" s="149" t="s">
        <v>9345</v>
      </c>
    </row>
    <row r="4434" spans="1:9" x14ac:dyDescent="0.2">
      <c r="A4434" s="149" t="s">
        <v>2920</v>
      </c>
      <c r="D4434" s="149" t="s">
        <v>9346</v>
      </c>
      <c r="E4434" s="149">
        <f t="shared" si="69"/>
        <v>30201003</v>
      </c>
      <c r="F4434" s="149" t="s">
        <v>1250</v>
      </c>
      <c r="G4434" s="149" t="s">
        <v>5931</v>
      </c>
      <c r="H4434" s="149" t="s">
        <v>9342</v>
      </c>
      <c r="I4434" s="149" t="s">
        <v>9347</v>
      </c>
    </row>
    <row r="4435" spans="1:9" x14ac:dyDescent="0.2">
      <c r="A4435" s="149" t="s">
        <v>2920</v>
      </c>
      <c r="D4435" s="149" t="s">
        <v>9348</v>
      </c>
      <c r="E4435" s="149">
        <f t="shared" si="69"/>
        <v>30201004</v>
      </c>
      <c r="F4435" s="149" t="s">
        <v>1250</v>
      </c>
      <c r="G4435" s="149" t="s">
        <v>5931</v>
      </c>
      <c r="H4435" s="149" t="s">
        <v>9342</v>
      </c>
      <c r="I4435" s="149" t="s">
        <v>9349</v>
      </c>
    </row>
    <row r="4436" spans="1:9" x14ac:dyDescent="0.2">
      <c r="A4436" s="149" t="s">
        <v>2920</v>
      </c>
      <c r="D4436" s="149" t="s">
        <v>9350</v>
      </c>
      <c r="E4436" s="149">
        <f t="shared" si="69"/>
        <v>30201005</v>
      </c>
      <c r="F4436" s="149" t="s">
        <v>1250</v>
      </c>
      <c r="G4436" s="149" t="s">
        <v>5931</v>
      </c>
      <c r="H4436" s="149" t="s">
        <v>9342</v>
      </c>
      <c r="I4436" s="149" t="s">
        <v>9351</v>
      </c>
    </row>
    <row r="4437" spans="1:9" x14ac:dyDescent="0.2">
      <c r="A4437" s="149" t="s">
        <v>2920</v>
      </c>
      <c r="D4437" s="149" t="s">
        <v>9352</v>
      </c>
      <c r="E4437" s="149">
        <f t="shared" si="69"/>
        <v>30201006</v>
      </c>
      <c r="F4437" s="149" t="s">
        <v>1250</v>
      </c>
      <c r="G4437" s="149" t="s">
        <v>5931</v>
      </c>
      <c r="H4437" s="149" t="s">
        <v>9342</v>
      </c>
      <c r="I4437" s="149" t="s">
        <v>9353</v>
      </c>
    </row>
    <row r="4438" spans="1:9" x14ac:dyDescent="0.2">
      <c r="A4438" s="149" t="s">
        <v>2920</v>
      </c>
      <c r="D4438" s="149" t="s">
        <v>9354</v>
      </c>
      <c r="E4438" s="149">
        <f t="shared" si="69"/>
        <v>30201010</v>
      </c>
      <c r="F4438" s="149" t="s">
        <v>1250</v>
      </c>
      <c r="G4438" s="149" t="s">
        <v>5931</v>
      </c>
      <c r="H4438" s="149" t="s">
        <v>9342</v>
      </c>
      <c r="I4438" s="149" t="s">
        <v>9355</v>
      </c>
    </row>
    <row r="4439" spans="1:9" x14ac:dyDescent="0.2">
      <c r="A4439" s="149" t="s">
        <v>2920</v>
      </c>
      <c r="D4439" s="149" t="s">
        <v>9356</v>
      </c>
      <c r="E4439" s="149">
        <f t="shared" si="69"/>
        <v>30201011</v>
      </c>
      <c r="F4439" s="149" t="s">
        <v>1250</v>
      </c>
      <c r="G4439" s="149" t="s">
        <v>5931</v>
      </c>
      <c r="H4439" s="149" t="s">
        <v>9342</v>
      </c>
      <c r="I4439" s="149" t="s">
        <v>6519</v>
      </c>
    </row>
    <row r="4440" spans="1:9" x14ac:dyDescent="0.2">
      <c r="A4440" s="149" t="s">
        <v>2920</v>
      </c>
      <c r="D4440" s="149" t="s">
        <v>9357</v>
      </c>
      <c r="E4440" s="149">
        <f t="shared" si="69"/>
        <v>30201012</v>
      </c>
      <c r="F4440" s="149" t="s">
        <v>1250</v>
      </c>
      <c r="G4440" s="149" t="s">
        <v>5931</v>
      </c>
      <c r="H4440" s="149" t="s">
        <v>9342</v>
      </c>
      <c r="I4440" s="149" t="s">
        <v>6519</v>
      </c>
    </row>
    <row r="4441" spans="1:9" x14ac:dyDescent="0.2">
      <c r="A4441" s="149" t="s">
        <v>2920</v>
      </c>
      <c r="D4441" s="149" t="s">
        <v>9358</v>
      </c>
      <c r="E4441" s="149">
        <f t="shared" si="69"/>
        <v>30201013</v>
      </c>
      <c r="F4441" s="149" t="s">
        <v>1250</v>
      </c>
      <c r="G4441" s="149" t="s">
        <v>5931</v>
      </c>
      <c r="H4441" s="149" t="s">
        <v>9342</v>
      </c>
      <c r="I4441" s="149" t="s">
        <v>9359</v>
      </c>
    </row>
    <row r="4442" spans="1:9" x14ac:dyDescent="0.2">
      <c r="A4442" s="149" t="s">
        <v>2920</v>
      </c>
      <c r="D4442" s="149" t="s">
        <v>9360</v>
      </c>
      <c r="E4442" s="149">
        <f t="shared" si="69"/>
        <v>30201014</v>
      </c>
      <c r="F4442" s="149" t="s">
        <v>1250</v>
      </c>
      <c r="G4442" s="149" t="s">
        <v>5931</v>
      </c>
      <c r="H4442" s="149" t="s">
        <v>9342</v>
      </c>
      <c r="I4442" s="149" t="s">
        <v>9361</v>
      </c>
    </row>
    <row r="4443" spans="1:9" x14ac:dyDescent="0.2">
      <c r="A4443" s="149" t="s">
        <v>2920</v>
      </c>
      <c r="D4443" s="149" t="s">
        <v>9362</v>
      </c>
      <c r="E4443" s="149">
        <f t="shared" si="69"/>
        <v>30201015</v>
      </c>
      <c r="F4443" s="149" t="s">
        <v>1250</v>
      </c>
      <c r="G4443" s="149" t="s">
        <v>5931</v>
      </c>
      <c r="H4443" s="149" t="s">
        <v>9342</v>
      </c>
      <c r="I4443" s="149" t="s">
        <v>9363</v>
      </c>
    </row>
    <row r="4444" spans="1:9" x14ac:dyDescent="0.2">
      <c r="A4444" s="149" t="s">
        <v>2920</v>
      </c>
      <c r="D4444" s="149" t="s">
        <v>9364</v>
      </c>
      <c r="E4444" s="149">
        <f t="shared" si="69"/>
        <v>30201017</v>
      </c>
      <c r="F4444" s="149" t="s">
        <v>1250</v>
      </c>
      <c r="G4444" s="149" t="s">
        <v>5931</v>
      </c>
      <c r="H4444" s="149" t="s">
        <v>9342</v>
      </c>
      <c r="I4444" s="149" t="s">
        <v>9365</v>
      </c>
    </row>
    <row r="4445" spans="1:9" x14ac:dyDescent="0.2">
      <c r="A4445" s="149" t="s">
        <v>2920</v>
      </c>
      <c r="D4445" s="149" t="s">
        <v>9366</v>
      </c>
      <c r="E4445" s="149">
        <f t="shared" si="69"/>
        <v>30201018</v>
      </c>
      <c r="F4445" s="149" t="s">
        <v>1250</v>
      </c>
      <c r="G4445" s="149" t="s">
        <v>5931</v>
      </c>
      <c r="H4445" s="149" t="s">
        <v>9342</v>
      </c>
      <c r="I4445" s="149" t="s">
        <v>9367</v>
      </c>
    </row>
    <row r="4446" spans="1:9" x14ac:dyDescent="0.2">
      <c r="A4446" s="149" t="s">
        <v>2920</v>
      </c>
      <c r="D4446" s="149" t="s">
        <v>9368</v>
      </c>
      <c r="E4446" s="149">
        <f t="shared" si="69"/>
        <v>30201020</v>
      </c>
      <c r="F4446" s="149" t="s">
        <v>1250</v>
      </c>
      <c r="G4446" s="149" t="s">
        <v>5931</v>
      </c>
      <c r="H4446" s="149" t="s">
        <v>9342</v>
      </c>
      <c r="I4446" s="149" t="s">
        <v>6501</v>
      </c>
    </row>
    <row r="4447" spans="1:9" x14ac:dyDescent="0.2">
      <c r="A4447" s="149" t="s">
        <v>2920</v>
      </c>
      <c r="D4447" s="149" t="s">
        <v>9369</v>
      </c>
      <c r="E4447" s="149">
        <f t="shared" si="69"/>
        <v>30201099</v>
      </c>
      <c r="F4447" s="149" t="s">
        <v>1250</v>
      </c>
      <c r="G4447" s="149" t="s">
        <v>5931</v>
      </c>
      <c r="H4447" s="149" t="s">
        <v>9342</v>
      </c>
      <c r="I4447" s="149" t="s">
        <v>6580</v>
      </c>
    </row>
    <row r="4448" spans="1:9" x14ac:dyDescent="0.2">
      <c r="A4448" s="149" t="s">
        <v>2920</v>
      </c>
      <c r="D4448" s="149" t="s">
        <v>9370</v>
      </c>
      <c r="E4448" s="149">
        <f t="shared" si="69"/>
        <v>30201101</v>
      </c>
      <c r="F4448" s="149" t="s">
        <v>1250</v>
      </c>
      <c r="G4448" s="149" t="s">
        <v>5931</v>
      </c>
      <c r="H4448" s="149" t="s">
        <v>9371</v>
      </c>
      <c r="I4448" s="149" t="s">
        <v>9372</v>
      </c>
    </row>
    <row r="4449" spans="1:9" x14ac:dyDescent="0.2">
      <c r="A4449" s="149" t="s">
        <v>2920</v>
      </c>
      <c r="D4449" s="149" t="s">
        <v>9373</v>
      </c>
      <c r="E4449" s="149">
        <f t="shared" si="69"/>
        <v>30201102</v>
      </c>
      <c r="F4449" s="149" t="s">
        <v>1250</v>
      </c>
      <c r="G4449" s="149" t="s">
        <v>5931</v>
      </c>
      <c r="H4449" s="149" t="s">
        <v>9371</v>
      </c>
      <c r="I4449" s="149" t="s">
        <v>9374</v>
      </c>
    </row>
    <row r="4450" spans="1:9" x14ac:dyDescent="0.2">
      <c r="A4450" s="149" t="s">
        <v>2920</v>
      </c>
      <c r="D4450" s="149" t="s">
        <v>9375</v>
      </c>
      <c r="E4450" s="149">
        <f t="shared" si="69"/>
        <v>30201103</v>
      </c>
      <c r="F4450" s="149" t="s">
        <v>1250</v>
      </c>
      <c r="G4450" s="149" t="s">
        <v>5931</v>
      </c>
      <c r="H4450" s="149" t="s">
        <v>9371</v>
      </c>
      <c r="I4450" s="149" t="s">
        <v>9376</v>
      </c>
    </row>
    <row r="4451" spans="1:9" x14ac:dyDescent="0.2">
      <c r="A4451" s="149" t="s">
        <v>2920</v>
      </c>
      <c r="D4451" s="149" t="s">
        <v>9377</v>
      </c>
      <c r="E4451" s="149">
        <f t="shared" si="69"/>
        <v>30201104</v>
      </c>
      <c r="F4451" s="149" t="s">
        <v>1250</v>
      </c>
      <c r="G4451" s="149" t="s">
        <v>5931</v>
      </c>
      <c r="H4451" s="149" t="s">
        <v>9371</v>
      </c>
      <c r="I4451" s="149" t="s">
        <v>9378</v>
      </c>
    </row>
    <row r="4452" spans="1:9" x14ac:dyDescent="0.2">
      <c r="A4452" s="149" t="s">
        <v>2920</v>
      </c>
      <c r="D4452" s="149" t="s">
        <v>9379</v>
      </c>
      <c r="E4452" s="149">
        <f t="shared" si="69"/>
        <v>30201105</v>
      </c>
      <c r="F4452" s="149" t="s">
        <v>1250</v>
      </c>
      <c r="G4452" s="149" t="s">
        <v>5931</v>
      </c>
      <c r="H4452" s="149" t="s">
        <v>9371</v>
      </c>
      <c r="I4452" s="149" t="s">
        <v>9380</v>
      </c>
    </row>
    <row r="4453" spans="1:9" x14ac:dyDescent="0.2">
      <c r="A4453" s="149" t="s">
        <v>2920</v>
      </c>
      <c r="D4453" s="149" t="s">
        <v>9381</v>
      </c>
      <c r="E4453" s="149">
        <f t="shared" si="69"/>
        <v>30201106</v>
      </c>
      <c r="F4453" s="149" t="s">
        <v>1250</v>
      </c>
      <c r="G4453" s="149" t="s">
        <v>5931</v>
      </c>
      <c r="H4453" s="149" t="s">
        <v>9371</v>
      </c>
      <c r="I4453" s="149" t="s">
        <v>9382</v>
      </c>
    </row>
    <row r="4454" spans="1:9" x14ac:dyDescent="0.2">
      <c r="A4454" s="149" t="s">
        <v>2920</v>
      </c>
      <c r="D4454" s="149" t="s">
        <v>9383</v>
      </c>
      <c r="E4454" s="149">
        <f t="shared" si="69"/>
        <v>30201110</v>
      </c>
      <c r="F4454" s="149" t="s">
        <v>1250</v>
      </c>
      <c r="G4454" s="149" t="s">
        <v>5931</v>
      </c>
      <c r="H4454" s="149" t="s">
        <v>9371</v>
      </c>
      <c r="I4454" s="149" t="s">
        <v>9384</v>
      </c>
    </row>
    <row r="4455" spans="1:9" x14ac:dyDescent="0.2">
      <c r="A4455" s="149" t="s">
        <v>2920</v>
      </c>
      <c r="D4455" s="149" t="s">
        <v>9385</v>
      </c>
      <c r="E4455" s="149">
        <f t="shared" si="69"/>
        <v>30201111</v>
      </c>
      <c r="F4455" s="149" t="s">
        <v>1250</v>
      </c>
      <c r="G4455" s="149" t="s">
        <v>5931</v>
      </c>
      <c r="H4455" s="149" t="s">
        <v>9371</v>
      </c>
      <c r="I4455" s="149" t="s">
        <v>9386</v>
      </c>
    </row>
    <row r="4456" spans="1:9" x14ac:dyDescent="0.2">
      <c r="A4456" s="149" t="s">
        <v>2920</v>
      </c>
      <c r="D4456" s="149" t="s">
        <v>9387</v>
      </c>
      <c r="E4456" s="149">
        <f t="shared" si="69"/>
        <v>30201112</v>
      </c>
      <c r="F4456" s="149" t="s">
        <v>1250</v>
      </c>
      <c r="G4456" s="149" t="s">
        <v>5931</v>
      </c>
      <c r="H4456" s="149" t="s">
        <v>9371</v>
      </c>
      <c r="I4456" s="149" t="s">
        <v>9388</v>
      </c>
    </row>
    <row r="4457" spans="1:9" x14ac:dyDescent="0.2">
      <c r="A4457" s="149" t="s">
        <v>2920</v>
      </c>
      <c r="D4457" s="149" t="s">
        <v>9389</v>
      </c>
      <c r="E4457" s="149">
        <f t="shared" si="69"/>
        <v>30201120</v>
      </c>
      <c r="F4457" s="149" t="s">
        <v>1250</v>
      </c>
      <c r="G4457" s="149" t="s">
        <v>5931</v>
      </c>
      <c r="H4457" s="149" t="s">
        <v>9371</v>
      </c>
      <c r="I4457" s="149" t="s">
        <v>6501</v>
      </c>
    </row>
    <row r="4458" spans="1:9" x14ac:dyDescent="0.2">
      <c r="A4458" s="149" t="s">
        <v>2920</v>
      </c>
      <c r="D4458" s="149" t="s">
        <v>9390</v>
      </c>
      <c r="E4458" s="149">
        <f t="shared" si="69"/>
        <v>30201121</v>
      </c>
      <c r="F4458" s="149" t="s">
        <v>1250</v>
      </c>
      <c r="G4458" s="149" t="s">
        <v>5931</v>
      </c>
      <c r="H4458" s="149" t="s">
        <v>9371</v>
      </c>
      <c r="I4458" s="149" t="s">
        <v>9391</v>
      </c>
    </row>
    <row r="4459" spans="1:9" x14ac:dyDescent="0.2">
      <c r="A4459" s="149" t="s">
        <v>2920</v>
      </c>
      <c r="D4459" s="149" t="s">
        <v>9392</v>
      </c>
      <c r="E4459" s="149">
        <f t="shared" si="69"/>
        <v>30201199</v>
      </c>
      <c r="F4459" s="149" t="s">
        <v>1250</v>
      </c>
      <c r="G4459" s="149" t="s">
        <v>5931</v>
      </c>
      <c r="H4459" s="149" t="s">
        <v>9371</v>
      </c>
      <c r="I4459" s="149" t="s">
        <v>6243</v>
      </c>
    </row>
    <row r="4460" spans="1:9" x14ac:dyDescent="0.2">
      <c r="A4460" s="149" t="s">
        <v>2920</v>
      </c>
      <c r="D4460" s="149" t="s">
        <v>9393</v>
      </c>
      <c r="E4460" s="149">
        <f t="shared" si="69"/>
        <v>30201201</v>
      </c>
      <c r="F4460" s="149" t="s">
        <v>1250</v>
      </c>
      <c r="G4460" s="149" t="s">
        <v>5931</v>
      </c>
      <c r="H4460" s="149" t="s">
        <v>9394</v>
      </c>
      <c r="I4460" s="149" t="s">
        <v>9395</v>
      </c>
    </row>
    <row r="4461" spans="1:9" x14ac:dyDescent="0.2">
      <c r="A4461" s="149" t="s">
        <v>2920</v>
      </c>
      <c r="D4461" s="149" t="s">
        <v>9396</v>
      </c>
      <c r="E4461" s="149">
        <f t="shared" si="69"/>
        <v>30201202</v>
      </c>
      <c r="F4461" s="149" t="s">
        <v>1250</v>
      </c>
      <c r="G4461" s="149" t="s">
        <v>5931</v>
      </c>
      <c r="H4461" s="149" t="s">
        <v>9394</v>
      </c>
      <c r="I4461" s="149" t="s">
        <v>9397</v>
      </c>
    </row>
    <row r="4462" spans="1:9" x14ac:dyDescent="0.2">
      <c r="A4462" s="149" t="s">
        <v>2920</v>
      </c>
      <c r="D4462" s="149" t="s">
        <v>9398</v>
      </c>
      <c r="E4462" s="149">
        <f t="shared" si="69"/>
        <v>30201203</v>
      </c>
      <c r="F4462" s="149" t="s">
        <v>1250</v>
      </c>
      <c r="G4462" s="149" t="s">
        <v>5931</v>
      </c>
      <c r="H4462" s="149" t="s">
        <v>9394</v>
      </c>
      <c r="I4462" s="149" t="s">
        <v>9399</v>
      </c>
    </row>
    <row r="4463" spans="1:9" x14ac:dyDescent="0.2">
      <c r="A4463" s="149" t="s">
        <v>2920</v>
      </c>
      <c r="D4463" s="149" t="s">
        <v>9400</v>
      </c>
      <c r="E4463" s="149">
        <f t="shared" si="69"/>
        <v>30201204</v>
      </c>
      <c r="F4463" s="149" t="s">
        <v>1250</v>
      </c>
      <c r="G4463" s="149" t="s">
        <v>5931</v>
      </c>
      <c r="H4463" s="149" t="s">
        <v>9394</v>
      </c>
      <c r="I4463" s="149" t="s">
        <v>9401</v>
      </c>
    </row>
    <row r="4464" spans="1:9" x14ac:dyDescent="0.2">
      <c r="A4464" s="149" t="s">
        <v>2920</v>
      </c>
      <c r="D4464" s="149" t="s">
        <v>9402</v>
      </c>
      <c r="E4464" s="149">
        <f t="shared" si="69"/>
        <v>30201205</v>
      </c>
      <c r="F4464" s="149" t="s">
        <v>1250</v>
      </c>
      <c r="G4464" s="149" t="s">
        <v>5931</v>
      </c>
      <c r="H4464" s="149" t="s">
        <v>9394</v>
      </c>
      <c r="I4464" s="149" t="s">
        <v>9403</v>
      </c>
    </row>
    <row r="4465" spans="1:9" x14ac:dyDescent="0.2">
      <c r="A4465" s="149" t="s">
        <v>2920</v>
      </c>
      <c r="D4465" s="149" t="s">
        <v>9404</v>
      </c>
      <c r="E4465" s="149">
        <f t="shared" si="69"/>
        <v>30201206</v>
      </c>
      <c r="F4465" s="149" t="s">
        <v>1250</v>
      </c>
      <c r="G4465" s="149" t="s">
        <v>5931</v>
      </c>
      <c r="H4465" s="149" t="s">
        <v>9394</v>
      </c>
      <c r="I4465" s="149" t="s">
        <v>9405</v>
      </c>
    </row>
    <row r="4466" spans="1:9" x14ac:dyDescent="0.2">
      <c r="A4466" s="149" t="s">
        <v>2920</v>
      </c>
      <c r="D4466" s="149" t="s">
        <v>9406</v>
      </c>
      <c r="E4466" s="149">
        <f t="shared" si="69"/>
        <v>30201299</v>
      </c>
      <c r="F4466" s="149" t="s">
        <v>1250</v>
      </c>
      <c r="G4466" s="149" t="s">
        <v>5931</v>
      </c>
      <c r="H4466" s="149" t="s">
        <v>9394</v>
      </c>
      <c r="I4466" s="149" t="s">
        <v>6580</v>
      </c>
    </row>
    <row r="4467" spans="1:9" x14ac:dyDescent="0.2">
      <c r="A4467" s="149" t="s">
        <v>2920</v>
      </c>
      <c r="D4467" s="149" t="s">
        <v>9407</v>
      </c>
      <c r="E4467" s="149">
        <f t="shared" si="69"/>
        <v>30201301</v>
      </c>
      <c r="F4467" s="149" t="s">
        <v>1250</v>
      </c>
      <c r="G4467" s="149" t="s">
        <v>5931</v>
      </c>
      <c r="H4467" s="149" t="s">
        <v>9408</v>
      </c>
      <c r="I4467" s="149" t="s">
        <v>9409</v>
      </c>
    </row>
    <row r="4468" spans="1:9" x14ac:dyDescent="0.2">
      <c r="A4468" s="149" t="s">
        <v>2920</v>
      </c>
      <c r="D4468" s="149" t="s">
        <v>9410</v>
      </c>
      <c r="E4468" s="149">
        <f t="shared" si="69"/>
        <v>30201302</v>
      </c>
      <c r="F4468" s="149" t="s">
        <v>1250</v>
      </c>
      <c r="G4468" s="149" t="s">
        <v>5931</v>
      </c>
      <c r="H4468" s="149" t="s">
        <v>9408</v>
      </c>
      <c r="I4468" s="149" t="s">
        <v>9411</v>
      </c>
    </row>
    <row r="4469" spans="1:9" x14ac:dyDescent="0.2">
      <c r="A4469" s="149" t="s">
        <v>2920</v>
      </c>
      <c r="D4469" s="149" t="s">
        <v>9412</v>
      </c>
      <c r="E4469" s="149">
        <f t="shared" si="69"/>
        <v>30201303</v>
      </c>
      <c r="F4469" s="149" t="s">
        <v>1250</v>
      </c>
      <c r="G4469" s="149" t="s">
        <v>5931</v>
      </c>
      <c r="H4469" s="149" t="s">
        <v>9408</v>
      </c>
      <c r="I4469" s="149" t="s">
        <v>9413</v>
      </c>
    </row>
    <row r="4470" spans="1:9" x14ac:dyDescent="0.2">
      <c r="A4470" s="149" t="s">
        <v>2920</v>
      </c>
      <c r="D4470" s="149" t="s">
        <v>9414</v>
      </c>
      <c r="E4470" s="149">
        <f t="shared" si="69"/>
        <v>30201304</v>
      </c>
      <c r="F4470" s="149" t="s">
        <v>1250</v>
      </c>
      <c r="G4470" s="149" t="s">
        <v>5931</v>
      </c>
      <c r="H4470" s="149" t="s">
        <v>9408</v>
      </c>
      <c r="I4470" s="149" t="s">
        <v>9415</v>
      </c>
    </row>
    <row r="4471" spans="1:9" x14ac:dyDescent="0.2">
      <c r="A4471" s="149" t="s">
        <v>2920</v>
      </c>
      <c r="D4471" s="149" t="s">
        <v>9416</v>
      </c>
      <c r="E4471" s="149">
        <f t="shared" si="69"/>
        <v>30201305</v>
      </c>
      <c r="F4471" s="149" t="s">
        <v>1250</v>
      </c>
      <c r="G4471" s="149" t="s">
        <v>5931</v>
      </c>
      <c r="H4471" s="149" t="s">
        <v>9408</v>
      </c>
      <c r="I4471" s="149" t="s">
        <v>9417</v>
      </c>
    </row>
    <row r="4472" spans="1:9" x14ac:dyDescent="0.2">
      <c r="A4472" s="149" t="s">
        <v>2920</v>
      </c>
      <c r="D4472" s="149" t="s">
        <v>9418</v>
      </c>
      <c r="E4472" s="149">
        <f t="shared" si="69"/>
        <v>30201311</v>
      </c>
      <c r="F4472" s="149" t="s">
        <v>1250</v>
      </c>
      <c r="G4472" s="149" t="s">
        <v>5931</v>
      </c>
      <c r="H4472" s="149" t="s">
        <v>9408</v>
      </c>
      <c r="I4472" s="149" t="s">
        <v>9419</v>
      </c>
    </row>
    <row r="4473" spans="1:9" x14ac:dyDescent="0.2">
      <c r="A4473" s="149" t="s">
        <v>2920</v>
      </c>
      <c r="D4473" s="149" t="s">
        <v>9420</v>
      </c>
      <c r="E4473" s="149">
        <f t="shared" si="69"/>
        <v>30201401</v>
      </c>
      <c r="F4473" s="149" t="s">
        <v>1250</v>
      </c>
      <c r="G4473" s="149" t="s">
        <v>5931</v>
      </c>
      <c r="H4473" s="149" t="s">
        <v>9421</v>
      </c>
      <c r="I4473" s="149" t="s">
        <v>9422</v>
      </c>
    </row>
    <row r="4474" spans="1:9" x14ac:dyDescent="0.2">
      <c r="A4474" s="149" t="s">
        <v>2920</v>
      </c>
      <c r="D4474" s="149" t="s">
        <v>9423</v>
      </c>
      <c r="E4474" s="149">
        <f t="shared" si="69"/>
        <v>30201402</v>
      </c>
      <c r="F4474" s="149" t="s">
        <v>1250</v>
      </c>
      <c r="G4474" s="149" t="s">
        <v>5931</v>
      </c>
      <c r="H4474" s="149" t="s">
        <v>9421</v>
      </c>
      <c r="I4474" s="149" t="s">
        <v>9424</v>
      </c>
    </row>
    <row r="4475" spans="1:9" x14ac:dyDescent="0.2">
      <c r="A4475" s="149" t="s">
        <v>2920</v>
      </c>
      <c r="D4475" s="149" t="s">
        <v>9425</v>
      </c>
      <c r="E4475" s="149">
        <f t="shared" si="69"/>
        <v>30201403</v>
      </c>
      <c r="F4475" s="149" t="s">
        <v>1250</v>
      </c>
      <c r="G4475" s="149" t="s">
        <v>5931</v>
      </c>
      <c r="H4475" s="149" t="s">
        <v>9421</v>
      </c>
      <c r="I4475" s="149" t="s">
        <v>6378</v>
      </c>
    </row>
    <row r="4476" spans="1:9" x14ac:dyDescent="0.2">
      <c r="A4476" s="149" t="s">
        <v>2920</v>
      </c>
      <c r="D4476" s="149" t="s">
        <v>9426</v>
      </c>
      <c r="E4476" s="149">
        <f t="shared" si="69"/>
        <v>30201404</v>
      </c>
      <c r="F4476" s="149" t="s">
        <v>1250</v>
      </c>
      <c r="G4476" s="149" t="s">
        <v>5931</v>
      </c>
      <c r="H4476" s="149" t="s">
        <v>9421</v>
      </c>
      <c r="I4476" s="149" t="s">
        <v>9427</v>
      </c>
    </row>
    <row r="4477" spans="1:9" x14ac:dyDescent="0.2">
      <c r="A4477" s="149" t="s">
        <v>2920</v>
      </c>
      <c r="D4477" s="149" t="s">
        <v>9428</v>
      </c>
      <c r="E4477" s="149">
        <f t="shared" si="69"/>
        <v>30201405</v>
      </c>
      <c r="F4477" s="149" t="s">
        <v>1250</v>
      </c>
      <c r="G4477" s="149" t="s">
        <v>5931</v>
      </c>
      <c r="H4477" s="149" t="s">
        <v>9421</v>
      </c>
      <c r="I4477" s="149" t="s">
        <v>9429</v>
      </c>
    </row>
    <row r="4478" spans="1:9" x14ac:dyDescent="0.2">
      <c r="A4478" s="149" t="s">
        <v>2920</v>
      </c>
      <c r="D4478" s="149" t="s">
        <v>9430</v>
      </c>
      <c r="E4478" s="149">
        <f t="shared" si="69"/>
        <v>30201406</v>
      </c>
      <c r="F4478" s="149" t="s">
        <v>1250</v>
      </c>
      <c r="G4478" s="149" t="s">
        <v>5931</v>
      </c>
      <c r="H4478" s="149" t="s">
        <v>9421</v>
      </c>
      <c r="I4478" s="149" t="s">
        <v>9431</v>
      </c>
    </row>
    <row r="4479" spans="1:9" x14ac:dyDescent="0.2">
      <c r="A4479" s="149" t="s">
        <v>2920</v>
      </c>
      <c r="D4479" s="149" t="s">
        <v>9432</v>
      </c>
      <c r="E4479" s="149">
        <f t="shared" si="69"/>
        <v>30201407</v>
      </c>
      <c r="F4479" s="149" t="s">
        <v>1250</v>
      </c>
      <c r="G4479" s="149" t="s">
        <v>5931</v>
      </c>
      <c r="H4479" s="149" t="s">
        <v>9421</v>
      </c>
      <c r="I4479" s="149" t="s">
        <v>9433</v>
      </c>
    </row>
    <row r="4480" spans="1:9" x14ac:dyDescent="0.2">
      <c r="A4480" s="149" t="s">
        <v>2920</v>
      </c>
      <c r="D4480" s="149" t="s">
        <v>9434</v>
      </c>
      <c r="E4480" s="149">
        <f t="shared" si="69"/>
        <v>30201408</v>
      </c>
      <c r="F4480" s="149" t="s">
        <v>1250</v>
      </c>
      <c r="G4480" s="149" t="s">
        <v>5931</v>
      </c>
      <c r="H4480" s="149" t="s">
        <v>9421</v>
      </c>
      <c r="I4480" s="149" t="s">
        <v>9435</v>
      </c>
    </row>
    <row r="4481" spans="1:12" x14ac:dyDescent="0.2">
      <c r="A4481" s="149" t="s">
        <v>2920</v>
      </c>
      <c r="D4481" s="149" t="s">
        <v>9436</v>
      </c>
      <c r="E4481" s="149">
        <f t="shared" si="69"/>
        <v>30201410</v>
      </c>
      <c r="F4481" s="149" t="s">
        <v>1250</v>
      </c>
      <c r="G4481" s="149" t="s">
        <v>5931</v>
      </c>
      <c r="H4481" s="149" t="s">
        <v>9421</v>
      </c>
      <c r="I4481" s="149" t="s">
        <v>9437</v>
      </c>
    </row>
    <row r="4482" spans="1:12" x14ac:dyDescent="0.2">
      <c r="A4482" s="149" t="s">
        <v>2920</v>
      </c>
      <c r="D4482" s="149" t="s">
        <v>9438</v>
      </c>
      <c r="E4482" s="149">
        <f t="shared" ref="E4482:E4545" si="70">VALUE(D4482)</f>
        <v>30201411</v>
      </c>
      <c r="F4482" s="149" t="s">
        <v>1250</v>
      </c>
      <c r="G4482" s="149" t="s">
        <v>5931</v>
      </c>
      <c r="H4482" s="149" t="s">
        <v>9421</v>
      </c>
      <c r="I4482" s="149" t="s">
        <v>9439</v>
      </c>
    </row>
    <row r="4483" spans="1:12" x14ac:dyDescent="0.2">
      <c r="A4483" s="149" t="s">
        <v>2920</v>
      </c>
      <c r="D4483" s="149" t="s">
        <v>9440</v>
      </c>
      <c r="E4483" s="149">
        <f t="shared" si="70"/>
        <v>30201412</v>
      </c>
      <c r="F4483" s="149" t="s">
        <v>1250</v>
      </c>
      <c r="G4483" s="149" t="s">
        <v>5931</v>
      </c>
      <c r="H4483" s="149" t="s">
        <v>9421</v>
      </c>
      <c r="I4483" s="149" t="s">
        <v>9441</v>
      </c>
    </row>
    <row r="4484" spans="1:12" x14ac:dyDescent="0.2">
      <c r="A4484" s="149" t="s">
        <v>2920</v>
      </c>
      <c r="D4484" s="149" t="s">
        <v>9442</v>
      </c>
      <c r="E4484" s="149">
        <f t="shared" si="70"/>
        <v>30201413</v>
      </c>
      <c r="F4484" s="149" t="s">
        <v>1250</v>
      </c>
      <c r="G4484" s="149" t="s">
        <v>5931</v>
      </c>
      <c r="H4484" s="149" t="s">
        <v>9421</v>
      </c>
      <c r="I4484" s="149" t="s">
        <v>9443</v>
      </c>
    </row>
    <row r="4485" spans="1:12" x14ac:dyDescent="0.2">
      <c r="A4485" s="149" t="s">
        <v>2920</v>
      </c>
      <c r="D4485" s="149" t="s">
        <v>9444</v>
      </c>
      <c r="E4485" s="149">
        <f t="shared" si="70"/>
        <v>30201421</v>
      </c>
      <c r="F4485" s="149" t="s">
        <v>1250</v>
      </c>
      <c r="G4485" s="149" t="s">
        <v>5931</v>
      </c>
      <c r="H4485" s="149" t="s">
        <v>9421</v>
      </c>
      <c r="I4485" s="149" t="s">
        <v>6519</v>
      </c>
    </row>
    <row r="4486" spans="1:12" x14ac:dyDescent="0.2">
      <c r="A4486" s="149" t="s">
        <v>2920</v>
      </c>
      <c r="D4486" s="149" t="s">
        <v>9445</v>
      </c>
      <c r="E4486" s="149">
        <f t="shared" si="70"/>
        <v>30201422</v>
      </c>
      <c r="F4486" s="149" t="s">
        <v>1250</v>
      </c>
      <c r="G4486" s="149" t="s">
        <v>5931</v>
      </c>
      <c r="H4486" s="149" t="s">
        <v>9421</v>
      </c>
      <c r="I4486" s="149" t="s">
        <v>9446</v>
      </c>
    </row>
    <row r="4487" spans="1:12" x14ac:dyDescent="0.2">
      <c r="A4487" s="149" t="s">
        <v>2920</v>
      </c>
      <c r="D4487" s="149" t="s">
        <v>9447</v>
      </c>
      <c r="E4487" s="149">
        <f t="shared" si="70"/>
        <v>30201501</v>
      </c>
      <c r="F4487" s="149" t="s">
        <v>1250</v>
      </c>
      <c r="G4487" s="149" t="s">
        <v>5931</v>
      </c>
      <c r="H4487" s="149" t="s">
        <v>9448</v>
      </c>
      <c r="I4487" s="149" t="s">
        <v>2383</v>
      </c>
      <c r="K4487" s="151">
        <v>36515</v>
      </c>
      <c r="L4487" s="149" t="s">
        <v>6551</v>
      </c>
    </row>
    <row r="4488" spans="1:12" x14ac:dyDescent="0.2">
      <c r="A4488" s="149" t="s">
        <v>2920</v>
      </c>
      <c r="D4488" s="149" t="s">
        <v>6552</v>
      </c>
      <c r="E4488" s="149">
        <f t="shared" si="70"/>
        <v>30201503</v>
      </c>
      <c r="F4488" s="149" t="s">
        <v>1250</v>
      </c>
      <c r="G4488" s="149" t="s">
        <v>5931</v>
      </c>
      <c r="H4488" s="149" t="s">
        <v>9448</v>
      </c>
      <c r="I4488" s="149" t="s">
        <v>6553</v>
      </c>
      <c r="K4488" s="151">
        <v>36515</v>
      </c>
      <c r="L4488" s="149" t="s">
        <v>6554</v>
      </c>
    </row>
    <row r="4489" spans="1:12" x14ac:dyDescent="0.2">
      <c r="A4489" s="149" t="s">
        <v>2920</v>
      </c>
      <c r="D4489" s="149" t="s">
        <v>6555</v>
      </c>
      <c r="E4489" s="149">
        <f t="shared" si="70"/>
        <v>30201505</v>
      </c>
      <c r="F4489" s="149" t="s">
        <v>1250</v>
      </c>
      <c r="G4489" s="149" t="s">
        <v>5931</v>
      </c>
      <c r="H4489" s="149" t="s">
        <v>9448</v>
      </c>
      <c r="I4489" s="149" t="s">
        <v>6556</v>
      </c>
      <c r="K4489" s="151">
        <v>36515</v>
      </c>
      <c r="L4489" s="149" t="s">
        <v>6554</v>
      </c>
    </row>
    <row r="4490" spans="1:12" x14ac:dyDescent="0.2">
      <c r="A4490" s="149" t="s">
        <v>2920</v>
      </c>
      <c r="D4490" s="149" t="s">
        <v>6557</v>
      </c>
      <c r="E4490" s="149">
        <f t="shared" si="70"/>
        <v>30201507</v>
      </c>
      <c r="F4490" s="149" t="s">
        <v>1250</v>
      </c>
      <c r="G4490" s="149" t="s">
        <v>5931</v>
      </c>
      <c r="H4490" s="149" t="s">
        <v>9448</v>
      </c>
      <c r="I4490" s="149" t="s">
        <v>6558</v>
      </c>
      <c r="K4490" s="151">
        <v>36515</v>
      </c>
      <c r="L4490" s="149" t="s">
        <v>6554</v>
      </c>
    </row>
    <row r="4491" spans="1:12" x14ac:dyDescent="0.2">
      <c r="A4491" s="149" t="s">
        <v>2920</v>
      </c>
      <c r="D4491" s="149" t="s">
        <v>6559</v>
      </c>
      <c r="E4491" s="149">
        <f t="shared" si="70"/>
        <v>30201510</v>
      </c>
      <c r="F4491" s="149" t="s">
        <v>1250</v>
      </c>
      <c r="G4491" s="149" t="s">
        <v>5931</v>
      </c>
      <c r="H4491" s="149" t="s">
        <v>9448</v>
      </c>
      <c r="I4491" s="149" t="s">
        <v>6560</v>
      </c>
      <c r="K4491" s="151">
        <v>36515</v>
      </c>
      <c r="L4491" s="149" t="s">
        <v>6554</v>
      </c>
    </row>
    <row r="4492" spans="1:12" x14ac:dyDescent="0.2">
      <c r="A4492" s="149" t="s">
        <v>2920</v>
      </c>
      <c r="D4492" s="149" t="s">
        <v>6561</v>
      </c>
      <c r="E4492" s="149">
        <f t="shared" si="70"/>
        <v>30201512</v>
      </c>
      <c r="F4492" s="149" t="s">
        <v>1250</v>
      </c>
      <c r="G4492" s="149" t="s">
        <v>5931</v>
      </c>
      <c r="H4492" s="149" t="s">
        <v>9448</v>
      </c>
      <c r="I4492" s="149" t="s">
        <v>6562</v>
      </c>
      <c r="K4492" s="151">
        <v>36515</v>
      </c>
      <c r="L4492" s="149" t="s">
        <v>6554</v>
      </c>
    </row>
    <row r="4493" spans="1:12" x14ac:dyDescent="0.2">
      <c r="A4493" s="149" t="s">
        <v>2920</v>
      </c>
      <c r="D4493" s="149" t="s">
        <v>6563</v>
      </c>
      <c r="E4493" s="149">
        <f t="shared" si="70"/>
        <v>30201514</v>
      </c>
      <c r="F4493" s="149" t="s">
        <v>1250</v>
      </c>
      <c r="G4493" s="149" t="s">
        <v>5931</v>
      </c>
      <c r="H4493" s="149" t="s">
        <v>9448</v>
      </c>
      <c r="I4493" s="149" t="s">
        <v>6564</v>
      </c>
      <c r="K4493" s="151">
        <v>36515</v>
      </c>
      <c r="L4493" s="149" t="s">
        <v>6554</v>
      </c>
    </row>
    <row r="4494" spans="1:12" x14ac:dyDescent="0.2">
      <c r="A4494" s="149" t="s">
        <v>2920</v>
      </c>
      <c r="D4494" s="149" t="s">
        <v>6565</v>
      </c>
      <c r="E4494" s="149">
        <f t="shared" si="70"/>
        <v>30201520</v>
      </c>
      <c r="F4494" s="149" t="s">
        <v>1250</v>
      </c>
      <c r="G4494" s="149" t="s">
        <v>5931</v>
      </c>
      <c r="H4494" s="149" t="s">
        <v>9448</v>
      </c>
      <c r="I4494" s="149" t="s">
        <v>9452</v>
      </c>
    </row>
    <row r="4495" spans="1:12" x14ac:dyDescent="0.2">
      <c r="A4495" s="149" t="s">
        <v>2920</v>
      </c>
      <c r="D4495" s="149" t="s">
        <v>9453</v>
      </c>
      <c r="E4495" s="149">
        <f t="shared" si="70"/>
        <v>30201521</v>
      </c>
      <c r="F4495" s="149" t="s">
        <v>1250</v>
      </c>
      <c r="G4495" s="149" t="s">
        <v>5931</v>
      </c>
      <c r="H4495" s="149" t="s">
        <v>9448</v>
      </c>
      <c r="I4495" s="149" t="s">
        <v>9454</v>
      </c>
    </row>
    <row r="4496" spans="1:12" x14ac:dyDescent="0.2">
      <c r="A4496" s="149" t="s">
        <v>2920</v>
      </c>
      <c r="D4496" s="149" t="s">
        <v>9455</v>
      </c>
      <c r="E4496" s="149">
        <f t="shared" si="70"/>
        <v>30201525</v>
      </c>
      <c r="F4496" s="149" t="s">
        <v>1250</v>
      </c>
      <c r="G4496" s="149" t="s">
        <v>5931</v>
      </c>
      <c r="H4496" s="149" t="s">
        <v>9448</v>
      </c>
      <c r="I4496" s="149" t="s">
        <v>9456</v>
      </c>
    </row>
    <row r="4497" spans="1:12" x14ac:dyDescent="0.2">
      <c r="A4497" s="149" t="s">
        <v>2920</v>
      </c>
      <c r="D4497" s="149" t="s">
        <v>9457</v>
      </c>
      <c r="E4497" s="149">
        <f t="shared" si="70"/>
        <v>30201526</v>
      </c>
      <c r="F4497" s="149" t="s">
        <v>1250</v>
      </c>
      <c r="G4497" s="149" t="s">
        <v>5931</v>
      </c>
      <c r="H4497" s="149" t="s">
        <v>9448</v>
      </c>
      <c r="I4497" s="149" t="s">
        <v>9458</v>
      </c>
    </row>
    <row r="4498" spans="1:12" x14ac:dyDescent="0.2">
      <c r="A4498" s="149" t="s">
        <v>2920</v>
      </c>
      <c r="D4498" s="149" t="s">
        <v>9459</v>
      </c>
      <c r="E4498" s="149">
        <f t="shared" si="70"/>
        <v>30201530</v>
      </c>
      <c r="F4498" s="149" t="s">
        <v>1250</v>
      </c>
      <c r="G4498" s="149" t="s">
        <v>5931</v>
      </c>
      <c r="H4498" s="149" t="s">
        <v>9448</v>
      </c>
      <c r="I4498" s="149" t="s">
        <v>7996</v>
      </c>
    </row>
    <row r="4499" spans="1:12" x14ac:dyDescent="0.2">
      <c r="A4499" s="149" t="s">
        <v>2920</v>
      </c>
      <c r="D4499" s="149" t="s">
        <v>9460</v>
      </c>
      <c r="E4499" s="149">
        <f t="shared" si="70"/>
        <v>30201532</v>
      </c>
      <c r="F4499" s="149" t="s">
        <v>1250</v>
      </c>
      <c r="G4499" s="149" t="s">
        <v>5931</v>
      </c>
      <c r="H4499" s="149" t="s">
        <v>9448</v>
      </c>
      <c r="I4499" s="149" t="s">
        <v>6558</v>
      </c>
    </row>
    <row r="4500" spans="1:12" x14ac:dyDescent="0.2">
      <c r="A4500" s="149" t="s">
        <v>2920</v>
      </c>
      <c r="D4500" s="149" t="s">
        <v>9461</v>
      </c>
      <c r="E4500" s="149">
        <f t="shared" si="70"/>
        <v>30201535</v>
      </c>
      <c r="F4500" s="149" t="s">
        <v>1250</v>
      </c>
      <c r="G4500" s="149" t="s">
        <v>5931</v>
      </c>
      <c r="H4500" s="149" t="s">
        <v>9448</v>
      </c>
      <c r="I4500" s="149" t="s">
        <v>9462</v>
      </c>
    </row>
    <row r="4501" spans="1:12" x14ac:dyDescent="0.2">
      <c r="A4501" s="149" t="s">
        <v>2920</v>
      </c>
      <c r="D4501" s="149" t="s">
        <v>9463</v>
      </c>
      <c r="E4501" s="149">
        <f t="shared" si="70"/>
        <v>30201536</v>
      </c>
      <c r="F4501" s="149" t="s">
        <v>1250</v>
      </c>
      <c r="G4501" s="149" t="s">
        <v>5931</v>
      </c>
      <c r="H4501" s="149" t="s">
        <v>9448</v>
      </c>
      <c r="I4501" s="149" t="s">
        <v>9464</v>
      </c>
    </row>
    <row r="4502" spans="1:12" x14ac:dyDescent="0.2">
      <c r="A4502" s="149" t="s">
        <v>2920</v>
      </c>
      <c r="D4502" s="149" t="s">
        <v>9465</v>
      </c>
      <c r="E4502" s="149">
        <f t="shared" si="70"/>
        <v>30201537</v>
      </c>
      <c r="F4502" s="149" t="s">
        <v>1250</v>
      </c>
      <c r="G4502" s="149" t="s">
        <v>5931</v>
      </c>
      <c r="H4502" s="149" t="s">
        <v>9448</v>
      </c>
      <c r="I4502" s="149" t="s">
        <v>9466</v>
      </c>
    </row>
    <row r="4503" spans="1:12" x14ac:dyDescent="0.2">
      <c r="A4503" s="149" t="s">
        <v>2920</v>
      </c>
      <c r="D4503" s="149" t="s">
        <v>9467</v>
      </c>
      <c r="E4503" s="149">
        <f t="shared" si="70"/>
        <v>30201540</v>
      </c>
      <c r="F4503" s="149" t="s">
        <v>1250</v>
      </c>
      <c r="G4503" s="149" t="s">
        <v>5931</v>
      </c>
      <c r="H4503" s="149" t="s">
        <v>9448</v>
      </c>
      <c r="I4503" s="149" t="s">
        <v>9468</v>
      </c>
    </row>
    <row r="4504" spans="1:12" x14ac:dyDescent="0.2">
      <c r="A4504" s="149" t="s">
        <v>2920</v>
      </c>
      <c r="D4504" s="149" t="s">
        <v>9469</v>
      </c>
      <c r="E4504" s="149">
        <f t="shared" si="70"/>
        <v>30201542</v>
      </c>
      <c r="F4504" s="149" t="s">
        <v>1250</v>
      </c>
      <c r="G4504" s="149" t="s">
        <v>5931</v>
      </c>
      <c r="H4504" s="149" t="s">
        <v>9448</v>
      </c>
      <c r="I4504" s="149" t="s">
        <v>9470</v>
      </c>
    </row>
    <row r="4505" spans="1:12" x14ac:dyDescent="0.2">
      <c r="A4505" s="149" t="s">
        <v>2920</v>
      </c>
      <c r="D4505" s="149" t="s">
        <v>9471</v>
      </c>
      <c r="E4505" s="149">
        <f t="shared" si="70"/>
        <v>30201544</v>
      </c>
      <c r="F4505" s="149" t="s">
        <v>1250</v>
      </c>
      <c r="G4505" s="149" t="s">
        <v>5931</v>
      </c>
      <c r="H4505" s="149" t="s">
        <v>9448</v>
      </c>
      <c r="I4505" s="149" t="s">
        <v>9472</v>
      </c>
    </row>
    <row r="4506" spans="1:12" x14ac:dyDescent="0.2">
      <c r="A4506" s="149" t="s">
        <v>2920</v>
      </c>
      <c r="D4506" s="149" t="s">
        <v>9473</v>
      </c>
      <c r="E4506" s="149">
        <f t="shared" si="70"/>
        <v>30201599</v>
      </c>
      <c r="F4506" s="149" t="s">
        <v>1250</v>
      </c>
      <c r="G4506" s="149" t="s">
        <v>5931</v>
      </c>
      <c r="H4506" s="149" t="s">
        <v>9448</v>
      </c>
      <c r="I4506" s="149" t="s">
        <v>6243</v>
      </c>
      <c r="K4506" s="151">
        <v>36515</v>
      </c>
      <c r="L4506" s="149" t="s">
        <v>6551</v>
      </c>
    </row>
    <row r="4507" spans="1:12" x14ac:dyDescent="0.2">
      <c r="A4507" s="149" t="s">
        <v>2920</v>
      </c>
      <c r="D4507" s="149" t="s">
        <v>9474</v>
      </c>
      <c r="E4507" s="149">
        <f t="shared" si="70"/>
        <v>30201601</v>
      </c>
      <c r="F4507" s="149" t="s">
        <v>1250</v>
      </c>
      <c r="G4507" s="149" t="s">
        <v>5931</v>
      </c>
      <c r="H4507" s="149" t="s">
        <v>9475</v>
      </c>
      <c r="I4507" s="149" t="s">
        <v>9476</v>
      </c>
      <c r="K4507" s="151"/>
      <c r="L4507" s="149"/>
    </row>
    <row r="4508" spans="1:12" x14ac:dyDescent="0.2">
      <c r="A4508" s="149" t="s">
        <v>2920</v>
      </c>
      <c r="D4508" s="149" t="s">
        <v>9477</v>
      </c>
      <c r="E4508" s="149">
        <f t="shared" si="70"/>
        <v>30201605</v>
      </c>
      <c r="F4508" s="149" t="s">
        <v>1250</v>
      </c>
      <c r="G4508" s="149" t="s">
        <v>5931</v>
      </c>
      <c r="H4508" s="149" t="s">
        <v>9475</v>
      </c>
      <c r="I4508" s="149" t="s">
        <v>3589</v>
      </c>
      <c r="K4508" s="151"/>
      <c r="L4508" s="149"/>
    </row>
    <row r="4509" spans="1:12" x14ac:dyDescent="0.2">
      <c r="A4509" s="149" t="s">
        <v>2920</v>
      </c>
      <c r="D4509" s="149" t="s">
        <v>3590</v>
      </c>
      <c r="E4509" s="149">
        <f t="shared" si="70"/>
        <v>30201608</v>
      </c>
      <c r="F4509" s="149" t="s">
        <v>1250</v>
      </c>
      <c r="G4509" s="149" t="s">
        <v>5931</v>
      </c>
      <c r="H4509" s="149" t="s">
        <v>9475</v>
      </c>
      <c r="I4509" s="149" t="s">
        <v>3591</v>
      </c>
      <c r="K4509" s="151"/>
      <c r="L4509" s="149"/>
    </row>
    <row r="4510" spans="1:12" x14ac:dyDescent="0.2">
      <c r="A4510" s="149" t="s">
        <v>2920</v>
      </c>
      <c r="D4510" s="149" t="s">
        <v>3592</v>
      </c>
      <c r="E4510" s="149">
        <f t="shared" si="70"/>
        <v>30201612</v>
      </c>
      <c r="F4510" s="149" t="s">
        <v>1250</v>
      </c>
      <c r="G4510" s="149" t="s">
        <v>5931</v>
      </c>
      <c r="H4510" s="149" t="s">
        <v>9475</v>
      </c>
      <c r="I4510" s="149" t="s">
        <v>3593</v>
      </c>
    </row>
    <row r="4511" spans="1:12" x14ac:dyDescent="0.2">
      <c r="A4511" s="149" t="s">
        <v>2920</v>
      </c>
      <c r="D4511" s="149" t="s">
        <v>3594</v>
      </c>
      <c r="E4511" s="149">
        <f t="shared" si="70"/>
        <v>30201616</v>
      </c>
      <c r="F4511" s="149" t="s">
        <v>1250</v>
      </c>
      <c r="G4511" s="149" t="s">
        <v>5931</v>
      </c>
      <c r="H4511" s="149" t="s">
        <v>9475</v>
      </c>
      <c r="I4511" s="149" t="s">
        <v>3595</v>
      </c>
    </row>
    <row r="4512" spans="1:12" x14ac:dyDescent="0.2">
      <c r="A4512" s="149" t="s">
        <v>2920</v>
      </c>
      <c r="D4512" s="149" t="s">
        <v>3596</v>
      </c>
      <c r="E4512" s="149">
        <f t="shared" si="70"/>
        <v>30201621</v>
      </c>
      <c r="F4512" s="149" t="s">
        <v>1250</v>
      </c>
      <c r="G4512" s="149" t="s">
        <v>5931</v>
      </c>
      <c r="H4512" s="149" t="s">
        <v>9475</v>
      </c>
      <c r="I4512" s="149" t="s">
        <v>3597</v>
      </c>
    </row>
    <row r="4513" spans="1:9" x14ac:dyDescent="0.2">
      <c r="A4513" s="149" t="s">
        <v>2920</v>
      </c>
      <c r="D4513" s="149" t="s">
        <v>3598</v>
      </c>
      <c r="E4513" s="149">
        <f t="shared" si="70"/>
        <v>30201622</v>
      </c>
      <c r="F4513" s="149" t="s">
        <v>1250</v>
      </c>
      <c r="G4513" s="149" t="s">
        <v>5931</v>
      </c>
      <c r="H4513" s="149" t="s">
        <v>9475</v>
      </c>
      <c r="I4513" s="149" t="s">
        <v>3599</v>
      </c>
    </row>
    <row r="4514" spans="1:9" x14ac:dyDescent="0.2">
      <c r="A4514" s="149" t="s">
        <v>2920</v>
      </c>
      <c r="D4514" s="149" t="s">
        <v>3600</v>
      </c>
      <c r="E4514" s="149">
        <f t="shared" si="70"/>
        <v>30201631</v>
      </c>
      <c r="F4514" s="149" t="s">
        <v>1250</v>
      </c>
      <c r="G4514" s="149" t="s">
        <v>5931</v>
      </c>
      <c r="H4514" s="149" t="s">
        <v>9475</v>
      </c>
      <c r="I4514" s="149" t="s">
        <v>3601</v>
      </c>
    </row>
    <row r="4515" spans="1:9" x14ac:dyDescent="0.2">
      <c r="A4515" s="149" t="s">
        <v>2920</v>
      </c>
      <c r="D4515" s="149" t="s">
        <v>3602</v>
      </c>
      <c r="E4515" s="149">
        <f t="shared" si="70"/>
        <v>30201641</v>
      </c>
      <c r="F4515" s="149" t="s">
        <v>1250</v>
      </c>
      <c r="G4515" s="149" t="s">
        <v>5931</v>
      </c>
      <c r="H4515" s="149" t="s">
        <v>9475</v>
      </c>
      <c r="I4515" s="149" t="s">
        <v>3603</v>
      </c>
    </row>
    <row r="4516" spans="1:9" x14ac:dyDescent="0.2">
      <c r="A4516" s="149" t="s">
        <v>2920</v>
      </c>
      <c r="D4516" s="149" t="s">
        <v>3604</v>
      </c>
      <c r="E4516" s="149">
        <f t="shared" si="70"/>
        <v>30201651</v>
      </c>
      <c r="F4516" s="149" t="s">
        <v>1250</v>
      </c>
      <c r="G4516" s="149" t="s">
        <v>5931</v>
      </c>
      <c r="H4516" s="149" t="s">
        <v>9475</v>
      </c>
      <c r="I4516" s="149" t="s">
        <v>9462</v>
      </c>
    </row>
    <row r="4517" spans="1:9" x14ac:dyDescent="0.2">
      <c r="A4517" s="149" t="s">
        <v>2920</v>
      </c>
      <c r="D4517" s="149" t="s">
        <v>3605</v>
      </c>
      <c r="E4517" s="149">
        <f t="shared" si="70"/>
        <v>30201655</v>
      </c>
      <c r="F4517" s="149" t="s">
        <v>1250</v>
      </c>
      <c r="G4517" s="149" t="s">
        <v>5931</v>
      </c>
      <c r="H4517" s="149" t="s">
        <v>9475</v>
      </c>
      <c r="I4517" s="149" t="s">
        <v>9464</v>
      </c>
    </row>
    <row r="4518" spans="1:9" x14ac:dyDescent="0.2">
      <c r="A4518" s="149" t="s">
        <v>2920</v>
      </c>
      <c r="D4518" s="149" t="s">
        <v>3606</v>
      </c>
      <c r="E4518" s="149">
        <f t="shared" si="70"/>
        <v>30201658</v>
      </c>
      <c r="F4518" s="149" t="s">
        <v>1250</v>
      </c>
      <c r="G4518" s="149" t="s">
        <v>5931</v>
      </c>
      <c r="H4518" s="149" t="s">
        <v>9475</v>
      </c>
      <c r="I4518" s="149" t="s">
        <v>9466</v>
      </c>
    </row>
    <row r="4519" spans="1:9" x14ac:dyDescent="0.2">
      <c r="A4519" s="149" t="s">
        <v>2920</v>
      </c>
      <c r="D4519" s="149" t="s">
        <v>3607</v>
      </c>
      <c r="E4519" s="149">
        <f t="shared" si="70"/>
        <v>30201661</v>
      </c>
      <c r="F4519" s="149" t="s">
        <v>1250</v>
      </c>
      <c r="G4519" s="149" t="s">
        <v>5931</v>
      </c>
      <c r="H4519" s="149" t="s">
        <v>9475</v>
      </c>
      <c r="I4519" s="149" t="s">
        <v>3608</v>
      </c>
    </row>
    <row r="4520" spans="1:9" x14ac:dyDescent="0.2">
      <c r="A4520" s="149" t="s">
        <v>2920</v>
      </c>
      <c r="D4520" s="149" t="s">
        <v>3609</v>
      </c>
      <c r="E4520" s="149">
        <f t="shared" si="70"/>
        <v>30201682</v>
      </c>
      <c r="F4520" s="149" t="s">
        <v>1250</v>
      </c>
      <c r="G4520" s="149" t="s">
        <v>5931</v>
      </c>
      <c r="H4520" s="149" t="s">
        <v>9475</v>
      </c>
      <c r="I4520" s="149" t="s">
        <v>3610</v>
      </c>
    </row>
    <row r="4521" spans="1:9" x14ac:dyDescent="0.2">
      <c r="A4521" s="149" t="s">
        <v>2920</v>
      </c>
      <c r="D4521" s="149" t="s">
        <v>3611</v>
      </c>
      <c r="E4521" s="149">
        <f t="shared" si="70"/>
        <v>30201684</v>
      </c>
      <c r="F4521" s="149" t="s">
        <v>1250</v>
      </c>
      <c r="G4521" s="149" t="s">
        <v>5931</v>
      </c>
      <c r="H4521" s="149" t="s">
        <v>9475</v>
      </c>
      <c r="I4521" s="149" t="s">
        <v>3612</v>
      </c>
    </row>
    <row r="4522" spans="1:9" x14ac:dyDescent="0.2">
      <c r="A4522" s="149" t="s">
        <v>2920</v>
      </c>
      <c r="D4522" s="149" t="s">
        <v>3613</v>
      </c>
      <c r="E4522" s="149">
        <f t="shared" si="70"/>
        <v>30201686</v>
      </c>
      <c r="F4522" s="149" t="s">
        <v>1250</v>
      </c>
      <c r="G4522" s="149" t="s">
        <v>5931</v>
      </c>
      <c r="H4522" s="149" t="s">
        <v>9475</v>
      </c>
      <c r="I4522" s="149" t="s">
        <v>3614</v>
      </c>
    </row>
    <row r="4523" spans="1:9" x14ac:dyDescent="0.2">
      <c r="A4523" s="149" t="s">
        <v>2920</v>
      </c>
      <c r="D4523" s="149" t="s">
        <v>3615</v>
      </c>
      <c r="E4523" s="149">
        <f t="shared" si="70"/>
        <v>30201688</v>
      </c>
      <c r="F4523" s="149" t="s">
        <v>1250</v>
      </c>
      <c r="G4523" s="149" t="s">
        <v>5931</v>
      </c>
      <c r="H4523" s="149" t="s">
        <v>9475</v>
      </c>
      <c r="I4523" s="149" t="s">
        <v>3616</v>
      </c>
    </row>
    <row r="4524" spans="1:9" x14ac:dyDescent="0.2">
      <c r="A4524" s="149" t="s">
        <v>2920</v>
      </c>
      <c r="D4524" s="149" t="s">
        <v>3617</v>
      </c>
      <c r="E4524" s="149">
        <f t="shared" si="70"/>
        <v>30201699</v>
      </c>
      <c r="F4524" s="149" t="s">
        <v>1250</v>
      </c>
      <c r="G4524" s="149" t="s">
        <v>5931</v>
      </c>
      <c r="H4524" s="149" t="s">
        <v>9475</v>
      </c>
      <c r="I4524" s="149" t="s">
        <v>6243</v>
      </c>
    </row>
    <row r="4525" spans="1:9" x14ac:dyDescent="0.2">
      <c r="A4525" s="149" t="s">
        <v>2920</v>
      </c>
      <c r="D4525" s="149" t="s">
        <v>3618</v>
      </c>
      <c r="E4525" s="149">
        <f t="shared" si="70"/>
        <v>30201701</v>
      </c>
      <c r="F4525" s="149" t="s">
        <v>1250</v>
      </c>
      <c r="G4525" s="149" t="s">
        <v>5931</v>
      </c>
      <c r="H4525" s="149" t="s">
        <v>3619</v>
      </c>
      <c r="I4525" s="149" t="s">
        <v>3620</v>
      </c>
    </row>
    <row r="4526" spans="1:9" x14ac:dyDescent="0.2">
      <c r="A4526" s="149" t="s">
        <v>2920</v>
      </c>
      <c r="D4526" s="149" t="s">
        <v>3621</v>
      </c>
      <c r="E4526" s="149">
        <f t="shared" si="70"/>
        <v>30201702</v>
      </c>
      <c r="F4526" s="149" t="s">
        <v>1250</v>
      </c>
      <c r="G4526" s="149" t="s">
        <v>5931</v>
      </c>
      <c r="H4526" s="149" t="s">
        <v>3619</v>
      </c>
      <c r="I4526" s="149" t="s">
        <v>6056</v>
      </c>
    </row>
    <row r="4527" spans="1:9" x14ac:dyDescent="0.2">
      <c r="A4527" s="149" t="s">
        <v>2920</v>
      </c>
      <c r="D4527" s="149" t="s">
        <v>3622</v>
      </c>
      <c r="E4527" s="149">
        <f t="shared" si="70"/>
        <v>30201703</v>
      </c>
      <c r="F4527" s="149" t="s">
        <v>1250</v>
      </c>
      <c r="G4527" s="149" t="s">
        <v>5931</v>
      </c>
      <c r="H4527" s="149" t="s">
        <v>3619</v>
      </c>
      <c r="I4527" s="149" t="s">
        <v>3623</v>
      </c>
    </row>
    <row r="4528" spans="1:9" x14ac:dyDescent="0.2">
      <c r="A4528" s="149" t="s">
        <v>2920</v>
      </c>
      <c r="D4528" s="149" t="s">
        <v>3624</v>
      </c>
      <c r="E4528" s="149">
        <f t="shared" si="70"/>
        <v>30201704</v>
      </c>
      <c r="F4528" s="149" t="s">
        <v>1250</v>
      </c>
      <c r="G4528" s="149" t="s">
        <v>5931</v>
      </c>
      <c r="H4528" s="149" t="s">
        <v>3619</v>
      </c>
      <c r="I4528" s="149" t="s">
        <v>6384</v>
      </c>
    </row>
    <row r="4529" spans="1:12" x14ac:dyDescent="0.2">
      <c r="A4529" s="149" t="s">
        <v>2920</v>
      </c>
      <c r="D4529" s="149" t="s">
        <v>3625</v>
      </c>
      <c r="E4529" s="149">
        <f t="shared" si="70"/>
        <v>30201705</v>
      </c>
      <c r="F4529" s="149" t="s">
        <v>1250</v>
      </c>
      <c r="G4529" s="149" t="s">
        <v>5931</v>
      </c>
      <c r="H4529" s="149" t="s">
        <v>3619</v>
      </c>
      <c r="I4529" s="149" t="s">
        <v>6513</v>
      </c>
    </row>
    <row r="4530" spans="1:12" x14ac:dyDescent="0.2">
      <c r="A4530" s="149" t="s">
        <v>2920</v>
      </c>
      <c r="D4530" s="149" t="s">
        <v>3626</v>
      </c>
      <c r="E4530" s="149">
        <f t="shared" si="70"/>
        <v>30201711</v>
      </c>
      <c r="F4530" s="149" t="s">
        <v>1250</v>
      </c>
      <c r="G4530" s="149" t="s">
        <v>5931</v>
      </c>
      <c r="H4530" s="149" t="s">
        <v>3619</v>
      </c>
      <c r="I4530" s="149" t="s">
        <v>3627</v>
      </c>
    </row>
    <row r="4531" spans="1:12" x14ac:dyDescent="0.2">
      <c r="A4531" s="149" t="s">
        <v>2920</v>
      </c>
      <c r="D4531" s="149" t="s">
        <v>3628</v>
      </c>
      <c r="E4531" s="149">
        <f t="shared" si="70"/>
        <v>30201712</v>
      </c>
      <c r="F4531" s="149" t="s">
        <v>1250</v>
      </c>
      <c r="G4531" s="149" t="s">
        <v>5931</v>
      </c>
      <c r="H4531" s="149" t="s">
        <v>3619</v>
      </c>
      <c r="I4531" s="149" t="s">
        <v>3629</v>
      </c>
    </row>
    <row r="4532" spans="1:12" x14ac:dyDescent="0.2">
      <c r="A4532" s="149" t="s">
        <v>2920</v>
      </c>
      <c r="D4532" s="149" t="s">
        <v>976</v>
      </c>
      <c r="E4532" s="149">
        <f t="shared" si="70"/>
        <v>30201713</v>
      </c>
      <c r="F4532" s="149" t="s">
        <v>1250</v>
      </c>
      <c r="G4532" s="149" t="s">
        <v>5931</v>
      </c>
      <c r="H4532" s="149" t="s">
        <v>3619</v>
      </c>
      <c r="I4532" s="149" t="s">
        <v>977</v>
      </c>
    </row>
    <row r="4533" spans="1:12" x14ac:dyDescent="0.2">
      <c r="A4533" s="149" t="s">
        <v>2920</v>
      </c>
      <c r="D4533" s="149" t="s">
        <v>978</v>
      </c>
      <c r="E4533" s="149">
        <f t="shared" si="70"/>
        <v>30201714</v>
      </c>
      <c r="F4533" s="149" t="s">
        <v>1250</v>
      </c>
      <c r="G4533" s="149" t="s">
        <v>5931</v>
      </c>
      <c r="H4533" s="149" t="s">
        <v>3619</v>
      </c>
      <c r="I4533" s="149" t="s">
        <v>979</v>
      </c>
    </row>
    <row r="4534" spans="1:12" x14ac:dyDescent="0.2">
      <c r="A4534" s="149" t="s">
        <v>2920</v>
      </c>
      <c r="D4534" s="149" t="s">
        <v>980</v>
      </c>
      <c r="E4534" s="149">
        <f t="shared" si="70"/>
        <v>30201715</v>
      </c>
      <c r="F4534" s="149" t="s">
        <v>1250</v>
      </c>
      <c r="G4534" s="149" t="s">
        <v>5931</v>
      </c>
      <c r="H4534" s="149" t="s">
        <v>3619</v>
      </c>
      <c r="I4534" s="149" t="s">
        <v>981</v>
      </c>
    </row>
    <row r="4535" spans="1:12" x14ac:dyDescent="0.2">
      <c r="A4535" s="149" t="s">
        <v>2920</v>
      </c>
      <c r="D4535" s="149" t="s">
        <v>982</v>
      </c>
      <c r="E4535" s="149">
        <f t="shared" si="70"/>
        <v>30201716</v>
      </c>
      <c r="F4535" s="149" t="s">
        <v>1250</v>
      </c>
      <c r="G4535" s="149" t="s">
        <v>5931</v>
      </c>
      <c r="H4535" s="149" t="s">
        <v>3619</v>
      </c>
      <c r="I4535" s="149" t="s">
        <v>983</v>
      </c>
    </row>
    <row r="4536" spans="1:12" x14ac:dyDescent="0.2">
      <c r="A4536" s="149" t="s">
        <v>2920</v>
      </c>
      <c r="D4536" s="149" t="s">
        <v>984</v>
      </c>
      <c r="E4536" s="149">
        <f t="shared" si="70"/>
        <v>30201717</v>
      </c>
      <c r="F4536" s="149" t="s">
        <v>1250</v>
      </c>
      <c r="G4536" s="149" t="s">
        <v>5931</v>
      </c>
      <c r="H4536" s="149" t="s">
        <v>3619</v>
      </c>
      <c r="I4536" s="149" t="s">
        <v>985</v>
      </c>
      <c r="K4536" s="151"/>
      <c r="L4536" s="149"/>
    </row>
    <row r="4537" spans="1:12" x14ac:dyDescent="0.2">
      <c r="A4537" s="149" t="s">
        <v>2920</v>
      </c>
      <c r="D4537" s="149" t="s">
        <v>986</v>
      </c>
      <c r="E4537" s="149">
        <f t="shared" si="70"/>
        <v>30201799</v>
      </c>
      <c r="F4537" s="149" t="s">
        <v>1250</v>
      </c>
      <c r="G4537" s="149" t="s">
        <v>5931</v>
      </c>
      <c r="H4537" s="149" t="s">
        <v>3619</v>
      </c>
      <c r="I4537" s="149" t="s">
        <v>6243</v>
      </c>
    </row>
    <row r="4538" spans="1:12" x14ac:dyDescent="0.2">
      <c r="A4538" s="149" t="s">
        <v>2920</v>
      </c>
      <c r="D4538" s="149" t="s">
        <v>987</v>
      </c>
      <c r="E4538" s="149">
        <f t="shared" si="70"/>
        <v>30201899</v>
      </c>
      <c r="F4538" s="149" t="s">
        <v>1250</v>
      </c>
      <c r="G4538" s="149" t="s">
        <v>5931</v>
      </c>
      <c r="H4538" s="149" t="s">
        <v>988</v>
      </c>
      <c r="I4538" s="149" t="s">
        <v>6243</v>
      </c>
    </row>
    <row r="4539" spans="1:12" x14ac:dyDescent="0.2">
      <c r="A4539" s="149" t="s">
        <v>2920</v>
      </c>
      <c r="D4539" s="149" t="s">
        <v>989</v>
      </c>
      <c r="E4539" s="149">
        <f t="shared" si="70"/>
        <v>30201901</v>
      </c>
      <c r="F4539" s="149" t="s">
        <v>1250</v>
      </c>
      <c r="G4539" s="149" t="s">
        <v>5931</v>
      </c>
      <c r="H4539" s="149" t="s">
        <v>990</v>
      </c>
      <c r="I4539" s="149" t="s">
        <v>3649</v>
      </c>
    </row>
    <row r="4540" spans="1:12" x14ac:dyDescent="0.2">
      <c r="A4540" s="149" t="s">
        <v>2920</v>
      </c>
      <c r="D4540" s="149" t="s">
        <v>3650</v>
      </c>
      <c r="E4540" s="149">
        <f t="shared" si="70"/>
        <v>30201902</v>
      </c>
      <c r="F4540" s="149" t="s">
        <v>1250</v>
      </c>
      <c r="G4540" s="149" t="s">
        <v>5931</v>
      </c>
      <c r="H4540" s="149" t="s">
        <v>990</v>
      </c>
      <c r="I4540" s="149" t="s">
        <v>3651</v>
      </c>
    </row>
    <row r="4541" spans="1:12" x14ac:dyDescent="0.2">
      <c r="A4541" s="149" t="s">
        <v>2920</v>
      </c>
      <c r="D4541" s="149" t="s">
        <v>3652</v>
      </c>
      <c r="E4541" s="149">
        <f t="shared" si="70"/>
        <v>30201903</v>
      </c>
      <c r="F4541" s="149" t="s">
        <v>1250</v>
      </c>
      <c r="G4541" s="149" t="s">
        <v>5931</v>
      </c>
      <c r="H4541" s="149" t="s">
        <v>990</v>
      </c>
      <c r="I4541" s="149" t="s">
        <v>3653</v>
      </c>
    </row>
    <row r="4542" spans="1:12" x14ac:dyDescent="0.2">
      <c r="A4542" s="149" t="s">
        <v>2920</v>
      </c>
      <c r="D4542" s="149" t="s">
        <v>3654</v>
      </c>
      <c r="E4542" s="149">
        <f t="shared" si="70"/>
        <v>30201904</v>
      </c>
      <c r="F4542" s="149" t="s">
        <v>1250</v>
      </c>
      <c r="G4542" s="149" t="s">
        <v>5931</v>
      </c>
      <c r="H4542" s="149" t="s">
        <v>990</v>
      </c>
      <c r="I4542" s="149" t="s">
        <v>3655</v>
      </c>
    </row>
    <row r="4543" spans="1:12" x14ac:dyDescent="0.2">
      <c r="A4543" s="149" t="s">
        <v>2920</v>
      </c>
      <c r="D4543" s="149" t="s">
        <v>3656</v>
      </c>
      <c r="E4543" s="149">
        <f t="shared" si="70"/>
        <v>30201905</v>
      </c>
      <c r="F4543" s="149" t="s">
        <v>1250</v>
      </c>
      <c r="G4543" s="149" t="s">
        <v>5931</v>
      </c>
      <c r="H4543" s="149" t="s">
        <v>990</v>
      </c>
      <c r="I4543" s="149" t="s">
        <v>14614</v>
      </c>
    </row>
    <row r="4544" spans="1:12" x14ac:dyDescent="0.2">
      <c r="A4544" s="149" t="s">
        <v>2920</v>
      </c>
      <c r="D4544" s="149" t="s">
        <v>3657</v>
      </c>
      <c r="E4544" s="149">
        <f t="shared" si="70"/>
        <v>30201906</v>
      </c>
      <c r="F4544" s="149" t="s">
        <v>1250</v>
      </c>
      <c r="G4544" s="149" t="s">
        <v>5931</v>
      </c>
      <c r="H4544" s="149" t="s">
        <v>990</v>
      </c>
      <c r="I4544" s="149" t="s">
        <v>3658</v>
      </c>
    </row>
    <row r="4545" spans="1:9" x14ac:dyDescent="0.2">
      <c r="A4545" s="149" t="s">
        <v>2920</v>
      </c>
      <c r="D4545" s="149" t="s">
        <v>3659</v>
      </c>
      <c r="E4545" s="149">
        <f t="shared" si="70"/>
        <v>30201907</v>
      </c>
      <c r="F4545" s="149" t="s">
        <v>1250</v>
      </c>
      <c r="G4545" s="149" t="s">
        <v>5931</v>
      </c>
      <c r="H4545" s="149" t="s">
        <v>990</v>
      </c>
      <c r="I4545" s="149" t="s">
        <v>3660</v>
      </c>
    </row>
    <row r="4546" spans="1:9" x14ac:dyDescent="0.2">
      <c r="A4546" s="149" t="s">
        <v>2920</v>
      </c>
      <c r="D4546" s="149" t="s">
        <v>3661</v>
      </c>
      <c r="E4546" s="149">
        <f t="shared" ref="E4546:E4609" si="71">VALUE(D4546)</f>
        <v>30201908</v>
      </c>
      <c r="F4546" s="149" t="s">
        <v>1250</v>
      </c>
      <c r="G4546" s="149" t="s">
        <v>5931</v>
      </c>
      <c r="H4546" s="149" t="s">
        <v>990</v>
      </c>
      <c r="I4546" s="149" t="s">
        <v>3662</v>
      </c>
    </row>
    <row r="4547" spans="1:9" x14ac:dyDescent="0.2">
      <c r="A4547" s="149" t="s">
        <v>2920</v>
      </c>
      <c r="D4547" s="149" t="s">
        <v>3663</v>
      </c>
      <c r="E4547" s="149">
        <f t="shared" si="71"/>
        <v>30201909</v>
      </c>
      <c r="F4547" s="149" t="s">
        <v>1250</v>
      </c>
      <c r="G4547" s="149" t="s">
        <v>5931</v>
      </c>
      <c r="H4547" s="149" t="s">
        <v>990</v>
      </c>
      <c r="I4547" s="149" t="s">
        <v>3655</v>
      </c>
    </row>
    <row r="4548" spans="1:9" x14ac:dyDescent="0.2">
      <c r="A4548" s="149" t="s">
        <v>2920</v>
      </c>
      <c r="D4548" s="149" t="s">
        <v>3664</v>
      </c>
      <c r="E4548" s="149">
        <f t="shared" si="71"/>
        <v>30201911</v>
      </c>
      <c r="F4548" s="149" t="s">
        <v>1250</v>
      </c>
      <c r="G4548" s="149" t="s">
        <v>5931</v>
      </c>
      <c r="H4548" s="149" t="s">
        <v>990</v>
      </c>
      <c r="I4548" s="149" t="s">
        <v>3665</v>
      </c>
    </row>
    <row r="4549" spans="1:9" x14ac:dyDescent="0.2">
      <c r="A4549" s="149" t="s">
        <v>2920</v>
      </c>
      <c r="D4549" s="149" t="s">
        <v>3666</v>
      </c>
      <c r="E4549" s="149">
        <f t="shared" si="71"/>
        <v>30201912</v>
      </c>
      <c r="F4549" s="149" t="s">
        <v>1250</v>
      </c>
      <c r="G4549" s="149" t="s">
        <v>5931</v>
      </c>
      <c r="H4549" s="149" t="s">
        <v>990</v>
      </c>
      <c r="I4549" s="149" t="s">
        <v>3667</v>
      </c>
    </row>
    <row r="4550" spans="1:9" x14ac:dyDescent="0.2">
      <c r="A4550" s="149" t="s">
        <v>2920</v>
      </c>
      <c r="D4550" s="149" t="s">
        <v>3668</v>
      </c>
      <c r="E4550" s="149">
        <f t="shared" si="71"/>
        <v>30201913</v>
      </c>
      <c r="F4550" s="149" t="s">
        <v>1250</v>
      </c>
      <c r="G4550" s="149" t="s">
        <v>5931</v>
      </c>
      <c r="H4550" s="149" t="s">
        <v>990</v>
      </c>
      <c r="I4550" s="149" t="s">
        <v>3669</v>
      </c>
    </row>
    <row r="4551" spans="1:9" x14ac:dyDescent="0.2">
      <c r="A4551" s="149" t="s">
        <v>2920</v>
      </c>
      <c r="D4551" s="149" t="s">
        <v>3670</v>
      </c>
      <c r="E4551" s="149">
        <f t="shared" si="71"/>
        <v>30201914</v>
      </c>
      <c r="F4551" s="149" t="s">
        <v>1250</v>
      </c>
      <c r="G4551" s="149" t="s">
        <v>5931</v>
      </c>
      <c r="H4551" s="149" t="s">
        <v>990</v>
      </c>
      <c r="I4551" s="149" t="s">
        <v>3671</v>
      </c>
    </row>
    <row r="4552" spans="1:9" x14ac:dyDescent="0.2">
      <c r="A4552" s="149" t="s">
        <v>2920</v>
      </c>
      <c r="D4552" s="149" t="s">
        <v>3672</v>
      </c>
      <c r="E4552" s="149">
        <f t="shared" si="71"/>
        <v>30201915</v>
      </c>
      <c r="F4552" s="149" t="s">
        <v>1250</v>
      </c>
      <c r="G4552" s="149" t="s">
        <v>5931</v>
      </c>
      <c r="H4552" s="149" t="s">
        <v>990</v>
      </c>
      <c r="I4552" s="149" t="s">
        <v>3673</v>
      </c>
    </row>
    <row r="4553" spans="1:9" x14ac:dyDescent="0.2">
      <c r="A4553" s="149" t="s">
        <v>2920</v>
      </c>
      <c r="D4553" s="149" t="s">
        <v>3674</v>
      </c>
      <c r="E4553" s="149">
        <f t="shared" si="71"/>
        <v>30201916</v>
      </c>
      <c r="F4553" s="149" t="s">
        <v>1250</v>
      </c>
      <c r="G4553" s="149" t="s">
        <v>5931</v>
      </c>
      <c r="H4553" s="149" t="s">
        <v>990</v>
      </c>
      <c r="I4553" s="149" t="s">
        <v>3675</v>
      </c>
    </row>
    <row r="4554" spans="1:9" x14ac:dyDescent="0.2">
      <c r="A4554" s="149" t="s">
        <v>2920</v>
      </c>
      <c r="D4554" s="149" t="s">
        <v>3676</v>
      </c>
      <c r="E4554" s="149">
        <f t="shared" si="71"/>
        <v>30201917</v>
      </c>
      <c r="F4554" s="149" t="s">
        <v>1250</v>
      </c>
      <c r="G4554" s="149" t="s">
        <v>5931</v>
      </c>
      <c r="H4554" s="149" t="s">
        <v>990</v>
      </c>
      <c r="I4554" s="149" t="s">
        <v>3677</v>
      </c>
    </row>
    <row r="4555" spans="1:9" x14ac:dyDescent="0.2">
      <c r="A4555" s="149" t="s">
        <v>2920</v>
      </c>
      <c r="D4555" s="149" t="s">
        <v>3678</v>
      </c>
      <c r="E4555" s="149">
        <f t="shared" si="71"/>
        <v>30201918</v>
      </c>
      <c r="F4555" s="149" t="s">
        <v>1250</v>
      </c>
      <c r="G4555" s="149" t="s">
        <v>5931</v>
      </c>
      <c r="H4555" s="149" t="s">
        <v>990</v>
      </c>
      <c r="I4555" s="149" t="s">
        <v>3679</v>
      </c>
    </row>
    <row r="4556" spans="1:9" x14ac:dyDescent="0.2">
      <c r="A4556" s="149" t="s">
        <v>2920</v>
      </c>
      <c r="D4556" s="149" t="s">
        <v>3680</v>
      </c>
      <c r="E4556" s="149">
        <f t="shared" si="71"/>
        <v>30201919</v>
      </c>
      <c r="F4556" s="149" t="s">
        <v>1250</v>
      </c>
      <c r="G4556" s="149" t="s">
        <v>5931</v>
      </c>
      <c r="H4556" s="149" t="s">
        <v>990</v>
      </c>
      <c r="I4556" s="149" t="s">
        <v>7650</v>
      </c>
    </row>
    <row r="4557" spans="1:9" x14ac:dyDescent="0.2">
      <c r="A4557" s="149" t="s">
        <v>2920</v>
      </c>
      <c r="D4557" s="149" t="s">
        <v>3681</v>
      </c>
      <c r="E4557" s="149">
        <f t="shared" si="71"/>
        <v>30201920</v>
      </c>
      <c r="F4557" s="149" t="s">
        <v>1250</v>
      </c>
      <c r="G4557" s="149" t="s">
        <v>5931</v>
      </c>
      <c r="H4557" s="149" t="s">
        <v>990</v>
      </c>
      <c r="I4557" s="149" t="s">
        <v>3682</v>
      </c>
    </row>
    <row r="4558" spans="1:9" x14ac:dyDescent="0.2">
      <c r="A4558" s="149" t="s">
        <v>2920</v>
      </c>
      <c r="D4558" s="149" t="s">
        <v>3683</v>
      </c>
      <c r="E4558" s="149">
        <f t="shared" si="71"/>
        <v>30201921</v>
      </c>
      <c r="F4558" s="149" t="s">
        <v>1250</v>
      </c>
      <c r="G4558" s="149" t="s">
        <v>5931</v>
      </c>
      <c r="H4558" s="149" t="s">
        <v>990</v>
      </c>
      <c r="I4558" s="149" t="s">
        <v>3684</v>
      </c>
    </row>
    <row r="4559" spans="1:9" x14ac:dyDescent="0.2">
      <c r="A4559" s="149" t="s">
        <v>2920</v>
      </c>
      <c r="D4559" s="149" t="s">
        <v>3685</v>
      </c>
      <c r="E4559" s="149">
        <f t="shared" si="71"/>
        <v>30201923</v>
      </c>
      <c r="F4559" s="149" t="s">
        <v>1250</v>
      </c>
      <c r="G4559" s="149" t="s">
        <v>5931</v>
      </c>
      <c r="H4559" s="149" t="s">
        <v>990</v>
      </c>
      <c r="I4559" s="149" t="s">
        <v>3686</v>
      </c>
    </row>
    <row r="4560" spans="1:9" x14ac:dyDescent="0.2">
      <c r="A4560" s="149" t="s">
        <v>2920</v>
      </c>
      <c r="D4560" s="149" t="s">
        <v>3687</v>
      </c>
      <c r="E4560" s="149">
        <f t="shared" si="71"/>
        <v>30201925</v>
      </c>
      <c r="F4560" s="149" t="s">
        <v>1250</v>
      </c>
      <c r="G4560" s="149" t="s">
        <v>5931</v>
      </c>
      <c r="H4560" s="149" t="s">
        <v>990</v>
      </c>
      <c r="I4560" s="149" t="s">
        <v>3688</v>
      </c>
    </row>
    <row r="4561" spans="1:9" x14ac:dyDescent="0.2">
      <c r="A4561" s="149" t="s">
        <v>2920</v>
      </c>
      <c r="D4561" s="149" t="s">
        <v>3689</v>
      </c>
      <c r="E4561" s="149">
        <f t="shared" si="71"/>
        <v>30201926</v>
      </c>
      <c r="F4561" s="149" t="s">
        <v>1250</v>
      </c>
      <c r="G4561" s="149" t="s">
        <v>5931</v>
      </c>
      <c r="H4561" s="149" t="s">
        <v>990</v>
      </c>
      <c r="I4561" s="149" t="s">
        <v>3690</v>
      </c>
    </row>
    <row r="4562" spans="1:9" x14ac:dyDescent="0.2">
      <c r="A4562" s="149" t="s">
        <v>2920</v>
      </c>
      <c r="D4562" s="149" t="s">
        <v>3691</v>
      </c>
      <c r="E4562" s="149">
        <f t="shared" si="71"/>
        <v>30201927</v>
      </c>
      <c r="F4562" s="149" t="s">
        <v>1250</v>
      </c>
      <c r="G4562" s="149" t="s">
        <v>5931</v>
      </c>
      <c r="H4562" s="149" t="s">
        <v>990</v>
      </c>
      <c r="I4562" s="149" t="s">
        <v>3692</v>
      </c>
    </row>
    <row r="4563" spans="1:9" x14ac:dyDescent="0.2">
      <c r="A4563" s="149" t="s">
        <v>2920</v>
      </c>
      <c r="D4563" s="149" t="s">
        <v>3693</v>
      </c>
      <c r="E4563" s="149">
        <f t="shared" si="71"/>
        <v>30201930</v>
      </c>
      <c r="F4563" s="149" t="s">
        <v>1250</v>
      </c>
      <c r="G4563" s="149" t="s">
        <v>5931</v>
      </c>
      <c r="H4563" s="149" t="s">
        <v>990</v>
      </c>
      <c r="I4563" s="149" t="s">
        <v>3694</v>
      </c>
    </row>
    <row r="4564" spans="1:9" x14ac:dyDescent="0.2">
      <c r="A4564" s="149" t="s">
        <v>2920</v>
      </c>
      <c r="D4564" s="149" t="s">
        <v>3695</v>
      </c>
      <c r="E4564" s="149">
        <f t="shared" si="71"/>
        <v>30201931</v>
      </c>
      <c r="F4564" s="149" t="s">
        <v>1250</v>
      </c>
      <c r="G4564" s="149" t="s">
        <v>5931</v>
      </c>
      <c r="H4564" s="149" t="s">
        <v>990</v>
      </c>
      <c r="I4564" s="149" t="s">
        <v>3696</v>
      </c>
    </row>
    <row r="4565" spans="1:9" x14ac:dyDescent="0.2">
      <c r="A4565" s="149" t="s">
        <v>2920</v>
      </c>
      <c r="D4565" s="149" t="s">
        <v>3697</v>
      </c>
      <c r="E4565" s="149">
        <f t="shared" si="71"/>
        <v>30201932</v>
      </c>
      <c r="F4565" s="149" t="s">
        <v>1250</v>
      </c>
      <c r="G4565" s="149" t="s">
        <v>5931</v>
      </c>
      <c r="H4565" s="149" t="s">
        <v>990</v>
      </c>
      <c r="I4565" s="149" t="s">
        <v>3698</v>
      </c>
    </row>
    <row r="4566" spans="1:9" x14ac:dyDescent="0.2">
      <c r="A4566" s="149" t="s">
        <v>2920</v>
      </c>
      <c r="D4566" s="149" t="s">
        <v>3699</v>
      </c>
      <c r="E4566" s="149">
        <f t="shared" si="71"/>
        <v>30201933</v>
      </c>
      <c r="F4566" s="149" t="s">
        <v>1250</v>
      </c>
      <c r="G4566" s="149" t="s">
        <v>5931</v>
      </c>
      <c r="H4566" s="149" t="s">
        <v>990</v>
      </c>
      <c r="I4566" s="149" t="s">
        <v>3700</v>
      </c>
    </row>
    <row r="4567" spans="1:9" x14ac:dyDescent="0.2">
      <c r="A4567" s="149" t="s">
        <v>2920</v>
      </c>
      <c r="D4567" s="149" t="s">
        <v>3701</v>
      </c>
      <c r="E4567" s="149">
        <f t="shared" si="71"/>
        <v>30201935</v>
      </c>
      <c r="F4567" s="149" t="s">
        <v>1250</v>
      </c>
      <c r="G4567" s="149" t="s">
        <v>5931</v>
      </c>
      <c r="H4567" s="149" t="s">
        <v>990</v>
      </c>
      <c r="I4567" s="149" t="s">
        <v>3702</v>
      </c>
    </row>
    <row r="4568" spans="1:9" x14ac:dyDescent="0.2">
      <c r="A4568" s="149" t="s">
        <v>2920</v>
      </c>
      <c r="D4568" s="149" t="s">
        <v>3703</v>
      </c>
      <c r="E4568" s="149">
        <f t="shared" si="71"/>
        <v>30201939</v>
      </c>
      <c r="F4568" s="149" t="s">
        <v>1250</v>
      </c>
      <c r="G4568" s="149" t="s">
        <v>5931</v>
      </c>
      <c r="H4568" s="149" t="s">
        <v>990</v>
      </c>
      <c r="I4568" s="149" t="s">
        <v>3704</v>
      </c>
    </row>
    <row r="4569" spans="1:9" x14ac:dyDescent="0.2">
      <c r="A4569" s="149" t="s">
        <v>2920</v>
      </c>
      <c r="D4569" s="149" t="s">
        <v>3705</v>
      </c>
      <c r="E4569" s="149">
        <f t="shared" si="71"/>
        <v>30201941</v>
      </c>
      <c r="F4569" s="149" t="s">
        <v>1250</v>
      </c>
      <c r="G4569" s="149" t="s">
        <v>5931</v>
      </c>
      <c r="H4569" s="149" t="s">
        <v>990</v>
      </c>
      <c r="I4569" s="149" t="s">
        <v>3706</v>
      </c>
    </row>
    <row r="4570" spans="1:9" x14ac:dyDescent="0.2">
      <c r="A4570" s="149" t="s">
        <v>2920</v>
      </c>
      <c r="D4570" s="149" t="s">
        <v>3707</v>
      </c>
      <c r="E4570" s="149">
        <f t="shared" si="71"/>
        <v>30201942</v>
      </c>
      <c r="F4570" s="149" t="s">
        <v>1250</v>
      </c>
      <c r="G4570" s="149" t="s">
        <v>5931</v>
      </c>
      <c r="H4570" s="149" t="s">
        <v>990</v>
      </c>
      <c r="I4570" s="149" t="s">
        <v>3708</v>
      </c>
    </row>
    <row r="4571" spans="1:9" x14ac:dyDescent="0.2">
      <c r="A4571" s="149" t="s">
        <v>2920</v>
      </c>
      <c r="D4571" s="149" t="s">
        <v>3709</v>
      </c>
      <c r="E4571" s="149">
        <f t="shared" si="71"/>
        <v>30201945</v>
      </c>
      <c r="F4571" s="149" t="s">
        <v>1250</v>
      </c>
      <c r="G4571" s="149" t="s">
        <v>5931</v>
      </c>
      <c r="H4571" s="149" t="s">
        <v>990</v>
      </c>
      <c r="I4571" s="149" t="s">
        <v>3710</v>
      </c>
    </row>
    <row r="4572" spans="1:9" x14ac:dyDescent="0.2">
      <c r="A4572" s="149" t="s">
        <v>2920</v>
      </c>
      <c r="D4572" s="149" t="s">
        <v>3711</v>
      </c>
      <c r="E4572" s="149">
        <f t="shared" si="71"/>
        <v>30201949</v>
      </c>
      <c r="F4572" s="149" t="s">
        <v>1250</v>
      </c>
      <c r="G4572" s="149" t="s">
        <v>5931</v>
      </c>
      <c r="H4572" s="149" t="s">
        <v>990</v>
      </c>
      <c r="I4572" s="149" t="s">
        <v>6749</v>
      </c>
    </row>
    <row r="4573" spans="1:9" x14ac:dyDescent="0.2">
      <c r="A4573" s="149" t="s">
        <v>2920</v>
      </c>
      <c r="D4573" s="149" t="s">
        <v>6750</v>
      </c>
      <c r="E4573" s="149">
        <f t="shared" si="71"/>
        <v>30201950</v>
      </c>
      <c r="F4573" s="149" t="s">
        <v>1250</v>
      </c>
      <c r="G4573" s="149" t="s">
        <v>5931</v>
      </c>
      <c r="H4573" s="149" t="s">
        <v>990</v>
      </c>
      <c r="I4573" s="149" t="s">
        <v>6751</v>
      </c>
    </row>
    <row r="4574" spans="1:9" x14ac:dyDescent="0.2">
      <c r="A4574" s="149" t="s">
        <v>2920</v>
      </c>
      <c r="D4574" s="149" t="s">
        <v>6752</v>
      </c>
      <c r="E4574" s="149">
        <f t="shared" si="71"/>
        <v>30201960</v>
      </c>
      <c r="F4574" s="149" t="s">
        <v>1250</v>
      </c>
      <c r="G4574" s="149" t="s">
        <v>5931</v>
      </c>
      <c r="H4574" s="149" t="s">
        <v>990</v>
      </c>
      <c r="I4574" s="149" t="s">
        <v>6753</v>
      </c>
    </row>
    <row r="4575" spans="1:9" x14ac:dyDescent="0.2">
      <c r="A4575" s="149" t="s">
        <v>2920</v>
      </c>
      <c r="D4575" s="149" t="s">
        <v>6754</v>
      </c>
      <c r="E4575" s="149">
        <f t="shared" si="71"/>
        <v>30201997</v>
      </c>
      <c r="F4575" s="149" t="s">
        <v>1250</v>
      </c>
      <c r="G4575" s="149" t="s">
        <v>5931</v>
      </c>
      <c r="H4575" s="149" t="s">
        <v>990</v>
      </c>
      <c r="I4575" s="149" t="s">
        <v>6755</v>
      </c>
    </row>
    <row r="4576" spans="1:9" x14ac:dyDescent="0.2">
      <c r="A4576" s="149" t="s">
        <v>2920</v>
      </c>
      <c r="D4576" s="149" t="s">
        <v>6756</v>
      </c>
      <c r="E4576" s="149">
        <f t="shared" si="71"/>
        <v>30201998</v>
      </c>
      <c r="F4576" s="149" t="s">
        <v>1250</v>
      </c>
      <c r="G4576" s="149" t="s">
        <v>5931</v>
      </c>
      <c r="H4576" s="149" t="s">
        <v>990</v>
      </c>
      <c r="I4576" s="149" t="s">
        <v>6757</v>
      </c>
    </row>
    <row r="4577" spans="1:9" x14ac:dyDescent="0.2">
      <c r="A4577" s="149" t="s">
        <v>2920</v>
      </c>
      <c r="D4577" s="149" t="s">
        <v>6758</v>
      </c>
      <c r="E4577" s="149">
        <f t="shared" si="71"/>
        <v>30201999</v>
      </c>
      <c r="F4577" s="149" t="s">
        <v>1250</v>
      </c>
      <c r="G4577" s="149" t="s">
        <v>5931</v>
      </c>
      <c r="H4577" s="149" t="s">
        <v>990</v>
      </c>
      <c r="I4577" s="149" t="s">
        <v>6243</v>
      </c>
    </row>
    <row r="4578" spans="1:9" x14ac:dyDescent="0.2">
      <c r="A4578" s="149" t="s">
        <v>2920</v>
      </c>
      <c r="D4578" s="149" t="s">
        <v>6759</v>
      </c>
      <c r="E4578" s="149">
        <f t="shared" si="71"/>
        <v>30202001</v>
      </c>
      <c r="F4578" s="149" t="s">
        <v>1250</v>
      </c>
      <c r="G4578" s="149" t="s">
        <v>5931</v>
      </c>
      <c r="H4578" s="149" t="s">
        <v>6760</v>
      </c>
      <c r="I4578" s="149" t="s">
        <v>6761</v>
      </c>
    </row>
    <row r="4579" spans="1:9" x14ac:dyDescent="0.2">
      <c r="A4579" s="149" t="s">
        <v>2920</v>
      </c>
      <c r="D4579" s="149" t="s">
        <v>6762</v>
      </c>
      <c r="E4579" s="149">
        <f t="shared" si="71"/>
        <v>30202002</v>
      </c>
      <c r="F4579" s="149" t="s">
        <v>1250</v>
      </c>
      <c r="G4579" s="149" t="s">
        <v>5931</v>
      </c>
      <c r="H4579" s="149" t="s">
        <v>6760</v>
      </c>
      <c r="I4579" s="149" t="s">
        <v>6761</v>
      </c>
    </row>
    <row r="4580" spans="1:9" x14ac:dyDescent="0.2">
      <c r="A4580" s="149" t="s">
        <v>2920</v>
      </c>
      <c r="D4580" s="149" t="s">
        <v>6763</v>
      </c>
      <c r="E4580" s="149">
        <f t="shared" si="71"/>
        <v>30202101</v>
      </c>
      <c r="F4580" s="149" t="s">
        <v>1250</v>
      </c>
      <c r="G4580" s="149" t="s">
        <v>5931</v>
      </c>
      <c r="H4580" s="149" t="s">
        <v>6764</v>
      </c>
      <c r="I4580" s="149" t="s">
        <v>6765</v>
      </c>
    </row>
    <row r="4581" spans="1:9" x14ac:dyDescent="0.2">
      <c r="A4581" s="149" t="s">
        <v>2920</v>
      </c>
      <c r="D4581" s="149" t="s">
        <v>6766</v>
      </c>
      <c r="E4581" s="149">
        <f t="shared" si="71"/>
        <v>30202102</v>
      </c>
      <c r="F4581" s="149" t="s">
        <v>1250</v>
      </c>
      <c r="G4581" s="149" t="s">
        <v>5931</v>
      </c>
      <c r="H4581" s="149" t="s">
        <v>6764</v>
      </c>
      <c r="I4581" s="149" t="s">
        <v>6765</v>
      </c>
    </row>
    <row r="4582" spans="1:9" x14ac:dyDescent="0.2">
      <c r="A4582" s="149" t="s">
        <v>2920</v>
      </c>
      <c r="D4582" s="149" t="s">
        <v>6767</v>
      </c>
      <c r="E4582" s="149">
        <f t="shared" si="71"/>
        <v>30202105</v>
      </c>
      <c r="F4582" s="149" t="s">
        <v>1250</v>
      </c>
      <c r="G4582" s="149" t="s">
        <v>5931</v>
      </c>
      <c r="H4582" s="149" t="s">
        <v>6764</v>
      </c>
      <c r="I4582" s="149" t="s">
        <v>6768</v>
      </c>
    </row>
    <row r="4583" spans="1:9" x14ac:dyDescent="0.2">
      <c r="A4583" s="149" t="s">
        <v>2920</v>
      </c>
      <c r="D4583" s="149" t="s">
        <v>6769</v>
      </c>
      <c r="E4583" s="149">
        <f t="shared" si="71"/>
        <v>30202106</v>
      </c>
      <c r="F4583" s="149" t="s">
        <v>1250</v>
      </c>
      <c r="G4583" s="149" t="s">
        <v>5931</v>
      </c>
      <c r="H4583" s="149" t="s">
        <v>6764</v>
      </c>
      <c r="I4583" s="149" t="s">
        <v>6768</v>
      </c>
    </row>
    <row r="4584" spans="1:9" x14ac:dyDescent="0.2">
      <c r="A4584" s="149" t="s">
        <v>2920</v>
      </c>
      <c r="D4584" s="149" t="s">
        <v>6770</v>
      </c>
      <c r="E4584" s="149">
        <f t="shared" si="71"/>
        <v>30202201</v>
      </c>
      <c r="F4584" s="149" t="s">
        <v>1250</v>
      </c>
      <c r="G4584" s="149" t="s">
        <v>5931</v>
      </c>
      <c r="H4584" s="149" t="s">
        <v>6771</v>
      </c>
      <c r="I4584" s="149" t="s">
        <v>6772</v>
      </c>
    </row>
    <row r="4585" spans="1:9" x14ac:dyDescent="0.2">
      <c r="A4585" s="149" t="s">
        <v>2920</v>
      </c>
      <c r="D4585" s="149" t="s">
        <v>6773</v>
      </c>
      <c r="E4585" s="149">
        <f t="shared" si="71"/>
        <v>30202601</v>
      </c>
      <c r="F4585" s="149" t="s">
        <v>1250</v>
      </c>
      <c r="G4585" s="149" t="s">
        <v>5931</v>
      </c>
      <c r="H4585" s="149" t="s">
        <v>6774</v>
      </c>
      <c r="I4585" s="149" t="s">
        <v>6775</v>
      </c>
    </row>
    <row r="4586" spans="1:9" x14ac:dyDescent="0.2">
      <c r="A4586" s="149" t="s">
        <v>2920</v>
      </c>
      <c r="D4586" s="149" t="s">
        <v>6776</v>
      </c>
      <c r="E4586" s="149">
        <f t="shared" si="71"/>
        <v>30202801</v>
      </c>
      <c r="F4586" s="149" t="s">
        <v>1250</v>
      </c>
      <c r="G4586" s="149" t="s">
        <v>5931</v>
      </c>
      <c r="H4586" s="149" t="s">
        <v>6777</v>
      </c>
      <c r="I4586" s="149" t="s">
        <v>2383</v>
      </c>
    </row>
    <row r="4587" spans="1:9" x14ac:dyDescent="0.2">
      <c r="A4587" s="149" t="s">
        <v>2920</v>
      </c>
      <c r="D4587" s="149" t="s">
        <v>6778</v>
      </c>
      <c r="E4587" s="149">
        <f t="shared" si="71"/>
        <v>30203001</v>
      </c>
      <c r="F4587" s="149" t="s">
        <v>1250</v>
      </c>
      <c r="G4587" s="149" t="s">
        <v>5931</v>
      </c>
      <c r="H4587" s="149" t="s">
        <v>6779</v>
      </c>
      <c r="I4587" s="149" t="s">
        <v>6780</v>
      </c>
    </row>
    <row r="4588" spans="1:9" x14ac:dyDescent="0.2">
      <c r="A4588" s="149" t="s">
        <v>2920</v>
      </c>
      <c r="D4588" s="149" t="s">
        <v>6781</v>
      </c>
      <c r="E4588" s="149">
        <f t="shared" si="71"/>
        <v>30203010</v>
      </c>
      <c r="F4588" s="149" t="s">
        <v>1250</v>
      </c>
      <c r="G4588" s="149" t="s">
        <v>5931</v>
      </c>
      <c r="H4588" s="149" t="s">
        <v>6779</v>
      </c>
      <c r="I4588" s="149" t="s">
        <v>6782</v>
      </c>
    </row>
    <row r="4589" spans="1:9" x14ac:dyDescent="0.2">
      <c r="A4589" s="149" t="s">
        <v>2920</v>
      </c>
      <c r="D4589" s="149" t="s">
        <v>6783</v>
      </c>
      <c r="E4589" s="149">
        <f t="shared" si="71"/>
        <v>30203020</v>
      </c>
      <c r="F4589" s="149" t="s">
        <v>1250</v>
      </c>
      <c r="G4589" s="149" t="s">
        <v>5931</v>
      </c>
      <c r="H4589" s="149" t="s">
        <v>6779</v>
      </c>
      <c r="I4589" s="149" t="s">
        <v>6784</v>
      </c>
    </row>
    <row r="4590" spans="1:9" x14ac:dyDescent="0.2">
      <c r="A4590" s="149" t="s">
        <v>2920</v>
      </c>
      <c r="D4590" s="149" t="s">
        <v>6785</v>
      </c>
      <c r="E4590" s="149">
        <f t="shared" si="71"/>
        <v>30203099</v>
      </c>
      <c r="F4590" s="149" t="s">
        <v>1250</v>
      </c>
      <c r="G4590" s="149" t="s">
        <v>5931</v>
      </c>
      <c r="H4590" s="149" t="s">
        <v>6779</v>
      </c>
      <c r="I4590" s="149" t="s">
        <v>6243</v>
      </c>
    </row>
    <row r="4591" spans="1:9" x14ac:dyDescent="0.2">
      <c r="A4591" s="149" t="s">
        <v>2920</v>
      </c>
      <c r="D4591" s="149" t="s">
        <v>6786</v>
      </c>
      <c r="E4591" s="149">
        <f t="shared" si="71"/>
        <v>30203103</v>
      </c>
      <c r="F4591" s="149" t="s">
        <v>1250</v>
      </c>
      <c r="G4591" s="149" t="s">
        <v>5931</v>
      </c>
      <c r="H4591" s="149" t="s">
        <v>6787</v>
      </c>
      <c r="I4591" s="149" t="s">
        <v>6056</v>
      </c>
    </row>
    <row r="4592" spans="1:9" x14ac:dyDescent="0.2">
      <c r="A4592" s="149" t="s">
        <v>2920</v>
      </c>
      <c r="D4592" s="149" t="s">
        <v>6788</v>
      </c>
      <c r="E4592" s="149">
        <f t="shared" si="71"/>
        <v>30203104</v>
      </c>
      <c r="F4592" s="149" t="s">
        <v>1250</v>
      </c>
      <c r="G4592" s="149" t="s">
        <v>5931</v>
      </c>
      <c r="H4592" s="149" t="s">
        <v>6787</v>
      </c>
      <c r="I4592" s="149" t="s">
        <v>1273</v>
      </c>
    </row>
    <row r="4593" spans="1:10" x14ac:dyDescent="0.2">
      <c r="A4593" s="149" t="s">
        <v>2920</v>
      </c>
      <c r="D4593" s="149" t="s">
        <v>6789</v>
      </c>
      <c r="E4593" s="149">
        <f t="shared" si="71"/>
        <v>30203105</v>
      </c>
      <c r="F4593" s="149" t="s">
        <v>1250</v>
      </c>
      <c r="G4593" s="149" t="s">
        <v>5931</v>
      </c>
      <c r="H4593" s="149" t="s">
        <v>6787</v>
      </c>
      <c r="I4593" s="149" t="s">
        <v>6790</v>
      </c>
    </row>
    <row r="4594" spans="1:10" x14ac:dyDescent="0.2">
      <c r="A4594" s="149" t="s">
        <v>2920</v>
      </c>
      <c r="D4594" s="149" t="s">
        <v>6791</v>
      </c>
      <c r="E4594" s="149">
        <f t="shared" si="71"/>
        <v>30203106</v>
      </c>
      <c r="F4594" s="149" t="s">
        <v>1250</v>
      </c>
      <c r="G4594" s="149" t="s">
        <v>5931</v>
      </c>
      <c r="H4594" s="149" t="s">
        <v>6787</v>
      </c>
      <c r="I4594" s="149" t="s">
        <v>1275</v>
      </c>
    </row>
    <row r="4595" spans="1:10" x14ac:dyDescent="0.2">
      <c r="A4595" s="149" t="s">
        <v>2920</v>
      </c>
      <c r="D4595" s="149" t="s">
        <v>6792</v>
      </c>
      <c r="E4595" s="149">
        <f t="shared" si="71"/>
        <v>30203107</v>
      </c>
      <c r="F4595" s="149" t="s">
        <v>1250</v>
      </c>
      <c r="G4595" s="149" t="s">
        <v>5931</v>
      </c>
      <c r="H4595" s="149" t="s">
        <v>6787</v>
      </c>
      <c r="I4595" s="149" t="s">
        <v>6063</v>
      </c>
    </row>
    <row r="4596" spans="1:10" x14ac:dyDescent="0.2">
      <c r="A4596" s="149" t="s">
        <v>2920</v>
      </c>
      <c r="D4596" s="149" t="s">
        <v>6793</v>
      </c>
      <c r="E4596" s="149">
        <f t="shared" si="71"/>
        <v>30203108</v>
      </c>
      <c r="F4596" s="149" t="s">
        <v>1250</v>
      </c>
      <c r="G4596" s="149" t="s">
        <v>5931</v>
      </c>
      <c r="H4596" s="149" t="s">
        <v>6787</v>
      </c>
      <c r="I4596" s="149" t="s">
        <v>6065</v>
      </c>
    </row>
    <row r="4597" spans="1:10" x14ac:dyDescent="0.2">
      <c r="A4597" s="149" t="s">
        <v>2920</v>
      </c>
      <c r="D4597" s="149" t="s">
        <v>6794</v>
      </c>
      <c r="E4597" s="149">
        <f t="shared" si="71"/>
        <v>30203109</v>
      </c>
      <c r="F4597" s="149" t="s">
        <v>1250</v>
      </c>
      <c r="G4597" s="149" t="s">
        <v>5931</v>
      </c>
      <c r="H4597" s="149" t="s">
        <v>6787</v>
      </c>
      <c r="I4597" s="149" t="s">
        <v>6067</v>
      </c>
    </row>
    <row r="4598" spans="1:10" x14ac:dyDescent="0.2">
      <c r="A4598" s="149" t="s">
        <v>2920</v>
      </c>
      <c r="D4598" s="149" t="s">
        <v>6795</v>
      </c>
      <c r="E4598" s="149">
        <f t="shared" si="71"/>
        <v>30203110</v>
      </c>
      <c r="F4598" s="149" t="s">
        <v>1250</v>
      </c>
      <c r="G4598" s="149" t="s">
        <v>5931</v>
      </c>
      <c r="H4598" s="149" t="s">
        <v>6787</v>
      </c>
      <c r="I4598" s="149" t="s">
        <v>6063</v>
      </c>
    </row>
    <row r="4599" spans="1:10" x14ac:dyDescent="0.2">
      <c r="A4599" s="149" t="s">
        <v>2920</v>
      </c>
      <c r="D4599" s="149" t="s">
        <v>6796</v>
      </c>
      <c r="E4599" s="149">
        <f t="shared" si="71"/>
        <v>30203111</v>
      </c>
      <c r="F4599" s="149" t="s">
        <v>1250</v>
      </c>
      <c r="G4599" s="149" t="s">
        <v>5931</v>
      </c>
      <c r="H4599" s="149" t="s">
        <v>6787</v>
      </c>
      <c r="I4599" s="149" t="s">
        <v>6065</v>
      </c>
    </row>
    <row r="4600" spans="1:10" x14ac:dyDescent="0.2">
      <c r="A4600" s="149" t="s">
        <v>2920</v>
      </c>
      <c r="D4600" s="149" t="s">
        <v>6797</v>
      </c>
      <c r="E4600" s="149">
        <f t="shared" si="71"/>
        <v>30203201</v>
      </c>
      <c r="F4600" s="149" t="s">
        <v>1250</v>
      </c>
      <c r="G4600" s="149" t="s">
        <v>5931</v>
      </c>
      <c r="H4600" s="149" t="s">
        <v>6798</v>
      </c>
      <c r="I4600" s="149" t="s">
        <v>6799</v>
      </c>
    </row>
    <row r="4601" spans="1:10" x14ac:dyDescent="0.2">
      <c r="A4601" s="149" t="s">
        <v>2920</v>
      </c>
      <c r="D4601" s="149" t="s">
        <v>6800</v>
      </c>
      <c r="E4601" s="149">
        <f t="shared" si="71"/>
        <v>30203202</v>
      </c>
      <c r="F4601" s="149" t="s">
        <v>1250</v>
      </c>
      <c r="G4601" s="149" t="s">
        <v>5931</v>
      </c>
      <c r="H4601" s="149" t="s">
        <v>6798</v>
      </c>
      <c r="I4601" s="149" t="s">
        <v>6801</v>
      </c>
    </row>
    <row r="4602" spans="1:10" x14ac:dyDescent="0.2">
      <c r="A4602" s="149" t="s">
        <v>2920</v>
      </c>
      <c r="D4602" s="149" t="s">
        <v>6802</v>
      </c>
      <c r="E4602" s="149">
        <f t="shared" si="71"/>
        <v>30203203</v>
      </c>
      <c r="F4602" s="149" t="s">
        <v>1250</v>
      </c>
      <c r="G4602" s="149" t="s">
        <v>5931</v>
      </c>
      <c r="H4602" s="149" t="s">
        <v>6798</v>
      </c>
      <c r="I4602" s="149" t="s">
        <v>6803</v>
      </c>
    </row>
    <row r="4603" spans="1:10" x14ac:dyDescent="0.2">
      <c r="A4603" s="149" t="s">
        <v>2920</v>
      </c>
      <c r="D4603" s="149" t="s">
        <v>6804</v>
      </c>
      <c r="E4603" s="149">
        <f t="shared" si="71"/>
        <v>30203204</v>
      </c>
      <c r="F4603" s="149" t="s">
        <v>1250</v>
      </c>
      <c r="G4603" s="149" t="s">
        <v>5931</v>
      </c>
      <c r="H4603" s="149" t="s">
        <v>6798</v>
      </c>
      <c r="I4603" s="149" t="s">
        <v>6805</v>
      </c>
    </row>
    <row r="4604" spans="1:10" x14ac:dyDescent="0.2">
      <c r="A4604" s="149" t="s">
        <v>2920</v>
      </c>
      <c r="D4604" s="149" t="s">
        <v>6806</v>
      </c>
      <c r="E4604" s="149">
        <f t="shared" si="71"/>
        <v>30203205</v>
      </c>
      <c r="F4604" s="149" t="s">
        <v>1250</v>
      </c>
      <c r="G4604" s="149" t="s">
        <v>5931</v>
      </c>
      <c r="H4604" s="149" t="s">
        <v>6798</v>
      </c>
      <c r="I4604" s="149" t="s">
        <v>6807</v>
      </c>
      <c r="J4604" s="151">
        <v>37826</v>
      </c>
    </row>
    <row r="4605" spans="1:10" x14ac:dyDescent="0.2">
      <c r="A4605" s="149" t="s">
        <v>2920</v>
      </c>
      <c r="D4605" s="149" t="s">
        <v>6808</v>
      </c>
      <c r="E4605" s="149">
        <f t="shared" si="71"/>
        <v>30203299</v>
      </c>
      <c r="F4605" s="149" t="s">
        <v>1250</v>
      </c>
      <c r="G4605" s="149" t="s">
        <v>5931</v>
      </c>
      <c r="H4605" s="149" t="s">
        <v>6798</v>
      </c>
      <c r="I4605" s="149" t="s">
        <v>6243</v>
      </c>
    </row>
    <row r="4606" spans="1:10" x14ac:dyDescent="0.2">
      <c r="A4606" s="149" t="s">
        <v>2920</v>
      </c>
      <c r="D4606" s="149" t="s">
        <v>6809</v>
      </c>
      <c r="E4606" s="149">
        <f t="shared" si="71"/>
        <v>30203399</v>
      </c>
      <c r="F4606" s="149" t="s">
        <v>1250</v>
      </c>
      <c r="G4606" s="149" t="s">
        <v>5931</v>
      </c>
      <c r="H4606" s="149" t="s">
        <v>6810</v>
      </c>
      <c r="I4606" s="149" t="s">
        <v>6243</v>
      </c>
    </row>
    <row r="4607" spans="1:10" x14ac:dyDescent="0.2">
      <c r="A4607" s="149" t="s">
        <v>2920</v>
      </c>
      <c r="D4607" s="149" t="s">
        <v>6811</v>
      </c>
      <c r="E4607" s="149">
        <f t="shared" si="71"/>
        <v>30203404</v>
      </c>
      <c r="F4607" s="149" t="s">
        <v>1250</v>
      </c>
      <c r="G4607" s="149" t="s">
        <v>5931</v>
      </c>
      <c r="H4607" s="149" t="s">
        <v>9700</v>
      </c>
      <c r="I4607" s="149" t="s">
        <v>9701</v>
      </c>
    </row>
    <row r="4608" spans="1:10" x14ac:dyDescent="0.2">
      <c r="A4608" s="149" t="s">
        <v>2920</v>
      </c>
      <c r="D4608" s="149" t="s">
        <v>9702</v>
      </c>
      <c r="E4608" s="149">
        <f t="shared" si="71"/>
        <v>30203405</v>
      </c>
      <c r="F4608" s="149" t="s">
        <v>1250</v>
      </c>
      <c r="G4608" s="149" t="s">
        <v>5931</v>
      </c>
      <c r="H4608" s="149" t="s">
        <v>9700</v>
      </c>
      <c r="I4608" s="149" t="s">
        <v>9703</v>
      </c>
    </row>
    <row r="4609" spans="1:9" x14ac:dyDescent="0.2">
      <c r="A4609" s="149" t="s">
        <v>2920</v>
      </c>
      <c r="D4609" s="149" t="s">
        <v>9704</v>
      </c>
      <c r="E4609" s="149">
        <f t="shared" si="71"/>
        <v>30203406</v>
      </c>
      <c r="F4609" s="149" t="s">
        <v>1250</v>
      </c>
      <c r="G4609" s="149" t="s">
        <v>5931</v>
      </c>
      <c r="H4609" s="149" t="s">
        <v>9700</v>
      </c>
      <c r="I4609" s="149" t="s">
        <v>9705</v>
      </c>
    </row>
    <row r="4610" spans="1:9" x14ac:dyDescent="0.2">
      <c r="A4610" s="149" t="s">
        <v>2920</v>
      </c>
      <c r="D4610" s="149" t="s">
        <v>9706</v>
      </c>
      <c r="E4610" s="149">
        <f t="shared" ref="E4610:E4673" si="72">VALUE(D4610)</f>
        <v>30203407</v>
      </c>
      <c r="F4610" s="149" t="s">
        <v>1250</v>
      </c>
      <c r="G4610" s="149" t="s">
        <v>5931</v>
      </c>
      <c r="H4610" s="149" t="s">
        <v>9700</v>
      </c>
      <c r="I4610" s="149" t="s">
        <v>9707</v>
      </c>
    </row>
    <row r="4611" spans="1:9" x14ac:dyDescent="0.2">
      <c r="A4611" s="149" t="s">
        <v>2920</v>
      </c>
      <c r="D4611" s="149" t="s">
        <v>9708</v>
      </c>
      <c r="E4611" s="149">
        <f t="shared" si="72"/>
        <v>30203410</v>
      </c>
      <c r="F4611" s="149" t="s">
        <v>1250</v>
      </c>
      <c r="G4611" s="149" t="s">
        <v>5931</v>
      </c>
      <c r="H4611" s="149" t="s">
        <v>9700</v>
      </c>
      <c r="I4611" s="149" t="s">
        <v>2334</v>
      </c>
    </row>
    <row r="4612" spans="1:9" x14ac:dyDescent="0.2">
      <c r="A4612" s="149" t="s">
        <v>2920</v>
      </c>
      <c r="D4612" s="149" t="s">
        <v>9709</v>
      </c>
      <c r="E4612" s="149">
        <f t="shared" si="72"/>
        <v>30203415</v>
      </c>
      <c r="F4612" s="149" t="s">
        <v>1250</v>
      </c>
      <c r="G4612" s="149" t="s">
        <v>5931</v>
      </c>
      <c r="H4612" s="149" t="s">
        <v>9700</v>
      </c>
      <c r="I4612" s="149" t="s">
        <v>9710</v>
      </c>
    </row>
    <row r="4613" spans="1:9" x14ac:dyDescent="0.2">
      <c r="A4613" s="149" t="s">
        <v>2920</v>
      </c>
      <c r="D4613" s="149" t="s">
        <v>9711</v>
      </c>
      <c r="E4613" s="149">
        <f t="shared" si="72"/>
        <v>30203420</v>
      </c>
      <c r="F4613" s="149" t="s">
        <v>1250</v>
      </c>
      <c r="G4613" s="149" t="s">
        <v>5931</v>
      </c>
      <c r="H4613" s="149" t="s">
        <v>9700</v>
      </c>
      <c r="I4613" s="149" t="s">
        <v>6513</v>
      </c>
    </row>
    <row r="4614" spans="1:9" x14ac:dyDescent="0.2">
      <c r="A4614" s="149" t="s">
        <v>2920</v>
      </c>
      <c r="D4614" s="149" t="s">
        <v>9712</v>
      </c>
      <c r="E4614" s="149">
        <f t="shared" si="72"/>
        <v>30203421</v>
      </c>
      <c r="F4614" s="149" t="s">
        <v>1250</v>
      </c>
      <c r="G4614" s="149" t="s">
        <v>5931</v>
      </c>
      <c r="H4614" s="149" t="s">
        <v>9700</v>
      </c>
      <c r="I4614" s="149" t="s">
        <v>9713</v>
      </c>
    </row>
    <row r="4615" spans="1:9" x14ac:dyDescent="0.2">
      <c r="A4615" s="149" t="s">
        <v>2920</v>
      </c>
      <c r="D4615" s="149" t="s">
        <v>9714</v>
      </c>
      <c r="E4615" s="149">
        <f t="shared" si="72"/>
        <v>30203422</v>
      </c>
      <c r="F4615" s="149" t="s">
        <v>1250</v>
      </c>
      <c r="G4615" s="149" t="s">
        <v>5931</v>
      </c>
      <c r="H4615" s="149" t="s">
        <v>9700</v>
      </c>
      <c r="I4615" s="149" t="s">
        <v>6861</v>
      </c>
    </row>
    <row r="4616" spans="1:9" x14ac:dyDescent="0.2">
      <c r="A4616" s="149" t="s">
        <v>2920</v>
      </c>
      <c r="D4616" s="149" t="s">
        <v>6862</v>
      </c>
      <c r="E4616" s="149">
        <f t="shared" si="72"/>
        <v>30203423</v>
      </c>
      <c r="F4616" s="149" t="s">
        <v>1250</v>
      </c>
      <c r="G4616" s="149" t="s">
        <v>5931</v>
      </c>
      <c r="H4616" s="149" t="s">
        <v>9700</v>
      </c>
      <c r="I4616" s="149" t="s">
        <v>6863</v>
      </c>
    </row>
    <row r="4617" spans="1:9" x14ac:dyDescent="0.2">
      <c r="A4617" s="149" t="s">
        <v>2920</v>
      </c>
      <c r="D4617" s="149" t="s">
        <v>6864</v>
      </c>
      <c r="E4617" s="149">
        <f t="shared" si="72"/>
        <v>30203424</v>
      </c>
      <c r="F4617" s="149" t="s">
        <v>1250</v>
      </c>
      <c r="G4617" s="149" t="s">
        <v>5931</v>
      </c>
      <c r="H4617" s="149" t="s">
        <v>9700</v>
      </c>
      <c r="I4617" s="149" t="s">
        <v>6865</v>
      </c>
    </row>
    <row r="4618" spans="1:9" x14ac:dyDescent="0.2">
      <c r="A4618" s="149" t="s">
        <v>2920</v>
      </c>
      <c r="D4618" s="149" t="s">
        <v>6866</v>
      </c>
      <c r="E4618" s="149">
        <f t="shared" si="72"/>
        <v>30203504</v>
      </c>
      <c r="F4618" s="149" t="s">
        <v>1250</v>
      </c>
      <c r="G4618" s="149" t="s">
        <v>5931</v>
      </c>
      <c r="H4618" s="149" t="s">
        <v>6867</v>
      </c>
      <c r="I4618" s="149" t="s">
        <v>9701</v>
      </c>
    </row>
    <row r="4619" spans="1:9" x14ac:dyDescent="0.2">
      <c r="A4619" s="149" t="s">
        <v>2920</v>
      </c>
      <c r="D4619" s="149" t="s">
        <v>6868</v>
      </c>
      <c r="E4619" s="149">
        <f t="shared" si="72"/>
        <v>30203505</v>
      </c>
      <c r="F4619" s="149" t="s">
        <v>1250</v>
      </c>
      <c r="G4619" s="149" t="s">
        <v>5931</v>
      </c>
      <c r="H4619" s="149" t="s">
        <v>6867</v>
      </c>
      <c r="I4619" s="149" t="s">
        <v>9703</v>
      </c>
    </row>
    <row r="4620" spans="1:9" x14ac:dyDescent="0.2">
      <c r="A4620" s="149" t="s">
        <v>2920</v>
      </c>
      <c r="D4620" s="149" t="s">
        <v>6869</v>
      </c>
      <c r="E4620" s="149">
        <f t="shared" si="72"/>
        <v>30203506</v>
      </c>
      <c r="F4620" s="149" t="s">
        <v>1250</v>
      </c>
      <c r="G4620" s="149" t="s">
        <v>5931</v>
      </c>
      <c r="H4620" s="149" t="s">
        <v>6867</v>
      </c>
      <c r="I4620" s="149" t="s">
        <v>9705</v>
      </c>
    </row>
    <row r="4621" spans="1:9" x14ac:dyDescent="0.2">
      <c r="A4621" s="149" t="s">
        <v>2920</v>
      </c>
      <c r="D4621" s="149" t="s">
        <v>6870</v>
      </c>
      <c r="E4621" s="149">
        <f t="shared" si="72"/>
        <v>30203507</v>
      </c>
      <c r="F4621" s="149" t="s">
        <v>1250</v>
      </c>
      <c r="G4621" s="149" t="s">
        <v>5931</v>
      </c>
      <c r="H4621" s="149" t="s">
        <v>6867</v>
      </c>
      <c r="I4621" s="149" t="s">
        <v>9707</v>
      </c>
    </row>
    <row r="4622" spans="1:9" x14ac:dyDescent="0.2">
      <c r="A4622" s="149" t="s">
        <v>2920</v>
      </c>
      <c r="D4622" s="149" t="s">
        <v>6871</v>
      </c>
      <c r="E4622" s="149">
        <f t="shared" si="72"/>
        <v>30203510</v>
      </c>
      <c r="F4622" s="149" t="s">
        <v>1250</v>
      </c>
      <c r="G4622" s="149" t="s">
        <v>5931</v>
      </c>
      <c r="H4622" s="149" t="s">
        <v>6867</v>
      </c>
      <c r="I4622" s="149" t="s">
        <v>2334</v>
      </c>
    </row>
    <row r="4623" spans="1:9" x14ac:dyDescent="0.2">
      <c r="A4623" s="149" t="s">
        <v>2920</v>
      </c>
      <c r="D4623" s="149" t="s">
        <v>6872</v>
      </c>
      <c r="E4623" s="149">
        <f t="shared" si="72"/>
        <v>30203530</v>
      </c>
      <c r="F4623" s="149" t="s">
        <v>1250</v>
      </c>
      <c r="G4623" s="149" t="s">
        <v>5931</v>
      </c>
      <c r="H4623" s="149" t="s">
        <v>6867</v>
      </c>
      <c r="I4623" s="149" t="s">
        <v>1271</v>
      </c>
    </row>
    <row r="4624" spans="1:9" x14ac:dyDescent="0.2">
      <c r="A4624" s="149" t="s">
        <v>2920</v>
      </c>
      <c r="D4624" s="149" t="s">
        <v>6873</v>
      </c>
      <c r="E4624" s="149">
        <f t="shared" si="72"/>
        <v>30203531</v>
      </c>
      <c r="F4624" s="149" t="s">
        <v>1250</v>
      </c>
      <c r="G4624" s="149" t="s">
        <v>5931</v>
      </c>
      <c r="H4624" s="149" t="s">
        <v>6867</v>
      </c>
      <c r="I4624" s="149" t="s">
        <v>6874</v>
      </c>
    </row>
    <row r="4625" spans="1:9" x14ac:dyDescent="0.2">
      <c r="A4625" s="149" t="s">
        <v>2920</v>
      </c>
      <c r="D4625" s="149" t="s">
        <v>6875</v>
      </c>
      <c r="E4625" s="149">
        <f t="shared" si="72"/>
        <v>30203532</v>
      </c>
      <c r="F4625" s="149" t="s">
        <v>1250</v>
      </c>
      <c r="G4625" s="149" t="s">
        <v>5931</v>
      </c>
      <c r="H4625" s="149" t="s">
        <v>6867</v>
      </c>
      <c r="I4625" s="149" t="s">
        <v>6876</v>
      </c>
    </row>
    <row r="4626" spans="1:9" x14ac:dyDescent="0.2">
      <c r="A4626" s="149" t="s">
        <v>2920</v>
      </c>
      <c r="D4626" s="149" t="s">
        <v>6877</v>
      </c>
      <c r="E4626" s="149">
        <f t="shared" si="72"/>
        <v>30203533</v>
      </c>
      <c r="F4626" s="149" t="s">
        <v>1250</v>
      </c>
      <c r="G4626" s="149" t="s">
        <v>5931</v>
      </c>
      <c r="H4626" s="149" t="s">
        <v>6867</v>
      </c>
      <c r="I4626" s="149" t="s">
        <v>6878</v>
      </c>
    </row>
    <row r="4627" spans="1:9" x14ac:dyDescent="0.2">
      <c r="A4627" s="149" t="s">
        <v>2920</v>
      </c>
      <c r="D4627" s="149" t="s">
        <v>6879</v>
      </c>
      <c r="E4627" s="149">
        <f t="shared" si="72"/>
        <v>30203534</v>
      </c>
      <c r="F4627" s="149" t="s">
        <v>1250</v>
      </c>
      <c r="G4627" s="149" t="s">
        <v>5931</v>
      </c>
      <c r="H4627" s="149" t="s">
        <v>6867</v>
      </c>
      <c r="I4627" s="149" t="s">
        <v>6880</v>
      </c>
    </row>
    <row r="4628" spans="1:9" x14ac:dyDescent="0.2">
      <c r="A4628" s="149" t="s">
        <v>2920</v>
      </c>
      <c r="D4628" s="149" t="s">
        <v>6881</v>
      </c>
      <c r="E4628" s="149">
        <f t="shared" si="72"/>
        <v>30203535</v>
      </c>
      <c r="F4628" s="149" t="s">
        <v>1250</v>
      </c>
      <c r="G4628" s="149" t="s">
        <v>5931</v>
      </c>
      <c r="H4628" s="149" t="s">
        <v>6867</v>
      </c>
      <c r="I4628" s="149" t="s">
        <v>6882</v>
      </c>
    </row>
    <row r="4629" spans="1:9" x14ac:dyDescent="0.2">
      <c r="A4629" s="149" t="s">
        <v>2920</v>
      </c>
      <c r="D4629" s="149" t="s">
        <v>6883</v>
      </c>
      <c r="E4629" s="149">
        <f t="shared" si="72"/>
        <v>30203536</v>
      </c>
      <c r="F4629" s="149" t="s">
        <v>1250</v>
      </c>
      <c r="G4629" s="149" t="s">
        <v>5931</v>
      </c>
      <c r="H4629" s="149" t="s">
        <v>6867</v>
      </c>
      <c r="I4629" s="149" t="s">
        <v>6884</v>
      </c>
    </row>
    <row r="4630" spans="1:9" x14ac:dyDescent="0.2">
      <c r="A4630" s="149" t="s">
        <v>2920</v>
      </c>
      <c r="D4630" s="149" t="s">
        <v>6885</v>
      </c>
      <c r="E4630" s="149">
        <f t="shared" si="72"/>
        <v>30203540</v>
      </c>
      <c r="F4630" s="149" t="s">
        <v>1250</v>
      </c>
      <c r="G4630" s="149" t="s">
        <v>5931</v>
      </c>
      <c r="H4630" s="149" t="s">
        <v>6867</v>
      </c>
      <c r="I4630" s="149" t="s">
        <v>6886</v>
      </c>
    </row>
    <row r="4631" spans="1:9" x14ac:dyDescent="0.2">
      <c r="A4631" s="149" t="s">
        <v>2920</v>
      </c>
      <c r="D4631" s="149" t="s">
        <v>6887</v>
      </c>
      <c r="E4631" s="149">
        <f t="shared" si="72"/>
        <v>30203601</v>
      </c>
      <c r="F4631" s="149" t="s">
        <v>1250</v>
      </c>
      <c r="G4631" s="149" t="s">
        <v>5931</v>
      </c>
      <c r="H4631" s="149" t="s">
        <v>6888</v>
      </c>
      <c r="I4631" s="149" t="s">
        <v>9734</v>
      </c>
    </row>
    <row r="4632" spans="1:9" x14ac:dyDescent="0.2">
      <c r="A4632" s="149" t="s">
        <v>2920</v>
      </c>
      <c r="D4632" s="149" t="s">
        <v>9735</v>
      </c>
      <c r="E4632" s="149">
        <f t="shared" si="72"/>
        <v>30203602</v>
      </c>
      <c r="F4632" s="149" t="s">
        <v>1250</v>
      </c>
      <c r="G4632" s="149" t="s">
        <v>5931</v>
      </c>
      <c r="H4632" s="149" t="s">
        <v>6888</v>
      </c>
      <c r="I4632" s="149" t="s">
        <v>9736</v>
      </c>
    </row>
    <row r="4633" spans="1:9" x14ac:dyDescent="0.2">
      <c r="A4633" s="149" t="s">
        <v>2920</v>
      </c>
      <c r="D4633" s="149" t="s">
        <v>9737</v>
      </c>
      <c r="E4633" s="149">
        <f t="shared" si="72"/>
        <v>30203603</v>
      </c>
      <c r="F4633" s="149" t="s">
        <v>1250</v>
      </c>
      <c r="G4633" s="149" t="s">
        <v>5931</v>
      </c>
      <c r="H4633" s="149" t="s">
        <v>6888</v>
      </c>
      <c r="I4633" s="149" t="s">
        <v>9738</v>
      </c>
    </row>
    <row r="4634" spans="1:9" x14ac:dyDescent="0.2">
      <c r="A4634" s="149" t="s">
        <v>2920</v>
      </c>
      <c r="D4634" s="149" t="s">
        <v>9739</v>
      </c>
      <c r="E4634" s="149">
        <f t="shared" si="72"/>
        <v>30203604</v>
      </c>
      <c r="F4634" s="149" t="s">
        <v>1250</v>
      </c>
      <c r="G4634" s="149" t="s">
        <v>5931</v>
      </c>
      <c r="H4634" s="149" t="s">
        <v>6888</v>
      </c>
      <c r="I4634" s="149" t="s">
        <v>9740</v>
      </c>
    </row>
    <row r="4635" spans="1:9" x14ac:dyDescent="0.2">
      <c r="A4635" s="149" t="s">
        <v>2920</v>
      </c>
      <c r="D4635" s="149" t="s">
        <v>9741</v>
      </c>
      <c r="E4635" s="149">
        <f t="shared" si="72"/>
        <v>30203801</v>
      </c>
      <c r="F4635" s="149" t="s">
        <v>1250</v>
      </c>
      <c r="G4635" s="149" t="s">
        <v>5931</v>
      </c>
      <c r="H4635" s="149" t="s">
        <v>9742</v>
      </c>
      <c r="I4635" s="149" t="s">
        <v>2383</v>
      </c>
    </row>
    <row r="4636" spans="1:9" x14ac:dyDescent="0.2">
      <c r="A4636" s="149" t="s">
        <v>2920</v>
      </c>
      <c r="D4636" s="149" t="s">
        <v>9743</v>
      </c>
      <c r="E4636" s="149">
        <f t="shared" si="72"/>
        <v>30203802</v>
      </c>
      <c r="F4636" s="149" t="s">
        <v>1250</v>
      </c>
      <c r="G4636" s="149" t="s">
        <v>5931</v>
      </c>
      <c r="H4636" s="149" t="s">
        <v>9742</v>
      </c>
      <c r="I4636" s="149" t="s">
        <v>9744</v>
      </c>
    </row>
    <row r="4637" spans="1:9" x14ac:dyDescent="0.2">
      <c r="A4637" s="149" t="s">
        <v>2920</v>
      </c>
      <c r="D4637" s="149" t="s">
        <v>9745</v>
      </c>
      <c r="E4637" s="149">
        <f t="shared" si="72"/>
        <v>30203803</v>
      </c>
      <c r="F4637" s="149" t="s">
        <v>1250</v>
      </c>
      <c r="G4637" s="149" t="s">
        <v>5931</v>
      </c>
      <c r="H4637" s="149" t="s">
        <v>9742</v>
      </c>
      <c r="I4637" s="149" t="s">
        <v>13172</v>
      </c>
    </row>
    <row r="4638" spans="1:9" x14ac:dyDescent="0.2">
      <c r="A4638" s="149" t="s">
        <v>2920</v>
      </c>
      <c r="D4638" s="149" t="s">
        <v>9746</v>
      </c>
      <c r="E4638" s="149">
        <f t="shared" si="72"/>
        <v>30203804</v>
      </c>
      <c r="F4638" s="149" t="s">
        <v>1250</v>
      </c>
      <c r="G4638" s="149" t="s">
        <v>5931</v>
      </c>
      <c r="H4638" s="149" t="s">
        <v>9742</v>
      </c>
      <c r="I4638" s="149" t="s">
        <v>3889</v>
      </c>
    </row>
    <row r="4639" spans="1:9" x14ac:dyDescent="0.2">
      <c r="A4639" s="149" t="s">
        <v>2920</v>
      </c>
      <c r="D4639" s="149" t="s">
        <v>9747</v>
      </c>
      <c r="E4639" s="149">
        <f t="shared" si="72"/>
        <v>30203805</v>
      </c>
      <c r="F4639" s="149" t="s">
        <v>1250</v>
      </c>
      <c r="G4639" s="149" t="s">
        <v>5931</v>
      </c>
      <c r="H4639" s="149" t="s">
        <v>9742</v>
      </c>
      <c r="I4639" s="149" t="s">
        <v>9748</v>
      </c>
    </row>
    <row r="4640" spans="1:9" x14ac:dyDescent="0.2">
      <c r="A4640" s="149" t="s">
        <v>2920</v>
      </c>
      <c r="D4640" s="149" t="s">
        <v>9749</v>
      </c>
      <c r="E4640" s="149">
        <f t="shared" si="72"/>
        <v>30203811</v>
      </c>
      <c r="F4640" s="149" t="s">
        <v>1250</v>
      </c>
      <c r="G4640" s="149" t="s">
        <v>5931</v>
      </c>
      <c r="H4640" s="149" t="s">
        <v>9742</v>
      </c>
      <c r="I4640" s="149" t="s">
        <v>9750</v>
      </c>
    </row>
    <row r="4641" spans="1:9" x14ac:dyDescent="0.2">
      <c r="A4641" s="149" t="s">
        <v>2920</v>
      </c>
      <c r="D4641" s="149" t="s">
        <v>9751</v>
      </c>
      <c r="E4641" s="149">
        <f t="shared" si="72"/>
        <v>30203812</v>
      </c>
      <c r="F4641" s="149" t="s">
        <v>1250</v>
      </c>
      <c r="G4641" s="149" t="s">
        <v>5931</v>
      </c>
      <c r="H4641" s="149" t="s">
        <v>9742</v>
      </c>
      <c r="I4641" s="149" t="s">
        <v>9752</v>
      </c>
    </row>
    <row r="4642" spans="1:9" x14ac:dyDescent="0.2">
      <c r="A4642" s="149" t="s">
        <v>2920</v>
      </c>
      <c r="D4642" s="149" t="s">
        <v>9753</v>
      </c>
      <c r="E4642" s="149">
        <f t="shared" si="72"/>
        <v>30203901</v>
      </c>
      <c r="F4642" s="149" t="s">
        <v>1250</v>
      </c>
      <c r="G4642" s="149" t="s">
        <v>5931</v>
      </c>
      <c r="H4642" s="149" t="s">
        <v>9754</v>
      </c>
      <c r="I4642" s="149" t="s">
        <v>9755</v>
      </c>
    </row>
    <row r="4643" spans="1:9" x14ac:dyDescent="0.2">
      <c r="A4643" s="149" t="s">
        <v>2920</v>
      </c>
      <c r="D4643" s="149" t="s">
        <v>9756</v>
      </c>
      <c r="E4643" s="149">
        <f t="shared" si="72"/>
        <v>30203902</v>
      </c>
      <c r="F4643" s="149" t="s">
        <v>1250</v>
      </c>
      <c r="G4643" s="149" t="s">
        <v>5931</v>
      </c>
      <c r="H4643" s="149" t="s">
        <v>9754</v>
      </c>
      <c r="I4643" s="149" t="s">
        <v>9757</v>
      </c>
    </row>
    <row r="4644" spans="1:9" x14ac:dyDescent="0.2">
      <c r="A4644" s="149" t="s">
        <v>2920</v>
      </c>
      <c r="D4644" s="149" t="s">
        <v>9758</v>
      </c>
      <c r="E4644" s="149">
        <f t="shared" si="72"/>
        <v>30204001</v>
      </c>
      <c r="F4644" s="149" t="s">
        <v>1250</v>
      </c>
      <c r="G4644" s="149" t="s">
        <v>5931</v>
      </c>
      <c r="H4644" s="149" t="s">
        <v>9759</v>
      </c>
      <c r="I4644" s="149" t="s">
        <v>6513</v>
      </c>
    </row>
    <row r="4645" spans="1:9" x14ac:dyDescent="0.2">
      <c r="A4645" s="149" t="s">
        <v>2920</v>
      </c>
      <c r="D4645" s="149" t="s">
        <v>9760</v>
      </c>
      <c r="E4645" s="149">
        <f t="shared" si="72"/>
        <v>30204002</v>
      </c>
      <c r="F4645" s="149" t="s">
        <v>1250</v>
      </c>
      <c r="G4645" s="149" t="s">
        <v>5931</v>
      </c>
      <c r="H4645" s="149" t="s">
        <v>9759</v>
      </c>
      <c r="I4645" s="149" t="s">
        <v>9761</v>
      </c>
    </row>
    <row r="4646" spans="1:9" x14ac:dyDescent="0.2">
      <c r="A4646" s="149" t="s">
        <v>2920</v>
      </c>
      <c r="D4646" s="149" t="s">
        <v>9762</v>
      </c>
      <c r="E4646" s="149">
        <f t="shared" si="72"/>
        <v>30204003</v>
      </c>
      <c r="F4646" s="149" t="s">
        <v>1250</v>
      </c>
      <c r="G4646" s="149" t="s">
        <v>5931</v>
      </c>
      <c r="H4646" s="149" t="s">
        <v>9759</v>
      </c>
      <c r="I4646" s="149" t="s">
        <v>12488</v>
      </c>
    </row>
    <row r="4647" spans="1:9" x14ac:dyDescent="0.2">
      <c r="A4647" s="149" t="s">
        <v>2920</v>
      </c>
      <c r="D4647" s="149" t="s">
        <v>12489</v>
      </c>
      <c r="E4647" s="149">
        <f t="shared" si="72"/>
        <v>30204004</v>
      </c>
      <c r="F4647" s="149" t="s">
        <v>1250</v>
      </c>
      <c r="G4647" s="149" t="s">
        <v>5931</v>
      </c>
      <c r="H4647" s="149" t="s">
        <v>9759</v>
      </c>
      <c r="I4647" s="149" t="s">
        <v>12490</v>
      </c>
    </row>
    <row r="4648" spans="1:9" x14ac:dyDescent="0.2">
      <c r="A4648" s="149" t="s">
        <v>2920</v>
      </c>
      <c r="D4648" s="149" t="s">
        <v>12491</v>
      </c>
      <c r="E4648" s="149">
        <f t="shared" si="72"/>
        <v>30204201</v>
      </c>
      <c r="F4648" s="149" t="s">
        <v>1250</v>
      </c>
      <c r="G4648" s="149" t="s">
        <v>5931</v>
      </c>
      <c r="H4648" s="149" t="s">
        <v>12492</v>
      </c>
      <c r="I4648" s="149" t="s">
        <v>12493</v>
      </c>
    </row>
    <row r="4649" spans="1:9" x14ac:dyDescent="0.2">
      <c r="A4649" s="149" t="s">
        <v>2920</v>
      </c>
      <c r="D4649" s="149" t="s">
        <v>12494</v>
      </c>
      <c r="E4649" s="149">
        <f t="shared" si="72"/>
        <v>30280001</v>
      </c>
      <c r="F4649" s="149" t="s">
        <v>1250</v>
      </c>
      <c r="G4649" s="149" t="s">
        <v>5931</v>
      </c>
      <c r="H4649" s="149" t="s">
        <v>3301</v>
      </c>
      <c r="I4649" s="149" t="s">
        <v>3301</v>
      </c>
    </row>
    <row r="4650" spans="1:9" x14ac:dyDescent="0.2">
      <c r="A4650" s="149" t="s">
        <v>2920</v>
      </c>
      <c r="D4650" s="149" t="s">
        <v>12495</v>
      </c>
      <c r="E4650" s="149">
        <f t="shared" si="72"/>
        <v>30282001</v>
      </c>
      <c r="F4650" s="149" t="s">
        <v>1250</v>
      </c>
      <c r="G4650" s="149" t="s">
        <v>5931</v>
      </c>
      <c r="H4650" s="149" t="s">
        <v>3303</v>
      </c>
      <c r="I4650" s="149" t="s">
        <v>3304</v>
      </c>
    </row>
    <row r="4651" spans="1:9" x14ac:dyDescent="0.2">
      <c r="A4651" s="149" t="s">
        <v>2920</v>
      </c>
      <c r="D4651" s="149" t="s">
        <v>12496</v>
      </c>
      <c r="E4651" s="149">
        <f t="shared" si="72"/>
        <v>30282002</v>
      </c>
      <c r="F4651" s="149" t="s">
        <v>1250</v>
      </c>
      <c r="G4651" s="149" t="s">
        <v>5931</v>
      </c>
      <c r="H4651" s="149" t="s">
        <v>3303</v>
      </c>
      <c r="I4651" s="149" t="s">
        <v>3306</v>
      </c>
    </row>
    <row r="4652" spans="1:9" x14ac:dyDescent="0.2">
      <c r="A4652" s="149" t="s">
        <v>2920</v>
      </c>
      <c r="D4652" s="149" t="s">
        <v>12497</v>
      </c>
      <c r="E4652" s="149">
        <f t="shared" si="72"/>
        <v>30282501</v>
      </c>
      <c r="F4652" s="149" t="s">
        <v>1250</v>
      </c>
      <c r="G4652" s="149" t="s">
        <v>5931</v>
      </c>
      <c r="H4652" s="149" t="s">
        <v>3308</v>
      </c>
      <c r="I4652" s="149" t="s">
        <v>12498</v>
      </c>
    </row>
    <row r="4653" spans="1:9" x14ac:dyDescent="0.2">
      <c r="A4653" s="149" t="s">
        <v>2920</v>
      </c>
      <c r="D4653" s="149" t="s">
        <v>12499</v>
      </c>
      <c r="E4653" s="149">
        <f t="shared" si="72"/>
        <v>30282502</v>
      </c>
      <c r="F4653" s="149" t="s">
        <v>1250</v>
      </c>
      <c r="G4653" s="149" t="s">
        <v>5931</v>
      </c>
      <c r="H4653" s="149" t="s">
        <v>3308</v>
      </c>
      <c r="I4653" s="149" t="s">
        <v>12500</v>
      </c>
    </row>
    <row r="4654" spans="1:9" x14ac:dyDescent="0.2">
      <c r="A4654" s="149" t="s">
        <v>2920</v>
      </c>
      <c r="D4654" s="149" t="s">
        <v>12501</v>
      </c>
      <c r="E4654" s="149">
        <f t="shared" si="72"/>
        <v>30282503</v>
      </c>
      <c r="F4654" s="149" t="s">
        <v>1250</v>
      </c>
      <c r="G4654" s="149" t="s">
        <v>5931</v>
      </c>
      <c r="H4654" s="149" t="s">
        <v>3308</v>
      </c>
      <c r="I4654" s="149" t="s">
        <v>12502</v>
      </c>
    </row>
    <row r="4655" spans="1:9" x14ac:dyDescent="0.2">
      <c r="A4655" s="149" t="s">
        <v>2920</v>
      </c>
      <c r="D4655" s="149" t="s">
        <v>12503</v>
      </c>
      <c r="E4655" s="149">
        <f t="shared" si="72"/>
        <v>30282504</v>
      </c>
      <c r="F4655" s="149" t="s">
        <v>1250</v>
      </c>
      <c r="G4655" s="149" t="s">
        <v>5931</v>
      </c>
      <c r="H4655" s="149" t="s">
        <v>3308</v>
      </c>
      <c r="I4655" s="149" t="s">
        <v>12504</v>
      </c>
    </row>
    <row r="4656" spans="1:9" x14ac:dyDescent="0.2">
      <c r="A4656" s="149" t="s">
        <v>2920</v>
      </c>
      <c r="D4656" s="149" t="s">
        <v>12505</v>
      </c>
      <c r="E4656" s="149">
        <f t="shared" si="72"/>
        <v>30282599</v>
      </c>
      <c r="F4656" s="149" t="s">
        <v>1250</v>
      </c>
      <c r="G4656" s="149" t="s">
        <v>5931</v>
      </c>
      <c r="H4656" s="149" t="s">
        <v>3308</v>
      </c>
      <c r="I4656" s="149" t="s">
        <v>3309</v>
      </c>
    </row>
    <row r="4657" spans="1:12" x14ac:dyDescent="0.2">
      <c r="A4657" s="149" t="s">
        <v>2920</v>
      </c>
      <c r="D4657" s="149" t="s">
        <v>12506</v>
      </c>
      <c r="E4657" s="149">
        <f t="shared" si="72"/>
        <v>30288801</v>
      </c>
      <c r="F4657" s="149" t="s">
        <v>1250</v>
      </c>
      <c r="G4657" s="149" t="s">
        <v>5931</v>
      </c>
      <c r="H4657" s="149" t="s">
        <v>6493</v>
      </c>
      <c r="I4657" s="149" t="s">
        <v>8831</v>
      </c>
    </row>
    <row r="4658" spans="1:12" x14ac:dyDescent="0.2">
      <c r="A4658" s="149" t="s">
        <v>2920</v>
      </c>
      <c r="D4658" s="149" t="s">
        <v>12507</v>
      </c>
      <c r="E4658" s="149">
        <f t="shared" si="72"/>
        <v>30288802</v>
      </c>
      <c r="F4658" s="149" t="s">
        <v>1250</v>
      </c>
      <c r="G4658" s="149" t="s">
        <v>5931</v>
      </c>
      <c r="H4658" s="149" t="s">
        <v>6493</v>
      </c>
      <c r="I4658" s="149" t="s">
        <v>8831</v>
      </c>
    </row>
    <row r="4659" spans="1:12" x14ac:dyDescent="0.2">
      <c r="A4659" s="149" t="s">
        <v>2920</v>
      </c>
      <c r="D4659" s="149" t="s">
        <v>12508</v>
      </c>
      <c r="E4659" s="149">
        <f t="shared" si="72"/>
        <v>30288803</v>
      </c>
      <c r="F4659" s="149" t="s">
        <v>1250</v>
      </c>
      <c r="G4659" s="149" t="s">
        <v>5931</v>
      </c>
      <c r="H4659" s="149" t="s">
        <v>6493</v>
      </c>
      <c r="I4659" s="149" t="s">
        <v>8831</v>
      </c>
    </row>
    <row r="4660" spans="1:12" x14ac:dyDescent="0.2">
      <c r="A4660" s="149" t="s">
        <v>2920</v>
      </c>
      <c r="D4660" s="149" t="s">
        <v>12509</v>
      </c>
      <c r="E4660" s="149">
        <f t="shared" si="72"/>
        <v>30288804</v>
      </c>
      <c r="F4660" s="149" t="s">
        <v>1250</v>
      </c>
      <c r="G4660" s="149" t="s">
        <v>5931</v>
      </c>
      <c r="H4660" s="149" t="s">
        <v>6493</v>
      </c>
      <c r="I4660" s="149" t="s">
        <v>8831</v>
      </c>
    </row>
    <row r="4661" spans="1:12" x14ac:dyDescent="0.2">
      <c r="A4661" s="149" t="s">
        <v>2920</v>
      </c>
      <c r="D4661" s="149" t="s">
        <v>12510</v>
      </c>
      <c r="E4661" s="149">
        <f t="shared" si="72"/>
        <v>30288805</v>
      </c>
      <c r="F4661" s="149" t="s">
        <v>1250</v>
      </c>
      <c r="G4661" s="149" t="s">
        <v>5931</v>
      </c>
      <c r="H4661" s="149" t="s">
        <v>6493</v>
      </c>
      <c r="I4661" s="149" t="s">
        <v>8831</v>
      </c>
    </row>
    <row r="4662" spans="1:12" x14ac:dyDescent="0.2">
      <c r="A4662" s="149" t="s">
        <v>2920</v>
      </c>
      <c r="D4662" s="149" t="s">
        <v>12511</v>
      </c>
      <c r="E4662" s="149">
        <f t="shared" si="72"/>
        <v>30290001</v>
      </c>
      <c r="F4662" s="149" t="s">
        <v>1250</v>
      </c>
      <c r="G4662" s="149" t="s">
        <v>5931</v>
      </c>
      <c r="H4662" s="149" t="s">
        <v>2947</v>
      </c>
      <c r="I4662" s="149" t="s">
        <v>2948</v>
      </c>
      <c r="K4662" s="151">
        <v>36265</v>
      </c>
      <c r="L4662" s="149" t="s">
        <v>2956</v>
      </c>
    </row>
    <row r="4663" spans="1:12" x14ac:dyDescent="0.2">
      <c r="A4663" s="149" t="s">
        <v>2920</v>
      </c>
      <c r="D4663" s="149" t="s">
        <v>12512</v>
      </c>
      <c r="E4663" s="149">
        <f t="shared" si="72"/>
        <v>30290002</v>
      </c>
      <c r="F4663" s="149" t="s">
        <v>1250</v>
      </c>
      <c r="G4663" s="149" t="s">
        <v>5931</v>
      </c>
      <c r="H4663" s="149" t="s">
        <v>2947</v>
      </c>
      <c r="I4663" s="149" t="s">
        <v>2951</v>
      </c>
      <c r="K4663" s="151">
        <v>36265</v>
      </c>
      <c r="L4663" s="149" t="s">
        <v>2956</v>
      </c>
    </row>
    <row r="4664" spans="1:12" x14ac:dyDescent="0.2">
      <c r="A4664" s="149" t="s">
        <v>2920</v>
      </c>
      <c r="D4664" s="149" t="s">
        <v>12513</v>
      </c>
      <c r="E4664" s="149">
        <f t="shared" si="72"/>
        <v>30290003</v>
      </c>
      <c r="F4664" s="149" t="s">
        <v>1250</v>
      </c>
      <c r="G4664" s="149" t="s">
        <v>5931</v>
      </c>
      <c r="H4664" s="149" t="s">
        <v>2947</v>
      </c>
      <c r="I4664" s="149" t="s">
        <v>2953</v>
      </c>
      <c r="K4664" s="151">
        <v>36265</v>
      </c>
      <c r="L4664" s="149" t="s">
        <v>2956</v>
      </c>
    </row>
    <row r="4665" spans="1:12" x14ac:dyDescent="0.2">
      <c r="A4665" s="149" t="s">
        <v>2920</v>
      </c>
      <c r="D4665" s="149" t="s">
        <v>12514</v>
      </c>
      <c r="E4665" s="149">
        <f t="shared" si="72"/>
        <v>30290005</v>
      </c>
      <c r="F4665" s="149" t="s">
        <v>1250</v>
      </c>
      <c r="G4665" s="149" t="s">
        <v>5931</v>
      </c>
      <c r="H4665" s="149" t="s">
        <v>2947</v>
      </c>
      <c r="I4665" s="149" t="s">
        <v>9778</v>
      </c>
      <c r="K4665" s="151">
        <v>36265</v>
      </c>
      <c r="L4665" s="149" t="s">
        <v>9779</v>
      </c>
    </row>
    <row r="4666" spans="1:12" x14ac:dyDescent="0.2">
      <c r="A4666" s="149" t="s">
        <v>2920</v>
      </c>
      <c r="D4666" s="149" t="s">
        <v>9780</v>
      </c>
      <c r="E4666" s="149">
        <f t="shared" si="72"/>
        <v>30291001</v>
      </c>
      <c r="F4666" s="149" t="s">
        <v>1250</v>
      </c>
      <c r="G4666" s="149" t="s">
        <v>5931</v>
      </c>
      <c r="H4666" s="149" t="s">
        <v>2947</v>
      </c>
      <c r="I4666" s="149" t="s">
        <v>9781</v>
      </c>
    </row>
    <row r="4667" spans="1:12" x14ac:dyDescent="0.2">
      <c r="A4667" s="149" t="s">
        <v>2920</v>
      </c>
      <c r="D4667" s="149" t="s">
        <v>9782</v>
      </c>
      <c r="E4667" s="149">
        <f t="shared" si="72"/>
        <v>30299998</v>
      </c>
      <c r="F4667" s="149" t="s">
        <v>1250</v>
      </c>
      <c r="G4667" s="149" t="s">
        <v>5931</v>
      </c>
      <c r="H4667" s="149" t="s">
        <v>9783</v>
      </c>
      <c r="I4667" s="149" t="s">
        <v>6243</v>
      </c>
    </row>
    <row r="4668" spans="1:12" x14ac:dyDescent="0.2">
      <c r="A4668" s="149" t="s">
        <v>2920</v>
      </c>
      <c r="D4668" s="149" t="s">
        <v>9784</v>
      </c>
      <c r="E4668" s="149">
        <f t="shared" si="72"/>
        <v>30299999</v>
      </c>
      <c r="F4668" s="149" t="s">
        <v>1250</v>
      </c>
      <c r="G4668" s="149" t="s">
        <v>5931</v>
      </c>
      <c r="H4668" s="149" t="s">
        <v>9783</v>
      </c>
      <c r="I4668" s="149" t="s">
        <v>6243</v>
      </c>
    </row>
    <row r="4669" spans="1:12" x14ac:dyDescent="0.2">
      <c r="A4669" s="149" t="s">
        <v>2920</v>
      </c>
      <c r="D4669" s="149" t="s">
        <v>9785</v>
      </c>
      <c r="E4669" s="149">
        <f t="shared" si="72"/>
        <v>30300001</v>
      </c>
      <c r="F4669" s="149" t="s">
        <v>1250</v>
      </c>
      <c r="G4669" s="149" t="s">
        <v>9786</v>
      </c>
      <c r="H4669" s="149" t="s">
        <v>9787</v>
      </c>
      <c r="I4669" s="149" t="s">
        <v>9788</v>
      </c>
    </row>
    <row r="4670" spans="1:12" x14ac:dyDescent="0.2">
      <c r="A4670" s="149" t="s">
        <v>2920</v>
      </c>
      <c r="D4670" s="149" t="s">
        <v>9789</v>
      </c>
      <c r="E4670" s="149">
        <f t="shared" si="72"/>
        <v>30300002</v>
      </c>
      <c r="F4670" s="149" t="s">
        <v>1250</v>
      </c>
      <c r="G4670" s="149" t="s">
        <v>9786</v>
      </c>
      <c r="H4670" s="149" t="s">
        <v>9787</v>
      </c>
      <c r="I4670" s="149" t="s">
        <v>9790</v>
      </c>
    </row>
    <row r="4671" spans="1:12" x14ac:dyDescent="0.2">
      <c r="A4671" s="149" t="s">
        <v>2920</v>
      </c>
      <c r="D4671" s="149" t="s">
        <v>9791</v>
      </c>
      <c r="E4671" s="149">
        <f t="shared" si="72"/>
        <v>30300003</v>
      </c>
      <c r="F4671" s="149" t="s">
        <v>1250</v>
      </c>
      <c r="G4671" s="149" t="s">
        <v>9786</v>
      </c>
      <c r="H4671" s="149" t="s">
        <v>9787</v>
      </c>
      <c r="I4671" s="149" t="s">
        <v>9792</v>
      </c>
    </row>
    <row r="4672" spans="1:12" x14ac:dyDescent="0.2">
      <c r="A4672" s="149" t="s">
        <v>2920</v>
      </c>
      <c r="D4672" s="149" t="s">
        <v>9793</v>
      </c>
      <c r="E4672" s="149">
        <f t="shared" si="72"/>
        <v>30300004</v>
      </c>
      <c r="F4672" s="149" t="s">
        <v>1250</v>
      </c>
      <c r="G4672" s="149" t="s">
        <v>9786</v>
      </c>
      <c r="H4672" s="149" t="s">
        <v>9787</v>
      </c>
      <c r="I4672" s="149" t="s">
        <v>9794</v>
      </c>
    </row>
    <row r="4673" spans="1:9" x14ac:dyDescent="0.2">
      <c r="A4673" s="149" t="s">
        <v>2920</v>
      </c>
      <c r="D4673" s="149" t="s">
        <v>9795</v>
      </c>
      <c r="E4673" s="149">
        <f t="shared" si="72"/>
        <v>30300101</v>
      </c>
      <c r="F4673" s="149" t="s">
        <v>1250</v>
      </c>
      <c r="G4673" s="149" t="s">
        <v>9786</v>
      </c>
      <c r="H4673" s="149" t="s">
        <v>9796</v>
      </c>
      <c r="I4673" s="149" t="s">
        <v>9797</v>
      </c>
    </row>
    <row r="4674" spans="1:9" x14ac:dyDescent="0.2">
      <c r="A4674" s="149" t="s">
        <v>2920</v>
      </c>
      <c r="D4674" s="149" t="s">
        <v>9798</v>
      </c>
      <c r="E4674" s="149">
        <f t="shared" ref="E4674:E4737" si="73">VALUE(D4674)</f>
        <v>30300102</v>
      </c>
      <c r="F4674" s="149" t="s">
        <v>1250</v>
      </c>
      <c r="G4674" s="149" t="s">
        <v>9786</v>
      </c>
      <c r="H4674" s="149" t="s">
        <v>9796</v>
      </c>
      <c r="I4674" s="149" t="s">
        <v>9799</v>
      </c>
    </row>
    <row r="4675" spans="1:9" x14ac:dyDescent="0.2">
      <c r="A4675" s="149" t="s">
        <v>2920</v>
      </c>
      <c r="D4675" s="149" t="s">
        <v>9800</v>
      </c>
      <c r="E4675" s="149">
        <f t="shared" si="73"/>
        <v>30300103</v>
      </c>
      <c r="F4675" s="149" t="s">
        <v>1250</v>
      </c>
      <c r="G4675" s="149" t="s">
        <v>9786</v>
      </c>
      <c r="H4675" s="149" t="s">
        <v>9796</v>
      </c>
      <c r="I4675" s="149" t="s">
        <v>9801</v>
      </c>
    </row>
    <row r="4676" spans="1:9" x14ac:dyDescent="0.2">
      <c r="A4676" s="149" t="s">
        <v>2920</v>
      </c>
      <c r="D4676" s="149" t="s">
        <v>9802</v>
      </c>
      <c r="E4676" s="149">
        <f t="shared" si="73"/>
        <v>30300104</v>
      </c>
      <c r="F4676" s="149" t="s">
        <v>1250</v>
      </c>
      <c r="G4676" s="149" t="s">
        <v>9786</v>
      </c>
      <c r="H4676" s="149" t="s">
        <v>9796</v>
      </c>
      <c r="I4676" s="149" t="s">
        <v>9803</v>
      </c>
    </row>
    <row r="4677" spans="1:9" x14ac:dyDescent="0.2">
      <c r="A4677" s="149" t="s">
        <v>2920</v>
      </c>
      <c r="D4677" s="149" t="s">
        <v>9804</v>
      </c>
      <c r="E4677" s="149">
        <f t="shared" si="73"/>
        <v>30300105</v>
      </c>
      <c r="F4677" s="149" t="s">
        <v>1250</v>
      </c>
      <c r="G4677" s="149" t="s">
        <v>9786</v>
      </c>
      <c r="H4677" s="149" t="s">
        <v>9796</v>
      </c>
      <c r="I4677" s="149" t="s">
        <v>9805</v>
      </c>
    </row>
    <row r="4678" spans="1:9" x14ac:dyDescent="0.2">
      <c r="A4678" s="149" t="s">
        <v>2920</v>
      </c>
      <c r="D4678" s="149" t="s">
        <v>9806</v>
      </c>
      <c r="E4678" s="149">
        <f t="shared" si="73"/>
        <v>30300106</v>
      </c>
      <c r="F4678" s="149" t="s">
        <v>1250</v>
      </c>
      <c r="G4678" s="149" t="s">
        <v>9786</v>
      </c>
      <c r="H4678" s="149" t="s">
        <v>9796</v>
      </c>
      <c r="I4678" s="149" t="s">
        <v>9807</v>
      </c>
    </row>
    <row r="4679" spans="1:9" x14ac:dyDescent="0.2">
      <c r="A4679" s="149" t="s">
        <v>2920</v>
      </c>
      <c r="D4679" s="149" t="s">
        <v>9808</v>
      </c>
      <c r="E4679" s="149">
        <f t="shared" si="73"/>
        <v>30300107</v>
      </c>
      <c r="F4679" s="149" t="s">
        <v>1250</v>
      </c>
      <c r="G4679" s="149" t="s">
        <v>9786</v>
      </c>
      <c r="H4679" s="149" t="s">
        <v>9796</v>
      </c>
      <c r="I4679" s="149" t="s">
        <v>9809</v>
      </c>
    </row>
    <row r="4680" spans="1:9" x14ac:dyDescent="0.2">
      <c r="A4680" s="149" t="s">
        <v>2920</v>
      </c>
      <c r="D4680" s="149" t="s">
        <v>9810</v>
      </c>
      <c r="E4680" s="149">
        <f t="shared" si="73"/>
        <v>30300108</v>
      </c>
      <c r="F4680" s="149" t="s">
        <v>1250</v>
      </c>
      <c r="G4680" s="149" t="s">
        <v>9786</v>
      </c>
      <c r="H4680" s="149" t="s">
        <v>9796</v>
      </c>
      <c r="I4680" s="149" t="s">
        <v>9811</v>
      </c>
    </row>
    <row r="4681" spans="1:9" x14ac:dyDescent="0.2">
      <c r="A4681" s="149" t="s">
        <v>2920</v>
      </c>
      <c r="D4681" s="149" t="s">
        <v>9812</v>
      </c>
      <c r="E4681" s="149">
        <f t="shared" si="73"/>
        <v>30300109</v>
      </c>
      <c r="F4681" s="149" t="s">
        <v>1250</v>
      </c>
      <c r="G4681" s="149" t="s">
        <v>9786</v>
      </c>
      <c r="H4681" s="149" t="s">
        <v>9796</v>
      </c>
      <c r="I4681" s="149" t="s">
        <v>9813</v>
      </c>
    </row>
    <row r="4682" spans="1:9" x14ac:dyDescent="0.2">
      <c r="A4682" s="149" t="s">
        <v>2920</v>
      </c>
      <c r="D4682" s="149" t="s">
        <v>9814</v>
      </c>
      <c r="E4682" s="149">
        <f t="shared" si="73"/>
        <v>30300110</v>
      </c>
      <c r="F4682" s="149" t="s">
        <v>1250</v>
      </c>
      <c r="G4682" s="149" t="s">
        <v>9786</v>
      </c>
      <c r="H4682" s="149" t="s">
        <v>9796</v>
      </c>
      <c r="I4682" s="149" t="s">
        <v>9815</v>
      </c>
    </row>
    <row r="4683" spans="1:9" x14ac:dyDescent="0.2">
      <c r="A4683" s="149" t="s">
        <v>2920</v>
      </c>
      <c r="D4683" s="149" t="s">
        <v>9816</v>
      </c>
      <c r="E4683" s="149">
        <f t="shared" si="73"/>
        <v>30300111</v>
      </c>
      <c r="F4683" s="149" t="s">
        <v>1250</v>
      </c>
      <c r="G4683" s="149" t="s">
        <v>9786</v>
      </c>
      <c r="H4683" s="149" t="s">
        <v>9796</v>
      </c>
      <c r="I4683" s="149" t="s">
        <v>6940</v>
      </c>
    </row>
    <row r="4684" spans="1:9" x14ac:dyDescent="0.2">
      <c r="A4684" s="149" t="s">
        <v>2920</v>
      </c>
      <c r="D4684" s="149" t="s">
        <v>6941</v>
      </c>
      <c r="E4684" s="149">
        <f t="shared" si="73"/>
        <v>30300199</v>
      </c>
      <c r="F4684" s="149" t="s">
        <v>1250</v>
      </c>
      <c r="G4684" s="149" t="s">
        <v>9786</v>
      </c>
      <c r="H4684" s="149" t="s">
        <v>9796</v>
      </c>
      <c r="I4684" s="149" t="s">
        <v>7689</v>
      </c>
    </row>
    <row r="4685" spans="1:9" x14ac:dyDescent="0.2">
      <c r="A4685" s="149" t="s">
        <v>2920</v>
      </c>
      <c r="D4685" s="149" t="s">
        <v>6942</v>
      </c>
      <c r="E4685" s="149">
        <f t="shared" si="73"/>
        <v>30300201</v>
      </c>
      <c r="F4685" s="149" t="s">
        <v>1250</v>
      </c>
      <c r="G4685" s="149" t="s">
        <v>9786</v>
      </c>
      <c r="H4685" s="149" t="s">
        <v>6943</v>
      </c>
      <c r="I4685" s="149" t="s">
        <v>6944</v>
      </c>
    </row>
    <row r="4686" spans="1:9" x14ac:dyDescent="0.2">
      <c r="A4686" s="149" t="s">
        <v>2920</v>
      </c>
      <c r="D4686" s="149" t="s">
        <v>6945</v>
      </c>
      <c r="E4686" s="149">
        <f t="shared" si="73"/>
        <v>30300302</v>
      </c>
      <c r="F4686" s="149" t="s">
        <v>1250</v>
      </c>
      <c r="G4686" s="149" t="s">
        <v>9786</v>
      </c>
      <c r="H4686" s="149" t="s">
        <v>6946</v>
      </c>
      <c r="I4686" s="149" t="s">
        <v>6947</v>
      </c>
    </row>
    <row r="4687" spans="1:9" x14ac:dyDescent="0.2">
      <c r="A4687" s="149" t="s">
        <v>2920</v>
      </c>
      <c r="D4687" s="149" t="s">
        <v>6948</v>
      </c>
      <c r="E4687" s="149">
        <f t="shared" si="73"/>
        <v>30300303</v>
      </c>
      <c r="F4687" s="149" t="s">
        <v>1250</v>
      </c>
      <c r="G4687" s="149" t="s">
        <v>9786</v>
      </c>
      <c r="H4687" s="149" t="s">
        <v>6946</v>
      </c>
      <c r="I4687" s="149" t="s">
        <v>6949</v>
      </c>
    </row>
    <row r="4688" spans="1:9" x14ac:dyDescent="0.2">
      <c r="A4688" s="149" t="s">
        <v>2920</v>
      </c>
      <c r="D4688" s="149" t="s">
        <v>6950</v>
      </c>
      <c r="E4688" s="149">
        <f t="shared" si="73"/>
        <v>30300304</v>
      </c>
      <c r="F4688" s="149" t="s">
        <v>1250</v>
      </c>
      <c r="G4688" s="149" t="s">
        <v>9786</v>
      </c>
      <c r="H4688" s="149" t="s">
        <v>6946</v>
      </c>
      <c r="I4688" s="149" t="s">
        <v>6951</v>
      </c>
    </row>
    <row r="4689" spans="1:9" x14ac:dyDescent="0.2">
      <c r="A4689" s="149" t="s">
        <v>2920</v>
      </c>
      <c r="D4689" s="149" t="s">
        <v>6952</v>
      </c>
      <c r="E4689" s="149">
        <f t="shared" si="73"/>
        <v>30300305</v>
      </c>
      <c r="F4689" s="149" t="s">
        <v>1250</v>
      </c>
      <c r="G4689" s="149" t="s">
        <v>9786</v>
      </c>
      <c r="H4689" s="149" t="s">
        <v>6946</v>
      </c>
      <c r="I4689" s="149" t="s">
        <v>6953</v>
      </c>
    </row>
    <row r="4690" spans="1:9" x14ac:dyDescent="0.2">
      <c r="A4690" s="149" t="s">
        <v>2920</v>
      </c>
      <c r="D4690" s="149" t="s">
        <v>6954</v>
      </c>
      <c r="E4690" s="149">
        <f t="shared" si="73"/>
        <v>30300306</v>
      </c>
      <c r="F4690" s="149" t="s">
        <v>1250</v>
      </c>
      <c r="G4690" s="149" t="s">
        <v>9786</v>
      </c>
      <c r="H4690" s="149" t="s">
        <v>6946</v>
      </c>
      <c r="I4690" s="149" t="s">
        <v>6955</v>
      </c>
    </row>
    <row r="4691" spans="1:9" x14ac:dyDescent="0.2">
      <c r="A4691" s="149" t="s">
        <v>2920</v>
      </c>
      <c r="D4691" s="149" t="s">
        <v>6956</v>
      </c>
      <c r="E4691" s="149">
        <f t="shared" si="73"/>
        <v>30300307</v>
      </c>
      <c r="F4691" s="149" t="s">
        <v>1250</v>
      </c>
      <c r="G4691" s="149" t="s">
        <v>9786</v>
      </c>
      <c r="H4691" s="149" t="s">
        <v>6946</v>
      </c>
      <c r="I4691" s="149" t="s">
        <v>6957</v>
      </c>
    </row>
    <row r="4692" spans="1:9" x14ac:dyDescent="0.2">
      <c r="A4692" s="149" t="s">
        <v>2920</v>
      </c>
      <c r="D4692" s="149" t="s">
        <v>6958</v>
      </c>
      <c r="E4692" s="149">
        <f t="shared" si="73"/>
        <v>30300308</v>
      </c>
      <c r="F4692" s="149" t="s">
        <v>1250</v>
      </c>
      <c r="G4692" s="149" t="s">
        <v>9786</v>
      </c>
      <c r="H4692" s="149" t="s">
        <v>6946</v>
      </c>
      <c r="I4692" s="149" t="s">
        <v>6959</v>
      </c>
    </row>
    <row r="4693" spans="1:9" x14ac:dyDescent="0.2">
      <c r="A4693" s="149" t="s">
        <v>2920</v>
      </c>
      <c r="D4693" s="149" t="s">
        <v>6960</v>
      </c>
      <c r="E4693" s="149">
        <f t="shared" si="73"/>
        <v>30300309</v>
      </c>
      <c r="F4693" s="149" t="s">
        <v>1250</v>
      </c>
      <c r="G4693" s="149" t="s">
        <v>9786</v>
      </c>
      <c r="H4693" s="149" t="s">
        <v>6946</v>
      </c>
      <c r="I4693" s="149" t="s">
        <v>6961</v>
      </c>
    </row>
    <row r="4694" spans="1:9" x14ac:dyDescent="0.2">
      <c r="A4694" s="149" t="s">
        <v>2920</v>
      </c>
      <c r="D4694" s="149" t="s">
        <v>6962</v>
      </c>
      <c r="E4694" s="149">
        <f t="shared" si="73"/>
        <v>30300310</v>
      </c>
      <c r="F4694" s="149" t="s">
        <v>1250</v>
      </c>
      <c r="G4694" s="149" t="s">
        <v>9786</v>
      </c>
      <c r="H4694" s="149" t="s">
        <v>6946</v>
      </c>
      <c r="I4694" s="149" t="s">
        <v>6963</v>
      </c>
    </row>
    <row r="4695" spans="1:9" x14ac:dyDescent="0.2">
      <c r="A4695" s="149" t="s">
        <v>2920</v>
      </c>
      <c r="D4695" s="149" t="s">
        <v>6964</v>
      </c>
      <c r="E4695" s="149">
        <f t="shared" si="73"/>
        <v>30300311</v>
      </c>
      <c r="F4695" s="149" t="s">
        <v>1250</v>
      </c>
      <c r="G4695" s="149" t="s">
        <v>9786</v>
      </c>
      <c r="H4695" s="149" t="s">
        <v>6946</v>
      </c>
      <c r="I4695" s="149" t="s">
        <v>6965</v>
      </c>
    </row>
    <row r="4696" spans="1:9" x14ac:dyDescent="0.2">
      <c r="A4696" s="149" t="s">
        <v>2920</v>
      </c>
      <c r="D4696" s="149" t="s">
        <v>6966</v>
      </c>
      <c r="E4696" s="149">
        <f t="shared" si="73"/>
        <v>30300312</v>
      </c>
      <c r="F4696" s="149" t="s">
        <v>1250</v>
      </c>
      <c r="G4696" s="149" t="s">
        <v>9786</v>
      </c>
      <c r="H4696" s="149" t="s">
        <v>6946</v>
      </c>
      <c r="I4696" s="149" t="s">
        <v>6967</v>
      </c>
    </row>
    <row r="4697" spans="1:9" x14ac:dyDescent="0.2">
      <c r="A4697" s="149" t="s">
        <v>2920</v>
      </c>
      <c r="D4697" s="149" t="s">
        <v>6968</v>
      </c>
      <c r="E4697" s="149">
        <f t="shared" si="73"/>
        <v>30300313</v>
      </c>
      <c r="F4697" s="149" t="s">
        <v>1250</v>
      </c>
      <c r="G4697" s="149" t="s">
        <v>9786</v>
      </c>
      <c r="H4697" s="149" t="s">
        <v>6946</v>
      </c>
      <c r="I4697" s="149" t="s">
        <v>6969</v>
      </c>
    </row>
    <row r="4698" spans="1:9" x14ac:dyDescent="0.2">
      <c r="A4698" s="149" t="s">
        <v>2920</v>
      </c>
      <c r="D4698" s="149" t="s">
        <v>6970</v>
      </c>
      <c r="E4698" s="149">
        <f t="shared" si="73"/>
        <v>30300314</v>
      </c>
      <c r="F4698" s="149" t="s">
        <v>1250</v>
      </c>
      <c r="G4698" s="149" t="s">
        <v>9786</v>
      </c>
      <c r="H4698" s="149" t="s">
        <v>6946</v>
      </c>
      <c r="I4698" s="149" t="s">
        <v>6971</v>
      </c>
    </row>
    <row r="4699" spans="1:9" x14ac:dyDescent="0.2">
      <c r="A4699" s="149" t="s">
        <v>2920</v>
      </c>
      <c r="D4699" s="149" t="s">
        <v>6972</v>
      </c>
      <c r="E4699" s="149">
        <f t="shared" si="73"/>
        <v>30300315</v>
      </c>
      <c r="F4699" s="149" t="s">
        <v>1250</v>
      </c>
      <c r="G4699" s="149" t="s">
        <v>9786</v>
      </c>
      <c r="H4699" s="149" t="s">
        <v>6946</v>
      </c>
      <c r="I4699" s="149" t="s">
        <v>6973</v>
      </c>
    </row>
    <row r="4700" spans="1:9" x14ac:dyDescent="0.2">
      <c r="A4700" s="149" t="s">
        <v>2920</v>
      </c>
      <c r="D4700" s="149" t="s">
        <v>6974</v>
      </c>
      <c r="E4700" s="149">
        <f t="shared" si="73"/>
        <v>30300316</v>
      </c>
      <c r="F4700" s="149" t="s">
        <v>1250</v>
      </c>
      <c r="G4700" s="149" t="s">
        <v>9786</v>
      </c>
      <c r="H4700" s="149" t="s">
        <v>6946</v>
      </c>
      <c r="I4700" s="149" t="s">
        <v>6975</v>
      </c>
    </row>
    <row r="4701" spans="1:9" x14ac:dyDescent="0.2">
      <c r="A4701" s="149" t="s">
        <v>2920</v>
      </c>
      <c r="D4701" s="149" t="s">
        <v>6976</v>
      </c>
      <c r="E4701" s="149">
        <f t="shared" si="73"/>
        <v>30300317</v>
      </c>
      <c r="F4701" s="149" t="s">
        <v>1250</v>
      </c>
      <c r="G4701" s="149" t="s">
        <v>9786</v>
      </c>
      <c r="H4701" s="149" t="s">
        <v>6946</v>
      </c>
      <c r="I4701" s="149" t="s">
        <v>6977</v>
      </c>
    </row>
    <row r="4702" spans="1:9" x14ac:dyDescent="0.2">
      <c r="A4702" s="149" t="s">
        <v>2920</v>
      </c>
      <c r="D4702" s="149" t="s">
        <v>6978</v>
      </c>
      <c r="E4702" s="149">
        <f t="shared" si="73"/>
        <v>30300318</v>
      </c>
      <c r="F4702" s="149" t="s">
        <v>1250</v>
      </c>
      <c r="G4702" s="149" t="s">
        <v>9786</v>
      </c>
      <c r="H4702" s="149" t="s">
        <v>6946</v>
      </c>
      <c r="I4702" s="149" t="s">
        <v>6979</v>
      </c>
    </row>
    <row r="4703" spans="1:9" x14ac:dyDescent="0.2">
      <c r="A4703" s="149" t="s">
        <v>2920</v>
      </c>
      <c r="D4703" s="149" t="s">
        <v>6980</v>
      </c>
      <c r="E4703" s="149">
        <f t="shared" si="73"/>
        <v>30300331</v>
      </c>
      <c r="F4703" s="149" t="s">
        <v>1250</v>
      </c>
      <c r="G4703" s="149" t="s">
        <v>9786</v>
      </c>
      <c r="H4703" s="149" t="s">
        <v>6946</v>
      </c>
      <c r="I4703" s="149" t="s">
        <v>6946</v>
      </c>
    </row>
    <row r="4704" spans="1:9" x14ac:dyDescent="0.2">
      <c r="A4704" s="149" t="s">
        <v>2920</v>
      </c>
      <c r="D4704" s="149" t="s">
        <v>6981</v>
      </c>
      <c r="E4704" s="149">
        <f t="shared" si="73"/>
        <v>30300332</v>
      </c>
      <c r="F4704" s="149" t="s">
        <v>1250</v>
      </c>
      <c r="G4704" s="149" t="s">
        <v>9786</v>
      </c>
      <c r="H4704" s="149" t="s">
        <v>6946</v>
      </c>
      <c r="I4704" s="149" t="s">
        <v>6982</v>
      </c>
    </row>
    <row r="4705" spans="1:9" x14ac:dyDescent="0.2">
      <c r="A4705" s="149" t="s">
        <v>2920</v>
      </c>
      <c r="D4705" s="149" t="s">
        <v>6983</v>
      </c>
      <c r="E4705" s="149">
        <f t="shared" si="73"/>
        <v>30300333</v>
      </c>
      <c r="F4705" s="149" t="s">
        <v>1250</v>
      </c>
      <c r="G4705" s="149" t="s">
        <v>9786</v>
      </c>
      <c r="H4705" s="149" t="s">
        <v>6946</v>
      </c>
      <c r="I4705" s="149" t="s">
        <v>6984</v>
      </c>
    </row>
    <row r="4706" spans="1:9" x14ac:dyDescent="0.2">
      <c r="A4706" s="149" t="s">
        <v>2920</v>
      </c>
      <c r="D4706" s="149" t="s">
        <v>6985</v>
      </c>
      <c r="E4706" s="149">
        <f t="shared" si="73"/>
        <v>30300334</v>
      </c>
      <c r="F4706" s="149" t="s">
        <v>1250</v>
      </c>
      <c r="G4706" s="149" t="s">
        <v>9786</v>
      </c>
      <c r="H4706" s="149" t="s">
        <v>6946</v>
      </c>
      <c r="I4706" s="149" t="s">
        <v>6986</v>
      </c>
    </row>
    <row r="4707" spans="1:9" x14ac:dyDescent="0.2">
      <c r="A4707" s="149" t="s">
        <v>2920</v>
      </c>
      <c r="D4707" s="149" t="s">
        <v>6987</v>
      </c>
      <c r="E4707" s="149">
        <f t="shared" si="73"/>
        <v>30300335</v>
      </c>
      <c r="F4707" s="149" t="s">
        <v>1250</v>
      </c>
      <c r="G4707" s="149" t="s">
        <v>9786</v>
      </c>
      <c r="H4707" s="149" t="s">
        <v>6946</v>
      </c>
      <c r="I4707" s="149" t="s">
        <v>6988</v>
      </c>
    </row>
    <row r="4708" spans="1:9" x14ac:dyDescent="0.2">
      <c r="A4708" s="149" t="s">
        <v>2920</v>
      </c>
      <c r="D4708" s="149" t="s">
        <v>6989</v>
      </c>
      <c r="E4708" s="149">
        <f t="shared" si="73"/>
        <v>30300336</v>
      </c>
      <c r="F4708" s="149" t="s">
        <v>1250</v>
      </c>
      <c r="G4708" s="149" t="s">
        <v>9786</v>
      </c>
      <c r="H4708" s="149" t="s">
        <v>6946</v>
      </c>
      <c r="I4708" s="149" t="s">
        <v>6990</v>
      </c>
    </row>
    <row r="4709" spans="1:9" x14ac:dyDescent="0.2">
      <c r="A4709" s="149" t="s">
        <v>2920</v>
      </c>
      <c r="D4709" s="149" t="s">
        <v>6991</v>
      </c>
      <c r="E4709" s="149">
        <f t="shared" si="73"/>
        <v>30300341</v>
      </c>
      <c r="F4709" s="149" t="s">
        <v>1250</v>
      </c>
      <c r="G4709" s="149" t="s">
        <v>9786</v>
      </c>
      <c r="H4709" s="149" t="s">
        <v>6946</v>
      </c>
      <c r="I4709" s="149" t="s">
        <v>6992</v>
      </c>
    </row>
    <row r="4710" spans="1:9" x14ac:dyDescent="0.2">
      <c r="A4710" s="149" t="s">
        <v>2920</v>
      </c>
      <c r="D4710" s="149" t="s">
        <v>6993</v>
      </c>
      <c r="E4710" s="149">
        <f t="shared" si="73"/>
        <v>30300342</v>
      </c>
      <c r="F4710" s="149" t="s">
        <v>1250</v>
      </c>
      <c r="G4710" s="149" t="s">
        <v>9786</v>
      </c>
      <c r="H4710" s="149" t="s">
        <v>6946</v>
      </c>
      <c r="I4710" s="149" t="s">
        <v>6994</v>
      </c>
    </row>
    <row r="4711" spans="1:9" x14ac:dyDescent="0.2">
      <c r="A4711" s="149" t="s">
        <v>2920</v>
      </c>
      <c r="D4711" s="149" t="s">
        <v>6995</v>
      </c>
      <c r="E4711" s="149">
        <f t="shared" si="73"/>
        <v>30300343</v>
      </c>
      <c r="F4711" s="149" t="s">
        <v>1250</v>
      </c>
      <c r="G4711" s="149" t="s">
        <v>9786</v>
      </c>
      <c r="H4711" s="149" t="s">
        <v>6946</v>
      </c>
      <c r="I4711" s="149" t="s">
        <v>6996</v>
      </c>
    </row>
    <row r="4712" spans="1:9" x14ac:dyDescent="0.2">
      <c r="A4712" s="149" t="s">
        <v>2920</v>
      </c>
      <c r="D4712" s="149" t="s">
        <v>6997</v>
      </c>
      <c r="E4712" s="149">
        <f t="shared" si="73"/>
        <v>30300344</v>
      </c>
      <c r="F4712" s="149" t="s">
        <v>1250</v>
      </c>
      <c r="G4712" s="149" t="s">
        <v>9786</v>
      </c>
      <c r="H4712" s="149" t="s">
        <v>6946</v>
      </c>
      <c r="I4712" s="149" t="s">
        <v>6998</v>
      </c>
    </row>
    <row r="4713" spans="1:9" x14ac:dyDescent="0.2">
      <c r="A4713" s="149" t="s">
        <v>2920</v>
      </c>
      <c r="D4713" s="149" t="s">
        <v>6999</v>
      </c>
      <c r="E4713" s="149">
        <f t="shared" si="73"/>
        <v>30300351</v>
      </c>
      <c r="F4713" s="149" t="s">
        <v>1250</v>
      </c>
      <c r="G4713" s="149" t="s">
        <v>9786</v>
      </c>
      <c r="H4713" s="149" t="s">
        <v>6946</v>
      </c>
      <c r="I4713" s="149" t="s">
        <v>6946</v>
      </c>
    </row>
    <row r="4714" spans="1:9" x14ac:dyDescent="0.2">
      <c r="A4714" s="149" t="s">
        <v>2920</v>
      </c>
      <c r="D4714" s="149" t="s">
        <v>7000</v>
      </c>
      <c r="E4714" s="149">
        <f t="shared" si="73"/>
        <v>30300352</v>
      </c>
      <c r="F4714" s="149" t="s">
        <v>1250</v>
      </c>
      <c r="G4714" s="149" t="s">
        <v>9786</v>
      </c>
      <c r="H4714" s="149" t="s">
        <v>6946</v>
      </c>
      <c r="I4714" s="149" t="s">
        <v>7001</v>
      </c>
    </row>
    <row r="4715" spans="1:9" x14ac:dyDescent="0.2">
      <c r="A4715" s="149" t="s">
        <v>2920</v>
      </c>
      <c r="D4715" s="149" t="s">
        <v>7002</v>
      </c>
      <c r="E4715" s="149">
        <f t="shared" si="73"/>
        <v>30300353</v>
      </c>
      <c r="F4715" s="149" t="s">
        <v>1250</v>
      </c>
      <c r="G4715" s="149" t="s">
        <v>9786</v>
      </c>
      <c r="H4715" s="149" t="s">
        <v>6946</v>
      </c>
      <c r="I4715" s="149" t="s">
        <v>7003</v>
      </c>
    </row>
    <row r="4716" spans="1:9" x14ac:dyDescent="0.2">
      <c r="A4716" s="149" t="s">
        <v>2920</v>
      </c>
      <c r="D4716" s="149" t="s">
        <v>7004</v>
      </c>
      <c r="E4716" s="149">
        <f t="shared" si="73"/>
        <v>30300361</v>
      </c>
      <c r="F4716" s="149" t="s">
        <v>1250</v>
      </c>
      <c r="G4716" s="149" t="s">
        <v>9786</v>
      </c>
      <c r="H4716" s="149" t="s">
        <v>6946</v>
      </c>
      <c r="I4716" s="149" t="s">
        <v>3301</v>
      </c>
    </row>
    <row r="4717" spans="1:9" x14ac:dyDescent="0.2">
      <c r="A4717" s="149" t="s">
        <v>2920</v>
      </c>
      <c r="D4717" s="149" t="s">
        <v>7005</v>
      </c>
      <c r="E4717" s="149">
        <f t="shared" si="73"/>
        <v>30300399</v>
      </c>
      <c r="F4717" s="149" t="s">
        <v>1250</v>
      </c>
      <c r="G4717" s="149" t="s">
        <v>9786</v>
      </c>
      <c r="H4717" s="149" t="s">
        <v>6946</v>
      </c>
      <c r="I4717" s="149" t="s">
        <v>7689</v>
      </c>
    </row>
    <row r="4718" spans="1:9" x14ac:dyDescent="0.2">
      <c r="A4718" s="149" t="s">
        <v>2920</v>
      </c>
      <c r="D4718" s="149" t="s">
        <v>7006</v>
      </c>
      <c r="E4718" s="149">
        <f t="shared" si="73"/>
        <v>30300401</v>
      </c>
      <c r="F4718" s="149" t="s">
        <v>1250</v>
      </c>
      <c r="G4718" s="149" t="s">
        <v>9786</v>
      </c>
      <c r="H4718" s="149" t="s">
        <v>3910</v>
      </c>
      <c r="I4718" s="149" t="s">
        <v>2383</v>
      </c>
    </row>
    <row r="4719" spans="1:9" x14ac:dyDescent="0.2">
      <c r="A4719" s="149" t="s">
        <v>2920</v>
      </c>
      <c r="D4719" s="149" t="s">
        <v>3911</v>
      </c>
      <c r="E4719" s="149">
        <f t="shared" si="73"/>
        <v>30300502</v>
      </c>
      <c r="F4719" s="149" t="s">
        <v>1250</v>
      </c>
      <c r="G4719" s="149" t="s">
        <v>9786</v>
      </c>
      <c r="H4719" s="149" t="s">
        <v>3912</v>
      </c>
      <c r="I4719" s="149" t="s">
        <v>3913</v>
      </c>
    </row>
    <row r="4720" spans="1:9" x14ac:dyDescent="0.2">
      <c r="A4720" s="149" t="s">
        <v>2920</v>
      </c>
      <c r="D4720" s="149" t="s">
        <v>3914</v>
      </c>
      <c r="E4720" s="149">
        <f t="shared" si="73"/>
        <v>30300503</v>
      </c>
      <c r="F4720" s="149" t="s">
        <v>1250</v>
      </c>
      <c r="G4720" s="149" t="s">
        <v>9786</v>
      </c>
      <c r="H4720" s="149" t="s">
        <v>3912</v>
      </c>
      <c r="I4720" s="149" t="s">
        <v>3915</v>
      </c>
    </row>
    <row r="4721" spans="1:9" x14ac:dyDescent="0.2">
      <c r="A4721" s="149" t="s">
        <v>2920</v>
      </c>
      <c r="D4721" s="149" t="s">
        <v>3916</v>
      </c>
      <c r="E4721" s="149">
        <f t="shared" si="73"/>
        <v>30300504</v>
      </c>
      <c r="F4721" s="149" t="s">
        <v>1250</v>
      </c>
      <c r="G4721" s="149" t="s">
        <v>9786</v>
      </c>
      <c r="H4721" s="149" t="s">
        <v>3912</v>
      </c>
      <c r="I4721" s="149" t="s">
        <v>3917</v>
      </c>
    </row>
    <row r="4722" spans="1:9" x14ac:dyDescent="0.2">
      <c r="A4722" s="149" t="s">
        <v>2920</v>
      </c>
      <c r="D4722" s="149" t="s">
        <v>3918</v>
      </c>
      <c r="E4722" s="149">
        <f t="shared" si="73"/>
        <v>30300505</v>
      </c>
      <c r="F4722" s="149" t="s">
        <v>1250</v>
      </c>
      <c r="G4722" s="149" t="s">
        <v>9786</v>
      </c>
      <c r="H4722" s="149" t="s">
        <v>3912</v>
      </c>
      <c r="I4722" s="149" t="s">
        <v>3919</v>
      </c>
    </row>
    <row r="4723" spans="1:9" x14ac:dyDescent="0.2">
      <c r="A4723" s="149" t="s">
        <v>2920</v>
      </c>
      <c r="D4723" s="149" t="s">
        <v>3920</v>
      </c>
      <c r="E4723" s="149">
        <f t="shared" si="73"/>
        <v>30300506</v>
      </c>
      <c r="F4723" s="149" t="s">
        <v>1250</v>
      </c>
      <c r="G4723" s="149" t="s">
        <v>9786</v>
      </c>
      <c r="H4723" s="149" t="s">
        <v>3912</v>
      </c>
      <c r="I4723" s="149" t="s">
        <v>3921</v>
      </c>
    </row>
    <row r="4724" spans="1:9" x14ac:dyDescent="0.2">
      <c r="A4724" s="149" t="s">
        <v>2920</v>
      </c>
      <c r="D4724" s="149" t="s">
        <v>3922</v>
      </c>
      <c r="E4724" s="149">
        <f t="shared" si="73"/>
        <v>30300507</v>
      </c>
      <c r="F4724" s="149" t="s">
        <v>1250</v>
      </c>
      <c r="G4724" s="149" t="s">
        <v>9786</v>
      </c>
      <c r="H4724" s="149" t="s">
        <v>3912</v>
      </c>
      <c r="I4724" s="149" t="s">
        <v>3923</v>
      </c>
    </row>
    <row r="4725" spans="1:9" x14ac:dyDescent="0.2">
      <c r="A4725" s="149" t="s">
        <v>2920</v>
      </c>
      <c r="D4725" s="149" t="s">
        <v>3924</v>
      </c>
      <c r="E4725" s="149">
        <f t="shared" si="73"/>
        <v>30300508</v>
      </c>
      <c r="F4725" s="149" t="s">
        <v>1250</v>
      </c>
      <c r="G4725" s="149" t="s">
        <v>9786</v>
      </c>
      <c r="H4725" s="149" t="s">
        <v>3912</v>
      </c>
      <c r="I4725" s="149" t="s">
        <v>3925</v>
      </c>
    </row>
    <row r="4726" spans="1:9" x14ac:dyDescent="0.2">
      <c r="A4726" s="149" t="s">
        <v>2920</v>
      </c>
      <c r="D4726" s="149" t="s">
        <v>3926</v>
      </c>
      <c r="E4726" s="149">
        <f t="shared" si="73"/>
        <v>30300509</v>
      </c>
      <c r="F4726" s="149" t="s">
        <v>1250</v>
      </c>
      <c r="G4726" s="149" t="s">
        <v>9786</v>
      </c>
      <c r="H4726" s="149" t="s">
        <v>3912</v>
      </c>
      <c r="I4726" s="149" t="s">
        <v>3927</v>
      </c>
    </row>
    <row r="4727" spans="1:9" x14ac:dyDescent="0.2">
      <c r="A4727" s="149" t="s">
        <v>2920</v>
      </c>
      <c r="D4727" s="149" t="s">
        <v>3928</v>
      </c>
      <c r="E4727" s="149">
        <f t="shared" si="73"/>
        <v>30300510</v>
      </c>
      <c r="F4727" s="149" t="s">
        <v>1250</v>
      </c>
      <c r="G4727" s="149" t="s">
        <v>9786</v>
      </c>
      <c r="H4727" s="149" t="s">
        <v>3912</v>
      </c>
      <c r="I4727" s="149" t="s">
        <v>3929</v>
      </c>
    </row>
    <row r="4728" spans="1:9" x14ac:dyDescent="0.2">
      <c r="A4728" s="149" t="s">
        <v>2920</v>
      </c>
      <c r="D4728" s="149" t="s">
        <v>3930</v>
      </c>
      <c r="E4728" s="149">
        <f t="shared" si="73"/>
        <v>30300511</v>
      </c>
      <c r="F4728" s="149" t="s">
        <v>1250</v>
      </c>
      <c r="G4728" s="149" t="s">
        <v>9786</v>
      </c>
      <c r="H4728" s="149" t="s">
        <v>3912</v>
      </c>
      <c r="I4728" s="149" t="s">
        <v>3931</v>
      </c>
    </row>
    <row r="4729" spans="1:9" x14ac:dyDescent="0.2">
      <c r="A4729" s="149" t="s">
        <v>2920</v>
      </c>
      <c r="D4729" s="149" t="s">
        <v>3932</v>
      </c>
      <c r="E4729" s="149">
        <f t="shared" si="73"/>
        <v>30300512</v>
      </c>
      <c r="F4729" s="149" t="s">
        <v>1250</v>
      </c>
      <c r="G4729" s="149" t="s">
        <v>9786</v>
      </c>
      <c r="H4729" s="149" t="s">
        <v>3912</v>
      </c>
      <c r="I4729" s="149" t="s">
        <v>3933</v>
      </c>
    </row>
    <row r="4730" spans="1:9" x14ac:dyDescent="0.2">
      <c r="A4730" s="149" t="s">
        <v>2920</v>
      </c>
      <c r="D4730" s="149" t="s">
        <v>3934</v>
      </c>
      <c r="E4730" s="149">
        <f t="shared" si="73"/>
        <v>30300513</v>
      </c>
      <c r="F4730" s="149" t="s">
        <v>1250</v>
      </c>
      <c r="G4730" s="149" t="s">
        <v>9786</v>
      </c>
      <c r="H4730" s="149" t="s">
        <v>3912</v>
      </c>
      <c r="I4730" s="149" t="s">
        <v>3935</v>
      </c>
    </row>
    <row r="4731" spans="1:9" x14ac:dyDescent="0.2">
      <c r="A4731" s="149" t="s">
        <v>2920</v>
      </c>
      <c r="D4731" s="149" t="s">
        <v>3936</v>
      </c>
      <c r="E4731" s="149">
        <f t="shared" si="73"/>
        <v>30300514</v>
      </c>
      <c r="F4731" s="149" t="s">
        <v>1250</v>
      </c>
      <c r="G4731" s="149" t="s">
        <v>9786</v>
      </c>
      <c r="H4731" s="149" t="s">
        <v>3912</v>
      </c>
      <c r="I4731" s="149" t="s">
        <v>3937</v>
      </c>
    </row>
    <row r="4732" spans="1:9" x14ac:dyDescent="0.2">
      <c r="A4732" s="149" t="s">
        <v>2920</v>
      </c>
      <c r="D4732" s="149" t="s">
        <v>3938</v>
      </c>
      <c r="E4732" s="149">
        <f t="shared" si="73"/>
        <v>30300515</v>
      </c>
      <c r="F4732" s="149" t="s">
        <v>1250</v>
      </c>
      <c r="G4732" s="149" t="s">
        <v>9786</v>
      </c>
      <c r="H4732" s="149" t="s">
        <v>3912</v>
      </c>
      <c r="I4732" s="149" t="s">
        <v>3939</v>
      </c>
    </row>
    <row r="4733" spans="1:9" x14ac:dyDescent="0.2">
      <c r="A4733" s="149" t="s">
        <v>2920</v>
      </c>
      <c r="D4733" s="149" t="s">
        <v>3940</v>
      </c>
      <c r="E4733" s="149">
        <f t="shared" si="73"/>
        <v>30300516</v>
      </c>
      <c r="F4733" s="149" t="s">
        <v>1250</v>
      </c>
      <c r="G4733" s="149" t="s">
        <v>9786</v>
      </c>
      <c r="H4733" s="149" t="s">
        <v>3912</v>
      </c>
      <c r="I4733" s="149" t="s">
        <v>3941</v>
      </c>
    </row>
    <row r="4734" spans="1:9" x14ac:dyDescent="0.2">
      <c r="A4734" s="149" t="s">
        <v>2920</v>
      </c>
      <c r="D4734" s="149" t="s">
        <v>3942</v>
      </c>
      <c r="E4734" s="149">
        <f t="shared" si="73"/>
        <v>30300517</v>
      </c>
      <c r="F4734" s="149" t="s">
        <v>1250</v>
      </c>
      <c r="G4734" s="149" t="s">
        <v>9786</v>
      </c>
      <c r="H4734" s="149" t="s">
        <v>3912</v>
      </c>
      <c r="I4734" s="149" t="s">
        <v>3943</v>
      </c>
    </row>
    <row r="4735" spans="1:9" x14ac:dyDescent="0.2">
      <c r="A4735" s="149" t="s">
        <v>2920</v>
      </c>
      <c r="D4735" s="149" t="s">
        <v>3944</v>
      </c>
      <c r="E4735" s="149">
        <f t="shared" si="73"/>
        <v>30300518</v>
      </c>
      <c r="F4735" s="149" t="s">
        <v>1250</v>
      </c>
      <c r="G4735" s="149" t="s">
        <v>9786</v>
      </c>
      <c r="H4735" s="149" t="s">
        <v>3912</v>
      </c>
      <c r="I4735" s="149" t="s">
        <v>3945</v>
      </c>
    </row>
    <row r="4736" spans="1:9" x14ac:dyDescent="0.2">
      <c r="A4736" s="149" t="s">
        <v>2920</v>
      </c>
      <c r="D4736" s="149" t="s">
        <v>3946</v>
      </c>
      <c r="E4736" s="149">
        <f t="shared" si="73"/>
        <v>30300519</v>
      </c>
      <c r="F4736" s="149" t="s">
        <v>1250</v>
      </c>
      <c r="G4736" s="149" t="s">
        <v>9786</v>
      </c>
      <c r="H4736" s="149" t="s">
        <v>3912</v>
      </c>
      <c r="I4736" s="149" t="s">
        <v>3966</v>
      </c>
    </row>
    <row r="4737" spans="1:9" x14ac:dyDescent="0.2">
      <c r="A4737" s="149" t="s">
        <v>2920</v>
      </c>
      <c r="D4737" s="149" t="s">
        <v>3967</v>
      </c>
      <c r="E4737" s="149">
        <f t="shared" si="73"/>
        <v>30300521</v>
      </c>
      <c r="F4737" s="149" t="s">
        <v>1250</v>
      </c>
      <c r="G4737" s="149" t="s">
        <v>9786</v>
      </c>
      <c r="H4737" s="149" t="s">
        <v>3912</v>
      </c>
      <c r="I4737" s="149" t="s">
        <v>3968</v>
      </c>
    </row>
    <row r="4738" spans="1:9" x14ac:dyDescent="0.2">
      <c r="A4738" s="149" t="s">
        <v>2920</v>
      </c>
      <c r="D4738" s="149" t="s">
        <v>3956</v>
      </c>
      <c r="E4738" s="149">
        <f t="shared" ref="E4738:E4801" si="74">VALUE(D4738)</f>
        <v>30300522</v>
      </c>
      <c r="F4738" s="149" t="s">
        <v>1250</v>
      </c>
      <c r="G4738" s="149" t="s">
        <v>9786</v>
      </c>
      <c r="H4738" s="149" t="s">
        <v>3912</v>
      </c>
      <c r="I4738" s="149" t="s">
        <v>3957</v>
      </c>
    </row>
    <row r="4739" spans="1:9" x14ac:dyDescent="0.2">
      <c r="A4739" s="149" t="s">
        <v>2920</v>
      </c>
      <c r="D4739" s="149" t="s">
        <v>3958</v>
      </c>
      <c r="E4739" s="149">
        <f t="shared" si="74"/>
        <v>30300523</v>
      </c>
      <c r="F4739" s="149" t="s">
        <v>1250</v>
      </c>
      <c r="G4739" s="149" t="s">
        <v>9786</v>
      </c>
      <c r="H4739" s="149" t="s">
        <v>3912</v>
      </c>
      <c r="I4739" s="149" t="s">
        <v>3959</v>
      </c>
    </row>
    <row r="4740" spans="1:9" x14ac:dyDescent="0.2">
      <c r="A4740" s="149" t="s">
        <v>2920</v>
      </c>
      <c r="D4740" s="149" t="s">
        <v>3960</v>
      </c>
      <c r="E4740" s="149">
        <f t="shared" si="74"/>
        <v>30300524</v>
      </c>
      <c r="F4740" s="149" t="s">
        <v>1250</v>
      </c>
      <c r="G4740" s="149" t="s">
        <v>9786</v>
      </c>
      <c r="H4740" s="149" t="s">
        <v>3912</v>
      </c>
      <c r="I4740" s="149" t="s">
        <v>3961</v>
      </c>
    </row>
    <row r="4741" spans="1:9" x14ac:dyDescent="0.2">
      <c r="A4741" s="149" t="s">
        <v>2920</v>
      </c>
      <c r="D4741" s="149" t="s">
        <v>3962</v>
      </c>
      <c r="E4741" s="149">
        <f t="shared" si="74"/>
        <v>30300525</v>
      </c>
      <c r="F4741" s="149" t="s">
        <v>1250</v>
      </c>
      <c r="G4741" s="149" t="s">
        <v>9786</v>
      </c>
      <c r="H4741" s="149" t="s">
        <v>3912</v>
      </c>
      <c r="I4741" s="149" t="s">
        <v>7057</v>
      </c>
    </row>
    <row r="4742" spans="1:9" x14ac:dyDescent="0.2">
      <c r="A4742" s="149" t="s">
        <v>2920</v>
      </c>
      <c r="D4742" s="149" t="s">
        <v>7058</v>
      </c>
      <c r="E4742" s="149">
        <f t="shared" si="74"/>
        <v>30300526</v>
      </c>
      <c r="F4742" s="149" t="s">
        <v>1250</v>
      </c>
      <c r="G4742" s="149" t="s">
        <v>9786</v>
      </c>
      <c r="H4742" s="149" t="s">
        <v>3912</v>
      </c>
      <c r="I4742" s="149" t="s">
        <v>7059</v>
      </c>
    </row>
    <row r="4743" spans="1:9" x14ac:dyDescent="0.2">
      <c r="A4743" s="149" t="s">
        <v>2920</v>
      </c>
      <c r="D4743" s="149" t="s">
        <v>7060</v>
      </c>
      <c r="E4743" s="149">
        <f t="shared" si="74"/>
        <v>30300527</v>
      </c>
      <c r="F4743" s="149" t="s">
        <v>1250</v>
      </c>
      <c r="G4743" s="149" t="s">
        <v>9786</v>
      </c>
      <c r="H4743" s="149" t="s">
        <v>3912</v>
      </c>
      <c r="I4743" s="149" t="s">
        <v>7061</v>
      </c>
    </row>
    <row r="4744" spans="1:9" x14ac:dyDescent="0.2">
      <c r="A4744" s="149" t="s">
        <v>2920</v>
      </c>
      <c r="D4744" s="149" t="s">
        <v>7062</v>
      </c>
      <c r="E4744" s="149">
        <f t="shared" si="74"/>
        <v>30300528</v>
      </c>
      <c r="F4744" s="149" t="s">
        <v>1250</v>
      </c>
      <c r="G4744" s="149" t="s">
        <v>9786</v>
      </c>
      <c r="H4744" s="149" t="s">
        <v>3912</v>
      </c>
      <c r="I4744" s="149" t="s">
        <v>7063</v>
      </c>
    </row>
    <row r="4745" spans="1:9" x14ac:dyDescent="0.2">
      <c r="A4745" s="149" t="s">
        <v>2920</v>
      </c>
      <c r="D4745" s="149" t="s">
        <v>7064</v>
      </c>
      <c r="E4745" s="149">
        <f t="shared" si="74"/>
        <v>30300529</v>
      </c>
      <c r="F4745" s="149" t="s">
        <v>1250</v>
      </c>
      <c r="G4745" s="149" t="s">
        <v>9786</v>
      </c>
      <c r="H4745" s="149" t="s">
        <v>3912</v>
      </c>
      <c r="I4745" s="149" t="s">
        <v>7065</v>
      </c>
    </row>
    <row r="4746" spans="1:9" x14ac:dyDescent="0.2">
      <c r="A4746" s="149" t="s">
        <v>2920</v>
      </c>
      <c r="D4746" s="149" t="s">
        <v>7066</v>
      </c>
      <c r="E4746" s="149">
        <f t="shared" si="74"/>
        <v>30300530</v>
      </c>
      <c r="F4746" s="149" t="s">
        <v>1250</v>
      </c>
      <c r="G4746" s="149" t="s">
        <v>9786</v>
      </c>
      <c r="H4746" s="149" t="s">
        <v>3912</v>
      </c>
      <c r="I4746" s="149" t="s">
        <v>7067</v>
      </c>
    </row>
    <row r="4747" spans="1:9" x14ac:dyDescent="0.2">
      <c r="A4747" s="149" t="s">
        <v>2920</v>
      </c>
      <c r="D4747" s="149" t="s">
        <v>7068</v>
      </c>
      <c r="E4747" s="149">
        <f t="shared" si="74"/>
        <v>30300531</v>
      </c>
      <c r="F4747" s="149" t="s">
        <v>1250</v>
      </c>
      <c r="G4747" s="149" t="s">
        <v>9786</v>
      </c>
      <c r="H4747" s="149" t="s">
        <v>3912</v>
      </c>
      <c r="I4747" s="149" t="s">
        <v>7069</v>
      </c>
    </row>
    <row r="4748" spans="1:9" x14ac:dyDescent="0.2">
      <c r="A4748" s="149" t="s">
        <v>2920</v>
      </c>
      <c r="D4748" s="149" t="s">
        <v>7070</v>
      </c>
      <c r="E4748" s="149">
        <f t="shared" si="74"/>
        <v>30300532</v>
      </c>
      <c r="F4748" s="149" t="s">
        <v>1250</v>
      </c>
      <c r="G4748" s="149" t="s">
        <v>9786</v>
      </c>
      <c r="H4748" s="149" t="s">
        <v>3912</v>
      </c>
      <c r="I4748" s="149" t="s">
        <v>7071</v>
      </c>
    </row>
    <row r="4749" spans="1:9" x14ac:dyDescent="0.2">
      <c r="A4749" s="149" t="s">
        <v>2920</v>
      </c>
      <c r="D4749" s="149" t="s">
        <v>7072</v>
      </c>
      <c r="E4749" s="149">
        <f t="shared" si="74"/>
        <v>30300533</v>
      </c>
      <c r="F4749" s="149" t="s">
        <v>1250</v>
      </c>
      <c r="G4749" s="149" t="s">
        <v>9786</v>
      </c>
      <c r="H4749" s="149" t="s">
        <v>3912</v>
      </c>
      <c r="I4749" s="149" t="s">
        <v>7073</v>
      </c>
    </row>
    <row r="4750" spans="1:9" x14ac:dyDescent="0.2">
      <c r="A4750" s="149" t="s">
        <v>2920</v>
      </c>
      <c r="D4750" s="149" t="s">
        <v>7074</v>
      </c>
      <c r="E4750" s="149">
        <f t="shared" si="74"/>
        <v>30300534</v>
      </c>
      <c r="F4750" s="149" t="s">
        <v>1250</v>
      </c>
      <c r="G4750" s="149" t="s">
        <v>9786</v>
      </c>
      <c r="H4750" s="149" t="s">
        <v>3912</v>
      </c>
      <c r="I4750" s="149" t="s">
        <v>7075</v>
      </c>
    </row>
    <row r="4751" spans="1:9" x14ac:dyDescent="0.2">
      <c r="A4751" s="149" t="s">
        <v>2920</v>
      </c>
      <c r="D4751" s="149" t="s">
        <v>7076</v>
      </c>
      <c r="E4751" s="149">
        <f t="shared" si="74"/>
        <v>30300535</v>
      </c>
      <c r="F4751" s="149" t="s">
        <v>1250</v>
      </c>
      <c r="G4751" s="149" t="s">
        <v>9786</v>
      </c>
      <c r="H4751" s="149" t="s">
        <v>3912</v>
      </c>
      <c r="I4751" s="149" t="s">
        <v>7077</v>
      </c>
    </row>
    <row r="4752" spans="1:9" x14ac:dyDescent="0.2">
      <c r="A4752" s="149" t="s">
        <v>2920</v>
      </c>
      <c r="D4752" s="149" t="s">
        <v>7078</v>
      </c>
      <c r="E4752" s="149">
        <f t="shared" si="74"/>
        <v>30300541</v>
      </c>
      <c r="F4752" s="149" t="s">
        <v>1250</v>
      </c>
      <c r="G4752" s="149" t="s">
        <v>9786</v>
      </c>
      <c r="H4752" s="149" t="s">
        <v>3912</v>
      </c>
      <c r="I4752" s="149" t="s">
        <v>7079</v>
      </c>
    </row>
    <row r="4753" spans="1:9" x14ac:dyDescent="0.2">
      <c r="A4753" s="149" t="s">
        <v>2920</v>
      </c>
      <c r="D4753" s="149" t="s">
        <v>7080</v>
      </c>
      <c r="E4753" s="149">
        <f t="shared" si="74"/>
        <v>30300599</v>
      </c>
      <c r="F4753" s="149" t="s">
        <v>1250</v>
      </c>
      <c r="G4753" s="149" t="s">
        <v>9786</v>
      </c>
      <c r="H4753" s="149" t="s">
        <v>3912</v>
      </c>
      <c r="I4753" s="149" t="s">
        <v>6243</v>
      </c>
    </row>
    <row r="4754" spans="1:9" x14ac:dyDescent="0.2">
      <c r="A4754" s="149" t="s">
        <v>2920</v>
      </c>
      <c r="D4754" s="149" t="s">
        <v>7081</v>
      </c>
      <c r="E4754" s="149">
        <f t="shared" si="74"/>
        <v>30300601</v>
      </c>
      <c r="F4754" s="149" t="s">
        <v>1250</v>
      </c>
      <c r="G4754" s="149" t="s">
        <v>9786</v>
      </c>
      <c r="H4754" s="149" t="s">
        <v>4003</v>
      </c>
      <c r="I4754" s="149" t="s">
        <v>4004</v>
      </c>
    </row>
    <row r="4755" spans="1:9" x14ac:dyDescent="0.2">
      <c r="A4755" s="149" t="s">
        <v>2920</v>
      </c>
      <c r="D4755" s="149" t="s">
        <v>4005</v>
      </c>
      <c r="E4755" s="149">
        <f t="shared" si="74"/>
        <v>30300602</v>
      </c>
      <c r="F4755" s="149" t="s">
        <v>1250</v>
      </c>
      <c r="G4755" s="149" t="s">
        <v>9786</v>
      </c>
      <c r="H4755" s="149" t="s">
        <v>4003</v>
      </c>
      <c r="I4755" s="149" t="s">
        <v>4006</v>
      </c>
    </row>
    <row r="4756" spans="1:9" x14ac:dyDescent="0.2">
      <c r="A4756" s="149" t="s">
        <v>2920</v>
      </c>
      <c r="D4756" s="149" t="s">
        <v>4007</v>
      </c>
      <c r="E4756" s="149">
        <f t="shared" si="74"/>
        <v>30300603</v>
      </c>
      <c r="F4756" s="149" t="s">
        <v>1250</v>
      </c>
      <c r="G4756" s="149" t="s">
        <v>9786</v>
      </c>
      <c r="H4756" s="149" t="s">
        <v>4003</v>
      </c>
      <c r="I4756" s="149" t="s">
        <v>4008</v>
      </c>
    </row>
    <row r="4757" spans="1:9" x14ac:dyDescent="0.2">
      <c r="A4757" s="149" t="s">
        <v>2920</v>
      </c>
      <c r="D4757" s="149" t="s">
        <v>4009</v>
      </c>
      <c r="E4757" s="149">
        <f t="shared" si="74"/>
        <v>30300604</v>
      </c>
      <c r="F4757" s="149" t="s">
        <v>1250</v>
      </c>
      <c r="G4757" s="149" t="s">
        <v>9786</v>
      </c>
      <c r="H4757" s="149" t="s">
        <v>4003</v>
      </c>
      <c r="I4757" s="149" t="s">
        <v>4010</v>
      </c>
    </row>
    <row r="4758" spans="1:9" x14ac:dyDescent="0.2">
      <c r="A4758" s="149" t="s">
        <v>2920</v>
      </c>
      <c r="D4758" s="149" t="s">
        <v>4011</v>
      </c>
      <c r="E4758" s="149">
        <f t="shared" si="74"/>
        <v>30300605</v>
      </c>
      <c r="F4758" s="149" t="s">
        <v>1250</v>
      </c>
      <c r="G4758" s="149" t="s">
        <v>9786</v>
      </c>
      <c r="H4758" s="149" t="s">
        <v>4003</v>
      </c>
      <c r="I4758" s="149" t="s">
        <v>4012</v>
      </c>
    </row>
    <row r="4759" spans="1:9" x14ac:dyDescent="0.2">
      <c r="A4759" s="149" t="s">
        <v>2920</v>
      </c>
      <c r="D4759" s="149" t="s">
        <v>4013</v>
      </c>
      <c r="E4759" s="149">
        <f t="shared" si="74"/>
        <v>30300606</v>
      </c>
      <c r="F4759" s="149" t="s">
        <v>1250</v>
      </c>
      <c r="G4759" s="149" t="s">
        <v>9786</v>
      </c>
      <c r="H4759" s="149" t="s">
        <v>4003</v>
      </c>
      <c r="I4759" s="149" t="s">
        <v>4014</v>
      </c>
    </row>
    <row r="4760" spans="1:9" x14ac:dyDescent="0.2">
      <c r="A4760" s="149" t="s">
        <v>2920</v>
      </c>
      <c r="D4760" s="149" t="s">
        <v>4015</v>
      </c>
      <c r="E4760" s="149">
        <f t="shared" si="74"/>
        <v>30300607</v>
      </c>
      <c r="F4760" s="149" t="s">
        <v>1250</v>
      </c>
      <c r="G4760" s="149" t="s">
        <v>9786</v>
      </c>
      <c r="H4760" s="149" t="s">
        <v>4003</v>
      </c>
      <c r="I4760" s="149" t="s">
        <v>4016</v>
      </c>
    </row>
    <row r="4761" spans="1:9" x14ac:dyDescent="0.2">
      <c r="A4761" s="149" t="s">
        <v>2920</v>
      </c>
      <c r="D4761" s="149" t="s">
        <v>4017</v>
      </c>
      <c r="E4761" s="149">
        <f t="shared" si="74"/>
        <v>30300608</v>
      </c>
      <c r="F4761" s="149" t="s">
        <v>1250</v>
      </c>
      <c r="G4761" s="149" t="s">
        <v>9786</v>
      </c>
      <c r="H4761" s="149" t="s">
        <v>4003</v>
      </c>
      <c r="I4761" s="149" t="s">
        <v>7643</v>
      </c>
    </row>
    <row r="4762" spans="1:9" x14ac:dyDescent="0.2">
      <c r="A4762" s="149" t="s">
        <v>2920</v>
      </c>
      <c r="D4762" s="149" t="s">
        <v>4018</v>
      </c>
      <c r="E4762" s="149">
        <f t="shared" si="74"/>
        <v>30300609</v>
      </c>
      <c r="F4762" s="149" t="s">
        <v>1250</v>
      </c>
      <c r="G4762" s="149" t="s">
        <v>9786</v>
      </c>
      <c r="H4762" s="149" t="s">
        <v>4003</v>
      </c>
      <c r="I4762" s="149" t="s">
        <v>4019</v>
      </c>
    </row>
    <row r="4763" spans="1:9" x14ac:dyDescent="0.2">
      <c r="A4763" s="149" t="s">
        <v>2920</v>
      </c>
      <c r="D4763" s="149" t="s">
        <v>4020</v>
      </c>
      <c r="E4763" s="149">
        <f t="shared" si="74"/>
        <v>30300610</v>
      </c>
      <c r="F4763" s="149" t="s">
        <v>1250</v>
      </c>
      <c r="G4763" s="149" t="s">
        <v>9786</v>
      </c>
      <c r="H4763" s="149" t="s">
        <v>4003</v>
      </c>
      <c r="I4763" s="149" t="s">
        <v>4021</v>
      </c>
    </row>
    <row r="4764" spans="1:9" x14ac:dyDescent="0.2">
      <c r="A4764" s="149" t="s">
        <v>2920</v>
      </c>
      <c r="D4764" s="149" t="s">
        <v>4022</v>
      </c>
      <c r="E4764" s="149">
        <f t="shared" si="74"/>
        <v>30300611</v>
      </c>
      <c r="F4764" s="149" t="s">
        <v>1250</v>
      </c>
      <c r="G4764" s="149" t="s">
        <v>9786</v>
      </c>
      <c r="H4764" s="149" t="s">
        <v>4003</v>
      </c>
      <c r="I4764" s="149" t="s">
        <v>1677</v>
      </c>
    </row>
    <row r="4765" spans="1:9" x14ac:dyDescent="0.2">
      <c r="A4765" s="149" t="s">
        <v>2920</v>
      </c>
      <c r="D4765" s="149" t="s">
        <v>4023</v>
      </c>
      <c r="E4765" s="149">
        <f t="shared" si="74"/>
        <v>30300613</v>
      </c>
      <c r="F4765" s="149" t="s">
        <v>1250</v>
      </c>
      <c r="G4765" s="149" t="s">
        <v>9786</v>
      </c>
      <c r="H4765" s="149" t="s">
        <v>4003</v>
      </c>
      <c r="I4765" s="149" t="s">
        <v>6501</v>
      </c>
    </row>
    <row r="4766" spans="1:9" x14ac:dyDescent="0.2">
      <c r="A4766" s="149" t="s">
        <v>2920</v>
      </c>
      <c r="D4766" s="149" t="s">
        <v>4024</v>
      </c>
      <c r="E4766" s="149">
        <f t="shared" si="74"/>
        <v>30300614</v>
      </c>
      <c r="F4766" s="149" t="s">
        <v>1250</v>
      </c>
      <c r="G4766" s="149" t="s">
        <v>9786</v>
      </c>
      <c r="H4766" s="149" t="s">
        <v>4003</v>
      </c>
      <c r="I4766" s="149" t="s">
        <v>4025</v>
      </c>
    </row>
    <row r="4767" spans="1:9" x14ac:dyDescent="0.2">
      <c r="A4767" s="149" t="s">
        <v>2920</v>
      </c>
      <c r="D4767" s="149" t="s">
        <v>4026</v>
      </c>
      <c r="E4767" s="149">
        <f t="shared" si="74"/>
        <v>30300615</v>
      </c>
      <c r="F4767" s="149" t="s">
        <v>1250</v>
      </c>
      <c r="G4767" s="149" t="s">
        <v>9786</v>
      </c>
      <c r="H4767" s="149" t="s">
        <v>4003</v>
      </c>
      <c r="I4767" s="149" t="s">
        <v>4027</v>
      </c>
    </row>
    <row r="4768" spans="1:9" x14ac:dyDescent="0.2">
      <c r="A4768" s="149" t="s">
        <v>2920</v>
      </c>
      <c r="D4768" s="149" t="s">
        <v>4028</v>
      </c>
      <c r="E4768" s="149">
        <f t="shared" si="74"/>
        <v>30300616</v>
      </c>
      <c r="F4768" s="149" t="s">
        <v>1250</v>
      </c>
      <c r="G4768" s="149" t="s">
        <v>9786</v>
      </c>
      <c r="H4768" s="149" t="s">
        <v>4003</v>
      </c>
      <c r="I4768" s="149" t="s">
        <v>4029</v>
      </c>
    </row>
    <row r="4769" spans="1:12" x14ac:dyDescent="0.2">
      <c r="A4769" s="149" t="s">
        <v>2920</v>
      </c>
      <c r="D4769" s="149" t="s">
        <v>4030</v>
      </c>
      <c r="E4769" s="149">
        <f t="shared" si="74"/>
        <v>30300617</v>
      </c>
      <c r="F4769" s="149" t="s">
        <v>1250</v>
      </c>
      <c r="G4769" s="149" t="s">
        <v>9786</v>
      </c>
      <c r="H4769" s="149" t="s">
        <v>4003</v>
      </c>
      <c r="I4769" s="149" t="s">
        <v>4031</v>
      </c>
    </row>
    <row r="4770" spans="1:12" x14ac:dyDescent="0.2">
      <c r="A4770" s="149" t="s">
        <v>2920</v>
      </c>
      <c r="D4770" s="149" t="s">
        <v>4032</v>
      </c>
      <c r="E4770" s="149">
        <f t="shared" si="74"/>
        <v>30300618</v>
      </c>
      <c r="F4770" s="149" t="s">
        <v>1250</v>
      </c>
      <c r="G4770" s="149" t="s">
        <v>9786</v>
      </c>
      <c r="H4770" s="149" t="s">
        <v>4003</v>
      </c>
      <c r="I4770" s="149" t="s">
        <v>4033</v>
      </c>
    </row>
    <row r="4771" spans="1:12" x14ac:dyDescent="0.2">
      <c r="A4771" s="149" t="s">
        <v>2920</v>
      </c>
      <c r="D4771" s="149" t="s">
        <v>4034</v>
      </c>
      <c r="E4771" s="149">
        <f t="shared" si="74"/>
        <v>30300619</v>
      </c>
      <c r="F4771" s="149" t="s">
        <v>1250</v>
      </c>
      <c r="G4771" s="149" t="s">
        <v>9786</v>
      </c>
      <c r="H4771" s="149" t="s">
        <v>4003</v>
      </c>
      <c r="I4771" s="149" t="s">
        <v>4035</v>
      </c>
    </row>
    <row r="4772" spans="1:12" x14ac:dyDescent="0.2">
      <c r="A4772" s="149" t="s">
        <v>2920</v>
      </c>
      <c r="D4772" s="149" t="s">
        <v>4036</v>
      </c>
      <c r="E4772" s="149">
        <f t="shared" si="74"/>
        <v>30300620</v>
      </c>
      <c r="F4772" s="149" t="s">
        <v>1250</v>
      </c>
      <c r="G4772" s="149" t="s">
        <v>9786</v>
      </c>
      <c r="H4772" s="149" t="s">
        <v>4003</v>
      </c>
      <c r="I4772" s="149" t="s">
        <v>4037</v>
      </c>
    </row>
    <row r="4773" spans="1:12" x14ac:dyDescent="0.2">
      <c r="A4773" s="149" t="s">
        <v>2920</v>
      </c>
      <c r="D4773" s="149" t="s">
        <v>4038</v>
      </c>
      <c r="E4773" s="149">
        <f t="shared" si="74"/>
        <v>30300621</v>
      </c>
      <c r="F4773" s="149" t="s">
        <v>1250</v>
      </c>
      <c r="G4773" s="149" t="s">
        <v>9786</v>
      </c>
      <c r="H4773" s="149" t="s">
        <v>4003</v>
      </c>
      <c r="I4773" s="149" t="s">
        <v>4039</v>
      </c>
    </row>
    <row r="4774" spans="1:12" x14ac:dyDescent="0.2">
      <c r="A4774" s="149" t="s">
        <v>2920</v>
      </c>
      <c r="D4774" s="149" t="s">
        <v>4040</v>
      </c>
      <c r="E4774" s="149">
        <f t="shared" si="74"/>
        <v>30300622</v>
      </c>
      <c r="F4774" s="149" t="s">
        <v>1250</v>
      </c>
      <c r="G4774" s="149" t="s">
        <v>9786</v>
      </c>
      <c r="H4774" s="149" t="s">
        <v>4003</v>
      </c>
      <c r="I4774" s="149" t="s">
        <v>4041</v>
      </c>
    </row>
    <row r="4775" spans="1:12" x14ac:dyDescent="0.2">
      <c r="A4775" s="149" t="s">
        <v>2920</v>
      </c>
      <c r="D4775" s="149" t="s">
        <v>4042</v>
      </c>
      <c r="E4775" s="149">
        <f t="shared" si="74"/>
        <v>30300623</v>
      </c>
      <c r="F4775" s="149" t="s">
        <v>1250</v>
      </c>
      <c r="G4775" s="149" t="s">
        <v>9786</v>
      </c>
      <c r="H4775" s="149" t="s">
        <v>4003</v>
      </c>
      <c r="I4775" s="149" t="s">
        <v>4043</v>
      </c>
    </row>
    <row r="4776" spans="1:12" x14ac:dyDescent="0.2">
      <c r="A4776" s="149" t="s">
        <v>2920</v>
      </c>
      <c r="D4776" s="149" t="s">
        <v>4044</v>
      </c>
      <c r="E4776" s="149">
        <f t="shared" si="74"/>
        <v>30300624</v>
      </c>
      <c r="F4776" s="149" t="s">
        <v>1250</v>
      </c>
      <c r="G4776" s="149" t="s">
        <v>9786</v>
      </c>
      <c r="H4776" s="149" t="s">
        <v>4003</v>
      </c>
      <c r="I4776" s="149" t="s">
        <v>4045</v>
      </c>
    </row>
    <row r="4777" spans="1:12" x14ac:dyDescent="0.2">
      <c r="A4777" s="149" t="s">
        <v>2920</v>
      </c>
      <c r="D4777" s="149" t="s">
        <v>4046</v>
      </c>
      <c r="E4777" s="149">
        <f t="shared" si="74"/>
        <v>30300625</v>
      </c>
      <c r="F4777" s="149" t="s">
        <v>1250</v>
      </c>
      <c r="G4777" s="149" t="s">
        <v>9786</v>
      </c>
      <c r="H4777" s="149" t="s">
        <v>4003</v>
      </c>
      <c r="I4777" s="149" t="s">
        <v>4047</v>
      </c>
    </row>
    <row r="4778" spans="1:12" x14ac:dyDescent="0.2">
      <c r="A4778" s="149" t="s">
        <v>2920</v>
      </c>
      <c r="D4778" s="149" t="s">
        <v>4048</v>
      </c>
      <c r="E4778" s="149">
        <f t="shared" si="74"/>
        <v>30300651</v>
      </c>
      <c r="F4778" s="149" t="s">
        <v>1250</v>
      </c>
      <c r="G4778" s="149" t="s">
        <v>9786</v>
      </c>
      <c r="H4778" s="149" t="s">
        <v>4003</v>
      </c>
      <c r="I4778" s="149" t="s">
        <v>4049</v>
      </c>
    </row>
    <row r="4779" spans="1:12" x14ac:dyDescent="0.2">
      <c r="A4779" s="149" t="s">
        <v>2920</v>
      </c>
      <c r="D4779" s="149" t="s">
        <v>4050</v>
      </c>
      <c r="E4779" s="149">
        <f t="shared" si="74"/>
        <v>30300652</v>
      </c>
      <c r="F4779" s="149" t="s">
        <v>1250</v>
      </c>
      <c r="G4779" s="149" t="s">
        <v>9786</v>
      </c>
      <c r="H4779" s="149" t="s">
        <v>4003</v>
      </c>
      <c r="I4779" s="149" t="s">
        <v>4051</v>
      </c>
    </row>
    <row r="4780" spans="1:12" x14ac:dyDescent="0.2">
      <c r="A4780" s="149" t="s">
        <v>2920</v>
      </c>
      <c r="D4780" s="149" t="s">
        <v>4052</v>
      </c>
      <c r="E4780" s="149">
        <f t="shared" si="74"/>
        <v>30300653</v>
      </c>
      <c r="F4780" s="149" t="s">
        <v>1250</v>
      </c>
      <c r="G4780" s="149" t="s">
        <v>9786</v>
      </c>
      <c r="H4780" s="149" t="s">
        <v>4003</v>
      </c>
      <c r="I4780" s="149" t="s">
        <v>4053</v>
      </c>
    </row>
    <row r="4781" spans="1:12" x14ac:dyDescent="0.2">
      <c r="A4781" s="149" t="s">
        <v>2920</v>
      </c>
      <c r="D4781" s="149" t="s">
        <v>4054</v>
      </c>
      <c r="E4781" s="149">
        <f t="shared" si="74"/>
        <v>30300654</v>
      </c>
      <c r="F4781" s="149" t="s">
        <v>1250</v>
      </c>
      <c r="G4781" s="149" t="s">
        <v>9786</v>
      </c>
      <c r="H4781" s="149" t="s">
        <v>4003</v>
      </c>
      <c r="I4781" s="149" t="s">
        <v>4055</v>
      </c>
    </row>
    <row r="4782" spans="1:12" x14ac:dyDescent="0.2">
      <c r="A4782" s="149" t="s">
        <v>2920</v>
      </c>
      <c r="D4782" s="149" t="s">
        <v>4056</v>
      </c>
      <c r="E4782" s="149">
        <f t="shared" si="74"/>
        <v>30300699</v>
      </c>
      <c r="F4782" s="149" t="s">
        <v>1250</v>
      </c>
      <c r="G4782" s="149" t="s">
        <v>9786</v>
      </c>
      <c r="H4782" s="149" t="s">
        <v>4003</v>
      </c>
      <c r="I4782" s="149" t="s">
        <v>6243</v>
      </c>
    </row>
    <row r="4783" spans="1:12" x14ac:dyDescent="0.2">
      <c r="A4783" s="149" t="s">
        <v>2920</v>
      </c>
      <c r="D4783" s="149" t="s">
        <v>4057</v>
      </c>
      <c r="E4783" s="149">
        <f t="shared" si="74"/>
        <v>30300701</v>
      </c>
      <c r="F4783" s="149" t="s">
        <v>1250</v>
      </c>
      <c r="G4783" s="149" t="s">
        <v>9786</v>
      </c>
      <c r="H4783" s="149" t="s">
        <v>4058</v>
      </c>
      <c r="I4783" s="149" t="s">
        <v>4059</v>
      </c>
      <c r="K4783" s="151">
        <v>36797</v>
      </c>
      <c r="L4783" s="149" t="s">
        <v>4060</v>
      </c>
    </row>
    <row r="4784" spans="1:12" x14ac:dyDescent="0.2">
      <c r="A4784" s="149" t="s">
        <v>2920</v>
      </c>
      <c r="D4784" s="149" t="s">
        <v>4061</v>
      </c>
      <c r="E4784" s="149">
        <f t="shared" si="74"/>
        <v>30300702</v>
      </c>
      <c r="F4784" s="149" t="s">
        <v>1250</v>
      </c>
      <c r="G4784" s="149" t="s">
        <v>9786</v>
      </c>
      <c r="H4784" s="149" t="s">
        <v>4058</v>
      </c>
      <c r="I4784" s="149" t="s">
        <v>4062</v>
      </c>
      <c r="K4784" s="151">
        <v>36797</v>
      </c>
      <c r="L4784" s="149" t="s">
        <v>4060</v>
      </c>
    </row>
    <row r="4785" spans="1:12" x14ac:dyDescent="0.2">
      <c r="A4785" s="149" t="s">
        <v>2920</v>
      </c>
      <c r="D4785" s="149" t="s">
        <v>4063</v>
      </c>
      <c r="E4785" s="149">
        <f t="shared" si="74"/>
        <v>30300703</v>
      </c>
      <c r="F4785" s="149" t="s">
        <v>1250</v>
      </c>
      <c r="G4785" s="149" t="s">
        <v>9786</v>
      </c>
      <c r="H4785" s="149" t="s">
        <v>4058</v>
      </c>
      <c r="I4785" s="149" t="s">
        <v>4064</v>
      </c>
      <c r="K4785" s="151">
        <v>36797</v>
      </c>
      <c r="L4785" s="149" t="s">
        <v>4060</v>
      </c>
    </row>
    <row r="4786" spans="1:12" x14ac:dyDescent="0.2">
      <c r="A4786" s="149" t="s">
        <v>2920</v>
      </c>
      <c r="D4786" s="149" t="s">
        <v>4065</v>
      </c>
      <c r="E4786" s="149">
        <f t="shared" si="74"/>
        <v>30300704</v>
      </c>
      <c r="F4786" s="149" t="s">
        <v>1250</v>
      </c>
      <c r="G4786" s="149" t="s">
        <v>9786</v>
      </c>
      <c r="H4786" s="149" t="s">
        <v>4058</v>
      </c>
      <c r="I4786" s="149" t="s">
        <v>4066</v>
      </c>
      <c r="K4786" s="151">
        <v>36797</v>
      </c>
      <c r="L4786" s="149" t="s">
        <v>4060</v>
      </c>
    </row>
    <row r="4787" spans="1:12" x14ac:dyDescent="0.2">
      <c r="A4787" s="149" t="s">
        <v>2920</v>
      </c>
      <c r="D4787" s="149" t="s">
        <v>4067</v>
      </c>
      <c r="E4787" s="149">
        <f t="shared" si="74"/>
        <v>30300801</v>
      </c>
      <c r="F4787" s="149" t="s">
        <v>1250</v>
      </c>
      <c r="G4787" s="149" t="s">
        <v>9786</v>
      </c>
      <c r="H4787" s="149" t="s">
        <v>4068</v>
      </c>
      <c r="I4787" s="149" t="s">
        <v>4069</v>
      </c>
    </row>
    <row r="4788" spans="1:12" x14ac:dyDescent="0.2">
      <c r="A4788" s="149" t="s">
        <v>2920</v>
      </c>
      <c r="D4788" s="149" t="s">
        <v>4070</v>
      </c>
      <c r="E4788" s="149">
        <f t="shared" si="74"/>
        <v>30300802</v>
      </c>
      <c r="F4788" s="149" t="s">
        <v>1250</v>
      </c>
      <c r="G4788" s="149" t="s">
        <v>9786</v>
      </c>
      <c r="H4788" s="149" t="s">
        <v>4068</v>
      </c>
      <c r="I4788" s="149" t="s">
        <v>7154</v>
      </c>
    </row>
    <row r="4789" spans="1:12" x14ac:dyDescent="0.2">
      <c r="A4789" s="149" t="s">
        <v>2920</v>
      </c>
      <c r="D4789" s="149" t="s">
        <v>7155</v>
      </c>
      <c r="E4789" s="149">
        <f t="shared" si="74"/>
        <v>30300804</v>
      </c>
      <c r="F4789" s="149" t="s">
        <v>1250</v>
      </c>
      <c r="G4789" s="149" t="s">
        <v>9786</v>
      </c>
      <c r="H4789" s="149" t="s">
        <v>4068</v>
      </c>
      <c r="I4789" s="149" t="s">
        <v>7156</v>
      </c>
    </row>
    <row r="4790" spans="1:12" x14ac:dyDescent="0.2">
      <c r="A4790" s="149" t="s">
        <v>2920</v>
      </c>
      <c r="D4790" s="149" t="s">
        <v>7157</v>
      </c>
      <c r="E4790" s="149">
        <f t="shared" si="74"/>
        <v>30300805</v>
      </c>
      <c r="F4790" s="149" t="s">
        <v>1250</v>
      </c>
      <c r="G4790" s="149" t="s">
        <v>9786</v>
      </c>
      <c r="H4790" s="149" t="s">
        <v>4068</v>
      </c>
      <c r="I4790" s="149" t="s">
        <v>7158</v>
      </c>
    </row>
    <row r="4791" spans="1:12" x14ac:dyDescent="0.2">
      <c r="A4791" s="149" t="s">
        <v>2920</v>
      </c>
      <c r="D4791" s="149" t="s">
        <v>7159</v>
      </c>
      <c r="E4791" s="149">
        <f t="shared" si="74"/>
        <v>30300808</v>
      </c>
      <c r="F4791" s="149" t="s">
        <v>1250</v>
      </c>
      <c r="G4791" s="149" t="s">
        <v>9786</v>
      </c>
      <c r="H4791" s="149" t="s">
        <v>4068</v>
      </c>
      <c r="I4791" s="149" t="s">
        <v>7160</v>
      </c>
    </row>
    <row r="4792" spans="1:12" x14ac:dyDescent="0.2">
      <c r="A4792" s="149" t="s">
        <v>2920</v>
      </c>
      <c r="D4792" s="149" t="s">
        <v>7161</v>
      </c>
      <c r="E4792" s="149">
        <f t="shared" si="74"/>
        <v>30300809</v>
      </c>
      <c r="F4792" s="149" t="s">
        <v>1250</v>
      </c>
      <c r="G4792" s="149" t="s">
        <v>9786</v>
      </c>
      <c r="H4792" s="149" t="s">
        <v>4068</v>
      </c>
      <c r="I4792" s="149" t="s">
        <v>7162</v>
      </c>
    </row>
    <row r="4793" spans="1:12" x14ac:dyDescent="0.2">
      <c r="A4793" s="149" t="s">
        <v>2920</v>
      </c>
      <c r="D4793" s="149" t="s">
        <v>7163</v>
      </c>
      <c r="E4793" s="149">
        <f t="shared" si="74"/>
        <v>30300811</v>
      </c>
      <c r="F4793" s="149" t="s">
        <v>1250</v>
      </c>
      <c r="G4793" s="149" t="s">
        <v>9786</v>
      </c>
      <c r="H4793" s="149" t="s">
        <v>4068</v>
      </c>
      <c r="I4793" s="149" t="s">
        <v>7164</v>
      </c>
    </row>
    <row r="4794" spans="1:12" x14ac:dyDescent="0.2">
      <c r="A4794" s="149" t="s">
        <v>2920</v>
      </c>
      <c r="D4794" s="149" t="s">
        <v>7165</v>
      </c>
      <c r="E4794" s="149">
        <f t="shared" si="74"/>
        <v>30300812</v>
      </c>
      <c r="F4794" s="149" t="s">
        <v>1250</v>
      </c>
      <c r="G4794" s="149" t="s">
        <v>9786</v>
      </c>
      <c r="H4794" s="149" t="s">
        <v>4068</v>
      </c>
      <c r="I4794" s="149" t="s">
        <v>7166</v>
      </c>
    </row>
    <row r="4795" spans="1:12" x14ac:dyDescent="0.2">
      <c r="A4795" s="149" t="s">
        <v>2920</v>
      </c>
      <c r="D4795" s="149" t="s">
        <v>9968</v>
      </c>
      <c r="E4795" s="149">
        <f t="shared" si="74"/>
        <v>30300813</v>
      </c>
      <c r="F4795" s="149" t="s">
        <v>1250</v>
      </c>
      <c r="G4795" s="149" t="s">
        <v>9786</v>
      </c>
      <c r="H4795" s="149" t="s">
        <v>4068</v>
      </c>
      <c r="I4795" s="149" t="s">
        <v>9969</v>
      </c>
    </row>
    <row r="4796" spans="1:12" x14ac:dyDescent="0.2">
      <c r="A4796" s="149" t="s">
        <v>2920</v>
      </c>
      <c r="D4796" s="149" t="s">
        <v>9970</v>
      </c>
      <c r="E4796" s="149">
        <f t="shared" si="74"/>
        <v>30300814</v>
      </c>
      <c r="F4796" s="149" t="s">
        <v>1250</v>
      </c>
      <c r="G4796" s="149" t="s">
        <v>9786</v>
      </c>
      <c r="H4796" s="149" t="s">
        <v>4068</v>
      </c>
      <c r="I4796" s="149" t="s">
        <v>9971</v>
      </c>
    </row>
    <row r="4797" spans="1:12" x14ac:dyDescent="0.2">
      <c r="A4797" s="149" t="s">
        <v>2920</v>
      </c>
      <c r="D4797" s="149" t="s">
        <v>9972</v>
      </c>
      <c r="E4797" s="149">
        <f t="shared" si="74"/>
        <v>30300815</v>
      </c>
      <c r="F4797" s="149" t="s">
        <v>1250</v>
      </c>
      <c r="G4797" s="149" t="s">
        <v>9786</v>
      </c>
      <c r="H4797" s="149" t="s">
        <v>4068</v>
      </c>
      <c r="I4797" s="149" t="s">
        <v>9973</v>
      </c>
    </row>
    <row r="4798" spans="1:12" x14ac:dyDescent="0.2">
      <c r="A4798" s="149" t="s">
        <v>2920</v>
      </c>
      <c r="D4798" s="149" t="s">
        <v>9974</v>
      </c>
      <c r="E4798" s="149">
        <f t="shared" si="74"/>
        <v>30300816</v>
      </c>
      <c r="F4798" s="149" t="s">
        <v>1250</v>
      </c>
      <c r="G4798" s="149" t="s">
        <v>9786</v>
      </c>
      <c r="H4798" s="149" t="s">
        <v>4068</v>
      </c>
      <c r="I4798" s="149" t="s">
        <v>9975</v>
      </c>
    </row>
    <row r="4799" spans="1:12" x14ac:dyDescent="0.2">
      <c r="A4799" s="149" t="s">
        <v>2920</v>
      </c>
      <c r="D4799" s="149" t="s">
        <v>9976</v>
      </c>
      <c r="E4799" s="149">
        <f t="shared" si="74"/>
        <v>30300817</v>
      </c>
      <c r="F4799" s="149" t="s">
        <v>1250</v>
      </c>
      <c r="G4799" s="149" t="s">
        <v>9786</v>
      </c>
      <c r="H4799" s="149" t="s">
        <v>4068</v>
      </c>
      <c r="I4799" s="149" t="s">
        <v>6515</v>
      </c>
    </row>
    <row r="4800" spans="1:12" x14ac:dyDescent="0.2">
      <c r="A4800" s="149" t="s">
        <v>2920</v>
      </c>
      <c r="D4800" s="149" t="s">
        <v>9977</v>
      </c>
      <c r="E4800" s="149">
        <f t="shared" si="74"/>
        <v>30300818</v>
      </c>
      <c r="F4800" s="149" t="s">
        <v>1250</v>
      </c>
      <c r="G4800" s="149" t="s">
        <v>9786</v>
      </c>
      <c r="H4800" s="149" t="s">
        <v>4068</v>
      </c>
      <c r="I4800" s="149" t="s">
        <v>9978</v>
      </c>
    </row>
    <row r="4801" spans="1:12" x14ac:dyDescent="0.2">
      <c r="A4801" s="149" t="s">
        <v>2920</v>
      </c>
      <c r="D4801" s="149" t="s">
        <v>9979</v>
      </c>
      <c r="E4801" s="149">
        <f t="shared" si="74"/>
        <v>30300819</v>
      </c>
      <c r="F4801" s="149" t="s">
        <v>1250</v>
      </c>
      <c r="G4801" s="149" t="s">
        <v>9786</v>
      </c>
      <c r="H4801" s="149" t="s">
        <v>4068</v>
      </c>
      <c r="I4801" s="149" t="s">
        <v>9980</v>
      </c>
    </row>
    <row r="4802" spans="1:12" x14ac:dyDescent="0.2">
      <c r="A4802" s="149" t="s">
        <v>2920</v>
      </c>
      <c r="D4802" s="149" t="s">
        <v>9981</v>
      </c>
      <c r="E4802" s="149">
        <f t="shared" ref="E4802:E4865" si="75">VALUE(D4802)</f>
        <v>30300820</v>
      </c>
      <c r="F4802" s="149" t="s">
        <v>1250</v>
      </c>
      <c r="G4802" s="149" t="s">
        <v>9786</v>
      </c>
      <c r="H4802" s="149" t="s">
        <v>4068</v>
      </c>
      <c r="I4802" s="149" t="s">
        <v>9982</v>
      </c>
    </row>
    <row r="4803" spans="1:12" x14ac:dyDescent="0.2">
      <c r="A4803" s="149" t="s">
        <v>2920</v>
      </c>
      <c r="D4803" s="149" t="s">
        <v>9983</v>
      </c>
      <c r="E4803" s="149">
        <f t="shared" si="75"/>
        <v>30300821</v>
      </c>
      <c r="F4803" s="149" t="s">
        <v>1250</v>
      </c>
      <c r="G4803" s="149" t="s">
        <v>9786</v>
      </c>
      <c r="H4803" s="149" t="s">
        <v>4068</v>
      </c>
      <c r="I4803" s="149" t="s">
        <v>9984</v>
      </c>
    </row>
    <row r="4804" spans="1:12" x14ac:dyDescent="0.2">
      <c r="A4804" s="149" t="s">
        <v>2920</v>
      </c>
      <c r="D4804" s="149" t="s">
        <v>9985</v>
      </c>
      <c r="E4804" s="149">
        <f t="shared" si="75"/>
        <v>30300822</v>
      </c>
      <c r="F4804" s="149" t="s">
        <v>1250</v>
      </c>
      <c r="G4804" s="149" t="s">
        <v>9786</v>
      </c>
      <c r="H4804" s="149" t="s">
        <v>4068</v>
      </c>
      <c r="I4804" s="149" t="s">
        <v>7179</v>
      </c>
    </row>
    <row r="4805" spans="1:12" x14ac:dyDescent="0.2">
      <c r="A4805" s="149" t="s">
        <v>2920</v>
      </c>
      <c r="D4805" s="149" t="s">
        <v>7180</v>
      </c>
      <c r="E4805" s="149">
        <f t="shared" si="75"/>
        <v>30300823</v>
      </c>
      <c r="F4805" s="149" t="s">
        <v>1250</v>
      </c>
      <c r="G4805" s="149" t="s">
        <v>9786</v>
      </c>
      <c r="H4805" s="149" t="s">
        <v>4068</v>
      </c>
      <c r="I4805" s="149" t="s">
        <v>7181</v>
      </c>
    </row>
    <row r="4806" spans="1:12" x14ac:dyDescent="0.2">
      <c r="A4806" s="149" t="s">
        <v>2920</v>
      </c>
      <c r="D4806" s="149" t="s">
        <v>7182</v>
      </c>
      <c r="E4806" s="149">
        <f t="shared" si="75"/>
        <v>30300824</v>
      </c>
      <c r="F4806" s="149" t="s">
        <v>1250</v>
      </c>
      <c r="G4806" s="149" t="s">
        <v>9786</v>
      </c>
      <c r="H4806" s="149" t="s">
        <v>4068</v>
      </c>
      <c r="I4806" s="149" t="s">
        <v>7183</v>
      </c>
    </row>
    <row r="4807" spans="1:12" x14ac:dyDescent="0.2">
      <c r="A4807" s="149" t="s">
        <v>2920</v>
      </c>
      <c r="D4807" s="149" t="s">
        <v>7184</v>
      </c>
      <c r="E4807" s="149">
        <f t="shared" si="75"/>
        <v>30300825</v>
      </c>
      <c r="F4807" s="149" t="s">
        <v>1250</v>
      </c>
      <c r="G4807" s="149" t="s">
        <v>9786</v>
      </c>
      <c r="H4807" s="149" t="s">
        <v>4068</v>
      </c>
      <c r="I4807" s="149" t="s">
        <v>4031</v>
      </c>
    </row>
    <row r="4808" spans="1:12" x14ac:dyDescent="0.2">
      <c r="A4808" s="149" t="s">
        <v>2920</v>
      </c>
      <c r="D4808" s="149" t="s">
        <v>7185</v>
      </c>
      <c r="E4808" s="149">
        <f t="shared" si="75"/>
        <v>30300826</v>
      </c>
      <c r="F4808" s="149" t="s">
        <v>1250</v>
      </c>
      <c r="G4808" s="149" t="s">
        <v>9786</v>
      </c>
      <c r="H4808" s="149" t="s">
        <v>4068</v>
      </c>
      <c r="I4808" s="149" t="s">
        <v>7186</v>
      </c>
    </row>
    <row r="4809" spans="1:12" x14ac:dyDescent="0.2">
      <c r="A4809" s="149" t="s">
        <v>2920</v>
      </c>
      <c r="D4809" s="149" t="s">
        <v>7187</v>
      </c>
      <c r="E4809" s="149">
        <f t="shared" si="75"/>
        <v>30300827</v>
      </c>
      <c r="F4809" s="149" t="s">
        <v>1250</v>
      </c>
      <c r="G4809" s="149" t="s">
        <v>9786</v>
      </c>
      <c r="H4809" s="149" t="s">
        <v>4068</v>
      </c>
      <c r="I4809" s="149" t="s">
        <v>7188</v>
      </c>
    </row>
    <row r="4810" spans="1:12" x14ac:dyDescent="0.2">
      <c r="A4810" s="149" t="s">
        <v>2920</v>
      </c>
      <c r="D4810" s="149" t="s">
        <v>7189</v>
      </c>
      <c r="E4810" s="149">
        <f t="shared" si="75"/>
        <v>30300828</v>
      </c>
      <c r="F4810" s="149" t="s">
        <v>1250</v>
      </c>
      <c r="G4810" s="149" t="s">
        <v>9786</v>
      </c>
      <c r="H4810" s="149" t="s">
        <v>4068</v>
      </c>
      <c r="I4810" s="149" t="s">
        <v>7190</v>
      </c>
    </row>
    <row r="4811" spans="1:12" x14ac:dyDescent="0.2">
      <c r="A4811" s="149" t="s">
        <v>2920</v>
      </c>
      <c r="D4811" s="149" t="s">
        <v>9994</v>
      </c>
      <c r="E4811" s="149">
        <f t="shared" si="75"/>
        <v>30300829</v>
      </c>
      <c r="F4811" s="149" t="s">
        <v>1250</v>
      </c>
      <c r="G4811" s="149" t="s">
        <v>9786</v>
      </c>
      <c r="H4811" s="149" t="s">
        <v>4068</v>
      </c>
      <c r="I4811" s="149" t="s">
        <v>9995</v>
      </c>
    </row>
    <row r="4812" spans="1:12" x14ac:dyDescent="0.2">
      <c r="A4812" s="149" t="s">
        <v>2920</v>
      </c>
      <c r="D4812" s="149" t="s">
        <v>9996</v>
      </c>
      <c r="E4812" s="149">
        <f t="shared" si="75"/>
        <v>30300831</v>
      </c>
      <c r="F4812" s="149" t="s">
        <v>1250</v>
      </c>
      <c r="G4812" s="149" t="s">
        <v>9786</v>
      </c>
      <c r="H4812" s="149" t="s">
        <v>4068</v>
      </c>
      <c r="I4812" s="149" t="s">
        <v>9997</v>
      </c>
      <c r="K4812" s="151">
        <v>36690</v>
      </c>
      <c r="L4812" s="149" t="s">
        <v>9998</v>
      </c>
    </row>
    <row r="4813" spans="1:12" x14ac:dyDescent="0.2">
      <c r="A4813" s="149" t="s">
        <v>2920</v>
      </c>
      <c r="D4813" s="149" t="s">
        <v>9999</v>
      </c>
      <c r="E4813" s="149">
        <f t="shared" si="75"/>
        <v>30300832</v>
      </c>
      <c r="F4813" s="149" t="s">
        <v>1250</v>
      </c>
      <c r="G4813" s="149" t="s">
        <v>9786</v>
      </c>
      <c r="H4813" s="149" t="s">
        <v>4068</v>
      </c>
      <c r="I4813" s="149" t="s">
        <v>10000</v>
      </c>
      <c r="K4813" s="151">
        <v>36690</v>
      </c>
      <c r="L4813" s="149" t="s">
        <v>10001</v>
      </c>
    </row>
    <row r="4814" spans="1:12" x14ac:dyDescent="0.2">
      <c r="A4814" s="149" t="s">
        <v>2920</v>
      </c>
      <c r="D4814" s="149" t="s">
        <v>10002</v>
      </c>
      <c r="E4814" s="149">
        <f t="shared" si="75"/>
        <v>30300833</v>
      </c>
      <c r="F4814" s="149" t="s">
        <v>1250</v>
      </c>
      <c r="G4814" s="149" t="s">
        <v>9786</v>
      </c>
      <c r="H4814" s="149" t="s">
        <v>4068</v>
      </c>
      <c r="I4814" s="149" t="s">
        <v>10003</v>
      </c>
      <c r="K4814" s="151">
        <v>36690</v>
      </c>
      <c r="L4814" s="149" t="s">
        <v>10004</v>
      </c>
    </row>
    <row r="4815" spans="1:12" x14ac:dyDescent="0.2">
      <c r="A4815" s="149" t="s">
        <v>2920</v>
      </c>
      <c r="D4815" s="149" t="s">
        <v>10005</v>
      </c>
      <c r="E4815" s="149">
        <f t="shared" si="75"/>
        <v>30300834</v>
      </c>
      <c r="F4815" s="149" t="s">
        <v>1250</v>
      </c>
      <c r="G4815" s="149" t="s">
        <v>9786</v>
      </c>
      <c r="H4815" s="149" t="s">
        <v>4068</v>
      </c>
      <c r="I4815" s="149" t="s">
        <v>10006</v>
      </c>
    </row>
    <row r="4816" spans="1:12" x14ac:dyDescent="0.2">
      <c r="A4816" s="149" t="s">
        <v>2920</v>
      </c>
      <c r="D4816" s="149" t="s">
        <v>10007</v>
      </c>
      <c r="E4816" s="149">
        <f t="shared" si="75"/>
        <v>30300841</v>
      </c>
      <c r="F4816" s="149" t="s">
        <v>1250</v>
      </c>
      <c r="G4816" s="149" t="s">
        <v>9786</v>
      </c>
      <c r="H4816" s="149" t="s">
        <v>4068</v>
      </c>
      <c r="I4816" s="149" t="s">
        <v>10008</v>
      </c>
    </row>
    <row r="4817" spans="1:9" x14ac:dyDescent="0.2">
      <c r="A4817" s="149" t="s">
        <v>2920</v>
      </c>
      <c r="D4817" s="149" t="s">
        <v>10009</v>
      </c>
      <c r="E4817" s="149">
        <f t="shared" si="75"/>
        <v>30300842</v>
      </c>
      <c r="F4817" s="149" t="s">
        <v>1250</v>
      </c>
      <c r="G4817" s="149" t="s">
        <v>9786</v>
      </c>
      <c r="H4817" s="149" t="s">
        <v>4068</v>
      </c>
      <c r="I4817" s="149" t="s">
        <v>10010</v>
      </c>
    </row>
    <row r="4818" spans="1:9" x14ac:dyDescent="0.2">
      <c r="A4818" s="149" t="s">
        <v>2920</v>
      </c>
      <c r="D4818" s="149" t="s">
        <v>10011</v>
      </c>
      <c r="E4818" s="149">
        <f t="shared" si="75"/>
        <v>30300899</v>
      </c>
      <c r="F4818" s="149" t="s">
        <v>1250</v>
      </c>
      <c r="G4818" s="149" t="s">
        <v>9786</v>
      </c>
      <c r="H4818" s="149" t="s">
        <v>4068</v>
      </c>
      <c r="I4818" s="149" t="s">
        <v>10012</v>
      </c>
    </row>
    <row r="4819" spans="1:9" x14ac:dyDescent="0.2">
      <c r="A4819" s="149" t="s">
        <v>2920</v>
      </c>
      <c r="D4819" s="149" t="s">
        <v>10013</v>
      </c>
      <c r="E4819" s="149">
        <f t="shared" si="75"/>
        <v>30300901</v>
      </c>
      <c r="F4819" s="149" t="s">
        <v>1250</v>
      </c>
      <c r="G4819" s="149" t="s">
        <v>9786</v>
      </c>
      <c r="H4819" s="149" t="s">
        <v>10014</v>
      </c>
      <c r="I4819" s="149" t="s">
        <v>10015</v>
      </c>
    </row>
    <row r="4820" spans="1:9" x14ac:dyDescent="0.2">
      <c r="A4820" s="149" t="s">
        <v>2920</v>
      </c>
      <c r="D4820" s="149" t="s">
        <v>10016</v>
      </c>
      <c r="E4820" s="149">
        <f t="shared" si="75"/>
        <v>30300904</v>
      </c>
      <c r="F4820" s="149" t="s">
        <v>1250</v>
      </c>
      <c r="G4820" s="149" t="s">
        <v>9786</v>
      </c>
      <c r="H4820" s="149" t="s">
        <v>10014</v>
      </c>
      <c r="I4820" s="149" t="s">
        <v>12785</v>
      </c>
    </row>
    <row r="4821" spans="1:9" x14ac:dyDescent="0.2">
      <c r="A4821" s="149" t="s">
        <v>2920</v>
      </c>
      <c r="D4821" s="149" t="s">
        <v>12786</v>
      </c>
      <c r="E4821" s="149">
        <f t="shared" si="75"/>
        <v>30300906</v>
      </c>
      <c r="F4821" s="149" t="s">
        <v>1250</v>
      </c>
      <c r="G4821" s="149" t="s">
        <v>9786</v>
      </c>
      <c r="H4821" s="149" t="s">
        <v>10014</v>
      </c>
      <c r="I4821" s="149" t="s">
        <v>12787</v>
      </c>
    </row>
    <row r="4822" spans="1:9" x14ac:dyDescent="0.2">
      <c r="A4822" s="149" t="s">
        <v>2920</v>
      </c>
      <c r="D4822" s="149" t="s">
        <v>12788</v>
      </c>
      <c r="E4822" s="149">
        <f t="shared" si="75"/>
        <v>30300907</v>
      </c>
      <c r="F4822" s="149" t="s">
        <v>1250</v>
      </c>
      <c r="G4822" s="149" t="s">
        <v>9786</v>
      </c>
      <c r="H4822" s="149" t="s">
        <v>10014</v>
      </c>
      <c r="I4822" s="149" t="s">
        <v>12789</v>
      </c>
    </row>
    <row r="4823" spans="1:9" x14ac:dyDescent="0.2">
      <c r="A4823" s="149" t="s">
        <v>2920</v>
      </c>
      <c r="D4823" s="149" t="s">
        <v>12790</v>
      </c>
      <c r="E4823" s="149">
        <f t="shared" si="75"/>
        <v>30300908</v>
      </c>
      <c r="F4823" s="149" t="s">
        <v>1250</v>
      </c>
      <c r="G4823" s="149" t="s">
        <v>9786</v>
      </c>
      <c r="H4823" s="149" t="s">
        <v>10014</v>
      </c>
      <c r="I4823" s="149" t="s">
        <v>12791</v>
      </c>
    </row>
    <row r="4824" spans="1:9" x14ac:dyDescent="0.2">
      <c r="A4824" s="149" t="s">
        <v>2920</v>
      </c>
      <c r="D4824" s="149" t="s">
        <v>12792</v>
      </c>
      <c r="E4824" s="149">
        <f t="shared" si="75"/>
        <v>30300910</v>
      </c>
      <c r="F4824" s="149" t="s">
        <v>1250</v>
      </c>
      <c r="G4824" s="149" t="s">
        <v>9786</v>
      </c>
      <c r="H4824" s="149" t="s">
        <v>10014</v>
      </c>
      <c r="I4824" s="149" t="s">
        <v>12793</v>
      </c>
    </row>
    <row r="4825" spans="1:9" x14ac:dyDescent="0.2">
      <c r="A4825" s="149" t="s">
        <v>2920</v>
      </c>
      <c r="D4825" s="149" t="s">
        <v>12794</v>
      </c>
      <c r="E4825" s="149">
        <f t="shared" si="75"/>
        <v>30300911</v>
      </c>
      <c r="F4825" s="149" t="s">
        <v>1250</v>
      </c>
      <c r="G4825" s="149" t="s">
        <v>9786</v>
      </c>
      <c r="H4825" s="149" t="s">
        <v>10014</v>
      </c>
      <c r="I4825" s="149" t="s">
        <v>12795</v>
      </c>
    </row>
    <row r="4826" spans="1:9" x14ac:dyDescent="0.2">
      <c r="A4826" s="149" t="s">
        <v>2920</v>
      </c>
      <c r="D4826" s="149" t="s">
        <v>12796</v>
      </c>
      <c r="E4826" s="149">
        <f t="shared" si="75"/>
        <v>30300912</v>
      </c>
      <c r="F4826" s="149" t="s">
        <v>1250</v>
      </c>
      <c r="G4826" s="149" t="s">
        <v>9786</v>
      </c>
      <c r="H4826" s="149" t="s">
        <v>10014</v>
      </c>
      <c r="I4826" s="149" t="s">
        <v>6378</v>
      </c>
    </row>
    <row r="4827" spans="1:9" x14ac:dyDescent="0.2">
      <c r="A4827" s="149" t="s">
        <v>2920</v>
      </c>
      <c r="D4827" s="149" t="s">
        <v>12797</v>
      </c>
      <c r="E4827" s="149">
        <f t="shared" si="75"/>
        <v>30300913</v>
      </c>
      <c r="F4827" s="149" t="s">
        <v>1250</v>
      </c>
      <c r="G4827" s="149" t="s">
        <v>9786</v>
      </c>
      <c r="H4827" s="149" t="s">
        <v>10014</v>
      </c>
      <c r="I4827" s="149" t="s">
        <v>12798</v>
      </c>
    </row>
    <row r="4828" spans="1:9" x14ac:dyDescent="0.2">
      <c r="A4828" s="149" t="s">
        <v>2920</v>
      </c>
      <c r="D4828" s="149" t="s">
        <v>12799</v>
      </c>
      <c r="E4828" s="149">
        <f t="shared" si="75"/>
        <v>30300914</v>
      </c>
      <c r="F4828" s="149" t="s">
        <v>1250</v>
      </c>
      <c r="G4828" s="149" t="s">
        <v>9786</v>
      </c>
      <c r="H4828" s="149" t="s">
        <v>10014</v>
      </c>
      <c r="I4828" s="149" t="s">
        <v>10026</v>
      </c>
    </row>
    <row r="4829" spans="1:9" x14ac:dyDescent="0.2">
      <c r="A4829" s="149" t="s">
        <v>2920</v>
      </c>
      <c r="D4829" s="149" t="s">
        <v>10027</v>
      </c>
      <c r="E4829" s="149">
        <f t="shared" si="75"/>
        <v>30300915</v>
      </c>
      <c r="F4829" s="149" t="s">
        <v>1250</v>
      </c>
      <c r="G4829" s="149" t="s">
        <v>9786</v>
      </c>
      <c r="H4829" s="149" t="s">
        <v>10014</v>
      </c>
      <c r="I4829" s="149" t="s">
        <v>10028</v>
      </c>
    </row>
    <row r="4830" spans="1:9" x14ac:dyDescent="0.2">
      <c r="A4830" s="149" t="s">
        <v>2920</v>
      </c>
      <c r="D4830" s="149" t="s">
        <v>10029</v>
      </c>
      <c r="E4830" s="149">
        <f t="shared" si="75"/>
        <v>30300916</v>
      </c>
      <c r="F4830" s="149" t="s">
        <v>1250</v>
      </c>
      <c r="G4830" s="149" t="s">
        <v>9786</v>
      </c>
      <c r="H4830" s="149" t="s">
        <v>10014</v>
      </c>
      <c r="I4830" s="149" t="s">
        <v>10030</v>
      </c>
    </row>
    <row r="4831" spans="1:9" x14ac:dyDescent="0.2">
      <c r="A4831" s="149" t="s">
        <v>2920</v>
      </c>
      <c r="D4831" s="149" t="s">
        <v>10031</v>
      </c>
      <c r="E4831" s="149">
        <f t="shared" si="75"/>
        <v>30300917</v>
      </c>
      <c r="F4831" s="149" t="s">
        <v>1250</v>
      </c>
      <c r="G4831" s="149" t="s">
        <v>9786</v>
      </c>
      <c r="H4831" s="149" t="s">
        <v>10014</v>
      </c>
      <c r="I4831" s="149" t="s">
        <v>10032</v>
      </c>
    </row>
    <row r="4832" spans="1:9" x14ac:dyDescent="0.2">
      <c r="A4832" s="149" t="s">
        <v>2920</v>
      </c>
      <c r="D4832" s="149" t="s">
        <v>10033</v>
      </c>
      <c r="E4832" s="149">
        <f t="shared" si="75"/>
        <v>30300918</v>
      </c>
      <c r="F4832" s="149" t="s">
        <v>1250</v>
      </c>
      <c r="G4832" s="149" t="s">
        <v>9786</v>
      </c>
      <c r="H4832" s="149" t="s">
        <v>10014</v>
      </c>
      <c r="I4832" s="149" t="s">
        <v>10034</v>
      </c>
    </row>
    <row r="4833" spans="1:9" x14ac:dyDescent="0.2">
      <c r="A4833" s="149" t="s">
        <v>2920</v>
      </c>
      <c r="D4833" s="149" t="s">
        <v>10035</v>
      </c>
      <c r="E4833" s="149">
        <f t="shared" si="75"/>
        <v>30300919</v>
      </c>
      <c r="F4833" s="149" t="s">
        <v>1250</v>
      </c>
      <c r="G4833" s="149" t="s">
        <v>9786</v>
      </c>
      <c r="H4833" s="149" t="s">
        <v>10014</v>
      </c>
      <c r="I4833" s="149" t="s">
        <v>10036</v>
      </c>
    </row>
    <row r="4834" spans="1:9" x14ac:dyDescent="0.2">
      <c r="A4834" s="149" t="s">
        <v>2920</v>
      </c>
      <c r="D4834" s="149" t="s">
        <v>10037</v>
      </c>
      <c r="E4834" s="149">
        <f t="shared" si="75"/>
        <v>30300920</v>
      </c>
      <c r="F4834" s="149" t="s">
        <v>1250</v>
      </c>
      <c r="G4834" s="149" t="s">
        <v>9786</v>
      </c>
      <c r="H4834" s="149" t="s">
        <v>10014</v>
      </c>
      <c r="I4834" s="149" t="s">
        <v>10038</v>
      </c>
    </row>
    <row r="4835" spans="1:9" x14ac:dyDescent="0.2">
      <c r="A4835" s="149" t="s">
        <v>2920</v>
      </c>
      <c r="D4835" s="149" t="s">
        <v>10039</v>
      </c>
      <c r="E4835" s="149">
        <f t="shared" si="75"/>
        <v>30300921</v>
      </c>
      <c r="F4835" s="149" t="s">
        <v>1250</v>
      </c>
      <c r="G4835" s="149" t="s">
        <v>9786</v>
      </c>
      <c r="H4835" s="149" t="s">
        <v>10014</v>
      </c>
      <c r="I4835" s="149" t="s">
        <v>10040</v>
      </c>
    </row>
    <row r="4836" spans="1:9" x14ac:dyDescent="0.2">
      <c r="A4836" s="149" t="s">
        <v>2920</v>
      </c>
      <c r="D4836" s="149" t="s">
        <v>10041</v>
      </c>
      <c r="E4836" s="149">
        <f t="shared" si="75"/>
        <v>30300922</v>
      </c>
      <c r="F4836" s="149" t="s">
        <v>1250</v>
      </c>
      <c r="G4836" s="149" t="s">
        <v>9786</v>
      </c>
      <c r="H4836" s="149" t="s">
        <v>10014</v>
      </c>
      <c r="I4836" s="149" t="s">
        <v>10042</v>
      </c>
    </row>
    <row r="4837" spans="1:9" x14ac:dyDescent="0.2">
      <c r="A4837" s="149" t="s">
        <v>2920</v>
      </c>
      <c r="D4837" s="149" t="s">
        <v>10043</v>
      </c>
      <c r="E4837" s="149">
        <f t="shared" si="75"/>
        <v>30300923</v>
      </c>
      <c r="F4837" s="149" t="s">
        <v>1250</v>
      </c>
      <c r="G4837" s="149" t="s">
        <v>9786</v>
      </c>
      <c r="H4837" s="149" t="s">
        <v>10014</v>
      </c>
      <c r="I4837" s="149" t="s">
        <v>10044</v>
      </c>
    </row>
    <row r="4838" spans="1:9" x14ac:dyDescent="0.2">
      <c r="A4838" s="149" t="s">
        <v>2920</v>
      </c>
      <c r="D4838" s="149" t="s">
        <v>10045</v>
      </c>
      <c r="E4838" s="149">
        <f t="shared" si="75"/>
        <v>30300924</v>
      </c>
      <c r="F4838" s="149" t="s">
        <v>1250</v>
      </c>
      <c r="G4838" s="149" t="s">
        <v>9786</v>
      </c>
      <c r="H4838" s="149" t="s">
        <v>10014</v>
      </c>
      <c r="I4838" s="149" t="s">
        <v>10046</v>
      </c>
    </row>
    <row r="4839" spans="1:9" x14ac:dyDescent="0.2">
      <c r="A4839" s="149" t="s">
        <v>2920</v>
      </c>
      <c r="D4839" s="149" t="s">
        <v>10047</v>
      </c>
      <c r="E4839" s="149">
        <f t="shared" si="75"/>
        <v>30300925</v>
      </c>
      <c r="F4839" s="149" t="s">
        <v>1250</v>
      </c>
      <c r="G4839" s="149" t="s">
        <v>9786</v>
      </c>
      <c r="H4839" s="149" t="s">
        <v>10014</v>
      </c>
      <c r="I4839" s="149" t="s">
        <v>10048</v>
      </c>
    </row>
    <row r="4840" spans="1:9" x14ac:dyDescent="0.2">
      <c r="A4840" s="149" t="s">
        <v>2920</v>
      </c>
      <c r="D4840" s="149" t="s">
        <v>10049</v>
      </c>
      <c r="E4840" s="149">
        <f t="shared" si="75"/>
        <v>30300926</v>
      </c>
      <c r="F4840" s="149" t="s">
        <v>1250</v>
      </c>
      <c r="G4840" s="149" t="s">
        <v>9786</v>
      </c>
      <c r="H4840" s="149" t="s">
        <v>10014</v>
      </c>
      <c r="I4840" s="149" t="s">
        <v>10050</v>
      </c>
    </row>
    <row r="4841" spans="1:9" x14ac:dyDescent="0.2">
      <c r="A4841" s="149" t="s">
        <v>2920</v>
      </c>
      <c r="D4841" s="149" t="s">
        <v>12825</v>
      </c>
      <c r="E4841" s="149">
        <f t="shared" si="75"/>
        <v>30300927</v>
      </c>
      <c r="F4841" s="149" t="s">
        <v>1250</v>
      </c>
      <c r="G4841" s="149" t="s">
        <v>9786</v>
      </c>
      <c r="H4841" s="149" t="s">
        <v>10014</v>
      </c>
      <c r="I4841" s="149" t="s">
        <v>12826</v>
      </c>
    </row>
    <row r="4842" spans="1:9" x14ac:dyDescent="0.2">
      <c r="A4842" s="149" t="s">
        <v>2920</v>
      </c>
      <c r="D4842" s="149" t="s">
        <v>12827</v>
      </c>
      <c r="E4842" s="149">
        <f t="shared" si="75"/>
        <v>30300928</v>
      </c>
      <c r="F4842" s="149" t="s">
        <v>1250</v>
      </c>
      <c r="G4842" s="149" t="s">
        <v>9786</v>
      </c>
      <c r="H4842" s="149" t="s">
        <v>10014</v>
      </c>
      <c r="I4842" s="149" t="s">
        <v>12828</v>
      </c>
    </row>
    <row r="4843" spans="1:9" x14ac:dyDescent="0.2">
      <c r="A4843" s="149" t="s">
        <v>2920</v>
      </c>
      <c r="D4843" s="149" t="s">
        <v>12829</v>
      </c>
      <c r="E4843" s="149">
        <f t="shared" si="75"/>
        <v>30300929</v>
      </c>
      <c r="F4843" s="149" t="s">
        <v>1250</v>
      </c>
      <c r="G4843" s="149" t="s">
        <v>9786</v>
      </c>
      <c r="H4843" s="149" t="s">
        <v>10014</v>
      </c>
      <c r="I4843" s="149" t="s">
        <v>12830</v>
      </c>
    </row>
    <row r="4844" spans="1:9" x14ac:dyDescent="0.2">
      <c r="A4844" s="149" t="s">
        <v>2920</v>
      </c>
      <c r="D4844" s="149" t="s">
        <v>12831</v>
      </c>
      <c r="E4844" s="149">
        <f t="shared" si="75"/>
        <v>30300930</v>
      </c>
      <c r="F4844" s="149" t="s">
        <v>1250</v>
      </c>
      <c r="G4844" s="149" t="s">
        <v>9786</v>
      </c>
      <c r="H4844" s="149" t="s">
        <v>10014</v>
      </c>
      <c r="I4844" s="149" t="s">
        <v>12832</v>
      </c>
    </row>
    <row r="4845" spans="1:9" x14ac:dyDescent="0.2">
      <c r="A4845" s="149" t="s">
        <v>2920</v>
      </c>
      <c r="D4845" s="149" t="s">
        <v>12833</v>
      </c>
      <c r="E4845" s="149">
        <f t="shared" si="75"/>
        <v>30300931</v>
      </c>
      <c r="F4845" s="149" t="s">
        <v>1250</v>
      </c>
      <c r="G4845" s="149" t="s">
        <v>9786</v>
      </c>
      <c r="H4845" s="149" t="s">
        <v>10014</v>
      </c>
      <c r="I4845" s="149" t="s">
        <v>12834</v>
      </c>
    </row>
    <row r="4846" spans="1:9" x14ac:dyDescent="0.2">
      <c r="A4846" s="149" t="s">
        <v>2920</v>
      </c>
      <c r="D4846" s="149" t="s">
        <v>12835</v>
      </c>
      <c r="E4846" s="149">
        <f t="shared" si="75"/>
        <v>30300932</v>
      </c>
      <c r="F4846" s="149" t="s">
        <v>1250</v>
      </c>
      <c r="G4846" s="149" t="s">
        <v>9786</v>
      </c>
      <c r="H4846" s="149" t="s">
        <v>10014</v>
      </c>
      <c r="I4846" s="149" t="s">
        <v>12836</v>
      </c>
    </row>
    <row r="4847" spans="1:9" x14ac:dyDescent="0.2">
      <c r="A4847" s="149" t="s">
        <v>2920</v>
      </c>
      <c r="D4847" s="149" t="s">
        <v>12837</v>
      </c>
      <c r="E4847" s="149">
        <f t="shared" si="75"/>
        <v>30300933</v>
      </c>
      <c r="F4847" s="149" t="s">
        <v>1250</v>
      </c>
      <c r="G4847" s="149" t="s">
        <v>9786</v>
      </c>
      <c r="H4847" s="149" t="s">
        <v>10014</v>
      </c>
      <c r="I4847" s="149" t="s">
        <v>12838</v>
      </c>
    </row>
    <row r="4848" spans="1:9" x14ac:dyDescent="0.2">
      <c r="A4848" s="149" t="s">
        <v>2920</v>
      </c>
      <c r="D4848" s="149" t="s">
        <v>12839</v>
      </c>
      <c r="E4848" s="149">
        <f t="shared" si="75"/>
        <v>30300934</v>
      </c>
      <c r="F4848" s="149" t="s">
        <v>1250</v>
      </c>
      <c r="G4848" s="149" t="s">
        <v>9786</v>
      </c>
      <c r="H4848" s="149" t="s">
        <v>10014</v>
      </c>
      <c r="I4848" s="149" t="s">
        <v>12840</v>
      </c>
    </row>
    <row r="4849" spans="1:9" x14ac:dyDescent="0.2">
      <c r="A4849" s="149" t="s">
        <v>2920</v>
      </c>
      <c r="D4849" s="149" t="s">
        <v>12841</v>
      </c>
      <c r="E4849" s="149">
        <f t="shared" si="75"/>
        <v>30300935</v>
      </c>
      <c r="F4849" s="149" t="s">
        <v>1250</v>
      </c>
      <c r="G4849" s="149" t="s">
        <v>9786</v>
      </c>
      <c r="H4849" s="149" t="s">
        <v>10014</v>
      </c>
      <c r="I4849" s="149" t="s">
        <v>12842</v>
      </c>
    </row>
    <row r="4850" spans="1:9" x14ac:dyDescent="0.2">
      <c r="A4850" s="149" t="s">
        <v>2920</v>
      </c>
      <c r="D4850" s="149" t="s">
        <v>12843</v>
      </c>
      <c r="E4850" s="149">
        <f t="shared" si="75"/>
        <v>30300936</v>
      </c>
      <c r="F4850" s="149" t="s">
        <v>1250</v>
      </c>
      <c r="G4850" s="149" t="s">
        <v>9786</v>
      </c>
      <c r="H4850" s="149" t="s">
        <v>10014</v>
      </c>
      <c r="I4850" s="149" t="s">
        <v>12844</v>
      </c>
    </row>
    <row r="4851" spans="1:9" x14ac:dyDescent="0.2">
      <c r="A4851" s="149" t="s">
        <v>2920</v>
      </c>
      <c r="D4851" s="149" t="s">
        <v>12845</v>
      </c>
      <c r="E4851" s="149">
        <f t="shared" si="75"/>
        <v>30300998</v>
      </c>
      <c r="F4851" s="149" t="s">
        <v>1250</v>
      </c>
      <c r="G4851" s="149" t="s">
        <v>9786</v>
      </c>
      <c r="H4851" s="149" t="s">
        <v>10014</v>
      </c>
      <c r="I4851" s="149" t="s">
        <v>6243</v>
      </c>
    </row>
    <row r="4852" spans="1:9" x14ac:dyDescent="0.2">
      <c r="A4852" s="149" t="s">
        <v>2920</v>
      </c>
      <c r="D4852" s="149" t="s">
        <v>12846</v>
      </c>
      <c r="E4852" s="149">
        <f t="shared" si="75"/>
        <v>30300999</v>
      </c>
      <c r="F4852" s="149" t="s">
        <v>1250</v>
      </c>
      <c r="G4852" s="149" t="s">
        <v>9786</v>
      </c>
      <c r="H4852" s="149" t="s">
        <v>10014</v>
      </c>
      <c r="I4852" s="149" t="s">
        <v>6243</v>
      </c>
    </row>
    <row r="4853" spans="1:9" x14ac:dyDescent="0.2">
      <c r="A4853" s="149" t="s">
        <v>2920</v>
      </c>
      <c r="D4853" s="149" t="s">
        <v>12847</v>
      </c>
      <c r="E4853" s="149">
        <f t="shared" si="75"/>
        <v>30301001</v>
      </c>
      <c r="F4853" s="149" t="s">
        <v>1250</v>
      </c>
      <c r="G4853" s="149" t="s">
        <v>9786</v>
      </c>
      <c r="H4853" s="149" t="s">
        <v>12848</v>
      </c>
      <c r="I4853" s="149" t="s">
        <v>12849</v>
      </c>
    </row>
    <row r="4854" spans="1:9" x14ac:dyDescent="0.2">
      <c r="A4854" s="149" t="s">
        <v>2920</v>
      </c>
      <c r="D4854" s="149" t="s">
        <v>12850</v>
      </c>
      <c r="E4854" s="149">
        <f t="shared" si="75"/>
        <v>30301002</v>
      </c>
      <c r="F4854" s="149" t="s">
        <v>1250</v>
      </c>
      <c r="G4854" s="149" t="s">
        <v>9786</v>
      </c>
      <c r="H4854" s="149" t="s">
        <v>12848</v>
      </c>
      <c r="I4854" s="149" t="s">
        <v>12851</v>
      </c>
    </row>
    <row r="4855" spans="1:9" x14ac:dyDescent="0.2">
      <c r="A4855" s="149" t="s">
        <v>2920</v>
      </c>
      <c r="D4855" s="149" t="s">
        <v>12852</v>
      </c>
      <c r="E4855" s="149">
        <f t="shared" si="75"/>
        <v>30301003</v>
      </c>
      <c r="F4855" s="149" t="s">
        <v>1250</v>
      </c>
      <c r="G4855" s="149" t="s">
        <v>9786</v>
      </c>
      <c r="H4855" s="149" t="s">
        <v>12848</v>
      </c>
      <c r="I4855" s="149" t="s">
        <v>12853</v>
      </c>
    </row>
    <row r="4856" spans="1:9" x14ac:dyDescent="0.2">
      <c r="A4856" s="149" t="s">
        <v>2920</v>
      </c>
      <c r="D4856" s="149" t="s">
        <v>12854</v>
      </c>
      <c r="E4856" s="149">
        <f t="shared" si="75"/>
        <v>30301004</v>
      </c>
      <c r="F4856" s="149" t="s">
        <v>1250</v>
      </c>
      <c r="G4856" s="149" t="s">
        <v>9786</v>
      </c>
      <c r="H4856" s="149" t="s">
        <v>12848</v>
      </c>
      <c r="I4856" s="149" t="s">
        <v>12855</v>
      </c>
    </row>
    <row r="4857" spans="1:9" x14ac:dyDescent="0.2">
      <c r="A4857" s="149" t="s">
        <v>2920</v>
      </c>
      <c r="D4857" s="149" t="s">
        <v>12856</v>
      </c>
      <c r="E4857" s="149">
        <f t="shared" si="75"/>
        <v>30301005</v>
      </c>
      <c r="F4857" s="149" t="s">
        <v>1250</v>
      </c>
      <c r="G4857" s="149" t="s">
        <v>9786</v>
      </c>
      <c r="H4857" s="149" t="s">
        <v>12848</v>
      </c>
      <c r="I4857" s="149" t="s">
        <v>12857</v>
      </c>
    </row>
    <row r="4858" spans="1:9" x14ac:dyDescent="0.2">
      <c r="A4858" s="149" t="s">
        <v>2920</v>
      </c>
      <c r="D4858" s="149" t="s">
        <v>12858</v>
      </c>
      <c r="E4858" s="149">
        <f t="shared" si="75"/>
        <v>30301006</v>
      </c>
      <c r="F4858" s="149" t="s">
        <v>1250</v>
      </c>
      <c r="G4858" s="149" t="s">
        <v>9786</v>
      </c>
      <c r="H4858" s="149" t="s">
        <v>12848</v>
      </c>
      <c r="I4858" s="149" t="s">
        <v>12859</v>
      </c>
    </row>
    <row r="4859" spans="1:9" x14ac:dyDescent="0.2">
      <c r="A4859" s="149" t="s">
        <v>2920</v>
      </c>
      <c r="D4859" s="149" t="s">
        <v>12860</v>
      </c>
      <c r="E4859" s="149">
        <f t="shared" si="75"/>
        <v>30301007</v>
      </c>
      <c r="F4859" s="149" t="s">
        <v>1250</v>
      </c>
      <c r="G4859" s="149" t="s">
        <v>9786</v>
      </c>
      <c r="H4859" s="149" t="s">
        <v>12848</v>
      </c>
      <c r="I4859" s="149" t="s">
        <v>12861</v>
      </c>
    </row>
    <row r="4860" spans="1:9" x14ac:dyDescent="0.2">
      <c r="A4860" s="149" t="s">
        <v>2920</v>
      </c>
      <c r="D4860" s="149" t="s">
        <v>12862</v>
      </c>
      <c r="E4860" s="149">
        <f t="shared" si="75"/>
        <v>30301008</v>
      </c>
      <c r="F4860" s="149" t="s">
        <v>1250</v>
      </c>
      <c r="G4860" s="149" t="s">
        <v>9786</v>
      </c>
      <c r="H4860" s="149" t="s">
        <v>12848</v>
      </c>
      <c r="I4860" s="149" t="s">
        <v>12863</v>
      </c>
    </row>
    <row r="4861" spans="1:9" x14ac:dyDescent="0.2">
      <c r="A4861" s="149" t="s">
        <v>2920</v>
      </c>
      <c r="D4861" s="149" t="s">
        <v>12864</v>
      </c>
      <c r="E4861" s="149">
        <f t="shared" si="75"/>
        <v>30301009</v>
      </c>
      <c r="F4861" s="149" t="s">
        <v>1250</v>
      </c>
      <c r="G4861" s="149" t="s">
        <v>9786</v>
      </c>
      <c r="H4861" s="149" t="s">
        <v>12848</v>
      </c>
      <c r="I4861" s="149" t="s">
        <v>12865</v>
      </c>
    </row>
    <row r="4862" spans="1:9" x14ac:dyDescent="0.2">
      <c r="A4862" s="149" t="s">
        <v>2920</v>
      </c>
      <c r="D4862" s="149" t="s">
        <v>12866</v>
      </c>
      <c r="E4862" s="149">
        <f t="shared" si="75"/>
        <v>30301010</v>
      </c>
      <c r="F4862" s="149" t="s">
        <v>1250</v>
      </c>
      <c r="G4862" s="149" t="s">
        <v>9786</v>
      </c>
      <c r="H4862" s="149" t="s">
        <v>12848</v>
      </c>
      <c r="I4862" s="149" t="s">
        <v>12867</v>
      </c>
    </row>
    <row r="4863" spans="1:9" x14ac:dyDescent="0.2">
      <c r="A4863" s="149" t="s">
        <v>2920</v>
      </c>
      <c r="D4863" s="149" t="s">
        <v>12868</v>
      </c>
      <c r="E4863" s="149">
        <f t="shared" si="75"/>
        <v>30301011</v>
      </c>
      <c r="F4863" s="149" t="s">
        <v>1250</v>
      </c>
      <c r="G4863" s="149" t="s">
        <v>9786</v>
      </c>
      <c r="H4863" s="149" t="s">
        <v>12848</v>
      </c>
      <c r="I4863" s="149" t="s">
        <v>7643</v>
      </c>
    </row>
    <row r="4864" spans="1:9" x14ac:dyDescent="0.2">
      <c r="A4864" s="149" t="s">
        <v>2920</v>
      </c>
      <c r="D4864" s="149" t="s">
        <v>12869</v>
      </c>
      <c r="E4864" s="149">
        <f t="shared" si="75"/>
        <v>30301012</v>
      </c>
      <c r="F4864" s="149" t="s">
        <v>1250</v>
      </c>
      <c r="G4864" s="149" t="s">
        <v>9786</v>
      </c>
      <c r="H4864" s="149" t="s">
        <v>12848</v>
      </c>
      <c r="I4864" s="149" t="s">
        <v>12870</v>
      </c>
    </row>
    <row r="4865" spans="1:9" x14ac:dyDescent="0.2">
      <c r="A4865" s="149" t="s">
        <v>2920</v>
      </c>
      <c r="D4865" s="149" t="s">
        <v>12871</v>
      </c>
      <c r="E4865" s="149">
        <f t="shared" si="75"/>
        <v>30301013</v>
      </c>
      <c r="F4865" s="149" t="s">
        <v>1250</v>
      </c>
      <c r="G4865" s="149" t="s">
        <v>9786</v>
      </c>
      <c r="H4865" s="149" t="s">
        <v>12848</v>
      </c>
      <c r="I4865" s="149" t="s">
        <v>4025</v>
      </c>
    </row>
    <row r="4866" spans="1:9" x14ac:dyDescent="0.2">
      <c r="A4866" s="149" t="s">
        <v>2920</v>
      </c>
      <c r="D4866" s="149" t="s">
        <v>12872</v>
      </c>
      <c r="E4866" s="149">
        <f t="shared" ref="E4866:E4929" si="76">VALUE(D4866)</f>
        <v>30301014</v>
      </c>
      <c r="F4866" s="149" t="s">
        <v>1250</v>
      </c>
      <c r="G4866" s="149" t="s">
        <v>9786</v>
      </c>
      <c r="H4866" s="149" t="s">
        <v>12848</v>
      </c>
      <c r="I4866" s="149" t="s">
        <v>12873</v>
      </c>
    </row>
    <row r="4867" spans="1:9" x14ac:dyDescent="0.2">
      <c r="A4867" s="149" t="s">
        <v>2920</v>
      </c>
      <c r="D4867" s="149" t="s">
        <v>12874</v>
      </c>
      <c r="E4867" s="149">
        <f t="shared" si="76"/>
        <v>30301015</v>
      </c>
      <c r="F4867" s="149" t="s">
        <v>1250</v>
      </c>
      <c r="G4867" s="149" t="s">
        <v>9786</v>
      </c>
      <c r="H4867" s="149" t="s">
        <v>12848</v>
      </c>
      <c r="I4867" s="149" t="s">
        <v>12875</v>
      </c>
    </row>
    <row r="4868" spans="1:9" x14ac:dyDescent="0.2">
      <c r="A4868" s="149" t="s">
        <v>2920</v>
      </c>
      <c r="D4868" s="149" t="s">
        <v>12876</v>
      </c>
      <c r="E4868" s="149">
        <f t="shared" si="76"/>
        <v>30301016</v>
      </c>
      <c r="F4868" s="149" t="s">
        <v>1250</v>
      </c>
      <c r="G4868" s="149" t="s">
        <v>9786</v>
      </c>
      <c r="H4868" s="149" t="s">
        <v>12848</v>
      </c>
      <c r="I4868" s="149" t="s">
        <v>12877</v>
      </c>
    </row>
    <row r="4869" spans="1:9" x14ac:dyDescent="0.2">
      <c r="A4869" s="149" t="s">
        <v>2920</v>
      </c>
      <c r="D4869" s="149" t="s">
        <v>12878</v>
      </c>
      <c r="E4869" s="149">
        <f t="shared" si="76"/>
        <v>30301017</v>
      </c>
      <c r="F4869" s="149" t="s">
        <v>1250</v>
      </c>
      <c r="G4869" s="149" t="s">
        <v>9786</v>
      </c>
      <c r="H4869" s="149" t="s">
        <v>12848</v>
      </c>
      <c r="I4869" s="149" t="s">
        <v>12879</v>
      </c>
    </row>
    <row r="4870" spans="1:9" x14ac:dyDescent="0.2">
      <c r="A4870" s="149" t="s">
        <v>2920</v>
      </c>
      <c r="D4870" s="149" t="s">
        <v>12880</v>
      </c>
      <c r="E4870" s="149">
        <f t="shared" si="76"/>
        <v>30301018</v>
      </c>
      <c r="F4870" s="149" t="s">
        <v>1250</v>
      </c>
      <c r="G4870" s="149" t="s">
        <v>9786</v>
      </c>
      <c r="H4870" s="149" t="s">
        <v>12848</v>
      </c>
      <c r="I4870" s="149" t="s">
        <v>12881</v>
      </c>
    </row>
    <row r="4871" spans="1:9" x14ac:dyDescent="0.2">
      <c r="A4871" s="149" t="s">
        <v>2920</v>
      </c>
      <c r="D4871" s="149" t="s">
        <v>12882</v>
      </c>
      <c r="E4871" s="149">
        <f t="shared" si="76"/>
        <v>30301019</v>
      </c>
      <c r="F4871" s="149" t="s">
        <v>1250</v>
      </c>
      <c r="G4871" s="149" t="s">
        <v>9786</v>
      </c>
      <c r="H4871" s="149" t="s">
        <v>12848</v>
      </c>
      <c r="I4871" s="149" t="s">
        <v>12883</v>
      </c>
    </row>
    <row r="4872" spans="1:9" x14ac:dyDescent="0.2">
      <c r="A4872" s="149" t="s">
        <v>2920</v>
      </c>
      <c r="D4872" s="149" t="s">
        <v>12884</v>
      </c>
      <c r="E4872" s="149">
        <f t="shared" si="76"/>
        <v>30301020</v>
      </c>
      <c r="F4872" s="149" t="s">
        <v>1250</v>
      </c>
      <c r="G4872" s="149" t="s">
        <v>9786</v>
      </c>
      <c r="H4872" s="149" t="s">
        <v>12848</v>
      </c>
      <c r="I4872" s="149" t="s">
        <v>12885</v>
      </c>
    </row>
    <row r="4873" spans="1:9" x14ac:dyDescent="0.2">
      <c r="A4873" s="149" t="s">
        <v>2920</v>
      </c>
      <c r="D4873" s="149" t="s">
        <v>12886</v>
      </c>
      <c r="E4873" s="149">
        <f t="shared" si="76"/>
        <v>30301021</v>
      </c>
      <c r="F4873" s="149" t="s">
        <v>1250</v>
      </c>
      <c r="G4873" s="149" t="s">
        <v>9786</v>
      </c>
      <c r="H4873" s="149" t="s">
        <v>12848</v>
      </c>
      <c r="I4873" s="149" t="s">
        <v>12887</v>
      </c>
    </row>
    <row r="4874" spans="1:9" x14ac:dyDescent="0.2">
      <c r="A4874" s="149" t="s">
        <v>2920</v>
      </c>
      <c r="D4874" s="149" t="s">
        <v>12888</v>
      </c>
      <c r="E4874" s="149">
        <f t="shared" si="76"/>
        <v>30301022</v>
      </c>
      <c r="F4874" s="149" t="s">
        <v>1250</v>
      </c>
      <c r="G4874" s="149" t="s">
        <v>9786</v>
      </c>
      <c r="H4874" s="149" t="s">
        <v>12848</v>
      </c>
      <c r="I4874" s="149" t="s">
        <v>12889</v>
      </c>
    </row>
    <row r="4875" spans="1:9" x14ac:dyDescent="0.2">
      <c r="A4875" s="149" t="s">
        <v>2920</v>
      </c>
      <c r="D4875" s="149" t="s">
        <v>12890</v>
      </c>
      <c r="E4875" s="149">
        <f t="shared" si="76"/>
        <v>30301023</v>
      </c>
      <c r="F4875" s="149" t="s">
        <v>1250</v>
      </c>
      <c r="G4875" s="149" t="s">
        <v>9786</v>
      </c>
      <c r="H4875" s="149" t="s">
        <v>12848</v>
      </c>
      <c r="I4875" s="149" t="s">
        <v>12891</v>
      </c>
    </row>
    <row r="4876" spans="1:9" x14ac:dyDescent="0.2">
      <c r="A4876" s="149" t="s">
        <v>2920</v>
      </c>
      <c r="D4876" s="149" t="s">
        <v>12892</v>
      </c>
      <c r="E4876" s="149">
        <f t="shared" si="76"/>
        <v>30301024</v>
      </c>
      <c r="F4876" s="149" t="s">
        <v>1250</v>
      </c>
      <c r="G4876" s="149" t="s">
        <v>9786</v>
      </c>
      <c r="H4876" s="149" t="s">
        <v>12848</v>
      </c>
      <c r="I4876" s="149" t="s">
        <v>12893</v>
      </c>
    </row>
    <row r="4877" spans="1:9" x14ac:dyDescent="0.2">
      <c r="A4877" s="149" t="s">
        <v>2920</v>
      </c>
      <c r="D4877" s="149" t="s">
        <v>12894</v>
      </c>
      <c r="E4877" s="149">
        <f t="shared" si="76"/>
        <v>30301025</v>
      </c>
      <c r="F4877" s="149" t="s">
        <v>1250</v>
      </c>
      <c r="G4877" s="149" t="s">
        <v>9786</v>
      </c>
      <c r="H4877" s="149" t="s">
        <v>12848</v>
      </c>
      <c r="I4877" s="149" t="s">
        <v>12895</v>
      </c>
    </row>
    <row r="4878" spans="1:9" x14ac:dyDescent="0.2">
      <c r="A4878" s="149" t="s">
        <v>2920</v>
      </c>
      <c r="D4878" s="149" t="s">
        <v>12896</v>
      </c>
      <c r="E4878" s="149">
        <f t="shared" si="76"/>
        <v>30301026</v>
      </c>
      <c r="F4878" s="149" t="s">
        <v>1250</v>
      </c>
      <c r="G4878" s="149" t="s">
        <v>9786</v>
      </c>
      <c r="H4878" s="149" t="s">
        <v>12848</v>
      </c>
      <c r="I4878" s="149" t="s">
        <v>12897</v>
      </c>
    </row>
    <row r="4879" spans="1:9" x14ac:dyDescent="0.2">
      <c r="A4879" s="149" t="s">
        <v>2920</v>
      </c>
      <c r="D4879" s="149" t="s">
        <v>12898</v>
      </c>
      <c r="E4879" s="149">
        <f t="shared" si="76"/>
        <v>30301027</v>
      </c>
      <c r="F4879" s="149" t="s">
        <v>1250</v>
      </c>
      <c r="G4879" s="149" t="s">
        <v>9786</v>
      </c>
      <c r="H4879" s="149" t="s">
        <v>12848</v>
      </c>
      <c r="I4879" s="149" t="s">
        <v>15575</v>
      </c>
    </row>
    <row r="4880" spans="1:9" x14ac:dyDescent="0.2">
      <c r="A4880" s="149" t="s">
        <v>2920</v>
      </c>
      <c r="D4880" s="149" t="s">
        <v>15576</v>
      </c>
      <c r="E4880" s="149">
        <f t="shared" si="76"/>
        <v>30301028</v>
      </c>
      <c r="F4880" s="149" t="s">
        <v>1250</v>
      </c>
      <c r="G4880" s="149" t="s">
        <v>9786</v>
      </c>
      <c r="H4880" s="149" t="s">
        <v>12848</v>
      </c>
      <c r="I4880" s="149" t="s">
        <v>15577</v>
      </c>
    </row>
    <row r="4881" spans="1:9" x14ac:dyDescent="0.2">
      <c r="A4881" s="149" t="s">
        <v>2920</v>
      </c>
      <c r="D4881" s="149" t="s">
        <v>15578</v>
      </c>
      <c r="E4881" s="149">
        <f t="shared" si="76"/>
        <v>30301029</v>
      </c>
      <c r="F4881" s="149" t="s">
        <v>1250</v>
      </c>
      <c r="G4881" s="149" t="s">
        <v>9786</v>
      </c>
      <c r="H4881" s="149" t="s">
        <v>12848</v>
      </c>
      <c r="I4881" s="149" t="s">
        <v>15579</v>
      </c>
    </row>
    <row r="4882" spans="1:9" x14ac:dyDescent="0.2">
      <c r="A4882" s="149" t="s">
        <v>2920</v>
      </c>
      <c r="D4882" s="149" t="s">
        <v>15580</v>
      </c>
      <c r="E4882" s="149">
        <f t="shared" si="76"/>
        <v>30301030</v>
      </c>
      <c r="F4882" s="149" t="s">
        <v>1250</v>
      </c>
      <c r="G4882" s="149" t="s">
        <v>9786</v>
      </c>
      <c r="H4882" s="149" t="s">
        <v>12848</v>
      </c>
      <c r="I4882" s="149" t="s">
        <v>15581</v>
      </c>
    </row>
    <row r="4883" spans="1:9" x14ac:dyDescent="0.2">
      <c r="A4883" s="149" t="s">
        <v>2920</v>
      </c>
      <c r="D4883" s="149" t="s">
        <v>15582</v>
      </c>
      <c r="E4883" s="149">
        <f t="shared" si="76"/>
        <v>30301031</v>
      </c>
      <c r="F4883" s="149" t="s">
        <v>1250</v>
      </c>
      <c r="G4883" s="149" t="s">
        <v>9786</v>
      </c>
      <c r="H4883" s="149" t="s">
        <v>12848</v>
      </c>
      <c r="I4883" s="149" t="s">
        <v>15583</v>
      </c>
    </row>
    <row r="4884" spans="1:9" x14ac:dyDescent="0.2">
      <c r="A4884" s="149" t="s">
        <v>2920</v>
      </c>
      <c r="D4884" s="149" t="s">
        <v>15584</v>
      </c>
      <c r="E4884" s="149">
        <f t="shared" si="76"/>
        <v>30301032</v>
      </c>
      <c r="F4884" s="149" t="s">
        <v>1250</v>
      </c>
      <c r="G4884" s="149" t="s">
        <v>9786</v>
      </c>
      <c r="H4884" s="149" t="s">
        <v>12848</v>
      </c>
      <c r="I4884" s="149" t="s">
        <v>4021</v>
      </c>
    </row>
    <row r="4885" spans="1:9" x14ac:dyDescent="0.2">
      <c r="A4885" s="149" t="s">
        <v>2920</v>
      </c>
      <c r="D4885" s="149" t="s">
        <v>15585</v>
      </c>
      <c r="E4885" s="149">
        <f t="shared" si="76"/>
        <v>30301099</v>
      </c>
      <c r="F4885" s="149" t="s">
        <v>1250</v>
      </c>
      <c r="G4885" s="149" t="s">
        <v>9786</v>
      </c>
      <c r="H4885" s="149" t="s">
        <v>12848</v>
      </c>
      <c r="I4885" s="149" t="s">
        <v>6243</v>
      </c>
    </row>
    <row r="4886" spans="1:9" x14ac:dyDescent="0.2">
      <c r="A4886" s="149" t="s">
        <v>2920</v>
      </c>
      <c r="D4886" s="149" t="s">
        <v>15586</v>
      </c>
      <c r="E4886" s="149">
        <f t="shared" si="76"/>
        <v>30301101</v>
      </c>
      <c r="F4886" s="149" t="s">
        <v>1250</v>
      </c>
      <c r="G4886" s="149" t="s">
        <v>9786</v>
      </c>
      <c r="H4886" s="149" t="s">
        <v>15587</v>
      </c>
      <c r="I4886" s="149" t="s">
        <v>15588</v>
      </c>
    </row>
    <row r="4887" spans="1:9" x14ac:dyDescent="0.2">
      <c r="A4887" s="149" t="s">
        <v>2920</v>
      </c>
      <c r="D4887" s="149" t="s">
        <v>12909</v>
      </c>
      <c r="E4887" s="149">
        <f t="shared" si="76"/>
        <v>30301102</v>
      </c>
      <c r="F4887" s="149" t="s">
        <v>1250</v>
      </c>
      <c r="G4887" s="149" t="s">
        <v>9786</v>
      </c>
      <c r="H4887" s="149" t="s">
        <v>15587</v>
      </c>
      <c r="I4887" s="149" t="s">
        <v>12910</v>
      </c>
    </row>
    <row r="4888" spans="1:9" x14ac:dyDescent="0.2">
      <c r="A4888" s="149" t="s">
        <v>2920</v>
      </c>
      <c r="D4888" s="149" t="s">
        <v>12911</v>
      </c>
      <c r="E4888" s="149">
        <f t="shared" si="76"/>
        <v>30301199</v>
      </c>
      <c r="F4888" s="149" t="s">
        <v>1250</v>
      </c>
      <c r="G4888" s="149" t="s">
        <v>9786</v>
      </c>
      <c r="H4888" s="149" t="s">
        <v>15587</v>
      </c>
      <c r="I4888" s="149" t="s">
        <v>6243</v>
      </c>
    </row>
    <row r="4889" spans="1:9" x14ac:dyDescent="0.2">
      <c r="A4889" s="149" t="s">
        <v>2920</v>
      </c>
      <c r="D4889" s="149" t="s">
        <v>12912</v>
      </c>
      <c r="E4889" s="149">
        <f t="shared" si="76"/>
        <v>30301201</v>
      </c>
      <c r="F4889" s="149" t="s">
        <v>1250</v>
      </c>
      <c r="G4889" s="149" t="s">
        <v>9786</v>
      </c>
      <c r="H4889" s="149" t="s">
        <v>12913</v>
      </c>
      <c r="I4889" s="149" t="s">
        <v>12914</v>
      </c>
    </row>
    <row r="4890" spans="1:9" x14ac:dyDescent="0.2">
      <c r="A4890" s="149" t="s">
        <v>2920</v>
      </c>
      <c r="D4890" s="149" t="s">
        <v>12915</v>
      </c>
      <c r="E4890" s="149">
        <f t="shared" si="76"/>
        <v>30301202</v>
      </c>
      <c r="F4890" s="149" t="s">
        <v>1250</v>
      </c>
      <c r="G4890" s="149" t="s">
        <v>9786</v>
      </c>
      <c r="H4890" s="149" t="s">
        <v>12913</v>
      </c>
      <c r="I4890" s="149" t="s">
        <v>12916</v>
      </c>
    </row>
    <row r="4891" spans="1:9" x14ac:dyDescent="0.2">
      <c r="A4891" s="149" t="s">
        <v>2920</v>
      </c>
      <c r="D4891" s="149" t="s">
        <v>12917</v>
      </c>
      <c r="E4891" s="149">
        <f t="shared" si="76"/>
        <v>30301299</v>
      </c>
      <c r="F4891" s="149" t="s">
        <v>1250</v>
      </c>
      <c r="G4891" s="149" t="s">
        <v>9786</v>
      </c>
      <c r="H4891" s="149" t="s">
        <v>12913</v>
      </c>
      <c r="I4891" s="149" t="s">
        <v>6243</v>
      </c>
    </row>
    <row r="4892" spans="1:9" x14ac:dyDescent="0.2">
      <c r="A4892" s="149" t="s">
        <v>2920</v>
      </c>
      <c r="D4892" s="149" t="s">
        <v>12918</v>
      </c>
      <c r="E4892" s="149">
        <f t="shared" si="76"/>
        <v>30301301</v>
      </c>
      <c r="F4892" s="149" t="s">
        <v>1250</v>
      </c>
      <c r="G4892" s="149" t="s">
        <v>9786</v>
      </c>
      <c r="H4892" s="149" t="s">
        <v>12919</v>
      </c>
      <c r="I4892" s="149" t="s">
        <v>2656</v>
      </c>
    </row>
    <row r="4893" spans="1:9" x14ac:dyDescent="0.2">
      <c r="A4893" s="149" t="s">
        <v>2920</v>
      </c>
      <c r="D4893" s="149" t="s">
        <v>12920</v>
      </c>
      <c r="E4893" s="149">
        <f t="shared" si="76"/>
        <v>30301302</v>
      </c>
      <c r="F4893" s="149" t="s">
        <v>1250</v>
      </c>
      <c r="G4893" s="149" t="s">
        <v>9786</v>
      </c>
      <c r="H4893" s="149" t="s">
        <v>12919</v>
      </c>
      <c r="I4893" s="149" t="s">
        <v>12921</v>
      </c>
    </row>
    <row r="4894" spans="1:9" x14ac:dyDescent="0.2">
      <c r="A4894" s="149" t="s">
        <v>2920</v>
      </c>
      <c r="D4894" s="149" t="s">
        <v>12922</v>
      </c>
      <c r="E4894" s="149">
        <f t="shared" si="76"/>
        <v>30301401</v>
      </c>
      <c r="F4894" s="149" t="s">
        <v>1250</v>
      </c>
      <c r="G4894" s="149" t="s">
        <v>9786</v>
      </c>
      <c r="H4894" s="149" t="s">
        <v>12923</v>
      </c>
      <c r="I4894" s="149" t="s">
        <v>1675</v>
      </c>
    </row>
    <row r="4895" spans="1:9" x14ac:dyDescent="0.2">
      <c r="A4895" s="149" t="s">
        <v>2920</v>
      </c>
      <c r="D4895" s="149" t="s">
        <v>10157</v>
      </c>
      <c r="E4895" s="149">
        <f t="shared" si="76"/>
        <v>30301402</v>
      </c>
      <c r="F4895" s="149" t="s">
        <v>1250</v>
      </c>
      <c r="G4895" s="149" t="s">
        <v>9786</v>
      </c>
      <c r="H4895" s="149" t="s">
        <v>12923</v>
      </c>
      <c r="I4895" s="149" t="s">
        <v>10158</v>
      </c>
    </row>
    <row r="4896" spans="1:9" x14ac:dyDescent="0.2">
      <c r="A4896" s="149" t="s">
        <v>2920</v>
      </c>
      <c r="D4896" s="149" t="s">
        <v>10159</v>
      </c>
      <c r="E4896" s="149">
        <f t="shared" si="76"/>
        <v>30301403</v>
      </c>
      <c r="F4896" s="149" t="s">
        <v>1250</v>
      </c>
      <c r="G4896" s="149" t="s">
        <v>9786</v>
      </c>
      <c r="H4896" s="149" t="s">
        <v>12923</v>
      </c>
      <c r="I4896" s="149" t="s">
        <v>10160</v>
      </c>
    </row>
    <row r="4897" spans="1:9" x14ac:dyDescent="0.2">
      <c r="A4897" s="149" t="s">
        <v>2920</v>
      </c>
      <c r="D4897" s="149" t="s">
        <v>10161</v>
      </c>
      <c r="E4897" s="149">
        <f t="shared" si="76"/>
        <v>30301499</v>
      </c>
      <c r="F4897" s="149" t="s">
        <v>1250</v>
      </c>
      <c r="G4897" s="149" t="s">
        <v>9786</v>
      </c>
      <c r="H4897" s="149" t="s">
        <v>12923</v>
      </c>
      <c r="I4897" s="149" t="s">
        <v>6243</v>
      </c>
    </row>
    <row r="4898" spans="1:9" x14ac:dyDescent="0.2">
      <c r="A4898" s="149" t="s">
        <v>2920</v>
      </c>
      <c r="D4898" s="149" t="s">
        <v>10162</v>
      </c>
      <c r="E4898" s="149">
        <f t="shared" si="76"/>
        <v>30301501</v>
      </c>
      <c r="F4898" s="149" t="s">
        <v>1250</v>
      </c>
      <c r="G4898" s="149" t="s">
        <v>9786</v>
      </c>
      <c r="H4898" s="149" t="s">
        <v>10163</v>
      </c>
      <c r="I4898" s="149" t="s">
        <v>10164</v>
      </c>
    </row>
    <row r="4899" spans="1:9" x14ac:dyDescent="0.2">
      <c r="A4899" s="149" t="s">
        <v>2920</v>
      </c>
      <c r="D4899" s="149" t="s">
        <v>10165</v>
      </c>
      <c r="E4899" s="149">
        <f t="shared" si="76"/>
        <v>30301502</v>
      </c>
      <c r="F4899" s="149" t="s">
        <v>1250</v>
      </c>
      <c r="G4899" s="149" t="s">
        <v>9786</v>
      </c>
      <c r="H4899" s="149" t="s">
        <v>10163</v>
      </c>
      <c r="I4899" s="149" t="s">
        <v>10166</v>
      </c>
    </row>
    <row r="4900" spans="1:9" x14ac:dyDescent="0.2">
      <c r="A4900" s="149" t="s">
        <v>2920</v>
      </c>
      <c r="D4900" s="149" t="s">
        <v>10167</v>
      </c>
      <c r="E4900" s="149">
        <f t="shared" si="76"/>
        <v>30301503</v>
      </c>
      <c r="F4900" s="149" t="s">
        <v>1250</v>
      </c>
      <c r="G4900" s="149" t="s">
        <v>9786</v>
      </c>
      <c r="H4900" s="149" t="s">
        <v>10163</v>
      </c>
      <c r="I4900" s="149" t="s">
        <v>10168</v>
      </c>
    </row>
    <row r="4901" spans="1:9" x14ac:dyDescent="0.2">
      <c r="A4901" s="149" t="s">
        <v>2920</v>
      </c>
      <c r="D4901" s="149" t="s">
        <v>10169</v>
      </c>
      <c r="E4901" s="149">
        <f t="shared" si="76"/>
        <v>30301504</v>
      </c>
      <c r="F4901" s="149" t="s">
        <v>1250</v>
      </c>
      <c r="G4901" s="149" t="s">
        <v>9786</v>
      </c>
      <c r="H4901" s="149" t="s">
        <v>10163</v>
      </c>
      <c r="I4901" s="149" t="s">
        <v>10170</v>
      </c>
    </row>
    <row r="4902" spans="1:9" x14ac:dyDescent="0.2">
      <c r="A4902" s="149" t="s">
        <v>2920</v>
      </c>
      <c r="D4902" s="149" t="s">
        <v>10171</v>
      </c>
      <c r="E4902" s="149">
        <f t="shared" si="76"/>
        <v>30301505</v>
      </c>
      <c r="F4902" s="149" t="s">
        <v>1250</v>
      </c>
      <c r="G4902" s="149" t="s">
        <v>9786</v>
      </c>
      <c r="H4902" s="149" t="s">
        <v>10163</v>
      </c>
      <c r="I4902" s="149" t="s">
        <v>10172</v>
      </c>
    </row>
    <row r="4903" spans="1:9" x14ac:dyDescent="0.2">
      <c r="A4903" s="149" t="s">
        <v>2920</v>
      </c>
      <c r="D4903" s="149" t="s">
        <v>10173</v>
      </c>
      <c r="E4903" s="149">
        <f t="shared" si="76"/>
        <v>30301506</v>
      </c>
      <c r="F4903" s="149" t="s">
        <v>1250</v>
      </c>
      <c r="G4903" s="149" t="s">
        <v>9786</v>
      </c>
      <c r="H4903" s="149" t="s">
        <v>10163</v>
      </c>
      <c r="I4903" s="149" t="s">
        <v>10174</v>
      </c>
    </row>
    <row r="4904" spans="1:9" x14ac:dyDescent="0.2">
      <c r="A4904" s="149" t="s">
        <v>2920</v>
      </c>
      <c r="D4904" s="149" t="s">
        <v>10175</v>
      </c>
      <c r="E4904" s="149">
        <f t="shared" si="76"/>
        <v>30301510</v>
      </c>
      <c r="F4904" s="149" t="s">
        <v>1250</v>
      </c>
      <c r="G4904" s="149" t="s">
        <v>9786</v>
      </c>
      <c r="H4904" s="149" t="s">
        <v>10163</v>
      </c>
      <c r="I4904" s="149" t="s">
        <v>10176</v>
      </c>
    </row>
    <row r="4905" spans="1:9" x14ac:dyDescent="0.2">
      <c r="A4905" s="149" t="s">
        <v>2920</v>
      </c>
      <c r="D4905" s="149" t="s">
        <v>10177</v>
      </c>
      <c r="E4905" s="149">
        <f t="shared" si="76"/>
        <v>30301511</v>
      </c>
      <c r="F4905" s="149" t="s">
        <v>1250</v>
      </c>
      <c r="G4905" s="149" t="s">
        <v>9786</v>
      </c>
      <c r="H4905" s="149" t="s">
        <v>10163</v>
      </c>
      <c r="I4905" s="149" t="s">
        <v>10178</v>
      </c>
    </row>
    <row r="4906" spans="1:9" x14ac:dyDescent="0.2">
      <c r="A4906" s="149" t="s">
        <v>2920</v>
      </c>
      <c r="D4906" s="149" t="s">
        <v>10179</v>
      </c>
      <c r="E4906" s="149">
        <f t="shared" si="76"/>
        <v>30301512</v>
      </c>
      <c r="F4906" s="149" t="s">
        <v>1250</v>
      </c>
      <c r="G4906" s="149" t="s">
        <v>9786</v>
      </c>
      <c r="H4906" s="149" t="s">
        <v>10163</v>
      </c>
      <c r="I4906" s="149" t="s">
        <v>10180</v>
      </c>
    </row>
    <row r="4907" spans="1:9" x14ac:dyDescent="0.2">
      <c r="A4907" s="149" t="s">
        <v>2920</v>
      </c>
      <c r="D4907" s="149" t="s">
        <v>10181</v>
      </c>
      <c r="E4907" s="149">
        <f t="shared" si="76"/>
        <v>30301513</v>
      </c>
      <c r="F4907" s="149" t="s">
        <v>1250</v>
      </c>
      <c r="G4907" s="149" t="s">
        <v>9786</v>
      </c>
      <c r="H4907" s="149" t="s">
        <v>10163</v>
      </c>
      <c r="I4907" s="149" t="s">
        <v>10182</v>
      </c>
    </row>
    <row r="4908" spans="1:9" x14ac:dyDescent="0.2">
      <c r="A4908" s="149" t="s">
        <v>2920</v>
      </c>
      <c r="D4908" s="149" t="s">
        <v>10183</v>
      </c>
      <c r="E4908" s="149">
        <f t="shared" si="76"/>
        <v>30301514</v>
      </c>
      <c r="F4908" s="149" t="s">
        <v>1250</v>
      </c>
      <c r="G4908" s="149" t="s">
        <v>9786</v>
      </c>
      <c r="H4908" s="149" t="s">
        <v>10163</v>
      </c>
      <c r="I4908" s="149" t="s">
        <v>10184</v>
      </c>
    </row>
    <row r="4909" spans="1:9" x14ac:dyDescent="0.2">
      <c r="A4909" s="149" t="s">
        <v>2920</v>
      </c>
      <c r="D4909" s="149" t="s">
        <v>10185</v>
      </c>
      <c r="E4909" s="149">
        <f t="shared" si="76"/>
        <v>30301518</v>
      </c>
      <c r="F4909" s="149" t="s">
        <v>1250</v>
      </c>
      <c r="G4909" s="149" t="s">
        <v>9786</v>
      </c>
      <c r="H4909" s="149" t="s">
        <v>10163</v>
      </c>
      <c r="I4909" s="149" t="s">
        <v>10038</v>
      </c>
    </row>
    <row r="4910" spans="1:9" x14ac:dyDescent="0.2">
      <c r="A4910" s="149" t="s">
        <v>2920</v>
      </c>
      <c r="D4910" s="149" t="s">
        <v>10186</v>
      </c>
      <c r="E4910" s="149">
        <f t="shared" si="76"/>
        <v>30301520</v>
      </c>
      <c r="F4910" s="149" t="s">
        <v>1250</v>
      </c>
      <c r="G4910" s="149" t="s">
        <v>9786</v>
      </c>
      <c r="H4910" s="149" t="s">
        <v>10163</v>
      </c>
      <c r="I4910" s="149" t="s">
        <v>10187</v>
      </c>
    </row>
    <row r="4911" spans="1:9" x14ac:dyDescent="0.2">
      <c r="A4911" s="149" t="s">
        <v>2920</v>
      </c>
      <c r="D4911" s="149" t="s">
        <v>10188</v>
      </c>
      <c r="E4911" s="149">
        <f t="shared" si="76"/>
        <v>30301521</v>
      </c>
      <c r="F4911" s="149" t="s">
        <v>1250</v>
      </c>
      <c r="G4911" s="149" t="s">
        <v>9786</v>
      </c>
      <c r="H4911" s="149" t="s">
        <v>10163</v>
      </c>
      <c r="I4911" s="149" t="s">
        <v>10189</v>
      </c>
    </row>
    <row r="4912" spans="1:9" x14ac:dyDescent="0.2">
      <c r="A4912" s="149" t="s">
        <v>2920</v>
      </c>
      <c r="D4912" s="149" t="s">
        <v>10190</v>
      </c>
      <c r="E4912" s="149">
        <f t="shared" si="76"/>
        <v>30301522</v>
      </c>
      <c r="F4912" s="149" t="s">
        <v>1250</v>
      </c>
      <c r="G4912" s="149" t="s">
        <v>9786</v>
      </c>
      <c r="H4912" s="149" t="s">
        <v>10163</v>
      </c>
      <c r="I4912" s="149" t="s">
        <v>10191</v>
      </c>
    </row>
    <row r="4913" spans="1:9" x14ac:dyDescent="0.2">
      <c r="A4913" s="149" t="s">
        <v>2920</v>
      </c>
      <c r="D4913" s="149" t="s">
        <v>10192</v>
      </c>
      <c r="E4913" s="149">
        <f t="shared" si="76"/>
        <v>30301523</v>
      </c>
      <c r="F4913" s="149" t="s">
        <v>1250</v>
      </c>
      <c r="G4913" s="149" t="s">
        <v>9786</v>
      </c>
      <c r="H4913" s="149" t="s">
        <v>10163</v>
      </c>
      <c r="I4913" s="149" t="s">
        <v>10193</v>
      </c>
    </row>
    <row r="4914" spans="1:9" x14ac:dyDescent="0.2">
      <c r="A4914" s="149" t="s">
        <v>2920</v>
      </c>
      <c r="D4914" s="149" t="s">
        <v>10194</v>
      </c>
      <c r="E4914" s="149">
        <f t="shared" si="76"/>
        <v>30301524</v>
      </c>
      <c r="F4914" s="149" t="s">
        <v>1250</v>
      </c>
      <c r="G4914" s="149" t="s">
        <v>9786</v>
      </c>
      <c r="H4914" s="149" t="s">
        <v>10163</v>
      </c>
      <c r="I4914" s="149" t="s">
        <v>10195</v>
      </c>
    </row>
    <row r="4915" spans="1:9" x14ac:dyDescent="0.2">
      <c r="A4915" s="149" t="s">
        <v>2920</v>
      </c>
      <c r="D4915" s="149" t="s">
        <v>10196</v>
      </c>
      <c r="E4915" s="149">
        <f t="shared" si="76"/>
        <v>30301530</v>
      </c>
      <c r="F4915" s="149" t="s">
        <v>1250</v>
      </c>
      <c r="G4915" s="149" t="s">
        <v>9786</v>
      </c>
      <c r="H4915" s="149" t="s">
        <v>10163</v>
      </c>
      <c r="I4915" s="149" t="s">
        <v>10197</v>
      </c>
    </row>
    <row r="4916" spans="1:9" x14ac:dyDescent="0.2">
      <c r="A4916" s="149" t="s">
        <v>2920</v>
      </c>
      <c r="D4916" s="149" t="s">
        <v>10198</v>
      </c>
      <c r="E4916" s="149">
        <f t="shared" si="76"/>
        <v>30301540</v>
      </c>
      <c r="F4916" s="149" t="s">
        <v>1250</v>
      </c>
      <c r="G4916" s="149" t="s">
        <v>9786</v>
      </c>
      <c r="H4916" s="149" t="s">
        <v>10163</v>
      </c>
      <c r="I4916" s="149" t="s">
        <v>10199</v>
      </c>
    </row>
    <row r="4917" spans="1:9" x14ac:dyDescent="0.2">
      <c r="A4917" s="149" t="s">
        <v>2920</v>
      </c>
      <c r="D4917" s="149" t="s">
        <v>10200</v>
      </c>
      <c r="E4917" s="149">
        <f t="shared" si="76"/>
        <v>30301541</v>
      </c>
      <c r="F4917" s="149" t="s">
        <v>1250</v>
      </c>
      <c r="G4917" s="149" t="s">
        <v>9786</v>
      </c>
      <c r="H4917" s="149" t="s">
        <v>10163</v>
      </c>
      <c r="I4917" s="149" t="s">
        <v>10201</v>
      </c>
    </row>
    <row r="4918" spans="1:9" x14ac:dyDescent="0.2">
      <c r="A4918" s="149" t="s">
        <v>2920</v>
      </c>
      <c r="D4918" s="149" t="s">
        <v>10202</v>
      </c>
      <c r="E4918" s="149">
        <f t="shared" si="76"/>
        <v>30301542</v>
      </c>
      <c r="F4918" s="149" t="s">
        <v>1250</v>
      </c>
      <c r="G4918" s="149" t="s">
        <v>9786</v>
      </c>
      <c r="H4918" s="149" t="s">
        <v>10163</v>
      </c>
      <c r="I4918" s="149" t="s">
        <v>10203</v>
      </c>
    </row>
    <row r="4919" spans="1:9" x14ac:dyDescent="0.2">
      <c r="A4919" s="149" t="s">
        <v>2920</v>
      </c>
      <c r="D4919" s="149" t="s">
        <v>10204</v>
      </c>
      <c r="E4919" s="149">
        <f t="shared" si="76"/>
        <v>30301543</v>
      </c>
      <c r="F4919" s="149" t="s">
        <v>1250</v>
      </c>
      <c r="G4919" s="149" t="s">
        <v>9786</v>
      </c>
      <c r="H4919" s="149" t="s">
        <v>10163</v>
      </c>
      <c r="I4919" s="149" t="s">
        <v>10205</v>
      </c>
    </row>
    <row r="4920" spans="1:9" x14ac:dyDescent="0.2">
      <c r="A4920" s="149" t="s">
        <v>2920</v>
      </c>
      <c r="D4920" s="149" t="s">
        <v>10206</v>
      </c>
      <c r="E4920" s="149">
        <f t="shared" si="76"/>
        <v>30301550</v>
      </c>
      <c r="F4920" s="149" t="s">
        <v>1250</v>
      </c>
      <c r="G4920" s="149" t="s">
        <v>9786</v>
      </c>
      <c r="H4920" s="149" t="s">
        <v>10163</v>
      </c>
      <c r="I4920" s="149" t="s">
        <v>10207</v>
      </c>
    </row>
    <row r="4921" spans="1:9" x14ac:dyDescent="0.2">
      <c r="A4921" s="149" t="s">
        <v>2920</v>
      </c>
      <c r="D4921" s="149" t="s">
        <v>10208</v>
      </c>
      <c r="E4921" s="149">
        <f t="shared" si="76"/>
        <v>30301551</v>
      </c>
      <c r="F4921" s="149" t="s">
        <v>1250</v>
      </c>
      <c r="G4921" s="149" t="s">
        <v>9786</v>
      </c>
      <c r="H4921" s="149" t="s">
        <v>10163</v>
      </c>
      <c r="I4921" s="149" t="s">
        <v>10209</v>
      </c>
    </row>
    <row r="4922" spans="1:9" x14ac:dyDescent="0.2">
      <c r="A4922" s="149" t="s">
        <v>2920</v>
      </c>
      <c r="D4922" s="149" t="s">
        <v>10210</v>
      </c>
      <c r="E4922" s="149">
        <f t="shared" si="76"/>
        <v>30301552</v>
      </c>
      <c r="F4922" s="149" t="s">
        <v>1250</v>
      </c>
      <c r="G4922" s="149" t="s">
        <v>9786</v>
      </c>
      <c r="H4922" s="149" t="s">
        <v>10163</v>
      </c>
      <c r="I4922" s="149" t="s">
        <v>10211</v>
      </c>
    </row>
    <row r="4923" spans="1:9" x14ac:dyDescent="0.2">
      <c r="A4923" s="149" t="s">
        <v>2920</v>
      </c>
      <c r="D4923" s="149" t="s">
        <v>10212</v>
      </c>
      <c r="E4923" s="149">
        <f t="shared" si="76"/>
        <v>30301553</v>
      </c>
      <c r="F4923" s="149" t="s">
        <v>1250</v>
      </c>
      <c r="G4923" s="149" t="s">
        <v>9786</v>
      </c>
      <c r="H4923" s="149" t="s">
        <v>10163</v>
      </c>
      <c r="I4923" s="149" t="s">
        <v>10213</v>
      </c>
    </row>
    <row r="4924" spans="1:9" x14ac:dyDescent="0.2">
      <c r="A4924" s="149" t="s">
        <v>2920</v>
      </c>
      <c r="D4924" s="149" t="s">
        <v>10214</v>
      </c>
      <c r="E4924" s="149">
        <f t="shared" si="76"/>
        <v>30301554</v>
      </c>
      <c r="F4924" s="149" t="s">
        <v>1250</v>
      </c>
      <c r="G4924" s="149" t="s">
        <v>9786</v>
      </c>
      <c r="H4924" s="149" t="s">
        <v>10163</v>
      </c>
      <c r="I4924" s="149" t="s">
        <v>10215</v>
      </c>
    </row>
    <row r="4925" spans="1:9" x14ac:dyDescent="0.2">
      <c r="A4925" s="149" t="s">
        <v>2920</v>
      </c>
      <c r="D4925" s="149" t="s">
        <v>10216</v>
      </c>
      <c r="E4925" s="149">
        <f t="shared" si="76"/>
        <v>30301560</v>
      </c>
      <c r="F4925" s="149" t="s">
        <v>1250</v>
      </c>
      <c r="G4925" s="149" t="s">
        <v>9786</v>
      </c>
      <c r="H4925" s="149" t="s">
        <v>10163</v>
      </c>
      <c r="I4925" s="149" t="s">
        <v>10217</v>
      </c>
    </row>
    <row r="4926" spans="1:9" x14ac:dyDescent="0.2">
      <c r="A4926" s="149" t="s">
        <v>2920</v>
      </c>
      <c r="D4926" s="149" t="s">
        <v>10218</v>
      </c>
      <c r="E4926" s="149">
        <f t="shared" si="76"/>
        <v>30301561</v>
      </c>
      <c r="F4926" s="149" t="s">
        <v>1250</v>
      </c>
      <c r="G4926" s="149" t="s">
        <v>9786</v>
      </c>
      <c r="H4926" s="149" t="s">
        <v>10163</v>
      </c>
      <c r="I4926" s="149" t="s">
        <v>10219</v>
      </c>
    </row>
    <row r="4927" spans="1:9" x14ac:dyDescent="0.2">
      <c r="A4927" s="149" t="s">
        <v>2920</v>
      </c>
      <c r="D4927" s="149" t="s">
        <v>10220</v>
      </c>
      <c r="E4927" s="149">
        <f t="shared" si="76"/>
        <v>30301570</v>
      </c>
      <c r="F4927" s="149" t="s">
        <v>1250</v>
      </c>
      <c r="G4927" s="149" t="s">
        <v>9786</v>
      </c>
      <c r="H4927" s="149" t="s">
        <v>10163</v>
      </c>
      <c r="I4927" s="149" t="s">
        <v>10221</v>
      </c>
    </row>
    <row r="4928" spans="1:9" x14ac:dyDescent="0.2">
      <c r="A4928" s="149" t="s">
        <v>2920</v>
      </c>
      <c r="D4928" s="149" t="s">
        <v>10222</v>
      </c>
      <c r="E4928" s="149">
        <f t="shared" si="76"/>
        <v>30301571</v>
      </c>
      <c r="F4928" s="149" t="s">
        <v>1250</v>
      </c>
      <c r="G4928" s="149" t="s">
        <v>9786</v>
      </c>
      <c r="H4928" s="149" t="s">
        <v>10163</v>
      </c>
      <c r="I4928" s="149" t="s">
        <v>10223</v>
      </c>
    </row>
    <row r="4929" spans="1:9" x14ac:dyDescent="0.2">
      <c r="A4929" s="149" t="s">
        <v>2920</v>
      </c>
      <c r="D4929" s="149" t="s">
        <v>4319</v>
      </c>
      <c r="E4929" s="149">
        <f t="shared" si="76"/>
        <v>30301580</v>
      </c>
      <c r="F4929" s="149" t="s">
        <v>1250</v>
      </c>
      <c r="G4929" s="149" t="s">
        <v>9786</v>
      </c>
      <c r="H4929" s="149" t="s">
        <v>10163</v>
      </c>
      <c r="I4929" s="149" t="s">
        <v>4320</v>
      </c>
    </row>
    <row r="4930" spans="1:9" x14ac:dyDescent="0.2">
      <c r="A4930" s="149" t="s">
        <v>2920</v>
      </c>
      <c r="D4930" s="149" t="s">
        <v>4321</v>
      </c>
      <c r="E4930" s="149">
        <f t="shared" ref="E4930:E4993" si="77">VALUE(D4930)</f>
        <v>30301581</v>
      </c>
      <c r="F4930" s="149" t="s">
        <v>1250</v>
      </c>
      <c r="G4930" s="149" t="s">
        <v>9786</v>
      </c>
      <c r="H4930" s="149" t="s">
        <v>10163</v>
      </c>
      <c r="I4930" s="149" t="s">
        <v>4322</v>
      </c>
    </row>
    <row r="4931" spans="1:9" x14ac:dyDescent="0.2">
      <c r="A4931" s="149" t="s">
        <v>2920</v>
      </c>
      <c r="D4931" s="149" t="s">
        <v>4323</v>
      </c>
      <c r="E4931" s="149">
        <f t="shared" si="77"/>
        <v>30301582</v>
      </c>
      <c r="F4931" s="149" t="s">
        <v>1250</v>
      </c>
      <c r="G4931" s="149" t="s">
        <v>9786</v>
      </c>
      <c r="H4931" s="149" t="s">
        <v>10163</v>
      </c>
      <c r="I4931" s="149" t="s">
        <v>4324</v>
      </c>
    </row>
    <row r="4932" spans="1:9" x14ac:dyDescent="0.2">
      <c r="A4932" s="149" t="s">
        <v>2920</v>
      </c>
      <c r="D4932" s="149" t="s">
        <v>4325</v>
      </c>
      <c r="E4932" s="149">
        <f t="shared" si="77"/>
        <v>30301583</v>
      </c>
      <c r="F4932" s="149" t="s">
        <v>1250</v>
      </c>
      <c r="G4932" s="149" t="s">
        <v>9786</v>
      </c>
      <c r="H4932" s="149" t="s">
        <v>10163</v>
      </c>
      <c r="I4932" s="149" t="s">
        <v>4326</v>
      </c>
    </row>
    <row r="4933" spans="1:9" x14ac:dyDescent="0.2">
      <c r="A4933" s="149" t="s">
        <v>2920</v>
      </c>
      <c r="D4933" s="149" t="s">
        <v>4327</v>
      </c>
      <c r="E4933" s="149">
        <f t="shared" si="77"/>
        <v>30301584</v>
      </c>
      <c r="F4933" s="149" t="s">
        <v>1250</v>
      </c>
      <c r="G4933" s="149" t="s">
        <v>9786</v>
      </c>
      <c r="H4933" s="149" t="s">
        <v>10163</v>
      </c>
      <c r="I4933" s="149" t="s">
        <v>4328</v>
      </c>
    </row>
    <row r="4934" spans="1:9" x14ac:dyDescent="0.2">
      <c r="A4934" s="149" t="s">
        <v>2920</v>
      </c>
      <c r="D4934" s="149" t="s">
        <v>4329</v>
      </c>
      <c r="E4934" s="149">
        <f t="shared" si="77"/>
        <v>30301590</v>
      </c>
      <c r="F4934" s="149" t="s">
        <v>1250</v>
      </c>
      <c r="G4934" s="149" t="s">
        <v>9786</v>
      </c>
      <c r="H4934" s="149" t="s">
        <v>10163</v>
      </c>
      <c r="I4934" s="149" t="s">
        <v>4330</v>
      </c>
    </row>
    <row r="4935" spans="1:9" x14ac:dyDescent="0.2">
      <c r="A4935" s="149" t="s">
        <v>2920</v>
      </c>
      <c r="D4935" s="149" t="s">
        <v>4331</v>
      </c>
      <c r="E4935" s="149">
        <f t="shared" si="77"/>
        <v>30301591</v>
      </c>
      <c r="F4935" s="149" t="s">
        <v>1250</v>
      </c>
      <c r="G4935" s="149" t="s">
        <v>9786</v>
      </c>
      <c r="H4935" s="149" t="s">
        <v>10163</v>
      </c>
      <c r="I4935" s="149" t="s">
        <v>4332</v>
      </c>
    </row>
    <row r="4936" spans="1:9" x14ac:dyDescent="0.2">
      <c r="A4936" s="149" t="s">
        <v>2920</v>
      </c>
      <c r="D4936" s="149" t="s">
        <v>4333</v>
      </c>
      <c r="E4936" s="149">
        <f t="shared" si="77"/>
        <v>30301592</v>
      </c>
      <c r="F4936" s="149" t="s">
        <v>1250</v>
      </c>
      <c r="G4936" s="149" t="s">
        <v>9786</v>
      </c>
      <c r="H4936" s="149" t="s">
        <v>10163</v>
      </c>
      <c r="I4936" s="149" t="s">
        <v>4334</v>
      </c>
    </row>
    <row r="4937" spans="1:9" x14ac:dyDescent="0.2">
      <c r="A4937" s="149" t="s">
        <v>2920</v>
      </c>
      <c r="D4937" s="149" t="s">
        <v>4335</v>
      </c>
      <c r="E4937" s="149">
        <f t="shared" si="77"/>
        <v>30301593</v>
      </c>
      <c r="F4937" s="149" t="s">
        <v>1250</v>
      </c>
      <c r="G4937" s="149" t="s">
        <v>9786</v>
      </c>
      <c r="H4937" s="149" t="s">
        <v>10163</v>
      </c>
      <c r="I4937" s="149" t="s">
        <v>4336</v>
      </c>
    </row>
    <row r="4938" spans="1:9" x14ac:dyDescent="0.2">
      <c r="A4938" s="149" t="s">
        <v>2920</v>
      </c>
      <c r="D4938" s="149" t="s">
        <v>4337</v>
      </c>
      <c r="E4938" s="149">
        <f t="shared" si="77"/>
        <v>30301594</v>
      </c>
      <c r="F4938" s="149" t="s">
        <v>1250</v>
      </c>
      <c r="G4938" s="149" t="s">
        <v>9786</v>
      </c>
      <c r="H4938" s="149" t="s">
        <v>10163</v>
      </c>
      <c r="I4938" s="149" t="s">
        <v>7417</v>
      </c>
    </row>
    <row r="4939" spans="1:9" x14ac:dyDescent="0.2">
      <c r="A4939" s="149" t="s">
        <v>2920</v>
      </c>
      <c r="D4939" s="149" t="s">
        <v>7418</v>
      </c>
      <c r="E4939" s="149">
        <f t="shared" si="77"/>
        <v>30301595</v>
      </c>
      <c r="F4939" s="149" t="s">
        <v>1250</v>
      </c>
      <c r="G4939" s="149" t="s">
        <v>9786</v>
      </c>
      <c r="H4939" s="149" t="s">
        <v>10163</v>
      </c>
      <c r="I4939" s="149" t="s">
        <v>7419</v>
      </c>
    </row>
    <row r="4940" spans="1:9" x14ac:dyDescent="0.2">
      <c r="A4940" s="149" t="s">
        <v>2920</v>
      </c>
      <c r="D4940" s="149" t="s">
        <v>7420</v>
      </c>
      <c r="E4940" s="149">
        <f t="shared" si="77"/>
        <v>30301596</v>
      </c>
      <c r="F4940" s="149" t="s">
        <v>1250</v>
      </c>
      <c r="G4940" s="149" t="s">
        <v>9786</v>
      </c>
      <c r="H4940" s="149" t="s">
        <v>10163</v>
      </c>
      <c r="I4940" s="149" t="s">
        <v>7421</v>
      </c>
    </row>
    <row r="4941" spans="1:9" x14ac:dyDescent="0.2">
      <c r="A4941" s="149" t="s">
        <v>2920</v>
      </c>
      <c r="D4941" s="149" t="s">
        <v>7422</v>
      </c>
      <c r="E4941" s="149">
        <f t="shared" si="77"/>
        <v>30302301</v>
      </c>
      <c r="F4941" s="149" t="s">
        <v>1250</v>
      </c>
      <c r="G4941" s="149" t="s">
        <v>9786</v>
      </c>
      <c r="H4941" s="149" t="s">
        <v>7423</v>
      </c>
      <c r="I4941" s="149" t="s">
        <v>7424</v>
      </c>
    </row>
    <row r="4942" spans="1:9" x14ac:dyDescent="0.2">
      <c r="A4942" s="149" t="s">
        <v>2920</v>
      </c>
      <c r="D4942" s="149" t="s">
        <v>7425</v>
      </c>
      <c r="E4942" s="149">
        <f t="shared" si="77"/>
        <v>30302302</v>
      </c>
      <c r="F4942" s="149" t="s">
        <v>1250</v>
      </c>
      <c r="G4942" s="149" t="s">
        <v>9786</v>
      </c>
      <c r="H4942" s="149" t="s">
        <v>7423</v>
      </c>
      <c r="I4942" s="149" t="s">
        <v>7426</v>
      </c>
    </row>
    <row r="4943" spans="1:9" x14ac:dyDescent="0.2">
      <c r="A4943" s="149" t="s">
        <v>2920</v>
      </c>
      <c r="D4943" s="149" t="s">
        <v>7427</v>
      </c>
      <c r="E4943" s="149">
        <f t="shared" si="77"/>
        <v>30302303</v>
      </c>
      <c r="F4943" s="149" t="s">
        <v>1250</v>
      </c>
      <c r="G4943" s="149" t="s">
        <v>9786</v>
      </c>
      <c r="H4943" s="149" t="s">
        <v>7423</v>
      </c>
      <c r="I4943" s="149" t="s">
        <v>4021</v>
      </c>
    </row>
    <row r="4944" spans="1:9" x14ac:dyDescent="0.2">
      <c r="A4944" s="149" t="s">
        <v>2920</v>
      </c>
      <c r="D4944" s="149" t="s">
        <v>7428</v>
      </c>
      <c r="E4944" s="149">
        <f t="shared" si="77"/>
        <v>30302304</v>
      </c>
      <c r="F4944" s="149" t="s">
        <v>1250</v>
      </c>
      <c r="G4944" s="149" t="s">
        <v>9786</v>
      </c>
      <c r="H4944" s="149" t="s">
        <v>7423</v>
      </c>
      <c r="I4944" s="149" t="s">
        <v>4071</v>
      </c>
    </row>
    <row r="4945" spans="1:9" x14ac:dyDescent="0.2">
      <c r="A4945" s="149" t="s">
        <v>2920</v>
      </c>
      <c r="D4945" s="149" t="s">
        <v>7429</v>
      </c>
      <c r="E4945" s="149">
        <f t="shared" si="77"/>
        <v>30302305</v>
      </c>
      <c r="F4945" s="149" t="s">
        <v>1250</v>
      </c>
      <c r="G4945" s="149" t="s">
        <v>9786</v>
      </c>
      <c r="H4945" s="149" t="s">
        <v>7423</v>
      </c>
      <c r="I4945" s="149" t="s">
        <v>7430</v>
      </c>
    </row>
    <row r="4946" spans="1:9" x14ac:dyDescent="0.2">
      <c r="A4946" s="149" t="s">
        <v>2920</v>
      </c>
      <c r="D4946" s="149" t="s">
        <v>7431</v>
      </c>
      <c r="E4946" s="149">
        <f t="shared" si="77"/>
        <v>30302306</v>
      </c>
      <c r="F4946" s="149" t="s">
        <v>1250</v>
      </c>
      <c r="G4946" s="149" t="s">
        <v>9786</v>
      </c>
      <c r="H4946" s="149" t="s">
        <v>7423</v>
      </c>
      <c r="I4946" s="149" t="s">
        <v>7432</v>
      </c>
    </row>
    <row r="4947" spans="1:9" x14ac:dyDescent="0.2">
      <c r="A4947" s="149" t="s">
        <v>2920</v>
      </c>
      <c r="D4947" s="149" t="s">
        <v>7433</v>
      </c>
      <c r="E4947" s="149">
        <f t="shared" si="77"/>
        <v>30302307</v>
      </c>
      <c r="F4947" s="149" t="s">
        <v>1250</v>
      </c>
      <c r="G4947" s="149" t="s">
        <v>9786</v>
      </c>
      <c r="H4947" s="149" t="s">
        <v>7423</v>
      </c>
      <c r="I4947" s="149" t="s">
        <v>68</v>
      </c>
    </row>
    <row r="4948" spans="1:9" x14ac:dyDescent="0.2">
      <c r="A4948" s="149" t="s">
        <v>2920</v>
      </c>
      <c r="D4948" s="149" t="s">
        <v>4338</v>
      </c>
      <c r="E4948" s="149">
        <f t="shared" si="77"/>
        <v>30302308</v>
      </c>
      <c r="F4948" s="149" t="s">
        <v>1250</v>
      </c>
      <c r="G4948" s="149" t="s">
        <v>9786</v>
      </c>
      <c r="H4948" s="149" t="s">
        <v>7423</v>
      </c>
      <c r="I4948" s="149" t="s">
        <v>4339</v>
      </c>
    </row>
    <row r="4949" spans="1:9" x14ac:dyDescent="0.2">
      <c r="A4949" s="149" t="s">
        <v>2920</v>
      </c>
      <c r="D4949" s="149" t="s">
        <v>4340</v>
      </c>
      <c r="E4949" s="149">
        <f t="shared" si="77"/>
        <v>30302309</v>
      </c>
      <c r="F4949" s="149" t="s">
        <v>1250</v>
      </c>
      <c r="G4949" s="149" t="s">
        <v>9786</v>
      </c>
      <c r="H4949" s="149" t="s">
        <v>7423</v>
      </c>
      <c r="I4949" s="149" t="s">
        <v>4341</v>
      </c>
    </row>
    <row r="4950" spans="1:9" x14ac:dyDescent="0.2">
      <c r="A4950" s="149" t="s">
        <v>2920</v>
      </c>
      <c r="D4950" s="149" t="s">
        <v>4342</v>
      </c>
      <c r="E4950" s="149">
        <f t="shared" si="77"/>
        <v>30302310</v>
      </c>
      <c r="F4950" s="149" t="s">
        <v>1250</v>
      </c>
      <c r="G4950" s="149" t="s">
        <v>9786</v>
      </c>
      <c r="H4950" s="149" t="s">
        <v>7423</v>
      </c>
      <c r="I4950" s="149" t="s">
        <v>4343</v>
      </c>
    </row>
    <row r="4951" spans="1:9" x14ac:dyDescent="0.2">
      <c r="A4951" s="149" t="s">
        <v>2920</v>
      </c>
      <c r="D4951" s="149" t="s">
        <v>4344</v>
      </c>
      <c r="E4951" s="149">
        <f t="shared" si="77"/>
        <v>30302311</v>
      </c>
      <c r="F4951" s="149" t="s">
        <v>1250</v>
      </c>
      <c r="G4951" s="149" t="s">
        <v>9786</v>
      </c>
      <c r="H4951" s="149" t="s">
        <v>7423</v>
      </c>
      <c r="I4951" s="149" t="s">
        <v>4345</v>
      </c>
    </row>
    <row r="4952" spans="1:9" x14ac:dyDescent="0.2">
      <c r="A4952" s="149" t="s">
        <v>2920</v>
      </c>
      <c r="D4952" s="149" t="s">
        <v>4346</v>
      </c>
      <c r="E4952" s="149">
        <f t="shared" si="77"/>
        <v>30302312</v>
      </c>
      <c r="F4952" s="149" t="s">
        <v>1250</v>
      </c>
      <c r="G4952" s="149" t="s">
        <v>9786</v>
      </c>
      <c r="H4952" s="149" t="s">
        <v>7423</v>
      </c>
      <c r="I4952" s="149" t="s">
        <v>4347</v>
      </c>
    </row>
    <row r="4953" spans="1:9" x14ac:dyDescent="0.2">
      <c r="A4953" s="149" t="s">
        <v>2920</v>
      </c>
      <c r="D4953" s="149" t="s">
        <v>4348</v>
      </c>
      <c r="E4953" s="149">
        <f t="shared" si="77"/>
        <v>30302313</v>
      </c>
      <c r="F4953" s="149" t="s">
        <v>1250</v>
      </c>
      <c r="G4953" s="149" t="s">
        <v>9786</v>
      </c>
      <c r="H4953" s="149" t="s">
        <v>7423</v>
      </c>
      <c r="I4953" s="149" t="s">
        <v>1616</v>
      </c>
    </row>
    <row r="4954" spans="1:9" x14ac:dyDescent="0.2">
      <c r="A4954" s="149" t="s">
        <v>2920</v>
      </c>
      <c r="D4954" s="149" t="s">
        <v>1617</v>
      </c>
      <c r="E4954" s="149">
        <f t="shared" si="77"/>
        <v>30302314</v>
      </c>
      <c r="F4954" s="149" t="s">
        <v>1250</v>
      </c>
      <c r="G4954" s="149" t="s">
        <v>9786</v>
      </c>
      <c r="H4954" s="149" t="s">
        <v>7423</v>
      </c>
      <c r="I4954" s="149" t="s">
        <v>1618</v>
      </c>
    </row>
    <row r="4955" spans="1:9" x14ac:dyDescent="0.2">
      <c r="A4955" s="149" t="s">
        <v>2920</v>
      </c>
      <c r="D4955" s="149" t="s">
        <v>1619</v>
      </c>
      <c r="E4955" s="149">
        <f t="shared" si="77"/>
        <v>30302315</v>
      </c>
      <c r="F4955" s="149" t="s">
        <v>1250</v>
      </c>
      <c r="G4955" s="149" t="s">
        <v>9786</v>
      </c>
      <c r="H4955" s="149" t="s">
        <v>7423</v>
      </c>
      <c r="I4955" s="149" t="s">
        <v>6397</v>
      </c>
    </row>
    <row r="4956" spans="1:9" x14ac:dyDescent="0.2">
      <c r="A4956" s="149" t="s">
        <v>2920</v>
      </c>
      <c r="D4956" s="149" t="s">
        <v>1620</v>
      </c>
      <c r="E4956" s="149">
        <f t="shared" si="77"/>
        <v>30302316</v>
      </c>
      <c r="F4956" s="149" t="s">
        <v>1250</v>
      </c>
      <c r="G4956" s="149" t="s">
        <v>9786</v>
      </c>
      <c r="H4956" s="149" t="s">
        <v>7423</v>
      </c>
      <c r="I4956" s="149" t="s">
        <v>1621</v>
      </c>
    </row>
    <row r="4957" spans="1:9" x14ac:dyDescent="0.2">
      <c r="A4957" s="149" t="s">
        <v>2920</v>
      </c>
      <c r="D4957" s="149" t="s">
        <v>1622</v>
      </c>
      <c r="E4957" s="149">
        <f t="shared" si="77"/>
        <v>30302317</v>
      </c>
      <c r="F4957" s="149" t="s">
        <v>1250</v>
      </c>
      <c r="G4957" s="149" t="s">
        <v>9786</v>
      </c>
      <c r="H4957" s="149" t="s">
        <v>7423</v>
      </c>
      <c r="I4957" s="149" t="s">
        <v>1623</v>
      </c>
    </row>
    <row r="4958" spans="1:9" x14ac:dyDescent="0.2">
      <c r="A4958" s="149" t="s">
        <v>2920</v>
      </c>
      <c r="D4958" s="149" t="s">
        <v>1624</v>
      </c>
      <c r="E4958" s="149">
        <f t="shared" si="77"/>
        <v>30302318</v>
      </c>
      <c r="F4958" s="149" t="s">
        <v>1250</v>
      </c>
      <c r="G4958" s="149" t="s">
        <v>9786</v>
      </c>
      <c r="H4958" s="149" t="s">
        <v>7423</v>
      </c>
      <c r="I4958" s="149" t="s">
        <v>1625</v>
      </c>
    </row>
    <row r="4959" spans="1:9" x14ac:dyDescent="0.2">
      <c r="A4959" s="149" t="s">
        <v>2920</v>
      </c>
      <c r="D4959" s="149" t="s">
        <v>1626</v>
      </c>
      <c r="E4959" s="149">
        <f t="shared" si="77"/>
        <v>30302319</v>
      </c>
      <c r="F4959" s="149" t="s">
        <v>1250</v>
      </c>
      <c r="G4959" s="149" t="s">
        <v>9786</v>
      </c>
      <c r="H4959" s="149" t="s">
        <v>7423</v>
      </c>
      <c r="I4959" s="149" t="s">
        <v>1627</v>
      </c>
    </row>
    <row r="4960" spans="1:9" x14ac:dyDescent="0.2">
      <c r="A4960" s="149" t="s">
        <v>2920</v>
      </c>
      <c r="D4960" s="149" t="s">
        <v>1628</v>
      </c>
      <c r="E4960" s="149">
        <f t="shared" si="77"/>
        <v>30302320</v>
      </c>
      <c r="F4960" s="149" t="s">
        <v>1250</v>
      </c>
      <c r="G4960" s="149" t="s">
        <v>9786</v>
      </c>
      <c r="H4960" s="149" t="s">
        <v>7423</v>
      </c>
      <c r="I4960" s="149" t="s">
        <v>1629</v>
      </c>
    </row>
    <row r="4961" spans="1:9" x14ac:dyDescent="0.2">
      <c r="A4961" s="149" t="s">
        <v>2920</v>
      </c>
      <c r="D4961" s="149" t="s">
        <v>1630</v>
      </c>
      <c r="E4961" s="149">
        <f t="shared" si="77"/>
        <v>30302321</v>
      </c>
      <c r="F4961" s="149" t="s">
        <v>1250</v>
      </c>
      <c r="G4961" s="149" t="s">
        <v>9786</v>
      </c>
      <c r="H4961" s="149" t="s">
        <v>7423</v>
      </c>
      <c r="I4961" s="149" t="s">
        <v>1631</v>
      </c>
    </row>
    <row r="4962" spans="1:9" x14ac:dyDescent="0.2">
      <c r="A4962" s="149" t="s">
        <v>2920</v>
      </c>
      <c r="D4962" s="149" t="s">
        <v>1632</v>
      </c>
      <c r="E4962" s="149">
        <f t="shared" si="77"/>
        <v>30302322</v>
      </c>
      <c r="F4962" s="149" t="s">
        <v>1250</v>
      </c>
      <c r="G4962" s="149" t="s">
        <v>9786</v>
      </c>
      <c r="H4962" s="149" t="s">
        <v>7423</v>
      </c>
      <c r="I4962" s="149" t="s">
        <v>1633</v>
      </c>
    </row>
    <row r="4963" spans="1:9" x14ac:dyDescent="0.2">
      <c r="A4963" s="149" t="s">
        <v>2920</v>
      </c>
      <c r="D4963" s="149" t="s">
        <v>1634</v>
      </c>
      <c r="E4963" s="149">
        <f t="shared" si="77"/>
        <v>30302325</v>
      </c>
      <c r="F4963" s="149" t="s">
        <v>1250</v>
      </c>
      <c r="G4963" s="149" t="s">
        <v>9786</v>
      </c>
      <c r="H4963" s="149" t="s">
        <v>7423</v>
      </c>
      <c r="I4963" s="149" t="s">
        <v>1635</v>
      </c>
    </row>
    <row r="4964" spans="1:9" x14ac:dyDescent="0.2">
      <c r="A4964" s="149" t="s">
        <v>2920</v>
      </c>
      <c r="D4964" s="149" t="s">
        <v>1636</v>
      </c>
      <c r="E4964" s="149">
        <f t="shared" si="77"/>
        <v>30302327</v>
      </c>
      <c r="F4964" s="149" t="s">
        <v>1250</v>
      </c>
      <c r="G4964" s="149" t="s">
        <v>9786</v>
      </c>
      <c r="H4964" s="149" t="s">
        <v>7423</v>
      </c>
      <c r="I4964" s="149" t="s">
        <v>1637</v>
      </c>
    </row>
    <row r="4965" spans="1:9" x14ac:dyDescent="0.2">
      <c r="A4965" s="149" t="s">
        <v>2920</v>
      </c>
      <c r="D4965" s="149" t="s">
        <v>1638</v>
      </c>
      <c r="E4965" s="149">
        <f t="shared" si="77"/>
        <v>30302328</v>
      </c>
      <c r="F4965" s="149" t="s">
        <v>1250</v>
      </c>
      <c r="G4965" s="149" t="s">
        <v>9786</v>
      </c>
      <c r="H4965" s="149" t="s">
        <v>7423</v>
      </c>
      <c r="I4965" s="149" t="s">
        <v>1639</v>
      </c>
    </row>
    <row r="4966" spans="1:9" x14ac:dyDescent="0.2">
      <c r="A4966" s="149" t="s">
        <v>2920</v>
      </c>
      <c r="D4966" s="149" t="s">
        <v>1640</v>
      </c>
      <c r="E4966" s="149">
        <f t="shared" si="77"/>
        <v>30302330</v>
      </c>
      <c r="F4966" s="149" t="s">
        <v>1250</v>
      </c>
      <c r="G4966" s="149" t="s">
        <v>9786</v>
      </c>
      <c r="H4966" s="149" t="s">
        <v>7423</v>
      </c>
      <c r="I4966" s="149" t="s">
        <v>1641</v>
      </c>
    </row>
    <row r="4967" spans="1:9" x14ac:dyDescent="0.2">
      <c r="A4967" s="149" t="s">
        <v>2920</v>
      </c>
      <c r="D4967" s="149" t="s">
        <v>1642</v>
      </c>
      <c r="E4967" s="149">
        <f t="shared" si="77"/>
        <v>30302331</v>
      </c>
      <c r="F4967" s="149" t="s">
        <v>1250</v>
      </c>
      <c r="G4967" s="149" t="s">
        <v>9786</v>
      </c>
      <c r="H4967" s="149" t="s">
        <v>7423</v>
      </c>
      <c r="I4967" s="149" t="s">
        <v>1643</v>
      </c>
    </row>
    <row r="4968" spans="1:9" x14ac:dyDescent="0.2">
      <c r="A4968" s="149" t="s">
        <v>2920</v>
      </c>
      <c r="D4968" s="149" t="s">
        <v>1644</v>
      </c>
      <c r="E4968" s="149">
        <f t="shared" si="77"/>
        <v>30302334</v>
      </c>
      <c r="F4968" s="149" t="s">
        <v>1250</v>
      </c>
      <c r="G4968" s="149" t="s">
        <v>9786</v>
      </c>
      <c r="H4968" s="149" t="s">
        <v>7423</v>
      </c>
      <c r="I4968" s="149" t="s">
        <v>1645</v>
      </c>
    </row>
    <row r="4969" spans="1:9" x14ac:dyDescent="0.2">
      <c r="A4969" s="149" t="s">
        <v>2920</v>
      </c>
      <c r="D4969" s="149" t="s">
        <v>1646</v>
      </c>
      <c r="E4969" s="149">
        <f t="shared" si="77"/>
        <v>30302336</v>
      </c>
      <c r="F4969" s="149" t="s">
        <v>1250</v>
      </c>
      <c r="G4969" s="149" t="s">
        <v>9786</v>
      </c>
      <c r="H4969" s="149" t="s">
        <v>7423</v>
      </c>
      <c r="I4969" s="149" t="s">
        <v>1647</v>
      </c>
    </row>
    <row r="4970" spans="1:9" x14ac:dyDescent="0.2">
      <c r="A4970" s="149" t="s">
        <v>2920</v>
      </c>
      <c r="D4970" s="149" t="s">
        <v>1648</v>
      </c>
      <c r="E4970" s="149">
        <f t="shared" si="77"/>
        <v>30302338</v>
      </c>
      <c r="F4970" s="149" t="s">
        <v>1250</v>
      </c>
      <c r="G4970" s="149" t="s">
        <v>9786</v>
      </c>
      <c r="H4970" s="149" t="s">
        <v>7423</v>
      </c>
      <c r="I4970" s="149" t="s">
        <v>1649</v>
      </c>
    </row>
    <row r="4971" spans="1:9" x14ac:dyDescent="0.2">
      <c r="A4971" s="149" t="s">
        <v>2920</v>
      </c>
      <c r="D4971" s="149" t="s">
        <v>1650</v>
      </c>
      <c r="E4971" s="149">
        <f t="shared" si="77"/>
        <v>30302340</v>
      </c>
      <c r="F4971" s="149" t="s">
        <v>1250</v>
      </c>
      <c r="G4971" s="149" t="s">
        <v>9786</v>
      </c>
      <c r="H4971" s="149" t="s">
        <v>7423</v>
      </c>
      <c r="I4971" s="149" t="s">
        <v>1651</v>
      </c>
    </row>
    <row r="4972" spans="1:9" x14ac:dyDescent="0.2">
      <c r="A4972" s="149" t="s">
        <v>2920</v>
      </c>
      <c r="D4972" s="149" t="s">
        <v>1652</v>
      </c>
      <c r="E4972" s="149">
        <f t="shared" si="77"/>
        <v>30302341</v>
      </c>
      <c r="F4972" s="149" t="s">
        <v>1250</v>
      </c>
      <c r="G4972" s="149" t="s">
        <v>9786</v>
      </c>
      <c r="H4972" s="149" t="s">
        <v>7423</v>
      </c>
      <c r="I4972" s="149" t="s">
        <v>1653</v>
      </c>
    </row>
    <row r="4973" spans="1:9" x14ac:dyDescent="0.2">
      <c r="A4973" s="149" t="s">
        <v>2920</v>
      </c>
      <c r="D4973" s="149" t="s">
        <v>1654</v>
      </c>
      <c r="E4973" s="149">
        <f t="shared" si="77"/>
        <v>30302344</v>
      </c>
      <c r="F4973" s="149" t="s">
        <v>1250</v>
      </c>
      <c r="G4973" s="149" t="s">
        <v>9786</v>
      </c>
      <c r="H4973" s="149" t="s">
        <v>7423</v>
      </c>
      <c r="I4973" s="149" t="s">
        <v>1655</v>
      </c>
    </row>
    <row r="4974" spans="1:9" x14ac:dyDescent="0.2">
      <c r="A4974" s="149" t="s">
        <v>2920</v>
      </c>
      <c r="D4974" s="149" t="s">
        <v>1656</v>
      </c>
      <c r="E4974" s="149">
        <f t="shared" si="77"/>
        <v>30302345</v>
      </c>
      <c r="F4974" s="149" t="s">
        <v>1250</v>
      </c>
      <c r="G4974" s="149" t="s">
        <v>9786</v>
      </c>
      <c r="H4974" s="149" t="s">
        <v>7423</v>
      </c>
      <c r="I4974" s="149" t="s">
        <v>1657</v>
      </c>
    </row>
    <row r="4975" spans="1:9" x14ac:dyDescent="0.2">
      <c r="A4975" s="149" t="s">
        <v>2920</v>
      </c>
      <c r="D4975" s="149" t="s">
        <v>1658</v>
      </c>
      <c r="E4975" s="149">
        <f t="shared" si="77"/>
        <v>30302347</v>
      </c>
      <c r="F4975" s="149" t="s">
        <v>1250</v>
      </c>
      <c r="G4975" s="149" t="s">
        <v>9786</v>
      </c>
      <c r="H4975" s="149" t="s">
        <v>7423</v>
      </c>
      <c r="I4975" s="149" t="s">
        <v>1659</v>
      </c>
    </row>
    <row r="4976" spans="1:9" x14ac:dyDescent="0.2">
      <c r="A4976" s="149" t="s">
        <v>2920</v>
      </c>
      <c r="D4976" s="149" t="s">
        <v>1660</v>
      </c>
      <c r="E4976" s="149">
        <f t="shared" si="77"/>
        <v>30302348</v>
      </c>
      <c r="F4976" s="149" t="s">
        <v>1250</v>
      </c>
      <c r="G4976" s="149" t="s">
        <v>9786</v>
      </c>
      <c r="H4976" s="149" t="s">
        <v>7423</v>
      </c>
      <c r="I4976" s="149" t="s">
        <v>1661</v>
      </c>
    </row>
    <row r="4977" spans="1:9" x14ac:dyDescent="0.2">
      <c r="A4977" s="149" t="s">
        <v>2920</v>
      </c>
      <c r="D4977" s="149" t="s">
        <v>1662</v>
      </c>
      <c r="E4977" s="149">
        <f t="shared" si="77"/>
        <v>30302349</v>
      </c>
      <c r="F4977" s="149" t="s">
        <v>1250</v>
      </c>
      <c r="G4977" s="149" t="s">
        <v>9786</v>
      </c>
      <c r="H4977" s="149" t="s">
        <v>7423</v>
      </c>
      <c r="I4977" s="149" t="s">
        <v>1663</v>
      </c>
    </row>
    <row r="4978" spans="1:9" x14ac:dyDescent="0.2">
      <c r="A4978" s="149" t="s">
        <v>2920</v>
      </c>
      <c r="D4978" s="149" t="s">
        <v>1664</v>
      </c>
      <c r="E4978" s="149">
        <f t="shared" si="77"/>
        <v>30302350</v>
      </c>
      <c r="F4978" s="149" t="s">
        <v>1250</v>
      </c>
      <c r="G4978" s="149" t="s">
        <v>9786</v>
      </c>
      <c r="H4978" s="149" t="s">
        <v>7423</v>
      </c>
      <c r="I4978" s="149" t="s">
        <v>1665</v>
      </c>
    </row>
    <row r="4979" spans="1:9" x14ac:dyDescent="0.2">
      <c r="A4979" s="149" t="s">
        <v>2920</v>
      </c>
      <c r="D4979" s="149" t="s">
        <v>1666</v>
      </c>
      <c r="E4979" s="149">
        <f t="shared" si="77"/>
        <v>30302351</v>
      </c>
      <c r="F4979" s="149" t="s">
        <v>1250</v>
      </c>
      <c r="G4979" s="149" t="s">
        <v>9786</v>
      </c>
      <c r="H4979" s="149" t="s">
        <v>7423</v>
      </c>
      <c r="I4979" s="149" t="s">
        <v>1667</v>
      </c>
    </row>
    <row r="4980" spans="1:9" x14ac:dyDescent="0.2">
      <c r="A4980" s="149" t="s">
        <v>2920</v>
      </c>
      <c r="D4980" s="149" t="s">
        <v>1668</v>
      </c>
      <c r="E4980" s="149">
        <f t="shared" si="77"/>
        <v>30302352</v>
      </c>
      <c r="F4980" s="149" t="s">
        <v>1250</v>
      </c>
      <c r="G4980" s="149" t="s">
        <v>9786</v>
      </c>
      <c r="H4980" s="149" t="s">
        <v>7423</v>
      </c>
      <c r="I4980" s="149" t="s">
        <v>4393</v>
      </c>
    </row>
    <row r="4981" spans="1:9" x14ac:dyDescent="0.2">
      <c r="A4981" s="149" t="s">
        <v>2920</v>
      </c>
      <c r="D4981" s="149" t="s">
        <v>4394</v>
      </c>
      <c r="E4981" s="149">
        <f t="shared" si="77"/>
        <v>30302353</v>
      </c>
      <c r="F4981" s="149" t="s">
        <v>1250</v>
      </c>
      <c r="G4981" s="149" t="s">
        <v>9786</v>
      </c>
      <c r="H4981" s="149" t="s">
        <v>7423</v>
      </c>
      <c r="I4981" s="149" t="s">
        <v>4395</v>
      </c>
    </row>
    <row r="4982" spans="1:9" x14ac:dyDescent="0.2">
      <c r="A4982" s="149" t="s">
        <v>2920</v>
      </c>
      <c r="D4982" s="149" t="s">
        <v>4396</v>
      </c>
      <c r="E4982" s="149">
        <f t="shared" si="77"/>
        <v>30302354</v>
      </c>
      <c r="F4982" s="149" t="s">
        <v>1250</v>
      </c>
      <c r="G4982" s="149" t="s">
        <v>9786</v>
      </c>
      <c r="H4982" s="149" t="s">
        <v>7423</v>
      </c>
      <c r="I4982" s="149" t="s">
        <v>4397</v>
      </c>
    </row>
    <row r="4983" spans="1:9" x14ac:dyDescent="0.2">
      <c r="A4983" s="149" t="s">
        <v>2920</v>
      </c>
      <c r="D4983" s="149" t="s">
        <v>4398</v>
      </c>
      <c r="E4983" s="149">
        <f t="shared" si="77"/>
        <v>30302355</v>
      </c>
      <c r="F4983" s="149" t="s">
        <v>1250</v>
      </c>
      <c r="G4983" s="149" t="s">
        <v>9786</v>
      </c>
      <c r="H4983" s="149" t="s">
        <v>7423</v>
      </c>
      <c r="I4983" s="149" t="s">
        <v>4399</v>
      </c>
    </row>
    <row r="4984" spans="1:9" x14ac:dyDescent="0.2">
      <c r="A4984" s="149" t="s">
        <v>2920</v>
      </c>
      <c r="D4984" s="149" t="s">
        <v>4400</v>
      </c>
      <c r="E4984" s="149">
        <f t="shared" si="77"/>
        <v>30302356</v>
      </c>
      <c r="F4984" s="149" t="s">
        <v>1250</v>
      </c>
      <c r="G4984" s="149" t="s">
        <v>9786</v>
      </c>
      <c r="H4984" s="149" t="s">
        <v>7423</v>
      </c>
      <c r="I4984" s="149" t="s">
        <v>7504</v>
      </c>
    </row>
    <row r="4985" spans="1:9" x14ac:dyDescent="0.2">
      <c r="A4985" s="149" t="s">
        <v>2920</v>
      </c>
      <c r="D4985" s="149" t="s">
        <v>7505</v>
      </c>
      <c r="E4985" s="149">
        <f t="shared" si="77"/>
        <v>30302357</v>
      </c>
      <c r="F4985" s="149" t="s">
        <v>1250</v>
      </c>
      <c r="G4985" s="149" t="s">
        <v>9786</v>
      </c>
      <c r="H4985" s="149" t="s">
        <v>7423</v>
      </c>
      <c r="I4985" s="149" t="s">
        <v>7506</v>
      </c>
    </row>
    <row r="4986" spans="1:9" x14ac:dyDescent="0.2">
      <c r="A4986" s="149" t="s">
        <v>2920</v>
      </c>
      <c r="D4986" s="149" t="s">
        <v>7507</v>
      </c>
      <c r="E4986" s="149">
        <f t="shared" si="77"/>
        <v>30302358</v>
      </c>
      <c r="F4986" s="149" t="s">
        <v>1250</v>
      </c>
      <c r="G4986" s="149" t="s">
        <v>9786</v>
      </c>
      <c r="H4986" s="149" t="s">
        <v>7423</v>
      </c>
      <c r="I4986" s="149" t="s">
        <v>7508</v>
      </c>
    </row>
    <row r="4987" spans="1:9" x14ac:dyDescent="0.2">
      <c r="A4987" s="149" t="s">
        <v>2920</v>
      </c>
      <c r="D4987" s="149" t="s">
        <v>7509</v>
      </c>
      <c r="E4987" s="149">
        <f t="shared" si="77"/>
        <v>30302359</v>
      </c>
      <c r="F4987" s="149" t="s">
        <v>1250</v>
      </c>
      <c r="G4987" s="149" t="s">
        <v>9786</v>
      </c>
      <c r="H4987" s="149" t="s">
        <v>7423</v>
      </c>
      <c r="I4987" s="149" t="s">
        <v>7510</v>
      </c>
    </row>
    <row r="4988" spans="1:9" x14ac:dyDescent="0.2">
      <c r="A4988" s="149" t="s">
        <v>2920</v>
      </c>
      <c r="D4988" s="149" t="s">
        <v>7511</v>
      </c>
      <c r="E4988" s="149">
        <f t="shared" si="77"/>
        <v>30302360</v>
      </c>
      <c r="F4988" s="149" t="s">
        <v>1250</v>
      </c>
      <c r="G4988" s="149" t="s">
        <v>9786</v>
      </c>
      <c r="H4988" s="149" t="s">
        <v>7423</v>
      </c>
      <c r="I4988" s="149" t="s">
        <v>7512</v>
      </c>
    </row>
    <row r="4989" spans="1:9" x14ac:dyDescent="0.2">
      <c r="A4989" s="149" t="s">
        <v>2920</v>
      </c>
      <c r="D4989" s="149" t="s">
        <v>7513</v>
      </c>
      <c r="E4989" s="149">
        <f t="shared" si="77"/>
        <v>30302361</v>
      </c>
      <c r="F4989" s="149" t="s">
        <v>1250</v>
      </c>
      <c r="G4989" s="149" t="s">
        <v>9786</v>
      </c>
      <c r="H4989" s="149" t="s">
        <v>7423</v>
      </c>
      <c r="I4989" s="149" t="s">
        <v>7514</v>
      </c>
    </row>
    <row r="4990" spans="1:9" x14ac:dyDescent="0.2">
      <c r="A4990" s="149" t="s">
        <v>2920</v>
      </c>
      <c r="D4990" s="149" t="s">
        <v>7515</v>
      </c>
      <c r="E4990" s="149">
        <f t="shared" si="77"/>
        <v>30302362</v>
      </c>
      <c r="F4990" s="149" t="s">
        <v>1250</v>
      </c>
      <c r="G4990" s="149" t="s">
        <v>9786</v>
      </c>
      <c r="H4990" s="149" t="s">
        <v>7423</v>
      </c>
      <c r="I4990" s="149" t="s">
        <v>7516</v>
      </c>
    </row>
    <row r="4991" spans="1:9" x14ac:dyDescent="0.2">
      <c r="A4991" s="149" t="s">
        <v>2920</v>
      </c>
      <c r="D4991" s="149" t="s">
        <v>7517</v>
      </c>
      <c r="E4991" s="149">
        <f t="shared" si="77"/>
        <v>30302369</v>
      </c>
      <c r="F4991" s="149" t="s">
        <v>1250</v>
      </c>
      <c r="G4991" s="149" t="s">
        <v>9786</v>
      </c>
      <c r="H4991" s="149" t="s">
        <v>7423</v>
      </c>
      <c r="I4991" s="149" t="s">
        <v>7518</v>
      </c>
    </row>
    <row r="4992" spans="1:9" x14ac:dyDescent="0.2">
      <c r="A4992" s="149" t="s">
        <v>2920</v>
      </c>
      <c r="D4992" s="149" t="s">
        <v>7519</v>
      </c>
      <c r="E4992" s="149">
        <f t="shared" si="77"/>
        <v>30302370</v>
      </c>
      <c r="F4992" s="149" t="s">
        <v>1250</v>
      </c>
      <c r="G4992" s="149" t="s">
        <v>9786</v>
      </c>
      <c r="H4992" s="149" t="s">
        <v>7423</v>
      </c>
      <c r="I4992" s="149" t="s">
        <v>7520</v>
      </c>
    </row>
    <row r="4993" spans="1:9" x14ac:dyDescent="0.2">
      <c r="A4993" s="149" t="s">
        <v>2920</v>
      </c>
      <c r="D4993" s="149" t="s">
        <v>7521</v>
      </c>
      <c r="E4993" s="149">
        <f t="shared" si="77"/>
        <v>30302371</v>
      </c>
      <c r="F4993" s="149" t="s">
        <v>1250</v>
      </c>
      <c r="G4993" s="149" t="s">
        <v>9786</v>
      </c>
      <c r="H4993" s="149" t="s">
        <v>7423</v>
      </c>
      <c r="I4993" s="149" t="s">
        <v>7522</v>
      </c>
    </row>
    <row r="4994" spans="1:9" x14ac:dyDescent="0.2">
      <c r="A4994" s="149" t="s">
        <v>2920</v>
      </c>
      <c r="D4994" s="149" t="s">
        <v>7523</v>
      </c>
      <c r="E4994" s="149">
        <f t="shared" ref="E4994:E5057" si="78">VALUE(D4994)</f>
        <v>30302372</v>
      </c>
      <c r="F4994" s="149" t="s">
        <v>1250</v>
      </c>
      <c r="G4994" s="149" t="s">
        <v>9786</v>
      </c>
      <c r="H4994" s="149" t="s">
        <v>7423</v>
      </c>
      <c r="I4994" s="149" t="s">
        <v>7524</v>
      </c>
    </row>
    <row r="4995" spans="1:9" x14ac:dyDescent="0.2">
      <c r="A4995" s="149" t="s">
        <v>2920</v>
      </c>
      <c r="D4995" s="149" t="s">
        <v>7525</v>
      </c>
      <c r="E4995" s="149">
        <f t="shared" si="78"/>
        <v>30302373</v>
      </c>
      <c r="F4995" s="149" t="s">
        <v>1250</v>
      </c>
      <c r="G4995" s="149" t="s">
        <v>9786</v>
      </c>
      <c r="H4995" s="149" t="s">
        <v>7423</v>
      </c>
      <c r="I4995" s="149" t="s">
        <v>7526</v>
      </c>
    </row>
    <row r="4996" spans="1:9" x14ac:dyDescent="0.2">
      <c r="A4996" s="149" t="s">
        <v>2920</v>
      </c>
      <c r="D4996" s="149" t="s">
        <v>7527</v>
      </c>
      <c r="E4996" s="149">
        <f t="shared" si="78"/>
        <v>30302374</v>
      </c>
      <c r="F4996" s="149" t="s">
        <v>1250</v>
      </c>
      <c r="G4996" s="149" t="s">
        <v>9786</v>
      </c>
      <c r="H4996" s="149" t="s">
        <v>7423</v>
      </c>
      <c r="I4996" s="149" t="s">
        <v>7528</v>
      </c>
    </row>
    <row r="4997" spans="1:9" x14ac:dyDescent="0.2">
      <c r="A4997" s="149" t="s">
        <v>2920</v>
      </c>
      <c r="D4997" s="149" t="s">
        <v>7529</v>
      </c>
      <c r="E4997" s="149">
        <f t="shared" si="78"/>
        <v>30302379</v>
      </c>
      <c r="F4997" s="149" t="s">
        <v>1250</v>
      </c>
      <c r="G4997" s="149" t="s">
        <v>9786</v>
      </c>
      <c r="H4997" s="149" t="s">
        <v>7423</v>
      </c>
      <c r="I4997" s="149" t="s">
        <v>7530</v>
      </c>
    </row>
    <row r="4998" spans="1:9" x14ac:dyDescent="0.2">
      <c r="A4998" s="149" t="s">
        <v>2920</v>
      </c>
      <c r="D4998" s="149" t="s">
        <v>7531</v>
      </c>
      <c r="E4998" s="149">
        <f t="shared" si="78"/>
        <v>30302380</v>
      </c>
      <c r="F4998" s="149" t="s">
        <v>1250</v>
      </c>
      <c r="G4998" s="149" t="s">
        <v>9786</v>
      </c>
      <c r="H4998" s="149" t="s">
        <v>7423</v>
      </c>
      <c r="I4998" s="149" t="s">
        <v>7532</v>
      </c>
    </row>
    <row r="4999" spans="1:9" x14ac:dyDescent="0.2">
      <c r="A4999" s="149" t="s">
        <v>2920</v>
      </c>
      <c r="D4999" s="149" t="s">
        <v>7533</v>
      </c>
      <c r="E4999" s="149">
        <f t="shared" si="78"/>
        <v>30302381</v>
      </c>
      <c r="F4999" s="149" t="s">
        <v>1250</v>
      </c>
      <c r="G4999" s="149" t="s">
        <v>9786</v>
      </c>
      <c r="H4999" s="149" t="s">
        <v>7423</v>
      </c>
      <c r="I4999" s="149" t="s">
        <v>7534</v>
      </c>
    </row>
    <row r="5000" spans="1:9" x14ac:dyDescent="0.2">
      <c r="A5000" s="149" t="s">
        <v>2920</v>
      </c>
      <c r="D5000" s="149" t="s">
        <v>7535</v>
      </c>
      <c r="E5000" s="149">
        <f t="shared" si="78"/>
        <v>30302382</v>
      </c>
      <c r="F5000" s="149" t="s">
        <v>1250</v>
      </c>
      <c r="G5000" s="149" t="s">
        <v>9786</v>
      </c>
      <c r="H5000" s="149" t="s">
        <v>7423</v>
      </c>
      <c r="I5000" s="149" t="s">
        <v>7536</v>
      </c>
    </row>
    <row r="5001" spans="1:9" x14ac:dyDescent="0.2">
      <c r="A5001" s="149" t="s">
        <v>2920</v>
      </c>
      <c r="D5001" s="149" t="s">
        <v>7537</v>
      </c>
      <c r="E5001" s="149">
        <f t="shared" si="78"/>
        <v>30302383</v>
      </c>
      <c r="F5001" s="149" t="s">
        <v>1250</v>
      </c>
      <c r="G5001" s="149" t="s">
        <v>9786</v>
      </c>
      <c r="H5001" s="149" t="s">
        <v>7423</v>
      </c>
      <c r="I5001" s="149" t="s">
        <v>7538</v>
      </c>
    </row>
    <row r="5002" spans="1:9" x14ac:dyDescent="0.2">
      <c r="A5002" s="149" t="s">
        <v>2920</v>
      </c>
      <c r="D5002" s="149" t="s">
        <v>7539</v>
      </c>
      <c r="E5002" s="149">
        <f t="shared" si="78"/>
        <v>30302384</v>
      </c>
      <c r="F5002" s="149" t="s">
        <v>1250</v>
      </c>
      <c r="G5002" s="149" t="s">
        <v>9786</v>
      </c>
      <c r="H5002" s="149" t="s">
        <v>7423</v>
      </c>
      <c r="I5002" s="149" t="s">
        <v>7540</v>
      </c>
    </row>
    <row r="5003" spans="1:9" x14ac:dyDescent="0.2">
      <c r="A5003" s="149" t="s">
        <v>2920</v>
      </c>
      <c r="D5003" s="149" t="s">
        <v>7541</v>
      </c>
      <c r="E5003" s="149">
        <f t="shared" si="78"/>
        <v>30302385</v>
      </c>
      <c r="F5003" s="149" t="s">
        <v>1250</v>
      </c>
      <c r="G5003" s="149" t="s">
        <v>9786</v>
      </c>
      <c r="H5003" s="149" t="s">
        <v>7423</v>
      </c>
      <c r="I5003" s="149" t="s">
        <v>7542</v>
      </c>
    </row>
    <row r="5004" spans="1:9" x14ac:dyDescent="0.2">
      <c r="A5004" s="149" t="s">
        <v>2920</v>
      </c>
      <c r="D5004" s="149" t="s">
        <v>7543</v>
      </c>
      <c r="E5004" s="149">
        <f t="shared" si="78"/>
        <v>30302386</v>
      </c>
      <c r="F5004" s="149" t="s">
        <v>1250</v>
      </c>
      <c r="G5004" s="149" t="s">
        <v>9786</v>
      </c>
      <c r="H5004" s="149" t="s">
        <v>7423</v>
      </c>
      <c r="I5004" s="149" t="s">
        <v>7544</v>
      </c>
    </row>
    <row r="5005" spans="1:9" x14ac:dyDescent="0.2">
      <c r="A5005" s="149" t="s">
        <v>2920</v>
      </c>
      <c r="D5005" s="149" t="s">
        <v>7545</v>
      </c>
      <c r="E5005" s="149">
        <f t="shared" si="78"/>
        <v>30302387</v>
      </c>
      <c r="F5005" s="149" t="s">
        <v>1250</v>
      </c>
      <c r="G5005" s="149" t="s">
        <v>9786</v>
      </c>
      <c r="H5005" s="149" t="s">
        <v>7423</v>
      </c>
      <c r="I5005" s="149" t="s">
        <v>7546</v>
      </c>
    </row>
    <row r="5006" spans="1:9" x14ac:dyDescent="0.2">
      <c r="A5006" s="149" t="s">
        <v>2920</v>
      </c>
      <c r="D5006" s="149" t="s">
        <v>7547</v>
      </c>
      <c r="E5006" s="149">
        <f t="shared" si="78"/>
        <v>30302388</v>
      </c>
      <c r="F5006" s="149" t="s">
        <v>1250</v>
      </c>
      <c r="G5006" s="149" t="s">
        <v>9786</v>
      </c>
      <c r="H5006" s="149" t="s">
        <v>7423</v>
      </c>
      <c r="I5006" s="149" t="s">
        <v>7548</v>
      </c>
    </row>
    <row r="5007" spans="1:9" x14ac:dyDescent="0.2">
      <c r="A5007" s="149" t="s">
        <v>2920</v>
      </c>
      <c r="D5007" s="149" t="s">
        <v>7549</v>
      </c>
      <c r="E5007" s="149">
        <f t="shared" si="78"/>
        <v>30302393</v>
      </c>
      <c r="F5007" s="149" t="s">
        <v>1250</v>
      </c>
      <c r="G5007" s="149" t="s">
        <v>9786</v>
      </c>
      <c r="H5007" s="149" t="s">
        <v>7423</v>
      </c>
      <c r="I5007" s="149" t="s">
        <v>7550</v>
      </c>
    </row>
    <row r="5008" spans="1:9" x14ac:dyDescent="0.2">
      <c r="A5008" s="149" t="s">
        <v>2920</v>
      </c>
      <c r="D5008" s="149" t="s">
        <v>7551</v>
      </c>
      <c r="E5008" s="149">
        <f t="shared" si="78"/>
        <v>30302395</v>
      </c>
      <c r="F5008" s="149" t="s">
        <v>1250</v>
      </c>
      <c r="G5008" s="149" t="s">
        <v>9786</v>
      </c>
      <c r="H5008" s="149" t="s">
        <v>7423</v>
      </c>
      <c r="I5008" s="149" t="s">
        <v>7552</v>
      </c>
    </row>
    <row r="5009" spans="1:9" x14ac:dyDescent="0.2">
      <c r="A5009" s="149" t="s">
        <v>2920</v>
      </c>
      <c r="D5009" s="149" t="s">
        <v>7553</v>
      </c>
      <c r="E5009" s="149">
        <f t="shared" si="78"/>
        <v>30302396</v>
      </c>
      <c r="F5009" s="149" t="s">
        <v>1250</v>
      </c>
      <c r="G5009" s="149" t="s">
        <v>9786</v>
      </c>
      <c r="H5009" s="149" t="s">
        <v>7423</v>
      </c>
      <c r="I5009" s="149" t="s">
        <v>7554</v>
      </c>
    </row>
    <row r="5010" spans="1:9" x14ac:dyDescent="0.2">
      <c r="A5010" s="149" t="s">
        <v>2920</v>
      </c>
      <c r="D5010" s="149" t="s">
        <v>10390</v>
      </c>
      <c r="E5010" s="149">
        <f t="shared" si="78"/>
        <v>30302397</v>
      </c>
      <c r="F5010" s="149" t="s">
        <v>1250</v>
      </c>
      <c r="G5010" s="149" t="s">
        <v>9786</v>
      </c>
      <c r="H5010" s="149" t="s">
        <v>7423</v>
      </c>
      <c r="I5010" s="149" t="s">
        <v>10391</v>
      </c>
    </row>
    <row r="5011" spans="1:9" x14ac:dyDescent="0.2">
      <c r="A5011" s="149" t="s">
        <v>2920</v>
      </c>
      <c r="D5011" s="149" t="s">
        <v>10392</v>
      </c>
      <c r="E5011" s="149">
        <f t="shared" si="78"/>
        <v>30302398</v>
      </c>
      <c r="F5011" s="149" t="s">
        <v>1250</v>
      </c>
      <c r="G5011" s="149" t="s">
        <v>9786</v>
      </c>
      <c r="H5011" s="149" t="s">
        <v>7423</v>
      </c>
      <c r="I5011" s="149" t="s">
        <v>10393</v>
      </c>
    </row>
    <row r="5012" spans="1:9" x14ac:dyDescent="0.2">
      <c r="A5012" s="149" t="s">
        <v>2920</v>
      </c>
      <c r="D5012" s="149" t="s">
        <v>10394</v>
      </c>
      <c r="E5012" s="149">
        <f t="shared" si="78"/>
        <v>30302399</v>
      </c>
      <c r="F5012" s="149" t="s">
        <v>1250</v>
      </c>
      <c r="G5012" s="149" t="s">
        <v>9786</v>
      </c>
      <c r="H5012" s="149" t="s">
        <v>7423</v>
      </c>
      <c r="I5012" s="149" t="s">
        <v>6243</v>
      </c>
    </row>
    <row r="5013" spans="1:9" x14ac:dyDescent="0.2">
      <c r="A5013" s="149" t="s">
        <v>2920</v>
      </c>
      <c r="D5013" s="149" t="s">
        <v>10395</v>
      </c>
      <c r="E5013" s="149">
        <f t="shared" si="78"/>
        <v>30302401</v>
      </c>
      <c r="F5013" s="149" t="s">
        <v>1250</v>
      </c>
      <c r="G5013" s="149" t="s">
        <v>9786</v>
      </c>
      <c r="H5013" s="149" t="s">
        <v>10396</v>
      </c>
      <c r="I5013" s="149" t="s">
        <v>10397</v>
      </c>
    </row>
    <row r="5014" spans="1:9" x14ac:dyDescent="0.2">
      <c r="A5014" s="149" t="s">
        <v>2920</v>
      </c>
      <c r="D5014" s="149" t="s">
        <v>10398</v>
      </c>
      <c r="E5014" s="149">
        <f t="shared" si="78"/>
        <v>30302402</v>
      </c>
      <c r="F5014" s="149" t="s">
        <v>1250</v>
      </c>
      <c r="G5014" s="149" t="s">
        <v>9786</v>
      </c>
      <c r="H5014" s="149" t="s">
        <v>10396</v>
      </c>
      <c r="I5014" s="149" t="s">
        <v>10399</v>
      </c>
    </row>
    <row r="5015" spans="1:9" x14ac:dyDescent="0.2">
      <c r="A5015" s="149" t="s">
        <v>2920</v>
      </c>
      <c r="D5015" s="149" t="s">
        <v>10400</v>
      </c>
      <c r="E5015" s="149">
        <f t="shared" si="78"/>
        <v>30302403</v>
      </c>
      <c r="F5015" s="149" t="s">
        <v>1250</v>
      </c>
      <c r="G5015" s="149" t="s">
        <v>9786</v>
      </c>
      <c r="H5015" s="149" t="s">
        <v>10396</v>
      </c>
      <c r="I5015" s="149" t="s">
        <v>10401</v>
      </c>
    </row>
    <row r="5016" spans="1:9" x14ac:dyDescent="0.2">
      <c r="A5016" s="149" t="s">
        <v>2920</v>
      </c>
      <c r="D5016" s="149" t="s">
        <v>10402</v>
      </c>
      <c r="E5016" s="149">
        <f t="shared" si="78"/>
        <v>30302404</v>
      </c>
      <c r="F5016" s="149" t="s">
        <v>1250</v>
      </c>
      <c r="G5016" s="149" t="s">
        <v>9786</v>
      </c>
      <c r="H5016" s="149" t="s">
        <v>10396</v>
      </c>
      <c r="I5016" s="149" t="s">
        <v>10403</v>
      </c>
    </row>
    <row r="5017" spans="1:9" x14ac:dyDescent="0.2">
      <c r="A5017" s="149" t="s">
        <v>2920</v>
      </c>
      <c r="D5017" s="149" t="s">
        <v>10404</v>
      </c>
      <c r="E5017" s="149">
        <f t="shared" si="78"/>
        <v>30302405</v>
      </c>
      <c r="F5017" s="149" t="s">
        <v>1250</v>
      </c>
      <c r="G5017" s="149" t="s">
        <v>9786</v>
      </c>
      <c r="H5017" s="149" t="s">
        <v>10396</v>
      </c>
      <c r="I5017" s="149" t="s">
        <v>10405</v>
      </c>
    </row>
    <row r="5018" spans="1:9" x14ac:dyDescent="0.2">
      <c r="A5018" s="149" t="s">
        <v>2920</v>
      </c>
      <c r="D5018" s="149" t="s">
        <v>13134</v>
      </c>
      <c r="E5018" s="149">
        <f t="shared" si="78"/>
        <v>30302406</v>
      </c>
      <c r="F5018" s="149" t="s">
        <v>1250</v>
      </c>
      <c r="G5018" s="149" t="s">
        <v>9786</v>
      </c>
      <c r="H5018" s="149" t="s">
        <v>10396</v>
      </c>
      <c r="I5018" s="149" t="s">
        <v>13135</v>
      </c>
    </row>
    <row r="5019" spans="1:9" x14ac:dyDescent="0.2">
      <c r="A5019" s="149" t="s">
        <v>2920</v>
      </c>
      <c r="D5019" s="149" t="s">
        <v>13136</v>
      </c>
      <c r="E5019" s="149">
        <f t="shared" si="78"/>
        <v>30302407</v>
      </c>
      <c r="F5019" s="149" t="s">
        <v>1250</v>
      </c>
      <c r="G5019" s="149" t="s">
        <v>9786</v>
      </c>
      <c r="H5019" s="149" t="s">
        <v>10396</v>
      </c>
      <c r="I5019" s="149" t="s">
        <v>13137</v>
      </c>
    </row>
    <row r="5020" spans="1:9" x14ac:dyDescent="0.2">
      <c r="A5020" s="149" t="s">
        <v>2920</v>
      </c>
      <c r="D5020" s="149" t="s">
        <v>13138</v>
      </c>
      <c r="E5020" s="149">
        <f t="shared" si="78"/>
        <v>30302408</v>
      </c>
      <c r="F5020" s="149" t="s">
        <v>1250</v>
      </c>
      <c r="G5020" s="149" t="s">
        <v>9786</v>
      </c>
      <c r="H5020" s="149" t="s">
        <v>10396</v>
      </c>
      <c r="I5020" s="149" t="s">
        <v>13139</v>
      </c>
    </row>
    <row r="5021" spans="1:9" x14ac:dyDescent="0.2">
      <c r="A5021" s="149" t="s">
        <v>2920</v>
      </c>
      <c r="D5021" s="149" t="s">
        <v>13140</v>
      </c>
      <c r="E5021" s="149">
        <f t="shared" si="78"/>
        <v>30302409</v>
      </c>
      <c r="F5021" s="149" t="s">
        <v>1250</v>
      </c>
      <c r="G5021" s="149" t="s">
        <v>9786</v>
      </c>
      <c r="H5021" s="149" t="s">
        <v>10396</v>
      </c>
      <c r="I5021" s="149" t="s">
        <v>13141</v>
      </c>
    </row>
    <row r="5022" spans="1:9" x14ac:dyDescent="0.2">
      <c r="A5022" s="149" t="s">
        <v>2920</v>
      </c>
      <c r="D5022" s="149" t="s">
        <v>13142</v>
      </c>
      <c r="E5022" s="149">
        <f t="shared" si="78"/>
        <v>30302410</v>
      </c>
      <c r="F5022" s="149" t="s">
        <v>1250</v>
      </c>
      <c r="G5022" s="149" t="s">
        <v>9786</v>
      </c>
      <c r="H5022" s="149" t="s">
        <v>10396</v>
      </c>
      <c r="I5022" s="149" t="s">
        <v>13143</v>
      </c>
    </row>
    <row r="5023" spans="1:9" x14ac:dyDescent="0.2">
      <c r="A5023" s="149" t="s">
        <v>2920</v>
      </c>
      <c r="D5023" s="149" t="s">
        <v>13144</v>
      </c>
      <c r="E5023" s="149">
        <f t="shared" si="78"/>
        <v>30302411</v>
      </c>
      <c r="F5023" s="149" t="s">
        <v>1250</v>
      </c>
      <c r="G5023" s="149" t="s">
        <v>9786</v>
      </c>
      <c r="H5023" s="149" t="s">
        <v>10396</v>
      </c>
      <c r="I5023" s="149" t="s">
        <v>13145</v>
      </c>
    </row>
    <row r="5024" spans="1:9" x14ac:dyDescent="0.2">
      <c r="A5024" s="149" t="s">
        <v>2920</v>
      </c>
      <c r="D5024" s="149" t="s">
        <v>13146</v>
      </c>
      <c r="E5024" s="149">
        <f t="shared" si="78"/>
        <v>30303002</v>
      </c>
      <c r="F5024" s="149" t="s">
        <v>1250</v>
      </c>
      <c r="G5024" s="149" t="s">
        <v>9786</v>
      </c>
      <c r="H5024" s="149" t="s">
        <v>13147</v>
      </c>
      <c r="I5024" s="149" t="s">
        <v>3913</v>
      </c>
    </row>
    <row r="5025" spans="1:9" x14ac:dyDescent="0.2">
      <c r="A5025" s="149" t="s">
        <v>2920</v>
      </c>
      <c r="D5025" s="149" t="s">
        <v>13148</v>
      </c>
      <c r="E5025" s="149">
        <f t="shared" si="78"/>
        <v>30303003</v>
      </c>
      <c r="F5025" s="149" t="s">
        <v>1250</v>
      </c>
      <c r="G5025" s="149" t="s">
        <v>9786</v>
      </c>
      <c r="H5025" s="149" t="s">
        <v>13147</v>
      </c>
      <c r="I5025" s="149" t="s">
        <v>13149</v>
      </c>
    </row>
    <row r="5026" spans="1:9" x14ac:dyDescent="0.2">
      <c r="A5026" s="149" t="s">
        <v>2920</v>
      </c>
      <c r="D5026" s="149" t="s">
        <v>13150</v>
      </c>
      <c r="E5026" s="149">
        <f t="shared" si="78"/>
        <v>30303005</v>
      </c>
      <c r="F5026" s="149" t="s">
        <v>1250</v>
      </c>
      <c r="G5026" s="149" t="s">
        <v>9786</v>
      </c>
      <c r="H5026" s="149" t="s">
        <v>13147</v>
      </c>
      <c r="I5026" s="149" t="s">
        <v>13151</v>
      </c>
    </row>
    <row r="5027" spans="1:9" x14ac:dyDescent="0.2">
      <c r="A5027" s="149" t="s">
        <v>2920</v>
      </c>
      <c r="D5027" s="149" t="s">
        <v>13152</v>
      </c>
      <c r="E5027" s="149">
        <f t="shared" si="78"/>
        <v>30303006</v>
      </c>
      <c r="F5027" s="149" t="s">
        <v>1250</v>
      </c>
      <c r="G5027" s="149" t="s">
        <v>9786</v>
      </c>
      <c r="H5027" s="149" t="s">
        <v>13147</v>
      </c>
      <c r="I5027" s="149" t="s">
        <v>13153</v>
      </c>
    </row>
    <row r="5028" spans="1:9" x14ac:dyDescent="0.2">
      <c r="A5028" s="149" t="s">
        <v>2920</v>
      </c>
      <c r="D5028" s="149" t="s">
        <v>13154</v>
      </c>
      <c r="E5028" s="149">
        <f t="shared" si="78"/>
        <v>30303007</v>
      </c>
      <c r="F5028" s="149" t="s">
        <v>1250</v>
      </c>
      <c r="G5028" s="149" t="s">
        <v>9786</v>
      </c>
      <c r="H5028" s="149" t="s">
        <v>13147</v>
      </c>
      <c r="I5028" s="149" t="s">
        <v>13155</v>
      </c>
    </row>
    <row r="5029" spans="1:9" x14ac:dyDescent="0.2">
      <c r="A5029" s="149" t="s">
        <v>2920</v>
      </c>
      <c r="D5029" s="149" t="s">
        <v>13156</v>
      </c>
      <c r="E5029" s="149">
        <f t="shared" si="78"/>
        <v>30303008</v>
      </c>
      <c r="F5029" s="149" t="s">
        <v>1250</v>
      </c>
      <c r="G5029" s="149" t="s">
        <v>9786</v>
      </c>
      <c r="H5029" s="149" t="s">
        <v>13147</v>
      </c>
      <c r="I5029" s="149" t="s">
        <v>13157</v>
      </c>
    </row>
    <row r="5030" spans="1:9" x14ac:dyDescent="0.2">
      <c r="A5030" s="149" t="s">
        <v>2920</v>
      </c>
      <c r="D5030" s="149" t="s">
        <v>13158</v>
      </c>
      <c r="E5030" s="149">
        <f t="shared" si="78"/>
        <v>30303009</v>
      </c>
      <c r="F5030" s="149" t="s">
        <v>1250</v>
      </c>
      <c r="G5030" s="149" t="s">
        <v>9786</v>
      </c>
      <c r="H5030" s="149" t="s">
        <v>13147</v>
      </c>
      <c r="I5030" s="149" t="s">
        <v>13159</v>
      </c>
    </row>
    <row r="5031" spans="1:9" x14ac:dyDescent="0.2">
      <c r="A5031" s="149" t="s">
        <v>2920</v>
      </c>
      <c r="D5031" s="149" t="s">
        <v>13160</v>
      </c>
      <c r="E5031" s="149">
        <f t="shared" si="78"/>
        <v>30303010</v>
      </c>
      <c r="F5031" s="149" t="s">
        <v>1250</v>
      </c>
      <c r="G5031" s="149" t="s">
        <v>9786</v>
      </c>
      <c r="H5031" s="149" t="s">
        <v>13147</v>
      </c>
      <c r="I5031" s="149" t="s">
        <v>15922</v>
      </c>
    </row>
    <row r="5032" spans="1:9" x14ac:dyDescent="0.2">
      <c r="A5032" s="149" t="s">
        <v>2920</v>
      </c>
      <c r="D5032" s="149" t="s">
        <v>15923</v>
      </c>
      <c r="E5032" s="149">
        <f t="shared" si="78"/>
        <v>30303011</v>
      </c>
      <c r="F5032" s="149" t="s">
        <v>1250</v>
      </c>
      <c r="G5032" s="149" t="s">
        <v>9786</v>
      </c>
      <c r="H5032" s="149" t="s">
        <v>13147</v>
      </c>
      <c r="I5032" s="149" t="s">
        <v>15924</v>
      </c>
    </row>
    <row r="5033" spans="1:9" x14ac:dyDescent="0.2">
      <c r="A5033" s="149" t="s">
        <v>2920</v>
      </c>
      <c r="D5033" s="149" t="s">
        <v>15925</v>
      </c>
      <c r="E5033" s="149">
        <f t="shared" si="78"/>
        <v>30303012</v>
      </c>
      <c r="F5033" s="149" t="s">
        <v>1250</v>
      </c>
      <c r="G5033" s="149" t="s">
        <v>9786</v>
      </c>
      <c r="H5033" s="149" t="s">
        <v>13147</v>
      </c>
      <c r="I5033" s="149" t="s">
        <v>7643</v>
      </c>
    </row>
    <row r="5034" spans="1:9" x14ac:dyDescent="0.2">
      <c r="A5034" s="149" t="s">
        <v>2920</v>
      </c>
      <c r="D5034" s="149" t="s">
        <v>15926</v>
      </c>
      <c r="E5034" s="149">
        <f t="shared" si="78"/>
        <v>30303013</v>
      </c>
      <c r="F5034" s="149" t="s">
        <v>1250</v>
      </c>
      <c r="G5034" s="149" t="s">
        <v>9786</v>
      </c>
      <c r="H5034" s="149" t="s">
        <v>13147</v>
      </c>
      <c r="I5034" s="149" t="s">
        <v>15927</v>
      </c>
    </row>
    <row r="5035" spans="1:9" x14ac:dyDescent="0.2">
      <c r="A5035" s="149" t="s">
        <v>2920</v>
      </c>
      <c r="D5035" s="149" t="s">
        <v>15928</v>
      </c>
      <c r="E5035" s="149">
        <f t="shared" si="78"/>
        <v>30303014</v>
      </c>
      <c r="F5035" s="149" t="s">
        <v>1250</v>
      </c>
      <c r="G5035" s="149" t="s">
        <v>9786</v>
      </c>
      <c r="H5035" s="149" t="s">
        <v>13147</v>
      </c>
      <c r="I5035" s="149" t="s">
        <v>15929</v>
      </c>
    </row>
    <row r="5036" spans="1:9" x14ac:dyDescent="0.2">
      <c r="A5036" s="149" t="s">
        <v>2920</v>
      </c>
      <c r="D5036" s="149" t="s">
        <v>15930</v>
      </c>
      <c r="E5036" s="149">
        <f t="shared" si="78"/>
        <v>30303015</v>
      </c>
      <c r="F5036" s="149" t="s">
        <v>1250</v>
      </c>
      <c r="G5036" s="149" t="s">
        <v>9786</v>
      </c>
      <c r="H5036" s="149" t="s">
        <v>13147</v>
      </c>
      <c r="I5036" s="149" t="s">
        <v>15931</v>
      </c>
    </row>
    <row r="5037" spans="1:9" x14ac:dyDescent="0.2">
      <c r="A5037" s="149" t="s">
        <v>2920</v>
      </c>
      <c r="D5037" s="149" t="s">
        <v>15932</v>
      </c>
      <c r="E5037" s="149">
        <f t="shared" si="78"/>
        <v>30303016</v>
      </c>
      <c r="F5037" s="149" t="s">
        <v>1250</v>
      </c>
      <c r="G5037" s="149" t="s">
        <v>9786</v>
      </c>
      <c r="H5037" s="149" t="s">
        <v>13147</v>
      </c>
      <c r="I5037" s="149" t="s">
        <v>15933</v>
      </c>
    </row>
    <row r="5038" spans="1:9" x14ac:dyDescent="0.2">
      <c r="A5038" s="149" t="s">
        <v>2920</v>
      </c>
      <c r="D5038" s="149" t="s">
        <v>15934</v>
      </c>
      <c r="E5038" s="149">
        <f t="shared" si="78"/>
        <v>30303017</v>
      </c>
      <c r="F5038" s="149" t="s">
        <v>1250</v>
      </c>
      <c r="G5038" s="149" t="s">
        <v>9786</v>
      </c>
      <c r="H5038" s="149" t="s">
        <v>13147</v>
      </c>
      <c r="I5038" s="149" t="s">
        <v>10020</v>
      </c>
    </row>
    <row r="5039" spans="1:9" x14ac:dyDescent="0.2">
      <c r="A5039" s="149" t="s">
        <v>2920</v>
      </c>
      <c r="D5039" s="149" t="s">
        <v>15935</v>
      </c>
      <c r="E5039" s="149">
        <f t="shared" si="78"/>
        <v>30303018</v>
      </c>
      <c r="F5039" s="149" t="s">
        <v>1250</v>
      </c>
      <c r="G5039" s="149" t="s">
        <v>9786</v>
      </c>
      <c r="H5039" s="149" t="s">
        <v>13147</v>
      </c>
      <c r="I5039" s="149" t="s">
        <v>15936</v>
      </c>
    </row>
    <row r="5040" spans="1:9" x14ac:dyDescent="0.2">
      <c r="A5040" s="149" t="s">
        <v>2920</v>
      </c>
      <c r="D5040" s="149" t="s">
        <v>15937</v>
      </c>
      <c r="E5040" s="149">
        <f t="shared" si="78"/>
        <v>30303019</v>
      </c>
      <c r="F5040" s="149" t="s">
        <v>1250</v>
      </c>
      <c r="G5040" s="149" t="s">
        <v>9786</v>
      </c>
      <c r="H5040" s="149" t="s">
        <v>13147</v>
      </c>
      <c r="I5040" s="149" t="s">
        <v>15938</v>
      </c>
    </row>
    <row r="5041" spans="1:9" x14ac:dyDescent="0.2">
      <c r="A5041" s="149" t="s">
        <v>2920</v>
      </c>
      <c r="D5041" s="149" t="s">
        <v>15939</v>
      </c>
      <c r="E5041" s="149">
        <f t="shared" si="78"/>
        <v>30303020</v>
      </c>
      <c r="F5041" s="149" t="s">
        <v>1250</v>
      </c>
      <c r="G5041" s="149" t="s">
        <v>9786</v>
      </c>
      <c r="H5041" s="149" t="s">
        <v>13147</v>
      </c>
      <c r="I5041" s="149" t="s">
        <v>15940</v>
      </c>
    </row>
    <row r="5042" spans="1:9" x14ac:dyDescent="0.2">
      <c r="A5042" s="149" t="s">
        <v>2920</v>
      </c>
      <c r="D5042" s="149" t="s">
        <v>15941</v>
      </c>
      <c r="E5042" s="149">
        <f t="shared" si="78"/>
        <v>30303021</v>
      </c>
      <c r="F5042" s="149" t="s">
        <v>1250</v>
      </c>
      <c r="G5042" s="149" t="s">
        <v>9786</v>
      </c>
      <c r="H5042" s="149" t="s">
        <v>13147</v>
      </c>
      <c r="I5042" s="149" t="s">
        <v>15942</v>
      </c>
    </row>
    <row r="5043" spans="1:9" x14ac:dyDescent="0.2">
      <c r="A5043" s="149" t="s">
        <v>2920</v>
      </c>
      <c r="D5043" s="149" t="s">
        <v>15943</v>
      </c>
      <c r="E5043" s="149">
        <f t="shared" si="78"/>
        <v>30303022</v>
      </c>
      <c r="F5043" s="149" t="s">
        <v>1250</v>
      </c>
      <c r="G5043" s="149" t="s">
        <v>9786</v>
      </c>
      <c r="H5043" s="149" t="s">
        <v>13147</v>
      </c>
      <c r="I5043" s="149" t="s">
        <v>15944</v>
      </c>
    </row>
    <row r="5044" spans="1:9" x14ac:dyDescent="0.2">
      <c r="A5044" s="149" t="s">
        <v>2920</v>
      </c>
      <c r="D5044" s="149" t="s">
        <v>15945</v>
      </c>
      <c r="E5044" s="149">
        <f t="shared" si="78"/>
        <v>30303023</v>
      </c>
      <c r="F5044" s="149" t="s">
        <v>1250</v>
      </c>
      <c r="G5044" s="149" t="s">
        <v>9786</v>
      </c>
      <c r="H5044" s="149" t="s">
        <v>13147</v>
      </c>
      <c r="I5044" s="149" t="s">
        <v>15946</v>
      </c>
    </row>
    <row r="5045" spans="1:9" x14ac:dyDescent="0.2">
      <c r="A5045" s="149" t="s">
        <v>2920</v>
      </c>
      <c r="D5045" s="149" t="s">
        <v>15947</v>
      </c>
      <c r="E5045" s="149">
        <f t="shared" si="78"/>
        <v>30303024</v>
      </c>
      <c r="F5045" s="149" t="s">
        <v>1250</v>
      </c>
      <c r="G5045" s="149" t="s">
        <v>9786</v>
      </c>
      <c r="H5045" s="149" t="s">
        <v>13147</v>
      </c>
      <c r="I5045" s="149" t="s">
        <v>3935</v>
      </c>
    </row>
    <row r="5046" spans="1:9" x14ac:dyDescent="0.2">
      <c r="A5046" s="149" t="s">
        <v>2920</v>
      </c>
      <c r="D5046" s="149" t="s">
        <v>15948</v>
      </c>
      <c r="E5046" s="149">
        <f t="shared" si="78"/>
        <v>30303025</v>
      </c>
      <c r="F5046" s="149" t="s">
        <v>1250</v>
      </c>
      <c r="G5046" s="149" t="s">
        <v>9786</v>
      </c>
      <c r="H5046" s="149" t="s">
        <v>13147</v>
      </c>
      <c r="I5046" s="149" t="s">
        <v>13252</v>
      </c>
    </row>
    <row r="5047" spans="1:9" x14ac:dyDescent="0.2">
      <c r="A5047" s="149" t="s">
        <v>2920</v>
      </c>
      <c r="D5047" s="149" t="s">
        <v>13253</v>
      </c>
      <c r="E5047" s="149">
        <f t="shared" si="78"/>
        <v>30303026</v>
      </c>
      <c r="F5047" s="149" t="s">
        <v>1250</v>
      </c>
      <c r="G5047" s="149" t="s">
        <v>9786</v>
      </c>
      <c r="H5047" s="149" t="s">
        <v>13147</v>
      </c>
      <c r="I5047" s="149" t="s">
        <v>13254</v>
      </c>
    </row>
    <row r="5048" spans="1:9" x14ac:dyDescent="0.2">
      <c r="A5048" s="149" t="s">
        <v>2920</v>
      </c>
      <c r="D5048" s="149" t="s">
        <v>13255</v>
      </c>
      <c r="E5048" s="149">
        <f t="shared" si="78"/>
        <v>30303027</v>
      </c>
      <c r="F5048" s="149" t="s">
        <v>1250</v>
      </c>
      <c r="G5048" s="149" t="s">
        <v>9786</v>
      </c>
      <c r="H5048" s="149" t="s">
        <v>13147</v>
      </c>
      <c r="I5048" s="149" t="s">
        <v>13256</v>
      </c>
    </row>
    <row r="5049" spans="1:9" x14ac:dyDescent="0.2">
      <c r="A5049" s="149" t="s">
        <v>2920</v>
      </c>
      <c r="D5049" s="149" t="s">
        <v>13257</v>
      </c>
      <c r="E5049" s="149">
        <f t="shared" si="78"/>
        <v>30303028</v>
      </c>
      <c r="F5049" s="149" t="s">
        <v>1250</v>
      </c>
      <c r="G5049" s="149" t="s">
        <v>9786</v>
      </c>
      <c r="H5049" s="149" t="s">
        <v>13147</v>
      </c>
      <c r="I5049" s="149" t="s">
        <v>10480</v>
      </c>
    </row>
    <row r="5050" spans="1:9" x14ac:dyDescent="0.2">
      <c r="A5050" s="149" t="s">
        <v>2920</v>
      </c>
      <c r="D5050" s="149" t="s">
        <v>10481</v>
      </c>
      <c r="E5050" s="149">
        <f t="shared" si="78"/>
        <v>30303029</v>
      </c>
      <c r="F5050" s="149" t="s">
        <v>1250</v>
      </c>
      <c r="G5050" s="149" t="s">
        <v>9786</v>
      </c>
      <c r="H5050" s="149" t="s">
        <v>13147</v>
      </c>
      <c r="I5050" s="149" t="s">
        <v>10482</v>
      </c>
    </row>
    <row r="5051" spans="1:9" x14ac:dyDescent="0.2">
      <c r="A5051" s="149" t="s">
        <v>2920</v>
      </c>
      <c r="D5051" s="149" t="s">
        <v>10483</v>
      </c>
      <c r="E5051" s="149">
        <f t="shared" si="78"/>
        <v>30303099</v>
      </c>
      <c r="F5051" s="149" t="s">
        <v>1250</v>
      </c>
      <c r="G5051" s="149" t="s">
        <v>9786</v>
      </c>
      <c r="H5051" s="149" t="s">
        <v>13147</v>
      </c>
      <c r="I5051" s="149" t="s">
        <v>6243</v>
      </c>
    </row>
    <row r="5052" spans="1:9" x14ac:dyDescent="0.2">
      <c r="A5052" s="149" t="s">
        <v>2920</v>
      </c>
      <c r="D5052" s="149" t="s">
        <v>10484</v>
      </c>
      <c r="E5052" s="149">
        <f t="shared" si="78"/>
        <v>30303101</v>
      </c>
      <c r="F5052" s="149" t="s">
        <v>1250</v>
      </c>
      <c r="G5052" s="149" t="s">
        <v>9786</v>
      </c>
      <c r="H5052" s="149" t="s">
        <v>10485</v>
      </c>
      <c r="I5052" s="149" t="s">
        <v>10486</v>
      </c>
    </row>
    <row r="5053" spans="1:9" x14ac:dyDescent="0.2">
      <c r="A5053" s="149" t="s">
        <v>2920</v>
      </c>
      <c r="D5053" s="149" t="s">
        <v>10487</v>
      </c>
      <c r="E5053" s="149">
        <f t="shared" si="78"/>
        <v>30303102</v>
      </c>
      <c r="F5053" s="149" t="s">
        <v>1250</v>
      </c>
      <c r="G5053" s="149" t="s">
        <v>9786</v>
      </c>
      <c r="H5053" s="149" t="s">
        <v>10485</v>
      </c>
      <c r="I5053" s="149" t="s">
        <v>10488</v>
      </c>
    </row>
    <row r="5054" spans="1:9" x14ac:dyDescent="0.2">
      <c r="A5054" s="149" t="s">
        <v>2920</v>
      </c>
      <c r="D5054" s="149" t="s">
        <v>10489</v>
      </c>
      <c r="E5054" s="149">
        <f t="shared" si="78"/>
        <v>30303103</v>
      </c>
      <c r="F5054" s="149" t="s">
        <v>1250</v>
      </c>
      <c r="G5054" s="149" t="s">
        <v>9786</v>
      </c>
      <c r="H5054" s="149" t="s">
        <v>10485</v>
      </c>
      <c r="I5054" s="149" t="s">
        <v>10490</v>
      </c>
    </row>
    <row r="5055" spans="1:9" x14ac:dyDescent="0.2">
      <c r="A5055" s="149" t="s">
        <v>2920</v>
      </c>
      <c r="D5055" s="149" t="s">
        <v>10491</v>
      </c>
      <c r="E5055" s="149">
        <f t="shared" si="78"/>
        <v>30303104</v>
      </c>
      <c r="F5055" s="149" t="s">
        <v>1250</v>
      </c>
      <c r="G5055" s="149" t="s">
        <v>9786</v>
      </c>
      <c r="H5055" s="149" t="s">
        <v>10485</v>
      </c>
      <c r="I5055" s="149" t="s">
        <v>10492</v>
      </c>
    </row>
    <row r="5056" spans="1:9" x14ac:dyDescent="0.2">
      <c r="A5056" s="149" t="s">
        <v>2920</v>
      </c>
      <c r="D5056" s="149" t="s">
        <v>10493</v>
      </c>
      <c r="E5056" s="149">
        <f t="shared" si="78"/>
        <v>30303105</v>
      </c>
      <c r="F5056" s="149" t="s">
        <v>1250</v>
      </c>
      <c r="G5056" s="149" t="s">
        <v>9786</v>
      </c>
      <c r="H5056" s="149" t="s">
        <v>10485</v>
      </c>
      <c r="I5056" s="149" t="s">
        <v>10494</v>
      </c>
    </row>
    <row r="5057" spans="1:9" x14ac:dyDescent="0.2">
      <c r="A5057" s="149" t="s">
        <v>2920</v>
      </c>
      <c r="D5057" s="149" t="s">
        <v>10495</v>
      </c>
      <c r="E5057" s="149">
        <f t="shared" si="78"/>
        <v>30303106</v>
      </c>
      <c r="F5057" s="149" t="s">
        <v>1250</v>
      </c>
      <c r="G5057" s="149" t="s">
        <v>9786</v>
      </c>
      <c r="H5057" s="149" t="s">
        <v>10485</v>
      </c>
      <c r="I5057" s="149" t="s">
        <v>10496</v>
      </c>
    </row>
    <row r="5058" spans="1:9" x14ac:dyDescent="0.2">
      <c r="A5058" s="149" t="s">
        <v>2920</v>
      </c>
      <c r="D5058" s="149" t="s">
        <v>10497</v>
      </c>
      <c r="E5058" s="149">
        <f t="shared" ref="E5058:E5121" si="79">VALUE(D5058)</f>
        <v>30303107</v>
      </c>
      <c r="F5058" s="149" t="s">
        <v>1250</v>
      </c>
      <c r="G5058" s="149" t="s">
        <v>9786</v>
      </c>
      <c r="H5058" s="149" t="s">
        <v>10485</v>
      </c>
      <c r="I5058" s="149" t="s">
        <v>10498</v>
      </c>
    </row>
    <row r="5059" spans="1:9" x14ac:dyDescent="0.2">
      <c r="A5059" s="149" t="s">
        <v>2920</v>
      </c>
      <c r="D5059" s="149" t="s">
        <v>10499</v>
      </c>
      <c r="E5059" s="149">
        <f t="shared" si="79"/>
        <v>30304001</v>
      </c>
      <c r="F5059" s="149" t="s">
        <v>1250</v>
      </c>
      <c r="G5059" s="149" t="s">
        <v>9786</v>
      </c>
      <c r="H5059" s="149" t="s">
        <v>10500</v>
      </c>
      <c r="I5059" s="149" t="s">
        <v>10501</v>
      </c>
    </row>
    <row r="5060" spans="1:9" x14ac:dyDescent="0.2">
      <c r="A5060" s="149" t="s">
        <v>2920</v>
      </c>
      <c r="D5060" s="149" t="s">
        <v>10502</v>
      </c>
      <c r="E5060" s="149">
        <f t="shared" si="79"/>
        <v>30304010</v>
      </c>
      <c r="F5060" s="149" t="s">
        <v>1250</v>
      </c>
      <c r="G5060" s="149" t="s">
        <v>9786</v>
      </c>
      <c r="H5060" s="149" t="s">
        <v>10500</v>
      </c>
      <c r="I5060" s="149" t="s">
        <v>10503</v>
      </c>
    </row>
    <row r="5061" spans="1:9" x14ac:dyDescent="0.2">
      <c r="A5061" s="149" t="s">
        <v>2920</v>
      </c>
      <c r="D5061" s="149" t="s">
        <v>10504</v>
      </c>
      <c r="E5061" s="149">
        <f t="shared" si="79"/>
        <v>30304011</v>
      </c>
      <c r="F5061" s="149" t="s">
        <v>1250</v>
      </c>
      <c r="G5061" s="149" t="s">
        <v>9786</v>
      </c>
      <c r="H5061" s="149" t="s">
        <v>10500</v>
      </c>
      <c r="I5061" s="149" t="s">
        <v>10505</v>
      </c>
    </row>
    <row r="5062" spans="1:9" x14ac:dyDescent="0.2">
      <c r="A5062" s="149" t="s">
        <v>2920</v>
      </c>
      <c r="D5062" s="149" t="s">
        <v>10506</v>
      </c>
      <c r="E5062" s="149">
        <f t="shared" si="79"/>
        <v>30304012</v>
      </c>
      <c r="F5062" s="149" t="s">
        <v>1250</v>
      </c>
      <c r="G5062" s="149" t="s">
        <v>9786</v>
      </c>
      <c r="H5062" s="149" t="s">
        <v>10500</v>
      </c>
      <c r="I5062" s="149" t="s">
        <v>10507</v>
      </c>
    </row>
    <row r="5063" spans="1:9" x14ac:dyDescent="0.2">
      <c r="A5063" s="149" t="s">
        <v>2920</v>
      </c>
      <c r="D5063" s="149" t="s">
        <v>10508</v>
      </c>
      <c r="E5063" s="149">
        <f t="shared" si="79"/>
        <v>30304013</v>
      </c>
      <c r="F5063" s="149" t="s">
        <v>1250</v>
      </c>
      <c r="G5063" s="149" t="s">
        <v>9786</v>
      </c>
      <c r="H5063" s="149" t="s">
        <v>10500</v>
      </c>
      <c r="I5063" s="149" t="s">
        <v>10509</v>
      </c>
    </row>
    <row r="5064" spans="1:9" x14ac:dyDescent="0.2">
      <c r="A5064" s="149" t="s">
        <v>2920</v>
      </c>
      <c r="D5064" s="149" t="s">
        <v>10510</v>
      </c>
      <c r="E5064" s="149">
        <f t="shared" si="79"/>
        <v>30304014</v>
      </c>
      <c r="F5064" s="149" t="s">
        <v>1250</v>
      </c>
      <c r="G5064" s="149" t="s">
        <v>9786</v>
      </c>
      <c r="H5064" s="149" t="s">
        <v>10500</v>
      </c>
      <c r="I5064" s="149" t="s">
        <v>10511</v>
      </c>
    </row>
    <row r="5065" spans="1:9" x14ac:dyDescent="0.2">
      <c r="A5065" s="149" t="s">
        <v>2920</v>
      </c>
      <c r="D5065" s="149" t="s">
        <v>10512</v>
      </c>
      <c r="E5065" s="149">
        <f t="shared" si="79"/>
        <v>30304015</v>
      </c>
      <c r="F5065" s="149" t="s">
        <v>1250</v>
      </c>
      <c r="G5065" s="149" t="s">
        <v>9786</v>
      </c>
      <c r="H5065" s="149" t="s">
        <v>10500</v>
      </c>
      <c r="I5065" s="149" t="s">
        <v>10513</v>
      </c>
    </row>
    <row r="5066" spans="1:9" x14ac:dyDescent="0.2">
      <c r="A5066" s="149" t="s">
        <v>2920</v>
      </c>
      <c r="D5066" s="149" t="s">
        <v>10514</v>
      </c>
      <c r="E5066" s="149">
        <f t="shared" si="79"/>
        <v>30304016</v>
      </c>
      <c r="F5066" s="149" t="s">
        <v>1250</v>
      </c>
      <c r="G5066" s="149" t="s">
        <v>9786</v>
      </c>
      <c r="H5066" s="149" t="s">
        <v>10500</v>
      </c>
      <c r="I5066" s="149" t="s">
        <v>10515</v>
      </c>
    </row>
    <row r="5067" spans="1:9" x14ac:dyDescent="0.2">
      <c r="A5067" s="149" t="s">
        <v>2920</v>
      </c>
      <c r="D5067" s="149" t="s">
        <v>10516</v>
      </c>
      <c r="E5067" s="149">
        <f t="shared" si="79"/>
        <v>30304017</v>
      </c>
      <c r="F5067" s="149" t="s">
        <v>1250</v>
      </c>
      <c r="G5067" s="149" t="s">
        <v>9786</v>
      </c>
      <c r="H5067" s="149" t="s">
        <v>10500</v>
      </c>
      <c r="I5067" s="149" t="s">
        <v>10517</v>
      </c>
    </row>
    <row r="5068" spans="1:9" x14ac:dyDescent="0.2">
      <c r="A5068" s="149" t="s">
        <v>2920</v>
      </c>
      <c r="D5068" s="149" t="s">
        <v>10518</v>
      </c>
      <c r="E5068" s="149">
        <f t="shared" si="79"/>
        <v>30380001</v>
      </c>
      <c r="F5068" s="149" t="s">
        <v>1250</v>
      </c>
      <c r="G5068" s="149" t="s">
        <v>9786</v>
      </c>
      <c r="H5068" s="149" t="s">
        <v>3301</v>
      </c>
      <c r="I5068" s="149" t="s">
        <v>3301</v>
      </c>
    </row>
    <row r="5069" spans="1:9" x14ac:dyDescent="0.2">
      <c r="A5069" s="149" t="s">
        <v>2920</v>
      </c>
      <c r="D5069" s="149" t="s">
        <v>10519</v>
      </c>
      <c r="E5069" s="149">
        <f t="shared" si="79"/>
        <v>30382001</v>
      </c>
      <c r="F5069" s="149" t="s">
        <v>1250</v>
      </c>
      <c r="G5069" s="149" t="s">
        <v>9786</v>
      </c>
      <c r="H5069" s="149" t="s">
        <v>3303</v>
      </c>
      <c r="I5069" s="149" t="s">
        <v>3304</v>
      </c>
    </row>
    <row r="5070" spans="1:9" x14ac:dyDescent="0.2">
      <c r="A5070" s="149" t="s">
        <v>2920</v>
      </c>
      <c r="D5070" s="149" t="s">
        <v>10520</v>
      </c>
      <c r="E5070" s="149">
        <f t="shared" si="79"/>
        <v>30382002</v>
      </c>
      <c r="F5070" s="149" t="s">
        <v>1250</v>
      </c>
      <c r="G5070" s="149" t="s">
        <v>9786</v>
      </c>
      <c r="H5070" s="149" t="s">
        <v>3303</v>
      </c>
      <c r="I5070" s="149" t="s">
        <v>3306</v>
      </c>
    </row>
    <row r="5071" spans="1:9" x14ac:dyDescent="0.2">
      <c r="A5071" s="149" t="s">
        <v>2920</v>
      </c>
      <c r="D5071" s="149" t="s">
        <v>10521</v>
      </c>
      <c r="E5071" s="149">
        <f t="shared" si="79"/>
        <v>30382599</v>
      </c>
      <c r="F5071" s="149" t="s">
        <v>1250</v>
      </c>
      <c r="G5071" s="149" t="s">
        <v>9786</v>
      </c>
      <c r="H5071" s="149" t="s">
        <v>3308</v>
      </c>
      <c r="I5071" s="149" t="s">
        <v>3309</v>
      </c>
    </row>
    <row r="5072" spans="1:9" x14ac:dyDescent="0.2">
      <c r="A5072" s="149" t="s">
        <v>2920</v>
      </c>
      <c r="D5072" s="149" t="s">
        <v>10522</v>
      </c>
      <c r="E5072" s="149">
        <f t="shared" si="79"/>
        <v>30388801</v>
      </c>
      <c r="F5072" s="149" t="s">
        <v>1250</v>
      </c>
      <c r="G5072" s="149" t="s">
        <v>9786</v>
      </c>
      <c r="H5072" s="149" t="s">
        <v>6493</v>
      </c>
      <c r="I5072" s="149" t="s">
        <v>8831</v>
      </c>
    </row>
    <row r="5073" spans="1:12" x14ac:dyDescent="0.2">
      <c r="A5073" s="149" t="s">
        <v>2920</v>
      </c>
      <c r="D5073" s="149" t="s">
        <v>10523</v>
      </c>
      <c r="E5073" s="149">
        <f t="shared" si="79"/>
        <v>30388802</v>
      </c>
      <c r="F5073" s="149" t="s">
        <v>1250</v>
      </c>
      <c r="G5073" s="149" t="s">
        <v>9786</v>
      </c>
      <c r="H5073" s="149" t="s">
        <v>6493</v>
      </c>
      <c r="I5073" s="149" t="s">
        <v>8831</v>
      </c>
    </row>
    <row r="5074" spans="1:12" x14ac:dyDescent="0.2">
      <c r="A5074" s="149" t="s">
        <v>2920</v>
      </c>
      <c r="D5074" s="149" t="s">
        <v>10524</v>
      </c>
      <c r="E5074" s="149">
        <f t="shared" si="79"/>
        <v>30388803</v>
      </c>
      <c r="F5074" s="149" t="s">
        <v>1250</v>
      </c>
      <c r="G5074" s="149" t="s">
        <v>9786</v>
      </c>
      <c r="H5074" s="149" t="s">
        <v>6493</v>
      </c>
      <c r="I5074" s="149" t="s">
        <v>8831</v>
      </c>
    </row>
    <row r="5075" spans="1:12" x14ac:dyDescent="0.2">
      <c r="A5075" s="149" t="s">
        <v>2920</v>
      </c>
      <c r="D5075" s="149" t="s">
        <v>10525</v>
      </c>
      <c r="E5075" s="149">
        <f t="shared" si="79"/>
        <v>30388804</v>
      </c>
      <c r="F5075" s="149" t="s">
        <v>1250</v>
      </c>
      <c r="G5075" s="149" t="s">
        <v>9786</v>
      </c>
      <c r="H5075" s="149" t="s">
        <v>6493</v>
      </c>
      <c r="I5075" s="149" t="s">
        <v>8831</v>
      </c>
    </row>
    <row r="5076" spans="1:12" x14ac:dyDescent="0.2">
      <c r="A5076" s="149" t="s">
        <v>2920</v>
      </c>
      <c r="D5076" s="149" t="s">
        <v>10526</v>
      </c>
      <c r="E5076" s="149">
        <f t="shared" si="79"/>
        <v>30388805</v>
      </c>
      <c r="F5076" s="149" t="s">
        <v>1250</v>
      </c>
      <c r="G5076" s="149" t="s">
        <v>9786</v>
      </c>
      <c r="H5076" s="149" t="s">
        <v>6493</v>
      </c>
      <c r="I5076" s="149" t="s">
        <v>8831</v>
      </c>
    </row>
    <row r="5077" spans="1:12" x14ac:dyDescent="0.2">
      <c r="A5077" s="149" t="s">
        <v>2920</v>
      </c>
      <c r="D5077" s="149" t="s">
        <v>10527</v>
      </c>
      <c r="E5077" s="149">
        <f t="shared" si="79"/>
        <v>30390001</v>
      </c>
      <c r="F5077" s="149" t="s">
        <v>1250</v>
      </c>
      <c r="G5077" s="149" t="s">
        <v>9786</v>
      </c>
      <c r="H5077" s="149" t="s">
        <v>2947</v>
      </c>
      <c r="I5077" s="149" t="s">
        <v>2948</v>
      </c>
    </row>
    <row r="5078" spans="1:12" x14ac:dyDescent="0.2">
      <c r="A5078" s="149" t="s">
        <v>2920</v>
      </c>
      <c r="D5078" s="149" t="s">
        <v>10528</v>
      </c>
      <c r="E5078" s="149">
        <f t="shared" si="79"/>
        <v>30390002</v>
      </c>
      <c r="F5078" s="149" t="s">
        <v>1250</v>
      </c>
      <c r="G5078" s="149" t="s">
        <v>9786</v>
      </c>
      <c r="H5078" s="149" t="s">
        <v>2947</v>
      </c>
      <c r="I5078" s="149" t="s">
        <v>2951</v>
      </c>
    </row>
    <row r="5079" spans="1:12" x14ac:dyDescent="0.2">
      <c r="A5079" s="149" t="s">
        <v>2920</v>
      </c>
      <c r="D5079" s="149" t="s">
        <v>10529</v>
      </c>
      <c r="E5079" s="149">
        <f t="shared" si="79"/>
        <v>30390003</v>
      </c>
      <c r="F5079" s="149" t="s">
        <v>1250</v>
      </c>
      <c r="G5079" s="149" t="s">
        <v>9786</v>
      </c>
      <c r="H5079" s="149" t="s">
        <v>2947</v>
      </c>
      <c r="I5079" s="149" t="s">
        <v>2953</v>
      </c>
    </row>
    <row r="5080" spans="1:12" x14ac:dyDescent="0.2">
      <c r="A5080" s="149" t="s">
        <v>2920</v>
      </c>
      <c r="D5080" s="149" t="s">
        <v>10530</v>
      </c>
      <c r="E5080" s="149">
        <f t="shared" si="79"/>
        <v>30390004</v>
      </c>
      <c r="F5080" s="149" t="s">
        <v>1250</v>
      </c>
      <c r="G5080" s="149" t="s">
        <v>9786</v>
      </c>
      <c r="H5080" s="149" t="s">
        <v>2947</v>
      </c>
      <c r="I5080" s="149" t="s">
        <v>2955</v>
      </c>
    </row>
    <row r="5081" spans="1:12" x14ac:dyDescent="0.2">
      <c r="A5081" s="149" t="s">
        <v>2920</v>
      </c>
      <c r="D5081" s="149" t="s">
        <v>10531</v>
      </c>
      <c r="E5081" s="149">
        <f t="shared" si="79"/>
        <v>30390011</v>
      </c>
      <c r="F5081" s="149" t="s">
        <v>1250</v>
      </c>
      <c r="G5081" s="149" t="s">
        <v>9786</v>
      </c>
      <c r="H5081" s="149" t="s">
        <v>2947</v>
      </c>
      <c r="I5081" s="149" t="s">
        <v>316</v>
      </c>
    </row>
    <row r="5082" spans="1:12" x14ac:dyDescent="0.2">
      <c r="A5082" s="149" t="s">
        <v>2920</v>
      </c>
      <c r="D5082" s="149" t="s">
        <v>10532</v>
      </c>
      <c r="E5082" s="149">
        <f t="shared" si="79"/>
        <v>30390012</v>
      </c>
      <c r="F5082" s="149" t="s">
        <v>1250</v>
      </c>
      <c r="G5082" s="149" t="s">
        <v>9786</v>
      </c>
      <c r="H5082" s="149" t="s">
        <v>2947</v>
      </c>
      <c r="I5082" s="149" t="s">
        <v>318</v>
      </c>
    </row>
    <row r="5083" spans="1:12" x14ac:dyDescent="0.2">
      <c r="A5083" s="149" t="s">
        <v>2920</v>
      </c>
      <c r="D5083" s="149" t="s">
        <v>10533</v>
      </c>
      <c r="E5083" s="149">
        <f t="shared" si="79"/>
        <v>30390013</v>
      </c>
      <c r="F5083" s="149" t="s">
        <v>1250</v>
      </c>
      <c r="G5083" s="149" t="s">
        <v>9786</v>
      </c>
      <c r="H5083" s="149" t="s">
        <v>2947</v>
      </c>
      <c r="I5083" s="149" t="s">
        <v>320</v>
      </c>
    </row>
    <row r="5084" spans="1:12" x14ac:dyDescent="0.2">
      <c r="A5084" s="149" t="s">
        <v>2920</v>
      </c>
      <c r="D5084" s="149" t="s">
        <v>10534</v>
      </c>
      <c r="E5084" s="149">
        <f t="shared" si="79"/>
        <v>30390014</v>
      </c>
      <c r="F5084" s="149" t="s">
        <v>1250</v>
      </c>
      <c r="G5084" s="149" t="s">
        <v>9786</v>
      </c>
      <c r="H5084" s="149" t="s">
        <v>2947</v>
      </c>
      <c r="I5084" s="149" t="s">
        <v>322</v>
      </c>
    </row>
    <row r="5085" spans="1:12" x14ac:dyDescent="0.2">
      <c r="A5085" s="149" t="s">
        <v>2920</v>
      </c>
      <c r="D5085" s="149" t="s">
        <v>10535</v>
      </c>
      <c r="E5085" s="149">
        <f t="shared" si="79"/>
        <v>30390021</v>
      </c>
      <c r="F5085" s="149" t="s">
        <v>1250</v>
      </c>
      <c r="G5085" s="149" t="s">
        <v>9786</v>
      </c>
      <c r="H5085" s="149" t="s">
        <v>2947</v>
      </c>
      <c r="I5085" s="149" t="s">
        <v>324</v>
      </c>
      <c r="K5085" s="151">
        <v>36265</v>
      </c>
      <c r="L5085" s="149" t="s">
        <v>10536</v>
      </c>
    </row>
    <row r="5086" spans="1:12" x14ac:dyDescent="0.2">
      <c r="A5086" s="149" t="s">
        <v>2920</v>
      </c>
      <c r="D5086" s="149" t="s">
        <v>10537</v>
      </c>
      <c r="E5086" s="149">
        <f t="shared" si="79"/>
        <v>30390022</v>
      </c>
      <c r="F5086" s="149" t="s">
        <v>1250</v>
      </c>
      <c r="G5086" s="149" t="s">
        <v>9786</v>
      </c>
      <c r="H5086" s="149" t="s">
        <v>2947</v>
      </c>
      <c r="I5086" s="149" t="s">
        <v>5924</v>
      </c>
    </row>
    <row r="5087" spans="1:12" x14ac:dyDescent="0.2">
      <c r="A5087" s="149" t="s">
        <v>2920</v>
      </c>
      <c r="D5087" s="149" t="s">
        <v>10538</v>
      </c>
      <c r="E5087" s="149">
        <f t="shared" si="79"/>
        <v>30390023</v>
      </c>
      <c r="F5087" s="149" t="s">
        <v>1250</v>
      </c>
      <c r="G5087" s="149" t="s">
        <v>9786</v>
      </c>
      <c r="H5087" s="149" t="s">
        <v>2947</v>
      </c>
      <c r="I5087" s="149" t="s">
        <v>5926</v>
      </c>
    </row>
    <row r="5088" spans="1:12" x14ac:dyDescent="0.2">
      <c r="A5088" s="149" t="s">
        <v>2920</v>
      </c>
      <c r="D5088" s="149" t="s">
        <v>10539</v>
      </c>
      <c r="E5088" s="149">
        <f t="shared" si="79"/>
        <v>30390024</v>
      </c>
      <c r="F5088" s="149" t="s">
        <v>1250</v>
      </c>
      <c r="G5088" s="149" t="s">
        <v>9786</v>
      </c>
      <c r="H5088" s="149" t="s">
        <v>2947</v>
      </c>
      <c r="I5088" s="149" t="s">
        <v>10540</v>
      </c>
    </row>
    <row r="5089" spans="1:12" x14ac:dyDescent="0.2">
      <c r="A5089" s="149" t="s">
        <v>2920</v>
      </c>
      <c r="D5089" s="149" t="s">
        <v>7694</v>
      </c>
      <c r="E5089" s="149">
        <f t="shared" si="79"/>
        <v>30399999</v>
      </c>
      <c r="F5089" s="149" t="s">
        <v>1250</v>
      </c>
      <c r="G5089" s="149" t="s">
        <v>9786</v>
      </c>
      <c r="H5089" s="149" t="s">
        <v>6243</v>
      </c>
      <c r="I5089" s="149" t="s">
        <v>6243</v>
      </c>
    </row>
    <row r="5090" spans="1:12" x14ac:dyDescent="0.2">
      <c r="A5090" s="149" t="s">
        <v>2920</v>
      </c>
      <c r="D5090" s="149" t="s">
        <v>7695</v>
      </c>
      <c r="E5090" s="149">
        <f t="shared" si="79"/>
        <v>30400101</v>
      </c>
      <c r="F5090" s="149" t="s">
        <v>1250</v>
      </c>
      <c r="G5090" s="149" t="s">
        <v>7696</v>
      </c>
      <c r="H5090" s="149" t="s">
        <v>7697</v>
      </c>
      <c r="I5090" s="149" t="s">
        <v>7698</v>
      </c>
    </row>
    <row r="5091" spans="1:12" x14ac:dyDescent="0.2">
      <c r="A5091" s="149" t="s">
        <v>2920</v>
      </c>
      <c r="D5091" s="149" t="s">
        <v>7699</v>
      </c>
      <c r="E5091" s="149">
        <f t="shared" si="79"/>
        <v>30400102</v>
      </c>
      <c r="F5091" s="149" t="s">
        <v>1250</v>
      </c>
      <c r="G5091" s="149" t="s">
        <v>7696</v>
      </c>
      <c r="H5091" s="149" t="s">
        <v>7697</v>
      </c>
      <c r="I5091" s="149" t="s">
        <v>7700</v>
      </c>
    </row>
    <row r="5092" spans="1:12" x14ac:dyDescent="0.2">
      <c r="A5092" s="149" t="s">
        <v>2920</v>
      </c>
      <c r="D5092" s="149" t="s">
        <v>7701</v>
      </c>
      <c r="E5092" s="149">
        <f t="shared" si="79"/>
        <v>30400103</v>
      </c>
      <c r="F5092" s="149" t="s">
        <v>1250</v>
      </c>
      <c r="G5092" s="149" t="s">
        <v>7696</v>
      </c>
      <c r="H5092" s="149" t="s">
        <v>7697</v>
      </c>
      <c r="I5092" s="149" t="s">
        <v>7702</v>
      </c>
    </row>
    <row r="5093" spans="1:12" x14ac:dyDescent="0.2">
      <c r="A5093" s="149" t="s">
        <v>2920</v>
      </c>
      <c r="D5093" s="149" t="s">
        <v>7703</v>
      </c>
      <c r="E5093" s="149">
        <f t="shared" si="79"/>
        <v>30400104</v>
      </c>
      <c r="F5093" s="149" t="s">
        <v>1250</v>
      </c>
      <c r="G5093" s="149" t="s">
        <v>7696</v>
      </c>
      <c r="H5093" s="149" t="s">
        <v>7697</v>
      </c>
      <c r="I5093" s="149" t="s">
        <v>7704</v>
      </c>
      <c r="K5093" s="151">
        <v>37096</v>
      </c>
      <c r="L5093" s="149" t="s">
        <v>7705</v>
      </c>
    </row>
    <row r="5094" spans="1:12" x14ac:dyDescent="0.2">
      <c r="A5094" s="149" t="s">
        <v>2920</v>
      </c>
      <c r="D5094" s="149" t="s">
        <v>7706</v>
      </c>
      <c r="E5094" s="149">
        <f t="shared" si="79"/>
        <v>30400105</v>
      </c>
      <c r="F5094" s="149" t="s">
        <v>1250</v>
      </c>
      <c r="G5094" s="149" t="s">
        <v>7696</v>
      </c>
      <c r="H5094" s="149" t="s">
        <v>7697</v>
      </c>
      <c r="I5094" s="149" t="s">
        <v>7707</v>
      </c>
    </row>
    <row r="5095" spans="1:12" x14ac:dyDescent="0.2">
      <c r="A5095" s="149" t="s">
        <v>2920</v>
      </c>
      <c r="D5095" s="149" t="s">
        <v>7708</v>
      </c>
      <c r="E5095" s="149">
        <f t="shared" si="79"/>
        <v>30400106</v>
      </c>
      <c r="F5095" s="149" t="s">
        <v>1250</v>
      </c>
      <c r="G5095" s="149" t="s">
        <v>7696</v>
      </c>
      <c r="H5095" s="149" t="s">
        <v>7697</v>
      </c>
      <c r="I5095" s="149" t="s">
        <v>9807</v>
      </c>
    </row>
    <row r="5096" spans="1:12" x14ac:dyDescent="0.2">
      <c r="A5096" s="149" t="s">
        <v>2920</v>
      </c>
      <c r="D5096" s="149" t="s">
        <v>7709</v>
      </c>
      <c r="E5096" s="149">
        <f t="shared" si="79"/>
        <v>30400107</v>
      </c>
      <c r="F5096" s="149" t="s">
        <v>1250</v>
      </c>
      <c r="G5096" s="149" t="s">
        <v>7696</v>
      </c>
      <c r="H5096" s="149" t="s">
        <v>7697</v>
      </c>
      <c r="I5096" s="149" t="s">
        <v>7710</v>
      </c>
    </row>
    <row r="5097" spans="1:12" x14ac:dyDescent="0.2">
      <c r="A5097" s="149" t="s">
        <v>2920</v>
      </c>
      <c r="D5097" s="149" t="s">
        <v>7711</v>
      </c>
      <c r="E5097" s="149">
        <f t="shared" si="79"/>
        <v>30400108</v>
      </c>
      <c r="F5097" s="149" t="s">
        <v>1250</v>
      </c>
      <c r="G5097" s="149" t="s">
        <v>7696</v>
      </c>
      <c r="H5097" s="149" t="s">
        <v>7697</v>
      </c>
      <c r="I5097" s="149" t="s">
        <v>15929</v>
      </c>
    </row>
    <row r="5098" spans="1:12" x14ac:dyDescent="0.2">
      <c r="A5098" s="149" t="s">
        <v>2920</v>
      </c>
      <c r="D5098" s="149" t="s">
        <v>7712</v>
      </c>
      <c r="E5098" s="149">
        <f t="shared" si="79"/>
        <v>30400109</v>
      </c>
      <c r="F5098" s="149" t="s">
        <v>1250</v>
      </c>
      <c r="G5098" s="149" t="s">
        <v>7696</v>
      </c>
      <c r="H5098" s="149" t="s">
        <v>7697</v>
      </c>
      <c r="I5098" s="149" t="s">
        <v>7713</v>
      </c>
    </row>
    <row r="5099" spans="1:12" x14ac:dyDescent="0.2">
      <c r="A5099" s="149" t="s">
        <v>2920</v>
      </c>
      <c r="D5099" s="149" t="s">
        <v>7714</v>
      </c>
      <c r="E5099" s="149">
        <f t="shared" si="79"/>
        <v>30400110</v>
      </c>
      <c r="F5099" s="149" t="s">
        <v>1250</v>
      </c>
      <c r="G5099" s="149" t="s">
        <v>7696</v>
      </c>
      <c r="H5099" s="149" t="s">
        <v>7697</v>
      </c>
      <c r="I5099" s="149" t="s">
        <v>7715</v>
      </c>
    </row>
    <row r="5100" spans="1:12" x14ac:dyDescent="0.2">
      <c r="A5100" s="149" t="s">
        <v>2920</v>
      </c>
      <c r="D5100" s="149" t="s">
        <v>7716</v>
      </c>
      <c r="E5100" s="149">
        <f t="shared" si="79"/>
        <v>30400111</v>
      </c>
      <c r="F5100" s="149" t="s">
        <v>1250</v>
      </c>
      <c r="G5100" s="149" t="s">
        <v>7696</v>
      </c>
      <c r="H5100" s="149" t="s">
        <v>7697</v>
      </c>
      <c r="I5100" s="149" t="s">
        <v>7717</v>
      </c>
    </row>
    <row r="5101" spans="1:12" x14ac:dyDescent="0.2">
      <c r="A5101" s="149" t="s">
        <v>2920</v>
      </c>
      <c r="D5101" s="149" t="s">
        <v>7718</v>
      </c>
      <c r="E5101" s="149">
        <f t="shared" si="79"/>
        <v>30400112</v>
      </c>
      <c r="F5101" s="149" t="s">
        <v>1250</v>
      </c>
      <c r="G5101" s="149" t="s">
        <v>7696</v>
      </c>
      <c r="H5101" s="149" t="s">
        <v>7697</v>
      </c>
      <c r="I5101" s="149" t="s">
        <v>7719</v>
      </c>
    </row>
    <row r="5102" spans="1:12" x14ac:dyDescent="0.2">
      <c r="A5102" s="149" t="s">
        <v>2920</v>
      </c>
      <c r="D5102" s="149" t="s">
        <v>7720</v>
      </c>
      <c r="E5102" s="149">
        <f t="shared" si="79"/>
        <v>30400113</v>
      </c>
      <c r="F5102" s="149" t="s">
        <v>1250</v>
      </c>
      <c r="G5102" s="149" t="s">
        <v>7696</v>
      </c>
      <c r="H5102" s="149" t="s">
        <v>7697</v>
      </c>
      <c r="I5102" s="149" t="s">
        <v>7721</v>
      </c>
    </row>
    <row r="5103" spans="1:12" x14ac:dyDescent="0.2">
      <c r="A5103" s="149" t="s">
        <v>2920</v>
      </c>
      <c r="D5103" s="149" t="s">
        <v>7722</v>
      </c>
      <c r="E5103" s="149">
        <f t="shared" si="79"/>
        <v>30400114</v>
      </c>
      <c r="F5103" s="149" t="s">
        <v>1250</v>
      </c>
      <c r="G5103" s="149" t="s">
        <v>7696</v>
      </c>
      <c r="H5103" s="149" t="s">
        <v>7697</v>
      </c>
      <c r="I5103" s="149" t="s">
        <v>7723</v>
      </c>
    </row>
    <row r="5104" spans="1:12" x14ac:dyDescent="0.2">
      <c r="A5104" s="149" t="s">
        <v>2920</v>
      </c>
      <c r="D5104" s="149" t="s">
        <v>7724</v>
      </c>
      <c r="E5104" s="149">
        <f t="shared" si="79"/>
        <v>30400115</v>
      </c>
      <c r="F5104" s="149" t="s">
        <v>1250</v>
      </c>
      <c r="G5104" s="149" t="s">
        <v>7696</v>
      </c>
      <c r="H5104" s="149" t="s">
        <v>7697</v>
      </c>
      <c r="I5104" s="149" t="s">
        <v>7725</v>
      </c>
    </row>
    <row r="5105" spans="1:9" x14ac:dyDescent="0.2">
      <c r="A5105" s="149" t="s">
        <v>2920</v>
      </c>
      <c r="D5105" s="149" t="s">
        <v>7726</v>
      </c>
      <c r="E5105" s="149">
        <f t="shared" si="79"/>
        <v>30400116</v>
      </c>
      <c r="F5105" s="149" t="s">
        <v>1250</v>
      </c>
      <c r="G5105" s="149" t="s">
        <v>7696</v>
      </c>
      <c r="H5105" s="149" t="s">
        <v>7697</v>
      </c>
      <c r="I5105" s="149" t="s">
        <v>7727</v>
      </c>
    </row>
    <row r="5106" spans="1:9" x14ac:dyDescent="0.2">
      <c r="A5106" s="149" t="s">
        <v>2920</v>
      </c>
      <c r="D5106" s="149" t="s">
        <v>7728</v>
      </c>
      <c r="E5106" s="149">
        <f t="shared" si="79"/>
        <v>30400117</v>
      </c>
      <c r="F5106" s="149" t="s">
        <v>1250</v>
      </c>
      <c r="G5106" s="149" t="s">
        <v>7696</v>
      </c>
      <c r="H5106" s="149" t="s">
        <v>7697</v>
      </c>
      <c r="I5106" s="149" t="s">
        <v>7729</v>
      </c>
    </row>
    <row r="5107" spans="1:9" x14ac:dyDescent="0.2">
      <c r="A5107" s="149" t="s">
        <v>2920</v>
      </c>
      <c r="D5107" s="149" t="s">
        <v>7730</v>
      </c>
      <c r="E5107" s="149">
        <f t="shared" si="79"/>
        <v>30400118</v>
      </c>
      <c r="F5107" s="149" t="s">
        <v>1250</v>
      </c>
      <c r="G5107" s="149" t="s">
        <v>7696</v>
      </c>
      <c r="H5107" s="149" t="s">
        <v>7697</v>
      </c>
      <c r="I5107" s="149" t="s">
        <v>10020</v>
      </c>
    </row>
    <row r="5108" spans="1:9" x14ac:dyDescent="0.2">
      <c r="A5108" s="149" t="s">
        <v>2920</v>
      </c>
      <c r="D5108" s="149" t="s">
        <v>7731</v>
      </c>
      <c r="E5108" s="149">
        <f t="shared" si="79"/>
        <v>30400120</v>
      </c>
      <c r="F5108" s="149" t="s">
        <v>1250</v>
      </c>
      <c r="G5108" s="149" t="s">
        <v>7696</v>
      </c>
      <c r="H5108" s="149" t="s">
        <v>7697</v>
      </c>
      <c r="I5108" s="149" t="s">
        <v>7732</v>
      </c>
    </row>
    <row r="5109" spans="1:9" x14ac:dyDescent="0.2">
      <c r="A5109" s="149" t="s">
        <v>2920</v>
      </c>
      <c r="D5109" s="149" t="s">
        <v>7733</v>
      </c>
      <c r="E5109" s="149">
        <f t="shared" si="79"/>
        <v>30400121</v>
      </c>
      <c r="F5109" s="149" t="s">
        <v>1250</v>
      </c>
      <c r="G5109" s="149" t="s">
        <v>7696</v>
      </c>
      <c r="H5109" s="149" t="s">
        <v>7697</v>
      </c>
      <c r="I5109" s="149" t="s">
        <v>7734</v>
      </c>
    </row>
    <row r="5110" spans="1:9" x14ac:dyDescent="0.2">
      <c r="A5110" s="149" t="s">
        <v>2920</v>
      </c>
      <c r="D5110" s="149" t="s">
        <v>7735</v>
      </c>
      <c r="E5110" s="149">
        <f t="shared" si="79"/>
        <v>30400130</v>
      </c>
      <c r="F5110" s="149" t="s">
        <v>1250</v>
      </c>
      <c r="G5110" s="149" t="s">
        <v>7696</v>
      </c>
      <c r="H5110" s="149" t="s">
        <v>7697</v>
      </c>
      <c r="I5110" s="149" t="s">
        <v>7736</v>
      </c>
    </row>
    <row r="5111" spans="1:9" x14ac:dyDescent="0.2">
      <c r="A5111" s="149" t="s">
        <v>2920</v>
      </c>
      <c r="D5111" s="149" t="s">
        <v>7737</v>
      </c>
      <c r="E5111" s="149">
        <f t="shared" si="79"/>
        <v>30400131</v>
      </c>
      <c r="F5111" s="149" t="s">
        <v>1250</v>
      </c>
      <c r="G5111" s="149" t="s">
        <v>7696</v>
      </c>
      <c r="H5111" s="149" t="s">
        <v>7697</v>
      </c>
      <c r="I5111" s="149" t="s">
        <v>4035</v>
      </c>
    </row>
    <row r="5112" spans="1:9" x14ac:dyDescent="0.2">
      <c r="A5112" s="149" t="s">
        <v>2920</v>
      </c>
      <c r="D5112" s="149" t="s">
        <v>7738</v>
      </c>
      <c r="E5112" s="149">
        <f t="shared" si="79"/>
        <v>30400132</v>
      </c>
      <c r="F5112" s="149" t="s">
        <v>1250</v>
      </c>
      <c r="G5112" s="149" t="s">
        <v>7696</v>
      </c>
      <c r="H5112" s="149" t="s">
        <v>7697</v>
      </c>
      <c r="I5112" s="149" t="s">
        <v>6501</v>
      </c>
    </row>
    <row r="5113" spans="1:9" x14ac:dyDescent="0.2">
      <c r="A5113" s="149" t="s">
        <v>2920</v>
      </c>
      <c r="D5113" s="149" t="s">
        <v>7739</v>
      </c>
      <c r="E5113" s="149">
        <f t="shared" si="79"/>
        <v>30400133</v>
      </c>
      <c r="F5113" s="149" t="s">
        <v>1250</v>
      </c>
      <c r="G5113" s="149" t="s">
        <v>7696</v>
      </c>
      <c r="H5113" s="149" t="s">
        <v>7697</v>
      </c>
      <c r="I5113" s="149" t="s">
        <v>4037</v>
      </c>
    </row>
    <row r="5114" spans="1:9" x14ac:dyDescent="0.2">
      <c r="A5114" s="149" t="s">
        <v>2920</v>
      </c>
      <c r="D5114" s="149" t="s">
        <v>7740</v>
      </c>
      <c r="E5114" s="149">
        <f t="shared" si="79"/>
        <v>30400150</v>
      </c>
      <c r="F5114" s="149" t="s">
        <v>1250</v>
      </c>
      <c r="G5114" s="149" t="s">
        <v>7696</v>
      </c>
      <c r="H5114" s="149" t="s">
        <v>7697</v>
      </c>
      <c r="I5114" s="149" t="s">
        <v>7741</v>
      </c>
    </row>
    <row r="5115" spans="1:9" x14ac:dyDescent="0.2">
      <c r="A5115" s="149" t="s">
        <v>2920</v>
      </c>
      <c r="D5115" s="149" t="s">
        <v>7742</v>
      </c>
      <c r="E5115" s="149">
        <f t="shared" si="79"/>
        <v>30400160</v>
      </c>
      <c r="F5115" s="149" t="s">
        <v>1250</v>
      </c>
      <c r="G5115" s="149" t="s">
        <v>7696</v>
      </c>
      <c r="H5115" s="149" t="s">
        <v>7697</v>
      </c>
      <c r="I5115" s="149" t="s">
        <v>9748</v>
      </c>
    </row>
    <row r="5116" spans="1:9" x14ac:dyDescent="0.2">
      <c r="A5116" s="149" t="s">
        <v>2920</v>
      </c>
      <c r="D5116" s="149" t="s">
        <v>7743</v>
      </c>
      <c r="E5116" s="149">
        <f t="shared" si="79"/>
        <v>30400199</v>
      </c>
      <c r="F5116" s="149" t="s">
        <v>1250</v>
      </c>
      <c r="G5116" s="149" t="s">
        <v>7696</v>
      </c>
      <c r="H5116" s="149" t="s">
        <v>7697</v>
      </c>
      <c r="I5116" s="149" t="s">
        <v>6243</v>
      </c>
    </row>
    <row r="5117" spans="1:9" x14ac:dyDescent="0.2">
      <c r="A5117" s="149" t="s">
        <v>2920</v>
      </c>
      <c r="D5117" s="149" t="s">
        <v>7744</v>
      </c>
      <c r="E5117" s="149">
        <f t="shared" si="79"/>
        <v>30400204</v>
      </c>
      <c r="F5117" s="149" t="s">
        <v>1250</v>
      </c>
      <c r="G5117" s="149" t="s">
        <v>7696</v>
      </c>
      <c r="H5117" s="149" t="s">
        <v>7745</v>
      </c>
      <c r="I5117" s="149" t="s">
        <v>7746</v>
      </c>
    </row>
    <row r="5118" spans="1:9" x14ac:dyDescent="0.2">
      <c r="A5118" s="149" t="s">
        <v>2920</v>
      </c>
      <c r="D5118" s="149" t="s">
        <v>7747</v>
      </c>
      <c r="E5118" s="149">
        <f t="shared" si="79"/>
        <v>30400207</v>
      </c>
      <c r="F5118" s="149" t="s">
        <v>1250</v>
      </c>
      <c r="G5118" s="149" t="s">
        <v>7696</v>
      </c>
      <c r="H5118" s="149" t="s">
        <v>7745</v>
      </c>
      <c r="I5118" s="149" t="s">
        <v>7748</v>
      </c>
    </row>
    <row r="5119" spans="1:9" x14ac:dyDescent="0.2">
      <c r="A5119" s="149" t="s">
        <v>2920</v>
      </c>
      <c r="D5119" s="149" t="s">
        <v>7749</v>
      </c>
      <c r="E5119" s="149">
        <f t="shared" si="79"/>
        <v>30400208</v>
      </c>
      <c r="F5119" s="149" t="s">
        <v>1250</v>
      </c>
      <c r="G5119" s="149" t="s">
        <v>7696</v>
      </c>
      <c r="H5119" s="149" t="s">
        <v>7745</v>
      </c>
      <c r="I5119" s="149" t="s">
        <v>7750</v>
      </c>
    </row>
    <row r="5120" spans="1:9" x14ac:dyDescent="0.2">
      <c r="A5120" s="149" t="s">
        <v>2920</v>
      </c>
      <c r="D5120" s="149" t="s">
        <v>7751</v>
      </c>
      <c r="E5120" s="149">
        <f t="shared" si="79"/>
        <v>30400209</v>
      </c>
      <c r="F5120" s="149" t="s">
        <v>1250</v>
      </c>
      <c r="G5120" s="149" t="s">
        <v>7696</v>
      </c>
      <c r="H5120" s="149" t="s">
        <v>7745</v>
      </c>
      <c r="I5120" s="149" t="s">
        <v>7698</v>
      </c>
    </row>
    <row r="5121" spans="1:9" x14ac:dyDescent="0.2">
      <c r="A5121" s="149" t="s">
        <v>2920</v>
      </c>
      <c r="D5121" s="149" t="s">
        <v>7752</v>
      </c>
      <c r="E5121" s="149">
        <f t="shared" si="79"/>
        <v>30400210</v>
      </c>
      <c r="F5121" s="149" t="s">
        <v>1250</v>
      </c>
      <c r="G5121" s="149" t="s">
        <v>7696</v>
      </c>
      <c r="H5121" s="149" t="s">
        <v>7745</v>
      </c>
      <c r="I5121" s="149" t="s">
        <v>7753</v>
      </c>
    </row>
    <row r="5122" spans="1:9" x14ac:dyDescent="0.2">
      <c r="A5122" s="149" t="s">
        <v>2920</v>
      </c>
      <c r="D5122" s="149" t="s">
        <v>7754</v>
      </c>
      <c r="E5122" s="149">
        <f t="shared" ref="E5122:E5185" si="80">VALUE(D5122)</f>
        <v>30400211</v>
      </c>
      <c r="F5122" s="149" t="s">
        <v>1250</v>
      </c>
      <c r="G5122" s="149" t="s">
        <v>7696</v>
      </c>
      <c r="H5122" s="149" t="s">
        <v>7745</v>
      </c>
      <c r="I5122" s="149" t="s">
        <v>7755</v>
      </c>
    </row>
    <row r="5123" spans="1:9" x14ac:dyDescent="0.2">
      <c r="A5123" s="149" t="s">
        <v>2920</v>
      </c>
      <c r="D5123" s="149" t="s">
        <v>7756</v>
      </c>
      <c r="E5123" s="149">
        <f t="shared" si="80"/>
        <v>30400212</v>
      </c>
      <c r="F5123" s="149" t="s">
        <v>1250</v>
      </c>
      <c r="G5123" s="149" t="s">
        <v>7696</v>
      </c>
      <c r="H5123" s="149" t="s">
        <v>7745</v>
      </c>
      <c r="I5123" s="149" t="s">
        <v>7757</v>
      </c>
    </row>
    <row r="5124" spans="1:9" x14ac:dyDescent="0.2">
      <c r="A5124" s="149" t="s">
        <v>2920</v>
      </c>
      <c r="D5124" s="149" t="s">
        <v>7758</v>
      </c>
      <c r="E5124" s="149">
        <f t="shared" si="80"/>
        <v>30400213</v>
      </c>
      <c r="F5124" s="149" t="s">
        <v>1250</v>
      </c>
      <c r="G5124" s="149" t="s">
        <v>7696</v>
      </c>
      <c r="H5124" s="149" t="s">
        <v>7745</v>
      </c>
      <c r="I5124" s="149" t="s">
        <v>7759</v>
      </c>
    </row>
    <row r="5125" spans="1:9" x14ac:dyDescent="0.2">
      <c r="A5125" s="149" t="s">
        <v>2920</v>
      </c>
      <c r="D5125" s="149" t="s">
        <v>7760</v>
      </c>
      <c r="E5125" s="149">
        <f t="shared" si="80"/>
        <v>30400214</v>
      </c>
      <c r="F5125" s="149" t="s">
        <v>1250</v>
      </c>
      <c r="G5125" s="149" t="s">
        <v>7696</v>
      </c>
      <c r="H5125" s="149" t="s">
        <v>7745</v>
      </c>
      <c r="I5125" s="149" t="s">
        <v>7761</v>
      </c>
    </row>
    <row r="5126" spans="1:9" x14ac:dyDescent="0.2">
      <c r="A5126" s="149" t="s">
        <v>2920</v>
      </c>
      <c r="D5126" s="149" t="s">
        <v>7762</v>
      </c>
      <c r="E5126" s="149">
        <f t="shared" si="80"/>
        <v>30400215</v>
      </c>
      <c r="F5126" s="149" t="s">
        <v>1250</v>
      </c>
      <c r="G5126" s="149" t="s">
        <v>7696</v>
      </c>
      <c r="H5126" s="149" t="s">
        <v>7745</v>
      </c>
      <c r="I5126" s="149" t="s">
        <v>7763</v>
      </c>
    </row>
    <row r="5127" spans="1:9" x14ac:dyDescent="0.2">
      <c r="A5127" s="149" t="s">
        <v>2920</v>
      </c>
      <c r="D5127" s="149" t="s">
        <v>7764</v>
      </c>
      <c r="E5127" s="149">
        <f t="shared" si="80"/>
        <v>30400216</v>
      </c>
      <c r="F5127" s="149" t="s">
        <v>1250</v>
      </c>
      <c r="G5127" s="149" t="s">
        <v>7696</v>
      </c>
      <c r="H5127" s="149" t="s">
        <v>7745</v>
      </c>
      <c r="I5127" s="149" t="s">
        <v>7765</v>
      </c>
    </row>
    <row r="5128" spans="1:9" x14ac:dyDescent="0.2">
      <c r="A5128" s="149" t="s">
        <v>2920</v>
      </c>
      <c r="D5128" s="149" t="s">
        <v>7766</v>
      </c>
      <c r="E5128" s="149">
        <f t="shared" si="80"/>
        <v>30400217</v>
      </c>
      <c r="F5128" s="149" t="s">
        <v>1250</v>
      </c>
      <c r="G5128" s="149" t="s">
        <v>7696</v>
      </c>
      <c r="H5128" s="149" t="s">
        <v>7745</v>
      </c>
      <c r="I5128" s="149" t="s">
        <v>7767</v>
      </c>
    </row>
    <row r="5129" spans="1:9" x14ac:dyDescent="0.2">
      <c r="A5129" s="149" t="s">
        <v>2920</v>
      </c>
      <c r="D5129" s="149" t="s">
        <v>7768</v>
      </c>
      <c r="E5129" s="149">
        <f t="shared" si="80"/>
        <v>30400218</v>
      </c>
      <c r="F5129" s="149" t="s">
        <v>1250</v>
      </c>
      <c r="G5129" s="149" t="s">
        <v>7696</v>
      </c>
      <c r="H5129" s="149" t="s">
        <v>7745</v>
      </c>
      <c r="I5129" s="149" t="s">
        <v>7769</v>
      </c>
    </row>
    <row r="5130" spans="1:9" x14ac:dyDescent="0.2">
      <c r="A5130" s="149" t="s">
        <v>2920</v>
      </c>
      <c r="D5130" s="149" t="s">
        <v>7770</v>
      </c>
      <c r="E5130" s="149">
        <f t="shared" si="80"/>
        <v>30400219</v>
      </c>
      <c r="F5130" s="149" t="s">
        <v>1250</v>
      </c>
      <c r="G5130" s="149" t="s">
        <v>7696</v>
      </c>
      <c r="H5130" s="149" t="s">
        <v>7745</v>
      </c>
      <c r="I5130" s="149" t="s">
        <v>7771</v>
      </c>
    </row>
    <row r="5131" spans="1:9" x14ac:dyDescent="0.2">
      <c r="A5131" s="149" t="s">
        <v>2920</v>
      </c>
      <c r="D5131" s="149" t="s">
        <v>7772</v>
      </c>
      <c r="E5131" s="149">
        <f t="shared" si="80"/>
        <v>30400220</v>
      </c>
      <c r="F5131" s="149" t="s">
        <v>1250</v>
      </c>
      <c r="G5131" s="149" t="s">
        <v>7696</v>
      </c>
      <c r="H5131" s="149" t="s">
        <v>7745</v>
      </c>
      <c r="I5131" s="149" t="s">
        <v>4728</v>
      </c>
    </row>
    <row r="5132" spans="1:9" x14ac:dyDescent="0.2">
      <c r="A5132" s="149" t="s">
        <v>2920</v>
      </c>
      <c r="D5132" s="149" t="s">
        <v>4729</v>
      </c>
      <c r="E5132" s="149">
        <f t="shared" si="80"/>
        <v>30400221</v>
      </c>
      <c r="F5132" s="149" t="s">
        <v>1250</v>
      </c>
      <c r="G5132" s="149" t="s">
        <v>7696</v>
      </c>
      <c r="H5132" s="149" t="s">
        <v>7745</v>
      </c>
      <c r="I5132" s="149" t="s">
        <v>4730</v>
      </c>
    </row>
    <row r="5133" spans="1:9" x14ac:dyDescent="0.2">
      <c r="A5133" s="149" t="s">
        <v>2920</v>
      </c>
      <c r="D5133" s="149" t="s">
        <v>4731</v>
      </c>
      <c r="E5133" s="149">
        <f t="shared" si="80"/>
        <v>30400223</v>
      </c>
      <c r="F5133" s="149" t="s">
        <v>1250</v>
      </c>
      <c r="G5133" s="149" t="s">
        <v>7696</v>
      </c>
      <c r="H5133" s="149" t="s">
        <v>7745</v>
      </c>
      <c r="I5133" s="149" t="s">
        <v>4732</v>
      </c>
    </row>
    <row r="5134" spans="1:9" x14ac:dyDescent="0.2">
      <c r="A5134" s="149" t="s">
        <v>2920</v>
      </c>
      <c r="D5134" s="149" t="s">
        <v>4733</v>
      </c>
      <c r="E5134" s="149">
        <f t="shared" si="80"/>
        <v>30400224</v>
      </c>
      <c r="F5134" s="149" t="s">
        <v>1250</v>
      </c>
      <c r="G5134" s="149" t="s">
        <v>7696</v>
      </c>
      <c r="H5134" s="149" t="s">
        <v>7745</v>
      </c>
      <c r="I5134" s="149" t="s">
        <v>4734</v>
      </c>
    </row>
    <row r="5135" spans="1:9" x14ac:dyDescent="0.2">
      <c r="A5135" s="149" t="s">
        <v>2920</v>
      </c>
      <c r="D5135" s="149" t="s">
        <v>4735</v>
      </c>
      <c r="E5135" s="149">
        <f t="shared" si="80"/>
        <v>30400230</v>
      </c>
      <c r="F5135" s="149" t="s">
        <v>1250</v>
      </c>
      <c r="G5135" s="149" t="s">
        <v>7696</v>
      </c>
      <c r="H5135" s="149" t="s">
        <v>7745</v>
      </c>
      <c r="I5135" s="149" t="s">
        <v>4736</v>
      </c>
    </row>
    <row r="5136" spans="1:9" x14ac:dyDescent="0.2">
      <c r="A5136" s="149" t="s">
        <v>2920</v>
      </c>
      <c r="D5136" s="149" t="s">
        <v>4737</v>
      </c>
      <c r="E5136" s="149">
        <f t="shared" si="80"/>
        <v>30400231</v>
      </c>
      <c r="F5136" s="149" t="s">
        <v>1250</v>
      </c>
      <c r="G5136" s="149" t="s">
        <v>7696</v>
      </c>
      <c r="H5136" s="149" t="s">
        <v>7745</v>
      </c>
      <c r="I5136" s="149" t="s">
        <v>4738</v>
      </c>
    </row>
    <row r="5137" spans="1:9" x14ac:dyDescent="0.2">
      <c r="A5137" s="149" t="s">
        <v>2920</v>
      </c>
      <c r="D5137" s="149" t="s">
        <v>4739</v>
      </c>
      <c r="E5137" s="149">
        <f t="shared" si="80"/>
        <v>30400232</v>
      </c>
      <c r="F5137" s="149" t="s">
        <v>1250</v>
      </c>
      <c r="G5137" s="149" t="s">
        <v>7696</v>
      </c>
      <c r="H5137" s="149" t="s">
        <v>7745</v>
      </c>
      <c r="I5137" s="149" t="s">
        <v>4740</v>
      </c>
    </row>
    <row r="5138" spans="1:9" x14ac:dyDescent="0.2">
      <c r="A5138" s="149" t="s">
        <v>2920</v>
      </c>
      <c r="D5138" s="149" t="s">
        <v>4741</v>
      </c>
      <c r="E5138" s="149">
        <f t="shared" si="80"/>
        <v>30400233</v>
      </c>
      <c r="F5138" s="149" t="s">
        <v>1250</v>
      </c>
      <c r="G5138" s="149" t="s">
        <v>7696</v>
      </c>
      <c r="H5138" s="149" t="s">
        <v>7745</v>
      </c>
      <c r="I5138" s="149" t="s">
        <v>7698</v>
      </c>
    </row>
    <row r="5139" spans="1:9" x14ac:dyDescent="0.2">
      <c r="A5139" s="149" t="s">
        <v>2920</v>
      </c>
      <c r="D5139" s="149" t="s">
        <v>4742</v>
      </c>
      <c r="E5139" s="149">
        <f t="shared" si="80"/>
        <v>30400234</v>
      </c>
      <c r="F5139" s="149" t="s">
        <v>1250</v>
      </c>
      <c r="G5139" s="149" t="s">
        <v>7696</v>
      </c>
      <c r="H5139" s="149" t="s">
        <v>7745</v>
      </c>
      <c r="I5139" s="149" t="s">
        <v>4743</v>
      </c>
    </row>
    <row r="5140" spans="1:9" x14ac:dyDescent="0.2">
      <c r="A5140" s="149" t="s">
        <v>2920</v>
      </c>
      <c r="D5140" s="149" t="s">
        <v>4744</v>
      </c>
      <c r="E5140" s="149">
        <f t="shared" si="80"/>
        <v>30400235</v>
      </c>
      <c r="F5140" s="149" t="s">
        <v>1250</v>
      </c>
      <c r="G5140" s="149" t="s">
        <v>7696</v>
      </c>
      <c r="H5140" s="149" t="s">
        <v>7745</v>
      </c>
      <c r="I5140" s="149" t="s">
        <v>4745</v>
      </c>
    </row>
    <row r="5141" spans="1:9" x14ac:dyDescent="0.2">
      <c r="A5141" s="149" t="s">
        <v>2920</v>
      </c>
      <c r="D5141" s="149" t="s">
        <v>4746</v>
      </c>
      <c r="E5141" s="149">
        <f t="shared" si="80"/>
        <v>30400236</v>
      </c>
      <c r="F5141" s="149" t="s">
        <v>1250</v>
      </c>
      <c r="G5141" s="149" t="s">
        <v>7696</v>
      </c>
      <c r="H5141" s="149" t="s">
        <v>7745</v>
      </c>
      <c r="I5141" s="149" t="s">
        <v>4747</v>
      </c>
    </row>
    <row r="5142" spans="1:9" x14ac:dyDescent="0.2">
      <c r="A5142" s="149" t="s">
        <v>2920</v>
      </c>
      <c r="D5142" s="149" t="s">
        <v>4748</v>
      </c>
      <c r="E5142" s="149">
        <f t="shared" si="80"/>
        <v>30400237</v>
      </c>
      <c r="F5142" s="149" t="s">
        <v>1250</v>
      </c>
      <c r="G5142" s="149" t="s">
        <v>7696</v>
      </c>
      <c r="H5142" s="149" t="s">
        <v>7745</v>
      </c>
      <c r="I5142" s="149" t="s">
        <v>4749</v>
      </c>
    </row>
    <row r="5143" spans="1:9" x14ac:dyDescent="0.2">
      <c r="A5143" s="149" t="s">
        <v>2920</v>
      </c>
      <c r="D5143" s="149" t="s">
        <v>4750</v>
      </c>
      <c r="E5143" s="149">
        <f t="shared" si="80"/>
        <v>30400238</v>
      </c>
      <c r="F5143" s="149" t="s">
        <v>1250</v>
      </c>
      <c r="G5143" s="149" t="s">
        <v>7696</v>
      </c>
      <c r="H5143" s="149" t="s">
        <v>7745</v>
      </c>
      <c r="I5143" s="149" t="s">
        <v>10050</v>
      </c>
    </row>
    <row r="5144" spans="1:9" x14ac:dyDescent="0.2">
      <c r="A5144" s="149" t="s">
        <v>2920</v>
      </c>
      <c r="D5144" s="149" t="s">
        <v>4751</v>
      </c>
      <c r="E5144" s="149">
        <f t="shared" si="80"/>
        <v>30400239</v>
      </c>
      <c r="F5144" s="149" t="s">
        <v>1250</v>
      </c>
      <c r="G5144" s="149" t="s">
        <v>7696</v>
      </c>
      <c r="H5144" s="149" t="s">
        <v>7745</v>
      </c>
      <c r="I5144" s="149" t="s">
        <v>4752</v>
      </c>
    </row>
    <row r="5145" spans="1:9" x14ac:dyDescent="0.2">
      <c r="A5145" s="149" t="s">
        <v>2920</v>
      </c>
      <c r="D5145" s="149" t="s">
        <v>4753</v>
      </c>
      <c r="E5145" s="149">
        <f t="shared" si="80"/>
        <v>30400240</v>
      </c>
      <c r="F5145" s="149" t="s">
        <v>1250</v>
      </c>
      <c r="G5145" s="149" t="s">
        <v>7696</v>
      </c>
      <c r="H5145" s="149" t="s">
        <v>7745</v>
      </c>
      <c r="I5145" s="149" t="s">
        <v>4754</v>
      </c>
    </row>
    <row r="5146" spans="1:9" x14ac:dyDescent="0.2">
      <c r="A5146" s="149" t="s">
        <v>2920</v>
      </c>
      <c r="D5146" s="149" t="s">
        <v>4755</v>
      </c>
      <c r="E5146" s="149">
        <f t="shared" si="80"/>
        <v>30400241</v>
      </c>
      <c r="F5146" s="149" t="s">
        <v>1250</v>
      </c>
      <c r="G5146" s="149" t="s">
        <v>7696</v>
      </c>
      <c r="H5146" s="149" t="s">
        <v>7745</v>
      </c>
      <c r="I5146" s="149" t="s">
        <v>4754</v>
      </c>
    </row>
    <row r="5147" spans="1:9" x14ac:dyDescent="0.2">
      <c r="A5147" s="149" t="s">
        <v>2920</v>
      </c>
      <c r="D5147" s="149" t="s">
        <v>4756</v>
      </c>
      <c r="E5147" s="149">
        <f t="shared" si="80"/>
        <v>30400242</v>
      </c>
      <c r="F5147" s="149" t="s">
        <v>1250</v>
      </c>
      <c r="G5147" s="149" t="s">
        <v>7696</v>
      </c>
      <c r="H5147" s="149" t="s">
        <v>7745</v>
      </c>
      <c r="I5147" s="149" t="s">
        <v>4757</v>
      </c>
    </row>
    <row r="5148" spans="1:9" x14ac:dyDescent="0.2">
      <c r="A5148" s="149" t="s">
        <v>2920</v>
      </c>
      <c r="D5148" s="149" t="s">
        <v>4758</v>
      </c>
      <c r="E5148" s="149">
        <f t="shared" si="80"/>
        <v>30400243</v>
      </c>
      <c r="F5148" s="149" t="s">
        <v>1250</v>
      </c>
      <c r="G5148" s="149" t="s">
        <v>7696</v>
      </c>
      <c r="H5148" s="149" t="s">
        <v>7745</v>
      </c>
      <c r="I5148" s="149" t="s">
        <v>7822</v>
      </c>
    </row>
    <row r="5149" spans="1:9" x14ac:dyDescent="0.2">
      <c r="A5149" s="149" t="s">
        <v>2920</v>
      </c>
      <c r="D5149" s="149" t="s">
        <v>7823</v>
      </c>
      <c r="E5149" s="149">
        <f t="shared" si="80"/>
        <v>30400244</v>
      </c>
      <c r="F5149" s="149" t="s">
        <v>1250</v>
      </c>
      <c r="G5149" s="149" t="s">
        <v>7696</v>
      </c>
      <c r="H5149" s="149" t="s">
        <v>7745</v>
      </c>
      <c r="I5149" s="149" t="s">
        <v>7824</v>
      </c>
    </row>
    <row r="5150" spans="1:9" x14ac:dyDescent="0.2">
      <c r="A5150" s="149" t="s">
        <v>2920</v>
      </c>
      <c r="D5150" s="149" t="s">
        <v>7825</v>
      </c>
      <c r="E5150" s="149">
        <f t="shared" si="80"/>
        <v>30400250</v>
      </c>
      <c r="F5150" s="149" t="s">
        <v>1250</v>
      </c>
      <c r="G5150" s="149" t="s">
        <v>7696</v>
      </c>
      <c r="H5150" s="149" t="s">
        <v>7745</v>
      </c>
      <c r="I5150" s="149" t="s">
        <v>7826</v>
      </c>
    </row>
    <row r="5151" spans="1:9" x14ac:dyDescent="0.2">
      <c r="A5151" s="149" t="s">
        <v>2920</v>
      </c>
      <c r="D5151" s="149" t="s">
        <v>7827</v>
      </c>
      <c r="E5151" s="149">
        <f t="shared" si="80"/>
        <v>30400251</v>
      </c>
      <c r="F5151" s="149" t="s">
        <v>1250</v>
      </c>
      <c r="G5151" s="149" t="s">
        <v>7696</v>
      </c>
      <c r="H5151" s="149" t="s">
        <v>7745</v>
      </c>
      <c r="I5151" s="149" t="s">
        <v>7828</v>
      </c>
    </row>
    <row r="5152" spans="1:9" x14ac:dyDescent="0.2">
      <c r="A5152" s="149" t="s">
        <v>2920</v>
      </c>
      <c r="D5152" s="149" t="s">
        <v>7829</v>
      </c>
      <c r="E5152" s="149">
        <f t="shared" si="80"/>
        <v>30400299</v>
      </c>
      <c r="F5152" s="149" t="s">
        <v>1250</v>
      </c>
      <c r="G5152" s="149" t="s">
        <v>7696</v>
      </c>
      <c r="H5152" s="149" t="s">
        <v>7745</v>
      </c>
      <c r="I5152" s="149" t="s">
        <v>6243</v>
      </c>
    </row>
    <row r="5153" spans="1:9" x14ac:dyDescent="0.2">
      <c r="A5153" s="149" t="s">
        <v>2920</v>
      </c>
      <c r="D5153" s="149" t="s">
        <v>7830</v>
      </c>
      <c r="E5153" s="149">
        <f t="shared" si="80"/>
        <v>30400301</v>
      </c>
      <c r="F5153" s="149" t="s">
        <v>1250</v>
      </c>
      <c r="G5153" s="149" t="s">
        <v>7696</v>
      </c>
      <c r="H5153" s="149" t="s">
        <v>7831</v>
      </c>
      <c r="I5153" s="149" t="s">
        <v>7832</v>
      </c>
    </row>
    <row r="5154" spans="1:9" x14ac:dyDescent="0.2">
      <c r="A5154" s="149" t="s">
        <v>2920</v>
      </c>
      <c r="D5154" s="149" t="s">
        <v>7833</v>
      </c>
      <c r="E5154" s="149">
        <f t="shared" si="80"/>
        <v>30400302</v>
      </c>
      <c r="F5154" s="149" t="s">
        <v>1250</v>
      </c>
      <c r="G5154" s="149" t="s">
        <v>7696</v>
      </c>
      <c r="H5154" s="149" t="s">
        <v>7831</v>
      </c>
      <c r="I5154" s="149" t="s">
        <v>4745</v>
      </c>
    </row>
    <row r="5155" spans="1:9" x14ac:dyDescent="0.2">
      <c r="A5155" s="149" t="s">
        <v>2920</v>
      </c>
      <c r="D5155" s="149" t="s">
        <v>7834</v>
      </c>
      <c r="E5155" s="149">
        <f t="shared" si="80"/>
        <v>30400303</v>
      </c>
      <c r="F5155" s="149" t="s">
        <v>1250</v>
      </c>
      <c r="G5155" s="149" t="s">
        <v>7696</v>
      </c>
      <c r="H5155" s="149" t="s">
        <v>7831</v>
      </c>
      <c r="I5155" s="149" t="s">
        <v>10050</v>
      </c>
    </row>
    <row r="5156" spans="1:9" x14ac:dyDescent="0.2">
      <c r="A5156" s="149" t="s">
        <v>2920</v>
      </c>
      <c r="D5156" s="149" t="s">
        <v>7835</v>
      </c>
      <c r="E5156" s="149">
        <f t="shared" si="80"/>
        <v>30400304</v>
      </c>
      <c r="F5156" s="149" t="s">
        <v>1250</v>
      </c>
      <c r="G5156" s="149" t="s">
        <v>7696</v>
      </c>
      <c r="H5156" s="149" t="s">
        <v>7831</v>
      </c>
      <c r="I5156" s="149" t="s">
        <v>4766</v>
      </c>
    </row>
    <row r="5157" spans="1:9" x14ac:dyDescent="0.2">
      <c r="A5157" s="149" t="s">
        <v>2920</v>
      </c>
      <c r="D5157" s="149" t="s">
        <v>4767</v>
      </c>
      <c r="E5157" s="149">
        <f t="shared" si="80"/>
        <v>30400305</v>
      </c>
      <c r="F5157" s="149" t="s">
        <v>1250</v>
      </c>
      <c r="G5157" s="149" t="s">
        <v>7696</v>
      </c>
      <c r="H5157" s="149" t="s">
        <v>7831</v>
      </c>
      <c r="I5157" s="149" t="s">
        <v>4768</v>
      </c>
    </row>
    <row r="5158" spans="1:9" x14ac:dyDescent="0.2">
      <c r="A5158" s="149" t="s">
        <v>2920</v>
      </c>
      <c r="D5158" s="149" t="s">
        <v>10679</v>
      </c>
      <c r="E5158" s="149">
        <f t="shared" si="80"/>
        <v>30400310</v>
      </c>
      <c r="F5158" s="149" t="s">
        <v>1250</v>
      </c>
      <c r="G5158" s="149" t="s">
        <v>7696</v>
      </c>
      <c r="H5158" s="149" t="s">
        <v>7831</v>
      </c>
      <c r="I5158" s="149" t="s">
        <v>10680</v>
      </c>
    </row>
    <row r="5159" spans="1:9" x14ac:dyDescent="0.2">
      <c r="A5159" s="149" t="s">
        <v>2920</v>
      </c>
      <c r="D5159" s="149" t="s">
        <v>10681</v>
      </c>
      <c r="E5159" s="149">
        <f t="shared" si="80"/>
        <v>30400314</v>
      </c>
      <c r="F5159" s="149" t="s">
        <v>1250</v>
      </c>
      <c r="G5159" s="149" t="s">
        <v>7696</v>
      </c>
      <c r="H5159" s="149" t="s">
        <v>7831</v>
      </c>
      <c r="I5159" s="149" t="s">
        <v>10682</v>
      </c>
    </row>
    <row r="5160" spans="1:9" x14ac:dyDescent="0.2">
      <c r="A5160" s="149" t="s">
        <v>2920</v>
      </c>
      <c r="D5160" s="149" t="s">
        <v>10686</v>
      </c>
      <c r="E5160" s="149">
        <f t="shared" si="80"/>
        <v>30400315</v>
      </c>
      <c r="F5160" s="149" t="s">
        <v>1250</v>
      </c>
      <c r="G5160" s="149" t="s">
        <v>7696</v>
      </c>
      <c r="H5160" s="149" t="s">
        <v>7831</v>
      </c>
      <c r="I5160" s="149" t="s">
        <v>10687</v>
      </c>
    </row>
    <row r="5161" spans="1:9" x14ac:dyDescent="0.2">
      <c r="A5161" s="149" t="s">
        <v>2920</v>
      </c>
      <c r="D5161" s="149" t="s">
        <v>10688</v>
      </c>
      <c r="E5161" s="149">
        <f t="shared" si="80"/>
        <v>30400316</v>
      </c>
      <c r="F5161" s="149" t="s">
        <v>1250</v>
      </c>
      <c r="G5161" s="149" t="s">
        <v>7696</v>
      </c>
      <c r="H5161" s="149" t="s">
        <v>7831</v>
      </c>
      <c r="I5161" s="149" t="s">
        <v>4037</v>
      </c>
    </row>
    <row r="5162" spans="1:9" x14ac:dyDescent="0.2">
      <c r="A5162" s="149" t="s">
        <v>2920</v>
      </c>
      <c r="D5162" s="149" t="s">
        <v>4787</v>
      </c>
      <c r="E5162" s="149">
        <f t="shared" si="80"/>
        <v>30400317</v>
      </c>
      <c r="F5162" s="149" t="s">
        <v>1250</v>
      </c>
      <c r="G5162" s="149" t="s">
        <v>7696</v>
      </c>
      <c r="H5162" s="149" t="s">
        <v>7831</v>
      </c>
      <c r="I5162" s="149" t="s">
        <v>4788</v>
      </c>
    </row>
    <row r="5163" spans="1:9" x14ac:dyDescent="0.2">
      <c r="A5163" s="149" t="s">
        <v>2920</v>
      </c>
      <c r="D5163" s="149" t="s">
        <v>4789</v>
      </c>
      <c r="E5163" s="149">
        <f t="shared" si="80"/>
        <v>30400318</v>
      </c>
      <c r="F5163" s="149" t="s">
        <v>1250</v>
      </c>
      <c r="G5163" s="149" t="s">
        <v>7696</v>
      </c>
      <c r="H5163" s="149" t="s">
        <v>7831</v>
      </c>
      <c r="I5163" s="149" t="s">
        <v>4790</v>
      </c>
    </row>
    <row r="5164" spans="1:9" x14ac:dyDescent="0.2">
      <c r="A5164" s="149" t="s">
        <v>2920</v>
      </c>
      <c r="D5164" s="149" t="s">
        <v>4791</v>
      </c>
      <c r="E5164" s="149">
        <f t="shared" si="80"/>
        <v>30400319</v>
      </c>
      <c r="F5164" s="149" t="s">
        <v>1250</v>
      </c>
      <c r="G5164" s="149" t="s">
        <v>7696</v>
      </c>
      <c r="H5164" s="149" t="s">
        <v>7831</v>
      </c>
      <c r="I5164" s="149" t="s">
        <v>4792</v>
      </c>
    </row>
    <row r="5165" spans="1:9" x14ac:dyDescent="0.2">
      <c r="A5165" s="149" t="s">
        <v>2920</v>
      </c>
      <c r="D5165" s="149" t="s">
        <v>4793</v>
      </c>
      <c r="E5165" s="149">
        <f t="shared" si="80"/>
        <v>30400320</v>
      </c>
      <c r="F5165" s="149" t="s">
        <v>1250</v>
      </c>
      <c r="G5165" s="149" t="s">
        <v>7696</v>
      </c>
      <c r="H5165" s="149" t="s">
        <v>7831</v>
      </c>
      <c r="I5165" s="149" t="s">
        <v>7723</v>
      </c>
    </row>
    <row r="5166" spans="1:9" x14ac:dyDescent="0.2">
      <c r="A5166" s="149" t="s">
        <v>2920</v>
      </c>
      <c r="D5166" s="149" t="s">
        <v>4794</v>
      </c>
      <c r="E5166" s="149">
        <f t="shared" si="80"/>
        <v>30400321</v>
      </c>
      <c r="F5166" s="149" t="s">
        <v>1250</v>
      </c>
      <c r="G5166" s="149" t="s">
        <v>7696</v>
      </c>
      <c r="H5166" s="149" t="s">
        <v>7831</v>
      </c>
      <c r="I5166" s="149" t="s">
        <v>4795</v>
      </c>
    </row>
    <row r="5167" spans="1:9" x14ac:dyDescent="0.2">
      <c r="A5167" s="149" t="s">
        <v>2920</v>
      </c>
      <c r="D5167" s="149" t="s">
        <v>4796</v>
      </c>
      <c r="E5167" s="149">
        <f t="shared" si="80"/>
        <v>30400322</v>
      </c>
      <c r="F5167" s="149" t="s">
        <v>1250</v>
      </c>
      <c r="G5167" s="149" t="s">
        <v>7696</v>
      </c>
      <c r="H5167" s="149" t="s">
        <v>7831</v>
      </c>
      <c r="I5167" s="149" t="s">
        <v>4797</v>
      </c>
    </row>
    <row r="5168" spans="1:9" x14ac:dyDescent="0.2">
      <c r="A5168" s="149" t="s">
        <v>2920</v>
      </c>
      <c r="D5168" s="149" t="s">
        <v>4798</v>
      </c>
      <c r="E5168" s="149">
        <f t="shared" si="80"/>
        <v>30400325</v>
      </c>
      <c r="F5168" s="149" t="s">
        <v>1250</v>
      </c>
      <c r="G5168" s="149" t="s">
        <v>7696</v>
      </c>
      <c r="H5168" s="149" t="s">
        <v>7831</v>
      </c>
      <c r="I5168" s="149" t="s">
        <v>4799</v>
      </c>
    </row>
    <row r="5169" spans="1:9" x14ac:dyDescent="0.2">
      <c r="A5169" s="149" t="s">
        <v>2920</v>
      </c>
      <c r="D5169" s="149" t="s">
        <v>4800</v>
      </c>
      <c r="E5169" s="149">
        <f t="shared" si="80"/>
        <v>30400330</v>
      </c>
      <c r="F5169" s="149" t="s">
        <v>1250</v>
      </c>
      <c r="G5169" s="149" t="s">
        <v>7696</v>
      </c>
      <c r="H5169" s="149" t="s">
        <v>7831</v>
      </c>
      <c r="I5169" s="149" t="s">
        <v>4801</v>
      </c>
    </row>
    <row r="5170" spans="1:9" x14ac:dyDescent="0.2">
      <c r="A5170" s="149" t="s">
        <v>2920</v>
      </c>
      <c r="D5170" s="149" t="s">
        <v>4802</v>
      </c>
      <c r="E5170" s="149">
        <f t="shared" si="80"/>
        <v>30400331</v>
      </c>
      <c r="F5170" s="149" t="s">
        <v>1250</v>
      </c>
      <c r="G5170" s="149" t="s">
        <v>7696</v>
      </c>
      <c r="H5170" s="149" t="s">
        <v>7831</v>
      </c>
      <c r="I5170" s="149" t="s">
        <v>4803</v>
      </c>
    </row>
    <row r="5171" spans="1:9" x14ac:dyDescent="0.2">
      <c r="A5171" s="149" t="s">
        <v>2920</v>
      </c>
      <c r="D5171" s="149" t="s">
        <v>4804</v>
      </c>
      <c r="E5171" s="149">
        <f t="shared" si="80"/>
        <v>30400332</v>
      </c>
      <c r="F5171" s="149" t="s">
        <v>1250</v>
      </c>
      <c r="G5171" s="149" t="s">
        <v>7696</v>
      </c>
      <c r="H5171" s="149" t="s">
        <v>7831</v>
      </c>
      <c r="I5171" s="149" t="s">
        <v>4805</v>
      </c>
    </row>
    <row r="5172" spans="1:9" x14ac:dyDescent="0.2">
      <c r="A5172" s="149" t="s">
        <v>2920</v>
      </c>
      <c r="D5172" s="149" t="s">
        <v>4806</v>
      </c>
      <c r="E5172" s="149">
        <f t="shared" si="80"/>
        <v>30400333</v>
      </c>
      <c r="F5172" s="149" t="s">
        <v>1250</v>
      </c>
      <c r="G5172" s="149" t="s">
        <v>7696</v>
      </c>
      <c r="H5172" s="149" t="s">
        <v>7831</v>
      </c>
      <c r="I5172" s="149" t="s">
        <v>4807</v>
      </c>
    </row>
    <row r="5173" spans="1:9" x14ac:dyDescent="0.2">
      <c r="A5173" s="149" t="s">
        <v>2920</v>
      </c>
      <c r="D5173" s="149" t="s">
        <v>4808</v>
      </c>
      <c r="E5173" s="149">
        <f t="shared" si="80"/>
        <v>30400340</v>
      </c>
      <c r="F5173" s="149" t="s">
        <v>1250</v>
      </c>
      <c r="G5173" s="149" t="s">
        <v>7696</v>
      </c>
      <c r="H5173" s="149" t="s">
        <v>7831</v>
      </c>
      <c r="I5173" s="149" t="s">
        <v>4809</v>
      </c>
    </row>
    <row r="5174" spans="1:9" x14ac:dyDescent="0.2">
      <c r="A5174" s="149" t="s">
        <v>2920</v>
      </c>
      <c r="D5174" s="149" t="s">
        <v>4810</v>
      </c>
      <c r="E5174" s="149">
        <f t="shared" si="80"/>
        <v>30400341</v>
      </c>
      <c r="F5174" s="149" t="s">
        <v>1250</v>
      </c>
      <c r="G5174" s="149" t="s">
        <v>7696</v>
      </c>
      <c r="H5174" s="149" t="s">
        <v>7831</v>
      </c>
      <c r="I5174" s="149" t="s">
        <v>4811</v>
      </c>
    </row>
    <row r="5175" spans="1:9" x14ac:dyDescent="0.2">
      <c r="A5175" s="149" t="s">
        <v>2920</v>
      </c>
      <c r="D5175" s="149" t="s">
        <v>4812</v>
      </c>
      <c r="E5175" s="149">
        <f t="shared" si="80"/>
        <v>30400342</v>
      </c>
      <c r="F5175" s="149" t="s">
        <v>1250</v>
      </c>
      <c r="G5175" s="149" t="s">
        <v>7696</v>
      </c>
      <c r="H5175" s="149" t="s">
        <v>7831</v>
      </c>
      <c r="I5175" s="149" t="s">
        <v>4813</v>
      </c>
    </row>
    <row r="5176" spans="1:9" x14ac:dyDescent="0.2">
      <c r="A5176" s="149" t="s">
        <v>2920</v>
      </c>
      <c r="D5176" s="149" t="s">
        <v>4814</v>
      </c>
      <c r="E5176" s="149">
        <f t="shared" si="80"/>
        <v>30400350</v>
      </c>
      <c r="F5176" s="149" t="s">
        <v>1250</v>
      </c>
      <c r="G5176" s="149" t="s">
        <v>7696</v>
      </c>
      <c r="H5176" s="149" t="s">
        <v>7831</v>
      </c>
      <c r="I5176" s="149" t="s">
        <v>4815</v>
      </c>
    </row>
    <row r="5177" spans="1:9" x14ac:dyDescent="0.2">
      <c r="A5177" s="149" t="s">
        <v>2920</v>
      </c>
      <c r="D5177" s="149" t="s">
        <v>4816</v>
      </c>
      <c r="E5177" s="149">
        <f t="shared" si="80"/>
        <v>30400351</v>
      </c>
      <c r="F5177" s="149" t="s">
        <v>1250</v>
      </c>
      <c r="G5177" s="149" t="s">
        <v>7696</v>
      </c>
      <c r="H5177" s="149" t="s">
        <v>7831</v>
      </c>
      <c r="I5177" s="149" t="s">
        <v>4817</v>
      </c>
    </row>
    <row r="5178" spans="1:9" x14ac:dyDescent="0.2">
      <c r="A5178" s="149" t="s">
        <v>2920</v>
      </c>
      <c r="D5178" s="149" t="s">
        <v>4818</v>
      </c>
      <c r="E5178" s="149">
        <f t="shared" si="80"/>
        <v>30400352</v>
      </c>
      <c r="F5178" s="149" t="s">
        <v>1250</v>
      </c>
      <c r="G5178" s="149" t="s">
        <v>7696</v>
      </c>
      <c r="H5178" s="149" t="s">
        <v>7831</v>
      </c>
      <c r="I5178" s="149" t="s">
        <v>4815</v>
      </c>
    </row>
    <row r="5179" spans="1:9" x14ac:dyDescent="0.2">
      <c r="A5179" s="149" t="s">
        <v>2920</v>
      </c>
      <c r="D5179" s="149" t="s">
        <v>4819</v>
      </c>
      <c r="E5179" s="149">
        <f t="shared" si="80"/>
        <v>30400353</v>
      </c>
      <c r="F5179" s="149" t="s">
        <v>1250</v>
      </c>
      <c r="G5179" s="149" t="s">
        <v>7696</v>
      </c>
      <c r="H5179" s="149" t="s">
        <v>7831</v>
      </c>
      <c r="I5179" s="149" t="s">
        <v>4817</v>
      </c>
    </row>
    <row r="5180" spans="1:9" x14ac:dyDescent="0.2">
      <c r="A5180" s="149" t="s">
        <v>2920</v>
      </c>
      <c r="D5180" s="149" t="s">
        <v>4820</v>
      </c>
      <c r="E5180" s="149">
        <f t="shared" si="80"/>
        <v>30400354</v>
      </c>
      <c r="F5180" s="149" t="s">
        <v>1250</v>
      </c>
      <c r="G5180" s="149" t="s">
        <v>7696</v>
      </c>
      <c r="H5180" s="149" t="s">
        <v>7831</v>
      </c>
      <c r="I5180" s="149" t="s">
        <v>4817</v>
      </c>
    </row>
    <row r="5181" spans="1:9" x14ac:dyDescent="0.2">
      <c r="A5181" s="149" t="s">
        <v>2920</v>
      </c>
      <c r="D5181" s="149" t="s">
        <v>4821</v>
      </c>
      <c r="E5181" s="149">
        <f t="shared" si="80"/>
        <v>30400355</v>
      </c>
      <c r="F5181" s="149" t="s">
        <v>1250</v>
      </c>
      <c r="G5181" s="149" t="s">
        <v>7696</v>
      </c>
      <c r="H5181" s="149" t="s">
        <v>7831</v>
      </c>
      <c r="I5181" s="149" t="s">
        <v>4822</v>
      </c>
    </row>
    <row r="5182" spans="1:9" x14ac:dyDescent="0.2">
      <c r="A5182" s="149" t="s">
        <v>2920</v>
      </c>
      <c r="D5182" s="149" t="s">
        <v>4823</v>
      </c>
      <c r="E5182" s="149">
        <f t="shared" si="80"/>
        <v>30400356</v>
      </c>
      <c r="F5182" s="149" t="s">
        <v>1250</v>
      </c>
      <c r="G5182" s="149" t="s">
        <v>7696</v>
      </c>
      <c r="H5182" s="149" t="s">
        <v>7831</v>
      </c>
      <c r="I5182" s="149" t="s">
        <v>4824</v>
      </c>
    </row>
    <row r="5183" spans="1:9" x14ac:dyDescent="0.2">
      <c r="A5183" s="149" t="s">
        <v>2920</v>
      </c>
      <c r="D5183" s="149" t="s">
        <v>4825</v>
      </c>
      <c r="E5183" s="149">
        <f t="shared" si="80"/>
        <v>30400357</v>
      </c>
      <c r="F5183" s="149" t="s">
        <v>1250</v>
      </c>
      <c r="G5183" s="149" t="s">
        <v>7696</v>
      </c>
      <c r="H5183" s="149" t="s">
        <v>7831</v>
      </c>
      <c r="I5183" s="149" t="s">
        <v>4826</v>
      </c>
    </row>
    <row r="5184" spans="1:9" x14ac:dyDescent="0.2">
      <c r="A5184" s="149" t="s">
        <v>2920</v>
      </c>
      <c r="D5184" s="149" t="s">
        <v>10683</v>
      </c>
      <c r="E5184" s="149">
        <f t="shared" si="80"/>
        <v>30400358</v>
      </c>
      <c r="F5184" s="149" t="s">
        <v>1250</v>
      </c>
      <c r="G5184" s="149" t="s">
        <v>7696</v>
      </c>
      <c r="H5184" s="149" t="s">
        <v>7831</v>
      </c>
      <c r="I5184" s="149" t="s">
        <v>7836</v>
      </c>
    </row>
    <row r="5185" spans="1:9" x14ac:dyDescent="0.2">
      <c r="A5185" s="149" t="s">
        <v>2920</v>
      </c>
      <c r="D5185" s="149" t="s">
        <v>7837</v>
      </c>
      <c r="E5185" s="149">
        <f t="shared" si="80"/>
        <v>30400360</v>
      </c>
      <c r="F5185" s="149" t="s">
        <v>1250</v>
      </c>
      <c r="G5185" s="149" t="s">
        <v>7696</v>
      </c>
      <c r="H5185" s="149" t="s">
        <v>7831</v>
      </c>
      <c r="I5185" s="149" t="s">
        <v>7838</v>
      </c>
    </row>
    <row r="5186" spans="1:9" x14ac:dyDescent="0.2">
      <c r="A5186" s="149" t="s">
        <v>2920</v>
      </c>
      <c r="D5186" s="149" t="s">
        <v>7839</v>
      </c>
      <c r="E5186" s="149">
        <f t="shared" ref="E5186:E5249" si="81">VALUE(D5186)</f>
        <v>30400370</v>
      </c>
      <c r="F5186" s="149" t="s">
        <v>1250</v>
      </c>
      <c r="G5186" s="149" t="s">
        <v>7696</v>
      </c>
      <c r="H5186" s="149" t="s">
        <v>7831</v>
      </c>
      <c r="I5186" s="149" t="s">
        <v>7840</v>
      </c>
    </row>
    <row r="5187" spans="1:9" x14ac:dyDescent="0.2">
      <c r="A5187" s="149" t="s">
        <v>2920</v>
      </c>
      <c r="D5187" s="149" t="s">
        <v>7841</v>
      </c>
      <c r="E5187" s="149">
        <f t="shared" si="81"/>
        <v>30400371</v>
      </c>
      <c r="F5187" s="149" t="s">
        <v>1250</v>
      </c>
      <c r="G5187" s="149" t="s">
        <v>7696</v>
      </c>
      <c r="H5187" s="149" t="s">
        <v>7831</v>
      </c>
      <c r="I5187" s="149" t="s">
        <v>7842</v>
      </c>
    </row>
    <row r="5188" spans="1:9" x14ac:dyDescent="0.2">
      <c r="A5188" s="149" t="s">
        <v>2920</v>
      </c>
      <c r="D5188" s="149" t="s">
        <v>7843</v>
      </c>
      <c r="E5188" s="149">
        <f t="shared" si="81"/>
        <v>30400398</v>
      </c>
      <c r="F5188" s="149" t="s">
        <v>1250</v>
      </c>
      <c r="G5188" s="149" t="s">
        <v>7696</v>
      </c>
      <c r="H5188" s="149" t="s">
        <v>7831</v>
      </c>
      <c r="I5188" s="149" t="s">
        <v>6243</v>
      </c>
    </row>
    <row r="5189" spans="1:9" x14ac:dyDescent="0.2">
      <c r="A5189" s="149" t="s">
        <v>2920</v>
      </c>
      <c r="D5189" s="149" t="s">
        <v>7844</v>
      </c>
      <c r="E5189" s="149">
        <f t="shared" si="81"/>
        <v>30400399</v>
      </c>
      <c r="F5189" s="149" t="s">
        <v>1250</v>
      </c>
      <c r="G5189" s="149" t="s">
        <v>7696</v>
      </c>
      <c r="H5189" s="149" t="s">
        <v>7831</v>
      </c>
      <c r="I5189" s="149" t="s">
        <v>6243</v>
      </c>
    </row>
    <row r="5190" spans="1:9" x14ac:dyDescent="0.2">
      <c r="A5190" s="149" t="s">
        <v>2920</v>
      </c>
      <c r="D5190" s="149" t="s">
        <v>7845</v>
      </c>
      <c r="E5190" s="149">
        <f t="shared" si="81"/>
        <v>30400401</v>
      </c>
      <c r="F5190" s="149" t="s">
        <v>1250</v>
      </c>
      <c r="G5190" s="149" t="s">
        <v>7696</v>
      </c>
      <c r="H5190" s="149" t="s">
        <v>7846</v>
      </c>
      <c r="I5190" s="149" t="s">
        <v>7847</v>
      </c>
    </row>
    <row r="5191" spans="1:9" x14ac:dyDescent="0.2">
      <c r="A5191" s="149" t="s">
        <v>2920</v>
      </c>
      <c r="D5191" s="149" t="s">
        <v>7848</v>
      </c>
      <c r="E5191" s="149">
        <f t="shared" si="81"/>
        <v>30400402</v>
      </c>
      <c r="F5191" s="149" t="s">
        <v>1250</v>
      </c>
      <c r="G5191" s="149" t="s">
        <v>7696</v>
      </c>
      <c r="H5191" s="149" t="s">
        <v>7846</v>
      </c>
      <c r="I5191" s="149" t="s">
        <v>4745</v>
      </c>
    </row>
    <row r="5192" spans="1:9" x14ac:dyDescent="0.2">
      <c r="A5192" s="149" t="s">
        <v>2920</v>
      </c>
      <c r="D5192" s="149" t="s">
        <v>7849</v>
      </c>
      <c r="E5192" s="149">
        <f t="shared" si="81"/>
        <v>30400403</v>
      </c>
      <c r="F5192" s="149" t="s">
        <v>1250</v>
      </c>
      <c r="G5192" s="149" t="s">
        <v>7696</v>
      </c>
      <c r="H5192" s="149" t="s">
        <v>7846</v>
      </c>
      <c r="I5192" s="149" t="s">
        <v>7850</v>
      </c>
    </row>
    <row r="5193" spans="1:9" x14ac:dyDescent="0.2">
      <c r="A5193" s="149" t="s">
        <v>2920</v>
      </c>
      <c r="D5193" s="149" t="s">
        <v>7851</v>
      </c>
      <c r="E5193" s="149">
        <f t="shared" si="81"/>
        <v>30400404</v>
      </c>
      <c r="F5193" s="149" t="s">
        <v>1250</v>
      </c>
      <c r="G5193" s="149" t="s">
        <v>7696</v>
      </c>
      <c r="H5193" s="149" t="s">
        <v>7846</v>
      </c>
      <c r="I5193" s="149" t="s">
        <v>7852</v>
      </c>
    </row>
    <row r="5194" spans="1:9" x14ac:dyDescent="0.2">
      <c r="A5194" s="149" t="s">
        <v>2920</v>
      </c>
      <c r="D5194" s="149" t="s">
        <v>7853</v>
      </c>
      <c r="E5194" s="149">
        <f t="shared" si="81"/>
        <v>30400405</v>
      </c>
      <c r="F5194" s="149" t="s">
        <v>1250</v>
      </c>
      <c r="G5194" s="149" t="s">
        <v>7696</v>
      </c>
      <c r="H5194" s="149" t="s">
        <v>7846</v>
      </c>
      <c r="I5194" s="149" t="s">
        <v>7854</v>
      </c>
    </row>
    <row r="5195" spans="1:9" x14ac:dyDescent="0.2">
      <c r="A5195" s="149" t="s">
        <v>2920</v>
      </c>
      <c r="D5195" s="149" t="s">
        <v>7855</v>
      </c>
      <c r="E5195" s="149">
        <f t="shared" si="81"/>
        <v>30400406</v>
      </c>
      <c r="F5195" s="149" t="s">
        <v>1250</v>
      </c>
      <c r="G5195" s="149" t="s">
        <v>7696</v>
      </c>
      <c r="H5195" s="149" t="s">
        <v>7846</v>
      </c>
      <c r="I5195" s="149" t="s">
        <v>7856</v>
      </c>
    </row>
    <row r="5196" spans="1:9" x14ac:dyDescent="0.2">
      <c r="A5196" s="149" t="s">
        <v>2920</v>
      </c>
      <c r="D5196" s="149" t="s">
        <v>7857</v>
      </c>
      <c r="E5196" s="149">
        <f t="shared" si="81"/>
        <v>30400407</v>
      </c>
      <c r="F5196" s="149" t="s">
        <v>1250</v>
      </c>
      <c r="G5196" s="149" t="s">
        <v>7696</v>
      </c>
      <c r="H5196" s="149" t="s">
        <v>7846</v>
      </c>
      <c r="I5196" s="149" t="s">
        <v>7858</v>
      </c>
    </row>
    <row r="5197" spans="1:9" x14ac:dyDescent="0.2">
      <c r="A5197" s="149" t="s">
        <v>2920</v>
      </c>
      <c r="D5197" s="149" t="s">
        <v>7859</v>
      </c>
      <c r="E5197" s="149">
        <f t="shared" si="81"/>
        <v>30400408</v>
      </c>
      <c r="F5197" s="149" t="s">
        <v>1250</v>
      </c>
      <c r="G5197" s="149" t="s">
        <v>7696</v>
      </c>
      <c r="H5197" s="149" t="s">
        <v>7846</v>
      </c>
      <c r="I5197" s="149" t="s">
        <v>7860</v>
      </c>
    </row>
    <row r="5198" spans="1:9" x14ac:dyDescent="0.2">
      <c r="A5198" s="149" t="s">
        <v>2920</v>
      </c>
      <c r="D5198" s="149" t="s">
        <v>7861</v>
      </c>
      <c r="E5198" s="149">
        <f t="shared" si="81"/>
        <v>30400409</v>
      </c>
      <c r="F5198" s="149" t="s">
        <v>1250</v>
      </c>
      <c r="G5198" s="149" t="s">
        <v>7696</v>
      </c>
      <c r="H5198" s="149" t="s">
        <v>7846</v>
      </c>
      <c r="I5198" s="149" t="s">
        <v>4039</v>
      </c>
    </row>
    <row r="5199" spans="1:9" x14ac:dyDescent="0.2">
      <c r="A5199" s="149" t="s">
        <v>2920</v>
      </c>
      <c r="D5199" s="149" t="s">
        <v>7862</v>
      </c>
      <c r="E5199" s="149">
        <f t="shared" si="81"/>
        <v>30400410</v>
      </c>
      <c r="F5199" s="149" t="s">
        <v>1250</v>
      </c>
      <c r="G5199" s="149" t="s">
        <v>7696</v>
      </c>
      <c r="H5199" s="149" t="s">
        <v>7846</v>
      </c>
      <c r="I5199" s="149" t="s">
        <v>7863</v>
      </c>
    </row>
    <row r="5200" spans="1:9" x14ac:dyDescent="0.2">
      <c r="A5200" s="149" t="s">
        <v>2920</v>
      </c>
      <c r="D5200" s="149" t="s">
        <v>7864</v>
      </c>
      <c r="E5200" s="149">
        <f t="shared" si="81"/>
        <v>30400411</v>
      </c>
      <c r="F5200" s="149" t="s">
        <v>1250</v>
      </c>
      <c r="G5200" s="149" t="s">
        <v>7696</v>
      </c>
      <c r="H5200" s="149" t="s">
        <v>7846</v>
      </c>
      <c r="I5200" s="149" t="s">
        <v>7865</v>
      </c>
    </row>
    <row r="5201" spans="1:9" x14ac:dyDescent="0.2">
      <c r="A5201" s="149" t="s">
        <v>2920</v>
      </c>
      <c r="D5201" s="149" t="s">
        <v>7866</v>
      </c>
      <c r="E5201" s="149">
        <f t="shared" si="81"/>
        <v>30400412</v>
      </c>
      <c r="F5201" s="149" t="s">
        <v>1250</v>
      </c>
      <c r="G5201" s="149" t="s">
        <v>7696</v>
      </c>
      <c r="H5201" s="149" t="s">
        <v>7846</v>
      </c>
      <c r="I5201" s="149" t="s">
        <v>7867</v>
      </c>
    </row>
    <row r="5202" spans="1:9" x14ac:dyDescent="0.2">
      <c r="A5202" s="149" t="s">
        <v>2920</v>
      </c>
      <c r="D5202" s="149" t="s">
        <v>7868</v>
      </c>
      <c r="E5202" s="149">
        <f t="shared" si="81"/>
        <v>30400413</v>
      </c>
      <c r="F5202" s="149" t="s">
        <v>1250</v>
      </c>
      <c r="G5202" s="149" t="s">
        <v>7696</v>
      </c>
      <c r="H5202" s="149" t="s">
        <v>7846</v>
      </c>
      <c r="I5202" s="149" t="s">
        <v>7869</v>
      </c>
    </row>
    <row r="5203" spans="1:9" x14ac:dyDescent="0.2">
      <c r="A5203" s="149" t="s">
        <v>2920</v>
      </c>
      <c r="D5203" s="149" t="s">
        <v>7870</v>
      </c>
      <c r="E5203" s="149">
        <f t="shared" si="81"/>
        <v>30400414</v>
      </c>
      <c r="F5203" s="149" t="s">
        <v>1250</v>
      </c>
      <c r="G5203" s="149" t="s">
        <v>7696</v>
      </c>
      <c r="H5203" s="149" t="s">
        <v>7846</v>
      </c>
      <c r="I5203" s="149" t="s">
        <v>7871</v>
      </c>
    </row>
    <row r="5204" spans="1:9" x14ac:dyDescent="0.2">
      <c r="A5204" s="149" t="s">
        <v>2920</v>
      </c>
      <c r="D5204" s="149" t="s">
        <v>7872</v>
      </c>
      <c r="E5204" s="149">
        <f t="shared" si="81"/>
        <v>30400415</v>
      </c>
      <c r="F5204" s="149" t="s">
        <v>1250</v>
      </c>
      <c r="G5204" s="149" t="s">
        <v>7696</v>
      </c>
      <c r="H5204" s="149" t="s">
        <v>7846</v>
      </c>
      <c r="I5204" s="149" t="s">
        <v>7873</v>
      </c>
    </row>
    <row r="5205" spans="1:9" x14ac:dyDescent="0.2">
      <c r="A5205" s="149" t="s">
        <v>2920</v>
      </c>
      <c r="D5205" s="149" t="s">
        <v>7874</v>
      </c>
      <c r="E5205" s="149">
        <f t="shared" si="81"/>
        <v>30400416</v>
      </c>
      <c r="F5205" s="149" t="s">
        <v>1250</v>
      </c>
      <c r="G5205" s="149" t="s">
        <v>7696</v>
      </c>
      <c r="H5205" s="149" t="s">
        <v>7846</v>
      </c>
      <c r="I5205" s="149" t="s">
        <v>7875</v>
      </c>
    </row>
    <row r="5206" spans="1:9" x14ac:dyDescent="0.2">
      <c r="A5206" s="149" t="s">
        <v>2920</v>
      </c>
      <c r="D5206" s="149" t="s">
        <v>7876</v>
      </c>
      <c r="E5206" s="149">
        <f t="shared" si="81"/>
        <v>30400417</v>
      </c>
      <c r="F5206" s="149" t="s">
        <v>1250</v>
      </c>
      <c r="G5206" s="149" t="s">
        <v>7696</v>
      </c>
      <c r="H5206" s="149" t="s">
        <v>7846</v>
      </c>
      <c r="I5206" s="149" t="s">
        <v>7877</v>
      </c>
    </row>
    <row r="5207" spans="1:9" x14ac:dyDescent="0.2">
      <c r="A5207" s="149" t="s">
        <v>2920</v>
      </c>
      <c r="D5207" s="149" t="s">
        <v>7878</v>
      </c>
      <c r="E5207" s="149">
        <f t="shared" si="81"/>
        <v>30400418</v>
      </c>
      <c r="F5207" s="149" t="s">
        <v>1250</v>
      </c>
      <c r="G5207" s="149" t="s">
        <v>7696</v>
      </c>
      <c r="H5207" s="149" t="s">
        <v>7846</v>
      </c>
      <c r="I5207" s="149" t="s">
        <v>10704</v>
      </c>
    </row>
    <row r="5208" spans="1:9" x14ac:dyDescent="0.2">
      <c r="A5208" s="149" t="s">
        <v>2920</v>
      </c>
      <c r="D5208" s="149" t="s">
        <v>10705</v>
      </c>
      <c r="E5208" s="149">
        <f t="shared" si="81"/>
        <v>30400419</v>
      </c>
      <c r="F5208" s="149" t="s">
        <v>1250</v>
      </c>
      <c r="G5208" s="149" t="s">
        <v>7696</v>
      </c>
      <c r="H5208" s="149" t="s">
        <v>7846</v>
      </c>
      <c r="I5208" s="149" t="s">
        <v>10706</v>
      </c>
    </row>
    <row r="5209" spans="1:9" x14ac:dyDescent="0.2">
      <c r="A5209" s="149" t="s">
        <v>2920</v>
      </c>
      <c r="D5209" s="149" t="s">
        <v>10707</v>
      </c>
      <c r="E5209" s="149">
        <f t="shared" si="81"/>
        <v>30400420</v>
      </c>
      <c r="F5209" s="149" t="s">
        <v>1250</v>
      </c>
      <c r="G5209" s="149" t="s">
        <v>7696</v>
      </c>
      <c r="H5209" s="149" t="s">
        <v>7846</v>
      </c>
      <c r="I5209" s="149" t="s">
        <v>7643</v>
      </c>
    </row>
    <row r="5210" spans="1:9" x14ac:dyDescent="0.2">
      <c r="A5210" s="149" t="s">
        <v>2920</v>
      </c>
      <c r="D5210" s="149" t="s">
        <v>10708</v>
      </c>
      <c r="E5210" s="149">
        <f t="shared" si="81"/>
        <v>30400421</v>
      </c>
      <c r="F5210" s="149" t="s">
        <v>1250</v>
      </c>
      <c r="G5210" s="149" t="s">
        <v>7696</v>
      </c>
      <c r="H5210" s="149" t="s">
        <v>7846</v>
      </c>
      <c r="I5210" s="149" t="s">
        <v>10709</v>
      </c>
    </row>
    <row r="5211" spans="1:9" x14ac:dyDescent="0.2">
      <c r="A5211" s="149" t="s">
        <v>2920</v>
      </c>
      <c r="D5211" s="149" t="s">
        <v>10710</v>
      </c>
      <c r="E5211" s="149">
        <f t="shared" si="81"/>
        <v>30400422</v>
      </c>
      <c r="F5211" s="149" t="s">
        <v>1250</v>
      </c>
      <c r="G5211" s="149" t="s">
        <v>7696</v>
      </c>
      <c r="H5211" s="149" t="s">
        <v>7846</v>
      </c>
      <c r="I5211" s="149" t="s">
        <v>10711</v>
      </c>
    </row>
    <row r="5212" spans="1:9" x14ac:dyDescent="0.2">
      <c r="A5212" s="149" t="s">
        <v>2920</v>
      </c>
      <c r="D5212" s="149" t="s">
        <v>10712</v>
      </c>
      <c r="E5212" s="149">
        <f t="shared" si="81"/>
        <v>30400423</v>
      </c>
      <c r="F5212" s="149" t="s">
        <v>1250</v>
      </c>
      <c r="G5212" s="149" t="s">
        <v>7696</v>
      </c>
      <c r="H5212" s="149" t="s">
        <v>7846</v>
      </c>
      <c r="I5212" s="149" t="s">
        <v>10713</v>
      </c>
    </row>
    <row r="5213" spans="1:9" x14ac:dyDescent="0.2">
      <c r="A5213" s="149" t="s">
        <v>2920</v>
      </c>
      <c r="D5213" s="149" t="s">
        <v>10714</v>
      </c>
      <c r="E5213" s="149">
        <f t="shared" si="81"/>
        <v>30400424</v>
      </c>
      <c r="F5213" s="149" t="s">
        <v>1250</v>
      </c>
      <c r="G5213" s="149" t="s">
        <v>7696</v>
      </c>
      <c r="H5213" s="149" t="s">
        <v>7846</v>
      </c>
      <c r="I5213" s="149" t="s">
        <v>10715</v>
      </c>
    </row>
    <row r="5214" spans="1:9" x14ac:dyDescent="0.2">
      <c r="A5214" s="149" t="s">
        <v>2920</v>
      </c>
      <c r="D5214" s="149" t="s">
        <v>10716</v>
      </c>
      <c r="E5214" s="149">
        <f t="shared" si="81"/>
        <v>30400425</v>
      </c>
      <c r="F5214" s="149" t="s">
        <v>1250</v>
      </c>
      <c r="G5214" s="149" t="s">
        <v>7696</v>
      </c>
      <c r="H5214" s="149" t="s">
        <v>7846</v>
      </c>
      <c r="I5214" s="149" t="s">
        <v>10480</v>
      </c>
    </row>
    <row r="5215" spans="1:9" x14ac:dyDescent="0.2">
      <c r="A5215" s="149" t="s">
        <v>2920</v>
      </c>
      <c r="D5215" s="149" t="s">
        <v>10717</v>
      </c>
      <c r="E5215" s="149">
        <f t="shared" si="81"/>
        <v>30400426</v>
      </c>
      <c r="F5215" s="149" t="s">
        <v>1250</v>
      </c>
      <c r="G5215" s="149" t="s">
        <v>7696</v>
      </c>
      <c r="H5215" s="149" t="s">
        <v>7846</v>
      </c>
      <c r="I5215" s="149" t="s">
        <v>10718</v>
      </c>
    </row>
    <row r="5216" spans="1:9" x14ac:dyDescent="0.2">
      <c r="A5216" s="149" t="s">
        <v>2920</v>
      </c>
      <c r="D5216" s="149" t="s">
        <v>10719</v>
      </c>
      <c r="E5216" s="149">
        <f t="shared" si="81"/>
        <v>30400499</v>
      </c>
      <c r="F5216" s="149" t="s">
        <v>1250</v>
      </c>
      <c r="G5216" s="149" t="s">
        <v>7696</v>
      </c>
      <c r="H5216" s="149" t="s">
        <v>7846</v>
      </c>
      <c r="I5216" s="149" t="s">
        <v>6243</v>
      </c>
    </row>
    <row r="5217" spans="1:9" x14ac:dyDescent="0.2">
      <c r="A5217" s="149" t="s">
        <v>2920</v>
      </c>
      <c r="D5217" s="149" t="s">
        <v>10720</v>
      </c>
      <c r="E5217" s="149">
        <f t="shared" si="81"/>
        <v>30400501</v>
      </c>
      <c r="F5217" s="149" t="s">
        <v>1250</v>
      </c>
      <c r="G5217" s="149" t="s">
        <v>7696</v>
      </c>
      <c r="H5217" s="149" t="s">
        <v>10721</v>
      </c>
      <c r="I5217" s="149" t="s">
        <v>10722</v>
      </c>
    </row>
    <row r="5218" spans="1:9" x14ac:dyDescent="0.2">
      <c r="A5218" s="149" t="s">
        <v>2920</v>
      </c>
      <c r="D5218" s="149" t="s">
        <v>10723</v>
      </c>
      <c r="E5218" s="149">
        <f t="shared" si="81"/>
        <v>30400502</v>
      </c>
      <c r="F5218" s="149" t="s">
        <v>1250</v>
      </c>
      <c r="G5218" s="149" t="s">
        <v>7696</v>
      </c>
      <c r="H5218" s="149" t="s">
        <v>10721</v>
      </c>
      <c r="I5218" s="149" t="s">
        <v>10724</v>
      </c>
    </row>
    <row r="5219" spans="1:9" x14ac:dyDescent="0.2">
      <c r="A5219" s="149" t="s">
        <v>2920</v>
      </c>
      <c r="D5219" s="149" t="s">
        <v>10725</v>
      </c>
      <c r="E5219" s="149">
        <f t="shared" si="81"/>
        <v>30400503</v>
      </c>
      <c r="F5219" s="149" t="s">
        <v>1250</v>
      </c>
      <c r="G5219" s="149" t="s">
        <v>7696</v>
      </c>
      <c r="H5219" s="149" t="s">
        <v>10721</v>
      </c>
      <c r="I5219" s="149" t="s">
        <v>10726</v>
      </c>
    </row>
    <row r="5220" spans="1:9" x14ac:dyDescent="0.2">
      <c r="A5220" s="149" t="s">
        <v>2920</v>
      </c>
      <c r="D5220" s="149" t="s">
        <v>10727</v>
      </c>
      <c r="E5220" s="149">
        <f t="shared" si="81"/>
        <v>30400504</v>
      </c>
      <c r="F5220" s="149" t="s">
        <v>1250</v>
      </c>
      <c r="G5220" s="149" t="s">
        <v>7696</v>
      </c>
      <c r="H5220" s="149" t="s">
        <v>10721</v>
      </c>
      <c r="I5220" s="149" t="s">
        <v>10728</v>
      </c>
    </row>
    <row r="5221" spans="1:9" x14ac:dyDescent="0.2">
      <c r="A5221" s="149" t="s">
        <v>2920</v>
      </c>
      <c r="D5221" s="149" t="s">
        <v>10729</v>
      </c>
      <c r="E5221" s="149">
        <f t="shared" si="81"/>
        <v>30400505</v>
      </c>
      <c r="F5221" s="149" t="s">
        <v>1250</v>
      </c>
      <c r="G5221" s="149" t="s">
        <v>7696</v>
      </c>
      <c r="H5221" s="149" t="s">
        <v>10721</v>
      </c>
      <c r="I5221" s="149" t="s">
        <v>6944</v>
      </c>
    </row>
    <row r="5222" spans="1:9" x14ac:dyDescent="0.2">
      <c r="A5222" s="149" t="s">
        <v>2920</v>
      </c>
      <c r="D5222" s="149" t="s">
        <v>10730</v>
      </c>
      <c r="E5222" s="149">
        <f t="shared" si="81"/>
        <v>30400506</v>
      </c>
      <c r="F5222" s="149" t="s">
        <v>1250</v>
      </c>
      <c r="G5222" s="149" t="s">
        <v>7696</v>
      </c>
      <c r="H5222" s="149" t="s">
        <v>10721</v>
      </c>
      <c r="I5222" s="149" t="s">
        <v>10731</v>
      </c>
    </row>
    <row r="5223" spans="1:9" x14ac:dyDescent="0.2">
      <c r="A5223" s="149" t="s">
        <v>2920</v>
      </c>
      <c r="D5223" s="149" t="s">
        <v>10732</v>
      </c>
      <c r="E5223" s="149">
        <f t="shared" si="81"/>
        <v>30400507</v>
      </c>
      <c r="F5223" s="149" t="s">
        <v>1250</v>
      </c>
      <c r="G5223" s="149" t="s">
        <v>7696</v>
      </c>
      <c r="H5223" s="149" t="s">
        <v>10721</v>
      </c>
      <c r="I5223" s="149" t="s">
        <v>10733</v>
      </c>
    </row>
    <row r="5224" spans="1:9" x14ac:dyDescent="0.2">
      <c r="A5224" s="149" t="s">
        <v>2920</v>
      </c>
      <c r="D5224" s="149" t="s">
        <v>10734</v>
      </c>
      <c r="E5224" s="149">
        <f t="shared" si="81"/>
        <v>30400508</v>
      </c>
      <c r="F5224" s="149" t="s">
        <v>1250</v>
      </c>
      <c r="G5224" s="149" t="s">
        <v>7696</v>
      </c>
      <c r="H5224" s="149" t="s">
        <v>10721</v>
      </c>
      <c r="I5224" s="149" t="s">
        <v>10735</v>
      </c>
    </row>
    <row r="5225" spans="1:9" x14ac:dyDescent="0.2">
      <c r="A5225" s="149" t="s">
        <v>2920</v>
      </c>
      <c r="D5225" s="149" t="s">
        <v>10736</v>
      </c>
      <c r="E5225" s="149">
        <f t="shared" si="81"/>
        <v>30400509</v>
      </c>
      <c r="F5225" s="149" t="s">
        <v>1250</v>
      </c>
      <c r="G5225" s="149" t="s">
        <v>7696</v>
      </c>
      <c r="H5225" s="149" t="s">
        <v>10721</v>
      </c>
      <c r="I5225" s="149" t="s">
        <v>10737</v>
      </c>
    </row>
    <row r="5226" spans="1:9" x14ac:dyDescent="0.2">
      <c r="A5226" s="149" t="s">
        <v>2920</v>
      </c>
      <c r="D5226" s="149" t="s">
        <v>10738</v>
      </c>
      <c r="E5226" s="149">
        <f t="shared" si="81"/>
        <v>30400510</v>
      </c>
      <c r="F5226" s="149" t="s">
        <v>1250</v>
      </c>
      <c r="G5226" s="149" t="s">
        <v>7696</v>
      </c>
      <c r="H5226" s="149" t="s">
        <v>10721</v>
      </c>
      <c r="I5226" s="149" t="s">
        <v>10739</v>
      </c>
    </row>
    <row r="5227" spans="1:9" x14ac:dyDescent="0.2">
      <c r="A5227" s="149" t="s">
        <v>2920</v>
      </c>
      <c r="D5227" s="149" t="s">
        <v>10740</v>
      </c>
      <c r="E5227" s="149">
        <f t="shared" si="81"/>
        <v>30400511</v>
      </c>
      <c r="F5227" s="149" t="s">
        <v>1250</v>
      </c>
      <c r="G5227" s="149" t="s">
        <v>7696</v>
      </c>
      <c r="H5227" s="149" t="s">
        <v>10721</v>
      </c>
      <c r="I5227" s="149" t="s">
        <v>10741</v>
      </c>
    </row>
    <row r="5228" spans="1:9" x14ac:dyDescent="0.2">
      <c r="A5228" s="149" t="s">
        <v>2920</v>
      </c>
      <c r="D5228" s="149" t="s">
        <v>10742</v>
      </c>
      <c r="E5228" s="149">
        <f t="shared" si="81"/>
        <v>30400512</v>
      </c>
      <c r="F5228" s="149" t="s">
        <v>1250</v>
      </c>
      <c r="G5228" s="149" t="s">
        <v>7696</v>
      </c>
      <c r="H5228" s="149" t="s">
        <v>10721</v>
      </c>
      <c r="I5228" s="149" t="s">
        <v>10743</v>
      </c>
    </row>
    <row r="5229" spans="1:9" x14ac:dyDescent="0.2">
      <c r="A5229" s="149" t="s">
        <v>2920</v>
      </c>
      <c r="D5229" s="149" t="s">
        <v>10744</v>
      </c>
      <c r="E5229" s="149">
        <f t="shared" si="81"/>
        <v>30400513</v>
      </c>
      <c r="F5229" s="149" t="s">
        <v>1250</v>
      </c>
      <c r="G5229" s="149" t="s">
        <v>7696</v>
      </c>
      <c r="H5229" s="149" t="s">
        <v>10721</v>
      </c>
      <c r="I5229" s="149" t="s">
        <v>10745</v>
      </c>
    </row>
    <row r="5230" spans="1:9" x14ac:dyDescent="0.2">
      <c r="A5230" s="149" t="s">
        <v>2920</v>
      </c>
      <c r="D5230" s="149" t="s">
        <v>10746</v>
      </c>
      <c r="E5230" s="149">
        <f t="shared" si="81"/>
        <v>30400521</v>
      </c>
      <c r="F5230" s="149" t="s">
        <v>1250</v>
      </c>
      <c r="G5230" s="149" t="s">
        <v>7696</v>
      </c>
      <c r="H5230" s="149" t="s">
        <v>10721</v>
      </c>
      <c r="I5230" s="149" t="s">
        <v>6944</v>
      </c>
    </row>
    <row r="5231" spans="1:9" x14ac:dyDescent="0.2">
      <c r="A5231" s="149" t="s">
        <v>2920</v>
      </c>
      <c r="D5231" s="149" t="s">
        <v>10747</v>
      </c>
      <c r="E5231" s="149">
        <f t="shared" si="81"/>
        <v>30400522</v>
      </c>
      <c r="F5231" s="149" t="s">
        <v>1250</v>
      </c>
      <c r="G5231" s="149" t="s">
        <v>7696</v>
      </c>
      <c r="H5231" s="149" t="s">
        <v>10721</v>
      </c>
      <c r="I5231" s="149" t="s">
        <v>10731</v>
      </c>
    </row>
    <row r="5232" spans="1:9" x14ac:dyDescent="0.2">
      <c r="A5232" s="149" t="s">
        <v>2920</v>
      </c>
      <c r="D5232" s="149" t="s">
        <v>10748</v>
      </c>
      <c r="E5232" s="149">
        <f t="shared" si="81"/>
        <v>30400523</v>
      </c>
      <c r="F5232" s="149" t="s">
        <v>1250</v>
      </c>
      <c r="G5232" s="149" t="s">
        <v>7696</v>
      </c>
      <c r="H5232" s="149" t="s">
        <v>10721</v>
      </c>
      <c r="I5232" s="149" t="s">
        <v>10733</v>
      </c>
    </row>
    <row r="5233" spans="1:9" x14ac:dyDescent="0.2">
      <c r="A5233" s="149" t="s">
        <v>2920</v>
      </c>
      <c r="D5233" s="149" t="s">
        <v>10749</v>
      </c>
      <c r="E5233" s="149">
        <f t="shared" si="81"/>
        <v>30400524</v>
      </c>
      <c r="F5233" s="149" t="s">
        <v>1250</v>
      </c>
      <c r="G5233" s="149" t="s">
        <v>7696</v>
      </c>
      <c r="H5233" s="149" t="s">
        <v>10721</v>
      </c>
      <c r="I5233" s="149" t="s">
        <v>10735</v>
      </c>
    </row>
    <row r="5234" spans="1:9" x14ac:dyDescent="0.2">
      <c r="A5234" s="149" t="s">
        <v>2920</v>
      </c>
      <c r="D5234" s="149" t="s">
        <v>10750</v>
      </c>
      <c r="E5234" s="149">
        <f t="shared" si="81"/>
        <v>30400525</v>
      </c>
      <c r="F5234" s="149" t="s">
        <v>1250</v>
      </c>
      <c r="G5234" s="149" t="s">
        <v>7696</v>
      </c>
      <c r="H5234" s="149" t="s">
        <v>10721</v>
      </c>
      <c r="I5234" s="149" t="s">
        <v>10737</v>
      </c>
    </row>
    <row r="5235" spans="1:9" x14ac:dyDescent="0.2">
      <c r="A5235" s="149" t="s">
        <v>2920</v>
      </c>
      <c r="D5235" s="149" t="s">
        <v>10751</v>
      </c>
      <c r="E5235" s="149">
        <f t="shared" si="81"/>
        <v>30400526</v>
      </c>
      <c r="F5235" s="149" t="s">
        <v>1250</v>
      </c>
      <c r="G5235" s="149" t="s">
        <v>7696</v>
      </c>
      <c r="H5235" s="149" t="s">
        <v>10721</v>
      </c>
      <c r="I5235" s="149" t="s">
        <v>10739</v>
      </c>
    </row>
    <row r="5236" spans="1:9" x14ac:dyDescent="0.2">
      <c r="A5236" s="149" t="s">
        <v>2920</v>
      </c>
      <c r="D5236" s="149" t="s">
        <v>10752</v>
      </c>
      <c r="E5236" s="149">
        <f t="shared" si="81"/>
        <v>30400527</v>
      </c>
      <c r="F5236" s="149" t="s">
        <v>1250</v>
      </c>
      <c r="G5236" s="149" t="s">
        <v>7696</v>
      </c>
      <c r="H5236" s="149" t="s">
        <v>10721</v>
      </c>
      <c r="I5236" s="149" t="s">
        <v>10741</v>
      </c>
    </row>
    <row r="5237" spans="1:9" x14ac:dyDescent="0.2">
      <c r="A5237" s="149" t="s">
        <v>2920</v>
      </c>
      <c r="D5237" s="149" t="s">
        <v>10753</v>
      </c>
      <c r="E5237" s="149">
        <f t="shared" si="81"/>
        <v>30400528</v>
      </c>
      <c r="F5237" s="149" t="s">
        <v>1250</v>
      </c>
      <c r="G5237" s="149" t="s">
        <v>7696</v>
      </c>
      <c r="H5237" s="149" t="s">
        <v>10721</v>
      </c>
      <c r="I5237" s="149" t="s">
        <v>10743</v>
      </c>
    </row>
    <row r="5238" spans="1:9" x14ac:dyDescent="0.2">
      <c r="A5238" s="149" t="s">
        <v>2920</v>
      </c>
      <c r="D5238" s="149" t="s">
        <v>10754</v>
      </c>
      <c r="E5238" s="149">
        <f t="shared" si="81"/>
        <v>30400529</v>
      </c>
      <c r="F5238" s="149" t="s">
        <v>1250</v>
      </c>
      <c r="G5238" s="149" t="s">
        <v>7696</v>
      </c>
      <c r="H5238" s="149" t="s">
        <v>10721</v>
      </c>
      <c r="I5238" s="149" t="s">
        <v>10755</v>
      </c>
    </row>
    <row r="5239" spans="1:9" x14ac:dyDescent="0.2">
      <c r="A5239" s="149" t="s">
        <v>2920</v>
      </c>
      <c r="D5239" s="149" t="s">
        <v>10756</v>
      </c>
      <c r="E5239" s="149">
        <f t="shared" si="81"/>
        <v>30400530</v>
      </c>
      <c r="F5239" s="149" t="s">
        <v>1250</v>
      </c>
      <c r="G5239" s="149" t="s">
        <v>7696</v>
      </c>
      <c r="H5239" s="149" t="s">
        <v>10721</v>
      </c>
      <c r="I5239" s="149" t="s">
        <v>10757</v>
      </c>
    </row>
    <row r="5240" spans="1:9" x14ac:dyDescent="0.2">
      <c r="A5240" s="149" t="s">
        <v>2920</v>
      </c>
      <c r="D5240" s="149" t="s">
        <v>10758</v>
      </c>
      <c r="E5240" s="149">
        <f t="shared" si="81"/>
        <v>30400531</v>
      </c>
      <c r="F5240" s="149" t="s">
        <v>1250</v>
      </c>
      <c r="G5240" s="149" t="s">
        <v>7696</v>
      </c>
      <c r="H5240" s="149" t="s">
        <v>10721</v>
      </c>
      <c r="I5240" s="149" t="s">
        <v>10759</v>
      </c>
    </row>
    <row r="5241" spans="1:9" x14ac:dyDescent="0.2">
      <c r="A5241" s="149" t="s">
        <v>2920</v>
      </c>
      <c r="D5241" s="149" t="s">
        <v>10760</v>
      </c>
      <c r="E5241" s="149">
        <f t="shared" si="81"/>
        <v>30400599</v>
      </c>
      <c r="F5241" s="149" t="s">
        <v>1250</v>
      </c>
      <c r="G5241" s="149" t="s">
        <v>7696</v>
      </c>
      <c r="H5241" s="149" t="s">
        <v>10721</v>
      </c>
      <c r="I5241" s="149" t="s">
        <v>6243</v>
      </c>
    </row>
    <row r="5242" spans="1:9" x14ac:dyDescent="0.2">
      <c r="A5242" s="149" t="s">
        <v>2920</v>
      </c>
      <c r="D5242" s="149" t="s">
        <v>10761</v>
      </c>
      <c r="E5242" s="149">
        <f t="shared" si="81"/>
        <v>30400601</v>
      </c>
      <c r="F5242" s="149" t="s">
        <v>1250</v>
      </c>
      <c r="G5242" s="149" t="s">
        <v>7696</v>
      </c>
      <c r="H5242" s="149" t="s">
        <v>10762</v>
      </c>
      <c r="I5242" s="149" t="s">
        <v>7847</v>
      </c>
    </row>
    <row r="5243" spans="1:9" x14ac:dyDescent="0.2">
      <c r="A5243" s="149" t="s">
        <v>2920</v>
      </c>
      <c r="D5243" s="149" t="s">
        <v>10763</v>
      </c>
      <c r="E5243" s="149">
        <f t="shared" si="81"/>
        <v>30400602</v>
      </c>
      <c r="F5243" s="149" t="s">
        <v>1250</v>
      </c>
      <c r="G5243" s="149" t="s">
        <v>7696</v>
      </c>
      <c r="H5243" s="149" t="s">
        <v>10762</v>
      </c>
      <c r="I5243" s="149" t="s">
        <v>10764</v>
      </c>
    </row>
    <row r="5244" spans="1:9" x14ac:dyDescent="0.2">
      <c r="A5244" s="149" t="s">
        <v>2920</v>
      </c>
      <c r="D5244" s="149" t="s">
        <v>10765</v>
      </c>
      <c r="E5244" s="149">
        <f t="shared" si="81"/>
        <v>30400605</v>
      </c>
      <c r="F5244" s="149" t="s">
        <v>1250</v>
      </c>
      <c r="G5244" s="149" t="s">
        <v>7696</v>
      </c>
      <c r="H5244" s="149" t="s">
        <v>10762</v>
      </c>
      <c r="I5244" s="149" t="s">
        <v>10766</v>
      </c>
    </row>
    <row r="5245" spans="1:9" x14ac:dyDescent="0.2">
      <c r="A5245" s="149" t="s">
        <v>2920</v>
      </c>
      <c r="D5245" s="149" t="s">
        <v>10767</v>
      </c>
      <c r="E5245" s="149">
        <f t="shared" si="81"/>
        <v>30400606</v>
      </c>
      <c r="F5245" s="149" t="s">
        <v>1250</v>
      </c>
      <c r="G5245" s="149" t="s">
        <v>7696</v>
      </c>
      <c r="H5245" s="149" t="s">
        <v>10762</v>
      </c>
      <c r="I5245" s="149" t="s">
        <v>10768</v>
      </c>
    </row>
    <row r="5246" spans="1:9" x14ac:dyDescent="0.2">
      <c r="A5246" s="149" t="s">
        <v>2920</v>
      </c>
      <c r="D5246" s="149" t="s">
        <v>10769</v>
      </c>
      <c r="E5246" s="149">
        <f t="shared" si="81"/>
        <v>30400607</v>
      </c>
      <c r="F5246" s="149" t="s">
        <v>1250</v>
      </c>
      <c r="G5246" s="149" t="s">
        <v>7696</v>
      </c>
      <c r="H5246" s="149" t="s">
        <v>10762</v>
      </c>
      <c r="I5246" s="149" t="s">
        <v>10770</v>
      </c>
    </row>
    <row r="5247" spans="1:9" x14ac:dyDescent="0.2">
      <c r="A5247" s="149" t="s">
        <v>2920</v>
      </c>
      <c r="D5247" s="149" t="s">
        <v>10771</v>
      </c>
      <c r="E5247" s="149">
        <f t="shared" si="81"/>
        <v>30400608</v>
      </c>
      <c r="F5247" s="149" t="s">
        <v>1250</v>
      </c>
      <c r="G5247" s="149" t="s">
        <v>7696</v>
      </c>
      <c r="H5247" s="149" t="s">
        <v>10762</v>
      </c>
      <c r="I5247" s="149" t="s">
        <v>10772</v>
      </c>
    </row>
    <row r="5248" spans="1:9" x14ac:dyDescent="0.2">
      <c r="A5248" s="149" t="s">
        <v>2920</v>
      </c>
      <c r="D5248" s="149" t="s">
        <v>10773</v>
      </c>
      <c r="E5248" s="149">
        <f t="shared" si="81"/>
        <v>30400609</v>
      </c>
      <c r="F5248" s="149" t="s">
        <v>1250</v>
      </c>
      <c r="G5248" s="149" t="s">
        <v>7696</v>
      </c>
      <c r="H5248" s="149" t="s">
        <v>10762</v>
      </c>
      <c r="I5248" s="149" t="s">
        <v>10774</v>
      </c>
    </row>
    <row r="5249" spans="1:9" x14ac:dyDescent="0.2">
      <c r="A5249" s="149" t="s">
        <v>2920</v>
      </c>
      <c r="D5249" s="149" t="s">
        <v>10775</v>
      </c>
      <c r="E5249" s="149">
        <f t="shared" si="81"/>
        <v>30400610</v>
      </c>
      <c r="F5249" s="149" t="s">
        <v>1250</v>
      </c>
      <c r="G5249" s="149" t="s">
        <v>7696</v>
      </c>
      <c r="H5249" s="149" t="s">
        <v>10762</v>
      </c>
      <c r="I5249" s="149" t="s">
        <v>10776</v>
      </c>
    </row>
    <row r="5250" spans="1:9" x14ac:dyDescent="0.2">
      <c r="A5250" s="149" t="s">
        <v>2920</v>
      </c>
      <c r="D5250" s="149" t="s">
        <v>10777</v>
      </c>
      <c r="E5250" s="149">
        <f t="shared" ref="E5250:E5313" si="82">VALUE(D5250)</f>
        <v>30400611</v>
      </c>
      <c r="F5250" s="149" t="s">
        <v>1250</v>
      </c>
      <c r="G5250" s="149" t="s">
        <v>7696</v>
      </c>
      <c r="H5250" s="149" t="s">
        <v>10762</v>
      </c>
      <c r="I5250" s="149" t="s">
        <v>10778</v>
      </c>
    </row>
    <row r="5251" spans="1:9" x14ac:dyDescent="0.2">
      <c r="A5251" s="149" t="s">
        <v>2920</v>
      </c>
      <c r="D5251" s="149" t="s">
        <v>10779</v>
      </c>
      <c r="E5251" s="149">
        <f t="shared" si="82"/>
        <v>30400612</v>
      </c>
      <c r="F5251" s="149" t="s">
        <v>1250</v>
      </c>
      <c r="G5251" s="149" t="s">
        <v>7696</v>
      </c>
      <c r="H5251" s="149" t="s">
        <v>10762</v>
      </c>
      <c r="I5251" s="149" t="s">
        <v>10780</v>
      </c>
    </row>
    <row r="5252" spans="1:9" x14ac:dyDescent="0.2">
      <c r="A5252" s="149" t="s">
        <v>2920</v>
      </c>
      <c r="D5252" s="149" t="s">
        <v>10781</v>
      </c>
      <c r="E5252" s="149">
        <f t="shared" si="82"/>
        <v>30400613</v>
      </c>
      <c r="F5252" s="149" t="s">
        <v>1250</v>
      </c>
      <c r="G5252" s="149" t="s">
        <v>7696</v>
      </c>
      <c r="H5252" s="149" t="s">
        <v>10762</v>
      </c>
      <c r="I5252" s="149" t="s">
        <v>10782</v>
      </c>
    </row>
    <row r="5253" spans="1:9" x14ac:dyDescent="0.2">
      <c r="A5253" s="149" t="s">
        <v>2920</v>
      </c>
      <c r="D5253" s="149" t="s">
        <v>10783</v>
      </c>
      <c r="E5253" s="149">
        <f t="shared" si="82"/>
        <v>30400614</v>
      </c>
      <c r="F5253" s="149" t="s">
        <v>1250</v>
      </c>
      <c r="G5253" s="149" t="s">
        <v>7696</v>
      </c>
      <c r="H5253" s="149" t="s">
        <v>10762</v>
      </c>
      <c r="I5253" s="149" t="s">
        <v>10784</v>
      </c>
    </row>
    <row r="5254" spans="1:9" x14ac:dyDescent="0.2">
      <c r="A5254" s="149" t="s">
        <v>2920</v>
      </c>
      <c r="D5254" s="149" t="s">
        <v>10785</v>
      </c>
      <c r="E5254" s="149">
        <f t="shared" si="82"/>
        <v>30400630</v>
      </c>
      <c r="F5254" s="149" t="s">
        <v>1250</v>
      </c>
      <c r="G5254" s="149" t="s">
        <v>7696</v>
      </c>
      <c r="H5254" s="149" t="s">
        <v>10762</v>
      </c>
      <c r="I5254" s="149" t="s">
        <v>10786</v>
      </c>
    </row>
    <row r="5255" spans="1:9" x14ac:dyDescent="0.2">
      <c r="A5255" s="149" t="s">
        <v>2920</v>
      </c>
      <c r="D5255" s="149" t="s">
        <v>10787</v>
      </c>
      <c r="E5255" s="149">
        <f t="shared" si="82"/>
        <v>30400635</v>
      </c>
      <c r="F5255" s="149" t="s">
        <v>1250</v>
      </c>
      <c r="G5255" s="149" t="s">
        <v>7696</v>
      </c>
      <c r="H5255" s="149" t="s">
        <v>10762</v>
      </c>
      <c r="I5255" s="149" t="s">
        <v>10788</v>
      </c>
    </row>
    <row r="5256" spans="1:9" x14ac:dyDescent="0.2">
      <c r="A5256" s="149" t="s">
        <v>2920</v>
      </c>
      <c r="D5256" s="149" t="s">
        <v>10789</v>
      </c>
      <c r="E5256" s="149">
        <f t="shared" si="82"/>
        <v>30400636</v>
      </c>
      <c r="F5256" s="149" t="s">
        <v>1250</v>
      </c>
      <c r="G5256" s="149" t="s">
        <v>7696</v>
      </c>
      <c r="H5256" s="149" t="s">
        <v>10762</v>
      </c>
      <c r="I5256" s="149" t="s">
        <v>10790</v>
      </c>
    </row>
    <row r="5257" spans="1:9" x14ac:dyDescent="0.2">
      <c r="A5257" s="149" t="s">
        <v>2920</v>
      </c>
      <c r="D5257" s="149" t="s">
        <v>10791</v>
      </c>
      <c r="E5257" s="149">
        <f t="shared" si="82"/>
        <v>30400637</v>
      </c>
      <c r="F5257" s="149" t="s">
        <v>1250</v>
      </c>
      <c r="G5257" s="149" t="s">
        <v>7696</v>
      </c>
      <c r="H5257" s="149" t="s">
        <v>10762</v>
      </c>
      <c r="I5257" s="149" t="s">
        <v>10792</v>
      </c>
    </row>
    <row r="5258" spans="1:9" x14ac:dyDescent="0.2">
      <c r="A5258" s="149" t="s">
        <v>2920</v>
      </c>
      <c r="D5258" s="149" t="s">
        <v>10793</v>
      </c>
      <c r="E5258" s="149">
        <f t="shared" si="82"/>
        <v>30400650</v>
      </c>
      <c r="F5258" s="149" t="s">
        <v>1250</v>
      </c>
      <c r="G5258" s="149" t="s">
        <v>7696</v>
      </c>
      <c r="H5258" s="149" t="s">
        <v>10762</v>
      </c>
      <c r="I5258" s="149" t="s">
        <v>10794</v>
      </c>
    </row>
    <row r="5259" spans="1:9" x14ac:dyDescent="0.2">
      <c r="A5259" s="149" t="s">
        <v>2920</v>
      </c>
      <c r="D5259" s="149" t="s">
        <v>10795</v>
      </c>
      <c r="E5259" s="149">
        <f t="shared" si="82"/>
        <v>30400655</v>
      </c>
      <c r="F5259" s="149" t="s">
        <v>1250</v>
      </c>
      <c r="G5259" s="149" t="s">
        <v>7696</v>
      </c>
      <c r="H5259" s="149" t="s">
        <v>10762</v>
      </c>
      <c r="I5259" s="149" t="s">
        <v>10796</v>
      </c>
    </row>
    <row r="5260" spans="1:9" x14ac:dyDescent="0.2">
      <c r="A5260" s="149" t="s">
        <v>2920</v>
      </c>
      <c r="D5260" s="149" t="s">
        <v>10797</v>
      </c>
      <c r="E5260" s="149">
        <f t="shared" si="82"/>
        <v>30400656</v>
      </c>
      <c r="F5260" s="149" t="s">
        <v>1250</v>
      </c>
      <c r="G5260" s="149" t="s">
        <v>7696</v>
      </c>
      <c r="H5260" s="149" t="s">
        <v>10762</v>
      </c>
      <c r="I5260" s="149" t="s">
        <v>10798</v>
      </c>
    </row>
    <row r="5261" spans="1:9" x14ac:dyDescent="0.2">
      <c r="A5261" s="149" t="s">
        <v>2920</v>
      </c>
      <c r="D5261" s="149" t="s">
        <v>10799</v>
      </c>
      <c r="E5261" s="149">
        <f t="shared" si="82"/>
        <v>30400660</v>
      </c>
      <c r="F5261" s="149" t="s">
        <v>1250</v>
      </c>
      <c r="G5261" s="149" t="s">
        <v>7696</v>
      </c>
      <c r="H5261" s="149" t="s">
        <v>10762</v>
      </c>
      <c r="I5261" s="149" t="s">
        <v>10800</v>
      </c>
    </row>
    <row r="5262" spans="1:9" x14ac:dyDescent="0.2">
      <c r="A5262" s="149" t="s">
        <v>2920</v>
      </c>
      <c r="D5262" s="149" t="s">
        <v>10801</v>
      </c>
      <c r="E5262" s="149">
        <f t="shared" si="82"/>
        <v>30400699</v>
      </c>
      <c r="F5262" s="149" t="s">
        <v>1250</v>
      </c>
      <c r="G5262" s="149" t="s">
        <v>7696</v>
      </c>
      <c r="H5262" s="149" t="s">
        <v>10762</v>
      </c>
      <c r="I5262" s="149" t="s">
        <v>6243</v>
      </c>
    </row>
    <row r="5263" spans="1:9" x14ac:dyDescent="0.2">
      <c r="A5263" s="149" t="s">
        <v>2920</v>
      </c>
      <c r="D5263" s="149" t="s">
        <v>10802</v>
      </c>
      <c r="E5263" s="149">
        <f t="shared" si="82"/>
        <v>30400701</v>
      </c>
      <c r="F5263" s="149" t="s">
        <v>1250</v>
      </c>
      <c r="G5263" s="149" t="s">
        <v>7696</v>
      </c>
      <c r="H5263" s="149" t="s">
        <v>10803</v>
      </c>
      <c r="I5263" s="149" t="s">
        <v>4766</v>
      </c>
    </row>
    <row r="5264" spans="1:9" x14ac:dyDescent="0.2">
      <c r="A5264" s="149" t="s">
        <v>2920</v>
      </c>
      <c r="D5264" s="149" t="s">
        <v>10804</v>
      </c>
      <c r="E5264" s="149">
        <f t="shared" si="82"/>
        <v>30400702</v>
      </c>
      <c r="F5264" s="149" t="s">
        <v>1250</v>
      </c>
      <c r="G5264" s="149" t="s">
        <v>7696</v>
      </c>
      <c r="H5264" s="149" t="s">
        <v>10803</v>
      </c>
      <c r="I5264" s="149" t="s">
        <v>10805</v>
      </c>
    </row>
    <row r="5265" spans="1:9" x14ac:dyDescent="0.2">
      <c r="A5265" s="149" t="s">
        <v>2920</v>
      </c>
      <c r="D5265" s="149" t="s">
        <v>10806</v>
      </c>
      <c r="E5265" s="149">
        <f t="shared" si="82"/>
        <v>30400703</v>
      </c>
      <c r="F5265" s="149" t="s">
        <v>1250</v>
      </c>
      <c r="G5265" s="149" t="s">
        <v>7696</v>
      </c>
      <c r="H5265" s="149" t="s">
        <v>10803</v>
      </c>
      <c r="I5265" s="149" t="s">
        <v>10807</v>
      </c>
    </row>
    <row r="5266" spans="1:9" x14ac:dyDescent="0.2">
      <c r="A5266" s="149" t="s">
        <v>2920</v>
      </c>
      <c r="D5266" s="149" t="s">
        <v>10808</v>
      </c>
      <c r="E5266" s="149">
        <f t="shared" si="82"/>
        <v>30400704</v>
      </c>
      <c r="F5266" s="149" t="s">
        <v>1250</v>
      </c>
      <c r="G5266" s="149" t="s">
        <v>7696</v>
      </c>
      <c r="H5266" s="149" t="s">
        <v>10803</v>
      </c>
      <c r="I5266" s="149" t="s">
        <v>10809</v>
      </c>
    </row>
    <row r="5267" spans="1:9" x14ac:dyDescent="0.2">
      <c r="A5267" s="149" t="s">
        <v>2920</v>
      </c>
      <c r="D5267" s="149" t="s">
        <v>10810</v>
      </c>
      <c r="E5267" s="149">
        <f t="shared" si="82"/>
        <v>30400705</v>
      </c>
      <c r="F5267" s="149" t="s">
        <v>1250</v>
      </c>
      <c r="G5267" s="149" t="s">
        <v>7696</v>
      </c>
      <c r="H5267" s="149" t="s">
        <v>10803</v>
      </c>
      <c r="I5267" s="149" t="s">
        <v>10050</v>
      </c>
    </row>
    <row r="5268" spans="1:9" x14ac:dyDescent="0.2">
      <c r="A5268" s="149" t="s">
        <v>2920</v>
      </c>
      <c r="D5268" s="149" t="s">
        <v>10811</v>
      </c>
      <c r="E5268" s="149">
        <f t="shared" si="82"/>
        <v>30400706</v>
      </c>
      <c r="F5268" s="149" t="s">
        <v>1250</v>
      </c>
      <c r="G5268" s="149" t="s">
        <v>7696</v>
      </c>
      <c r="H5268" s="149" t="s">
        <v>10803</v>
      </c>
      <c r="I5268" s="149" t="s">
        <v>4815</v>
      </c>
    </row>
    <row r="5269" spans="1:9" x14ac:dyDescent="0.2">
      <c r="A5269" s="149" t="s">
        <v>2920</v>
      </c>
      <c r="D5269" s="149" t="s">
        <v>10812</v>
      </c>
      <c r="E5269" s="149">
        <f t="shared" si="82"/>
        <v>30400707</v>
      </c>
      <c r="F5269" s="149" t="s">
        <v>1250</v>
      </c>
      <c r="G5269" s="149" t="s">
        <v>7696</v>
      </c>
      <c r="H5269" s="149" t="s">
        <v>10803</v>
      </c>
      <c r="I5269" s="149" t="s">
        <v>4817</v>
      </c>
    </row>
    <row r="5270" spans="1:9" x14ac:dyDescent="0.2">
      <c r="A5270" s="149" t="s">
        <v>2920</v>
      </c>
      <c r="D5270" s="149" t="s">
        <v>10813</v>
      </c>
      <c r="E5270" s="149">
        <f t="shared" si="82"/>
        <v>30400708</v>
      </c>
      <c r="F5270" s="149" t="s">
        <v>1250</v>
      </c>
      <c r="G5270" s="149" t="s">
        <v>7696</v>
      </c>
      <c r="H5270" s="149" t="s">
        <v>10803</v>
      </c>
      <c r="I5270" s="149" t="s">
        <v>7723</v>
      </c>
    </row>
    <row r="5271" spans="1:9" x14ac:dyDescent="0.2">
      <c r="A5271" s="149" t="s">
        <v>2920</v>
      </c>
      <c r="D5271" s="149" t="s">
        <v>10814</v>
      </c>
      <c r="E5271" s="149">
        <f t="shared" si="82"/>
        <v>30400709</v>
      </c>
      <c r="F5271" s="149" t="s">
        <v>1250</v>
      </c>
      <c r="G5271" s="149" t="s">
        <v>7696</v>
      </c>
      <c r="H5271" s="149" t="s">
        <v>10803</v>
      </c>
      <c r="I5271" s="149" t="s">
        <v>4803</v>
      </c>
    </row>
    <row r="5272" spans="1:9" x14ac:dyDescent="0.2">
      <c r="A5272" s="149" t="s">
        <v>2920</v>
      </c>
      <c r="D5272" s="149" t="s">
        <v>10815</v>
      </c>
      <c r="E5272" s="149">
        <f t="shared" si="82"/>
        <v>30400710</v>
      </c>
      <c r="F5272" s="149" t="s">
        <v>1250</v>
      </c>
      <c r="G5272" s="149" t="s">
        <v>7696</v>
      </c>
      <c r="H5272" s="149" t="s">
        <v>10803</v>
      </c>
      <c r="I5272" s="149" t="s">
        <v>4805</v>
      </c>
    </row>
    <row r="5273" spans="1:9" x14ac:dyDescent="0.2">
      <c r="A5273" s="149" t="s">
        <v>2920</v>
      </c>
      <c r="D5273" s="149" t="s">
        <v>10816</v>
      </c>
      <c r="E5273" s="149">
        <f t="shared" si="82"/>
        <v>30400711</v>
      </c>
      <c r="F5273" s="149" t="s">
        <v>1250</v>
      </c>
      <c r="G5273" s="149" t="s">
        <v>7696</v>
      </c>
      <c r="H5273" s="149" t="s">
        <v>10803</v>
      </c>
      <c r="I5273" s="149" t="s">
        <v>6056</v>
      </c>
    </row>
    <row r="5274" spans="1:9" x14ac:dyDescent="0.2">
      <c r="A5274" s="149" t="s">
        <v>2920</v>
      </c>
      <c r="D5274" s="149" t="s">
        <v>10817</v>
      </c>
      <c r="E5274" s="149">
        <f t="shared" si="82"/>
        <v>30400712</v>
      </c>
      <c r="F5274" s="149" t="s">
        <v>1250</v>
      </c>
      <c r="G5274" s="149" t="s">
        <v>7696</v>
      </c>
      <c r="H5274" s="149" t="s">
        <v>10803</v>
      </c>
      <c r="I5274" s="149" t="s">
        <v>10687</v>
      </c>
    </row>
    <row r="5275" spans="1:9" x14ac:dyDescent="0.2">
      <c r="A5275" s="149" t="s">
        <v>2920</v>
      </c>
      <c r="D5275" s="149" t="s">
        <v>10818</v>
      </c>
      <c r="E5275" s="149">
        <f t="shared" si="82"/>
        <v>30400713</v>
      </c>
      <c r="F5275" s="149" t="s">
        <v>1250</v>
      </c>
      <c r="G5275" s="149" t="s">
        <v>7696</v>
      </c>
      <c r="H5275" s="149" t="s">
        <v>10803</v>
      </c>
      <c r="I5275" s="149" t="s">
        <v>4799</v>
      </c>
    </row>
    <row r="5276" spans="1:9" x14ac:dyDescent="0.2">
      <c r="A5276" s="149" t="s">
        <v>2920</v>
      </c>
      <c r="D5276" s="149" t="s">
        <v>10819</v>
      </c>
      <c r="E5276" s="149">
        <f t="shared" si="82"/>
        <v>30400714</v>
      </c>
      <c r="F5276" s="149" t="s">
        <v>1250</v>
      </c>
      <c r="G5276" s="149" t="s">
        <v>7696</v>
      </c>
      <c r="H5276" s="149" t="s">
        <v>10803</v>
      </c>
      <c r="I5276" s="149" t="s">
        <v>4807</v>
      </c>
    </row>
    <row r="5277" spans="1:9" x14ac:dyDescent="0.2">
      <c r="A5277" s="149" t="s">
        <v>2920</v>
      </c>
      <c r="D5277" s="149" t="s">
        <v>10820</v>
      </c>
      <c r="E5277" s="149">
        <f t="shared" si="82"/>
        <v>30400715</v>
      </c>
      <c r="F5277" s="149" t="s">
        <v>1250</v>
      </c>
      <c r="G5277" s="149" t="s">
        <v>7696</v>
      </c>
      <c r="H5277" s="149" t="s">
        <v>10803</v>
      </c>
      <c r="I5277" s="149" t="s">
        <v>10821</v>
      </c>
    </row>
    <row r="5278" spans="1:9" x14ac:dyDescent="0.2">
      <c r="A5278" s="149" t="s">
        <v>2920</v>
      </c>
      <c r="D5278" s="149" t="s">
        <v>10822</v>
      </c>
      <c r="E5278" s="149">
        <f t="shared" si="82"/>
        <v>30400716</v>
      </c>
      <c r="F5278" s="149" t="s">
        <v>1250</v>
      </c>
      <c r="G5278" s="149" t="s">
        <v>7696</v>
      </c>
      <c r="H5278" s="149" t="s">
        <v>10803</v>
      </c>
      <c r="I5278" s="149" t="s">
        <v>4815</v>
      </c>
    </row>
    <row r="5279" spans="1:9" x14ac:dyDescent="0.2">
      <c r="A5279" s="149" t="s">
        <v>2920</v>
      </c>
      <c r="D5279" s="149" t="s">
        <v>10823</v>
      </c>
      <c r="E5279" s="149">
        <f t="shared" si="82"/>
        <v>30400717</v>
      </c>
      <c r="F5279" s="149" t="s">
        <v>1250</v>
      </c>
      <c r="G5279" s="149" t="s">
        <v>7696</v>
      </c>
      <c r="H5279" s="149" t="s">
        <v>10803</v>
      </c>
      <c r="I5279" s="149" t="s">
        <v>4817</v>
      </c>
    </row>
    <row r="5280" spans="1:9" x14ac:dyDescent="0.2">
      <c r="A5280" s="149" t="s">
        <v>2920</v>
      </c>
      <c r="D5280" s="149" t="s">
        <v>10824</v>
      </c>
      <c r="E5280" s="149">
        <f t="shared" si="82"/>
        <v>30400718</v>
      </c>
      <c r="F5280" s="149" t="s">
        <v>1250</v>
      </c>
      <c r="G5280" s="149" t="s">
        <v>7696</v>
      </c>
      <c r="H5280" s="149" t="s">
        <v>10803</v>
      </c>
      <c r="I5280" s="149" t="s">
        <v>4817</v>
      </c>
    </row>
    <row r="5281" spans="1:9" x14ac:dyDescent="0.2">
      <c r="A5281" s="149" t="s">
        <v>2920</v>
      </c>
      <c r="D5281" s="149" t="s">
        <v>10825</v>
      </c>
      <c r="E5281" s="149">
        <f t="shared" si="82"/>
        <v>30400720</v>
      </c>
      <c r="F5281" s="149" t="s">
        <v>1250</v>
      </c>
      <c r="G5281" s="149" t="s">
        <v>7696</v>
      </c>
      <c r="H5281" s="149" t="s">
        <v>10803</v>
      </c>
      <c r="I5281" s="149" t="s">
        <v>4822</v>
      </c>
    </row>
    <row r="5282" spans="1:9" x14ac:dyDescent="0.2">
      <c r="A5282" s="149" t="s">
        <v>2920</v>
      </c>
      <c r="D5282" s="149" t="s">
        <v>10826</v>
      </c>
      <c r="E5282" s="149">
        <f t="shared" si="82"/>
        <v>30400721</v>
      </c>
      <c r="F5282" s="149" t="s">
        <v>1250</v>
      </c>
      <c r="G5282" s="149" t="s">
        <v>7696</v>
      </c>
      <c r="H5282" s="149" t="s">
        <v>10803</v>
      </c>
      <c r="I5282" s="149" t="s">
        <v>4824</v>
      </c>
    </row>
    <row r="5283" spans="1:9" x14ac:dyDescent="0.2">
      <c r="A5283" s="149" t="s">
        <v>2920</v>
      </c>
      <c r="D5283" s="149" t="s">
        <v>10827</v>
      </c>
      <c r="E5283" s="149">
        <f t="shared" si="82"/>
        <v>30400722</v>
      </c>
      <c r="F5283" s="149" t="s">
        <v>1250</v>
      </c>
      <c r="G5283" s="149" t="s">
        <v>7696</v>
      </c>
      <c r="H5283" s="149" t="s">
        <v>10803</v>
      </c>
      <c r="I5283" s="149" t="s">
        <v>10828</v>
      </c>
    </row>
    <row r="5284" spans="1:9" x14ac:dyDescent="0.2">
      <c r="A5284" s="149" t="s">
        <v>2920</v>
      </c>
      <c r="D5284" s="149" t="s">
        <v>10829</v>
      </c>
      <c r="E5284" s="149">
        <f t="shared" si="82"/>
        <v>30400723</v>
      </c>
      <c r="F5284" s="149" t="s">
        <v>1250</v>
      </c>
      <c r="G5284" s="149" t="s">
        <v>7696</v>
      </c>
      <c r="H5284" s="149" t="s">
        <v>10803</v>
      </c>
      <c r="I5284" s="149" t="s">
        <v>4826</v>
      </c>
    </row>
    <row r="5285" spans="1:9" x14ac:dyDescent="0.2">
      <c r="A5285" s="149" t="s">
        <v>2920</v>
      </c>
      <c r="D5285" s="149" t="s">
        <v>10830</v>
      </c>
      <c r="E5285" s="149">
        <f t="shared" si="82"/>
        <v>30400724</v>
      </c>
      <c r="F5285" s="149" t="s">
        <v>1250</v>
      </c>
      <c r="G5285" s="149" t="s">
        <v>7696</v>
      </c>
      <c r="H5285" s="149" t="s">
        <v>10803</v>
      </c>
      <c r="I5285" s="149" t="s">
        <v>7836</v>
      </c>
    </row>
    <row r="5286" spans="1:9" x14ac:dyDescent="0.2">
      <c r="A5286" s="149" t="s">
        <v>2920</v>
      </c>
      <c r="D5286" s="149" t="s">
        <v>10847</v>
      </c>
      <c r="E5286" s="149">
        <f t="shared" si="82"/>
        <v>30400725</v>
      </c>
      <c r="F5286" s="149" t="s">
        <v>1250</v>
      </c>
      <c r="G5286" s="149" t="s">
        <v>7696</v>
      </c>
      <c r="H5286" s="149" t="s">
        <v>10803</v>
      </c>
      <c r="I5286" s="149" t="s">
        <v>4811</v>
      </c>
    </row>
    <row r="5287" spans="1:9" x14ac:dyDescent="0.2">
      <c r="A5287" s="149" t="s">
        <v>2920</v>
      </c>
      <c r="D5287" s="149" t="s">
        <v>10848</v>
      </c>
      <c r="E5287" s="149">
        <f t="shared" si="82"/>
        <v>30400726</v>
      </c>
      <c r="F5287" s="149" t="s">
        <v>1250</v>
      </c>
      <c r="G5287" s="149" t="s">
        <v>7696</v>
      </c>
      <c r="H5287" s="149" t="s">
        <v>10803</v>
      </c>
      <c r="I5287" s="149" t="s">
        <v>4813</v>
      </c>
    </row>
    <row r="5288" spans="1:9" x14ac:dyDescent="0.2">
      <c r="A5288" s="149" t="s">
        <v>2920</v>
      </c>
      <c r="D5288" s="149" t="s">
        <v>10849</v>
      </c>
      <c r="E5288" s="149">
        <f t="shared" si="82"/>
        <v>30400730</v>
      </c>
      <c r="F5288" s="149" t="s">
        <v>1250</v>
      </c>
      <c r="G5288" s="149" t="s">
        <v>7696</v>
      </c>
      <c r="H5288" s="149" t="s">
        <v>10803</v>
      </c>
      <c r="I5288" s="149" t="s">
        <v>7840</v>
      </c>
    </row>
    <row r="5289" spans="1:9" x14ac:dyDescent="0.2">
      <c r="A5289" s="149" t="s">
        <v>2920</v>
      </c>
      <c r="D5289" s="149" t="s">
        <v>10850</v>
      </c>
      <c r="E5289" s="149">
        <f t="shared" si="82"/>
        <v>30400731</v>
      </c>
      <c r="F5289" s="149" t="s">
        <v>1250</v>
      </c>
      <c r="G5289" s="149" t="s">
        <v>7696</v>
      </c>
      <c r="H5289" s="149" t="s">
        <v>10803</v>
      </c>
      <c r="I5289" s="149" t="s">
        <v>7842</v>
      </c>
    </row>
    <row r="5290" spans="1:9" x14ac:dyDescent="0.2">
      <c r="A5290" s="149" t="s">
        <v>2920</v>
      </c>
      <c r="D5290" s="149" t="s">
        <v>10851</v>
      </c>
      <c r="E5290" s="149">
        <f t="shared" si="82"/>
        <v>30400732</v>
      </c>
      <c r="F5290" s="149" t="s">
        <v>1250</v>
      </c>
      <c r="G5290" s="149" t="s">
        <v>7696</v>
      </c>
      <c r="H5290" s="149" t="s">
        <v>10803</v>
      </c>
      <c r="I5290" s="149" t="s">
        <v>10852</v>
      </c>
    </row>
    <row r="5291" spans="1:9" x14ac:dyDescent="0.2">
      <c r="A5291" s="149" t="s">
        <v>2920</v>
      </c>
      <c r="D5291" s="149" t="s">
        <v>10853</v>
      </c>
      <c r="E5291" s="149">
        <f t="shared" si="82"/>
        <v>30400733</v>
      </c>
      <c r="F5291" s="149" t="s">
        <v>1250</v>
      </c>
      <c r="G5291" s="149" t="s">
        <v>7696</v>
      </c>
      <c r="H5291" s="149" t="s">
        <v>10803</v>
      </c>
      <c r="I5291" s="149" t="s">
        <v>10854</v>
      </c>
    </row>
    <row r="5292" spans="1:9" x14ac:dyDescent="0.2">
      <c r="A5292" s="149" t="s">
        <v>2920</v>
      </c>
      <c r="D5292" s="149" t="s">
        <v>10855</v>
      </c>
      <c r="E5292" s="149">
        <f t="shared" si="82"/>
        <v>30400735</v>
      </c>
      <c r="F5292" s="149" t="s">
        <v>1250</v>
      </c>
      <c r="G5292" s="149" t="s">
        <v>7696</v>
      </c>
      <c r="H5292" s="149" t="s">
        <v>10803</v>
      </c>
      <c r="I5292" s="149" t="s">
        <v>7643</v>
      </c>
    </row>
    <row r="5293" spans="1:9" x14ac:dyDescent="0.2">
      <c r="A5293" s="149" t="s">
        <v>2920</v>
      </c>
      <c r="D5293" s="149" t="s">
        <v>10856</v>
      </c>
      <c r="E5293" s="149">
        <f t="shared" si="82"/>
        <v>30400736</v>
      </c>
      <c r="F5293" s="149" t="s">
        <v>1250</v>
      </c>
      <c r="G5293" s="149" t="s">
        <v>7696</v>
      </c>
      <c r="H5293" s="149" t="s">
        <v>10803</v>
      </c>
      <c r="I5293" s="149" t="s">
        <v>10857</v>
      </c>
    </row>
    <row r="5294" spans="1:9" x14ac:dyDescent="0.2">
      <c r="A5294" s="149" t="s">
        <v>2920</v>
      </c>
      <c r="D5294" s="149" t="s">
        <v>10858</v>
      </c>
      <c r="E5294" s="149">
        <f t="shared" si="82"/>
        <v>30400737</v>
      </c>
      <c r="F5294" s="149" t="s">
        <v>1250</v>
      </c>
      <c r="G5294" s="149" t="s">
        <v>7696</v>
      </c>
      <c r="H5294" s="149" t="s">
        <v>10803</v>
      </c>
      <c r="I5294" s="149" t="s">
        <v>10859</v>
      </c>
    </row>
    <row r="5295" spans="1:9" x14ac:dyDescent="0.2">
      <c r="A5295" s="149" t="s">
        <v>2920</v>
      </c>
      <c r="D5295" s="149" t="s">
        <v>10860</v>
      </c>
      <c r="E5295" s="149">
        <f t="shared" si="82"/>
        <v>30400739</v>
      </c>
      <c r="F5295" s="149" t="s">
        <v>1250</v>
      </c>
      <c r="G5295" s="149" t="s">
        <v>7696</v>
      </c>
      <c r="H5295" s="149" t="s">
        <v>10803</v>
      </c>
      <c r="I5295" s="149" t="s">
        <v>10861</v>
      </c>
    </row>
    <row r="5296" spans="1:9" x14ac:dyDescent="0.2">
      <c r="A5296" s="149" t="s">
        <v>2920</v>
      </c>
      <c r="D5296" s="149" t="s">
        <v>10862</v>
      </c>
      <c r="E5296" s="149">
        <f t="shared" si="82"/>
        <v>30400740</v>
      </c>
      <c r="F5296" s="149" t="s">
        <v>1250</v>
      </c>
      <c r="G5296" s="149" t="s">
        <v>7696</v>
      </c>
      <c r="H5296" s="149" t="s">
        <v>10803</v>
      </c>
      <c r="I5296" s="149" t="s">
        <v>8009</v>
      </c>
    </row>
    <row r="5297" spans="1:9" x14ac:dyDescent="0.2">
      <c r="A5297" s="149" t="s">
        <v>2920</v>
      </c>
      <c r="D5297" s="149" t="s">
        <v>8010</v>
      </c>
      <c r="E5297" s="149">
        <f t="shared" si="82"/>
        <v>30400741</v>
      </c>
      <c r="F5297" s="149" t="s">
        <v>1250</v>
      </c>
      <c r="G5297" s="149" t="s">
        <v>7696</v>
      </c>
      <c r="H5297" s="149" t="s">
        <v>10803</v>
      </c>
      <c r="I5297" s="149" t="s">
        <v>8011</v>
      </c>
    </row>
    <row r="5298" spans="1:9" x14ac:dyDescent="0.2">
      <c r="A5298" s="149" t="s">
        <v>2920</v>
      </c>
      <c r="D5298" s="149" t="s">
        <v>8012</v>
      </c>
      <c r="E5298" s="149">
        <f t="shared" si="82"/>
        <v>30400742</v>
      </c>
      <c r="F5298" s="149" t="s">
        <v>1250</v>
      </c>
      <c r="G5298" s="149" t="s">
        <v>7696</v>
      </c>
      <c r="H5298" s="149" t="s">
        <v>10803</v>
      </c>
      <c r="I5298" s="149" t="s">
        <v>8013</v>
      </c>
    </row>
    <row r="5299" spans="1:9" x14ac:dyDescent="0.2">
      <c r="A5299" s="149" t="s">
        <v>2920</v>
      </c>
      <c r="D5299" s="149" t="s">
        <v>8014</v>
      </c>
      <c r="E5299" s="149">
        <f t="shared" si="82"/>
        <v>30400743</v>
      </c>
      <c r="F5299" s="149" t="s">
        <v>1250</v>
      </c>
      <c r="G5299" s="149" t="s">
        <v>7696</v>
      </c>
      <c r="H5299" s="149" t="s">
        <v>10803</v>
      </c>
      <c r="I5299" s="149" t="s">
        <v>8015</v>
      </c>
    </row>
    <row r="5300" spans="1:9" x14ac:dyDescent="0.2">
      <c r="A5300" s="149" t="s">
        <v>2920</v>
      </c>
      <c r="D5300" s="149" t="s">
        <v>8016</v>
      </c>
      <c r="E5300" s="149">
        <f t="shared" si="82"/>
        <v>30400744</v>
      </c>
      <c r="F5300" s="149" t="s">
        <v>1250</v>
      </c>
      <c r="G5300" s="149" t="s">
        <v>7696</v>
      </c>
      <c r="H5300" s="149" t="s">
        <v>10803</v>
      </c>
      <c r="I5300" s="149" t="s">
        <v>8017</v>
      </c>
    </row>
    <row r="5301" spans="1:9" x14ac:dyDescent="0.2">
      <c r="A5301" s="149" t="s">
        <v>2920</v>
      </c>
      <c r="D5301" s="149" t="s">
        <v>8018</v>
      </c>
      <c r="E5301" s="149">
        <f t="shared" si="82"/>
        <v>30400745</v>
      </c>
      <c r="F5301" s="149" t="s">
        <v>1250</v>
      </c>
      <c r="G5301" s="149" t="s">
        <v>7696</v>
      </c>
      <c r="H5301" s="149" t="s">
        <v>10803</v>
      </c>
      <c r="I5301" s="149" t="s">
        <v>5004</v>
      </c>
    </row>
    <row r="5302" spans="1:9" x14ac:dyDescent="0.2">
      <c r="A5302" s="149" t="s">
        <v>2920</v>
      </c>
      <c r="D5302" s="149" t="s">
        <v>5005</v>
      </c>
      <c r="E5302" s="149">
        <f t="shared" si="82"/>
        <v>30400760</v>
      </c>
      <c r="F5302" s="149" t="s">
        <v>1250</v>
      </c>
      <c r="G5302" s="149" t="s">
        <v>7696</v>
      </c>
      <c r="H5302" s="149" t="s">
        <v>10803</v>
      </c>
      <c r="I5302" s="149" t="s">
        <v>5006</v>
      </c>
    </row>
    <row r="5303" spans="1:9" x14ac:dyDescent="0.2">
      <c r="A5303" s="149" t="s">
        <v>2920</v>
      </c>
      <c r="D5303" s="149" t="s">
        <v>5007</v>
      </c>
      <c r="E5303" s="149">
        <f t="shared" si="82"/>
        <v>30400765</v>
      </c>
      <c r="F5303" s="149" t="s">
        <v>1250</v>
      </c>
      <c r="G5303" s="149" t="s">
        <v>7696</v>
      </c>
      <c r="H5303" s="149" t="s">
        <v>10803</v>
      </c>
      <c r="I5303" s="149" t="s">
        <v>5008</v>
      </c>
    </row>
    <row r="5304" spans="1:9" x14ac:dyDescent="0.2">
      <c r="A5304" s="149" t="s">
        <v>2920</v>
      </c>
      <c r="D5304" s="149" t="s">
        <v>5009</v>
      </c>
      <c r="E5304" s="149">
        <f t="shared" si="82"/>
        <v>30400768</v>
      </c>
      <c r="F5304" s="149" t="s">
        <v>1250</v>
      </c>
      <c r="G5304" s="149" t="s">
        <v>7696</v>
      </c>
      <c r="H5304" s="149" t="s">
        <v>10803</v>
      </c>
      <c r="I5304" s="149" t="s">
        <v>5010</v>
      </c>
    </row>
    <row r="5305" spans="1:9" x14ac:dyDescent="0.2">
      <c r="A5305" s="149" t="s">
        <v>2920</v>
      </c>
      <c r="D5305" s="149" t="s">
        <v>5011</v>
      </c>
      <c r="E5305" s="149">
        <f t="shared" si="82"/>
        <v>30400770</v>
      </c>
      <c r="F5305" s="149" t="s">
        <v>1250</v>
      </c>
      <c r="G5305" s="149" t="s">
        <v>7696</v>
      </c>
      <c r="H5305" s="149" t="s">
        <v>10803</v>
      </c>
      <c r="I5305" s="149" t="s">
        <v>5012</v>
      </c>
    </row>
    <row r="5306" spans="1:9" x14ac:dyDescent="0.2">
      <c r="A5306" s="149" t="s">
        <v>2920</v>
      </c>
      <c r="D5306" s="149" t="s">
        <v>5013</v>
      </c>
      <c r="E5306" s="149">
        <f t="shared" si="82"/>
        <v>30400775</v>
      </c>
      <c r="F5306" s="149" t="s">
        <v>1250</v>
      </c>
      <c r="G5306" s="149" t="s">
        <v>7696</v>
      </c>
      <c r="H5306" s="149" t="s">
        <v>10803</v>
      </c>
      <c r="I5306" s="149" t="s">
        <v>5014</v>
      </c>
    </row>
    <row r="5307" spans="1:9" x14ac:dyDescent="0.2">
      <c r="A5307" s="149" t="s">
        <v>2920</v>
      </c>
      <c r="D5307" s="149" t="s">
        <v>5015</v>
      </c>
      <c r="E5307" s="149">
        <f t="shared" si="82"/>
        <v>30400780</v>
      </c>
      <c r="F5307" s="149" t="s">
        <v>1250</v>
      </c>
      <c r="G5307" s="149" t="s">
        <v>7696</v>
      </c>
      <c r="H5307" s="149" t="s">
        <v>10803</v>
      </c>
      <c r="I5307" s="149" t="s">
        <v>5016</v>
      </c>
    </row>
    <row r="5308" spans="1:9" x14ac:dyDescent="0.2">
      <c r="A5308" s="149" t="s">
        <v>2920</v>
      </c>
      <c r="D5308" s="149" t="s">
        <v>5017</v>
      </c>
      <c r="E5308" s="149">
        <f t="shared" si="82"/>
        <v>30400785</v>
      </c>
      <c r="F5308" s="149" t="s">
        <v>1250</v>
      </c>
      <c r="G5308" s="149" t="s">
        <v>7696</v>
      </c>
      <c r="H5308" s="149" t="s">
        <v>10803</v>
      </c>
      <c r="I5308" s="149" t="s">
        <v>5018</v>
      </c>
    </row>
    <row r="5309" spans="1:9" x14ac:dyDescent="0.2">
      <c r="A5309" s="149" t="s">
        <v>2920</v>
      </c>
      <c r="D5309" s="149" t="s">
        <v>5019</v>
      </c>
      <c r="E5309" s="149">
        <f t="shared" si="82"/>
        <v>30400799</v>
      </c>
      <c r="F5309" s="149" t="s">
        <v>1250</v>
      </c>
      <c r="G5309" s="149" t="s">
        <v>7696</v>
      </c>
      <c r="H5309" s="149" t="s">
        <v>10803</v>
      </c>
      <c r="I5309" s="149" t="s">
        <v>6243</v>
      </c>
    </row>
    <row r="5310" spans="1:9" x14ac:dyDescent="0.2">
      <c r="A5310" s="149" t="s">
        <v>2920</v>
      </c>
      <c r="D5310" s="149" t="s">
        <v>5020</v>
      </c>
      <c r="E5310" s="149">
        <f t="shared" si="82"/>
        <v>30400801</v>
      </c>
      <c r="F5310" s="149" t="s">
        <v>1250</v>
      </c>
      <c r="G5310" s="149" t="s">
        <v>7696</v>
      </c>
      <c r="H5310" s="149" t="s">
        <v>5021</v>
      </c>
      <c r="I5310" s="149" t="s">
        <v>15942</v>
      </c>
    </row>
    <row r="5311" spans="1:9" x14ac:dyDescent="0.2">
      <c r="A5311" s="149" t="s">
        <v>2920</v>
      </c>
      <c r="D5311" s="149" t="s">
        <v>5022</v>
      </c>
      <c r="E5311" s="149">
        <f t="shared" si="82"/>
        <v>30400802</v>
      </c>
      <c r="F5311" s="149" t="s">
        <v>1250</v>
      </c>
      <c r="G5311" s="149" t="s">
        <v>7696</v>
      </c>
      <c r="H5311" s="149" t="s">
        <v>5021</v>
      </c>
      <c r="I5311" s="149" t="s">
        <v>5023</v>
      </c>
    </row>
    <row r="5312" spans="1:9" x14ac:dyDescent="0.2">
      <c r="A5312" s="149" t="s">
        <v>2920</v>
      </c>
      <c r="D5312" s="149" t="s">
        <v>5024</v>
      </c>
      <c r="E5312" s="149">
        <f t="shared" si="82"/>
        <v>30400803</v>
      </c>
      <c r="F5312" s="149" t="s">
        <v>1250</v>
      </c>
      <c r="G5312" s="149" t="s">
        <v>7696</v>
      </c>
      <c r="H5312" s="149" t="s">
        <v>5021</v>
      </c>
      <c r="I5312" s="149" t="s">
        <v>7847</v>
      </c>
    </row>
    <row r="5313" spans="1:9" x14ac:dyDescent="0.2">
      <c r="A5313" s="149" t="s">
        <v>2920</v>
      </c>
      <c r="D5313" s="149" t="s">
        <v>5025</v>
      </c>
      <c r="E5313" s="149">
        <f t="shared" si="82"/>
        <v>30400805</v>
      </c>
      <c r="F5313" s="149" t="s">
        <v>1250</v>
      </c>
      <c r="G5313" s="149" t="s">
        <v>7696</v>
      </c>
      <c r="H5313" s="149" t="s">
        <v>5021</v>
      </c>
      <c r="I5313" s="149" t="s">
        <v>5026</v>
      </c>
    </row>
    <row r="5314" spans="1:9" x14ac:dyDescent="0.2">
      <c r="A5314" s="149" t="s">
        <v>2920</v>
      </c>
      <c r="D5314" s="149" t="s">
        <v>5027</v>
      </c>
      <c r="E5314" s="149">
        <f t="shared" ref="E5314:E5377" si="83">VALUE(D5314)</f>
        <v>30400806</v>
      </c>
      <c r="F5314" s="149" t="s">
        <v>1250</v>
      </c>
      <c r="G5314" s="149" t="s">
        <v>7696</v>
      </c>
      <c r="H5314" s="149" t="s">
        <v>5021</v>
      </c>
      <c r="I5314" s="149" t="s">
        <v>5028</v>
      </c>
    </row>
    <row r="5315" spans="1:9" x14ac:dyDescent="0.2">
      <c r="A5315" s="149" t="s">
        <v>2920</v>
      </c>
      <c r="D5315" s="149" t="s">
        <v>5029</v>
      </c>
      <c r="E5315" s="149">
        <f t="shared" si="83"/>
        <v>30400807</v>
      </c>
      <c r="F5315" s="149" t="s">
        <v>1250</v>
      </c>
      <c r="G5315" s="149" t="s">
        <v>7696</v>
      </c>
      <c r="H5315" s="149" t="s">
        <v>5021</v>
      </c>
      <c r="I5315" s="149" t="s">
        <v>5030</v>
      </c>
    </row>
    <row r="5316" spans="1:9" x14ac:dyDescent="0.2">
      <c r="A5316" s="149" t="s">
        <v>2920</v>
      </c>
      <c r="D5316" s="149" t="s">
        <v>5031</v>
      </c>
      <c r="E5316" s="149">
        <f t="shared" si="83"/>
        <v>30400809</v>
      </c>
      <c r="F5316" s="149" t="s">
        <v>1250</v>
      </c>
      <c r="G5316" s="149" t="s">
        <v>7696</v>
      </c>
      <c r="H5316" s="149" t="s">
        <v>5021</v>
      </c>
      <c r="I5316" s="149" t="s">
        <v>5032</v>
      </c>
    </row>
    <row r="5317" spans="1:9" x14ac:dyDescent="0.2">
      <c r="A5317" s="149" t="s">
        <v>2920</v>
      </c>
      <c r="D5317" s="149" t="s">
        <v>5033</v>
      </c>
      <c r="E5317" s="149">
        <f t="shared" si="83"/>
        <v>30400810</v>
      </c>
      <c r="F5317" s="149" t="s">
        <v>1250</v>
      </c>
      <c r="G5317" s="149" t="s">
        <v>7696</v>
      </c>
      <c r="H5317" s="149" t="s">
        <v>5021</v>
      </c>
      <c r="I5317" s="149" t="s">
        <v>5034</v>
      </c>
    </row>
    <row r="5318" spans="1:9" x14ac:dyDescent="0.2">
      <c r="A5318" s="149" t="s">
        <v>2920</v>
      </c>
      <c r="D5318" s="149" t="s">
        <v>5035</v>
      </c>
      <c r="E5318" s="149">
        <f t="shared" si="83"/>
        <v>30400811</v>
      </c>
      <c r="F5318" s="149" t="s">
        <v>1250</v>
      </c>
      <c r="G5318" s="149" t="s">
        <v>7696</v>
      </c>
      <c r="H5318" s="149" t="s">
        <v>5021</v>
      </c>
      <c r="I5318" s="149" t="s">
        <v>5036</v>
      </c>
    </row>
    <row r="5319" spans="1:9" x14ac:dyDescent="0.2">
      <c r="A5319" s="149" t="s">
        <v>2920</v>
      </c>
      <c r="D5319" s="149" t="s">
        <v>5037</v>
      </c>
      <c r="E5319" s="149">
        <f t="shared" si="83"/>
        <v>30400812</v>
      </c>
      <c r="F5319" s="149" t="s">
        <v>1250</v>
      </c>
      <c r="G5319" s="149" t="s">
        <v>7696</v>
      </c>
      <c r="H5319" s="149" t="s">
        <v>5021</v>
      </c>
      <c r="I5319" s="149" t="s">
        <v>5038</v>
      </c>
    </row>
    <row r="5320" spans="1:9" x14ac:dyDescent="0.2">
      <c r="A5320" s="149" t="s">
        <v>2920</v>
      </c>
      <c r="D5320" s="149" t="s">
        <v>5039</v>
      </c>
      <c r="E5320" s="149">
        <f t="shared" si="83"/>
        <v>30400814</v>
      </c>
      <c r="F5320" s="149" t="s">
        <v>1250</v>
      </c>
      <c r="G5320" s="149" t="s">
        <v>7696</v>
      </c>
      <c r="H5320" s="149" t="s">
        <v>5021</v>
      </c>
      <c r="I5320" s="149" t="s">
        <v>2226</v>
      </c>
    </row>
    <row r="5321" spans="1:9" x14ac:dyDescent="0.2">
      <c r="A5321" s="149" t="s">
        <v>2920</v>
      </c>
      <c r="D5321" s="149" t="s">
        <v>2227</v>
      </c>
      <c r="E5321" s="149">
        <f t="shared" si="83"/>
        <v>30400818</v>
      </c>
      <c r="F5321" s="149" t="s">
        <v>1250</v>
      </c>
      <c r="G5321" s="149" t="s">
        <v>7696</v>
      </c>
      <c r="H5321" s="149" t="s">
        <v>5021</v>
      </c>
      <c r="I5321" s="149" t="s">
        <v>2228</v>
      </c>
    </row>
    <row r="5322" spans="1:9" x14ac:dyDescent="0.2">
      <c r="A5322" s="149" t="s">
        <v>2920</v>
      </c>
      <c r="D5322" s="149" t="s">
        <v>2229</v>
      </c>
      <c r="E5322" s="149">
        <f t="shared" si="83"/>
        <v>30400824</v>
      </c>
      <c r="F5322" s="149" t="s">
        <v>1250</v>
      </c>
      <c r="G5322" s="149" t="s">
        <v>7696</v>
      </c>
      <c r="H5322" s="149" t="s">
        <v>5021</v>
      </c>
      <c r="I5322" s="149" t="s">
        <v>2230</v>
      </c>
    </row>
    <row r="5323" spans="1:9" x14ac:dyDescent="0.2">
      <c r="A5323" s="149" t="s">
        <v>2920</v>
      </c>
      <c r="D5323" s="149" t="s">
        <v>2231</v>
      </c>
      <c r="E5323" s="149">
        <f t="shared" si="83"/>
        <v>30400828</v>
      </c>
      <c r="F5323" s="149" t="s">
        <v>1250</v>
      </c>
      <c r="G5323" s="149" t="s">
        <v>7696</v>
      </c>
      <c r="H5323" s="149" t="s">
        <v>5021</v>
      </c>
      <c r="I5323" s="149" t="s">
        <v>2232</v>
      </c>
    </row>
    <row r="5324" spans="1:9" x14ac:dyDescent="0.2">
      <c r="A5324" s="149" t="s">
        <v>2920</v>
      </c>
      <c r="D5324" s="149" t="s">
        <v>2233</v>
      </c>
      <c r="E5324" s="149">
        <f t="shared" si="83"/>
        <v>30400834</v>
      </c>
      <c r="F5324" s="149" t="s">
        <v>1250</v>
      </c>
      <c r="G5324" s="149" t="s">
        <v>7696</v>
      </c>
      <c r="H5324" s="149" t="s">
        <v>5021</v>
      </c>
      <c r="I5324" s="149" t="s">
        <v>2234</v>
      </c>
    </row>
    <row r="5325" spans="1:9" x14ac:dyDescent="0.2">
      <c r="A5325" s="149" t="s">
        <v>2920</v>
      </c>
      <c r="D5325" s="149" t="s">
        <v>2235</v>
      </c>
      <c r="E5325" s="149">
        <f t="shared" si="83"/>
        <v>30400838</v>
      </c>
      <c r="F5325" s="149" t="s">
        <v>1250</v>
      </c>
      <c r="G5325" s="149" t="s">
        <v>7696</v>
      </c>
      <c r="H5325" s="149" t="s">
        <v>5021</v>
      </c>
      <c r="I5325" s="149" t="s">
        <v>2236</v>
      </c>
    </row>
    <row r="5326" spans="1:9" x14ac:dyDescent="0.2">
      <c r="A5326" s="149" t="s">
        <v>2920</v>
      </c>
      <c r="D5326" s="149" t="s">
        <v>2237</v>
      </c>
      <c r="E5326" s="149">
        <f t="shared" si="83"/>
        <v>30400840</v>
      </c>
      <c r="F5326" s="149" t="s">
        <v>1250</v>
      </c>
      <c r="G5326" s="149" t="s">
        <v>7696</v>
      </c>
      <c r="H5326" s="149" t="s">
        <v>5021</v>
      </c>
      <c r="I5326" s="149" t="s">
        <v>15933</v>
      </c>
    </row>
    <row r="5327" spans="1:9" x14ac:dyDescent="0.2">
      <c r="A5327" s="149" t="s">
        <v>2920</v>
      </c>
      <c r="D5327" s="149" t="s">
        <v>2238</v>
      </c>
      <c r="E5327" s="149">
        <f t="shared" si="83"/>
        <v>30400841</v>
      </c>
      <c r="F5327" s="149" t="s">
        <v>1250</v>
      </c>
      <c r="G5327" s="149" t="s">
        <v>7696</v>
      </c>
      <c r="H5327" s="149" t="s">
        <v>5021</v>
      </c>
      <c r="I5327" s="149" t="s">
        <v>2239</v>
      </c>
    </row>
    <row r="5328" spans="1:9" x14ac:dyDescent="0.2">
      <c r="A5328" s="149" t="s">
        <v>2920</v>
      </c>
      <c r="D5328" s="149" t="s">
        <v>2240</v>
      </c>
      <c r="E5328" s="149">
        <f t="shared" si="83"/>
        <v>30400842</v>
      </c>
      <c r="F5328" s="149" t="s">
        <v>1250</v>
      </c>
      <c r="G5328" s="149" t="s">
        <v>7696</v>
      </c>
      <c r="H5328" s="149" t="s">
        <v>5021</v>
      </c>
      <c r="I5328" s="149" t="s">
        <v>2241</v>
      </c>
    </row>
    <row r="5329" spans="1:9" x14ac:dyDescent="0.2">
      <c r="A5329" s="149" t="s">
        <v>2920</v>
      </c>
      <c r="D5329" s="149" t="s">
        <v>2242</v>
      </c>
      <c r="E5329" s="149">
        <f t="shared" si="83"/>
        <v>30400843</v>
      </c>
      <c r="F5329" s="149" t="s">
        <v>1250</v>
      </c>
      <c r="G5329" s="149" t="s">
        <v>7696</v>
      </c>
      <c r="H5329" s="149" t="s">
        <v>5021</v>
      </c>
      <c r="I5329" s="149" t="s">
        <v>2243</v>
      </c>
    </row>
    <row r="5330" spans="1:9" x14ac:dyDescent="0.2">
      <c r="A5330" s="149" t="s">
        <v>2920</v>
      </c>
      <c r="D5330" s="149" t="s">
        <v>5065</v>
      </c>
      <c r="E5330" s="149">
        <f t="shared" si="83"/>
        <v>30400851</v>
      </c>
      <c r="F5330" s="149" t="s">
        <v>1250</v>
      </c>
      <c r="G5330" s="149" t="s">
        <v>7696</v>
      </c>
      <c r="H5330" s="149" t="s">
        <v>5021</v>
      </c>
      <c r="I5330" s="149" t="s">
        <v>5066</v>
      </c>
    </row>
    <row r="5331" spans="1:9" x14ac:dyDescent="0.2">
      <c r="A5331" s="149" t="s">
        <v>2920</v>
      </c>
      <c r="D5331" s="149" t="s">
        <v>5067</v>
      </c>
      <c r="E5331" s="149">
        <f t="shared" si="83"/>
        <v>30400852</v>
      </c>
      <c r="F5331" s="149" t="s">
        <v>1250</v>
      </c>
      <c r="G5331" s="149" t="s">
        <v>7696</v>
      </c>
      <c r="H5331" s="149" t="s">
        <v>5021</v>
      </c>
      <c r="I5331" s="149" t="s">
        <v>5068</v>
      </c>
    </row>
    <row r="5332" spans="1:9" x14ac:dyDescent="0.2">
      <c r="A5332" s="149" t="s">
        <v>2920</v>
      </c>
      <c r="D5332" s="149" t="s">
        <v>5069</v>
      </c>
      <c r="E5332" s="149">
        <f t="shared" si="83"/>
        <v>30400853</v>
      </c>
      <c r="F5332" s="149" t="s">
        <v>1250</v>
      </c>
      <c r="G5332" s="149" t="s">
        <v>7696</v>
      </c>
      <c r="H5332" s="149" t="s">
        <v>5021</v>
      </c>
      <c r="I5332" s="149" t="s">
        <v>5070</v>
      </c>
    </row>
    <row r="5333" spans="1:9" x14ac:dyDescent="0.2">
      <c r="A5333" s="149" t="s">
        <v>2920</v>
      </c>
      <c r="D5333" s="149" t="s">
        <v>5071</v>
      </c>
      <c r="E5333" s="149">
        <f t="shared" si="83"/>
        <v>30400854</v>
      </c>
      <c r="F5333" s="149" t="s">
        <v>1250</v>
      </c>
      <c r="G5333" s="149" t="s">
        <v>7696</v>
      </c>
      <c r="H5333" s="149" t="s">
        <v>5021</v>
      </c>
      <c r="I5333" s="149" t="s">
        <v>5072</v>
      </c>
    </row>
    <row r="5334" spans="1:9" x14ac:dyDescent="0.2">
      <c r="A5334" s="149" t="s">
        <v>2920</v>
      </c>
      <c r="D5334" s="149" t="s">
        <v>5073</v>
      </c>
      <c r="E5334" s="149">
        <f t="shared" si="83"/>
        <v>30400855</v>
      </c>
      <c r="F5334" s="149" t="s">
        <v>1250</v>
      </c>
      <c r="G5334" s="149" t="s">
        <v>7696</v>
      </c>
      <c r="H5334" s="149" t="s">
        <v>5021</v>
      </c>
      <c r="I5334" s="149" t="s">
        <v>5074</v>
      </c>
    </row>
    <row r="5335" spans="1:9" x14ac:dyDescent="0.2">
      <c r="A5335" s="149" t="s">
        <v>2920</v>
      </c>
      <c r="D5335" s="149" t="s">
        <v>5075</v>
      </c>
      <c r="E5335" s="149">
        <f t="shared" si="83"/>
        <v>30400861</v>
      </c>
      <c r="F5335" s="149" t="s">
        <v>1250</v>
      </c>
      <c r="G5335" s="149" t="s">
        <v>7696</v>
      </c>
      <c r="H5335" s="149" t="s">
        <v>5021</v>
      </c>
      <c r="I5335" s="149" t="s">
        <v>5076</v>
      </c>
    </row>
    <row r="5336" spans="1:9" x14ac:dyDescent="0.2">
      <c r="A5336" s="149" t="s">
        <v>2920</v>
      </c>
      <c r="D5336" s="149" t="s">
        <v>5077</v>
      </c>
      <c r="E5336" s="149">
        <f t="shared" si="83"/>
        <v>30400862</v>
      </c>
      <c r="F5336" s="149" t="s">
        <v>1250</v>
      </c>
      <c r="G5336" s="149" t="s">
        <v>7696</v>
      </c>
      <c r="H5336" s="149" t="s">
        <v>5021</v>
      </c>
      <c r="I5336" s="149" t="s">
        <v>5078</v>
      </c>
    </row>
    <row r="5337" spans="1:9" x14ac:dyDescent="0.2">
      <c r="A5337" s="149" t="s">
        <v>2920</v>
      </c>
      <c r="D5337" s="149" t="s">
        <v>5079</v>
      </c>
      <c r="E5337" s="149">
        <f t="shared" si="83"/>
        <v>30400863</v>
      </c>
      <c r="F5337" s="149" t="s">
        <v>1250</v>
      </c>
      <c r="G5337" s="149" t="s">
        <v>7696</v>
      </c>
      <c r="H5337" s="149" t="s">
        <v>5021</v>
      </c>
      <c r="I5337" s="149" t="s">
        <v>5080</v>
      </c>
    </row>
    <row r="5338" spans="1:9" x14ac:dyDescent="0.2">
      <c r="A5338" s="149" t="s">
        <v>2920</v>
      </c>
      <c r="D5338" s="149" t="s">
        <v>5081</v>
      </c>
      <c r="E5338" s="149">
        <f t="shared" si="83"/>
        <v>30400864</v>
      </c>
      <c r="F5338" s="149" t="s">
        <v>1250</v>
      </c>
      <c r="G5338" s="149" t="s">
        <v>7696</v>
      </c>
      <c r="H5338" s="149" t="s">
        <v>5021</v>
      </c>
      <c r="I5338" s="149" t="s">
        <v>5082</v>
      </c>
    </row>
    <row r="5339" spans="1:9" x14ac:dyDescent="0.2">
      <c r="A5339" s="149" t="s">
        <v>2920</v>
      </c>
      <c r="D5339" s="149" t="s">
        <v>5083</v>
      </c>
      <c r="E5339" s="149">
        <f t="shared" si="83"/>
        <v>30400865</v>
      </c>
      <c r="F5339" s="149" t="s">
        <v>1250</v>
      </c>
      <c r="G5339" s="149" t="s">
        <v>7696</v>
      </c>
      <c r="H5339" s="149" t="s">
        <v>5021</v>
      </c>
      <c r="I5339" s="149" t="s">
        <v>5084</v>
      </c>
    </row>
    <row r="5340" spans="1:9" x14ac:dyDescent="0.2">
      <c r="A5340" s="149" t="s">
        <v>2920</v>
      </c>
      <c r="D5340" s="149" t="s">
        <v>5085</v>
      </c>
      <c r="E5340" s="149">
        <f t="shared" si="83"/>
        <v>30400866</v>
      </c>
      <c r="F5340" s="149" t="s">
        <v>1250</v>
      </c>
      <c r="G5340" s="149" t="s">
        <v>7696</v>
      </c>
      <c r="H5340" s="149" t="s">
        <v>5021</v>
      </c>
      <c r="I5340" s="149" t="s">
        <v>5086</v>
      </c>
    </row>
    <row r="5341" spans="1:9" x14ac:dyDescent="0.2">
      <c r="A5341" s="149" t="s">
        <v>2920</v>
      </c>
      <c r="D5341" s="149" t="s">
        <v>5087</v>
      </c>
      <c r="E5341" s="149">
        <f t="shared" si="83"/>
        <v>30400867</v>
      </c>
      <c r="F5341" s="149" t="s">
        <v>1250</v>
      </c>
      <c r="G5341" s="149" t="s">
        <v>7696</v>
      </c>
      <c r="H5341" s="149" t="s">
        <v>5021</v>
      </c>
      <c r="I5341" s="149" t="s">
        <v>5088</v>
      </c>
    </row>
    <row r="5342" spans="1:9" x14ac:dyDescent="0.2">
      <c r="A5342" s="149" t="s">
        <v>2920</v>
      </c>
      <c r="D5342" s="149" t="s">
        <v>5089</v>
      </c>
      <c r="E5342" s="149">
        <f t="shared" si="83"/>
        <v>30400868</v>
      </c>
      <c r="F5342" s="149" t="s">
        <v>1250</v>
      </c>
      <c r="G5342" s="149" t="s">
        <v>7696</v>
      </c>
      <c r="H5342" s="149" t="s">
        <v>5021</v>
      </c>
      <c r="I5342" s="149" t="s">
        <v>5090</v>
      </c>
    </row>
    <row r="5343" spans="1:9" x14ac:dyDescent="0.2">
      <c r="A5343" s="149" t="s">
        <v>2920</v>
      </c>
      <c r="D5343" s="149" t="s">
        <v>5091</v>
      </c>
      <c r="E5343" s="149">
        <f t="shared" si="83"/>
        <v>30400869</v>
      </c>
      <c r="F5343" s="149" t="s">
        <v>1250</v>
      </c>
      <c r="G5343" s="149" t="s">
        <v>7696</v>
      </c>
      <c r="H5343" s="149" t="s">
        <v>5021</v>
      </c>
      <c r="I5343" s="149" t="s">
        <v>5092</v>
      </c>
    </row>
    <row r="5344" spans="1:9" x14ac:dyDescent="0.2">
      <c r="A5344" s="149" t="s">
        <v>2920</v>
      </c>
      <c r="D5344" s="149" t="s">
        <v>5093</v>
      </c>
      <c r="E5344" s="149">
        <f t="shared" si="83"/>
        <v>30400870</v>
      </c>
      <c r="F5344" s="149" t="s">
        <v>1250</v>
      </c>
      <c r="G5344" s="149" t="s">
        <v>7696</v>
      </c>
      <c r="H5344" s="149" t="s">
        <v>5021</v>
      </c>
      <c r="I5344" s="149" t="s">
        <v>5094</v>
      </c>
    </row>
    <row r="5345" spans="1:9" x14ac:dyDescent="0.2">
      <c r="A5345" s="149" t="s">
        <v>2920</v>
      </c>
      <c r="D5345" s="149" t="s">
        <v>5095</v>
      </c>
      <c r="E5345" s="149">
        <f t="shared" si="83"/>
        <v>30400871</v>
      </c>
      <c r="F5345" s="149" t="s">
        <v>1250</v>
      </c>
      <c r="G5345" s="149" t="s">
        <v>7696</v>
      </c>
      <c r="H5345" s="149" t="s">
        <v>5021</v>
      </c>
      <c r="I5345" s="149" t="s">
        <v>5096</v>
      </c>
    </row>
    <row r="5346" spans="1:9" x14ac:dyDescent="0.2">
      <c r="A5346" s="149" t="s">
        <v>2920</v>
      </c>
      <c r="D5346" s="149" t="s">
        <v>5097</v>
      </c>
      <c r="E5346" s="149">
        <f t="shared" si="83"/>
        <v>30400872</v>
      </c>
      <c r="F5346" s="149" t="s">
        <v>1250</v>
      </c>
      <c r="G5346" s="149" t="s">
        <v>7696</v>
      </c>
      <c r="H5346" s="149" t="s">
        <v>5021</v>
      </c>
      <c r="I5346" s="149" t="s">
        <v>5098</v>
      </c>
    </row>
    <row r="5347" spans="1:9" x14ac:dyDescent="0.2">
      <c r="A5347" s="149" t="s">
        <v>2920</v>
      </c>
      <c r="D5347" s="149" t="s">
        <v>5099</v>
      </c>
      <c r="E5347" s="149">
        <f t="shared" si="83"/>
        <v>30400873</v>
      </c>
      <c r="F5347" s="149" t="s">
        <v>1250</v>
      </c>
      <c r="G5347" s="149" t="s">
        <v>7696</v>
      </c>
      <c r="H5347" s="149" t="s">
        <v>5021</v>
      </c>
      <c r="I5347" s="149" t="s">
        <v>4039</v>
      </c>
    </row>
    <row r="5348" spans="1:9" x14ac:dyDescent="0.2">
      <c r="A5348" s="149" t="s">
        <v>2920</v>
      </c>
      <c r="D5348" s="149" t="s">
        <v>5100</v>
      </c>
      <c r="E5348" s="149">
        <f t="shared" si="83"/>
        <v>30400874</v>
      </c>
      <c r="F5348" s="149" t="s">
        <v>1250</v>
      </c>
      <c r="G5348" s="149" t="s">
        <v>7696</v>
      </c>
      <c r="H5348" s="149" t="s">
        <v>5021</v>
      </c>
      <c r="I5348" s="149" t="s">
        <v>5070</v>
      </c>
    </row>
    <row r="5349" spans="1:9" x14ac:dyDescent="0.2">
      <c r="A5349" s="149" t="s">
        <v>2920</v>
      </c>
      <c r="D5349" s="149" t="s">
        <v>5101</v>
      </c>
      <c r="E5349" s="149">
        <f t="shared" si="83"/>
        <v>30400875</v>
      </c>
      <c r="F5349" s="149" t="s">
        <v>1250</v>
      </c>
      <c r="G5349" s="149" t="s">
        <v>7696</v>
      </c>
      <c r="H5349" s="149" t="s">
        <v>5021</v>
      </c>
      <c r="I5349" s="149" t="s">
        <v>5072</v>
      </c>
    </row>
    <row r="5350" spans="1:9" x14ac:dyDescent="0.2">
      <c r="A5350" s="149" t="s">
        <v>2920</v>
      </c>
      <c r="D5350" s="149" t="s">
        <v>5102</v>
      </c>
      <c r="E5350" s="149">
        <f t="shared" si="83"/>
        <v>30400876</v>
      </c>
      <c r="F5350" s="149" t="s">
        <v>1250</v>
      </c>
      <c r="G5350" s="149" t="s">
        <v>7696</v>
      </c>
      <c r="H5350" s="149" t="s">
        <v>5021</v>
      </c>
      <c r="I5350" s="149" t="s">
        <v>5074</v>
      </c>
    </row>
    <row r="5351" spans="1:9" x14ac:dyDescent="0.2">
      <c r="A5351" s="149" t="s">
        <v>2920</v>
      </c>
      <c r="D5351" s="149" t="s">
        <v>5103</v>
      </c>
      <c r="E5351" s="149">
        <f t="shared" si="83"/>
        <v>30400877</v>
      </c>
      <c r="F5351" s="149" t="s">
        <v>1250</v>
      </c>
      <c r="G5351" s="149" t="s">
        <v>7696</v>
      </c>
      <c r="H5351" s="149" t="s">
        <v>5021</v>
      </c>
      <c r="I5351" s="149" t="s">
        <v>5104</v>
      </c>
    </row>
    <row r="5352" spans="1:9" x14ac:dyDescent="0.2">
      <c r="A5352" s="149" t="s">
        <v>2920</v>
      </c>
      <c r="D5352" s="149" t="s">
        <v>5105</v>
      </c>
      <c r="E5352" s="149">
        <f t="shared" si="83"/>
        <v>30400899</v>
      </c>
      <c r="F5352" s="149" t="s">
        <v>1250</v>
      </c>
      <c r="G5352" s="149" t="s">
        <v>7696</v>
      </c>
      <c r="H5352" s="149" t="s">
        <v>5021</v>
      </c>
      <c r="I5352" s="149" t="s">
        <v>6243</v>
      </c>
    </row>
    <row r="5353" spans="1:9" x14ac:dyDescent="0.2">
      <c r="A5353" s="149" t="s">
        <v>2920</v>
      </c>
      <c r="D5353" s="149" t="s">
        <v>5106</v>
      </c>
      <c r="E5353" s="149">
        <f t="shared" si="83"/>
        <v>30400901</v>
      </c>
      <c r="F5353" s="149" t="s">
        <v>1250</v>
      </c>
      <c r="G5353" s="149" t="s">
        <v>7696</v>
      </c>
      <c r="H5353" s="149" t="s">
        <v>5107</v>
      </c>
      <c r="I5353" s="149" t="s">
        <v>5108</v>
      </c>
    </row>
    <row r="5354" spans="1:9" x14ac:dyDescent="0.2">
      <c r="A5354" s="149" t="s">
        <v>2920</v>
      </c>
      <c r="D5354" s="149" t="s">
        <v>5109</v>
      </c>
      <c r="E5354" s="149">
        <f t="shared" si="83"/>
        <v>30400999</v>
      </c>
      <c r="F5354" s="149" t="s">
        <v>1250</v>
      </c>
      <c r="G5354" s="149" t="s">
        <v>7696</v>
      </c>
      <c r="H5354" s="149" t="s">
        <v>5107</v>
      </c>
      <c r="I5354" s="149" t="s">
        <v>6243</v>
      </c>
    </row>
    <row r="5355" spans="1:9" x14ac:dyDescent="0.2">
      <c r="A5355" s="149" t="s">
        <v>2920</v>
      </c>
      <c r="D5355" s="149" t="s">
        <v>5110</v>
      </c>
      <c r="E5355" s="149">
        <f t="shared" si="83"/>
        <v>30401001</v>
      </c>
      <c r="F5355" s="149" t="s">
        <v>1250</v>
      </c>
      <c r="G5355" s="149" t="s">
        <v>7696</v>
      </c>
      <c r="H5355" s="149" t="s">
        <v>5111</v>
      </c>
      <c r="I5355" s="149" t="s">
        <v>5112</v>
      </c>
    </row>
    <row r="5356" spans="1:9" x14ac:dyDescent="0.2">
      <c r="A5356" s="149" t="s">
        <v>2920</v>
      </c>
      <c r="D5356" s="149" t="s">
        <v>5113</v>
      </c>
      <c r="E5356" s="149">
        <f t="shared" si="83"/>
        <v>30401002</v>
      </c>
      <c r="F5356" s="149" t="s">
        <v>1250</v>
      </c>
      <c r="G5356" s="149" t="s">
        <v>7696</v>
      </c>
      <c r="H5356" s="149" t="s">
        <v>5111</v>
      </c>
      <c r="I5356" s="149" t="s">
        <v>5114</v>
      </c>
    </row>
    <row r="5357" spans="1:9" x14ac:dyDescent="0.2">
      <c r="A5357" s="149" t="s">
        <v>2920</v>
      </c>
      <c r="D5357" s="149" t="s">
        <v>5115</v>
      </c>
      <c r="E5357" s="149">
        <f t="shared" si="83"/>
        <v>30401004</v>
      </c>
      <c r="F5357" s="149" t="s">
        <v>1250</v>
      </c>
      <c r="G5357" s="149" t="s">
        <v>7696</v>
      </c>
      <c r="H5357" s="149" t="s">
        <v>5111</v>
      </c>
      <c r="I5357" s="149" t="s">
        <v>5116</v>
      </c>
    </row>
    <row r="5358" spans="1:9" x14ac:dyDescent="0.2">
      <c r="A5358" s="149" t="s">
        <v>2920</v>
      </c>
      <c r="D5358" s="149" t="s">
        <v>5117</v>
      </c>
      <c r="E5358" s="149">
        <f t="shared" si="83"/>
        <v>30401005</v>
      </c>
      <c r="F5358" s="149" t="s">
        <v>1250</v>
      </c>
      <c r="G5358" s="149" t="s">
        <v>7696</v>
      </c>
      <c r="H5358" s="149" t="s">
        <v>5111</v>
      </c>
      <c r="I5358" s="149" t="s">
        <v>5118</v>
      </c>
    </row>
    <row r="5359" spans="1:9" x14ac:dyDescent="0.2">
      <c r="A5359" s="149" t="s">
        <v>2920</v>
      </c>
      <c r="D5359" s="149" t="s">
        <v>5119</v>
      </c>
      <c r="E5359" s="149">
        <f t="shared" si="83"/>
        <v>30401006</v>
      </c>
      <c r="F5359" s="149" t="s">
        <v>1250</v>
      </c>
      <c r="G5359" s="149" t="s">
        <v>7696</v>
      </c>
      <c r="H5359" s="149" t="s">
        <v>5111</v>
      </c>
      <c r="I5359" s="149" t="s">
        <v>5120</v>
      </c>
    </row>
    <row r="5360" spans="1:9" x14ac:dyDescent="0.2">
      <c r="A5360" s="149" t="s">
        <v>2920</v>
      </c>
      <c r="D5360" s="149" t="s">
        <v>5121</v>
      </c>
      <c r="E5360" s="149">
        <f t="shared" si="83"/>
        <v>30401007</v>
      </c>
      <c r="F5360" s="149" t="s">
        <v>1250</v>
      </c>
      <c r="G5360" s="149" t="s">
        <v>7696</v>
      </c>
      <c r="H5360" s="149" t="s">
        <v>5111</v>
      </c>
      <c r="I5360" s="149" t="s">
        <v>5122</v>
      </c>
    </row>
    <row r="5361" spans="1:9" x14ac:dyDescent="0.2">
      <c r="A5361" s="149" t="s">
        <v>2920</v>
      </c>
      <c r="D5361" s="149" t="s">
        <v>5123</v>
      </c>
      <c r="E5361" s="149">
        <f t="shared" si="83"/>
        <v>30401008</v>
      </c>
      <c r="F5361" s="149" t="s">
        <v>1250</v>
      </c>
      <c r="G5361" s="149" t="s">
        <v>7696</v>
      </c>
      <c r="H5361" s="149" t="s">
        <v>5111</v>
      </c>
      <c r="I5361" s="149" t="s">
        <v>4766</v>
      </c>
    </row>
    <row r="5362" spans="1:9" x14ac:dyDescent="0.2">
      <c r="A5362" s="149" t="s">
        <v>2920</v>
      </c>
      <c r="D5362" s="149" t="s">
        <v>5124</v>
      </c>
      <c r="E5362" s="149">
        <f t="shared" si="83"/>
        <v>30401010</v>
      </c>
      <c r="F5362" s="149" t="s">
        <v>1250</v>
      </c>
      <c r="G5362" s="149" t="s">
        <v>7696</v>
      </c>
      <c r="H5362" s="149" t="s">
        <v>5111</v>
      </c>
      <c r="I5362" s="149" t="s">
        <v>5125</v>
      </c>
    </row>
    <row r="5363" spans="1:9" x14ac:dyDescent="0.2">
      <c r="A5363" s="149" t="s">
        <v>2920</v>
      </c>
      <c r="D5363" s="149" t="s">
        <v>5126</v>
      </c>
      <c r="E5363" s="149">
        <f t="shared" si="83"/>
        <v>30401011</v>
      </c>
      <c r="F5363" s="149" t="s">
        <v>1250</v>
      </c>
      <c r="G5363" s="149" t="s">
        <v>7696</v>
      </c>
      <c r="H5363" s="149" t="s">
        <v>5111</v>
      </c>
      <c r="I5363" s="149" t="s">
        <v>5127</v>
      </c>
    </row>
    <row r="5364" spans="1:9" x14ac:dyDescent="0.2">
      <c r="A5364" s="149" t="s">
        <v>2920</v>
      </c>
      <c r="D5364" s="149" t="s">
        <v>5128</v>
      </c>
      <c r="E5364" s="149">
        <f t="shared" si="83"/>
        <v>30401015</v>
      </c>
      <c r="F5364" s="149" t="s">
        <v>1250</v>
      </c>
      <c r="G5364" s="149" t="s">
        <v>7696</v>
      </c>
      <c r="H5364" s="149" t="s">
        <v>5111</v>
      </c>
      <c r="I5364" s="149" t="s">
        <v>3913</v>
      </c>
    </row>
    <row r="5365" spans="1:9" x14ac:dyDescent="0.2">
      <c r="A5365" s="149" t="s">
        <v>2920</v>
      </c>
      <c r="D5365" s="149" t="s">
        <v>5129</v>
      </c>
      <c r="E5365" s="149">
        <f t="shared" si="83"/>
        <v>30401016</v>
      </c>
      <c r="F5365" s="149" t="s">
        <v>1250</v>
      </c>
      <c r="G5365" s="149" t="s">
        <v>7696</v>
      </c>
      <c r="H5365" s="149" t="s">
        <v>5111</v>
      </c>
      <c r="I5365" s="149" t="s">
        <v>5130</v>
      </c>
    </row>
    <row r="5366" spans="1:9" x14ac:dyDescent="0.2">
      <c r="A5366" s="149" t="s">
        <v>2920</v>
      </c>
      <c r="D5366" s="149" t="s">
        <v>5131</v>
      </c>
      <c r="E5366" s="149">
        <f t="shared" si="83"/>
        <v>30401017</v>
      </c>
      <c r="F5366" s="149" t="s">
        <v>1250</v>
      </c>
      <c r="G5366" s="149" t="s">
        <v>7696</v>
      </c>
      <c r="H5366" s="149" t="s">
        <v>5111</v>
      </c>
      <c r="I5366" s="149" t="s">
        <v>4745</v>
      </c>
    </row>
    <row r="5367" spans="1:9" x14ac:dyDescent="0.2">
      <c r="A5367" s="149" t="s">
        <v>2920</v>
      </c>
      <c r="D5367" s="149" t="s">
        <v>5132</v>
      </c>
      <c r="E5367" s="149">
        <f t="shared" si="83"/>
        <v>30401018</v>
      </c>
      <c r="F5367" s="149" t="s">
        <v>1250</v>
      </c>
      <c r="G5367" s="149" t="s">
        <v>7696</v>
      </c>
      <c r="H5367" s="149" t="s">
        <v>5111</v>
      </c>
      <c r="I5367" s="149" t="s">
        <v>10704</v>
      </c>
    </row>
    <row r="5368" spans="1:9" x14ac:dyDescent="0.2">
      <c r="A5368" s="149" t="s">
        <v>2920</v>
      </c>
      <c r="D5368" s="149" t="s">
        <v>5133</v>
      </c>
      <c r="E5368" s="149">
        <f t="shared" si="83"/>
        <v>30401019</v>
      </c>
      <c r="F5368" s="149" t="s">
        <v>1250</v>
      </c>
      <c r="G5368" s="149" t="s">
        <v>7696</v>
      </c>
      <c r="H5368" s="149" t="s">
        <v>5111</v>
      </c>
      <c r="I5368" s="149" t="s">
        <v>5134</v>
      </c>
    </row>
    <row r="5369" spans="1:9" x14ac:dyDescent="0.2">
      <c r="A5369" s="149" t="s">
        <v>2920</v>
      </c>
      <c r="D5369" s="149" t="s">
        <v>5135</v>
      </c>
      <c r="E5369" s="149">
        <f t="shared" si="83"/>
        <v>30401061</v>
      </c>
      <c r="F5369" s="149" t="s">
        <v>1250</v>
      </c>
      <c r="G5369" s="149" t="s">
        <v>7696</v>
      </c>
      <c r="H5369" s="149" t="s">
        <v>5111</v>
      </c>
      <c r="I5369" s="149" t="s">
        <v>3935</v>
      </c>
    </row>
    <row r="5370" spans="1:9" x14ac:dyDescent="0.2">
      <c r="A5370" s="149" t="s">
        <v>2920</v>
      </c>
      <c r="D5370" s="149" t="s">
        <v>8143</v>
      </c>
      <c r="E5370" s="149">
        <f t="shared" si="83"/>
        <v>30401062</v>
      </c>
      <c r="F5370" s="149" t="s">
        <v>1250</v>
      </c>
      <c r="G5370" s="149" t="s">
        <v>7696</v>
      </c>
      <c r="H5370" s="149" t="s">
        <v>5111</v>
      </c>
      <c r="I5370" s="149" t="s">
        <v>3937</v>
      </c>
    </row>
    <row r="5371" spans="1:9" x14ac:dyDescent="0.2">
      <c r="A5371" s="149" t="s">
        <v>2920</v>
      </c>
      <c r="D5371" s="149" t="s">
        <v>8144</v>
      </c>
      <c r="E5371" s="149">
        <f t="shared" si="83"/>
        <v>30401063</v>
      </c>
      <c r="F5371" s="149" t="s">
        <v>1250</v>
      </c>
      <c r="G5371" s="149" t="s">
        <v>7696</v>
      </c>
      <c r="H5371" s="149" t="s">
        <v>5111</v>
      </c>
      <c r="I5371" s="149" t="s">
        <v>3939</v>
      </c>
    </row>
    <row r="5372" spans="1:9" x14ac:dyDescent="0.2">
      <c r="A5372" s="149" t="s">
        <v>2920</v>
      </c>
      <c r="D5372" s="149" t="s">
        <v>8145</v>
      </c>
      <c r="E5372" s="149">
        <f t="shared" si="83"/>
        <v>30401099</v>
      </c>
      <c r="F5372" s="149" t="s">
        <v>1250</v>
      </c>
      <c r="G5372" s="149" t="s">
        <v>7696</v>
      </c>
      <c r="H5372" s="149" t="s">
        <v>5111</v>
      </c>
      <c r="I5372" s="149" t="s">
        <v>6243</v>
      </c>
    </row>
    <row r="5373" spans="1:9" x14ac:dyDescent="0.2">
      <c r="A5373" s="149" t="s">
        <v>2920</v>
      </c>
      <c r="D5373" s="149" t="s">
        <v>8146</v>
      </c>
      <c r="E5373" s="149">
        <f t="shared" si="83"/>
        <v>30402001</v>
      </c>
      <c r="F5373" s="149" t="s">
        <v>1250</v>
      </c>
      <c r="G5373" s="149" t="s">
        <v>7696</v>
      </c>
      <c r="H5373" s="149" t="s">
        <v>8147</v>
      </c>
      <c r="I5373" s="149" t="s">
        <v>8148</v>
      </c>
    </row>
    <row r="5374" spans="1:9" x14ac:dyDescent="0.2">
      <c r="A5374" s="149" t="s">
        <v>2920</v>
      </c>
      <c r="D5374" s="149" t="s">
        <v>8149</v>
      </c>
      <c r="E5374" s="149">
        <f t="shared" si="83"/>
        <v>30402002</v>
      </c>
      <c r="F5374" s="149" t="s">
        <v>1250</v>
      </c>
      <c r="G5374" s="149" t="s">
        <v>7696</v>
      </c>
      <c r="H5374" s="149" t="s">
        <v>8147</v>
      </c>
      <c r="I5374" s="149" t="s">
        <v>10022</v>
      </c>
    </row>
    <row r="5375" spans="1:9" x14ac:dyDescent="0.2">
      <c r="A5375" s="149" t="s">
        <v>2920</v>
      </c>
      <c r="D5375" s="149" t="s">
        <v>8150</v>
      </c>
      <c r="E5375" s="149">
        <f t="shared" si="83"/>
        <v>30402003</v>
      </c>
      <c r="F5375" s="149" t="s">
        <v>1250</v>
      </c>
      <c r="G5375" s="149" t="s">
        <v>7696</v>
      </c>
      <c r="H5375" s="149" t="s">
        <v>8147</v>
      </c>
      <c r="I5375" s="149" t="s">
        <v>8151</v>
      </c>
    </row>
    <row r="5376" spans="1:9" x14ac:dyDescent="0.2">
      <c r="A5376" s="149" t="s">
        <v>2920</v>
      </c>
      <c r="D5376" s="149" t="s">
        <v>8152</v>
      </c>
      <c r="E5376" s="149">
        <f t="shared" si="83"/>
        <v>30402004</v>
      </c>
      <c r="F5376" s="149" t="s">
        <v>1250</v>
      </c>
      <c r="G5376" s="149" t="s">
        <v>7696</v>
      </c>
      <c r="H5376" s="149" t="s">
        <v>8147</v>
      </c>
      <c r="I5376" s="149" t="s">
        <v>8153</v>
      </c>
    </row>
    <row r="5377" spans="1:9" x14ac:dyDescent="0.2">
      <c r="A5377" s="149" t="s">
        <v>2920</v>
      </c>
      <c r="D5377" s="149" t="s">
        <v>8154</v>
      </c>
      <c r="E5377" s="149">
        <f t="shared" si="83"/>
        <v>30402005</v>
      </c>
      <c r="F5377" s="149" t="s">
        <v>1250</v>
      </c>
      <c r="G5377" s="149" t="s">
        <v>7696</v>
      </c>
      <c r="H5377" s="149" t="s">
        <v>8147</v>
      </c>
      <c r="I5377" s="149" t="s">
        <v>8155</v>
      </c>
    </row>
    <row r="5378" spans="1:9" x14ac:dyDescent="0.2">
      <c r="A5378" s="149" t="s">
        <v>2920</v>
      </c>
      <c r="D5378" s="149" t="s">
        <v>8156</v>
      </c>
      <c r="E5378" s="149">
        <f t="shared" ref="E5378:E5441" si="84">VALUE(D5378)</f>
        <v>30402099</v>
      </c>
      <c r="F5378" s="149" t="s">
        <v>1250</v>
      </c>
      <c r="G5378" s="149" t="s">
        <v>7696</v>
      </c>
      <c r="H5378" s="149" t="s">
        <v>8147</v>
      </c>
      <c r="I5378" s="149" t="s">
        <v>6243</v>
      </c>
    </row>
    <row r="5379" spans="1:9" x14ac:dyDescent="0.2">
      <c r="A5379" s="149" t="s">
        <v>2920</v>
      </c>
      <c r="D5379" s="149" t="s">
        <v>8157</v>
      </c>
      <c r="E5379" s="149">
        <f t="shared" si="84"/>
        <v>30402201</v>
      </c>
      <c r="F5379" s="149" t="s">
        <v>1250</v>
      </c>
      <c r="G5379" s="149" t="s">
        <v>7696</v>
      </c>
      <c r="H5379" s="149" t="s">
        <v>8158</v>
      </c>
      <c r="I5379" s="149" t="s">
        <v>8159</v>
      </c>
    </row>
    <row r="5380" spans="1:9" x14ac:dyDescent="0.2">
      <c r="A5380" s="149" t="s">
        <v>2920</v>
      </c>
      <c r="D5380" s="149" t="s">
        <v>8160</v>
      </c>
      <c r="E5380" s="149">
        <f t="shared" si="84"/>
        <v>30402210</v>
      </c>
      <c r="F5380" s="149" t="s">
        <v>1250</v>
      </c>
      <c r="G5380" s="149" t="s">
        <v>7696</v>
      </c>
      <c r="H5380" s="149" t="s">
        <v>8158</v>
      </c>
      <c r="I5380" s="149" t="s">
        <v>8161</v>
      </c>
    </row>
    <row r="5381" spans="1:9" x14ac:dyDescent="0.2">
      <c r="A5381" s="149" t="s">
        <v>2920</v>
      </c>
      <c r="D5381" s="149" t="s">
        <v>8162</v>
      </c>
      <c r="E5381" s="149">
        <f t="shared" si="84"/>
        <v>30402211</v>
      </c>
      <c r="F5381" s="149" t="s">
        <v>1250</v>
      </c>
      <c r="G5381" s="149" t="s">
        <v>7696</v>
      </c>
      <c r="H5381" s="149" t="s">
        <v>8158</v>
      </c>
      <c r="I5381" s="149" t="s">
        <v>6951</v>
      </c>
    </row>
    <row r="5382" spans="1:9" x14ac:dyDescent="0.2">
      <c r="A5382" s="149" t="s">
        <v>2920</v>
      </c>
      <c r="D5382" s="149" t="s">
        <v>8163</v>
      </c>
      <c r="E5382" s="149">
        <f t="shared" si="84"/>
        <v>30404001</v>
      </c>
      <c r="F5382" s="149" t="s">
        <v>1250</v>
      </c>
      <c r="G5382" s="149" t="s">
        <v>7696</v>
      </c>
      <c r="H5382" s="149" t="s">
        <v>8164</v>
      </c>
      <c r="I5382" s="149" t="s">
        <v>2383</v>
      </c>
    </row>
    <row r="5383" spans="1:9" x14ac:dyDescent="0.2">
      <c r="A5383" s="149" t="s">
        <v>2920</v>
      </c>
      <c r="D5383" s="149" t="s">
        <v>8165</v>
      </c>
      <c r="E5383" s="149">
        <f t="shared" si="84"/>
        <v>30404901</v>
      </c>
      <c r="F5383" s="149" t="s">
        <v>1250</v>
      </c>
      <c r="G5383" s="149" t="s">
        <v>7696</v>
      </c>
      <c r="H5383" s="149" t="s">
        <v>8166</v>
      </c>
      <c r="I5383" s="149" t="s">
        <v>8167</v>
      </c>
    </row>
    <row r="5384" spans="1:9" x14ac:dyDescent="0.2">
      <c r="A5384" s="149" t="s">
        <v>2920</v>
      </c>
      <c r="D5384" s="149" t="s">
        <v>8168</v>
      </c>
      <c r="E5384" s="149">
        <f t="shared" si="84"/>
        <v>30404902</v>
      </c>
      <c r="F5384" s="149" t="s">
        <v>1250</v>
      </c>
      <c r="G5384" s="149" t="s">
        <v>7696</v>
      </c>
      <c r="H5384" s="149" t="s">
        <v>8166</v>
      </c>
      <c r="I5384" s="149" t="s">
        <v>8167</v>
      </c>
    </row>
    <row r="5385" spans="1:9" x14ac:dyDescent="0.2">
      <c r="A5385" s="149" t="s">
        <v>2920</v>
      </c>
      <c r="D5385" s="149" t="s">
        <v>8169</v>
      </c>
      <c r="E5385" s="149">
        <f t="shared" si="84"/>
        <v>30404999</v>
      </c>
      <c r="F5385" s="149" t="s">
        <v>1250</v>
      </c>
      <c r="G5385" s="149" t="s">
        <v>7696</v>
      </c>
      <c r="H5385" s="149" t="s">
        <v>8166</v>
      </c>
      <c r="I5385" s="149" t="s">
        <v>8167</v>
      </c>
    </row>
    <row r="5386" spans="1:9" x14ac:dyDescent="0.2">
      <c r="A5386" s="149" t="s">
        <v>2920</v>
      </c>
      <c r="D5386" s="149" t="s">
        <v>8170</v>
      </c>
      <c r="E5386" s="149">
        <f t="shared" si="84"/>
        <v>30405001</v>
      </c>
      <c r="F5386" s="149" t="s">
        <v>1250</v>
      </c>
      <c r="G5386" s="149" t="s">
        <v>7696</v>
      </c>
      <c r="H5386" s="149" t="s">
        <v>8171</v>
      </c>
      <c r="I5386" s="149" t="s">
        <v>6243</v>
      </c>
    </row>
    <row r="5387" spans="1:9" x14ac:dyDescent="0.2">
      <c r="A5387" s="149" t="s">
        <v>2920</v>
      </c>
      <c r="D5387" s="149" t="s">
        <v>8172</v>
      </c>
      <c r="E5387" s="149">
        <f t="shared" si="84"/>
        <v>30405099</v>
      </c>
      <c r="F5387" s="149" t="s">
        <v>1250</v>
      </c>
      <c r="G5387" s="149" t="s">
        <v>7696</v>
      </c>
      <c r="H5387" s="149" t="s">
        <v>8171</v>
      </c>
      <c r="I5387" s="149" t="s">
        <v>6243</v>
      </c>
    </row>
    <row r="5388" spans="1:9" x14ac:dyDescent="0.2">
      <c r="A5388" s="149" t="s">
        <v>2920</v>
      </c>
      <c r="D5388" s="149" t="s">
        <v>8173</v>
      </c>
      <c r="E5388" s="149">
        <f t="shared" si="84"/>
        <v>30405101</v>
      </c>
      <c r="F5388" s="149" t="s">
        <v>1250</v>
      </c>
      <c r="G5388" s="149" t="s">
        <v>7696</v>
      </c>
      <c r="H5388" s="149" t="s">
        <v>8174</v>
      </c>
      <c r="I5388" s="149" t="s">
        <v>8175</v>
      </c>
    </row>
    <row r="5389" spans="1:9" x14ac:dyDescent="0.2">
      <c r="A5389" s="149" t="s">
        <v>2920</v>
      </c>
      <c r="D5389" s="149" t="s">
        <v>8176</v>
      </c>
      <c r="E5389" s="149">
        <f t="shared" si="84"/>
        <v>30405102</v>
      </c>
      <c r="F5389" s="149" t="s">
        <v>1250</v>
      </c>
      <c r="G5389" s="149" t="s">
        <v>7696</v>
      </c>
      <c r="H5389" s="149" t="s">
        <v>8174</v>
      </c>
      <c r="I5389" s="149" t="s">
        <v>8177</v>
      </c>
    </row>
    <row r="5390" spans="1:9" x14ac:dyDescent="0.2">
      <c r="A5390" s="149" t="s">
        <v>2920</v>
      </c>
      <c r="D5390" s="149" t="s">
        <v>8178</v>
      </c>
      <c r="E5390" s="149">
        <f t="shared" si="84"/>
        <v>30405103</v>
      </c>
      <c r="F5390" s="149" t="s">
        <v>1250</v>
      </c>
      <c r="G5390" s="149" t="s">
        <v>7696</v>
      </c>
      <c r="H5390" s="149" t="s">
        <v>8174</v>
      </c>
      <c r="I5390" s="149" t="s">
        <v>8179</v>
      </c>
    </row>
    <row r="5391" spans="1:9" x14ac:dyDescent="0.2">
      <c r="A5391" s="149" t="s">
        <v>2920</v>
      </c>
      <c r="D5391" s="149" t="s">
        <v>8180</v>
      </c>
      <c r="E5391" s="149">
        <f t="shared" si="84"/>
        <v>30480001</v>
      </c>
      <c r="F5391" s="149" t="s">
        <v>1250</v>
      </c>
      <c r="G5391" s="149" t="s">
        <v>7696</v>
      </c>
      <c r="H5391" s="149" t="s">
        <v>3301</v>
      </c>
      <c r="I5391" s="149" t="s">
        <v>3301</v>
      </c>
    </row>
    <row r="5392" spans="1:9" x14ac:dyDescent="0.2">
      <c r="A5392" s="149" t="s">
        <v>2920</v>
      </c>
      <c r="D5392" s="149" t="s">
        <v>8181</v>
      </c>
      <c r="E5392" s="149">
        <f t="shared" si="84"/>
        <v>30482001</v>
      </c>
      <c r="F5392" s="149" t="s">
        <v>1250</v>
      </c>
      <c r="G5392" s="149" t="s">
        <v>7696</v>
      </c>
      <c r="H5392" s="149" t="s">
        <v>3303</v>
      </c>
      <c r="I5392" s="149" t="s">
        <v>3304</v>
      </c>
    </row>
    <row r="5393" spans="1:12" x14ac:dyDescent="0.2">
      <c r="A5393" s="149" t="s">
        <v>2920</v>
      </c>
      <c r="D5393" s="149" t="s">
        <v>8182</v>
      </c>
      <c r="E5393" s="149">
        <f t="shared" si="84"/>
        <v>30482002</v>
      </c>
      <c r="F5393" s="149" t="s">
        <v>1250</v>
      </c>
      <c r="G5393" s="149" t="s">
        <v>7696</v>
      </c>
      <c r="H5393" s="149" t="s">
        <v>3303</v>
      </c>
      <c r="I5393" s="149" t="s">
        <v>3306</v>
      </c>
    </row>
    <row r="5394" spans="1:12" x14ac:dyDescent="0.2">
      <c r="A5394" s="149" t="s">
        <v>2920</v>
      </c>
      <c r="D5394" s="149" t="s">
        <v>8183</v>
      </c>
      <c r="E5394" s="149">
        <f t="shared" si="84"/>
        <v>30482599</v>
      </c>
      <c r="F5394" s="149" t="s">
        <v>1250</v>
      </c>
      <c r="G5394" s="149" t="s">
        <v>7696</v>
      </c>
      <c r="H5394" s="149" t="s">
        <v>3308</v>
      </c>
      <c r="I5394" s="149" t="s">
        <v>3309</v>
      </c>
    </row>
    <row r="5395" spans="1:12" x14ac:dyDescent="0.2">
      <c r="A5395" s="149" t="s">
        <v>2920</v>
      </c>
      <c r="D5395" s="149" t="s">
        <v>8184</v>
      </c>
      <c r="E5395" s="149">
        <f t="shared" si="84"/>
        <v>30488801</v>
      </c>
      <c r="F5395" s="149" t="s">
        <v>1250</v>
      </c>
      <c r="G5395" s="149" t="s">
        <v>7696</v>
      </c>
      <c r="H5395" s="149" t="s">
        <v>6493</v>
      </c>
      <c r="I5395" s="149" t="s">
        <v>8831</v>
      </c>
    </row>
    <row r="5396" spans="1:12" x14ac:dyDescent="0.2">
      <c r="A5396" s="149" t="s">
        <v>2920</v>
      </c>
      <c r="D5396" s="149" t="s">
        <v>8185</v>
      </c>
      <c r="E5396" s="149">
        <f t="shared" si="84"/>
        <v>30488802</v>
      </c>
      <c r="F5396" s="149" t="s">
        <v>1250</v>
      </c>
      <c r="G5396" s="149" t="s">
        <v>7696</v>
      </c>
      <c r="H5396" s="149" t="s">
        <v>6493</v>
      </c>
      <c r="I5396" s="149" t="s">
        <v>8831</v>
      </c>
    </row>
    <row r="5397" spans="1:12" x14ac:dyDescent="0.2">
      <c r="A5397" s="149" t="s">
        <v>2920</v>
      </c>
      <c r="D5397" s="149" t="s">
        <v>8186</v>
      </c>
      <c r="E5397" s="149">
        <f t="shared" si="84"/>
        <v>30488803</v>
      </c>
      <c r="F5397" s="149" t="s">
        <v>1250</v>
      </c>
      <c r="G5397" s="149" t="s">
        <v>7696</v>
      </c>
      <c r="H5397" s="149" t="s">
        <v>6493</v>
      </c>
      <c r="I5397" s="149" t="s">
        <v>8831</v>
      </c>
    </row>
    <row r="5398" spans="1:12" x14ac:dyDescent="0.2">
      <c r="A5398" s="149" t="s">
        <v>2920</v>
      </c>
      <c r="D5398" s="149" t="s">
        <v>8187</v>
      </c>
      <c r="E5398" s="149">
        <f t="shared" si="84"/>
        <v>30488804</v>
      </c>
      <c r="F5398" s="149" t="s">
        <v>1250</v>
      </c>
      <c r="G5398" s="149" t="s">
        <v>7696</v>
      </c>
      <c r="H5398" s="149" t="s">
        <v>6493</v>
      </c>
      <c r="I5398" s="149" t="s">
        <v>8831</v>
      </c>
    </row>
    <row r="5399" spans="1:12" x14ac:dyDescent="0.2">
      <c r="A5399" s="149" t="s">
        <v>2920</v>
      </c>
      <c r="D5399" s="149" t="s">
        <v>8188</v>
      </c>
      <c r="E5399" s="149">
        <f t="shared" si="84"/>
        <v>30488805</v>
      </c>
      <c r="F5399" s="149" t="s">
        <v>1250</v>
      </c>
      <c r="G5399" s="149" t="s">
        <v>7696</v>
      </c>
      <c r="H5399" s="149" t="s">
        <v>6493</v>
      </c>
      <c r="I5399" s="149" t="s">
        <v>8831</v>
      </c>
    </row>
    <row r="5400" spans="1:12" x14ac:dyDescent="0.2">
      <c r="A5400" s="149" t="s">
        <v>2920</v>
      </c>
      <c r="D5400" s="149" t="s">
        <v>8189</v>
      </c>
      <c r="E5400" s="149">
        <f t="shared" si="84"/>
        <v>30490001</v>
      </c>
      <c r="F5400" s="149" t="s">
        <v>1250</v>
      </c>
      <c r="G5400" s="149" t="s">
        <v>7696</v>
      </c>
      <c r="H5400" s="149" t="s">
        <v>2947</v>
      </c>
      <c r="I5400" s="149" t="s">
        <v>2948</v>
      </c>
    </row>
    <row r="5401" spans="1:12" x14ac:dyDescent="0.2">
      <c r="A5401" s="149" t="s">
        <v>2920</v>
      </c>
      <c r="D5401" s="149" t="s">
        <v>8190</v>
      </c>
      <c r="E5401" s="149">
        <f t="shared" si="84"/>
        <v>30490002</v>
      </c>
      <c r="F5401" s="149" t="s">
        <v>1250</v>
      </c>
      <c r="G5401" s="149" t="s">
        <v>7696</v>
      </c>
      <c r="H5401" s="149" t="s">
        <v>2947</v>
      </c>
      <c r="I5401" s="149" t="s">
        <v>2951</v>
      </c>
    </row>
    <row r="5402" spans="1:12" x14ac:dyDescent="0.2">
      <c r="A5402" s="149" t="s">
        <v>2920</v>
      </c>
      <c r="D5402" s="149" t="s">
        <v>8191</v>
      </c>
      <c r="E5402" s="149">
        <f t="shared" si="84"/>
        <v>30490003</v>
      </c>
      <c r="F5402" s="149" t="s">
        <v>1250</v>
      </c>
      <c r="G5402" s="149" t="s">
        <v>7696</v>
      </c>
      <c r="H5402" s="149" t="s">
        <v>2947</v>
      </c>
      <c r="I5402" s="149" t="s">
        <v>2953</v>
      </c>
      <c r="K5402" s="151">
        <v>36265</v>
      </c>
      <c r="L5402" s="149" t="s">
        <v>2956</v>
      </c>
    </row>
    <row r="5403" spans="1:12" x14ac:dyDescent="0.2">
      <c r="A5403" s="149" t="s">
        <v>2920</v>
      </c>
      <c r="D5403" s="149" t="s">
        <v>8192</v>
      </c>
      <c r="E5403" s="149">
        <f t="shared" si="84"/>
        <v>30490004</v>
      </c>
      <c r="F5403" s="149" t="s">
        <v>1250</v>
      </c>
      <c r="G5403" s="149" t="s">
        <v>7696</v>
      </c>
      <c r="H5403" s="149" t="s">
        <v>2947</v>
      </c>
      <c r="I5403" s="149" t="s">
        <v>2955</v>
      </c>
    </row>
    <row r="5404" spans="1:12" x14ac:dyDescent="0.2">
      <c r="A5404" s="149" t="s">
        <v>2920</v>
      </c>
      <c r="D5404" s="149" t="s">
        <v>8193</v>
      </c>
      <c r="E5404" s="149">
        <f t="shared" si="84"/>
        <v>30490011</v>
      </c>
      <c r="F5404" s="149" t="s">
        <v>1250</v>
      </c>
      <c r="G5404" s="149" t="s">
        <v>7696</v>
      </c>
      <c r="H5404" s="149" t="s">
        <v>2947</v>
      </c>
      <c r="I5404" s="149" t="s">
        <v>316</v>
      </c>
    </row>
    <row r="5405" spans="1:12" x14ac:dyDescent="0.2">
      <c r="A5405" s="149" t="s">
        <v>2920</v>
      </c>
      <c r="D5405" s="149" t="s">
        <v>8194</v>
      </c>
      <c r="E5405" s="149">
        <f t="shared" si="84"/>
        <v>30490012</v>
      </c>
      <c r="F5405" s="149" t="s">
        <v>1250</v>
      </c>
      <c r="G5405" s="149" t="s">
        <v>7696</v>
      </c>
      <c r="H5405" s="149" t="s">
        <v>2947</v>
      </c>
      <c r="I5405" s="149" t="s">
        <v>318</v>
      </c>
    </row>
    <row r="5406" spans="1:12" x14ac:dyDescent="0.2">
      <c r="A5406" s="149" t="s">
        <v>2920</v>
      </c>
      <c r="D5406" s="149" t="s">
        <v>8195</v>
      </c>
      <c r="E5406" s="149">
        <f t="shared" si="84"/>
        <v>30490013</v>
      </c>
      <c r="F5406" s="149" t="s">
        <v>1250</v>
      </c>
      <c r="G5406" s="149" t="s">
        <v>7696</v>
      </c>
      <c r="H5406" s="149" t="s">
        <v>2947</v>
      </c>
      <c r="I5406" s="149" t="s">
        <v>320</v>
      </c>
    </row>
    <row r="5407" spans="1:12" x14ac:dyDescent="0.2">
      <c r="A5407" s="149" t="s">
        <v>2920</v>
      </c>
      <c r="D5407" s="149" t="s">
        <v>8196</v>
      </c>
      <c r="E5407" s="149">
        <f t="shared" si="84"/>
        <v>30490014</v>
      </c>
      <c r="F5407" s="149" t="s">
        <v>1250</v>
      </c>
      <c r="G5407" s="149" t="s">
        <v>7696</v>
      </c>
      <c r="H5407" s="149" t="s">
        <v>2947</v>
      </c>
      <c r="I5407" s="149" t="s">
        <v>322</v>
      </c>
    </row>
    <row r="5408" spans="1:12" x14ac:dyDescent="0.2">
      <c r="A5408" s="149" t="s">
        <v>2920</v>
      </c>
      <c r="D5408" s="149" t="s">
        <v>8197</v>
      </c>
      <c r="E5408" s="149">
        <f t="shared" si="84"/>
        <v>30490021</v>
      </c>
      <c r="F5408" s="149" t="s">
        <v>1250</v>
      </c>
      <c r="G5408" s="149" t="s">
        <v>7696</v>
      </c>
      <c r="H5408" s="149" t="s">
        <v>2947</v>
      </c>
      <c r="I5408" s="149" t="s">
        <v>324</v>
      </c>
      <c r="K5408" s="151">
        <v>36265</v>
      </c>
      <c r="L5408" s="149" t="s">
        <v>8198</v>
      </c>
    </row>
    <row r="5409" spans="1:12" x14ac:dyDescent="0.2">
      <c r="A5409" s="149" t="s">
        <v>2920</v>
      </c>
      <c r="D5409" s="149" t="s">
        <v>8199</v>
      </c>
      <c r="E5409" s="149">
        <f t="shared" si="84"/>
        <v>30490022</v>
      </c>
      <c r="F5409" s="149" t="s">
        <v>1250</v>
      </c>
      <c r="G5409" s="149" t="s">
        <v>7696</v>
      </c>
      <c r="H5409" s="149" t="s">
        <v>2947</v>
      </c>
      <c r="I5409" s="149" t="s">
        <v>5924</v>
      </c>
      <c r="K5409" s="151">
        <v>36265</v>
      </c>
      <c r="L5409" s="149" t="s">
        <v>8198</v>
      </c>
    </row>
    <row r="5410" spans="1:12" x14ac:dyDescent="0.2">
      <c r="A5410" s="149" t="s">
        <v>2920</v>
      </c>
      <c r="D5410" s="149" t="s">
        <v>8200</v>
      </c>
      <c r="E5410" s="149">
        <f t="shared" si="84"/>
        <v>30490023</v>
      </c>
      <c r="F5410" s="149" t="s">
        <v>1250</v>
      </c>
      <c r="G5410" s="149" t="s">
        <v>7696</v>
      </c>
      <c r="H5410" s="149" t="s">
        <v>2947</v>
      </c>
      <c r="I5410" s="149" t="s">
        <v>5926</v>
      </c>
      <c r="K5410" s="151">
        <v>36265</v>
      </c>
      <c r="L5410" s="149" t="s">
        <v>8198</v>
      </c>
    </row>
    <row r="5411" spans="1:12" x14ac:dyDescent="0.2">
      <c r="A5411" s="149" t="s">
        <v>2920</v>
      </c>
      <c r="D5411" s="149" t="s">
        <v>8201</v>
      </c>
      <c r="E5411" s="149">
        <f t="shared" si="84"/>
        <v>30490024</v>
      </c>
      <c r="F5411" s="149" t="s">
        <v>1250</v>
      </c>
      <c r="G5411" s="149" t="s">
        <v>7696</v>
      </c>
      <c r="H5411" s="149" t="s">
        <v>2947</v>
      </c>
      <c r="I5411" s="149" t="s">
        <v>10540</v>
      </c>
    </row>
    <row r="5412" spans="1:12" x14ac:dyDescent="0.2">
      <c r="A5412" s="149" t="s">
        <v>2920</v>
      </c>
      <c r="D5412" s="149" t="s">
        <v>8202</v>
      </c>
      <c r="E5412" s="149">
        <f t="shared" si="84"/>
        <v>30490031</v>
      </c>
      <c r="F5412" s="149" t="s">
        <v>1250</v>
      </c>
      <c r="G5412" s="149" t="s">
        <v>7696</v>
      </c>
      <c r="H5412" s="149" t="s">
        <v>2947</v>
      </c>
      <c r="I5412" s="149" t="s">
        <v>8203</v>
      </c>
      <c r="K5412" s="151"/>
      <c r="L5412" s="149"/>
    </row>
    <row r="5413" spans="1:12" x14ac:dyDescent="0.2">
      <c r="A5413" s="149" t="s">
        <v>2920</v>
      </c>
      <c r="D5413" s="149" t="s">
        <v>8204</v>
      </c>
      <c r="E5413" s="149">
        <f t="shared" si="84"/>
        <v>30490032</v>
      </c>
      <c r="F5413" s="149" t="s">
        <v>1250</v>
      </c>
      <c r="G5413" s="149" t="s">
        <v>7696</v>
      </c>
      <c r="H5413" s="149" t="s">
        <v>2947</v>
      </c>
      <c r="I5413" s="149" t="s">
        <v>8205</v>
      </c>
    </row>
    <row r="5414" spans="1:12" x14ac:dyDescent="0.2">
      <c r="A5414" s="149" t="s">
        <v>2920</v>
      </c>
      <c r="D5414" s="149" t="s">
        <v>8206</v>
      </c>
      <c r="E5414" s="149">
        <f t="shared" si="84"/>
        <v>30490033</v>
      </c>
      <c r="F5414" s="149" t="s">
        <v>1250</v>
      </c>
      <c r="G5414" s="149" t="s">
        <v>7696</v>
      </c>
      <c r="H5414" s="149" t="s">
        <v>2947</v>
      </c>
      <c r="I5414" s="149" t="s">
        <v>8207</v>
      </c>
    </row>
    <row r="5415" spans="1:12" x14ac:dyDescent="0.2">
      <c r="A5415" s="149" t="s">
        <v>2920</v>
      </c>
      <c r="D5415" s="149" t="s">
        <v>8208</v>
      </c>
      <c r="E5415" s="149">
        <f t="shared" si="84"/>
        <v>30490034</v>
      </c>
      <c r="F5415" s="149" t="s">
        <v>1250</v>
      </c>
      <c r="G5415" s="149" t="s">
        <v>7696</v>
      </c>
      <c r="H5415" s="149" t="s">
        <v>2947</v>
      </c>
      <c r="I5415" s="149" t="s">
        <v>8209</v>
      </c>
    </row>
    <row r="5416" spans="1:12" x14ac:dyDescent="0.2">
      <c r="A5416" s="149" t="s">
        <v>2920</v>
      </c>
      <c r="D5416" s="149" t="s">
        <v>8210</v>
      </c>
      <c r="E5416" s="149">
        <f t="shared" si="84"/>
        <v>30490035</v>
      </c>
      <c r="F5416" s="149" t="s">
        <v>1250</v>
      </c>
      <c r="G5416" s="149" t="s">
        <v>7696</v>
      </c>
      <c r="H5416" s="149" t="s">
        <v>2947</v>
      </c>
      <c r="I5416" s="149" t="s">
        <v>8211</v>
      </c>
      <c r="K5416" s="151">
        <v>36265</v>
      </c>
      <c r="L5416" s="149" t="s">
        <v>8212</v>
      </c>
    </row>
    <row r="5417" spans="1:12" x14ac:dyDescent="0.2">
      <c r="A5417" s="149" t="s">
        <v>2920</v>
      </c>
      <c r="D5417" s="149" t="s">
        <v>8213</v>
      </c>
      <c r="E5417" s="149">
        <f t="shared" si="84"/>
        <v>30499999</v>
      </c>
      <c r="F5417" s="149" t="s">
        <v>1250</v>
      </c>
      <c r="G5417" s="149" t="s">
        <v>7696</v>
      </c>
      <c r="H5417" s="149" t="s">
        <v>6243</v>
      </c>
      <c r="I5417" s="149" t="s">
        <v>8831</v>
      </c>
    </row>
    <row r="5418" spans="1:12" x14ac:dyDescent="0.2">
      <c r="A5418" s="149" t="s">
        <v>2920</v>
      </c>
      <c r="D5418" s="149" t="s">
        <v>8214</v>
      </c>
      <c r="E5418" s="149">
        <f t="shared" si="84"/>
        <v>30500101</v>
      </c>
      <c r="F5418" s="149" t="s">
        <v>1250</v>
      </c>
      <c r="G5418" s="149" t="s">
        <v>8215</v>
      </c>
      <c r="H5418" s="149" t="s">
        <v>8216</v>
      </c>
      <c r="I5418" s="149" t="s">
        <v>8217</v>
      </c>
      <c r="K5418" s="151"/>
      <c r="L5418" s="149"/>
    </row>
    <row r="5419" spans="1:12" x14ac:dyDescent="0.2">
      <c r="A5419" s="149" t="s">
        <v>2920</v>
      </c>
      <c r="D5419" s="149" t="s">
        <v>8218</v>
      </c>
      <c r="E5419" s="149">
        <f t="shared" si="84"/>
        <v>30500102</v>
      </c>
      <c r="F5419" s="149" t="s">
        <v>1250</v>
      </c>
      <c r="G5419" s="149" t="s">
        <v>8215</v>
      </c>
      <c r="H5419" s="149" t="s">
        <v>8216</v>
      </c>
      <c r="I5419" s="149" t="s">
        <v>8219</v>
      </c>
      <c r="K5419" s="151"/>
      <c r="L5419" s="149"/>
    </row>
    <row r="5420" spans="1:12" x14ac:dyDescent="0.2">
      <c r="A5420" s="149" t="s">
        <v>2920</v>
      </c>
      <c r="D5420" s="149" t="s">
        <v>8220</v>
      </c>
      <c r="E5420" s="149">
        <f t="shared" si="84"/>
        <v>30500103</v>
      </c>
      <c r="F5420" s="149" t="s">
        <v>1250</v>
      </c>
      <c r="G5420" s="149" t="s">
        <v>8215</v>
      </c>
      <c r="H5420" s="149" t="s">
        <v>8216</v>
      </c>
      <c r="I5420" s="149" t="s">
        <v>11026</v>
      </c>
    </row>
    <row r="5421" spans="1:12" x14ac:dyDescent="0.2">
      <c r="A5421" s="149" t="s">
        <v>2920</v>
      </c>
      <c r="D5421" s="149" t="s">
        <v>11027</v>
      </c>
      <c r="E5421" s="149">
        <f t="shared" si="84"/>
        <v>30500104</v>
      </c>
      <c r="F5421" s="149" t="s">
        <v>1250</v>
      </c>
      <c r="G5421" s="149" t="s">
        <v>8215</v>
      </c>
      <c r="H5421" s="149" t="s">
        <v>8216</v>
      </c>
      <c r="I5421" s="149" t="s">
        <v>11028</v>
      </c>
    </row>
    <row r="5422" spans="1:12" x14ac:dyDescent="0.2">
      <c r="A5422" s="149" t="s">
        <v>2920</v>
      </c>
      <c r="D5422" s="149" t="s">
        <v>11029</v>
      </c>
      <c r="E5422" s="149">
        <f t="shared" si="84"/>
        <v>30500105</v>
      </c>
      <c r="F5422" s="149" t="s">
        <v>1250</v>
      </c>
      <c r="G5422" s="149" t="s">
        <v>8215</v>
      </c>
      <c r="H5422" s="149" t="s">
        <v>8216</v>
      </c>
      <c r="I5422" s="149" t="s">
        <v>14614</v>
      </c>
    </row>
    <row r="5423" spans="1:12" x14ac:dyDescent="0.2">
      <c r="A5423" s="149" t="s">
        <v>2920</v>
      </c>
      <c r="D5423" s="149" t="s">
        <v>8254</v>
      </c>
      <c r="E5423" s="149">
        <f t="shared" si="84"/>
        <v>30500106</v>
      </c>
      <c r="F5423" s="149" t="s">
        <v>1250</v>
      </c>
      <c r="G5423" s="149" t="s">
        <v>8215</v>
      </c>
      <c r="H5423" s="149" t="s">
        <v>8216</v>
      </c>
      <c r="I5423" s="149" t="s">
        <v>8255</v>
      </c>
    </row>
    <row r="5424" spans="1:12" x14ac:dyDescent="0.2">
      <c r="A5424" s="149" t="s">
        <v>2920</v>
      </c>
      <c r="D5424" s="149" t="s">
        <v>8256</v>
      </c>
      <c r="E5424" s="149">
        <f t="shared" si="84"/>
        <v>30500107</v>
      </c>
      <c r="F5424" s="149" t="s">
        <v>1250</v>
      </c>
      <c r="G5424" s="149" t="s">
        <v>8215</v>
      </c>
      <c r="H5424" s="149" t="s">
        <v>8216</v>
      </c>
      <c r="I5424" s="149" t="s">
        <v>8257</v>
      </c>
    </row>
    <row r="5425" spans="1:9" x14ac:dyDescent="0.2">
      <c r="A5425" s="149" t="s">
        <v>2920</v>
      </c>
      <c r="D5425" s="149" t="s">
        <v>8258</v>
      </c>
      <c r="E5425" s="149">
        <f t="shared" si="84"/>
        <v>30500108</v>
      </c>
      <c r="F5425" s="149" t="s">
        <v>1250</v>
      </c>
      <c r="G5425" s="149" t="s">
        <v>8215</v>
      </c>
      <c r="H5425" s="149" t="s">
        <v>8216</v>
      </c>
      <c r="I5425" s="149" t="s">
        <v>8259</v>
      </c>
    </row>
    <row r="5426" spans="1:9" x14ac:dyDescent="0.2">
      <c r="A5426" s="149" t="s">
        <v>2920</v>
      </c>
      <c r="D5426" s="149" t="s">
        <v>8260</v>
      </c>
      <c r="E5426" s="149">
        <f t="shared" si="84"/>
        <v>30500110</v>
      </c>
      <c r="F5426" s="149" t="s">
        <v>1250</v>
      </c>
      <c r="G5426" s="149" t="s">
        <v>8215</v>
      </c>
      <c r="H5426" s="149" t="s">
        <v>8216</v>
      </c>
      <c r="I5426" s="149" t="s">
        <v>8261</v>
      </c>
    </row>
    <row r="5427" spans="1:9" x14ac:dyDescent="0.2">
      <c r="A5427" s="149" t="s">
        <v>2920</v>
      </c>
      <c r="D5427" s="149" t="s">
        <v>8262</v>
      </c>
      <c r="E5427" s="149">
        <f t="shared" si="84"/>
        <v>30500111</v>
      </c>
      <c r="F5427" s="149" t="s">
        <v>1250</v>
      </c>
      <c r="G5427" s="149" t="s">
        <v>8215</v>
      </c>
      <c r="H5427" s="149" t="s">
        <v>8216</v>
      </c>
      <c r="I5427" s="149" t="s">
        <v>8263</v>
      </c>
    </row>
    <row r="5428" spans="1:9" x14ac:dyDescent="0.2">
      <c r="A5428" s="149" t="s">
        <v>2920</v>
      </c>
      <c r="D5428" s="149" t="s">
        <v>8264</v>
      </c>
      <c r="E5428" s="149">
        <f t="shared" si="84"/>
        <v>30500112</v>
      </c>
      <c r="F5428" s="149" t="s">
        <v>1250</v>
      </c>
      <c r="G5428" s="149" t="s">
        <v>8215</v>
      </c>
      <c r="H5428" s="149" t="s">
        <v>8216</v>
      </c>
      <c r="I5428" s="149" t="s">
        <v>8265</v>
      </c>
    </row>
    <row r="5429" spans="1:9" x14ac:dyDescent="0.2">
      <c r="A5429" s="149" t="s">
        <v>2920</v>
      </c>
      <c r="D5429" s="149" t="s">
        <v>8266</v>
      </c>
      <c r="E5429" s="149">
        <f t="shared" si="84"/>
        <v>30500113</v>
      </c>
      <c r="F5429" s="149" t="s">
        <v>1250</v>
      </c>
      <c r="G5429" s="149" t="s">
        <v>8215</v>
      </c>
      <c r="H5429" s="149" t="s">
        <v>8216</v>
      </c>
      <c r="I5429" s="149" t="s">
        <v>8267</v>
      </c>
    </row>
    <row r="5430" spans="1:9" x14ac:dyDescent="0.2">
      <c r="A5430" s="149" t="s">
        <v>2920</v>
      </c>
      <c r="D5430" s="149" t="s">
        <v>8268</v>
      </c>
      <c r="E5430" s="149">
        <f t="shared" si="84"/>
        <v>30500114</v>
      </c>
      <c r="F5430" s="149" t="s">
        <v>1250</v>
      </c>
      <c r="G5430" s="149" t="s">
        <v>8215</v>
      </c>
      <c r="H5430" s="149" t="s">
        <v>8216</v>
      </c>
      <c r="I5430" s="149" t="s">
        <v>8269</v>
      </c>
    </row>
    <row r="5431" spans="1:9" x14ac:dyDescent="0.2">
      <c r="A5431" s="149" t="s">
        <v>2920</v>
      </c>
      <c r="D5431" s="149" t="s">
        <v>8270</v>
      </c>
      <c r="E5431" s="149">
        <f t="shared" si="84"/>
        <v>30500115</v>
      </c>
      <c r="F5431" s="149" t="s">
        <v>1250</v>
      </c>
      <c r="G5431" s="149" t="s">
        <v>8215</v>
      </c>
      <c r="H5431" s="149" t="s">
        <v>8216</v>
      </c>
      <c r="I5431" s="149" t="s">
        <v>8271</v>
      </c>
    </row>
    <row r="5432" spans="1:9" x14ac:dyDescent="0.2">
      <c r="A5432" s="149" t="s">
        <v>2920</v>
      </c>
      <c r="D5432" s="149" t="s">
        <v>8272</v>
      </c>
      <c r="E5432" s="149">
        <f t="shared" si="84"/>
        <v>30500116</v>
      </c>
      <c r="F5432" s="149" t="s">
        <v>1250</v>
      </c>
      <c r="G5432" s="149" t="s">
        <v>8215</v>
      </c>
      <c r="H5432" s="149" t="s">
        <v>8216</v>
      </c>
      <c r="I5432" s="149" t="s">
        <v>8273</v>
      </c>
    </row>
    <row r="5433" spans="1:9" x14ac:dyDescent="0.2">
      <c r="A5433" s="149" t="s">
        <v>2920</v>
      </c>
      <c r="D5433" s="149" t="s">
        <v>8274</v>
      </c>
      <c r="E5433" s="149">
        <f t="shared" si="84"/>
        <v>30500117</v>
      </c>
      <c r="F5433" s="149" t="s">
        <v>1250</v>
      </c>
      <c r="G5433" s="149" t="s">
        <v>8215</v>
      </c>
      <c r="H5433" s="149" t="s">
        <v>8216</v>
      </c>
      <c r="I5433" s="149" t="s">
        <v>11053</v>
      </c>
    </row>
    <row r="5434" spans="1:9" x14ac:dyDescent="0.2">
      <c r="A5434" s="149" t="s">
        <v>2920</v>
      </c>
      <c r="D5434" s="149" t="s">
        <v>11054</v>
      </c>
      <c r="E5434" s="149">
        <f t="shared" si="84"/>
        <v>30500118</v>
      </c>
      <c r="F5434" s="149" t="s">
        <v>1250</v>
      </c>
      <c r="G5434" s="149" t="s">
        <v>8215</v>
      </c>
      <c r="H5434" s="149" t="s">
        <v>8216</v>
      </c>
      <c r="I5434" s="149" t="s">
        <v>11055</v>
      </c>
    </row>
    <row r="5435" spans="1:9" x14ac:dyDescent="0.2">
      <c r="A5435" s="149" t="s">
        <v>2920</v>
      </c>
      <c r="D5435" s="149" t="s">
        <v>11056</v>
      </c>
      <c r="E5435" s="149">
        <f t="shared" si="84"/>
        <v>30500119</v>
      </c>
      <c r="F5435" s="149" t="s">
        <v>1250</v>
      </c>
      <c r="G5435" s="149" t="s">
        <v>8215</v>
      </c>
      <c r="H5435" s="149" t="s">
        <v>8216</v>
      </c>
      <c r="I5435" s="149" t="s">
        <v>11057</v>
      </c>
    </row>
    <row r="5436" spans="1:9" x14ac:dyDescent="0.2">
      <c r="A5436" s="149" t="s">
        <v>2920</v>
      </c>
      <c r="D5436" s="149" t="s">
        <v>11058</v>
      </c>
      <c r="E5436" s="149">
        <f t="shared" si="84"/>
        <v>30500120</v>
      </c>
      <c r="F5436" s="149" t="s">
        <v>1250</v>
      </c>
      <c r="G5436" s="149" t="s">
        <v>8215</v>
      </c>
      <c r="H5436" s="149" t="s">
        <v>8216</v>
      </c>
      <c r="I5436" s="149" t="s">
        <v>11059</v>
      </c>
    </row>
    <row r="5437" spans="1:9" x14ac:dyDescent="0.2">
      <c r="A5437" s="149" t="s">
        <v>2920</v>
      </c>
      <c r="D5437" s="149" t="s">
        <v>11060</v>
      </c>
      <c r="E5437" s="149">
        <f t="shared" si="84"/>
        <v>30500121</v>
      </c>
      <c r="F5437" s="149" t="s">
        <v>1250</v>
      </c>
      <c r="G5437" s="149" t="s">
        <v>8215</v>
      </c>
      <c r="H5437" s="149" t="s">
        <v>8216</v>
      </c>
      <c r="I5437" s="149" t="s">
        <v>11061</v>
      </c>
    </row>
    <row r="5438" spans="1:9" x14ac:dyDescent="0.2">
      <c r="A5438" s="149" t="s">
        <v>2920</v>
      </c>
      <c r="D5438" s="149" t="s">
        <v>11062</v>
      </c>
      <c r="E5438" s="149">
        <f t="shared" si="84"/>
        <v>30500130</v>
      </c>
      <c r="F5438" s="149" t="s">
        <v>1250</v>
      </c>
      <c r="G5438" s="149" t="s">
        <v>8215</v>
      </c>
      <c r="H5438" s="149" t="s">
        <v>8216</v>
      </c>
      <c r="I5438" s="149" t="s">
        <v>11063</v>
      </c>
    </row>
    <row r="5439" spans="1:9" x14ac:dyDescent="0.2">
      <c r="A5439" s="149" t="s">
        <v>2920</v>
      </c>
      <c r="D5439" s="149" t="s">
        <v>11064</v>
      </c>
      <c r="E5439" s="149">
        <f t="shared" si="84"/>
        <v>30500131</v>
      </c>
      <c r="F5439" s="149" t="s">
        <v>1250</v>
      </c>
      <c r="G5439" s="149" t="s">
        <v>8215</v>
      </c>
      <c r="H5439" s="149" t="s">
        <v>8216</v>
      </c>
      <c r="I5439" s="149" t="s">
        <v>11065</v>
      </c>
    </row>
    <row r="5440" spans="1:9" x14ac:dyDescent="0.2">
      <c r="A5440" s="149" t="s">
        <v>2920</v>
      </c>
      <c r="D5440" s="149" t="s">
        <v>11066</v>
      </c>
      <c r="E5440" s="149">
        <f t="shared" si="84"/>
        <v>30500132</v>
      </c>
      <c r="F5440" s="149" t="s">
        <v>1250</v>
      </c>
      <c r="G5440" s="149" t="s">
        <v>8215</v>
      </c>
      <c r="H5440" s="149" t="s">
        <v>8216</v>
      </c>
      <c r="I5440" s="149" t="s">
        <v>11067</v>
      </c>
    </row>
    <row r="5441" spans="1:9" x14ac:dyDescent="0.2">
      <c r="A5441" s="149" t="s">
        <v>2920</v>
      </c>
      <c r="D5441" s="149" t="s">
        <v>11068</v>
      </c>
      <c r="E5441" s="149">
        <f t="shared" si="84"/>
        <v>30500133</v>
      </c>
      <c r="F5441" s="149" t="s">
        <v>1250</v>
      </c>
      <c r="G5441" s="149" t="s">
        <v>8215</v>
      </c>
      <c r="H5441" s="149" t="s">
        <v>8216</v>
      </c>
      <c r="I5441" s="149" t="s">
        <v>11069</v>
      </c>
    </row>
    <row r="5442" spans="1:9" x14ac:dyDescent="0.2">
      <c r="A5442" s="149" t="s">
        <v>2920</v>
      </c>
      <c r="D5442" s="149" t="s">
        <v>11070</v>
      </c>
      <c r="E5442" s="149">
        <f t="shared" ref="E5442:E5505" si="85">VALUE(D5442)</f>
        <v>30500134</v>
      </c>
      <c r="F5442" s="149" t="s">
        <v>1250</v>
      </c>
      <c r="G5442" s="149" t="s">
        <v>8215</v>
      </c>
      <c r="H5442" s="149" t="s">
        <v>8216</v>
      </c>
      <c r="I5442" s="149" t="s">
        <v>11071</v>
      </c>
    </row>
    <row r="5443" spans="1:9" x14ac:dyDescent="0.2">
      <c r="A5443" s="149" t="s">
        <v>2920</v>
      </c>
      <c r="D5443" s="149" t="s">
        <v>11072</v>
      </c>
      <c r="E5443" s="149">
        <f t="shared" si="85"/>
        <v>30500135</v>
      </c>
      <c r="F5443" s="149" t="s">
        <v>1250</v>
      </c>
      <c r="G5443" s="149" t="s">
        <v>8215</v>
      </c>
      <c r="H5443" s="149" t="s">
        <v>8216</v>
      </c>
      <c r="I5443" s="149" t="s">
        <v>11073</v>
      </c>
    </row>
    <row r="5444" spans="1:9" x14ac:dyDescent="0.2">
      <c r="A5444" s="149" t="s">
        <v>2920</v>
      </c>
      <c r="D5444" s="149" t="s">
        <v>11074</v>
      </c>
      <c r="E5444" s="149">
        <f t="shared" si="85"/>
        <v>30500140</v>
      </c>
      <c r="F5444" s="149" t="s">
        <v>1250</v>
      </c>
      <c r="G5444" s="149" t="s">
        <v>8215</v>
      </c>
      <c r="H5444" s="149" t="s">
        <v>8216</v>
      </c>
      <c r="I5444" s="149" t="s">
        <v>11075</v>
      </c>
    </row>
    <row r="5445" spans="1:9" x14ac:dyDescent="0.2">
      <c r="A5445" s="149" t="s">
        <v>2920</v>
      </c>
      <c r="D5445" s="149" t="s">
        <v>11076</v>
      </c>
      <c r="E5445" s="149">
        <f t="shared" si="85"/>
        <v>30500141</v>
      </c>
      <c r="F5445" s="149" t="s">
        <v>1250</v>
      </c>
      <c r="G5445" s="149" t="s">
        <v>8215</v>
      </c>
      <c r="H5445" s="149" t="s">
        <v>8216</v>
      </c>
      <c r="I5445" s="149" t="s">
        <v>11077</v>
      </c>
    </row>
    <row r="5446" spans="1:9" x14ac:dyDescent="0.2">
      <c r="A5446" s="149" t="s">
        <v>2920</v>
      </c>
      <c r="D5446" s="149" t="s">
        <v>11078</v>
      </c>
      <c r="E5446" s="149">
        <f t="shared" si="85"/>
        <v>30500142</v>
      </c>
      <c r="F5446" s="149" t="s">
        <v>1250</v>
      </c>
      <c r="G5446" s="149" t="s">
        <v>8215</v>
      </c>
      <c r="H5446" s="149" t="s">
        <v>8216</v>
      </c>
      <c r="I5446" s="149" t="s">
        <v>11079</v>
      </c>
    </row>
    <row r="5447" spans="1:9" x14ac:dyDescent="0.2">
      <c r="A5447" s="149" t="s">
        <v>2920</v>
      </c>
      <c r="D5447" s="149" t="s">
        <v>11080</v>
      </c>
      <c r="E5447" s="149">
        <f t="shared" si="85"/>
        <v>30500143</v>
      </c>
      <c r="F5447" s="149" t="s">
        <v>1250</v>
      </c>
      <c r="G5447" s="149" t="s">
        <v>8215</v>
      </c>
      <c r="H5447" s="149" t="s">
        <v>8216</v>
      </c>
      <c r="I5447" s="149" t="s">
        <v>13770</v>
      </c>
    </row>
    <row r="5448" spans="1:9" x14ac:dyDescent="0.2">
      <c r="A5448" s="149" t="s">
        <v>2920</v>
      </c>
      <c r="D5448" s="149" t="s">
        <v>13771</v>
      </c>
      <c r="E5448" s="149">
        <f t="shared" si="85"/>
        <v>30500144</v>
      </c>
      <c r="F5448" s="149" t="s">
        <v>1250</v>
      </c>
      <c r="G5448" s="149" t="s">
        <v>8215</v>
      </c>
      <c r="H5448" s="149" t="s">
        <v>8216</v>
      </c>
      <c r="I5448" s="149" t="s">
        <v>13772</v>
      </c>
    </row>
    <row r="5449" spans="1:9" x14ac:dyDescent="0.2">
      <c r="A5449" s="149" t="s">
        <v>2920</v>
      </c>
      <c r="D5449" s="149" t="s">
        <v>13773</v>
      </c>
      <c r="E5449" s="149">
        <f t="shared" si="85"/>
        <v>30500145</v>
      </c>
      <c r="F5449" s="149" t="s">
        <v>1250</v>
      </c>
      <c r="G5449" s="149" t="s">
        <v>8215</v>
      </c>
      <c r="H5449" s="149" t="s">
        <v>8216</v>
      </c>
      <c r="I5449" s="149" t="s">
        <v>13774</v>
      </c>
    </row>
    <row r="5450" spans="1:9" x14ac:dyDescent="0.2">
      <c r="A5450" s="149" t="s">
        <v>2920</v>
      </c>
      <c r="D5450" s="149" t="s">
        <v>13775</v>
      </c>
      <c r="E5450" s="149">
        <f t="shared" si="85"/>
        <v>30500146</v>
      </c>
      <c r="F5450" s="149" t="s">
        <v>1250</v>
      </c>
      <c r="G5450" s="149" t="s">
        <v>8215</v>
      </c>
      <c r="H5450" s="149" t="s">
        <v>8216</v>
      </c>
      <c r="I5450" s="149" t="s">
        <v>13776</v>
      </c>
    </row>
    <row r="5451" spans="1:9" x14ac:dyDescent="0.2">
      <c r="A5451" s="149" t="s">
        <v>2920</v>
      </c>
      <c r="D5451" s="149" t="s">
        <v>13777</v>
      </c>
      <c r="E5451" s="149">
        <f t="shared" si="85"/>
        <v>30500147</v>
      </c>
      <c r="F5451" s="149" t="s">
        <v>1250</v>
      </c>
      <c r="G5451" s="149" t="s">
        <v>8215</v>
      </c>
      <c r="H5451" s="149" t="s">
        <v>8216</v>
      </c>
      <c r="I5451" s="149" t="s">
        <v>13778</v>
      </c>
    </row>
    <row r="5452" spans="1:9" x14ac:dyDescent="0.2">
      <c r="A5452" s="149" t="s">
        <v>2920</v>
      </c>
      <c r="D5452" s="149" t="s">
        <v>13779</v>
      </c>
      <c r="E5452" s="149">
        <f t="shared" si="85"/>
        <v>30500150</v>
      </c>
      <c r="F5452" s="149" t="s">
        <v>1250</v>
      </c>
      <c r="G5452" s="149" t="s">
        <v>8215</v>
      </c>
      <c r="H5452" s="149" t="s">
        <v>8216</v>
      </c>
      <c r="I5452" s="149" t="s">
        <v>13780</v>
      </c>
    </row>
    <row r="5453" spans="1:9" x14ac:dyDescent="0.2">
      <c r="A5453" s="149" t="s">
        <v>2920</v>
      </c>
      <c r="D5453" s="149" t="s">
        <v>13781</v>
      </c>
      <c r="E5453" s="149">
        <f t="shared" si="85"/>
        <v>30500151</v>
      </c>
      <c r="F5453" s="149" t="s">
        <v>1250</v>
      </c>
      <c r="G5453" s="149" t="s">
        <v>8215</v>
      </c>
      <c r="H5453" s="149" t="s">
        <v>8216</v>
      </c>
      <c r="I5453" s="149" t="s">
        <v>13782</v>
      </c>
    </row>
    <row r="5454" spans="1:9" x14ac:dyDescent="0.2">
      <c r="A5454" s="149" t="s">
        <v>2920</v>
      </c>
      <c r="D5454" s="149" t="s">
        <v>13783</v>
      </c>
      <c r="E5454" s="149">
        <f t="shared" si="85"/>
        <v>30500152</v>
      </c>
      <c r="F5454" s="149" t="s">
        <v>1250</v>
      </c>
      <c r="G5454" s="149" t="s">
        <v>8215</v>
      </c>
      <c r="H5454" s="149" t="s">
        <v>8216</v>
      </c>
      <c r="I5454" s="149" t="s">
        <v>13784</v>
      </c>
    </row>
    <row r="5455" spans="1:9" x14ac:dyDescent="0.2">
      <c r="A5455" s="149" t="s">
        <v>2920</v>
      </c>
      <c r="D5455" s="149" t="s">
        <v>13785</v>
      </c>
      <c r="E5455" s="149">
        <f t="shared" si="85"/>
        <v>30500153</v>
      </c>
      <c r="F5455" s="149" t="s">
        <v>1250</v>
      </c>
      <c r="G5455" s="149" t="s">
        <v>8215</v>
      </c>
      <c r="H5455" s="149" t="s">
        <v>8216</v>
      </c>
      <c r="I5455" s="149" t="s">
        <v>13786</v>
      </c>
    </row>
    <row r="5456" spans="1:9" x14ac:dyDescent="0.2">
      <c r="A5456" s="149" t="s">
        <v>2920</v>
      </c>
      <c r="D5456" s="149" t="s">
        <v>13787</v>
      </c>
      <c r="E5456" s="149">
        <f t="shared" si="85"/>
        <v>30500154</v>
      </c>
      <c r="F5456" s="149" t="s">
        <v>1250</v>
      </c>
      <c r="G5456" s="149" t="s">
        <v>8215</v>
      </c>
      <c r="H5456" s="149" t="s">
        <v>8216</v>
      </c>
      <c r="I5456" s="149" t="s">
        <v>13788</v>
      </c>
    </row>
    <row r="5457" spans="1:12" x14ac:dyDescent="0.2">
      <c r="A5457" s="149" t="s">
        <v>2920</v>
      </c>
      <c r="D5457" s="149" t="s">
        <v>13789</v>
      </c>
      <c r="E5457" s="149">
        <f t="shared" si="85"/>
        <v>30500198</v>
      </c>
      <c r="F5457" s="149" t="s">
        <v>1250</v>
      </c>
      <c r="G5457" s="149" t="s">
        <v>8215</v>
      </c>
      <c r="H5457" s="149" t="s">
        <v>8216</v>
      </c>
      <c r="I5457" s="149" t="s">
        <v>6243</v>
      </c>
    </row>
    <row r="5458" spans="1:12" x14ac:dyDescent="0.2">
      <c r="A5458" s="149" t="s">
        <v>2920</v>
      </c>
      <c r="D5458" s="149" t="s">
        <v>13790</v>
      </c>
      <c r="E5458" s="149">
        <f t="shared" si="85"/>
        <v>30500199</v>
      </c>
      <c r="F5458" s="149" t="s">
        <v>1250</v>
      </c>
      <c r="G5458" s="149" t="s">
        <v>8215</v>
      </c>
      <c r="H5458" s="149" t="s">
        <v>8216</v>
      </c>
      <c r="I5458" s="149" t="s">
        <v>10012</v>
      </c>
    </row>
    <row r="5459" spans="1:12" x14ac:dyDescent="0.2">
      <c r="A5459" s="149" t="s">
        <v>2920</v>
      </c>
      <c r="D5459" s="149" t="s">
        <v>13791</v>
      </c>
      <c r="E5459" s="149">
        <f t="shared" si="85"/>
        <v>30500201</v>
      </c>
      <c r="F5459" s="149" t="s">
        <v>1250</v>
      </c>
      <c r="G5459" s="149" t="s">
        <v>8215</v>
      </c>
      <c r="H5459" s="149" t="s">
        <v>13792</v>
      </c>
      <c r="I5459" s="149" t="s">
        <v>13793</v>
      </c>
    </row>
    <row r="5460" spans="1:12" x14ac:dyDescent="0.2">
      <c r="A5460" s="149" t="s">
        <v>2920</v>
      </c>
      <c r="D5460" s="149" t="s">
        <v>13794</v>
      </c>
      <c r="E5460" s="149">
        <f t="shared" si="85"/>
        <v>30500202</v>
      </c>
      <c r="F5460" s="149" t="s">
        <v>1250</v>
      </c>
      <c r="G5460" s="149" t="s">
        <v>8215</v>
      </c>
      <c r="H5460" s="149" t="s">
        <v>13792</v>
      </c>
      <c r="I5460" s="149" t="s">
        <v>13795</v>
      </c>
      <c r="K5460" s="151">
        <v>36866</v>
      </c>
      <c r="L5460" s="149" t="s">
        <v>13796</v>
      </c>
    </row>
    <row r="5461" spans="1:12" x14ac:dyDescent="0.2">
      <c r="A5461" s="149" t="s">
        <v>2920</v>
      </c>
      <c r="D5461" s="149" t="s">
        <v>13797</v>
      </c>
      <c r="E5461" s="149">
        <f t="shared" si="85"/>
        <v>30500203</v>
      </c>
      <c r="F5461" s="149" t="s">
        <v>1250</v>
      </c>
      <c r="G5461" s="149" t="s">
        <v>8215</v>
      </c>
      <c r="H5461" s="149" t="s">
        <v>13792</v>
      </c>
      <c r="I5461" s="149" t="s">
        <v>2376</v>
      </c>
    </row>
    <row r="5462" spans="1:12" x14ac:dyDescent="0.2">
      <c r="A5462" s="149" t="s">
        <v>2920</v>
      </c>
      <c r="D5462" s="149" t="s">
        <v>13798</v>
      </c>
      <c r="E5462" s="149">
        <f t="shared" si="85"/>
        <v>30500204</v>
      </c>
      <c r="F5462" s="149" t="s">
        <v>1250</v>
      </c>
      <c r="G5462" s="149" t="s">
        <v>8215</v>
      </c>
      <c r="H5462" s="149" t="s">
        <v>13792</v>
      </c>
      <c r="I5462" s="149" t="s">
        <v>13799</v>
      </c>
    </row>
    <row r="5463" spans="1:12" x14ac:dyDescent="0.2">
      <c r="A5463" s="149" t="s">
        <v>2920</v>
      </c>
      <c r="D5463" s="149" t="s">
        <v>13800</v>
      </c>
      <c r="E5463" s="149">
        <f t="shared" si="85"/>
        <v>30500205</v>
      </c>
      <c r="F5463" s="149" t="s">
        <v>1250</v>
      </c>
      <c r="G5463" s="149" t="s">
        <v>8215</v>
      </c>
      <c r="H5463" s="149" t="s">
        <v>13792</v>
      </c>
      <c r="I5463" s="149" t="s">
        <v>13801</v>
      </c>
      <c r="K5463" s="151">
        <v>36866</v>
      </c>
      <c r="L5463" s="149" t="s">
        <v>13802</v>
      </c>
    </row>
    <row r="5464" spans="1:12" x14ac:dyDescent="0.2">
      <c r="A5464" s="149" t="s">
        <v>2920</v>
      </c>
      <c r="D5464" s="149" t="s">
        <v>13803</v>
      </c>
      <c r="E5464" s="149">
        <f t="shared" si="85"/>
        <v>30500206</v>
      </c>
      <c r="F5464" s="149" t="s">
        <v>1250</v>
      </c>
      <c r="G5464" s="149" t="s">
        <v>8215</v>
      </c>
      <c r="H5464" s="149" t="s">
        <v>13792</v>
      </c>
      <c r="I5464" s="149" t="s">
        <v>13804</v>
      </c>
      <c r="K5464" s="151">
        <v>36866</v>
      </c>
      <c r="L5464" s="149" t="s">
        <v>13805</v>
      </c>
    </row>
    <row r="5465" spans="1:12" x14ac:dyDescent="0.2">
      <c r="A5465" s="149" t="s">
        <v>2920</v>
      </c>
      <c r="D5465" s="149" t="s">
        <v>13806</v>
      </c>
      <c r="E5465" s="149">
        <f t="shared" si="85"/>
        <v>30500207</v>
      </c>
      <c r="F5465" s="149" t="s">
        <v>1250</v>
      </c>
      <c r="G5465" s="149" t="s">
        <v>8215</v>
      </c>
      <c r="H5465" s="149" t="s">
        <v>13792</v>
      </c>
      <c r="I5465" s="149" t="s">
        <v>11103</v>
      </c>
      <c r="K5465" s="151">
        <v>36866</v>
      </c>
      <c r="L5465" s="149" t="s">
        <v>13805</v>
      </c>
    </row>
    <row r="5466" spans="1:12" x14ac:dyDescent="0.2">
      <c r="A5466" s="149" t="s">
        <v>2920</v>
      </c>
      <c r="D5466" s="149" t="s">
        <v>11104</v>
      </c>
      <c r="E5466" s="149">
        <f t="shared" si="85"/>
        <v>30500208</v>
      </c>
      <c r="F5466" s="149" t="s">
        <v>1250</v>
      </c>
      <c r="G5466" s="149" t="s">
        <v>8215</v>
      </c>
      <c r="H5466" s="149" t="s">
        <v>13792</v>
      </c>
      <c r="I5466" s="149" t="s">
        <v>11105</v>
      </c>
      <c r="K5466" s="151">
        <v>36866</v>
      </c>
      <c r="L5466" s="149" t="s">
        <v>13805</v>
      </c>
    </row>
    <row r="5467" spans="1:12" x14ac:dyDescent="0.2">
      <c r="A5467" s="149" t="s">
        <v>2920</v>
      </c>
      <c r="D5467" s="149" t="s">
        <v>11106</v>
      </c>
      <c r="E5467" s="149">
        <f t="shared" si="85"/>
        <v>30500209</v>
      </c>
      <c r="F5467" s="149" t="s">
        <v>1250</v>
      </c>
      <c r="G5467" s="149" t="s">
        <v>8215</v>
      </c>
      <c r="H5467" s="149" t="s">
        <v>13792</v>
      </c>
      <c r="I5467" s="149" t="s">
        <v>11107</v>
      </c>
      <c r="K5467" s="151">
        <v>36866</v>
      </c>
      <c r="L5467" s="149" t="s">
        <v>13805</v>
      </c>
    </row>
    <row r="5468" spans="1:12" x14ac:dyDescent="0.2">
      <c r="A5468" s="149" t="s">
        <v>2920</v>
      </c>
      <c r="D5468" s="149" t="s">
        <v>11108</v>
      </c>
      <c r="E5468" s="149">
        <f t="shared" si="85"/>
        <v>30500210</v>
      </c>
      <c r="F5468" s="149" t="s">
        <v>1250</v>
      </c>
      <c r="G5468" s="149" t="s">
        <v>8215</v>
      </c>
      <c r="H5468" s="149" t="s">
        <v>13792</v>
      </c>
      <c r="I5468" s="149" t="s">
        <v>11109</v>
      </c>
    </row>
    <row r="5469" spans="1:12" x14ac:dyDescent="0.2">
      <c r="A5469" s="149" t="s">
        <v>2920</v>
      </c>
      <c r="D5469" s="149" t="s">
        <v>11110</v>
      </c>
      <c r="E5469" s="149">
        <f t="shared" si="85"/>
        <v>30500211</v>
      </c>
      <c r="F5469" s="149" t="s">
        <v>1250</v>
      </c>
      <c r="G5469" s="149" t="s">
        <v>8215</v>
      </c>
      <c r="H5469" s="149" t="s">
        <v>13792</v>
      </c>
      <c r="I5469" s="149" t="s">
        <v>11111</v>
      </c>
    </row>
    <row r="5470" spans="1:12" x14ac:dyDescent="0.2">
      <c r="A5470" s="149" t="s">
        <v>2920</v>
      </c>
      <c r="D5470" s="149" t="s">
        <v>11112</v>
      </c>
      <c r="E5470" s="149">
        <f t="shared" si="85"/>
        <v>30500212</v>
      </c>
      <c r="F5470" s="149" t="s">
        <v>1250</v>
      </c>
      <c r="G5470" s="149" t="s">
        <v>8215</v>
      </c>
      <c r="H5470" s="149" t="s">
        <v>13792</v>
      </c>
      <c r="I5470" s="149" t="s">
        <v>11113</v>
      </c>
      <c r="K5470" s="151">
        <v>36866</v>
      </c>
      <c r="L5470" s="149" t="s">
        <v>11114</v>
      </c>
    </row>
    <row r="5471" spans="1:12" x14ac:dyDescent="0.2">
      <c r="A5471" s="149" t="s">
        <v>2920</v>
      </c>
      <c r="D5471" s="149" t="s">
        <v>11115</v>
      </c>
      <c r="E5471" s="149">
        <f t="shared" si="85"/>
        <v>30500213</v>
      </c>
      <c r="F5471" s="149" t="s">
        <v>1250</v>
      </c>
      <c r="G5471" s="149" t="s">
        <v>8215</v>
      </c>
      <c r="H5471" s="149" t="s">
        <v>13792</v>
      </c>
      <c r="I5471" s="149" t="s">
        <v>11116</v>
      </c>
    </row>
    <row r="5472" spans="1:12" x14ac:dyDescent="0.2">
      <c r="A5472" s="149" t="s">
        <v>2920</v>
      </c>
      <c r="D5472" s="149" t="s">
        <v>11117</v>
      </c>
      <c r="E5472" s="149">
        <f t="shared" si="85"/>
        <v>30500214</v>
      </c>
      <c r="F5472" s="149" t="s">
        <v>1250</v>
      </c>
      <c r="G5472" s="149" t="s">
        <v>8215</v>
      </c>
      <c r="H5472" s="149" t="s">
        <v>13792</v>
      </c>
      <c r="I5472" s="149" t="s">
        <v>11118</v>
      </c>
    </row>
    <row r="5473" spans="1:12" x14ac:dyDescent="0.2">
      <c r="A5473" s="149" t="s">
        <v>2920</v>
      </c>
      <c r="D5473" s="149" t="s">
        <v>11119</v>
      </c>
      <c r="E5473" s="149">
        <f t="shared" si="85"/>
        <v>30500215</v>
      </c>
      <c r="F5473" s="149" t="s">
        <v>1250</v>
      </c>
      <c r="G5473" s="149" t="s">
        <v>8215</v>
      </c>
      <c r="H5473" s="149" t="s">
        <v>13792</v>
      </c>
      <c r="I5473" s="149" t="s">
        <v>11120</v>
      </c>
    </row>
    <row r="5474" spans="1:12" x14ac:dyDescent="0.2">
      <c r="A5474" s="149" t="s">
        <v>2920</v>
      </c>
      <c r="D5474" s="149" t="s">
        <v>11121</v>
      </c>
      <c r="E5474" s="149">
        <f t="shared" si="85"/>
        <v>30500216</v>
      </c>
      <c r="F5474" s="149" t="s">
        <v>1250</v>
      </c>
      <c r="G5474" s="149" t="s">
        <v>8215</v>
      </c>
      <c r="H5474" s="149" t="s">
        <v>13792</v>
      </c>
      <c r="I5474" s="149" t="s">
        <v>11122</v>
      </c>
    </row>
    <row r="5475" spans="1:12" x14ac:dyDescent="0.2">
      <c r="A5475" s="149" t="s">
        <v>2920</v>
      </c>
      <c r="D5475" s="149" t="s">
        <v>11123</v>
      </c>
      <c r="E5475" s="149">
        <f t="shared" si="85"/>
        <v>30500217</v>
      </c>
      <c r="F5475" s="149" t="s">
        <v>1250</v>
      </c>
      <c r="G5475" s="149" t="s">
        <v>8215</v>
      </c>
      <c r="H5475" s="149" t="s">
        <v>13792</v>
      </c>
      <c r="I5475" s="149" t="s">
        <v>11124</v>
      </c>
    </row>
    <row r="5476" spans="1:12" x14ac:dyDescent="0.2">
      <c r="A5476" s="149" t="s">
        <v>2920</v>
      </c>
      <c r="D5476" s="149" t="s">
        <v>11125</v>
      </c>
      <c r="E5476" s="149">
        <f t="shared" si="85"/>
        <v>30500220</v>
      </c>
      <c r="F5476" s="149" t="s">
        <v>1250</v>
      </c>
      <c r="G5476" s="149" t="s">
        <v>8215</v>
      </c>
      <c r="H5476" s="149" t="s">
        <v>13792</v>
      </c>
      <c r="I5476" s="149" t="s">
        <v>11126</v>
      </c>
      <c r="K5476" s="151">
        <v>36866</v>
      </c>
      <c r="L5476" s="149" t="s">
        <v>13796</v>
      </c>
    </row>
    <row r="5477" spans="1:12" x14ac:dyDescent="0.2">
      <c r="A5477" s="149" t="s">
        <v>2920</v>
      </c>
      <c r="D5477" s="149" t="s">
        <v>11127</v>
      </c>
      <c r="E5477" s="149">
        <f t="shared" si="85"/>
        <v>30500221</v>
      </c>
      <c r="F5477" s="149" t="s">
        <v>1250</v>
      </c>
      <c r="G5477" s="149" t="s">
        <v>8215</v>
      </c>
      <c r="H5477" s="149" t="s">
        <v>13792</v>
      </c>
      <c r="I5477" s="149" t="s">
        <v>11128</v>
      </c>
    </row>
    <row r="5478" spans="1:12" x14ac:dyDescent="0.2">
      <c r="A5478" s="149" t="s">
        <v>2920</v>
      </c>
      <c r="D5478" s="149" t="s">
        <v>11129</v>
      </c>
      <c r="E5478" s="149">
        <f t="shared" si="85"/>
        <v>30500230</v>
      </c>
      <c r="F5478" s="149" t="s">
        <v>1250</v>
      </c>
      <c r="G5478" s="149" t="s">
        <v>8215</v>
      </c>
      <c r="H5478" s="149" t="s">
        <v>13792</v>
      </c>
      <c r="I5478" s="149" t="s">
        <v>11130</v>
      </c>
      <c r="K5478" s="151">
        <v>36866</v>
      </c>
      <c r="L5478" s="149" t="s">
        <v>13796</v>
      </c>
    </row>
    <row r="5479" spans="1:12" x14ac:dyDescent="0.2">
      <c r="A5479" s="149" t="s">
        <v>2920</v>
      </c>
      <c r="D5479" s="149" t="s">
        <v>11131</v>
      </c>
      <c r="E5479" s="149">
        <f t="shared" si="85"/>
        <v>30500231</v>
      </c>
      <c r="F5479" s="149" t="s">
        <v>1250</v>
      </c>
      <c r="G5479" s="149" t="s">
        <v>8215</v>
      </c>
      <c r="H5479" s="149" t="s">
        <v>13792</v>
      </c>
      <c r="I5479" s="149" t="s">
        <v>11132</v>
      </c>
    </row>
    <row r="5480" spans="1:12" x14ac:dyDescent="0.2">
      <c r="A5480" s="149" t="s">
        <v>2920</v>
      </c>
      <c r="D5480" s="149" t="s">
        <v>11133</v>
      </c>
      <c r="E5480" s="149">
        <f t="shared" si="85"/>
        <v>30500240</v>
      </c>
      <c r="F5480" s="149" t="s">
        <v>1250</v>
      </c>
      <c r="G5480" s="149" t="s">
        <v>8215</v>
      </c>
      <c r="H5480" s="149" t="s">
        <v>13792</v>
      </c>
      <c r="I5480" s="149" t="s">
        <v>11134</v>
      </c>
      <c r="K5480" s="151">
        <v>36866</v>
      </c>
      <c r="L5480" s="149" t="s">
        <v>13796</v>
      </c>
    </row>
    <row r="5481" spans="1:12" x14ac:dyDescent="0.2">
      <c r="A5481" s="149" t="s">
        <v>2920</v>
      </c>
      <c r="D5481" s="149" t="s">
        <v>11135</v>
      </c>
      <c r="E5481" s="149">
        <f t="shared" si="85"/>
        <v>30500241</v>
      </c>
      <c r="F5481" s="149" t="s">
        <v>1250</v>
      </c>
      <c r="G5481" s="149" t="s">
        <v>8215</v>
      </c>
      <c r="H5481" s="149" t="s">
        <v>13792</v>
      </c>
      <c r="I5481" s="149" t="s">
        <v>8335</v>
      </c>
    </row>
    <row r="5482" spans="1:12" x14ac:dyDescent="0.2">
      <c r="A5482" s="149" t="s">
        <v>2920</v>
      </c>
      <c r="D5482" s="149" t="s">
        <v>8336</v>
      </c>
      <c r="E5482" s="149">
        <f t="shared" si="85"/>
        <v>30500242</v>
      </c>
      <c r="F5482" s="149" t="s">
        <v>1250</v>
      </c>
      <c r="G5482" s="149" t="s">
        <v>8215</v>
      </c>
      <c r="H5482" s="149" t="s">
        <v>13792</v>
      </c>
      <c r="I5482" s="149" t="s">
        <v>8337</v>
      </c>
    </row>
    <row r="5483" spans="1:12" x14ac:dyDescent="0.2">
      <c r="A5483" s="149" t="s">
        <v>2920</v>
      </c>
      <c r="D5483" s="149" t="s">
        <v>8338</v>
      </c>
      <c r="E5483" s="149">
        <f t="shared" si="85"/>
        <v>30500245</v>
      </c>
      <c r="F5483" s="149" t="s">
        <v>1250</v>
      </c>
      <c r="G5483" s="149" t="s">
        <v>8215</v>
      </c>
      <c r="H5483" s="149" t="s">
        <v>13792</v>
      </c>
      <c r="I5483" s="149" t="s">
        <v>8339</v>
      </c>
      <c r="J5483" s="151">
        <v>36866</v>
      </c>
    </row>
    <row r="5484" spans="1:12" x14ac:dyDescent="0.2">
      <c r="A5484" s="149" t="s">
        <v>2920</v>
      </c>
      <c r="D5484" s="149" t="s">
        <v>8340</v>
      </c>
      <c r="E5484" s="149">
        <f t="shared" si="85"/>
        <v>30500246</v>
      </c>
      <c r="F5484" s="149" t="s">
        <v>1250</v>
      </c>
      <c r="G5484" s="149" t="s">
        <v>8215</v>
      </c>
      <c r="H5484" s="149" t="s">
        <v>13792</v>
      </c>
      <c r="I5484" s="149" t="s">
        <v>8341</v>
      </c>
      <c r="J5484" s="151">
        <v>36866</v>
      </c>
    </row>
    <row r="5485" spans="1:12" x14ac:dyDescent="0.2">
      <c r="A5485" s="149" t="s">
        <v>2920</v>
      </c>
      <c r="D5485" s="149" t="s">
        <v>8342</v>
      </c>
      <c r="E5485" s="149">
        <f t="shared" si="85"/>
        <v>30500247</v>
      </c>
      <c r="F5485" s="149" t="s">
        <v>1250</v>
      </c>
      <c r="G5485" s="149" t="s">
        <v>8215</v>
      </c>
      <c r="H5485" s="149" t="s">
        <v>13792</v>
      </c>
      <c r="I5485" s="149" t="s">
        <v>8343</v>
      </c>
      <c r="J5485" s="151">
        <v>36866</v>
      </c>
    </row>
    <row r="5486" spans="1:12" x14ac:dyDescent="0.2">
      <c r="A5486" s="149" t="s">
        <v>2920</v>
      </c>
      <c r="D5486" s="149" t="s">
        <v>8344</v>
      </c>
      <c r="E5486" s="149">
        <f t="shared" si="85"/>
        <v>30500250</v>
      </c>
      <c r="F5486" s="149" t="s">
        <v>1250</v>
      </c>
      <c r="G5486" s="149" t="s">
        <v>8215</v>
      </c>
      <c r="H5486" s="149" t="s">
        <v>13792</v>
      </c>
      <c r="I5486" s="149" t="s">
        <v>8345</v>
      </c>
    </row>
    <row r="5487" spans="1:12" x14ac:dyDescent="0.2">
      <c r="A5487" s="149" t="s">
        <v>2920</v>
      </c>
      <c r="D5487" s="149" t="s">
        <v>8346</v>
      </c>
      <c r="E5487" s="149">
        <f t="shared" si="85"/>
        <v>30500251</v>
      </c>
      <c r="F5487" s="149" t="s">
        <v>1250</v>
      </c>
      <c r="G5487" s="149" t="s">
        <v>8215</v>
      </c>
      <c r="H5487" s="149" t="s">
        <v>13792</v>
      </c>
      <c r="I5487" s="149" t="s">
        <v>8347</v>
      </c>
      <c r="K5487" s="151">
        <v>36866</v>
      </c>
      <c r="L5487" s="149" t="s">
        <v>8348</v>
      </c>
    </row>
    <row r="5488" spans="1:12" x14ac:dyDescent="0.2">
      <c r="A5488" s="149" t="s">
        <v>2920</v>
      </c>
      <c r="D5488" s="149" t="s">
        <v>8349</v>
      </c>
      <c r="E5488" s="149">
        <f t="shared" si="85"/>
        <v>30500252</v>
      </c>
      <c r="F5488" s="149" t="s">
        <v>1250</v>
      </c>
      <c r="G5488" s="149" t="s">
        <v>8215</v>
      </c>
      <c r="H5488" s="149" t="s">
        <v>13792</v>
      </c>
      <c r="I5488" s="149" t="s">
        <v>8350</v>
      </c>
      <c r="K5488" s="151">
        <v>36866</v>
      </c>
      <c r="L5488" s="149" t="s">
        <v>8351</v>
      </c>
    </row>
    <row r="5489" spans="1:12" x14ac:dyDescent="0.2">
      <c r="A5489" s="149" t="s">
        <v>2920</v>
      </c>
      <c r="D5489" s="149" t="s">
        <v>8352</v>
      </c>
      <c r="E5489" s="149">
        <f t="shared" si="85"/>
        <v>30500253</v>
      </c>
      <c r="F5489" s="149" t="s">
        <v>1250</v>
      </c>
      <c r="G5489" s="149" t="s">
        <v>8215</v>
      </c>
      <c r="H5489" s="149" t="s">
        <v>13792</v>
      </c>
      <c r="I5489" s="149" t="s">
        <v>8353</v>
      </c>
      <c r="J5489" s="151">
        <v>36866</v>
      </c>
    </row>
    <row r="5490" spans="1:12" x14ac:dyDescent="0.2">
      <c r="A5490" s="149" t="s">
        <v>2920</v>
      </c>
      <c r="D5490" s="149" t="s">
        <v>8354</v>
      </c>
      <c r="E5490" s="149">
        <f t="shared" si="85"/>
        <v>30500255</v>
      </c>
      <c r="F5490" s="149" t="s">
        <v>1250</v>
      </c>
      <c r="G5490" s="149" t="s">
        <v>8215</v>
      </c>
      <c r="H5490" s="149" t="s">
        <v>13792</v>
      </c>
      <c r="I5490" s="149" t="s">
        <v>8355</v>
      </c>
    </row>
    <row r="5491" spans="1:12" x14ac:dyDescent="0.2">
      <c r="A5491" s="149" t="s">
        <v>2920</v>
      </c>
      <c r="D5491" s="149" t="s">
        <v>8356</v>
      </c>
      <c r="E5491" s="149">
        <f t="shared" si="85"/>
        <v>30500256</v>
      </c>
      <c r="F5491" s="149" t="s">
        <v>1250</v>
      </c>
      <c r="G5491" s="149" t="s">
        <v>8215</v>
      </c>
      <c r="H5491" s="149" t="s">
        <v>13792</v>
      </c>
      <c r="I5491" s="149" t="s">
        <v>8357</v>
      </c>
    </row>
    <row r="5492" spans="1:12" x14ac:dyDescent="0.2">
      <c r="A5492" s="149" t="s">
        <v>2920</v>
      </c>
      <c r="D5492" s="149" t="s">
        <v>8358</v>
      </c>
      <c r="E5492" s="149">
        <f t="shared" si="85"/>
        <v>30500257</v>
      </c>
      <c r="F5492" s="149" t="s">
        <v>1250</v>
      </c>
      <c r="G5492" s="149" t="s">
        <v>8215</v>
      </c>
      <c r="H5492" s="149" t="s">
        <v>13792</v>
      </c>
      <c r="I5492" s="149" t="s">
        <v>8359</v>
      </c>
    </row>
    <row r="5493" spans="1:12" x14ac:dyDescent="0.2">
      <c r="A5493" s="149" t="s">
        <v>2920</v>
      </c>
      <c r="D5493" s="149" t="s">
        <v>8360</v>
      </c>
      <c r="E5493" s="149">
        <f t="shared" si="85"/>
        <v>30500258</v>
      </c>
      <c r="F5493" s="149" t="s">
        <v>1250</v>
      </c>
      <c r="G5493" s="149" t="s">
        <v>8215</v>
      </c>
      <c r="H5493" s="149" t="s">
        <v>13792</v>
      </c>
      <c r="I5493" s="149" t="s">
        <v>8361</v>
      </c>
      <c r="K5493" s="151">
        <v>36866</v>
      </c>
      <c r="L5493" s="149" t="s">
        <v>8362</v>
      </c>
    </row>
    <row r="5494" spans="1:12" x14ac:dyDescent="0.2">
      <c r="A5494" s="149" t="s">
        <v>2920</v>
      </c>
      <c r="D5494" s="149" t="s">
        <v>8363</v>
      </c>
      <c r="E5494" s="149">
        <f t="shared" si="85"/>
        <v>30500259</v>
      </c>
      <c r="F5494" s="149" t="s">
        <v>1250</v>
      </c>
      <c r="G5494" s="149" t="s">
        <v>8215</v>
      </c>
      <c r="H5494" s="149" t="s">
        <v>13792</v>
      </c>
      <c r="I5494" s="149" t="s">
        <v>8364</v>
      </c>
      <c r="K5494" s="151">
        <v>36866</v>
      </c>
      <c r="L5494" s="149" t="s">
        <v>8362</v>
      </c>
    </row>
    <row r="5495" spans="1:12" x14ac:dyDescent="0.2">
      <c r="A5495" s="149" t="s">
        <v>2920</v>
      </c>
      <c r="D5495" s="149" t="s">
        <v>8365</v>
      </c>
      <c r="E5495" s="149">
        <f t="shared" si="85"/>
        <v>30500260</v>
      </c>
      <c r="F5495" s="149" t="s">
        <v>1250</v>
      </c>
      <c r="G5495" s="149" t="s">
        <v>8215</v>
      </c>
      <c r="H5495" s="149" t="s">
        <v>13792</v>
      </c>
      <c r="I5495" s="149" t="s">
        <v>8366</v>
      </c>
      <c r="K5495" s="151">
        <v>36866</v>
      </c>
      <c r="L5495" s="149" t="s">
        <v>8362</v>
      </c>
    </row>
    <row r="5496" spans="1:12" x14ac:dyDescent="0.2">
      <c r="A5496" s="149" t="s">
        <v>2920</v>
      </c>
      <c r="D5496" s="149" t="s">
        <v>5423</v>
      </c>
      <c r="E5496" s="149">
        <f t="shared" si="85"/>
        <v>30500261</v>
      </c>
      <c r="F5496" s="149" t="s">
        <v>1250</v>
      </c>
      <c r="G5496" s="149" t="s">
        <v>8215</v>
      </c>
      <c r="H5496" s="149" t="s">
        <v>13792</v>
      </c>
      <c r="I5496" s="149" t="s">
        <v>5424</v>
      </c>
      <c r="J5496" s="151">
        <v>36866</v>
      </c>
    </row>
    <row r="5497" spans="1:12" x14ac:dyDescent="0.2">
      <c r="A5497" s="149" t="s">
        <v>2920</v>
      </c>
      <c r="D5497" s="149" t="s">
        <v>5425</v>
      </c>
      <c r="E5497" s="149">
        <f t="shared" si="85"/>
        <v>30500262</v>
      </c>
      <c r="F5497" s="149" t="s">
        <v>1250</v>
      </c>
      <c r="G5497" s="149" t="s">
        <v>8215</v>
      </c>
      <c r="H5497" s="149" t="s">
        <v>13792</v>
      </c>
      <c r="I5497" s="149" t="s">
        <v>5426</v>
      </c>
      <c r="J5497" s="151">
        <v>36866</v>
      </c>
    </row>
    <row r="5498" spans="1:12" x14ac:dyDescent="0.2">
      <c r="A5498" s="149" t="s">
        <v>2920</v>
      </c>
      <c r="D5498" s="149" t="s">
        <v>5427</v>
      </c>
      <c r="E5498" s="149">
        <f t="shared" si="85"/>
        <v>30500263</v>
      </c>
      <c r="F5498" s="149" t="s">
        <v>1250</v>
      </c>
      <c r="G5498" s="149" t="s">
        <v>8215</v>
      </c>
      <c r="H5498" s="149" t="s">
        <v>13792</v>
      </c>
      <c r="I5498" s="149" t="s">
        <v>5428</v>
      </c>
      <c r="J5498" s="151">
        <v>36866</v>
      </c>
    </row>
    <row r="5499" spans="1:12" x14ac:dyDescent="0.2">
      <c r="A5499" s="149" t="s">
        <v>2920</v>
      </c>
      <c r="D5499" s="149" t="s">
        <v>5429</v>
      </c>
      <c r="E5499" s="149">
        <f t="shared" si="85"/>
        <v>30500270</v>
      </c>
      <c r="F5499" s="149" t="s">
        <v>1250</v>
      </c>
      <c r="G5499" s="149" t="s">
        <v>8215</v>
      </c>
      <c r="H5499" s="149" t="s">
        <v>13792</v>
      </c>
      <c r="I5499" s="149" t="s">
        <v>5430</v>
      </c>
      <c r="J5499" s="151">
        <v>36866</v>
      </c>
    </row>
    <row r="5500" spans="1:12" x14ac:dyDescent="0.2">
      <c r="A5500" s="149" t="s">
        <v>2920</v>
      </c>
      <c r="D5500" s="149" t="s">
        <v>5431</v>
      </c>
      <c r="E5500" s="149">
        <f t="shared" si="85"/>
        <v>30500290</v>
      </c>
      <c r="F5500" s="149" t="s">
        <v>1250</v>
      </c>
      <c r="G5500" s="149" t="s">
        <v>8215</v>
      </c>
      <c r="H5500" s="149" t="s">
        <v>13792</v>
      </c>
      <c r="I5500" s="149" t="s">
        <v>5432</v>
      </c>
    </row>
    <row r="5501" spans="1:12" x14ac:dyDescent="0.2">
      <c r="A5501" s="149" t="s">
        <v>2920</v>
      </c>
      <c r="D5501" s="149" t="s">
        <v>5433</v>
      </c>
      <c r="E5501" s="149">
        <f t="shared" si="85"/>
        <v>30500298</v>
      </c>
      <c r="F5501" s="149" t="s">
        <v>1250</v>
      </c>
      <c r="G5501" s="149" t="s">
        <v>8215</v>
      </c>
      <c r="H5501" s="149" t="s">
        <v>13792</v>
      </c>
      <c r="I5501" s="149" t="s">
        <v>6243</v>
      </c>
    </row>
    <row r="5502" spans="1:12" x14ac:dyDescent="0.2">
      <c r="A5502" s="149" t="s">
        <v>2920</v>
      </c>
      <c r="D5502" s="149" t="s">
        <v>5434</v>
      </c>
      <c r="E5502" s="149">
        <f t="shared" si="85"/>
        <v>30500299</v>
      </c>
      <c r="F5502" s="149" t="s">
        <v>1250</v>
      </c>
      <c r="G5502" s="149" t="s">
        <v>8215</v>
      </c>
      <c r="H5502" s="149" t="s">
        <v>13792</v>
      </c>
      <c r="I5502" s="149" t="s">
        <v>10012</v>
      </c>
    </row>
    <row r="5503" spans="1:12" x14ac:dyDescent="0.2">
      <c r="A5503" s="149" t="s">
        <v>2920</v>
      </c>
      <c r="D5503" s="149" t="s">
        <v>5435</v>
      </c>
      <c r="E5503" s="149">
        <f t="shared" si="85"/>
        <v>30500301</v>
      </c>
      <c r="F5503" s="149" t="s">
        <v>1250</v>
      </c>
      <c r="G5503" s="149" t="s">
        <v>8215</v>
      </c>
      <c r="H5503" s="149" t="s">
        <v>5436</v>
      </c>
      <c r="I5503" s="149" t="s">
        <v>5454</v>
      </c>
    </row>
    <row r="5504" spans="1:12" x14ac:dyDescent="0.2">
      <c r="A5504" s="149" t="s">
        <v>2920</v>
      </c>
      <c r="D5504" s="149" t="s">
        <v>5455</v>
      </c>
      <c r="E5504" s="149">
        <f t="shared" si="85"/>
        <v>30500302</v>
      </c>
      <c r="F5504" s="149" t="s">
        <v>1250</v>
      </c>
      <c r="G5504" s="149" t="s">
        <v>8215</v>
      </c>
      <c r="H5504" s="149" t="s">
        <v>5436</v>
      </c>
      <c r="I5504" s="149" t="s">
        <v>5456</v>
      </c>
    </row>
    <row r="5505" spans="1:9" x14ac:dyDescent="0.2">
      <c r="A5505" s="149" t="s">
        <v>2920</v>
      </c>
      <c r="D5505" s="149" t="s">
        <v>5457</v>
      </c>
      <c r="E5505" s="149">
        <f t="shared" si="85"/>
        <v>30500303</v>
      </c>
      <c r="F5505" s="149" t="s">
        <v>1250</v>
      </c>
      <c r="G5505" s="149" t="s">
        <v>8215</v>
      </c>
      <c r="H5505" s="149" t="s">
        <v>5436</v>
      </c>
      <c r="I5505" s="149" t="s">
        <v>5458</v>
      </c>
    </row>
    <row r="5506" spans="1:9" x14ac:dyDescent="0.2">
      <c r="A5506" s="149" t="s">
        <v>2920</v>
      </c>
      <c r="D5506" s="149" t="s">
        <v>5459</v>
      </c>
      <c r="E5506" s="149">
        <f t="shared" ref="E5506:E5569" si="86">VALUE(D5506)</f>
        <v>30500304</v>
      </c>
      <c r="F5506" s="149" t="s">
        <v>1250</v>
      </c>
      <c r="G5506" s="149" t="s">
        <v>8215</v>
      </c>
      <c r="H5506" s="149" t="s">
        <v>5436</v>
      </c>
      <c r="I5506" s="149" t="s">
        <v>5460</v>
      </c>
    </row>
    <row r="5507" spans="1:9" x14ac:dyDescent="0.2">
      <c r="A5507" s="149" t="s">
        <v>2920</v>
      </c>
      <c r="D5507" s="149" t="s">
        <v>5461</v>
      </c>
      <c r="E5507" s="149">
        <f t="shared" si="86"/>
        <v>30500305</v>
      </c>
      <c r="F5507" s="149" t="s">
        <v>1250</v>
      </c>
      <c r="G5507" s="149" t="s">
        <v>8215</v>
      </c>
      <c r="H5507" s="149" t="s">
        <v>5436</v>
      </c>
      <c r="I5507" s="149" t="s">
        <v>5462</v>
      </c>
    </row>
    <row r="5508" spans="1:9" x14ac:dyDescent="0.2">
      <c r="A5508" s="149" t="s">
        <v>2920</v>
      </c>
      <c r="D5508" s="149" t="s">
        <v>5463</v>
      </c>
      <c r="E5508" s="149">
        <f t="shared" si="86"/>
        <v>30500306</v>
      </c>
      <c r="F5508" s="149" t="s">
        <v>1250</v>
      </c>
      <c r="G5508" s="149" t="s">
        <v>8215</v>
      </c>
      <c r="H5508" s="149" t="s">
        <v>5436</v>
      </c>
      <c r="I5508" s="149" t="s">
        <v>5464</v>
      </c>
    </row>
    <row r="5509" spans="1:9" x14ac:dyDescent="0.2">
      <c r="A5509" s="149" t="s">
        <v>2920</v>
      </c>
      <c r="D5509" s="149" t="s">
        <v>5465</v>
      </c>
      <c r="E5509" s="149">
        <f t="shared" si="86"/>
        <v>30500307</v>
      </c>
      <c r="F5509" s="149" t="s">
        <v>1250</v>
      </c>
      <c r="G5509" s="149" t="s">
        <v>8215</v>
      </c>
      <c r="H5509" s="149" t="s">
        <v>5436</v>
      </c>
      <c r="I5509" s="149" t="s">
        <v>5466</v>
      </c>
    </row>
    <row r="5510" spans="1:9" x14ac:dyDescent="0.2">
      <c r="A5510" s="149" t="s">
        <v>2920</v>
      </c>
      <c r="D5510" s="149" t="s">
        <v>5467</v>
      </c>
      <c r="E5510" s="149">
        <f t="shared" si="86"/>
        <v>30500308</v>
      </c>
      <c r="F5510" s="149" t="s">
        <v>1250</v>
      </c>
      <c r="G5510" s="149" t="s">
        <v>8215</v>
      </c>
      <c r="H5510" s="149" t="s">
        <v>5436</v>
      </c>
      <c r="I5510" s="149" t="s">
        <v>9427</v>
      </c>
    </row>
    <row r="5511" spans="1:9" x14ac:dyDescent="0.2">
      <c r="A5511" s="149" t="s">
        <v>2920</v>
      </c>
      <c r="D5511" s="149" t="s">
        <v>5468</v>
      </c>
      <c r="E5511" s="149">
        <f t="shared" si="86"/>
        <v>30500309</v>
      </c>
      <c r="F5511" s="149" t="s">
        <v>1250</v>
      </c>
      <c r="G5511" s="149" t="s">
        <v>8215</v>
      </c>
      <c r="H5511" s="149" t="s">
        <v>5436</v>
      </c>
      <c r="I5511" s="149" t="s">
        <v>5469</v>
      </c>
    </row>
    <row r="5512" spans="1:9" x14ac:dyDescent="0.2">
      <c r="A5512" s="149" t="s">
        <v>2920</v>
      </c>
      <c r="D5512" s="149" t="s">
        <v>5470</v>
      </c>
      <c r="E5512" s="149">
        <f t="shared" si="86"/>
        <v>30500310</v>
      </c>
      <c r="F5512" s="149" t="s">
        <v>1250</v>
      </c>
      <c r="G5512" s="149" t="s">
        <v>8215</v>
      </c>
      <c r="H5512" s="149" t="s">
        <v>5436</v>
      </c>
      <c r="I5512" s="149" t="s">
        <v>8423</v>
      </c>
    </row>
    <row r="5513" spans="1:9" x14ac:dyDescent="0.2">
      <c r="A5513" s="149" t="s">
        <v>2920</v>
      </c>
      <c r="D5513" s="149" t="s">
        <v>8424</v>
      </c>
      <c r="E5513" s="149">
        <f t="shared" si="86"/>
        <v>30500311</v>
      </c>
      <c r="F5513" s="149" t="s">
        <v>1250</v>
      </c>
      <c r="G5513" s="149" t="s">
        <v>8215</v>
      </c>
      <c r="H5513" s="149" t="s">
        <v>5436</v>
      </c>
      <c r="I5513" s="149" t="s">
        <v>8425</v>
      </c>
    </row>
    <row r="5514" spans="1:9" x14ac:dyDescent="0.2">
      <c r="A5514" s="149" t="s">
        <v>2920</v>
      </c>
      <c r="D5514" s="149" t="s">
        <v>8426</v>
      </c>
      <c r="E5514" s="149">
        <f t="shared" si="86"/>
        <v>30500312</v>
      </c>
      <c r="F5514" s="149" t="s">
        <v>1250</v>
      </c>
      <c r="G5514" s="149" t="s">
        <v>8215</v>
      </c>
      <c r="H5514" s="149" t="s">
        <v>5436</v>
      </c>
      <c r="I5514" s="149" t="s">
        <v>8427</v>
      </c>
    </row>
    <row r="5515" spans="1:9" x14ac:dyDescent="0.2">
      <c r="A5515" s="149" t="s">
        <v>2920</v>
      </c>
      <c r="D5515" s="149" t="s">
        <v>8428</v>
      </c>
      <c r="E5515" s="149">
        <f t="shared" si="86"/>
        <v>30500313</v>
      </c>
      <c r="F5515" s="149" t="s">
        <v>1250</v>
      </c>
      <c r="G5515" s="149" t="s">
        <v>8215</v>
      </c>
      <c r="H5515" s="149" t="s">
        <v>5436</v>
      </c>
      <c r="I5515" s="149" t="s">
        <v>8429</v>
      </c>
    </row>
    <row r="5516" spans="1:9" x14ac:dyDescent="0.2">
      <c r="A5516" s="149" t="s">
        <v>2920</v>
      </c>
      <c r="D5516" s="149" t="s">
        <v>8430</v>
      </c>
      <c r="E5516" s="149">
        <f t="shared" si="86"/>
        <v>30500314</v>
      </c>
      <c r="F5516" s="149" t="s">
        <v>1250</v>
      </c>
      <c r="G5516" s="149" t="s">
        <v>8215</v>
      </c>
      <c r="H5516" s="149" t="s">
        <v>5436</v>
      </c>
      <c r="I5516" s="149" t="s">
        <v>8431</v>
      </c>
    </row>
    <row r="5517" spans="1:9" x14ac:dyDescent="0.2">
      <c r="A5517" s="149" t="s">
        <v>2920</v>
      </c>
      <c r="D5517" s="149" t="s">
        <v>8432</v>
      </c>
      <c r="E5517" s="149">
        <f t="shared" si="86"/>
        <v>30500315</v>
      </c>
      <c r="F5517" s="149" t="s">
        <v>1250</v>
      </c>
      <c r="G5517" s="149" t="s">
        <v>8215</v>
      </c>
      <c r="H5517" s="149" t="s">
        <v>5436</v>
      </c>
      <c r="I5517" s="149" t="s">
        <v>8433</v>
      </c>
    </row>
    <row r="5518" spans="1:9" x14ac:dyDescent="0.2">
      <c r="A5518" s="149" t="s">
        <v>2920</v>
      </c>
      <c r="D5518" s="149" t="s">
        <v>8434</v>
      </c>
      <c r="E5518" s="149">
        <f t="shared" si="86"/>
        <v>30500316</v>
      </c>
      <c r="F5518" s="149" t="s">
        <v>1250</v>
      </c>
      <c r="G5518" s="149" t="s">
        <v>8215</v>
      </c>
      <c r="H5518" s="149" t="s">
        <v>5436</v>
      </c>
      <c r="I5518" s="149" t="s">
        <v>8435</v>
      </c>
    </row>
    <row r="5519" spans="1:9" x14ac:dyDescent="0.2">
      <c r="A5519" s="149" t="s">
        <v>2920</v>
      </c>
      <c r="D5519" s="149" t="s">
        <v>8436</v>
      </c>
      <c r="E5519" s="149">
        <f t="shared" si="86"/>
        <v>30500317</v>
      </c>
      <c r="F5519" s="149" t="s">
        <v>1250</v>
      </c>
      <c r="G5519" s="149" t="s">
        <v>8215</v>
      </c>
      <c r="H5519" s="149" t="s">
        <v>5436</v>
      </c>
      <c r="I5519" s="149" t="s">
        <v>7643</v>
      </c>
    </row>
    <row r="5520" spans="1:9" x14ac:dyDescent="0.2">
      <c r="A5520" s="149" t="s">
        <v>2920</v>
      </c>
      <c r="D5520" s="149" t="s">
        <v>8437</v>
      </c>
      <c r="E5520" s="149">
        <f t="shared" si="86"/>
        <v>30500318</v>
      </c>
      <c r="F5520" s="149" t="s">
        <v>1250</v>
      </c>
      <c r="G5520" s="149" t="s">
        <v>8215</v>
      </c>
      <c r="H5520" s="149" t="s">
        <v>5436</v>
      </c>
      <c r="I5520" s="149" t="s">
        <v>8438</v>
      </c>
    </row>
    <row r="5521" spans="1:9" x14ac:dyDescent="0.2">
      <c r="A5521" s="149" t="s">
        <v>2920</v>
      </c>
      <c r="D5521" s="149" t="s">
        <v>8439</v>
      </c>
      <c r="E5521" s="149">
        <f t="shared" si="86"/>
        <v>30500319</v>
      </c>
      <c r="F5521" s="149" t="s">
        <v>1250</v>
      </c>
      <c r="G5521" s="149" t="s">
        <v>8215</v>
      </c>
      <c r="H5521" s="149" t="s">
        <v>5436</v>
      </c>
      <c r="I5521" s="149" t="s">
        <v>8440</v>
      </c>
    </row>
    <row r="5522" spans="1:9" x14ac:dyDescent="0.2">
      <c r="A5522" s="149" t="s">
        <v>2920</v>
      </c>
      <c r="D5522" s="149" t="s">
        <v>8441</v>
      </c>
      <c r="E5522" s="149">
        <f t="shared" si="86"/>
        <v>30500321</v>
      </c>
      <c r="F5522" s="149" t="s">
        <v>1250</v>
      </c>
      <c r="G5522" s="149" t="s">
        <v>8215</v>
      </c>
      <c r="H5522" s="149" t="s">
        <v>5436</v>
      </c>
      <c r="I5522" s="149" t="s">
        <v>2383</v>
      </c>
    </row>
    <row r="5523" spans="1:9" x14ac:dyDescent="0.2">
      <c r="A5523" s="149" t="s">
        <v>2920</v>
      </c>
      <c r="D5523" s="149" t="s">
        <v>8442</v>
      </c>
      <c r="E5523" s="149">
        <f t="shared" si="86"/>
        <v>30500322</v>
      </c>
      <c r="F5523" s="149" t="s">
        <v>1250</v>
      </c>
      <c r="G5523" s="149" t="s">
        <v>8215</v>
      </c>
      <c r="H5523" s="149" t="s">
        <v>5436</v>
      </c>
      <c r="I5523" s="149" t="s">
        <v>8443</v>
      </c>
    </row>
    <row r="5524" spans="1:9" x14ac:dyDescent="0.2">
      <c r="A5524" s="149" t="s">
        <v>2920</v>
      </c>
      <c r="D5524" s="149" t="s">
        <v>8444</v>
      </c>
      <c r="E5524" s="149">
        <f t="shared" si="86"/>
        <v>30500330</v>
      </c>
      <c r="F5524" s="149" t="s">
        <v>1250</v>
      </c>
      <c r="G5524" s="149" t="s">
        <v>8215</v>
      </c>
      <c r="H5524" s="149" t="s">
        <v>5436</v>
      </c>
      <c r="I5524" s="149" t="s">
        <v>5501</v>
      </c>
    </row>
    <row r="5525" spans="1:9" x14ac:dyDescent="0.2">
      <c r="A5525" s="149" t="s">
        <v>2920</v>
      </c>
      <c r="D5525" s="149" t="s">
        <v>5502</v>
      </c>
      <c r="E5525" s="149">
        <f t="shared" si="86"/>
        <v>30500331</v>
      </c>
      <c r="F5525" s="149" t="s">
        <v>1250</v>
      </c>
      <c r="G5525" s="149" t="s">
        <v>8215</v>
      </c>
      <c r="H5525" s="149" t="s">
        <v>5436</v>
      </c>
      <c r="I5525" s="149" t="s">
        <v>5503</v>
      </c>
    </row>
    <row r="5526" spans="1:9" x14ac:dyDescent="0.2">
      <c r="A5526" s="149" t="s">
        <v>2920</v>
      </c>
      <c r="D5526" s="149" t="s">
        <v>5504</v>
      </c>
      <c r="E5526" s="149">
        <f t="shared" si="86"/>
        <v>30500332</v>
      </c>
      <c r="F5526" s="149" t="s">
        <v>1250</v>
      </c>
      <c r="G5526" s="149" t="s">
        <v>8215</v>
      </c>
      <c r="H5526" s="149" t="s">
        <v>5436</v>
      </c>
      <c r="I5526" s="149" t="s">
        <v>5505</v>
      </c>
    </row>
    <row r="5527" spans="1:9" x14ac:dyDescent="0.2">
      <c r="A5527" s="149" t="s">
        <v>2920</v>
      </c>
      <c r="D5527" s="149" t="s">
        <v>5506</v>
      </c>
      <c r="E5527" s="149">
        <f t="shared" si="86"/>
        <v>30500333</v>
      </c>
      <c r="F5527" s="149" t="s">
        <v>1250</v>
      </c>
      <c r="G5527" s="149" t="s">
        <v>8215</v>
      </c>
      <c r="H5527" s="149" t="s">
        <v>5436</v>
      </c>
      <c r="I5527" s="149" t="s">
        <v>5507</v>
      </c>
    </row>
    <row r="5528" spans="1:9" x14ac:dyDescent="0.2">
      <c r="A5528" s="149" t="s">
        <v>2920</v>
      </c>
      <c r="D5528" s="149" t="s">
        <v>5508</v>
      </c>
      <c r="E5528" s="149">
        <f t="shared" si="86"/>
        <v>30500334</v>
      </c>
      <c r="F5528" s="149" t="s">
        <v>1250</v>
      </c>
      <c r="G5528" s="149" t="s">
        <v>8215</v>
      </c>
      <c r="H5528" s="149" t="s">
        <v>5436</v>
      </c>
      <c r="I5528" s="149" t="s">
        <v>5509</v>
      </c>
    </row>
    <row r="5529" spans="1:9" x14ac:dyDescent="0.2">
      <c r="A5529" s="149" t="s">
        <v>2920</v>
      </c>
      <c r="D5529" s="149" t="s">
        <v>5510</v>
      </c>
      <c r="E5529" s="149">
        <f t="shared" si="86"/>
        <v>30500335</v>
      </c>
      <c r="F5529" s="149" t="s">
        <v>1250</v>
      </c>
      <c r="G5529" s="149" t="s">
        <v>8215</v>
      </c>
      <c r="H5529" s="149" t="s">
        <v>5436</v>
      </c>
      <c r="I5529" s="149" t="s">
        <v>5511</v>
      </c>
    </row>
    <row r="5530" spans="1:9" x14ac:dyDescent="0.2">
      <c r="A5530" s="149" t="s">
        <v>2920</v>
      </c>
      <c r="D5530" s="149" t="s">
        <v>5512</v>
      </c>
      <c r="E5530" s="149">
        <f t="shared" si="86"/>
        <v>30500340</v>
      </c>
      <c r="F5530" s="149" t="s">
        <v>1250</v>
      </c>
      <c r="G5530" s="149" t="s">
        <v>8215</v>
      </c>
      <c r="H5530" s="149" t="s">
        <v>5436</v>
      </c>
      <c r="I5530" s="149" t="s">
        <v>5513</v>
      </c>
    </row>
    <row r="5531" spans="1:9" x14ac:dyDescent="0.2">
      <c r="A5531" s="149" t="s">
        <v>2920</v>
      </c>
      <c r="D5531" s="149" t="s">
        <v>5514</v>
      </c>
      <c r="E5531" s="149">
        <f t="shared" si="86"/>
        <v>30500342</v>
      </c>
      <c r="F5531" s="149" t="s">
        <v>1250</v>
      </c>
      <c r="G5531" s="149" t="s">
        <v>8215</v>
      </c>
      <c r="H5531" s="149" t="s">
        <v>5436</v>
      </c>
      <c r="I5531" s="149" t="s">
        <v>5515</v>
      </c>
    </row>
    <row r="5532" spans="1:9" x14ac:dyDescent="0.2">
      <c r="A5532" s="149" t="s">
        <v>2920</v>
      </c>
      <c r="D5532" s="149" t="s">
        <v>5516</v>
      </c>
      <c r="E5532" s="149">
        <f t="shared" si="86"/>
        <v>30500350</v>
      </c>
      <c r="F5532" s="149" t="s">
        <v>1250</v>
      </c>
      <c r="G5532" s="149" t="s">
        <v>8215</v>
      </c>
      <c r="H5532" s="149" t="s">
        <v>5436</v>
      </c>
      <c r="I5532" s="149" t="s">
        <v>5517</v>
      </c>
    </row>
    <row r="5533" spans="1:9" x14ac:dyDescent="0.2">
      <c r="A5533" s="149" t="s">
        <v>2920</v>
      </c>
      <c r="D5533" s="149" t="s">
        <v>5518</v>
      </c>
      <c r="E5533" s="149">
        <f t="shared" si="86"/>
        <v>30500351</v>
      </c>
      <c r="F5533" s="149" t="s">
        <v>1250</v>
      </c>
      <c r="G5533" s="149" t="s">
        <v>8215</v>
      </c>
      <c r="H5533" s="149" t="s">
        <v>5436</v>
      </c>
      <c r="I5533" s="149" t="s">
        <v>5519</v>
      </c>
    </row>
    <row r="5534" spans="1:9" x14ac:dyDescent="0.2">
      <c r="A5534" s="149" t="s">
        <v>2920</v>
      </c>
      <c r="D5534" s="149" t="s">
        <v>5520</v>
      </c>
      <c r="E5534" s="149">
        <f t="shared" si="86"/>
        <v>30500355</v>
      </c>
      <c r="F5534" s="149" t="s">
        <v>1250</v>
      </c>
      <c r="G5534" s="149" t="s">
        <v>8215</v>
      </c>
      <c r="H5534" s="149" t="s">
        <v>5436</v>
      </c>
      <c r="I5534" s="149" t="s">
        <v>5521</v>
      </c>
    </row>
    <row r="5535" spans="1:9" x14ac:dyDescent="0.2">
      <c r="A5535" s="149" t="s">
        <v>2920</v>
      </c>
      <c r="D5535" s="149" t="s">
        <v>5522</v>
      </c>
      <c r="E5535" s="149">
        <f t="shared" si="86"/>
        <v>30500360</v>
      </c>
      <c r="F5535" s="149" t="s">
        <v>1250</v>
      </c>
      <c r="G5535" s="149" t="s">
        <v>8215</v>
      </c>
      <c r="H5535" s="149" t="s">
        <v>5436</v>
      </c>
      <c r="I5535" s="149" t="s">
        <v>5523</v>
      </c>
    </row>
    <row r="5536" spans="1:9" x14ac:dyDescent="0.2">
      <c r="A5536" s="149" t="s">
        <v>2920</v>
      </c>
      <c r="D5536" s="149" t="s">
        <v>5524</v>
      </c>
      <c r="E5536" s="149">
        <f t="shared" si="86"/>
        <v>30500361</v>
      </c>
      <c r="F5536" s="149" t="s">
        <v>1250</v>
      </c>
      <c r="G5536" s="149" t="s">
        <v>8215</v>
      </c>
      <c r="H5536" s="149" t="s">
        <v>5436</v>
      </c>
      <c r="I5536" s="149" t="s">
        <v>5525</v>
      </c>
    </row>
    <row r="5537" spans="1:9" x14ac:dyDescent="0.2">
      <c r="A5537" s="149" t="s">
        <v>2920</v>
      </c>
      <c r="D5537" s="149" t="s">
        <v>5526</v>
      </c>
      <c r="E5537" s="149">
        <f t="shared" si="86"/>
        <v>30500370</v>
      </c>
      <c r="F5537" s="149" t="s">
        <v>1250</v>
      </c>
      <c r="G5537" s="149" t="s">
        <v>8215</v>
      </c>
      <c r="H5537" s="149" t="s">
        <v>5436</v>
      </c>
      <c r="I5537" s="149" t="s">
        <v>5527</v>
      </c>
    </row>
    <row r="5538" spans="1:9" x14ac:dyDescent="0.2">
      <c r="A5538" s="149" t="s">
        <v>2920</v>
      </c>
      <c r="D5538" s="149" t="s">
        <v>5528</v>
      </c>
      <c r="E5538" s="149">
        <f t="shared" si="86"/>
        <v>30500397</v>
      </c>
      <c r="F5538" s="149" t="s">
        <v>1250</v>
      </c>
      <c r="G5538" s="149" t="s">
        <v>8215</v>
      </c>
      <c r="H5538" s="149" t="s">
        <v>5436</v>
      </c>
      <c r="I5538" s="149" t="s">
        <v>6243</v>
      </c>
    </row>
    <row r="5539" spans="1:9" x14ac:dyDescent="0.2">
      <c r="A5539" s="149" t="s">
        <v>2920</v>
      </c>
      <c r="D5539" s="149" t="s">
        <v>5529</v>
      </c>
      <c r="E5539" s="149">
        <f t="shared" si="86"/>
        <v>30500398</v>
      </c>
      <c r="F5539" s="149" t="s">
        <v>1250</v>
      </c>
      <c r="G5539" s="149" t="s">
        <v>8215</v>
      </c>
      <c r="H5539" s="149" t="s">
        <v>5436</v>
      </c>
      <c r="I5539" s="149" t="s">
        <v>6243</v>
      </c>
    </row>
    <row r="5540" spans="1:9" x14ac:dyDescent="0.2">
      <c r="A5540" s="149" t="s">
        <v>2920</v>
      </c>
      <c r="D5540" s="149" t="s">
        <v>5530</v>
      </c>
      <c r="E5540" s="149">
        <f t="shared" si="86"/>
        <v>30500399</v>
      </c>
      <c r="F5540" s="149" t="s">
        <v>1250</v>
      </c>
      <c r="G5540" s="149" t="s">
        <v>8215</v>
      </c>
      <c r="H5540" s="149" t="s">
        <v>5436</v>
      </c>
      <c r="I5540" s="149" t="s">
        <v>6243</v>
      </c>
    </row>
    <row r="5541" spans="1:9" x14ac:dyDescent="0.2">
      <c r="A5541" s="149" t="s">
        <v>2920</v>
      </c>
      <c r="D5541" s="149" t="s">
        <v>5531</v>
      </c>
      <c r="E5541" s="149">
        <f t="shared" si="86"/>
        <v>30500401</v>
      </c>
      <c r="F5541" s="149" t="s">
        <v>1250</v>
      </c>
      <c r="G5541" s="149" t="s">
        <v>8215</v>
      </c>
      <c r="H5541" s="149" t="s">
        <v>5532</v>
      </c>
      <c r="I5541" s="149" t="s">
        <v>5533</v>
      </c>
    </row>
    <row r="5542" spans="1:9" x14ac:dyDescent="0.2">
      <c r="A5542" s="149" t="s">
        <v>2920</v>
      </c>
      <c r="D5542" s="149" t="s">
        <v>5534</v>
      </c>
      <c r="E5542" s="149">
        <f t="shared" si="86"/>
        <v>30500402</v>
      </c>
      <c r="F5542" s="149" t="s">
        <v>1250</v>
      </c>
      <c r="G5542" s="149" t="s">
        <v>8215</v>
      </c>
      <c r="H5542" s="149" t="s">
        <v>5532</v>
      </c>
      <c r="I5542" s="149" t="s">
        <v>5535</v>
      </c>
    </row>
    <row r="5543" spans="1:9" x14ac:dyDescent="0.2">
      <c r="A5543" s="149" t="s">
        <v>2920</v>
      </c>
      <c r="D5543" s="149" t="s">
        <v>5536</v>
      </c>
      <c r="E5543" s="149">
        <f t="shared" si="86"/>
        <v>30500403</v>
      </c>
      <c r="F5543" s="149" t="s">
        <v>1250</v>
      </c>
      <c r="G5543" s="149" t="s">
        <v>8215</v>
      </c>
      <c r="H5543" s="149" t="s">
        <v>5532</v>
      </c>
      <c r="I5543" s="149" t="s">
        <v>5537</v>
      </c>
    </row>
    <row r="5544" spans="1:9" x14ac:dyDescent="0.2">
      <c r="A5544" s="149" t="s">
        <v>2920</v>
      </c>
      <c r="D5544" s="149" t="s">
        <v>5538</v>
      </c>
      <c r="E5544" s="149">
        <f t="shared" si="86"/>
        <v>30500404</v>
      </c>
      <c r="F5544" s="149" t="s">
        <v>1250</v>
      </c>
      <c r="G5544" s="149" t="s">
        <v>8215</v>
      </c>
      <c r="H5544" s="149" t="s">
        <v>5532</v>
      </c>
      <c r="I5544" s="149" t="s">
        <v>5539</v>
      </c>
    </row>
    <row r="5545" spans="1:9" x14ac:dyDescent="0.2">
      <c r="A5545" s="149" t="s">
        <v>2920</v>
      </c>
      <c r="D5545" s="149" t="s">
        <v>5540</v>
      </c>
      <c r="E5545" s="149">
        <f t="shared" si="86"/>
        <v>30500405</v>
      </c>
      <c r="F5545" s="149" t="s">
        <v>1250</v>
      </c>
      <c r="G5545" s="149" t="s">
        <v>8215</v>
      </c>
      <c r="H5545" s="149" t="s">
        <v>5532</v>
      </c>
      <c r="I5545" s="149" t="s">
        <v>5541</v>
      </c>
    </row>
    <row r="5546" spans="1:9" x14ac:dyDescent="0.2">
      <c r="A5546" s="149" t="s">
        <v>2920</v>
      </c>
      <c r="D5546" s="149" t="s">
        <v>5542</v>
      </c>
      <c r="E5546" s="149">
        <f t="shared" si="86"/>
        <v>30500406</v>
      </c>
      <c r="F5546" s="149" t="s">
        <v>1250</v>
      </c>
      <c r="G5546" s="149" t="s">
        <v>8215</v>
      </c>
      <c r="H5546" s="149" t="s">
        <v>5532</v>
      </c>
      <c r="I5546" s="149" t="s">
        <v>5543</v>
      </c>
    </row>
    <row r="5547" spans="1:9" x14ac:dyDescent="0.2">
      <c r="A5547" s="149" t="s">
        <v>2920</v>
      </c>
      <c r="D5547" s="149" t="s">
        <v>5544</v>
      </c>
      <c r="E5547" s="149">
        <f t="shared" si="86"/>
        <v>30500499</v>
      </c>
      <c r="F5547" s="149" t="s">
        <v>1250</v>
      </c>
      <c r="G5547" s="149" t="s">
        <v>8215</v>
      </c>
      <c r="H5547" s="149" t="s">
        <v>5532</v>
      </c>
      <c r="I5547" s="149" t="s">
        <v>6243</v>
      </c>
    </row>
    <row r="5548" spans="1:9" x14ac:dyDescent="0.2">
      <c r="A5548" s="149" t="s">
        <v>2920</v>
      </c>
      <c r="D5548" s="149" t="s">
        <v>5545</v>
      </c>
      <c r="E5548" s="149">
        <f t="shared" si="86"/>
        <v>30500501</v>
      </c>
      <c r="F5548" s="149" t="s">
        <v>1250</v>
      </c>
      <c r="G5548" s="149" t="s">
        <v>8215</v>
      </c>
      <c r="H5548" s="149" t="s">
        <v>5546</v>
      </c>
      <c r="I5548" s="149" t="s">
        <v>5547</v>
      </c>
    </row>
    <row r="5549" spans="1:9" x14ac:dyDescent="0.2">
      <c r="A5549" s="149" t="s">
        <v>2920</v>
      </c>
      <c r="D5549" s="149" t="s">
        <v>5548</v>
      </c>
      <c r="E5549" s="149">
        <f t="shared" si="86"/>
        <v>30500502</v>
      </c>
      <c r="F5549" s="149" t="s">
        <v>1250</v>
      </c>
      <c r="G5549" s="149" t="s">
        <v>8215</v>
      </c>
      <c r="H5549" s="149" t="s">
        <v>5546</v>
      </c>
      <c r="I5549" s="149" t="s">
        <v>5549</v>
      </c>
    </row>
    <row r="5550" spans="1:9" x14ac:dyDescent="0.2">
      <c r="A5550" s="149" t="s">
        <v>2920</v>
      </c>
      <c r="D5550" s="149" t="s">
        <v>5550</v>
      </c>
      <c r="E5550" s="149">
        <f t="shared" si="86"/>
        <v>30500503</v>
      </c>
      <c r="F5550" s="149" t="s">
        <v>1250</v>
      </c>
      <c r="G5550" s="149" t="s">
        <v>8215</v>
      </c>
      <c r="H5550" s="149" t="s">
        <v>5546</v>
      </c>
      <c r="I5550" s="149" t="s">
        <v>5551</v>
      </c>
    </row>
    <row r="5551" spans="1:9" x14ac:dyDescent="0.2">
      <c r="A5551" s="149" t="s">
        <v>2920</v>
      </c>
      <c r="D5551" s="149" t="s">
        <v>5552</v>
      </c>
      <c r="E5551" s="149">
        <f t="shared" si="86"/>
        <v>30500504</v>
      </c>
      <c r="F5551" s="149" t="s">
        <v>1250</v>
      </c>
      <c r="G5551" s="149" t="s">
        <v>8215</v>
      </c>
      <c r="H5551" s="149" t="s">
        <v>5546</v>
      </c>
      <c r="I5551" s="149" t="s">
        <v>5553</v>
      </c>
    </row>
    <row r="5552" spans="1:9" x14ac:dyDescent="0.2">
      <c r="A5552" s="149" t="s">
        <v>2920</v>
      </c>
      <c r="D5552" s="149" t="s">
        <v>5554</v>
      </c>
      <c r="E5552" s="149">
        <f t="shared" si="86"/>
        <v>30500505</v>
      </c>
      <c r="F5552" s="149" t="s">
        <v>1250</v>
      </c>
      <c r="G5552" s="149" t="s">
        <v>8215</v>
      </c>
      <c r="H5552" s="149" t="s">
        <v>5546</v>
      </c>
      <c r="I5552" s="149" t="s">
        <v>5555</v>
      </c>
    </row>
    <row r="5553" spans="1:9" x14ac:dyDescent="0.2">
      <c r="A5553" s="149" t="s">
        <v>2920</v>
      </c>
      <c r="D5553" s="149" t="s">
        <v>5556</v>
      </c>
      <c r="E5553" s="149">
        <f t="shared" si="86"/>
        <v>30500506</v>
      </c>
      <c r="F5553" s="149" t="s">
        <v>1250</v>
      </c>
      <c r="G5553" s="149" t="s">
        <v>8215</v>
      </c>
      <c r="H5553" s="149" t="s">
        <v>5546</v>
      </c>
      <c r="I5553" s="149" t="s">
        <v>5557</v>
      </c>
    </row>
    <row r="5554" spans="1:9" x14ac:dyDescent="0.2">
      <c r="A5554" s="149" t="s">
        <v>2920</v>
      </c>
      <c r="D5554" s="149" t="s">
        <v>5558</v>
      </c>
      <c r="E5554" s="149">
        <f t="shared" si="86"/>
        <v>30500507</v>
      </c>
      <c r="F5554" s="149" t="s">
        <v>1250</v>
      </c>
      <c r="G5554" s="149" t="s">
        <v>8215</v>
      </c>
      <c r="H5554" s="149" t="s">
        <v>5546</v>
      </c>
      <c r="I5554" s="149" t="s">
        <v>5559</v>
      </c>
    </row>
    <row r="5555" spans="1:9" x14ac:dyDescent="0.2">
      <c r="A5555" s="149" t="s">
        <v>2920</v>
      </c>
      <c r="D5555" s="149" t="s">
        <v>5560</v>
      </c>
      <c r="E5555" s="149">
        <f t="shared" si="86"/>
        <v>30500508</v>
      </c>
      <c r="F5555" s="149" t="s">
        <v>1250</v>
      </c>
      <c r="G5555" s="149" t="s">
        <v>8215</v>
      </c>
      <c r="H5555" s="149" t="s">
        <v>5546</v>
      </c>
      <c r="I5555" s="149" t="s">
        <v>5561</v>
      </c>
    </row>
    <row r="5556" spans="1:9" x14ac:dyDescent="0.2">
      <c r="A5556" s="149" t="s">
        <v>2920</v>
      </c>
      <c r="D5556" s="149" t="s">
        <v>5562</v>
      </c>
      <c r="E5556" s="149">
        <f t="shared" si="86"/>
        <v>30500509</v>
      </c>
      <c r="F5556" s="149" t="s">
        <v>1250</v>
      </c>
      <c r="G5556" s="149" t="s">
        <v>8215</v>
      </c>
      <c r="H5556" s="149" t="s">
        <v>5546</v>
      </c>
      <c r="I5556" s="149" t="s">
        <v>5563</v>
      </c>
    </row>
    <row r="5557" spans="1:9" x14ac:dyDescent="0.2">
      <c r="A5557" s="149" t="s">
        <v>2920</v>
      </c>
      <c r="D5557" s="149" t="s">
        <v>5564</v>
      </c>
      <c r="E5557" s="149">
        <f t="shared" si="86"/>
        <v>30500598</v>
      </c>
      <c r="F5557" s="149" t="s">
        <v>1250</v>
      </c>
      <c r="G5557" s="149" t="s">
        <v>8215</v>
      </c>
      <c r="H5557" s="149" t="s">
        <v>5546</v>
      </c>
      <c r="I5557" s="149" t="s">
        <v>6243</v>
      </c>
    </row>
    <row r="5558" spans="1:9" x14ac:dyDescent="0.2">
      <c r="A5558" s="149" t="s">
        <v>2920</v>
      </c>
      <c r="D5558" s="149" t="s">
        <v>5565</v>
      </c>
      <c r="E5558" s="149">
        <f t="shared" si="86"/>
        <v>30500599</v>
      </c>
      <c r="F5558" s="149" t="s">
        <v>1250</v>
      </c>
      <c r="G5558" s="149" t="s">
        <v>8215</v>
      </c>
      <c r="H5558" s="149" t="s">
        <v>5546</v>
      </c>
      <c r="I5558" s="149" t="s">
        <v>6243</v>
      </c>
    </row>
    <row r="5559" spans="1:9" x14ac:dyDescent="0.2">
      <c r="A5559" s="149" t="s">
        <v>2920</v>
      </c>
      <c r="D5559" s="149" t="s">
        <v>5566</v>
      </c>
      <c r="E5559" s="149">
        <f t="shared" si="86"/>
        <v>30500606</v>
      </c>
      <c r="F5559" s="149" t="s">
        <v>1250</v>
      </c>
      <c r="G5559" s="149" t="s">
        <v>8215</v>
      </c>
      <c r="H5559" s="149" t="s">
        <v>5567</v>
      </c>
      <c r="I5559" s="149" t="s">
        <v>5568</v>
      </c>
    </row>
    <row r="5560" spans="1:9" x14ac:dyDescent="0.2">
      <c r="A5560" s="149" t="s">
        <v>2920</v>
      </c>
      <c r="D5560" s="149" t="s">
        <v>8510</v>
      </c>
      <c r="E5560" s="149">
        <f t="shared" si="86"/>
        <v>30500607</v>
      </c>
      <c r="F5560" s="149" t="s">
        <v>1250</v>
      </c>
      <c r="G5560" s="149" t="s">
        <v>8215</v>
      </c>
      <c r="H5560" s="149" t="s">
        <v>5567</v>
      </c>
      <c r="I5560" s="149" t="s">
        <v>7643</v>
      </c>
    </row>
    <row r="5561" spans="1:9" x14ac:dyDescent="0.2">
      <c r="A5561" s="149" t="s">
        <v>2920</v>
      </c>
      <c r="D5561" s="149" t="s">
        <v>8511</v>
      </c>
      <c r="E5561" s="149">
        <f t="shared" si="86"/>
        <v>30500608</v>
      </c>
      <c r="F5561" s="149" t="s">
        <v>1250</v>
      </c>
      <c r="G5561" s="149" t="s">
        <v>8215</v>
      </c>
      <c r="H5561" s="149" t="s">
        <v>5567</v>
      </c>
      <c r="I5561" s="149" t="s">
        <v>8512</v>
      </c>
    </row>
    <row r="5562" spans="1:9" x14ac:dyDescent="0.2">
      <c r="A5562" s="149" t="s">
        <v>2920</v>
      </c>
      <c r="D5562" s="149" t="s">
        <v>8513</v>
      </c>
      <c r="E5562" s="149">
        <f t="shared" si="86"/>
        <v>30500609</v>
      </c>
      <c r="F5562" s="149" t="s">
        <v>1250</v>
      </c>
      <c r="G5562" s="149" t="s">
        <v>8215</v>
      </c>
      <c r="H5562" s="149" t="s">
        <v>5567</v>
      </c>
      <c r="I5562" s="149" t="s">
        <v>7424</v>
      </c>
    </row>
    <row r="5563" spans="1:9" x14ac:dyDescent="0.2">
      <c r="A5563" s="149" t="s">
        <v>2920</v>
      </c>
      <c r="D5563" s="149" t="s">
        <v>8514</v>
      </c>
      <c r="E5563" s="149">
        <f t="shared" si="86"/>
        <v>30500610</v>
      </c>
      <c r="F5563" s="149" t="s">
        <v>1250</v>
      </c>
      <c r="G5563" s="149" t="s">
        <v>8215</v>
      </c>
      <c r="H5563" s="149" t="s">
        <v>5567</v>
      </c>
      <c r="I5563" s="149" t="s">
        <v>8515</v>
      </c>
    </row>
    <row r="5564" spans="1:9" x14ac:dyDescent="0.2">
      <c r="A5564" s="149" t="s">
        <v>2920</v>
      </c>
      <c r="D5564" s="149" t="s">
        <v>8516</v>
      </c>
      <c r="E5564" s="149">
        <f t="shared" si="86"/>
        <v>30500611</v>
      </c>
      <c r="F5564" s="149" t="s">
        <v>1250</v>
      </c>
      <c r="G5564" s="149" t="s">
        <v>8215</v>
      </c>
      <c r="H5564" s="149" t="s">
        <v>5567</v>
      </c>
      <c r="I5564" s="149" t="s">
        <v>9427</v>
      </c>
    </row>
    <row r="5565" spans="1:9" x14ac:dyDescent="0.2">
      <c r="A5565" s="149" t="s">
        <v>2920</v>
      </c>
      <c r="D5565" s="149" t="s">
        <v>8517</v>
      </c>
      <c r="E5565" s="149">
        <f t="shared" si="86"/>
        <v>30500612</v>
      </c>
      <c r="F5565" s="149" t="s">
        <v>1250</v>
      </c>
      <c r="G5565" s="149" t="s">
        <v>8215</v>
      </c>
      <c r="H5565" s="149" t="s">
        <v>5567</v>
      </c>
      <c r="I5565" s="149" t="s">
        <v>4025</v>
      </c>
    </row>
    <row r="5566" spans="1:9" x14ac:dyDescent="0.2">
      <c r="A5566" s="149" t="s">
        <v>2920</v>
      </c>
      <c r="D5566" s="149" t="s">
        <v>8518</v>
      </c>
      <c r="E5566" s="149">
        <f t="shared" si="86"/>
        <v>30500613</v>
      </c>
      <c r="F5566" s="149" t="s">
        <v>1250</v>
      </c>
      <c r="G5566" s="149" t="s">
        <v>8215</v>
      </c>
      <c r="H5566" s="149" t="s">
        <v>5567</v>
      </c>
      <c r="I5566" s="149" t="s">
        <v>8519</v>
      </c>
    </row>
    <row r="5567" spans="1:9" x14ac:dyDescent="0.2">
      <c r="A5567" s="149" t="s">
        <v>2920</v>
      </c>
      <c r="D5567" s="149" t="s">
        <v>8520</v>
      </c>
      <c r="E5567" s="149">
        <f t="shared" si="86"/>
        <v>30500614</v>
      </c>
      <c r="F5567" s="149" t="s">
        <v>1250</v>
      </c>
      <c r="G5567" s="149" t="s">
        <v>8215</v>
      </c>
      <c r="H5567" s="149" t="s">
        <v>5567</v>
      </c>
      <c r="I5567" s="149" t="s">
        <v>8521</v>
      </c>
    </row>
    <row r="5568" spans="1:9" x14ac:dyDescent="0.2">
      <c r="A5568" s="149" t="s">
        <v>2920</v>
      </c>
      <c r="D5568" s="149" t="s">
        <v>8522</v>
      </c>
      <c r="E5568" s="149">
        <f t="shared" si="86"/>
        <v>30500615</v>
      </c>
      <c r="F5568" s="149" t="s">
        <v>1250</v>
      </c>
      <c r="G5568" s="149" t="s">
        <v>8215</v>
      </c>
      <c r="H5568" s="149" t="s">
        <v>5567</v>
      </c>
      <c r="I5568" s="149" t="s">
        <v>8523</v>
      </c>
    </row>
    <row r="5569" spans="1:9" x14ac:dyDescent="0.2">
      <c r="A5569" s="149" t="s">
        <v>2920</v>
      </c>
      <c r="D5569" s="149" t="s">
        <v>8524</v>
      </c>
      <c r="E5569" s="149">
        <f t="shared" si="86"/>
        <v>30500616</v>
      </c>
      <c r="F5569" s="149" t="s">
        <v>1250</v>
      </c>
      <c r="G5569" s="149" t="s">
        <v>8215</v>
      </c>
      <c r="H5569" s="149" t="s">
        <v>5567</v>
      </c>
      <c r="I5569" s="149" t="s">
        <v>8525</v>
      </c>
    </row>
    <row r="5570" spans="1:9" x14ac:dyDescent="0.2">
      <c r="A5570" s="149" t="s">
        <v>2920</v>
      </c>
      <c r="D5570" s="149" t="s">
        <v>8526</v>
      </c>
      <c r="E5570" s="149">
        <f t="shared" ref="E5570:E5633" si="87">VALUE(D5570)</f>
        <v>30500617</v>
      </c>
      <c r="F5570" s="149" t="s">
        <v>1250</v>
      </c>
      <c r="G5570" s="149" t="s">
        <v>8215</v>
      </c>
      <c r="H5570" s="149" t="s">
        <v>5567</v>
      </c>
      <c r="I5570" s="149" t="s">
        <v>8527</v>
      </c>
    </row>
    <row r="5571" spans="1:9" x14ac:dyDescent="0.2">
      <c r="A5571" s="149" t="s">
        <v>2920</v>
      </c>
      <c r="D5571" s="149" t="s">
        <v>8528</v>
      </c>
      <c r="E5571" s="149">
        <f t="shared" si="87"/>
        <v>30500618</v>
      </c>
      <c r="F5571" s="149" t="s">
        <v>1250</v>
      </c>
      <c r="G5571" s="149" t="s">
        <v>8215</v>
      </c>
      <c r="H5571" s="149" t="s">
        <v>5567</v>
      </c>
      <c r="I5571" s="149" t="s">
        <v>8529</v>
      </c>
    </row>
    <row r="5572" spans="1:9" x14ac:dyDescent="0.2">
      <c r="A5572" s="149" t="s">
        <v>2920</v>
      </c>
      <c r="D5572" s="149" t="s">
        <v>8530</v>
      </c>
      <c r="E5572" s="149">
        <f t="shared" si="87"/>
        <v>30500619</v>
      </c>
      <c r="F5572" s="149" t="s">
        <v>1250</v>
      </c>
      <c r="G5572" s="149" t="s">
        <v>8215</v>
      </c>
      <c r="H5572" s="149" t="s">
        <v>5567</v>
      </c>
      <c r="I5572" s="149" t="s">
        <v>8531</v>
      </c>
    </row>
    <row r="5573" spans="1:9" x14ac:dyDescent="0.2">
      <c r="A5573" s="149" t="s">
        <v>2920</v>
      </c>
      <c r="D5573" s="149" t="s">
        <v>8532</v>
      </c>
      <c r="E5573" s="149">
        <f t="shared" si="87"/>
        <v>30500620</v>
      </c>
      <c r="F5573" s="149" t="s">
        <v>1250</v>
      </c>
      <c r="G5573" s="149" t="s">
        <v>8215</v>
      </c>
      <c r="H5573" s="149" t="s">
        <v>5567</v>
      </c>
      <c r="I5573" s="149" t="s">
        <v>8533</v>
      </c>
    </row>
    <row r="5574" spans="1:9" x14ac:dyDescent="0.2">
      <c r="A5574" s="149" t="s">
        <v>2920</v>
      </c>
      <c r="D5574" s="149" t="s">
        <v>8534</v>
      </c>
      <c r="E5574" s="149">
        <f t="shared" si="87"/>
        <v>30500621</v>
      </c>
      <c r="F5574" s="149" t="s">
        <v>1250</v>
      </c>
      <c r="G5574" s="149" t="s">
        <v>8215</v>
      </c>
      <c r="H5574" s="149" t="s">
        <v>5567</v>
      </c>
      <c r="I5574" s="149" t="s">
        <v>8535</v>
      </c>
    </row>
    <row r="5575" spans="1:9" x14ac:dyDescent="0.2">
      <c r="A5575" s="149" t="s">
        <v>2920</v>
      </c>
      <c r="D5575" s="149" t="s">
        <v>11353</v>
      </c>
      <c r="E5575" s="149">
        <f t="shared" si="87"/>
        <v>30500622</v>
      </c>
      <c r="F5575" s="149" t="s">
        <v>1250</v>
      </c>
      <c r="G5575" s="149" t="s">
        <v>8215</v>
      </c>
      <c r="H5575" s="149" t="s">
        <v>5567</v>
      </c>
      <c r="I5575" s="149" t="s">
        <v>11354</v>
      </c>
    </row>
    <row r="5576" spans="1:9" x14ac:dyDescent="0.2">
      <c r="A5576" s="149" t="s">
        <v>2920</v>
      </c>
      <c r="D5576" s="149" t="s">
        <v>11355</v>
      </c>
      <c r="E5576" s="149">
        <f t="shared" si="87"/>
        <v>30500623</v>
      </c>
      <c r="F5576" s="149" t="s">
        <v>1250</v>
      </c>
      <c r="G5576" s="149" t="s">
        <v>8215</v>
      </c>
      <c r="H5576" s="149" t="s">
        <v>5567</v>
      </c>
      <c r="I5576" s="149" t="s">
        <v>11356</v>
      </c>
    </row>
    <row r="5577" spans="1:9" x14ac:dyDescent="0.2">
      <c r="A5577" s="149" t="s">
        <v>2920</v>
      </c>
      <c r="D5577" s="149" t="s">
        <v>11357</v>
      </c>
      <c r="E5577" s="149">
        <f t="shared" si="87"/>
        <v>30500624</v>
      </c>
      <c r="F5577" s="149" t="s">
        <v>1250</v>
      </c>
      <c r="G5577" s="149" t="s">
        <v>8215</v>
      </c>
      <c r="H5577" s="149" t="s">
        <v>5567</v>
      </c>
      <c r="I5577" s="149" t="s">
        <v>11358</v>
      </c>
    </row>
    <row r="5578" spans="1:9" x14ac:dyDescent="0.2">
      <c r="A5578" s="149" t="s">
        <v>2920</v>
      </c>
      <c r="D5578" s="149" t="s">
        <v>11359</v>
      </c>
      <c r="E5578" s="149">
        <f t="shared" si="87"/>
        <v>30500625</v>
      </c>
      <c r="F5578" s="149" t="s">
        <v>1250</v>
      </c>
      <c r="G5578" s="149" t="s">
        <v>8215</v>
      </c>
      <c r="H5578" s="149" t="s">
        <v>5567</v>
      </c>
      <c r="I5578" s="149" t="s">
        <v>11360</v>
      </c>
    </row>
    <row r="5579" spans="1:9" x14ac:dyDescent="0.2">
      <c r="A5579" s="149" t="s">
        <v>2920</v>
      </c>
      <c r="D5579" s="149" t="s">
        <v>11361</v>
      </c>
      <c r="E5579" s="149">
        <f t="shared" si="87"/>
        <v>30500626</v>
      </c>
      <c r="F5579" s="149" t="s">
        <v>1250</v>
      </c>
      <c r="G5579" s="149" t="s">
        <v>8215</v>
      </c>
      <c r="H5579" s="149" t="s">
        <v>5567</v>
      </c>
      <c r="I5579" s="149" t="s">
        <v>11362</v>
      </c>
    </row>
    <row r="5580" spans="1:9" x14ac:dyDescent="0.2">
      <c r="A5580" s="149" t="s">
        <v>2920</v>
      </c>
      <c r="D5580" s="149" t="s">
        <v>11363</v>
      </c>
      <c r="E5580" s="149">
        <f t="shared" si="87"/>
        <v>30500627</v>
      </c>
      <c r="F5580" s="149" t="s">
        <v>1250</v>
      </c>
      <c r="G5580" s="149" t="s">
        <v>8215</v>
      </c>
      <c r="H5580" s="149" t="s">
        <v>5567</v>
      </c>
      <c r="I5580" s="149" t="s">
        <v>11364</v>
      </c>
    </row>
    <row r="5581" spans="1:9" x14ac:dyDescent="0.2">
      <c r="A5581" s="149" t="s">
        <v>2920</v>
      </c>
      <c r="D5581" s="149" t="s">
        <v>11365</v>
      </c>
      <c r="E5581" s="149">
        <f t="shared" si="87"/>
        <v>30500628</v>
      </c>
      <c r="F5581" s="149" t="s">
        <v>1250</v>
      </c>
      <c r="G5581" s="149" t="s">
        <v>8215</v>
      </c>
      <c r="H5581" s="149" t="s">
        <v>5567</v>
      </c>
      <c r="I5581" s="149" t="s">
        <v>11366</v>
      </c>
    </row>
    <row r="5582" spans="1:9" x14ac:dyDescent="0.2">
      <c r="A5582" s="149" t="s">
        <v>2920</v>
      </c>
      <c r="D5582" s="149" t="s">
        <v>11367</v>
      </c>
      <c r="E5582" s="149">
        <f t="shared" si="87"/>
        <v>30500629</v>
      </c>
      <c r="F5582" s="149" t="s">
        <v>1250</v>
      </c>
      <c r="G5582" s="149" t="s">
        <v>8215</v>
      </c>
      <c r="H5582" s="149" t="s">
        <v>5567</v>
      </c>
      <c r="I5582" s="149" t="s">
        <v>11368</v>
      </c>
    </row>
    <row r="5583" spans="1:9" x14ac:dyDescent="0.2">
      <c r="A5583" s="149" t="s">
        <v>2920</v>
      </c>
      <c r="D5583" s="149" t="s">
        <v>11369</v>
      </c>
      <c r="E5583" s="149">
        <f t="shared" si="87"/>
        <v>30500699</v>
      </c>
      <c r="F5583" s="149" t="s">
        <v>1250</v>
      </c>
      <c r="G5583" s="149" t="s">
        <v>8215</v>
      </c>
      <c r="H5583" s="149" t="s">
        <v>5567</v>
      </c>
      <c r="I5583" s="149" t="s">
        <v>6243</v>
      </c>
    </row>
    <row r="5584" spans="1:9" x14ac:dyDescent="0.2">
      <c r="A5584" s="149" t="s">
        <v>2920</v>
      </c>
      <c r="D5584" s="149" t="s">
        <v>11370</v>
      </c>
      <c r="E5584" s="149">
        <f t="shared" si="87"/>
        <v>30500706</v>
      </c>
      <c r="F5584" s="149" t="s">
        <v>1250</v>
      </c>
      <c r="G5584" s="149" t="s">
        <v>8215</v>
      </c>
      <c r="H5584" s="149" t="s">
        <v>11371</v>
      </c>
      <c r="I5584" s="149" t="s">
        <v>5568</v>
      </c>
    </row>
    <row r="5585" spans="1:9" x14ac:dyDescent="0.2">
      <c r="A5585" s="149" t="s">
        <v>2920</v>
      </c>
      <c r="D5585" s="149" t="s">
        <v>11372</v>
      </c>
      <c r="E5585" s="149">
        <f t="shared" si="87"/>
        <v>30500707</v>
      </c>
      <c r="F5585" s="149" t="s">
        <v>1250</v>
      </c>
      <c r="G5585" s="149" t="s">
        <v>8215</v>
      </c>
      <c r="H5585" s="149" t="s">
        <v>11371</v>
      </c>
      <c r="I5585" s="149" t="s">
        <v>7643</v>
      </c>
    </row>
    <row r="5586" spans="1:9" x14ac:dyDescent="0.2">
      <c r="A5586" s="149" t="s">
        <v>2920</v>
      </c>
      <c r="D5586" s="149" t="s">
        <v>11373</v>
      </c>
      <c r="E5586" s="149">
        <f t="shared" si="87"/>
        <v>30500708</v>
      </c>
      <c r="F5586" s="149" t="s">
        <v>1250</v>
      </c>
      <c r="G5586" s="149" t="s">
        <v>8215</v>
      </c>
      <c r="H5586" s="149" t="s">
        <v>11371</v>
      </c>
      <c r="I5586" s="149" t="s">
        <v>8512</v>
      </c>
    </row>
    <row r="5587" spans="1:9" x14ac:dyDescent="0.2">
      <c r="A5587" s="149" t="s">
        <v>2920</v>
      </c>
      <c r="D5587" s="149" t="s">
        <v>11374</v>
      </c>
      <c r="E5587" s="149">
        <f t="shared" si="87"/>
        <v>30500709</v>
      </c>
      <c r="F5587" s="149" t="s">
        <v>1250</v>
      </c>
      <c r="G5587" s="149" t="s">
        <v>8215</v>
      </c>
      <c r="H5587" s="149" t="s">
        <v>11371</v>
      </c>
      <c r="I5587" s="149" t="s">
        <v>7424</v>
      </c>
    </row>
    <row r="5588" spans="1:9" x14ac:dyDescent="0.2">
      <c r="A5588" s="149" t="s">
        <v>2920</v>
      </c>
      <c r="D5588" s="149" t="s">
        <v>11375</v>
      </c>
      <c r="E5588" s="149">
        <f t="shared" si="87"/>
        <v>30500710</v>
      </c>
      <c r="F5588" s="149" t="s">
        <v>1250</v>
      </c>
      <c r="G5588" s="149" t="s">
        <v>8215</v>
      </c>
      <c r="H5588" s="149" t="s">
        <v>11371</v>
      </c>
      <c r="I5588" s="149" t="s">
        <v>8515</v>
      </c>
    </row>
    <row r="5589" spans="1:9" x14ac:dyDescent="0.2">
      <c r="A5589" s="149" t="s">
        <v>2920</v>
      </c>
      <c r="D5589" s="149" t="s">
        <v>8543</v>
      </c>
      <c r="E5589" s="149">
        <f t="shared" si="87"/>
        <v>30500711</v>
      </c>
      <c r="F5589" s="149" t="s">
        <v>1250</v>
      </c>
      <c r="G5589" s="149" t="s">
        <v>8215</v>
      </c>
      <c r="H5589" s="149" t="s">
        <v>11371</v>
      </c>
      <c r="I5589" s="149" t="s">
        <v>9427</v>
      </c>
    </row>
    <row r="5590" spans="1:9" x14ac:dyDescent="0.2">
      <c r="A5590" s="149" t="s">
        <v>2920</v>
      </c>
      <c r="D5590" s="149" t="s">
        <v>8544</v>
      </c>
      <c r="E5590" s="149">
        <f t="shared" si="87"/>
        <v>30500712</v>
      </c>
      <c r="F5590" s="149" t="s">
        <v>1250</v>
      </c>
      <c r="G5590" s="149" t="s">
        <v>8215</v>
      </c>
      <c r="H5590" s="149" t="s">
        <v>11371</v>
      </c>
      <c r="I5590" s="149" t="s">
        <v>4025</v>
      </c>
    </row>
    <row r="5591" spans="1:9" x14ac:dyDescent="0.2">
      <c r="A5591" s="149" t="s">
        <v>2920</v>
      </c>
      <c r="D5591" s="149" t="s">
        <v>8545</v>
      </c>
      <c r="E5591" s="149">
        <f t="shared" si="87"/>
        <v>30500714</v>
      </c>
      <c r="F5591" s="149" t="s">
        <v>1250</v>
      </c>
      <c r="G5591" s="149" t="s">
        <v>8215</v>
      </c>
      <c r="H5591" s="149" t="s">
        <v>11371</v>
      </c>
      <c r="I5591" s="149" t="s">
        <v>8521</v>
      </c>
    </row>
    <row r="5592" spans="1:9" x14ac:dyDescent="0.2">
      <c r="A5592" s="149" t="s">
        <v>2920</v>
      </c>
      <c r="D5592" s="149" t="s">
        <v>8546</v>
      </c>
      <c r="E5592" s="149">
        <f t="shared" si="87"/>
        <v>30500715</v>
      </c>
      <c r="F5592" s="149" t="s">
        <v>1250</v>
      </c>
      <c r="G5592" s="149" t="s">
        <v>8215</v>
      </c>
      <c r="H5592" s="149" t="s">
        <v>11371</v>
      </c>
      <c r="I5592" s="149" t="s">
        <v>8523</v>
      </c>
    </row>
    <row r="5593" spans="1:9" x14ac:dyDescent="0.2">
      <c r="A5593" s="149" t="s">
        <v>2920</v>
      </c>
      <c r="D5593" s="149" t="s">
        <v>8547</v>
      </c>
      <c r="E5593" s="149">
        <f t="shared" si="87"/>
        <v>30500716</v>
      </c>
      <c r="F5593" s="149" t="s">
        <v>1250</v>
      </c>
      <c r="G5593" s="149" t="s">
        <v>8215</v>
      </c>
      <c r="H5593" s="149" t="s">
        <v>11371</v>
      </c>
      <c r="I5593" s="149" t="s">
        <v>8525</v>
      </c>
    </row>
    <row r="5594" spans="1:9" x14ac:dyDescent="0.2">
      <c r="A5594" s="149" t="s">
        <v>2920</v>
      </c>
      <c r="D5594" s="149" t="s">
        <v>8548</v>
      </c>
      <c r="E5594" s="149">
        <f t="shared" si="87"/>
        <v>30500717</v>
      </c>
      <c r="F5594" s="149" t="s">
        <v>1250</v>
      </c>
      <c r="G5594" s="149" t="s">
        <v>8215</v>
      </c>
      <c r="H5594" s="149" t="s">
        <v>11371</v>
      </c>
      <c r="I5594" s="149" t="s">
        <v>8527</v>
      </c>
    </row>
    <row r="5595" spans="1:9" x14ac:dyDescent="0.2">
      <c r="A5595" s="149" t="s">
        <v>2920</v>
      </c>
      <c r="D5595" s="149" t="s">
        <v>8549</v>
      </c>
      <c r="E5595" s="149">
        <f t="shared" si="87"/>
        <v>30500718</v>
      </c>
      <c r="F5595" s="149" t="s">
        <v>1250</v>
      </c>
      <c r="G5595" s="149" t="s">
        <v>8215</v>
      </c>
      <c r="H5595" s="149" t="s">
        <v>11371</v>
      </c>
      <c r="I5595" s="149" t="s">
        <v>8529</v>
      </c>
    </row>
    <row r="5596" spans="1:9" x14ac:dyDescent="0.2">
      <c r="A5596" s="149" t="s">
        <v>2920</v>
      </c>
      <c r="D5596" s="149" t="s">
        <v>8550</v>
      </c>
      <c r="E5596" s="149">
        <f t="shared" si="87"/>
        <v>30500719</v>
      </c>
      <c r="F5596" s="149" t="s">
        <v>1250</v>
      </c>
      <c r="G5596" s="149" t="s">
        <v>8215</v>
      </c>
      <c r="H5596" s="149" t="s">
        <v>11371</v>
      </c>
      <c r="I5596" s="149" t="s">
        <v>8531</v>
      </c>
    </row>
    <row r="5597" spans="1:9" x14ac:dyDescent="0.2">
      <c r="A5597" s="149" t="s">
        <v>2920</v>
      </c>
      <c r="D5597" s="149" t="s">
        <v>8551</v>
      </c>
      <c r="E5597" s="149">
        <f t="shared" si="87"/>
        <v>30500727</v>
      </c>
      <c r="F5597" s="149" t="s">
        <v>1250</v>
      </c>
      <c r="G5597" s="149" t="s">
        <v>8215</v>
      </c>
      <c r="H5597" s="149" t="s">
        <v>11371</v>
      </c>
      <c r="I5597" s="149" t="s">
        <v>11364</v>
      </c>
    </row>
    <row r="5598" spans="1:9" x14ac:dyDescent="0.2">
      <c r="A5598" s="149" t="s">
        <v>2920</v>
      </c>
      <c r="D5598" s="149" t="s">
        <v>8552</v>
      </c>
      <c r="E5598" s="149">
        <f t="shared" si="87"/>
        <v>30500728</v>
      </c>
      <c r="F5598" s="149" t="s">
        <v>1250</v>
      </c>
      <c r="G5598" s="149" t="s">
        <v>8215</v>
      </c>
      <c r="H5598" s="149" t="s">
        <v>11371</v>
      </c>
      <c r="I5598" s="149" t="s">
        <v>11366</v>
      </c>
    </row>
    <row r="5599" spans="1:9" x14ac:dyDescent="0.2">
      <c r="A5599" s="149" t="s">
        <v>2920</v>
      </c>
      <c r="D5599" s="149" t="s">
        <v>14134</v>
      </c>
      <c r="E5599" s="149">
        <f t="shared" si="87"/>
        <v>30500729</v>
      </c>
      <c r="F5599" s="149" t="s">
        <v>1250</v>
      </c>
      <c r="G5599" s="149" t="s">
        <v>8215</v>
      </c>
      <c r="H5599" s="149" t="s">
        <v>11371</v>
      </c>
      <c r="I5599" s="149" t="s">
        <v>11368</v>
      </c>
    </row>
    <row r="5600" spans="1:9" x14ac:dyDescent="0.2">
      <c r="A5600" s="149" t="s">
        <v>2920</v>
      </c>
      <c r="D5600" s="149" t="s">
        <v>14135</v>
      </c>
      <c r="E5600" s="149">
        <f t="shared" si="87"/>
        <v>30500799</v>
      </c>
      <c r="F5600" s="149" t="s">
        <v>1250</v>
      </c>
      <c r="G5600" s="149" t="s">
        <v>8215</v>
      </c>
      <c r="H5600" s="149" t="s">
        <v>11371</v>
      </c>
      <c r="I5600" s="149" t="s">
        <v>6243</v>
      </c>
    </row>
    <row r="5601" spans="1:9" x14ac:dyDescent="0.2">
      <c r="A5601" s="149" t="s">
        <v>2920</v>
      </c>
      <c r="D5601" s="149" t="s">
        <v>14136</v>
      </c>
      <c r="E5601" s="149">
        <f t="shared" si="87"/>
        <v>30500801</v>
      </c>
      <c r="F5601" s="149" t="s">
        <v>1250</v>
      </c>
      <c r="G5601" s="149" t="s">
        <v>8215</v>
      </c>
      <c r="H5601" s="149" t="s">
        <v>14137</v>
      </c>
      <c r="I5601" s="149" t="s">
        <v>14138</v>
      </c>
    </row>
    <row r="5602" spans="1:9" x14ac:dyDescent="0.2">
      <c r="A5602" s="149" t="s">
        <v>2920</v>
      </c>
      <c r="D5602" s="149" t="s">
        <v>14139</v>
      </c>
      <c r="E5602" s="149">
        <f t="shared" si="87"/>
        <v>30500802</v>
      </c>
      <c r="F5602" s="149" t="s">
        <v>1250</v>
      </c>
      <c r="G5602" s="149" t="s">
        <v>8215</v>
      </c>
      <c r="H5602" s="149" t="s">
        <v>14137</v>
      </c>
      <c r="I5602" s="149" t="s">
        <v>14140</v>
      </c>
    </row>
    <row r="5603" spans="1:9" x14ac:dyDescent="0.2">
      <c r="A5603" s="149" t="s">
        <v>2920</v>
      </c>
      <c r="D5603" s="149" t="s">
        <v>14141</v>
      </c>
      <c r="E5603" s="149">
        <f t="shared" si="87"/>
        <v>30500803</v>
      </c>
      <c r="F5603" s="149" t="s">
        <v>1250</v>
      </c>
      <c r="G5603" s="149" t="s">
        <v>8215</v>
      </c>
      <c r="H5603" s="149" t="s">
        <v>14137</v>
      </c>
      <c r="I5603" s="149" t="s">
        <v>6501</v>
      </c>
    </row>
    <row r="5604" spans="1:9" x14ac:dyDescent="0.2">
      <c r="A5604" s="149" t="s">
        <v>2920</v>
      </c>
      <c r="D5604" s="149" t="s">
        <v>14142</v>
      </c>
      <c r="E5604" s="149">
        <f t="shared" si="87"/>
        <v>30500804</v>
      </c>
      <c r="F5604" s="149" t="s">
        <v>1250</v>
      </c>
      <c r="G5604" s="149" t="s">
        <v>8215</v>
      </c>
      <c r="H5604" s="149" t="s">
        <v>14137</v>
      </c>
      <c r="I5604" s="149" t="s">
        <v>14143</v>
      </c>
    </row>
    <row r="5605" spans="1:9" x14ac:dyDescent="0.2">
      <c r="A5605" s="149" t="s">
        <v>2920</v>
      </c>
      <c r="D5605" s="149" t="s">
        <v>14144</v>
      </c>
      <c r="E5605" s="149">
        <f t="shared" si="87"/>
        <v>30500805</v>
      </c>
      <c r="F5605" s="149" t="s">
        <v>1250</v>
      </c>
      <c r="G5605" s="149" t="s">
        <v>8215</v>
      </c>
      <c r="H5605" s="149" t="s">
        <v>14137</v>
      </c>
      <c r="I5605" s="149" t="s">
        <v>11418</v>
      </c>
    </row>
    <row r="5606" spans="1:9" x14ac:dyDescent="0.2">
      <c r="A5606" s="149" t="s">
        <v>2920</v>
      </c>
      <c r="D5606" s="149" t="s">
        <v>11419</v>
      </c>
      <c r="E5606" s="149">
        <f t="shared" si="87"/>
        <v>30500806</v>
      </c>
      <c r="F5606" s="149" t="s">
        <v>1250</v>
      </c>
      <c r="G5606" s="149" t="s">
        <v>8215</v>
      </c>
      <c r="H5606" s="149" t="s">
        <v>14137</v>
      </c>
      <c r="I5606" s="149" t="s">
        <v>13159</v>
      </c>
    </row>
    <row r="5607" spans="1:9" x14ac:dyDescent="0.2">
      <c r="A5607" s="149" t="s">
        <v>2920</v>
      </c>
      <c r="D5607" s="149" t="s">
        <v>11420</v>
      </c>
      <c r="E5607" s="149">
        <f t="shared" si="87"/>
        <v>30500807</v>
      </c>
      <c r="F5607" s="149" t="s">
        <v>1250</v>
      </c>
      <c r="G5607" s="149" t="s">
        <v>8215</v>
      </c>
      <c r="H5607" s="149" t="s">
        <v>14137</v>
      </c>
      <c r="I5607" s="149" t="s">
        <v>11421</v>
      </c>
    </row>
    <row r="5608" spans="1:9" x14ac:dyDescent="0.2">
      <c r="A5608" s="149" t="s">
        <v>2920</v>
      </c>
      <c r="D5608" s="149" t="s">
        <v>11422</v>
      </c>
      <c r="E5608" s="149">
        <f t="shared" si="87"/>
        <v>30500810</v>
      </c>
      <c r="F5608" s="149" t="s">
        <v>1250</v>
      </c>
      <c r="G5608" s="149" t="s">
        <v>8215</v>
      </c>
      <c r="H5608" s="149" t="s">
        <v>14137</v>
      </c>
      <c r="I5608" s="149" t="s">
        <v>11423</v>
      </c>
    </row>
    <row r="5609" spans="1:9" x14ac:dyDescent="0.2">
      <c r="A5609" s="149" t="s">
        <v>2920</v>
      </c>
      <c r="D5609" s="149" t="s">
        <v>11424</v>
      </c>
      <c r="E5609" s="149">
        <f t="shared" si="87"/>
        <v>30500811</v>
      </c>
      <c r="F5609" s="149" t="s">
        <v>1250</v>
      </c>
      <c r="G5609" s="149" t="s">
        <v>8215</v>
      </c>
      <c r="H5609" s="149" t="s">
        <v>14137</v>
      </c>
      <c r="I5609" s="149" t="s">
        <v>11425</v>
      </c>
    </row>
    <row r="5610" spans="1:9" x14ac:dyDescent="0.2">
      <c r="A5610" s="149" t="s">
        <v>2920</v>
      </c>
      <c r="D5610" s="149" t="s">
        <v>11426</v>
      </c>
      <c r="E5610" s="149">
        <f t="shared" si="87"/>
        <v>30500812</v>
      </c>
      <c r="F5610" s="149" t="s">
        <v>1250</v>
      </c>
      <c r="G5610" s="149" t="s">
        <v>8215</v>
      </c>
      <c r="H5610" s="149" t="s">
        <v>14137</v>
      </c>
      <c r="I5610" s="149" t="s">
        <v>11427</v>
      </c>
    </row>
    <row r="5611" spans="1:9" x14ac:dyDescent="0.2">
      <c r="A5611" s="149" t="s">
        <v>2920</v>
      </c>
      <c r="D5611" s="149" t="s">
        <v>11428</v>
      </c>
      <c r="E5611" s="149">
        <f t="shared" si="87"/>
        <v>30500813</v>
      </c>
      <c r="F5611" s="149" t="s">
        <v>1250</v>
      </c>
      <c r="G5611" s="149" t="s">
        <v>8215</v>
      </c>
      <c r="H5611" s="149" t="s">
        <v>14137</v>
      </c>
      <c r="I5611" s="149" t="s">
        <v>11429</v>
      </c>
    </row>
    <row r="5612" spans="1:9" x14ac:dyDescent="0.2">
      <c r="A5612" s="149" t="s">
        <v>2920</v>
      </c>
      <c r="D5612" s="149" t="s">
        <v>11430</v>
      </c>
      <c r="E5612" s="149">
        <f t="shared" si="87"/>
        <v>30500816</v>
      </c>
      <c r="F5612" s="149" t="s">
        <v>1250</v>
      </c>
      <c r="G5612" s="149" t="s">
        <v>8215</v>
      </c>
      <c r="H5612" s="149" t="s">
        <v>14137</v>
      </c>
      <c r="I5612" s="149" t="s">
        <v>11431</v>
      </c>
    </row>
    <row r="5613" spans="1:9" x14ac:dyDescent="0.2">
      <c r="A5613" s="149" t="s">
        <v>2920</v>
      </c>
      <c r="D5613" s="149" t="s">
        <v>11432</v>
      </c>
      <c r="E5613" s="149">
        <f t="shared" si="87"/>
        <v>30500818</v>
      </c>
      <c r="F5613" s="149" t="s">
        <v>1250</v>
      </c>
      <c r="G5613" s="149" t="s">
        <v>8215</v>
      </c>
      <c r="H5613" s="149" t="s">
        <v>14137</v>
      </c>
      <c r="I5613" s="149" t="s">
        <v>11433</v>
      </c>
    </row>
    <row r="5614" spans="1:9" x14ac:dyDescent="0.2">
      <c r="A5614" s="149" t="s">
        <v>2920</v>
      </c>
      <c r="D5614" s="149" t="s">
        <v>11434</v>
      </c>
      <c r="E5614" s="149">
        <f t="shared" si="87"/>
        <v>30500821</v>
      </c>
      <c r="F5614" s="149" t="s">
        <v>1250</v>
      </c>
      <c r="G5614" s="149" t="s">
        <v>8215</v>
      </c>
      <c r="H5614" s="149" t="s">
        <v>14137</v>
      </c>
      <c r="I5614" s="149" t="s">
        <v>11435</v>
      </c>
    </row>
    <row r="5615" spans="1:9" x14ac:dyDescent="0.2">
      <c r="A5615" s="149" t="s">
        <v>2920</v>
      </c>
      <c r="D5615" s="149" t="s">
        <v>11436</v>
      </c>
      <c r="E5615" s="149">
        <f t="shared" si="87"/>
        <v>30500822</v>
      </c>
      <c r="F5615" s="149" t="s">
        <v>1250</v>
      </c>
      <c r="G5615" s="149" t="s">
        <v>8215</v>
      </c>
      <c r="H5615" s="149" t="s">
        <v>14137</v>
      </c>
      <c r="I5615" s="149" t="s">
        <v>11437</v>
      </c>
    </row>
    <row r="5616" spans="1:9" x14ac:dyDescent="0.2">
      <c r="A5616" s="149" t="s">
        <v>2920</v>
      </c>
      <c r="D5616" s="149" t="s">
        <v>11438</v>
      </c>
      <c r="E5616" s="149">
        <f t="shared" si="87"/>
        <v>30500823</v>
      </c>
      <c r="F5616" s="149" t="s">
        <v>1250</v>
      </c>
      <c r="G5616" s="149" t="s">
        <v>8215</v>
      </c>
      <c r="H5616" s="149" t="s">
        <v>14137</v>
      </c>
      <c r="I5616" s="149" t="s">
        <v>11439</v>
      </c>
    </row>
    <row r="5617" spans="1:9" x14ac:dyDescent="0.2">
      <c r="A5617" s="149" t="s">
        <v>2920</v>
      </c>
      <c r="D5617" s="149" t="s">
        <v>11440</v>
      </c>
      <c r="E5617" s="149">
        <f t="shared" si="87"/>
        <v>30500824</v>
      </c>
      <c r="F5617" s="149" t="s">
        <v>1250</v>
      </c>
      <c r="G5617" s="149" t="s">
        <v>8215</v>
      </c>
      <c r="H5617" s="149" t="s">
        <v>14137</v>
      </c>
      <c r="I5617" s="149" t="s">
        <v>14187</v>
      </c>
    </row>
    <row r="5618" spans="1:9" x14ac:dyDescent="0.2">
      <c r="A5618" s="149" t="s">
        <v>2920</v>
      </c>
      <c r="D5618" s="149" t="s">
        <v>14188</v>
      </c>
      <c r="E5618" s="149">
        <f t="shared" si="87"/>
        <v>30500828</v>
      </c>
      <c r="F5618" s="149" t="s">
        <v>1250</v>
      </c>
      <c r="G5618" s="149" t="s">
        <v>8215</v>
      </c>
      <c r="H5618" s="149" t="s">
        <v>14137</v>
      </c>
      <c r="I5618" s="149" t="s">
        <v>14189</v>
      </c>
    </row>
    <row r="5619" spans="1:9" x14ac:dyDescent="0.2">
      <c r="A5619" s="149" t="s">
        <v>2920</v>
      </c>
      <c r="D5619" s="149" t="s">
        <v>14190</v>
      </c>
      <c r="E5619" s="149">
        <f t="shared" si="87"/>
        <v>30500830</v>
      </c>
      <c r="F5619" s="149" t="s">
        <v>1250</v>
      </c>
      <c r="G5619" s="149" t="s">
        <v>8215</v>
      </c>
      <c r="H5619" s="149" t="s">
        <v>14137</v>
      </c>
      <c r="I5619" s="149" t="s">
        <v>14191</v>
      </c>
    </row>
    <row r="5620" spans="1:9" x14ac:dyDescent="0.2">
      <c r="A5620" s="149" t="s">
        <v>2920</v>
      </c>
      <c r="D5620" s="149" t="s">
        <v>14192</v>
      </c>
      <c r="E5620" s="149">
        <f t="shared" si="87"/>
        <v>30500831</v>
      </c>
      <c r="F5620" s="149" t="s">
        <v>1250</v>
      </c>
      <c r="G5620" s="149" t="s">
        <v>8215</v>
      </c>
      <c r="H5620" s="149" t="s">
        <v>14137</v>
      </c>
      <c r="I5620" s="149" t="s">
        <v>14193</v>
      </c>
    </row>
    <row r="5621" spans="1:9" x14ac:dyDescent="0.2">
      <c r="A5621" s="149" t="s">
        <v>2920</v>
      </c>
      <c r="D5621" s="149" t="s">
        <v>14194</v>
      </c>
      <c r="E5621" s="149">
        <f t="shared" si="87"/>
        <v>30500835</v>
      </c>
      <c r="F5621" s="149" t="s">
        <v>1250</v>
      </c>
      <c r="G5621" s="149" t="s">
        <v>8215</v>
      </c>
      <c r="H5621" s="149" t="s">
        <v>14137</v>
      </c>
      <c r="I5621" s="149" t="s">
        <v>14195</v>
      </c>
    </row>
    <row r="5622" spans="1:9" x14ac:dyDescent="0.2">
      <c r="A5622" s="149" t="s">
        <v>2920</v>
      </c>
      <c r="D5622" s="149" t="s">
        <v>14196</v>
      </c>
      <c r="E5622" s="149">
        <f t="shared" si="87"/>
        <v>30500840</v>
      </c>
      <c r="F5622" s="149" t="s">
        <v>1250</v>
      </c>
      <c r="G5622" s="149" t="s">
        <v>8215</v>
      </c>
      <c r="H5622" s="149" t="s">
        <v>14137</v>
      </c>
      <c r="I5622" s="149" t="s">
        <v>14197</v>
      </c>
    </row>
    <row r="5623" spans="1:9" x14ac:dyDescent="0.2">
      <c r="A5623" s="149" t="s">
        <v>2920</v>
      </c>
      <c r="D5623" s="149" t="s">
        <v>14198</v>
      </c>
      <c r="E5623" s="149">
        <f t="shared" si="87"/>
        <v>30500841</v>
      </c>
      <c r="F5623" s="149" t="s">
        <v>1250</v>
      </c>
      <c r="G5623" s="149" t="s">
        <v>8215</v>
      </c>
      <c r="H5623" s="149" t="s">
        <v>14137</v>
      </c>
      <c r="I5623" s="149" t="s">
        <v>14199</v>
      </c>
    </row>
    <row r="5624" spans="1:9" x14ac:dyDescent="0.2">
      <c r="A5624" s="149" t="s">
        <v>2920</v>
      </c>
      <c r="D5624" s="149" t="s">
        <v>14200</v>
      </c>
      <c r="E5624" s="149">
        <f t="shared" si="87"/>
        <v>30500843</v>
      </c>
      <c r="F5624" s="149" t="s">
        <v>1250</v>
      </c>
      <c r="G5624" s="149" t="s">
        <v>8215</v>
      </c>
      <c r="H5624" s="149" t="s">
        <v>14137</v>
      </c>
      <c r="I5624" s="149" t="s">
        <v>14201</v>
      </c>
    </row>
    <row r="5625" spans="1:9" x14ac:dyDescent="0.2">
      <c r="A5625" s="149" t="s">
        <v>2920</v>
      </c>
      <c r="D5625" s="149" t="s">
        <v>14202</v>
      </c>
      <c r="E5625" s="149">
        <f t="shared" si="87"/>
        <v>30500845</v>
      </c>
      <c r="F5625" s="149" t="s">
        <v>1250</v>
      </c>
      <c r="G5625" s="149" t="s">
        <v>8215</v>
      </c>
      <c r="H5625" s="149" t="s">
        <v>14137</v>
      </c>
      <c r="I5625" s="149" t="s">
        <v>14203</v>
      </c>
    </row>
    <row r="5626" spans="1:9" x14ac:dyDescent="0.2">
      <c r="A5626" s="149" t="s">
        <v>2920</v>
      </c>
      <c r="D5626" s="149" t="s">
        <v>14204</v>
      </c>
      <c r="E5626" s="149">
        <f t="shared" si="87"/>
        <v>30500850</v>
      </c>
      <c r="F5626" s="149" t="s">
        <v>1250</v>
      </c>
      <c r="G5626" s="149" t="s">
        <v>8215</v>
      </c>
      <c r="H5626" s="149" t="s">
        <v>14137</v>
      </c>
      <c r="I5626" s="149" t="s">
        <v>14205</v>
      </c>
    </row>
    <row r="5627" spans="1:9" x14ac:dyDescent="0.2">
      <c r="A5627" s="149" t="s">
        <v>2920</v>
      </c>
      <c r="D5627" s="149" t="s">
        <v>14206</v>
      </c>
      <c r="E5627" s="149">
        <f t="shared" si="87"/>
        <v>30500854</v>
      </c>
      <c r="F5627" s="149" t="s">
        <v>1250</v>
      </c>
      <c r="G5627" s="149" t="s">
        <v>8215</v>
      </c>
      <c r="H5627" s="149" t="s">
        <v>14137</v>
      </c>
      <c r="I5627" s="149" t="s">
        <v>14207</v>
      </c>
    </row>
    <row r="5628" spans="1:9" x14ac:dyDescent="0.2">
      <c r="A5628" s="149" t="s">
        <v>2920</v>
      </c>
      <c r="D5628" s="149" t="s">
        <v>14208</v>
      </c>
      <c r="E5628" s="149">
        <f t="shared" si="87"/>
        <v>30500856</v>
      </c>
      <c r="F5628" s="149" t="s">
        <v>1250</v>
      </c>
      <c r="G5628" s="149" t="s">
        <v>8215</v>
      </c>
      <c r="H5628" s="149" t="s">
        <v>14137</v>
      </c>
      <c r="I5628" s="149" t="s">
        <v>14209</v>
      </c>
    </row>
    <row r="5629" spans="1:9" x14ac:dyDescent="0.2">
      <c r="A5629" s="149" t="s">
        <v>2920</v>
      </c>
      <c r="D5629" s="149" t="s">
        <v>14210</v>
      </c>
      <c r="E5629" s="149">
        <f t="shared" si="87"/>
        <v>30500858</v>
      </c>
      <c r="F5629" s="149" t="s">
        <v>1250</v>
      </c>
      <c r="G5629" s="149" t="s">
        <v>8215</v>
      </c>
      <c r="H5629" s="149" t="s">
        <v>14137</v>
      </c>
      <c r="I5629" s="149" t="s">
        <v>14211</v>
      </c>
    </row>
    <row r="5630" spans="1:9" x14ac:dyDescent="0.2">
      <c r="A5630" s="149" t="s">
        <v>2920</v>
      </c>
      <c r="D5630" s="149" t="s">
        <v>14212</v>
      </c>
      <c r="E5630" s="149">
        <f t="shared" si="87"/>
        <v>30500860</v>
      </c>
      <c r="F5630" s="149" t="s">
        <v>1250</v>
      </c>
      <c r="G5630" s="149" t="s">
        <v>8215</v>
      </c>
      <c r="H5630" s="149" t="s">
        <v>14137</v>
      </c>
      <c r="I5630" s="149" t="s">
        <v>14213</v>
      </c>
    </row>
    <row r="5631" spans="1:9" x14ac:dyDescent="0.2">
      <c r="A5631" s="149" t="s">
        <v>2920</v>
      </c>
      <c r="D5631" s="149" t="s">
        <v>14214</v>
      </c>
      <c r="E5631" s="149">
        <f t="shared" si="87"/>
        <v>30500870</v>
      </c>
      <c r="F5631" s="149" t="s">
        <v>1250</v>
      </c>
      <c r="G5631" s="149" t="s">
        <v>8215</v>
      </c>
      <c r="H5631" s="149" t="s">
        <v>14137</v>
      </c>
      <c r="I5631" s="149" t="s">
        <v>14215</v>
      </c>
    </row>
    <row r="5632" spans="1:9" x14ac:dyDescent="0.2">
      <c r="A5632" s="149" t="s">
        <v>2920</v>
      </c>
      <c r="D5632" s="149" t="s">
        <v>14216</v>
      </c>
      <c r="E5632" s="149">
        <f t="shared" si="87"/>
        <v>30500880</v>
      </c>
      <c r="F5632" s="149" t="s">
        <v>1250</v>
      </c>
      <c r="G5632" s="149" t="s">
        <v>8215</v>
      </c>
      <c r="H5632" s="149" t="s">
        <v>14137</v>
      </c>
      <c r="I5632" s="149" t="s">
        <v>14217</v>
      </c>
    </row>
    <row r="5633" spans="1:9" x14ac:dyDescent="0.2">
      <c r="A5633" s="149" t="s">
        <v>2920</v>
      </c>
      <c r="D5633" s="149" t="s">
        <v>14218</v>
      </c>
      <c r="E5633" s="149">
        <f t="shared" si="87"/>
        <v>30500899</v>
      </c>
      <c r="F5633" s="149" t="s">
        <v>1250</v>
      </c>
      <c r="G5633" s="149" t="s">
        <v>8215</v>
      </c>
      <c r="H5633" s="149" t="s">
        <v>14137</v>
      </c>
      <c r="I5633" s="149" t="s">
        <v>6243</v>
      </c>
    </row>
    <row r="5634" spans="1:9" x14ac:dyDescent="0.2">
      <c r="A5634" s="149" t="s">
        <v>2920</v>
      </c>
      <c r="D5634" s="149" t="s">
        <v>14219</v>
      </c>
      <c r="E5634" s="149">
        <f t="shared" ref="E5634:E5697" si="88">VALUE(D5634)</f>
        <v>30500901</v>
      </c>
      <c r="F5634" s="149" t="s">
        <v>1250</v>
      </c>
      <c r="G5634" s="149" t="s">
        <v>8215</v>
      </c>
      <c r="H5634" s="149" t="s">
        <v>14220</v>
      </c>
      <c r="I5634" s="149" t="s">
        <v>14221</v>
      </c>
    </row>
    <row r="5635" spans="1:9" x14ac:dyDescent="0.2">
      <c r="A5635" s="149" t="s">
        <v>2920</v>
      </c>
      <c r="D5635" s="149" t="s">
        <v>14222</v>
      </c>
      <c r="E5635" s="149">
        <f t="shared" si="88"/>
        <v>30500902</v>
      </c>
      <c r="F5635" s="149" t="s">
        <v>1250</v>
      </c>
      <c r="G5635" s="149" t="s">
        <v>8215</v>
      </c>
      <c r="H5635" s="149" t="s">
        <v>14220</v>
      </c>
      <c r="I5635" s="149" t="s">
        <v>14223</v>
      </c>
    </row>
    <row r="5636" spans="1:9" x14ac:dyDescent="0.2">
      <c r="A5636" s="149" t="s">
        <v>2920</v>
      </c>
      <c r="D5636" s="149" t="s">
        <v>14224</v>
      </c>
      <c r="E5636" s="149">
        <f t="shared" si="88"/>
        <v>30500903</v>
      </c>
      <c r="F5636" s="149" t="s">
        <v>1250</v>
      </c>
      <c r="G5636" s="149" t="s">
        <v>8215</v>
      </c>
      <c r="H5636" s="149" t="s">
        <v>14220</v>
      </c>
      <c r="I5636" s="149" t="s">
        <v>14225</v>
      </c>
    </row>
    <row r="5637" spans="1:9" x14ac:dyDescent="0.2">
      <c r="A5637" s="149" t="s">
        <v>2920</v>
      </c>
      <c r="D5637" s="149" t="s">
        <v>14226</v>
      </c>
      <c r="E5637" s="149">
        <f t="shared" si="88"/>
        <v>30500904</v>
      </c>
      <c r="F5637" s="149" t="s">
        <v>1250</v>
      </c>
      <c r="G5637" s="149" t="s">
        <v>8215</v>
      </c>
      <c r="H5637" s="149" t="s">
        <v>14220</v>
      </c>
      <c r="I5637" s="149" t="s">
        <v>14227</v>
      </c>
    </row>
    <row r="5638" spans="1:9" x14ac:dyDescent="0.2">
      <c r="A5638" s="149" t="s">
        <v>2920</v>
      </c>
      <c r="D5638" s="149" t="s">
        <v>14228</v>
      </c>
      <c r="E5638" s="149">
        <f t="shared" si="88"/>
        <v>30500905</v>
      </c>
      <c r="F5638" s="149" t="s">
        <v>1250</v>
      </c>
      <c r="G5638" s="149" t="s">
        <v>8215</v>
      </c>
      <c r="H5638" s="149" t="s">
        <v>14220</v>
      </c>
      <c r="I5638" s="149" t="s">
        <v>14229</v>
      </c>
    </row>
    <row r="5639" spans="1:9" x14ac:dyDescent="0.2">
      <c r="A5639" s="149" t="s">
        <v>2920</v>
      </c>
      <c r="D5639" s="149" t="s">
        <v>14230</v>
      </c>
      <c r="E5639" s="149">
        <f t="shared" si="88"/>
        <v>30500906</v>
      </c>
      <c r="F5639" s="149" t="s">
        <v>1250</v>
      </c>
      <c r="G5639" s="149" t="s">
        <v>8215</v>
      </c>
      <c r="H5639" s="149" t="s">
        <v>14220</v>
      </c>
      <c r="I5639" s="149" t="s">
        <v>14231</v>
      </c>
    </row>
    <row r="5640" spans="1:9" x14ac:dyDescent="0.2">
      <c r="A5640" s="149" t="s">
        <v>2920</v>
      </c>
      <c r="D5640" s="149" t="s">
        <v>14232</v>
      </c>
      <c r="E5640" s="149">
        <f t="shared" si="88"/>
        <v>30500907</v>
      </c>
      <c r="F5640" s="149" t="s">
        <v>1250</v>
      </c>
      <c r="G5640" s="149" t="s">
        <v>8215</v>
      </c>
      <c r="H5640" s="149" t="s">
        <v>14220</v>
      </c>
      <c r="I5640" s="149" t="s">
        <v>14233</v>
      </c>
    </row>
    <row r="5641" spans="1:9" x14ac:dyDescent="0.2">
      <c r="A5641" s="149" t="s">
        <v>2920</v>
      </c>
      <c r="D5641" s="149" t="s">
        <v>14234</v>
      </c>
      <c r="E5641" s="149">
        <f t="shared" si="88"/>
        <v>30500908</v>
      </c>
      <c r="F5641" s="149" t="s">
        <v>1250</v>
      </c>
      <c r="G5641" s="149" t="s">
        <v>8215</v>
      </c>
      <c r="H5641" s="149" t="s">
        <v>14220</v>
      </c>
      <c r="I5641" s="149" t="s">
        <v>14235</v>
      </c>
    </row>
    <row r="5642" spans="1:9" x14ac:dyDescent="0.2">
      <c r="A5642" s="149" t="s">
        <v>2920</v>
      </c>
      <c r="D5642" s="149" t="s">
        <v>14236</v>
      </c>
      <c r="E5642" s="149">
        <f t="shared" si="88"/>
        <v>30500909</v>
      </c>
      <c r="F5642" s="149" t="s">
        <v>1250</v>
      </c>
      <c r="G5642" s="149" t="s">
        <v>8215</v>
      </c>
      <c r="H5642" s="149" t="s">
        <v>14220</v>
      </c>
      <c r="I5642" s="149" t="s">
        <v>14237</v>
      </c>
    </row>
    <row r="5643" spans="1:9" x14ac:dyDescent="0.2">
      <c r="A5643" s="149" t="s">
        <v>2920</v>
      </c>
      <c r="D5643" s="149" t="s">
        <v>14238</v>
      </c>
      <c r="E5643" s="149">
        <f t="shared" si="88"/>
        <v>30500910</v>
      </c>
      <c r="F5643" s="149" t="s">
        <v>1250</v>
      </c>
      <c r="G5643" s="149" t="s">
        <v>8215</v>
      </c>
      <c r="H5643" s="149" t="s">
        <v>14220</v>
      </c>
      <c r="I5643" s="149" t="s">
        <v>14239</v>
      </c>
    </row>
    <row r="5644" spans="1:9" x14ac:dyDescent="0.2">
      <c r="A5644" s="149" t="s">
        <v>2920</v>
      </c>
      <c r="D5644" s="149" t="s">
        <v>14240</v>
      </c>
      <c r="E5644" s="149">
        <f t="shared" si="88"/>
        <v>30500915</v>
      </c>
      <c r="F5644" s="149" t="s">
        <v>1250</v>
      </c>
      <c r="G5644" s="149" t="s">
        <v>8215</v>
      </c>
      <c r="H5644" s="149" t="s">
        <v>14220</v>
      </c>
      <c r="I5644" s="149" t="s">
        <v>14241</v>
      </c>
    </row>
    <row r="5645" spans="1:9" x14ac:dyDescent="0.2">
      <c r="A5645" s="149" t="s">
        <v>2920</v>
      </c>
      <c r="D5645" s="149" t="s">
        <v>14242</v>
      </c>
      <c r="E5645" s="149">
        <f t="shared" si="88"/>
        <v>30500916</v>
      </c>
      <c r="F5645" s="149" t="s">
        <v>1250</v>
      </c>
      <c r="G5645" s="149" t="s">
        <v>8215</v>
      </c>
      <c r="H5645" s="149" t="s">
        <v>14220</v>
      </c>
      <c r="I5645" s="149" t="s">
        <v>6513</v>
      </c>
    </row>
    <row r="5646" spans="1:9" x14ac:dyDescent="0.2">
      <c r="A5646" s="149" t="s">
        <v>2920</v>
      </c>
      <c r="D5646" s="149" t="s">
        <v>14243</v>
      </c>
      <c r="E5646" s="149">
        <f t="shared" si="88"/>
        <v>30500917</v>
      </c>
      <c r="F5646" s="149" t="s">
        <v>1250</v>
      </c>
      <c r="G5646" s="149" t="s">
        <v>8215</v>
      </c>
      <c r="H5646" s="149" t="s">
        <v>14220</v>
      </c>
      <c r="I5646" s="149" t="s">
        <v>16924</v>
      </c>
    </row>
    <row r="5647" spans="1:9" x14ac:dyDescent="0.2">
      <c r="A5647" s="149" t="s">
        <v>2920</v>
      </c>
      <c r="D5647" s="149" t="s">
        <v>16925</v>
      </c>
      <c r="E5647" s="149">
        <f t="shared" si="88"/>
        <v>30500999</v>
      </c>
      <c r="F5647" s="149" t="s">
        <v>1250</v>
      </c>
      <c r="G5647" s="149" t="s">
        <v>8215</v>
      </c>
      <c r="H5647" s="149" t="s">
        <v>14220</v>
      </c>
      <c r="I5647" s="149" t="s">
        <v>6243</v>
      </c>
    </row>
    <row r="5648" spans="1:9" x14ac:dyDescent="0.2">
      <c r="A5648" s="149" t="s">
        <v>2920</v>
      </c>
      <c r="D5648" s="149" t="s">
        <v>16926</v>
      </c>
      <c r="E5648" s="149">
        <f t="shared" si="88"/>
        <v>30501001</v>
      </c>
      <c r="F5648" s="149" t="s">
        <v>1250</v>
      </c>
      <c r="G5648" s="149" t="s">
        <v>8215</v>
      </c>
      <c r="H5648" s="149" t="s">
        <v>16927</v>
      </c>
      <c r="I5648" s="149" t="s">
        <v>16928</v>
      </c>
    </row>
    <row r="5649" spans="1:9" x14ac:dyDescent="0.2">
      <c r="A5649" s="149" t="s">
        <v>2920</v>
      </c>
      <c r="D5649" s="149" t="s">
        <v>16929</v>
      </c>
      <c r="E5649" s="149">
        <f t="shared" si="88"/>
        <v>30501002</v>
      </c>
      <c r="F5649" s="149" t="s">
        <v>1250</v>
      </c>
      <c r="G5649" s="149" t="s">
        <v>8215</v>
      </c>
      <c r="H5649" s="149" t="s">
        <v>16927</v>
      </c>
      <c r="I5649" s="149" t="s">
        <v>16930</v>
      </c>
    </row>
    <row r="5650" spans="1:9" x14ac:dyDescent="0.2">
      <c r="A5650" s="149" t="s">
        <v>2920</v>
      </c>
      <c r="D5650" s="149" t="s">
        <v>16931</v>
      </c>
      <c r="E5650" s="149">
        <f t="shared" si="88"/>
        <v>30501003</v>
      </c>
      <c r="F5650" s="149" t="s">
        <v>1250</v>
      </c>
      <c r="G5650" s="149" t="s">
        <v>8215</v>
      </c>
      <c r="H5650" s="149" t="s">
        <v>16927</v>
      </c>
      <c r="I5650" s="149" t="s">
        <v>16932</v>
      </c>
    </row>
    <row r="5651" spans="1:9" x14ac:dyDescent="0.2">
      <c r="A5651" s="149" t="s">
        <v>2920</v>
      </c>
      <c r="D5651" s="149" t="s">
        <v>16933</v>
      </c>
      <c r="E5651" s="149">
        <f t="shared" si="88"/>
        <v>30501004</v>
      </c>
      <c r="F5651" s="149" t="s">
        <v>1250</v>
      </c>
      <c r="G5651" s="149" t="s">
        <v>8215</v>
      </c>
      <c r="H5651" s="149" t="s">
        <v>16927</v>
      </c>
      <c r="I5651" s="149" t="s">
        <v>16934</v>
      </c>
    </row>
    <row r="5652" spans="1:9" x14ac:dyDescent="0.2">
      <c r="A5652" s="149" t="s">
        <v>2920</v>
      </c>
      <c r="D5652" s="149" t="s">
        <v>16935</v>
      </c>
      <c r="E5652" s="149">
        <f t="shared" si="88"/>
        <v>30501005</v>
      </c>
      <c r="F5652" s="149" t="s">
        <v>1250</v>
      </c>
      <c r="G5652" s="149" t="s">
        <v>8215</v>
      </c>
      <c r="H5652" s="149" t="s">
        <v>16927</v>
      </c>
      <c r="I5652" s="149" t="s">
        <v>16936</v>
      </c>
    </row>
    <row r="5653" spans="1:9" x14ac:dyDescent="0.2">
      <c r="A5653" s="149" t="s">
        <v>2920</v>
      </c>
      <c r="D5653" s="149" t="s">
        <v>16937</v>
      </c>
      <c r="E5653" s="149">
        <f t="shared" si="88"/>
        <v>30501006</v>
      </c>
      <c r="F5653" s="149" t="s">
        <v>1250</v>
      </c>
      <c r="G5653" s="149" t="s">
        <v>8215</v>
      </c>
      <c r="H5653" s="149" t="s">
        <v>16927</v>
      </c>
      <c r="I5653" s="149" t="s">
        <v>16938</v>
      </c>
    </row>
    <row r="5654" spans="1:9" x14ac:dyDescent="0.2">
      <c r="A5654" s="149" t="s">
        <v>2920</v>
      </c>
      <c r="D5654" s="149" t="s">
        <v>16939</v>
      </c>
      <c r="E5654" s="149">
        <f t="shared" si="88"/>
        <v>30501007</v>
      </c>
      <c r="F5654" s="149" t="s">
        <v>1250</v>
      </c>
      <c r="G5654" s="149" t="s">
        <v>8215</v>
      </c>
      <c r="H5654" s="149" t="s">
        <v>16927</v>
      </c>
      <c r="I5654" s="149" t="s">
        <v>9468</v>
      </c>
    </row>
    <row r="5655" spans="1:9" x14ac:dyDescent="0.2">
      <c r="A5655" s="149" t="s">
        <v>2920</v>
      </c>
      <c r="D5655" s="149" t="s">
        <v>16940</v>
      </c>
      <c r="E5655" s="149">
        <f t="shared" si="88"/>
        <v>30501008</v>
      </c>
      <c r="F5655" s="149" t="s">
        <v>1250</v>
      </c>
      <c r="G5655" s="149" t="s">
        <v>8215</v>
      </c>
      <c r="H5655" s="149" t="s">
        <v>16927</v>
      </c>
      <c r="I5655" s="149" t="s">
        <v>6790</v>
      </c>
    </row>
    <row r="5656" spans="1:9" x14ac:dyDescent="0.2">
      <c r="A5656" s="149" t="s">
        <v>2920</v>
      </c>
      <c r="D5656" s="149" t="s">
        <v>14246</v>
      </c>
      <c r="E5656" s="149">
        <f t="shared" si="88"/>
        <v>30501009</v>
      </c>
      <c r="F5656" s="149" t="s">
        <v>1250</v>
      </c>
      <c r="G5656" s="149" t="s">
        <v>8215</v>
      </c>
      <c r="H5656" s="149" t="s">
        <v>16927</v>
      </c>
      <c r="I5656" s="149" t="s">
        <v>14247</v>
      </c>
    </row>
    <row r="5657" spans="1:9" x14ac:dyDescent="0.2">
      <c r="A5657" s="149" t="s">
        <v>2920</v>
      </c>
      <c r="D5657" s="149" t="s">
        <v>14248</v>
      </c>
      <c r="E5657" s="149">
        <f t="shared" si="88"/>
        <v>30501010</v>
      </c>
      <c r="F5657" s="149" t="s">
        <v>1250</v>
      </c>
      <c r="G5657" s="149" t="s">
        <v>8215</v>
      </c>
      <c r="H5657" s="149" t="s">
        <v>16927</v>
      </c>
      <c r="I5657" s="149" t="s">
        <v>2368</v>
      </c>
    </row>
    <row r="5658" spans="1:9" x14ac:dyDescent="0.2">
      <c r="A5658" s="149" t="s">
        <v>2920</v>
      </c>
      <c r="D5658" s="149" t="s">
        <v>14249</v>
      </c>
      <c r="E5658" s="149">
        <f t="shared" si="88"/>
        <v>30501011</v>
      </c>
      <c r="F5658" s="149" t="s">
        <v>1250</v>
      </c>
      <c r="G5658" s="149" t="s">
        <v>8215</v>
      </c>
      <c r="H5658" s="149" t="s">
        <v>16927</v>
      </c>
      <c r="I5658" s="149" t="s">
        <v>14250</v>
      </c>
    </row>
    <row r="5659" spans="1:9" x14ac:dyDescent="0.2">
      <c r="A5659" s="149" t="s">
        <v>2920</v>
      </c>
      <c r="D5659" s="149" t="s">
        <v>14251</v>
      </c>
      <c r="E5659" s="149">
        <f t="shared" si="88"/>
        <v>30501012</v>
      </c>
      <c r="F5659" s="149" t="s">
        <v>1250</v>
      </c>
      <c r="G5659" s="149" t="s">
        <v>8215</v>
      </c>
      <c r="H5659" s="149" t="s">
        <v>16927</v>
      </c>
      <c r="I5659" s="149" t="s">
        <v>9427</v>
      </c>
    </row>
    <row r="5660" spans="1:9" x14ac:dyDescent="0.2">
      <c r="A5660" s="149" t="s">
        <v>2920</v>
      </c>
      <c r="D5660" s="149" t="s">
        <v>14252</v>
      </c>
      <c r="E5660" s="149">
        <f t="shared" si="88"/>
        <v>30501013</v>
      </c>
      <c r="F5660" s="149" t="s">
        <v>1250</v>
      </c>
      <c r="G5660" s="149" t="s">
        <v>8215</v>
      </c>
      <c r="H5660" s="149" t="s">
        <v>16927</v>
      </c>
      <c r="I5660" s="149" t="s">
        <v>14253</v>
      </c>
    </row>
    <row r="5661" spans="1:9" x14ac:dyDescent="0.2">
      <c r="A5661" s="149" t="s">
        <v>2920</v>
      </c>
      <c r="D5661" s="149" t="s">
        <v>14254</v>
      </c>
      <c r="E5661" s="149">
        <f t="shared" si="88"/>
        <v>30501014</v>
      </c>
      <c r="F5661" s="149" t="s">
        <v>1250</v>
      </c>
      <c r="G5661" s="149" t="s">
        <v>8215</v>
      </c>
      <c r="H5661" s="149" t="s">
        <v>16927</v>
      </c>
      <c r="I5661" s="149" t="s">
        <v>14255</v>
      </c>
    </row>
    <row r="5662" spans="1:9" x14ac:dyDescent="0.2">
      <c r="A5662" s="149" t="s">
        <v>2920</v>
      </c>
      <c r="D5662" s="149" t="s">
        <v>14256</v>
      </c>
      <c r="E5662" s="149">
        <f t="shared" si="88"/>
        <v>30501015</v>
      </c>
      <c r="F5662" s="149" t="s">
        <v>1250</v>
      </c>
      <c r="G5662" s="149" t="s">
        <v>8215</v>
      </c>
      <c r="H5662" s="149" t="s">
        <v>16927</v>
      </c>
      <c r="I5662" s="149" t="s">
        <v>1275</v>
      </c>
    </row>
    <row r="5663" spans="1:9" x14ac:dyDescent="0.2">
      <c r="A5663" s="149" t="s">
        <v>2920</v>
      </c>
      <c r="D5663" s="149" t="s">
        <v>14257</v>
      </c>
      <c r="E5663" s="149">
        <f t="shared" si="88"/>
        <v>30501016</v>
      </c>
      <c r="F5663" s="149" t="s">
        <v>1250</v>
      </c>
      <c r="G5663" s="149" t="s">
        <v>8215</v>
      </c>
      <c r="H5663" s="149" t="s">
        <v>16927</v>
      </c>
      <c r="I5663" s="149" t="s">
        <v>14258</v>
      </c>
    </row>
    <row r="5664" spans="1:9" x14ac:dyDescent="0.2">
      <c r="A5664" s="149" t="s">
        <v>2920</v>
      </c>
      <c r="D5664" s="149" t="s">
        <v>14259</v>
      </c>
      <c r="E5664" s="149">
        <f t="shared" si="88"/>
        <v>30501017</v>
      </c>
      <c r="F5664" s="149" t="s">
        <v>1250</v>
      </c>
      <c r="G5664" s="149" t="s">
        <v>8215</v>
      </c>
      <c r="H5664" s="149" t="s">
        <v>16927</v>
      </c>
      <c r="I5664" s="149" t="s">
        <v>8515</v>
      </c>
    </row>
    <row r="5665" spans="1:12" x14ac:dyDescent="0.2">
      <c r="A5665" s="149" t="s">
        <v>2920</v>
      </c>
      <c r="D5665" s="149" t="s">
        <v>14260</v>
      </c>
      <c r="E5665" s="149">
        <f t="shared" si="88"/>
        <v>30501021</v>
      </c>
      <c r="F5665" s="149" t="s">
        <v>1250</v>
      </c>
      <c r="G5665" s="149" t="s">
        <v>8215</v>
      </c>
      <c r="H5665" s="149" t="s">
        <v>16927</v>
      </c>
      <c r="I5665" s="149" t="s">
        <v>14261</v>
      </c>
    </row>
    <row r="5666" spans="1:12" x14ac:dyDescent="0.2">
      <c r="A5666" s="149" t="s">
        <v>2920</v>
      </c>
      <c r="D5666" s="149" t="s">
        <v>14262</v>
      </c>
      <c r="E5666" s="149">
        <f t="shared" si="88"/>
        <v>30501022</v>
      </c>
      <c r="F5666" s="149" t="s">
        <v>1250</v>
      </c>
      <c r="G5666" s="149" t="s">
        <v>8215</v>
      </c>
      <c r="H5666" s="149" t="s">
        <v>16927</v>
      </c>
      <c r="I5666" s="149" t="s">
        <v>14263</v>
      </c>
    </row>
    <row r="5667" spans="1:12" x14ac:dyDescent="0.2">
      <c r="A5667" s="149" t="s">
        <v>2920</v>
      </c>
      <c r="D5667" s="149" t="s">
        <v>14264</v>
      </c>
      <c r="E5667" s="149">
        <f t="shared" si="88"/>
        <v>30501023</v>
      </c>
      <c r="F5667" s="149" t="s">
        <v>1250</v>
      </c>
      <c r="G5667" s="149" t="s">
        <v>8215</v>
      </c>
      <c r="H5667" s="149" t="s">
        <v>16927</v>
      </c>
      <c r="I5667" s="149" t="s">
        <v>1275</v>
      </c>
    </row>
    <row r="5668" spans="1:12" x14ac:dyDescent="0.2">
      <c r="A5668" s="149" t="s">
        <v>2920</v>
      </c>
      <c r="D5668" s="149" t="s">
        <v>14265</v>
      </c>
      <c r="E5668" s="149">
        <f t="shared" si="88"/>
        <v>30501024</v>
      </c>
      <c r="F5668" s="149" t="s">
        <v>1250</v>
      </c>
      <c r="G5668" s="149" t="s">
        <v>8215</v>
      </c>
      <c r="H5668" s="149" t="s">
        <v>16927</v>
      </c>
      <c r="I5668" s="149" t="s">
        <v>14266</v>
      </c>
    </row>
    <row r="5669" spans="1:12" x14ac:dyDescent="0.2">
      <c r="A5669" s="149" t="s">
        <v>2920</v>
      </c>
      <c r="D5669" s="149" t="s">
        <v>14267</v>
      </c>
      <c r="E5669" s="149">
        <f t="shared" si="88"/>
        <v>30501030</v>
      </c>
      <c r="F5669" s="149" t="s">
        <v>1250</v>
      </c>
      <c r="G5669" s="149" t="s">
        <v>8215</v>
      </c>
      <c r="H5669" s="149" t="s">
        <v>16927</v>
      </c>
      <c r="I5669" s="149" t="s">
        <v>11555</v>
      </c>
    </row>
    <row r="5670" spans="1:12" x14ac:dyDescent="0.2">
      <c r="A5670" s="149" t="s">
        <v>2920</v>
      </c>
      <c r="D5670" s="149" t="s">
        <v>11556</v>
      </c>
      <c r="E5670" s="149">
        <f t="shared" si="88"/>
        <v>30501031</v>
      </c>
      <c r="F5670" s="149" t="s">
        <v>1250</v>
      </c>
      <c r="G5670" s="149" t="s">
        <v>8215</v>
      </c>
      <c r="H5670" s="149" t="s">
        <v>16927</v>
      </c>
      <c r="I5670" s="149" t="s">
        <v>11557</v>
      </c>
    </row>
    <row r="5671" spans="1:12" x14ac:dyDescent="0.2">
      <c r="A5671" s="149" t="s">
        <v>2920</v>
      </c>
      <c r="D5671" s="149" t="s">
        <v>11558</v>
      </c>
      <c r="E5671" s="149">
        <f t="shared" si="88"/>
        <v>30501032</v>
      </c>
      <c r="F5671" s="149" t="s">
        <v>1250</v>
      </c>
      <c r="G5671" s="149" t="s">
        <v>8215</v>
      </c>
      <c r="H5671" s="149" t="s">
        <v>16927</v>
      </c>
      <c r="I5671" s="149" t="s">
        <v>11559</v>
      </c>
    </row>
    <row r="5672" spans="1:12" x14ac:dyDescent="0.2">
      <c r="A5672" s="149" t="s">
        <v>2920</v>
      </c>
      <c r="D5672" s="149" t="s">
        <v>11560</v>
      </c>
      <c r="E5672" s="149">
        <f t="shared" si="88"/>
        <v>30501033</v>
      </c>
      <c r="F5672" s="149" t="s">
        <v>1250</v>
      </c>
      <c r="G5672" s="149" t="s">
        <v>8215</v>
      </c>
      <c r="H5672" s="149" t="s">
        <v>16927</v>
      </c>
      <c r="I5672" s="149" t="s">
        <v>11561</v>
      </c>
    </row>
    <row r="5673" spans="1:12" x14ac:dyDescent="0.2">
      <c r="A5673" s="149" t="s">
        <v>2920</v>
      </c>
      <c r="D5673" s="149" t="s">
        <v>11562</v>
      </c>
      <c r="E5673" s="149">
        <f t="shared" si="88"/>
        <v>30501034</v>
      </c>
      <c r="F5673" s="149" t="s">
        <v>1250</v>
      </c>
      <c r="G5673" s="149" t="s">
        <v>8215</v>
      </c>
      <c r="H5673" s="149" t="s">
        <v>16927</v>
      </c>
      <c r="I5673" s="149" t="s">
        <v>11563</v>
      </c>
    </row>
    <row r="5674" spans="1:12" x14ac:dyDescent="0.2">
      <c r="A5674" s="149" t="s">
        <v>2920</v>
      </c>
      <c r="D5674" s="149" t="s">
        <v>11564</v>
      </c>
      <c r="E5674" s="149">
        <f t="shared" si="88"/>
        <v>30501035</v>
      </c>
      <c r="F5674" s="149" t="s">
        <v>1250</v>
      </c>
      <c r="G5674" s="149" t="s">
        <v>8215</v>
      </c>
      <c r="H5674" s="149" t="s">
        <v>16927</v>
      </c>
      <c r="I5674" s="149" t="s">
        <v>11565</v>
      </c>
    </row>
    <row r="5675" spans="1:12" x14ac:dyDescent="0.2">
      <c r="A5675" s="149" t="s">
        <v>2920</v>
      </c>
      <c r="D5675" s="149" t="s">
        <v>11566</v>
      </c>
      <c r="E5675" s="149">
        <f t="shared" si="88"/>
        <v>30501036</v>
      </c>
      <c r="F5675" s="149" t="s">
        <v>1250</v>
      </c>
      <c r="G5675" s="149" t="s">
        <v>8215</v>
      </c>
      <c r="H5675" s="149" t="s">
        <v>16927</v>
      </c>
      <c r="I5675" s="149" t="s">
        <v>11567</v>
      </c>
    </row>
    <row r="5676" spans="1:12" x14ac:dyDescent="0.2">
      <c r="A5676" s="149" t="s">
        <v>2920</v>
      </c>
      <c r="D5676" s="149" t="s">
        <v>11568</v>
      </c>
      <c r="E5676" s="149">
        <f t="shared" si="88"/>
        <v>30501037</v>
      </c>
      <c r="F5676" s="149" t="s">
        <v>1250</v>
      </c>
      <c r="G5676" s="149" t="s">
        <v>8215</v>
      </c>
      <c r="H5676" s="149" t="s">
        <v>16927</v>
      </c>
      <c r="I5676" s="149" t="s">
        <v>11569</v>
      </c>
    </row>
    <row r="5677" spans="1:12" x14ac:dyDescent="0.2">
      <c r="A5677" s="149" t="s">
        <v>2920</v>
      </c>
      <c r="D5677" s="149" t="s">
        <v>11570</v>
      </c>
      <c r="E5677" s="149">
        <f t="shared" si="88"/>
        <v>30501038</v>
      </c>
      <c r="F5677" s="149" t="s">
        <v>1250</v>
      </c>
      <c r="G5677" s="149" t="s">
        <v>8215</v>
      </c>
      <c r="H5677" s="149" t="s">
        <v>16927</v>
      </c>
      <c r="I5677" s="149" t="s">
        <v>11571</v>
      </c>
    </row>
    <row r="5678" spans="1:12" x14ac:dyDescent="0.2">
      <c r="A5678" s="149" t="s">
        <v>2920</v>
      </c>
      <c r="D5678" s="149" t="s">
        <v>11572</v>
      </c>
      <c r="E5678" s="149">
        <f t="shared" si="88"/>
        <v>30501039</v>
      </c>
      <c r="F5678" s="149" t="s">
        <v>1250</v>
      </c>
      <c r="G5678" s="149" t="s">
        <v>8215</v>
      </c>
      <c r="H5678" s="149" t="s">
        <v>16927</v>
      </c>
      <c r="I5678" s="149" t="s">
        <v>11573</v>
      </c>
      <c r="K5678" s="151"/>
      <c r="L5678" s="149"/>
    </row>
    <row r="5679" spans="1:12" x14ac:dyDescent="0.2">
      <c r="A5679" s="149" t="s">
        <v>2920</v>
      </c>
      <c r="D5679" s="149" t="s">
        <v>11574</v>
      </c>
      <c r="E5679" s="149">
        <f t="shared" si="88"/>
        <v>30501040</v>
      </c>
      <c r="F5679" s="149" t="s">
        <v>1250</v>
      </c>
      <c r="G5679" s="149" t="s">
        <v>8215</v>
      </c>
      <c r="H5679" s="149" t="s">
        <v>16927</v>
      </c>
      <c r="I5679" s="149" t="s">
        <v>11575</v>
      </c>
    </row>
    <row r="5680" spans="1:12" x14ac:dyDescent="0.2">
      <c r="A5680" s="149" t="s">
        <v>2920</v>
      </c>
      <c r="D5680" s="149" t="s">
        <v>11576</v>
      </c>
      <c r="E5680" s="149">
        <f t="shared" si="88"/>
        <v>30501041</v>
      </c>
      <c r="F5680" s="149" t="s">
        <v>1250</v>
      </c>
      <c r="G5680" s="149" t="s">
        <v>8215</v>
      </c>
      <c r="H5680" s="149" t="s">
        <v>16927</v>
      </c>
      <c r="I5680" s="149" t="s">
        <v>11577</v>
      </c>
    </row>
    <row r="5681" spans="1:9" x14ac:dyDescent="0.2">
      <c r="A5681" s="149" t="s">
        <v>2920</v>
      </c>
      <c r="D5681" s="149" t="s">
        <v>11578</v>
      </c>
      <c r="E5681" s="149">
        <f t="shared" si="88"/>
        <v>30501042</v>
      </c>
      <c r="F5681" s="149" t="s">
        <v>1250</v>
      </c>
      <c r="G5681" s="149" t="s">
        <v>8215</v>
      </c>
      <c r="H5681" s="149" t="s">
        <v>16927</v>
      </c>
      <c r="I5681" s="149" t="s">
        <v>11579</v>
      </c>
    </row>
    <row r="5682" spans="1:9" x14ac:dyDescent="0.2">
      <c r="A5682" s="149" t="s">
        <v>2920</v>
      </c>
      <c r="D5682" s="149" t="s">
        <v>11580</v>
      </c>
      <c r="E5682" s="149">
        <f t="shared" si="88"/>
        <v>30501043</v>
      </c>
      <c r="F5682" s="149" t="s">
        <v>1250</v>
      </c>
      <c r="G5682" s="149" t="s">
        <v>8215</v>
      </c>
      <c r="H5682" s="149" t="s">
        <v>16927</v>
      </c>
      <c r="I5682" s="149" t="s">
        <v>11581</v>
      </c>
    </row>
    <row r="5683" spans="1:9" x14ac:dyDescent="0.2">
      <c r="A5683" s="149" t="s">
        <v>2920</v>
      </c>
      <c r="D5683" s="149" t="s">
        <v>11582</v>
      </c>
      <c r="E5683" s="149">
        <f t="shared" si="88"/>
        <v>30501044</v>
      </c>
      <c r="F5683" s="149" t="s">
        <v>1250</v>
      </c>
      <c r="G5683" s="149" t="s">
        <v>8215</v>
      </c>
      <c r="H5683" s="149" t="s">
        <v>16927</v>
      </c>
      <c r="I5683" s="149" t="s">
        <v>11583</v>
      </c>
    </row>
    <row r="5684" spans="1:9" x14ac:dyDescent="0.2">
      <c r="A5684" s="149" t="s">
        <v>2920</v>
      </c>
      <c r="D5684" s="149" t="s">
        <v>11584</v>
      </c>
      <c r="E5684" s="149">
        <f t="shared" si="88"/>
        <v>30501045</v>
      </c>
      <c r="F5684" s="149" t="s">
        <v>1250</v>
      </c>
      <c r="G5684" s="149" t="s">
        <v>8215</v>
      </c>
      <c r="H5684" s="149" t="s">
        <v>16927</v>
      </c>
      <c r="I5684" s="149" t="s">
        <v>11585</v>
      </c>
    </row>
    <row r="5685" spans="1:9" x14ac:dyDescent="0.2">
      <c r="A5685" s="149" t="s">
        <v>2920</v>
      </c>
      <c r="D5685" s="149" t="s">
        <v>11586</v>
      </c>
      <c r="E5685" s="149">
        <f t="shared" si="88"/>
        <v>30501046</v>
      </c>
      <c r="F5685" s="149" t="s">
        <v>1250</v>
      </c>
      <c r="G5685" s="149" t="s">
        <v>8215</v>
      </c>
      <c r="H5685" s="149" t="s">
        <v>16927</v>
      </c>
      <c r="I5685" s="149" t="s">
        <v>11587</v>
      </c>
    </row>
    <row r="5686" spans="1:9" x14ac:dyDescent="0.2">
      <c r="A5686" s="149" t="s">
        <v>2920</v>
      </c>
      <c r="D5686" s="149" t="s">
        <v>11588</v>
      </c>
      <c r="E5686" s="149">
        <f t="shared" si="88"/>
        <v>30501047</v>
      </c>
      <c r="F5686" s="149" t="s">
        <v>1250</v>
      </c>
      <c r="G5686" s="149" t="s">
        <v>8215</v>
      </c>
      <c r="H5686" s="149" t="s">
        <v>16927</v>
      </c>
      <c r="I5686" s="149" t="s">
        <v>11589</v>
      </c>
    </row>
    <row r="5687" spans="1:9" x14ac:dyDescent="0.2">
      <c r="A5687" s="149" t="s">
        <v>2920</v>
      </c>
      <c r="D5687" s="149" t="s">
        <v>11590</v>
      </c>
      <c r="E5687" s="149">
        <f t="shared" si="88"/>
        <v>30501048</v>
      </c>
      <c r="F5687" s="149" t="s">
        <v>1250</v>
      </c>
      <c r="G5687" s="149" t="s">
        <v>8215</v>
      </c>
      <c r="H5687" s="149" t="s">
        <v>16927</v>
      </c>
      <c r="I5687" s="149" t="s">
        <v>11591</v>
      </c>
    </row>
    <row r="5688" spans="1:9" x14ac:dyDescent="0.2">
      <c r="A5688" s="149" t="s">
        <v>2920</v>
      </c>
      <c r="D5688" s="149" t="s">
        <v>11592</v>
      </c>
      <c r="E5688" s="149">
        <f t="shared" si="88"/>
        <v>30501049</v>
      </c>
      <c r="F5688" s="149" t="s">
        <v>1250</v>
      </c>
      <c r="G5688" s="149" t="s">
        <v>8215</v>
      </c>
      <c r="H5688" s="149" t="s">
        <v>16927</v>
      </c>
      <c r="I5688" s="149" t="s">
        <v>11593</v>
      </c>
    </row>
    <row r="5689" spans="1:9" x14ac:dyDescent="0.2">
      <c r="A5689" s="149" t="s">
        <v>2920</v>
      </c>
      <c r="D5689" s="149" t="s">
        <v>11594</v>
      </c>
      <c r="E5689" s="149">
        <f t="shared" si="88"/>
        <v>30501050</v>
      </c>
      <c r="F5689" s="149" t="s">
        <v>1250</v>
      </c>
      <c r="G5689" s="149" t="s">
        <v>8215</v>
      </c>
      <c r="H5689" s="149" t="s">
        <v>16927</v>
      </c>
      <c r="I5689" s="149" t="s">
        <v>11595</v>
      </c>
    </row>
    <row r="5690" spans="1:9" x14ac:dyDescent="0.2">
      <c r="A5690" s="149" t="s">
        <v>2920</v>
      </c>
      <c r="D5690" s="149" t="s">
        <v>11596</v>
      </c>
      <c r="E5690" s="149">
        <f t="shared" si="88"/>
        <v>30501051</v>
      </c>
      <c r="F5690" s="149" t="s">
        <v>1250</v>
      </c>
      <c r="G5690" s="149" t="s">
        <v>8215</v>
      </c>
      <c r="H5690" s="149" t="s">
        <v>16927</v>
      </c>
      <c r="I5690" s="149" t="s">
        <v>11597</v>
      </c>
    </row>
    <row r="5691" spans="1:9" x14ac:dyDescent="0.2">
      <c r="A5691" s="149" t="s">
        <v>2920</v>
      </c>
      <c r="D5691" s="149" t="s">
        <v>11598</v>
      </c>
      <c r="E5691" s="149">
        <f t="shared" si="88"/>
        <v>30501060</v>
      </c>
      <c r="F5691" s="149" t="s">
        <v>1250</v>
      </c>
      <c r="G5691" s="149" t="s">
        <v>8215</v>
      </c>
      <c r="H5691" s="149" t="s">
        <v>16927</v>
      </c>
      <c r="I5691" s="149" t="s">
        <v>11599</v>
      </c>
    </row>
    <row r="5692" spans="1:9" x14ac:dyDescent="0.2">
      <c r="A5692" s="149" t="s">
        <v>2920</v>
      </c>
      <c r="D5692" s="149" t="s">
        <v>11600</v>
      </c>
      <c r="E5692" s="149">
        <f t="shared" si="88"/>
        <v>30501061</v>
      </c>
      <c r="F5692" s="149" t="s">
        <v>1250</v>
      </c>
      <c r="G5692" s="149" t="s">
        <v>8215</v>
      </c>
      <c r="H5692" s="149" t="s">
        <v>16927</v>
      </c>
      <c r="I5692" s="149" t="s">
        <v>11601</v>
      </c>
    </row>
    <row r="5693" spans="1:9" x14ac:dyDescent="0.2">
      <c r="A5693" s="149" t="s">
        <v>2920</v>
      </c>
      <c r="D5693" s="149" t="s">
        <v>11602</v>
      </c>
      <c r="E5693" s="149">
        <f t="shared" si="88"/>
        <v>30501062</v>
      </c>
      <c r="F5693" s="149" t="s">
        <v>1250</v>
      </c>
      <c r="G5693" s="149" t="s">
        <v>8215</v>
      </c>
      <c r="H5693" s="149" t="s">
        <v>16927</v>
      </c>
      <c r="I5693" s="149" t="s">
        <v>11603</v>
      </c>
    </row>
    <row r="5694" spans="1:9" x14ac:dyDescent="0.2">
      <c r="A5694" s="149" t="s">
        <v>2920</v>
      </c>
      <c r="D5694" s="149" t="s">
        <v>11604</v>
      </c>
      <c r="E5694" s="149">
        <f t="shared" si="88"/>
        <v>30501090</v>
      </c>
      <c r="F5694" s="149" t="s">
        <v>1250</v>
      </c>
      <c r="G5694" s="149" t="s">
        <v>8215</v>
      </c>
      <c r="H5694" s="149" t="s">
        <v>16927</v>
      </c>
      <c r="I5694" s="149" t="s">
        <v>5432</v>
      </c>
    </row>
    <row r="5695" spans="1:9" x14ac:dyDescent="0.2">
      <c r="A5695" s="149" t="s">
        <v>2920</v>
      </c>
      <c r="D5695" s="149" t="s">
        <v>11605</v>
      </c>
      <c r="E5695" s="149">
        <f t="shared" si="88"/>
        <v>30501099</v>
      </c>
      <c r="F5695" s="149" t="s">
        <v>1250</v>
      </c>
      <c r="G5695" s="149" t="s">
        <v>8215</v>
      </c>
      <c r="H5695" s="149" t="s">
        <v>16927</v>
      </c>
      <c r="I5695" s="149" t="s">
        <v>6243</v>
      </c>
    </row>
    <row r="5696" spans="1:9" x14ac:dyDescent="0.2">
      <c r="A5696" s="149" t="s">
        <v>2920</v>
      </c>
      <c r="D5696" s="149" t="s">
        <v>11606</v>
      </c>
      <c r="E5696" s="149">
        <f t="shared" si="88"/>
        <v>30501101</v>
      </c>
      <c r="F5696" s="149" t="s">
        <v>1250</v>
      </c>
      <c r="G5696" s="149" t="s">
        <v>8215</v>
      </c>
      <c r="H5696" s="149" t="s">
        <v>11607</v>
      </c>
      <c r="I5696" s="149" t="s">
        <v>11608</v>
      </c>
    </row>
    <row r="5697" spans="1:12" x14ac:dyDescent="0.2">
      <c r="A5697" s="149" t="s">
        <v>2920</v>
      </c>
      <c r="D5697" s="149" t="s">
        <v>11609</v>
      </c>
      <c r="E5697" s="149">
        <f t="shared" si="88"/>
        <v>30501106</v>
      </c>
      <c r="F5697" s="149" t="s">
        <v>1250</v>
      </c>
      <c r="G5697" s="149" t="s">
        <v>8215</v>
      </c>
      <c r="H5697" s="149" t="s">
        <v>11607</v>
      </c>
      <c r="I5697" s="149" t="s">
        <v>11610</v>
      </c>
    </row>
    <row r="5698" spans="1:12" x14ac:dyDescent="0.2">
      <c r="A5698" s="149" t="s">
        <v>2920</v>
      </c>
      <c r="D5698" s="149" t="s">
        <v>11611</v>
      </c>
      <c r="E5698" s="149">
        <f t="shared" ref="E5698:E5761" si="89">VALUE(D5698)</f>
        <v>30501107</v>
      </c>
      <c r="F5698" s="149" t="s">
        <v>1250</v>
      </c>
      <c r="G5698" s="149" t="s">
        <v>8215</v>
      </c>
      <c r="H5698" s="149" t="s">
        <v>11607</v>
      </c>
      <c r="I5698" s="149" t="s">
        <v>11612</v>
      </c>
    </row>
    <row r="5699" spans="1:12" x14ac:dyDescent="0.2">
      <c r="A5699" s="149" t="s">
        <v>2920</v>
      </c>
      <c r="D5699" s="149" t="s">
        <v>11613</v>
      </c>
      <c r="E5699" s="149">
        <f t="shared" si="89"/>
        <v>30501108</v>
      </c>
      <c r="F5699" s="149" t="s">
        <v>1250</v>
      </c>
      <c r="G5699" s="149" t="s">
        <v>8215</v>
      </c>
      <c r="H5699" s="149" t="s">
        <v>11607</v>
      </c>
      <c r="I5699" s="149" t="s">
        <v>11614</v>
      </c>
    </row>
    <row r="5700" spans="1:12" x14ac:dyDescent="0.2">
      <c r="A5700" s="149" t="s">
        <v>2920</v>
      </c>
      <c r="D5700" s="149" t="s">
        <v>8835</v>
      </c>
      <c r="E5700" s="149">
        <f t="shared" si="89"/>
        <v>30501109</v>
      </c>
      <c r="F5700" s="149" t="s">
        <v>1250</v>
      </c>
      <c r="G5700" s="149" t="s">
        <v>8215</v>
      </c>
      <c r="H5700" s="149" t="s">
        <v>11607</v>
      </c>
      <c r="I5700" s="149" t="s">
        <v>8836</v>
      </c>
    </row>
    <row r="5701" spans="1:12" x14ac:dyDescent="0.2">
      <c r="A5701" s="149" t="s">
        <v>2920</v>
      </c>
      <c r="D5701" s="149" t="s">
        <v>8837</v>
      </c>
      <c r="E5701" s="149">
        <f t="shared" si="89"/>
        <v>30501110</v>
      </c>
      <c r="F5701" s="149" t="s">
        <v>1250</v>
      </c>
      <c r="G5701" s="149" t="s">
        <v>8215</v>
      </c>
      <c r="H5701" s="149" t="s">
        <v>11607</v>
      </c>
      <c r="I5701" s="149" t="s">
        <v>8838</v>
      </c>
    </row>
    <row r="5702" spans="1:12" x14ac:dyDescent="0.2">
      <c r="A5702" s="149" t="s">
        <v>2920</v>
      </c>
      <c r="D5702" s="149" t="s">
        <v>8839</v>
      </c>
      <c r="E5702" s="149">
        <f t="shared" si="89"/>
        <v>30501111</v>
      </c>
      <c r="F5702" s="149" t="s">
        <v>1250</v>
      </c>
      <c r="G5702" s="149" t="s">
        <v>8215</v>
      </c>
      <c r="H5702" s="149" t="s">
        <v>11607</v>
      </c>
      <c r="I5702" s="149" t="s">
        <v>8840</v>
      </c>
      <c r="K5702" s="151"/>
      <c r="L5702" s="149"/>
    </row>
    <row r="5703" spans="1:12" x14ac:dyDescent="0.2">
      <c r="A5703" s="149" t="s">
        <v>2920</v>
      </c>
      <c r="D5703" s="149" t="s">
        <v>8841</v>
      </c>
      <c r="E5703" s="149">
        <f t="shared" si="89"/>
        <v>30501112</v>
      </c>
      <c r="F5703" s="149" t="s">
        <v>1250</v>
      </c>
      <c r="G5703" s="149" t="s">
        <v>8215</v>
      </c>
      <c r="H5703" s="149" t="s">
        <v>11607</v>
      </c>
      <c r="I5703" s="149" t="s">
        <v>5904</v>
      </c>
    </row>
    <row r="5704" spans="1:12" x14ac:dyDescent="0.2">
      <c r="A5704" s="149" t="s">
        <v>2920</v>
      </c>
      <c r="D5704" s="149" t="s">
        <v>5905</v>
      </c>
      <c r="E5704" s="149">
        <f t="shared" si="89"/>
        <v>30501113</v>
      </c>
      <c r="F5704" s="149" t="s">
        <v>1250</v>
      </c>
      <c r="G5704" s="149" t="s">
        <v>8215</v>
      </c>
      <c r="H5704" s="149" t="s">
        <v>11607</v>
      </c>
      <c r="I5704" s="149" t="s">
        <v>5906</v>
      </c>
    </row>
    <row r="5705" spans="1:12" x14ac:dyDescent="0.2">
      <c r="A5705" s="149" t="s">
        <v>2920</v>
      </c>
      <c r="D5705" s="149" t="s">
        <v>5907</v>
      </c>
      <c r="E5705" s="149">
        <f t="shared" si="89"/>
        <v>30501114</v>
      </c>
      <c r="F5705" s="149" t="s">
        <v>1250</v>
      </c>
      <c r="G5705" s="149" t="s">
        <v>8215</v>
      </c>
      <c r="H5705" s="149" t="s">
        <v>11607</v>
      </c>
      <c r="I5705" s="149" t="s">
        <v>5908</v>
      </c>
    </row>
    <row r="5706" spans="1:12" x14ac:dyDescent="0.2">
      <c r="A5706" s="149" t="s">
        <v>2920</v>
      </c>
      <c r="D5706" s="149" t="s">
        <v>5909</v>
      </c>
      <c r="E5706" s="149">
        <f t="shared" si="89"/>
        <v>30501115</v>
      </c>
      <c r="F5706" s="149" t="s">
        <v>1250</v>
      </c>
      <c r="G5706" s="149" t="s">
        <v>8215</v>
      </c>
      <c r="H5706" s="149" t="s">
        <v>11607</v>
      </c>
      <c r="I5706" s="149" t="s">
        <v>5910</v>
      </c>
    </row>
    <row r="5707" spans="1:12" x14ac:dyDescent="0.2">
      <c r="A5707" s="149" t="s">
        <v>2920</v>
      </c>
      <c r="D5707" s="149" t="s">
        <v>5911</v>
      </c>
      <c r="E5707" s="149">
        <f t="shared" si="89"/>
        <v>30501120</v>
      </c>
      <c r="F5707" s="149" t="s">
        <v>1250</v>
      </c>
      <c r="G5707" s="149" t="s">
        <v>8215</v>
      </c>
      <c r="H5707" s="149" t="s">
        <v>11607</v>
      </c>
      <c r="I5707" s="149" t="s">
        <v>5912</v>
      </c>
    </row>
    <row r="5708" spans="1:12" x14ac:dyDescent="0.2">
      <c r="A5708" s="149" t="s">
        <v>2920</v>
      </c>
      <c r="D5708" s="149" t="s">
        <v>5913</v>
      </c>
      <c r="E5708" s="149">
        <f t="shared" si="89"/>
        <v>30501199</v>
      </c>
      <c r="F5708" s="149" t="s">
        <v>1250</v>
      </c>
      <c r="G5708" s="149" t="s">
        <v>8215</v>
      </c>
      <c r="H5708" s="149" t="s">
        <v>11607</v>
      </c>
      <c r="I5708" s="149" t="s">
        <v>6243</v>
      </c>
    </row>
    <row r="5709" spans="1:12" x14ac:dyDescent="0.2">
      <c r="A5709" s="149" t="s">
        <v>2920</v>
      </c>
      <c r="D5709" s="149" t="s">
        <v>5914</v>
      </c>
      <c r="E5709" s="149">
        <f t="shared" si="89"/>
        <v>30501201</v>
      </c>
      <c r="F5709" s="149" t="s">
        <v>1250</v>
      </c>
      <c r="G5709" s="149" t="s">
        <v>8215</v>
      </c>
      <c r="H5709" s="149" t="s">
        <v>5915</v>
      </c>
      <c r="I5709" s="149" t="s">
        <v>5916</v>
      </c>
    </row>
    <row r="5710" spans="1:12" x14ac:dyDescent="0.2">
      <c r="A5710" s="149" t="s">
        <v>2920</v>
      </c>
      <c r="D5710" s="149" t="s">
        <v>5917</v>
      </c>
      <c r="E5710" s="149">
        <f t="shared" si="89"/>
        <v>30501202</v>
      </c>
      <c r="F5710" s="149" t="s">
        <v>1250</v>
      </c>
      <c r="G5710" s="149" t="s">
        <v>8215</v>
      </c>
      <c r="H5710" s="149" t="s">
        <v>5915</v>
      </c>
      <c r="I5710" s="149" t="s">
        <v>5918</v>
      </c>
    </row>
    <row r="5711" spans="1:12" x14ac:dyDescent="0.2">
      <c r="A5711" s="149" t="s">
        <v>2920</v>
      </c>
      <c r="D5711" s="149" t="s">
        <v>5919</v>
      </c>
      <c r="E5711" s="149">
        <f t="shared" si="89"/>
        <v>30501203</v>
      </c>
      <c r="F5711" s="149" t="s">
        <v>1250</v>
      </c>
      <c r="G5711" s="149" t="s">
        <v>8215</v>
      </c>
      <c r="H5711" s="149" t="s">
        <v>5915</v>
      </c>
      <c r="I5711" s="149" t="s">
        <v>5920</v>
      </c>
    </row>
    <row r="5712" spans="1:12" x14ac:dyDescent="0.2">
      <c r="A5712" s="149" t="s">
        <v>2920</v>
      </c>
      <c r="D5712" s="149" t="s">
        <v>5921</v>
      </c>
      <c r="E5712" s="149">
        <f t="shared" si="89"/>
        <v>30501204</v>
      </c>
      <c r="F5712" s="149" t="s">
        <v>1250</v>
      </c>
      <c r="G5712" s="149" t="s">
        <v>8215</v>
      </c>
      <c r="H5712" s="149" t="s">
        <v>5915</v>
      </c>
      <c r="I5712" s="149" t="s">
        <v>8842</v>
      </c>
    </row>
    <row r="5713" spans="1:9" x14ac:dyDescent="0.2">
      <c r="A5713" s="149" t="s">
        <v>2920</v>
      </c>
      <c r="D5713" s="149" t="s">
        <v>8843</v>
      </c>
      <c r="E5713" s="149">
        <f t="shared" si="89"/>
        <v>30501205</v>
      </c>
      <c r="F5713" s="149" t="s">
        <v>1250</v>
      </c>
      <c r="G5713" s="149" t="s">
        <v>8215</v>
      </c>
      <c r="H5713" s="149" t="s">
        <v>5915</v>
      </c>
      <c r="I5713" s="149" t="s">
        <v>8844</v>
      </c>
    </row>
    <row r="5714" spans="1:9" x14ac:dyDescent="0.2">
      <c r="A5714" s="149" t="s">
        <v>2920</v>
      </c>
      <c r="D5714" s="149" t="s">
        <v>8845</v>
      </c>
      <c r="E5714" s="149">
        <f t="shared" si="89"/>
        <v>30501206</v>
      </c>
      <c r="F5714" s="149" t="s">
        <v>1250</v>
      </c>
      <c r="G5714" s="149" t="s">
        <v>8215</v>
      </c>
      <c r="H5714" s="149" t="s">
        <v>5915</v>
      </c>
      <c r="I5714" s="149" t="s">
        <v>8846</v>
      </c>
    </row>
    <row r="5715" spans="1:9" x14ac:dyDescent="0.2">
      <c r="A5715" s="149" t="s">
        <v>2920</v>
      </c>
      <c r="D5715" s="149" t="s">
        <v>8847</v>
      </c>
      <c r="E5715" s="149">
        <f t="shared" si="89"/>
        <v>30501207</v>
      </c>
      <c r="F5715" s="149" t="s">
        <v>1250</v>
      </c>
      <c r="G5715" s="149" t="s">
        <v>8215</v>
      </c>
      <c r="H5715" s="149" t="s">
        <v>5915</v>
      </c>
      <c r="I5715" s="149" t="s">
        <v>8848</v>
      </c>
    </row>
    <row r="5716" spans="1:9" x14ac:dyDescent="0.2">
      <c r="A5716" s="149" t="s">
        <v>2920</v>
      </c>
      <c r="D5716" s="149" t="s">
        <v>8849</v>
      </c>
      <c r="E5716" s="149">
        <f t="shared" si="89"/>
        <v>30501208</v>
      </c>
      <c r="F5716" s="149" t="s">
        <v>1250</v>
      </c>
      <c r="G5716" s="149" t="s">
        <v>8215</v>
      </c>
      <c r="H5716" s="149" t="s">
        <v>5915</v>
      </c>
      <c r="I5716" s="149" t="s">
        <v>8850</v>
      </c>
    </row>
    <row r="5717" spans="1:9" x14ac:dyDescent="0.2">
      <c r="A5717" s="149" t="s">
        <v>2920</v>
      </c>
      <c r="D5717" s="149" t="s">
        <v>8851</v>
      </c>
      <c r="E5717" s="149">
        <f t="shared" si="89"/>
        <v>30501209</v>
      </c>
      <c r="F5717" s="149" t="s">
        <v>1250</v>
      </c>
      <c r="G5717" s="149" t="s">
        <v>8215</v>
      </c>
      <c r="H5717" s="149" t="s">
        <v>5915</v>
      </c>
      <c r="I5717" s="149" t="s">
        <v>8852</v>
      </c>
    </row>
    <row r="5718" spans="1:9" x14ac:dyDescent="0.2">
      <c r="A5718" s="149" t="s">
        <v>2920</v>
      </c>
      <c r="D5718" s="149" t="s">
        <v>8853</v>
      </c>
      <c r="E5718" s="149">
        <f t="shared" si="89"/>
        <v>30501211</v>
      </c>
      <c r="F5718" s="149" t="s">
        <v>1250</v>
      </c>
      <c r="G5718" s="149" t="s">
        <v>8215</v>
      </c>
      <c r="H5718" s="149" t="s">
        <v>5915</v>
      </c>
      <c r="I5718" s="149" t="s">
        <v>5935</v>
      </c>
    </row>
    <row r="5719" spans="1:9" x14ac:dyDescent="0.2">
      <c r="A5719" s="149" t="s">
        <v>2920</v>
      </c>
      <c r="D5719" s="149" t="s">
        <v>5936</v>
      </c>
      <c r="E5719" s="149">
        <f t="shared" si="89"/>
        <v>30501212</v>
      </c>
      <c r="F5719" s="149" t="s">
        <v>1250</v>
      </c>
      <c r="G5719" s="149" t="s">
        <v>8215</v>
      </c>
      <c r="H5719" s="149" t="s">
        <v>5915</v>
      </c>
      <c r="I5719" s="149" t="s">
        <v>5937</v>
      </c>
    </row>
    <row r="5720" spans="1:9" x14ac:dyDescent="0.2">
      <c r="A5720" s="149" t="s">
        <v>2920</v>
      </c>
      <c r="D5720" s="149" t="s">
        <v>5938</v>
      </c>
      <c r="E5720" s="149">
        <f t="shared" si="89"/>
        <v>30501213</v>
      </c>
      <c r="F5720" s="149" t="s">
        <v>1250</v>
      </c>
      <c r="G5720" s="149" t="s">
        <v>8215</v>
      </c>
      <c r="H5720" s="149" t="s">
        <v>5915</v>
      </c>
      <c r="I5720" s="149" t="s">
        <v>5939</v>
      </c>
    </row>
    <row r="5721" spans="1:9" x14ac:dyDescent="0.2">
      <c r="A5721" s="149" t="s">
        <v>2920</v>
      </c>
      <c r="D5721" s="149" t="s">
        <v>5940</v>
      </c>
      <c r="E5721" s="149">
        <f t="shared" si="89"/>
        <v>30501214</v>
      </c>
      <c r="F5721" s="149" t="s">
        <v>1250</v>
      </c>
      <c r="G5721" s="149" t="s">
        <v>8215</v>
      </c>
      <c r="H5721" s="149" t="s">
        <v>5915</v>
      </c>
      <c r="I5721" s="149" t="s">
        <v>5941</v>
      </c>
    </row>
    <row r="5722" spans="1:9" x14ac:dyDescent="0.2">
      <c r="A5722" s="149" t="s">
        <v>2920</v>
      </c>
      <c r="D5722" s="149" t="s">
        <v>5942</v>
      </c>
      <c r="E5722" s="149">
        <f t="shared" si="89"/>
        <v>30501215</v>
      </c>
      <c r="F5722" s="149" t="s">
        <v>1250</v>
      </c>
      <c r="G5722" s="149" t="s">
        <v>8215</v>
      </c>
      <c r="H5722" s="149" t="s">
        <v>5915</v>
      </c>
      <c r="I5722" s="149" t="s">
        <v>5943</v>
      </c>
    </row>
    <row r="5723" spans="1:9" x14ac:dyDescent="0.2">
      <c r="A5723" s="149" t="s">
        <v>2920</v>
      </c>
      <c r="D5723" s="149" t="s">
        <v>5944</v>
      </c>
      <c r="E5723" s="149">
        <f t="shared" si="89"/>
        <v>30501221</v>
      </c>
      <c r="F5723" s="149" t="s">
        <v>1250</v>
      </c>
      <c r="G5723" s="149" t="s">
        <v>8215</v>
      </c>
      <c r="H5723" s="149" t="s">
        <v>5915</v>
      </c>
      <c r="I5723" s="149" t="s">
        <v>5945</v>
      </c>
    </row>
    <row r="5724" spans="1:9" x14ac:dyDescent="0.2">
      <c r="A5724" s="149" t="s">
        <v>2920</v>
      </c>
      <c r="D5724" s="149" t="s">
        <v>5946</v>
      </c>
      <c r="E5724" s="149">
        <f t="shared" si="89"/>
        <v>30501222</v>
      </c>
      <c r="F5724" s="149" t="s">
        <v>1250</v>
      </c>
      <c r="G5724" s="149" t="s">
        <v>8215</v>
      </c>
      <c r="H5724" s="149" t="s">
        <v>5915</v>
      </c>
      <c r="I5724" s="149" t="s">
        <v>5947</v>
      </c>
    </row>
    <row r="5725" spans="1:9" x14ac:dyDescent="0.2">
      <c r="A5725" s="149" t="s">
        <v>2920</v>
      </c>
      <c r="D5725" s="149" t="s">
        <v>2958</v>
      </c>
      <c r="E5725" s="149">
        <f t="shared" si="89"/>
        <v>30501223</v>
      </c>
      <c r="F5725" s="149" t="s">
        <v>1250</v>
      </c>
      <c r="G5725" s="149" t="s">
        <v>8215</v>
      </c>
      <c r="H5725" s="149" t="s">
        <v>5915</v>
      </c>
      <c r="I5725" s="149" t="s">
        <v>2959</v>
      </c>
    </row>
    <row r="5726" spans="1:9" x14ac:dyDescent="0.2">
      <c r="A5726" s="149" t="s">
        <v>2920</v>
      </c>
      <c r="D5726" s="149" t="s">
        <v>2960</v>
      </c>
      <c r="E5726" s="149">
        <f t="shared" si="89"/>
        <v>30501224</v>
      </c>
      <c r="F5726" s="149" t="s">
        <v>1250</v>
      </c>
      <c r="G5726" s="149" t="s">
        <v>8215</v>
      </c>
      <c r="H5726" s="149" t="s">
        <v>5915</v>
      </c>
      <c r="I5726" s="149" t="s">
        <v>2961</v>
      </c>
    </row>
    <row r="5727" spans="1:9" x14ac:dyDescent="0.2">
      <c r="A5727" s="149" t="s">
        <v>2920</v>
      </c>
      <c r="D5727" s="149" t="s">
        <v>2962</v>
      </c>
      <c r="E5727" s="149">
        <f t="shared" si="89"/>
        <v>30501299</v>
      </c>
      <c r="F5727" s="149" t="s">
        <v>1250</v>
      </c>
      <c r="G5727" s="149" t="s">
        <v>8215</v>
      </c>
      <c r="H5727" s="149" t="s">
        <v>5915</v>
      </c>
      <c r="I5727" s="149" t="s">
        <v>6243</v>
      </c>
    </row>
    <row r="5728" spans="1:9" x14ac:dyDescent="0.2">
      <c r="A5728" s="149" t="s">
        <v>2920</v>
      </c>
      <c r="D5728" s="149" t="s">
        <v>2963</v>
      </c>
      <c r="E5728" s="149">
        <f t="shared" si="89"/>
        <v>30501301</v>
      </c>
      <c r="F5728" s="149" t="s">
        <v>1250</v>
      </c>
      <c r="G5728" s="149" t="s">
        <v>8215</v>
      </c>
      <c r="H5728" s="149" t="s">
        <v>2964</v>
      </c>
      <c r="I5728" s="149" t="s">
        <v>2965</v>
      </c>
    </row>
    <row r="5729" spans="1:9" x14ac:dyDescent="0.2">
      <c r="A5729" s="149" t="s">
        <v>2920</v>
      </c>
      <c r="D5729" s="149" t="s">
        <v>2966</v>
      </c>
      <c r="E5729" s="149">
        <f t="shared" si="89"/>
        <v>30501302</v>
      </c>
      <c r="F5729" s="149" t="s">
        <v>1250</v>
      </c>
      <c r="G5729" s="149" t="s">
        <v>8215</v>
      </c>
      <c r="H5729" s="149" t="s">
        <v>2964</v>
      </c>
      <c r="I5729" s="149" t="s">
        <v>2967</v>
      </c>
    </row>
    <row r="5730" spans="1:9" x14ac:dyDescent="0.2">
      <c r="A5730" s="149" t="s">
        <v>2920</v>
      </c>
      <c r="D5730" s="149" t="s">
        <v>2968</v>
      </c>
      <c r="E5730" s="149">
        <f t="shared" si="89"/>
        <v>30501303</v>
      </c>
      <c r="F5730" s="149" t="s">
        <v>1250</v>
      </c>
      <c r="G5730" s="149" t="s">
        <v>8215</v>
      </c>
      <c r="H5730" s="149" t="s">
        <v>2964</v>
      </c>
      <c r="I5730" s="149" t="s">
        <v>2969</v>
      </c>
    </row>
    <row r="5731" spans="1:9" x14ac:dyDescent="0.2">
      <c r="A5731" s="149" t="s">
        <v>2920</v>
      </c>
      <c r="D5731" s="149" t="s">
        <v>2970</v>
      </c>
      <c r="E5731" s="149">
        <f t="shared" si="89"/>
        <v>30501304</v>
      </c>
      <c r="F5731" s="149" t="s">
        <v>1250</v>
      </c>
      <c r="G5731" s="149" t="s">
        <v>8215</v>
      </c>
      <c r="H5731" s="149" t="s">
        <v>2964</v>
      </c>
      <c r="I5731" s="149" t="s">
        <v>2971</v>
      </c>
    </row>
    <row r="5732" spans="1:9" x14ac:dyDescent="0.2">
      <c r="A5732" s="149" t="s">
        <v>2920</v>
      </c>
      <c r="D5732" s="149" t="s">
        <v>2972</v>
      </c>
      <c r="E5732" s="149">
        <f t="shared" si="89"/>
        <v>30501305</v>
      </c>
      <c r="F5732" s="149" t="s">
        <v>1250</v>
      </c>
      <c r="G5732" s="149" t="s">
        <v>8215</v>
      </c>
      <c r="H5732" s="149" t="s">
        <v>2964</v>
      </c>
      <c r="I5732" s="149" t="s">
        <v>2973</v>
      </c>
    </row>
    <row r="5733" spans="1:9" x14ac:dyDescent="0.2">
      <c r="A5733" s="149" t="s">
        <v>2920</v>
      </c>
      <c r="D5733" s="149" t="s">
        <v>2974</v>
      </c>
      <c r="E5733" s="149">
        <f t="shared" si="89"/>
        <v>30501306</v>
      </c>
      <c r="F5733" s="149" t="s">
        <v>1250</v>
      </c>
      <c r="G5733" s="149" t="s">
        <v>8215</v>
      </c>
      <c r="H5733" s="149" t="s">
        <v>2964</v>
      </c>
      <c r="I5733" s="149" t="s">
        <v>2975</v>
      </c>
    </row>
    <row r="5734" spans="1:9" x14ac:dyDescent="0.2">
      <c r="A5734" s="149" t="s">
        <v>2920</v>
      </c>
      <c r="D5734" s="149" t="s">
        <v>2976</v>
      </c>
      <c r="E5734" s="149">
        <f t="shared" si="89"/>
        <v>30501310</v>
      </c>
      <c r="F5734" s="149" t="s">
        <v>1250</v>
      </c>
      <c r="G5734" s="149" t="s">
        <v>8215</v>
      </c>
      <c r="H5734" s="149" t="s">
        <v>2964</v>
      </c>
      <c r="I5734" s="149" t="s">
        <v>2977</v>
      </c>
    </row>
    <row r="5735" spans="1:9" x14ac:dyDescent="0.2">
      <c r="A5735" s="149" t="s">
        <v>2920</v>
      </c>
      <c r="D5735" s="149" t="s">
        <v>2978</v>
      </c>
      <c r="E5735" s="149">
        <f t="shared" si="89"/>
        <v>30501311</v>
      </c>
      <c r="F5735" s="149" t="s">
        <v>1250</v>
      </c>
      <c r="G5735" s="149" t="s">
        <v>8215</v>
      </c>
      <c r="H5735" s="149" t="s">
        <v>2964</v>
      </c>
      <c r="I5735" s="149" t="s">
        <v>2979</v>
      </c>
    </row>
    <row r="5736" spans="1:9" x14ac:dyDescent="0.2">
      <c r="A5736" s="149" t="s">
        <v>2920</v>
      </c>
      <c r="D5736" s="149" t="s">
        <v>2980</v>
      </c>
      <c r="E5736" s="149">
        <f t="shared" si="89"/>
        <v>30501315</v>
      </c>
      <c r="F5736" s="149" t="s">
        <v>1250</v>
      </c>
      <c r="G5736" s="149" t="s">
        <v>8215</v>
      </c>
      <c r="H5736" s="149" t="s">
        <v>2964</v>
      </c>
      <c r="I5736" s="149" t="s">
        <v>2981</v>
      </c>
    </row>
    <row r="5737" spans="1:9" x14ac:dyDescent="0.2">
      <c r="A5737" s="149" t="s">
        <v>2920</v>
      </c>
      <c r="D5737" s="149" t="s">
        <v>2982</v>
      </c>
      <c r="E5737" s="149">
        <f t="shared" si="89"/>
        <v>30501316</v>
      </c>
      <c r="F5737" s="149" t="s">
        <v>1250</v>
      </c>
      <c r="G5737" s="149" t="s">
        <v>8215</v>
      </c>
      <c r="H5737" s="149" t="s">
        <v>2964</v>
      </c>
      <c r="I5737" s="149" t="s">
        <v>2983</v>
      </c>
    </row>
    <row r="5738" spans="1:9" x14ac:dyDescent="0.2">
      <c r="A5738" s="149" t="s">
        <v>2920</v>
      </c>
      <c r="D5738" s="149" t="s">
        <v>2984</v>
      </c>
      <c r="E5738" s="149">
        <f t="shared" si="89"/>
        <v>30501399</v>
      </c>
      <c r="F5738" s="149" t="s">
        <v>1250</v>
      </c>
      <c r="G5738" s="149" t="s">
        <v>8215</v>
      </c>
      <c r="H5738" s="149" t="s">
        <v>2964</v>
      </c>
      <c r="I5738" s="149" t="s">
        <v>6243</v>
      </c>
    </row>
    <row r="5739" spans="1:9" x14ac:dyDescent="0.2">
      <c r="A5739" s="149" t="s">
        <v>2920</v>
      </c>
      <c r="D5739" s="149" t="s">
        <v>2985</v>
      </c>
      <c r="E5739" s="149">
        <f t="shared" si="89"/>
        <v>30501401</v>
      </c>
      <c r="F5739" s="149" t="s">
        <v>1250</v>
      </c>
      <c r="G5739" s="149" t="s">
        <v>8215</v>
      </c>
      <c r="H5739" s="149" t="s">
        <v>2986</v>
      </c>
      <c r="I5739" s="149" t="s">
        <v>2987</v>
      </c>
    </row>
    <row r="5740" spans="1:9" x14ac:dyDescent="0.2">
      <c r="A5740" s="149" t="s">
        <v>2920</v>
      </c>
      <c r="D5740" s="149" t="s">
        <v>2988</v>
      </c>
      <c r="E5740" s="149">
        <f t="shared" si="89"/>
        <v>30501402</v>
      </c>
      <c r="F5740" s="149" t="s">
        <v>1250</v>
      </c>
      <c r="G5740" s="149" t="s">
        <v>8215</v>
      </c>
      <c r="H5740" s="149" t="s">
        <v>2986</v>
      </c>
      <c r="I5740" s="149" t="s">
        <v>2989</v>
      </c>
    </row>
    <row r="5741" spans="1:9" x14ac:dyDescent="0.2">
      <c r="A5741" s="149" t="s">
        <v>2920</v>
      </c>
      <c r="D5741" s="149" t="s">
        <v>2990</v>
      </c>
      <c r="E5741" s="149">
        <f t="shared" si="89"/>
        <v>30501403</v>
      </c>
      <c r="F5741" s="149" t="s">
        <v>1250</v>
      </c>
      <c r="G5741" s="149" t="s">
        <v>8215</v>
      </c>
      <c r="H5741" s="149" t="s">
        <v>2986</v>
      </c>
      <c r="I5741" s="149" t="s">
        <v>2991</v>
      </c>
    </row>
    <row r="5742" spans="1:9" x14ac:dyDescent="0.2">
      <c r="A5742" s="149" t="s">
        <v>2920</v>
      </c>
      <c r="D5742" s="149" t="s">
        <v>2992</v>
      </c>
      <c r="E5742" s="149">
        <f t="shared" si="89"/>
        <v>30501404</v>
      </c>
      <c r="F5742" s="149" t="s">
        <v>1250</v>
      </c>
      <c r="G5742" s="149" t="s">
        <v>8215</v>
      </c>
      <c r="H5742" s="149" t="s">
        <v>2986</v>
      </c>
      <c r="I5742" s="149" t="s">
        <v>2993</v>
      </c>
    </row>
    <row r="5743" spans="1:9" x14ac:dyDescent="0.2">
      <c r="A5743" s="149" t="s">
        <v>2920</v>
      </c>
      <c r="D5743" s="149" t="s">
        <v>2994</v>
      </c>
      <c r="E5743" s="149">
        <f t="shared" si="89"/>
        <v>30501405</v>
      </c>
      <c r="F5743" s="149" t="s">
        <v>1250</v>
      </c>
      <c r="G5743" s="149" t="s">
        <v>8215</v>
      </c>
      <c r="H5743" s="149" t="s">
        <v>2986</v>
      </c>
      <c r="I5743" s="149" t="s">
        <v>2995</v>
      </c>
    </row>
    <row r="5744" spans="1:9" x14ac:dyDescent="0.2">
      <c r="A5744" s="149" t="s">
        <v>2920</v>
      </c>
      <c r="D5744" s="149" t="s">
        <v>2996</v>
      </c>
      <c r="E5744" s="149">
        <f t="shared" si="89"/>
        <v>30501406</v>
      </c>
      <c r="F5744" s="149" t="s">
        <v>1250</v>
      </c>
      <c r="G5744" s="149" t="s">
        <v>8215</v>
      </c>
      <c r="H5744" s="149" t="s">
        <v>2986</v>
      </c>
      <c r="I5744" s="149" t="s">
        <v>2997</v>
      </c>
    </row>
    <row r="5745" spans="1:9" x14ac:dyDescent="0.2">
      <c r="A5745" s="149" t="s">
        <v>2920</v>
      </c>
      <c r="D5745" s="149" t="s">
        <v>2998</v>
      </c>
      <c r="E5745" s="149">
        <f t="shared" si="89"/>
        <v>30501407</v>
      </c>
      <c r="F5745" s="149" t="s">
        <v>1250</v>
      </c>
      <c r="G5745" s="149" t="s">
        <v>8215</v>
      </c>
      <c r="H5745" s="149" t="s">
        <v>2986</v>
      </c>
      <c r="I5745" s="149" t="s">
        <v>2999</v>
      </c>
    </row>
    <row r="5746" spans="1:9" x14ac:dyDescent="0.2">
      <c r="A5746" s="149" t="s">
        <v>2920</v>
      </c>
      <c r="D5746" s="149" t="s">
        <v>3000</v>
      </c>
      <c r="E5746" s="149">
        <f t="shared" si="89"/>
        <v>30501408</v>
      </c>
      <c r="F5746" s="149" t="s">
        <v>1250</v>
      </c>
      <c r="G5746" s="149" t="s">
        <v>8215</v>
      </c>
      <c r="H5746" s="149" t="s">
        <v>2986</v>
      </c>
      <c r="I5746" s="149" t="s">
        <v>3001</v>
      </c>
    </row>
    <row r="5747" spans="1:9" x14ac:dyDescent="0.2">
      <c r="A5747" s="149" t="s">
        <v>2920</v>
      </c>
      <c r="D5747" s="149" t="s">
        <v>3002</v>
      </c>
      <c r="E5747" s="149">
        <f t="shared" si="89"/>
        <v>30501410</v>
      </c>
      <c r="F5747" s="149" t="s">
        <v>1250</v>
      </c>
      <c r="G5747" s="149" t="s">
        <v>8215</v>
      </c>
      <c r="H5747" s="149" t="s">
        <v>2986</v>
      </c>
      <c r="I5747" s="149" t="s">
        <v>3003</v>
      </c>
    </row>
    <row r="5748" spans="1:9" x14ac:dyDescent="0.2">
      <c r="A5748" s="149" t="s">
        <v>2920</v>
      </c>
      <c r="D5748" s="149" t="s">
        <v>3004</v>
      </c>
      <c r="E5748" s="149">
        <f t="shared" si="89"/>
        <v>30501411</v>
      </c>
      <c r="F5748" s="149" t="s">
        <v>1250</v>
      </c>
      <c r="G5748" s="149" t="s">
        <v>8215</v>
      </c>
      <c r="H5748" s="149" t="s">
        <v>2986</v>
      </c>
      <c r="I5748" s="149" t="s">
        <v>14614</v>
      </c>
    </row>
    <row r="5749" spans="1:9" x14ac:dyDescent="0.2">
      <c r="A5749" s="149" t="s">
        <v>2920</v>
      </c>
      <c r="D5749" s="149" t="s">
        <v>3005</v>
      </c>
      <c r="E5749" s="149">
        <f t="shared" si="89"/>
        <v>30501412</v>
      </c>
      <c r="F5749" s="149" t="s">
        <v>1250</v>
      </c>
      <c r="G5749" s="149" t="s">
        <v>8215</v>
      </c>
      <c r="H5749" s="149" t="s">
        <v>2986</v>
      </c>
      <c r="I5749" s="149" t="s">
        <v>3006</v>
      </c>
    </row>
    <row r="5750" spans="1:9" x14ac:dyDescent="0.2">
      <c r="A5750" s="149" t="s">
        <v>2920</v>
      </c>
      <c r="D5750" s="149" t="s">
        <v>3007</v>
      </c>
      <c r="E5750" s="149">
        <f t="shared" si="89"/>
        <v>30501413</v>
      </c>
      <c r="F5750" s="149" t="s">
        <v>1250</v>
      </c>
      <c r="G5750" s="149" t="s">
        <v>8215</v>
      </c>
      <c r="H5750" s="149" t="s">
        <v>2986</v>
      </c>
      <c r="I5750" s="149" t="s">
        <v>3008</v>
      </c>
    </row>
    <row r="5751" spans="1:9" x14ac:dyDescent="0.2">
      <c r="A5751" s="149" t="s">
        <v>2920</v>
      </c>
      <c r="D5751" s="149" t="s">
        <v>3009</v>
      </c>
      <c r="E5751" s="149">
        <f t="shared" si="89"/>
        <v>30501414</v>
      </c>
      <c r="F5751" s="149" t="s">
        <v>1250</v>
      </c>
      <c r="G5751" s="149" t="s">
        <v>8215</v>
      </c>
      <c r="H5751" s="149" t="s">
        <v>2986</v>
      </c>
      <c r="I5751" s="149" t="s">
        <v>3010</v>
      </c>
    </row>
    <row r="5752" spans="1:9" x14ac:dyDescent="0.2">
      <c r="A5752" s="149" t="s">
        <v>2920</v>
      </c>
      <c r="D5752" s="149" t="s">
        <v>3011</v>
      </c>
      <c r="E5752" s="149">
        <f t="shared" si="89"/>
        <v>30501415</v>
      </c>
      <c r="F5752" s="149" t="s">
        <v>1250</v>
      </c>
      <c r="G5752" s="149" t="s">
        <v>8215</v>
      </c>
      <c r="H5752" s="149" t="s">
        <v>2986</v>
      </c>
      <c r="I5752" s="149" t="s">
        <v>6004</v>
      </c>
    </row>
    <row r="5753" spans="1:9" x14ac:dyDescent="0.2">
      <c r="A5753" s="149" t="s">
        <v>2920</v>
      </c>
      <c r="D5753" s="149" t="s">
        <v>6005</v>
      </c>
      <c r="E5753" s="149">
        <f t="shared" si="89"/>
        <v>30501416</v>
      </c>
      <c r="F5753" s="149" t="s">
        <v>1250</v>
      </c>
      <c r="G5753" s="149" t="s">
        <v>8215</v>
      </c>
      <c r="H5753" s="149" t="s">
        <v>2986</v>
      </c>
      <c r="I5753" s="149" t="s">
        <v>6006</v>
      </c>
    </row>
    <row r="5754" spans="1:9" x14ac:dyDescent="0.2">
      <c r="A5754" s="149" t="s">
        <v>2920</v>
      </c>
      <c r="D5754" s="149" t="s">
        <v>6007</v>
      </c>
      <c r="E5754" s="149">
        <f t="shared" si="89"/>
        <v>30501417</v>
      </c>
      <c r="F5754" s="149" t="s">
        <v>1250</v>
      </c>
      <c r="G5754" s="149" t="s">
        <v>8215</v>
      </c>
      <c r="H5754" s="149" t="s">
        <v>2986</v>
      </c>
      <c r="I5754" s="149" t="s">
        <v>3553</v>
      </c>
    </row>
    <row r="5755" spans="1:9" x14ac:dyDescent="0.2">
      <c r="A5755" s="149" t="s">
        <v>2920</v>
      </c>
      <c r="D5755" s="149" t="s">
        <v>6008</v>
      </c>
      <c r="E5755" s="149">
        <f t="shared" si="89"/>
        <v>30501418</v>
      </c>
      <c r="F5755" s="149" t="s">
        <v>1250</v>
      </c>
      <c r="G5755" s="149" t="s">
        <v>8215</v>
      </c>
      <c r="H5755" s="149" t="s">
        <v>2986</v>
      </c>
      <c r="I5755" s="149" t="s">
        <v>6009</v>
      </c>
    </row>
    <row r="5756" spans="1:9" x14ac:dyDescent="0.2">
      <c r="A5756" s="149" t="s">
        <v>2920</v>
      </c>
      <c r="D5756" s="149" t="s">
        <v>6010</v>
      </c>
      <c r="E5756" s="149">
        <f t="shared" si="89"/>
        <v>30501420</v>
      </c>
      <c r="F5756" s="149" t="s">
        <v>1250</v>
      </c>
      <c r="G5756" s="149" t="s">
        <v>8215</v>
      </c>
      <c r="H5756" s="149" t="s">
        <v>2986</v>
      </c>
      <c r="I5756" s="149" t="s">
        <v>6011</v>
      </c>
    </row>
    <row r="5757" spans="1:9" x14ac:dyDescent="0.2">
      <c r="A5757" s="149" t="s">
        <v>2920</v>
      </c>
      <c r="D5757" s="149" t="s">
        <v>6012</v>
      </c>
      <c r="E5757" s="149">
        <f t="shared" si="89"/>
        <v>30501421</v>
      </c>
      <c r="F5757" s="149" t="s">
        <v>1250</v>
      </c>
      <c r="G5757" s="149" t="s">
        <v>8215</v>
      </c>
      <c r="H5757" s="149" t="s">
        <v>2986</v>
      </c>
      <c r="I5757" s="149" t="s">
        <v>6013</v>
      </c>
    </row>
    <row r="5758" spans="1:9" x14ac:dyDescent="0.2">
      <c r="A5758" s="149" t="s">
        <v>2920</v>
      </c>
      <c r="D5758" s="149" t="s">
        <v>6014</v>
      </c>
      <c r="E5758" s="149">
        <f t="shared" si="89"/>
        <v>30501499</v>
      </c>
      <c r="F5758" s="149" t="s">
        <v>1250</v>
      </c>
      <c r="G5758" s="149" t="s">
        <v>8215</v>
      </c>
      <c r="H5758" s="149" t="s">
        <v>2986</v>
      </c>
      <c r="I5758" s="149" t="s">
        <v>10012</v>
      </c>
    </row>
    <row r="5759" spans="1:9" x14ac:dyDescent="0.2">
      <c r="A5759" s="149" t="s">
        <v>2920</v>
      </c>
      <c r="D5759" s="149" t="s">
        <v>6015</v>
      </c>
      <c r="E5759" s="149">
        <f t="shared" si="89"/>
        <v>30501501</v>
      </c>
      <c r="F5759" s="149" t="s">
        <v>1250</v>
      </c>
      <c r="G5759" s="149" t="s">
        <v>8215</v>
      </c>
      <c r="H5759" s="149" t="s">
        <v>8958</v>
      </c>
      <c r="I5759" s="149" t="s">
        <v>8959</v>
      </c>
    </row>
    <row r="5760" spans="1:9" x14ac:dyDescent="0.2">
      <c r="A5760" s="149" t="s">
        <v>2920</v>
      </c>
      <c r="D5760" s="149" t="s">
        <v>8960</v>
      </c>
      <c r="E5760" s="149">
        <f t="shared" si="89"/>
        <v>30501502</v>
      </c>
      <c r="F5760" s="149" t="s">
        <v>1250</v>
      </c>
      <c r="G5760" s="149" t="s">
        <v>8215</v>
      </c>
      <c r="H5760" s="149" t="s">
        <v>8958</v>
      </c>
      <c r="I5760" s="149" t="s">
        <v>8961</v>
      </c>
    </row>
    <row r="5761" spans="1:9" x14ac:dyDescent="0.2">
      <c r="A5761" s="149" t="s">
        <v>2920</v>
      </c>
      <c r="D5761" s="149" t="s">
        <v>8962</v>
      </c>
      <c r="E5761" s="149">
        <f t="shared" si="89"/>
        <v>30501503</v>
      </c>
      <c r="F5761" s="149" t="s">
        <v>1250</v>
      </c>
      <c r="G5761" s="149" t="s">
        <v>8215</v>
      </c>
      <c r="H5761" s="149" t="s">
        <v>8958</v>
      </c>
      <c r="I5761" s="149" t="s">
        <v>7689</v>
      </c>
    </row>
    <row r="5762" spans="1:9" x14ac:dyDescent="0.2">
      <c r="A5762" s="149" t="s">
        <v>2920</v>
      </c>
      <c r="D5762" s="149" t="s">
        <v>8963</v>
      </c>
      <c r="E5762" s="149">
        <f t="shared" ref="E5762:E5825" si="90">VALUE(D5762)</f>
        <v>30501504</v>
      </c>
      <c r="F5762" s="149" t="s">
        <v>1250</v>
      </c>
      <c r="G5762" s="149" t="s">
        <v>8215</v>
      </c>
      <c r="H5762" s="149" t="s">
        <v>8958</v>
      </c>
      <c r="I5762" s="149" t="s">
        <v>3887</v>
      </c>
    </row>
    <row r="5763" spans="1:9" x14ac:dyDescent="0.2">
      <c r="A5763" s="149" t="s">
        <v>2920</v>
      </c>
      <c r="D5763" s="149" t="s">
        <v>8964</v>
      </c>
      <c r="E5763" s="149">
        <f t="shared" si="90"/>
        <v>30501505</v>
      </c>
      <c r="F5763" s="149" t="s">
        <v>1250</v>
      </c>
      <c r="G5763" s="149" t="s">
        <v>8215</v>
      </c>
      <c r="H5763" s="149" t="s">
        <v>8958</v>
      </c>
      <c r="I5763" s="149" t="s">
        <v>8965</v>
      </c>
    </row>
    <row r="5764" spans="1:9" x14ac:dyDescent="0.2">
      <c r="A5764" s="149" t="s">
        <v>2920</v>
      </c>
      <c r="D5764" s="149" t="s">
        <v>8966</v>
      </c>
      <c r="E5764" s="149">
        <f t="shared" si="90"/>
        <v>30501506</v>
      </c>
      <c r="F5764" s="149" t="s">
        <v>1250</v>
      </c>
      <c r="G5764" s="149" t="s">
        <v>8215</v>
      </c>
      <c r="H5764" s="149" t="s">
        <v>8958</v>
      </c>
      <c r="I5764" s="149" t="s">
        <v>8967</v>
      </c>
    </row>
    <row r="5765" spans="1:9" x14ac:dyDescent="0.2">
      <c r="A5765" s="149" t="s">
        <v>2920</v>
      </c>
      <c r="D5765" s="149" t="s">
        <v>8968</v>
      </c>
      <c r="E5765" s="149">
        <f t="shared" si="90"/>
        <v>30501507</v>
      </c>
      <c r="F5765" s="149" t="s">
        <v>1250</v>
      </c>
      <c r="G5765" s="149" t="s">
        <v>8215</v>
      </c>
      <c r="H5765" s="149" t="s">
        <v>8958</v>
      </c>
      <c r="I5765" s="149" t="s">
        <v>8969</v>
      </c>
    </row>
    <row r="5766" spans="1:9" x14ac:dyDescent="0.2">
      <c r="A5766" s="149" t="s">
        <v>2920</v>
      </c>
      <c r="D5766" s="149" t="s">
        <v>8970</v>
      </c>
      <c r="E5766" s="149">
        <f t="shared" si="90"/>
        <v>30501508</v>
      </c>
      <c r="F5766" s="149" t="s">
        <v>1250</v>
      </c>
      <c r="G5766" s="149" t="s">
        <v>8215</v>
      </c>
      <c r="H5766" s="149" t="s">
        <v>8958</v>
      </c>
      <c r="I5766" s="149" t="s">
        <v>8971</v>
      </c>
    </row>
    <row r="5767" spans="1:9" x14ac:dyDescent="0.2">
      <c r="A5767" s="149" t="s">
        <v>2920</v>
      </c>
      <c r="D5767" s="149" t="s">
        <v>8972</v>
      </c>
      <c r="E5767" s="149">
        <f t="shared" si="90"/>
        <v>30501509</v>
      </c>
      <c r="F5767" s="149" t="s">
        <v>1250</v>
      </c>
      <c r="G5767" s="149" t="s">
        <v>8215</v>
      </c>
      <c r="H5767" s="149" t="s">
        <v>8958</v>
      </c>
      <c r="I5767" s="149" t="s">
        <v>8973</v>
      </c>
    </row>
    <row r="5768" spans="1:9" x14ac:dyDescent="0.2">
      <c r="A5768" s="149" t="s">
        <v>2920</v>
      </c>
      <c r="D5768" s="149" t="s">
        <v>8974</v>
      </c>
      <c r="E5768" s="149">
        <f t="shared" si="90"/>
        <v>30501510</v>
      </c>
      <c r="F5768" s="149" t="s">
        <v>1250</v>
      </c>
      <c r="G5768" s="149" t="s">
        <v>8215</v>
      </c>
      <c r="H5768" s="149" t="s">
        <v>8958</v>
      </c>
      <c r="I5768" s="149" t="s">
        <v>8975</v>
      </c>
    </row>
    <row r="5769" spans="1:9" x14ac:dyDescent="0.2">
      <c r="A5769" s="149" t="s">
        <v>2920</v>
      </c>
      <c r="D5769" s="149" t="s">
        <v>8976</v>
      </c>
      <c r="E5769" s="149">
        <f t="shared" si="90"/>
        <v>30501511</v>
      </c>
      <c r="F5769" s="149" t="s">
        <v>1250</v>
      </c>
      <c r="G5769" s="149" t="s">
        <v>8215</v>
      </c>
      <c r="H5769" s="149" t="s">
        <v>8958</v>
      </c>
      <c r="I5769" s="149" t="s">
        <v>8977</v>
      </c>
    </row>
    <row r="5770" spans="1:9" x14ac:dyDescent="0.2">
      <c r="A5770" s="149" t="s">
        <v>2920</v>
      </c>
      <c r="D5770" s="149" t="s">
        <v>8978</v>
      </c>
      <c r="E5770" s="149">
        <f t="shared" si="90"/>
        <v>30501512</v>
      </c>
      <c r="F5770" s="149" t="s">
        <v>1250</v>
      </c>
      <c r="G5770" s="149" t="s">
        <v>8215</v>
      </c>
      <c r="H5770" s="149" t="s">
        <v>8958</v>
      </c>
      <c r="I5770" s="149" t="s">
        <v>8979</v>
      </c>
    </row>
    <row r="5771" spans="1:9" x14ac:dyDescent="0.2">
      <c r="A5771" s="149" t="s">
        <v>2920</v>
      </c>
      <c r="D5771" s="149" t="s">
        <v>8980</v>
      </c>
      <c r="E5771" s="149">
        <f t="shared" si="90"/>
        <v>30501513</v>
      </c>
      <c r="F5771" s="149" t="s">
        <v>1250</v>
      </c>
      <c r="G5771" s="149" t="s">
        <v>8215</v>
      </c>
      <c r="H5771" s="149" t="s">
        <v>8958</v>
      </c>
      <c r="I5771" s="149" t="s">
        <v>8981</v>
      </c>
    </row>
    <row r="5772" spans="1:9" x14ac:dyDescent="0.2">
      <c r="A5772" s="149" t="s">
        <v>2920</v>
      </c>
      <c r="D5772" s="149" t="s">
        <v>8982</v>
      </c>
      <c r="E5772" s="149">
        <f t="shared" si="90"/>
        <v>30501514</v>
      </c>
      <c r="F5772" s="149" t="s">
        <v>1250</v>
      </c>
      <c r="G5772" s="149" t="s">
        <v>8215</v>
      </c>
      <c r="H5772" s="149" t="s">
        <v>8958</v>
      </c>
      <c r="I5772" s="149" t="s">
        <v>8983</v>
      </c>
    </row>
    <row r="5773" spans="1:9" x14ac:dyDescent="0.2">
      <c r="A5773" s="149" t="s">
        <v>2920</v>
      </c>
      <c r="D5773" s="149" t="s">
        <v>8984</v>
      </c>
      <c r="E5773" s="149">
        <f t="shared" si="90"/>
        <v>30501515</v>
      </c>
      <c r="F5773" s="149" t="s">
        <v>1250</v>
      </c>
      <c r="G5773" s="149" t="s">
        <v>8215</v>
      </c>
      <c r="H5773" s="149" t="s">
        <v>8958</v>
      </c>
      <c r="I5773" s="149" t="s">
        <v>8985</v>
      </c>
    </row>
    <row r="5774" spans="1:9" x14ac:dyDescent="0.2">
      <c r="A5774" s="149" t="s">
        <v>2920</v>
      </c>
      <c r="D5774" s="149" t="s">
        <v>8986</v>
      </c>
      <c r="E5774" s="149">
        <f t="shared" si="90"/>
        <v>30501516</v>
      </c>
      <c r="F5774" s="149" t="s">
        <v>1250</v>
      </c>
      <c r="G5774" s="149" t="s">
        <v>8215</v>
      </c>
      <c r="H5774" s="149" t="s">
        <v>8958</v>
      </c>
      <c r="I5774" s="149" t="s">
        <v>8987</v>
      </c>
    </row>
    <row r="5775" spans="1:9" x14ac:dyDescent="0.2">
      <c r="A5775" s="149" t="s">
        <v>2920</v>
      </c>
      <c r="D5775" s="149" t="s">
        <v>8988</v>
      </c>
      <c r="E5775" s="149">
        <f t="shared" si="90"/>
        <v>30501517</v>
      </c>
      <c r="F5775" s="149" t="s">
        <v>1250</v>
      </c>
      <c r="G5775" s="149" t="s">
        <v>8215</v>
      </c>
      <c r="H5775" s="149" t="s">
        <v>8958</v>
      </c>
      <c r="I5775" s="149" t="s">
        <v>4437</v>
      </c>
    </row>
    <row r="5776" spans="1:9" x14ac:dyDescent="0.2">
      <c r="A5776" s="149" t="s">
        <v>2920</v>
      </c>
      <c r="D5776" s="149" t="s">
        <v>8989</v>
      </c>
      <c r="E5776" s="149">
        <f t="shared" si="90"/>
        <v>30501518</v>
      </c>
      <c r="F5776" s="149" t="s">
        <v>1250</v>
      </c>
      <c r="G5776" s="149" t="s">
        <v>8215</v>
      </c>
      <c r="H5776" s="149" t="s">
        <v>8958</v>
      </c>
      <c r="I5776" s="149" t="s">
        <v>8990</v>
      </c>
    </row>
    <row r="5777" spans="1:9" x14ac:dyDescent="0.2">
      <c r="A5777" s="149" t="s">
        <v>2920</v>
      </c>
      <c r="D5777" s="149" t="s">
        <v>8991</v>
      </c>
      <c r="E5777" s="149">
        <f t="shared" si="90"/>
        <v>30501519</v>
      </c>
      <c r="F5777" s="149" t="s">
        <v>1250</v>
      </c>
      <c r="G5777" s="149" t="s">
        <v>8215</v>
      </c>
      <c r="H5777" s="149" t="s">
        <v>8958</v>
      </c>
      <c r="I5777" s="149" t="s">
        <v>8992</v>
      </c>
    </row>
    <row r="5778" spans="1:9" x14ac:dyDescent="0.2">
      <c r="A5778" s="149" t="s">
        <v>2920</v>
      </c>
      <c r="D5778" s="149" t="s">
        <v>8993</v>
      </c>
      <c r="E5778" s="149">
        <f t="shared" si="90"/>
        <v>30501520</v>
      </c>
      <c r="F5778" s="149" t="s">
        <v>1250</v>
      </c>
      <c r="G5778" s="149" t="s">
        <v>8215</v>
      </c>
      <c r="H5778" s="149" t="s">
        <v>8958</v>
      </c>
      <c r="I5778" s="149" t="s">
        <v>8994</v>
      </c>
    </row>
    <row r="5779" spans="1:9" x14ac:dyDescent="0.2">
      <c r="A5779" s="149" t="s">
        <v>2920</v>
      </c>
      <c r="D5779" s="149" t="s">
        <v>8995</v>
      </c>
      <c r="E5779" s="149">
        <f t="shared" si="90"/>
        <v>30501521</v>
      </c>
      <c r="F5779" s="149" t="s">
        <v>1250</v>
      </c>
      <c r="G5779" s="149" t="s">
        <v>8215</v>
      </c>
      <c r="H5779" s="149" t="s">
        <v>8958</v>
      </c>
      <c r="I5779" s="149" t="s">
        <v>8996</v>
      </c>
    </row>
    <row r="5780" spans="1:9" x14ac:dyDescent="0.2">
      <c r="A5780" s="149" t="s">
        <v>2920</v>
      </c>
      <c r="D5780" s="149" t="s">
        <v>8997</v>
      </c>
      <c r="E5780" s="149">
        <f t="shared" si="90"/>
        <v>30501522</v>
      </c>
      <c r="F5780" s="149" t="s">
        <v>1250</v>
      </c>
      <c r="G5780" s="149" t="s">
        <v>8215</v>
      </c>
      <c r="H5780" s="149" t="s">
        <v>8958</v>
      </c>
      <c r="I5780" s="149" t="s">
        <v>8998</v>
      </c>
    </row>
    <row r="5781" spans="1:9" x14ac:dyDescent="0.2">
      <c r="A5781" s="149" t="s">
        <v>2920</v>
      </c>
      <c r="D5781" s="149" t="s">
        <v>8999</v>
      </c>
      <c r="E5781" s="149">
        <f t="shared" si="90"/>
        <v>30501599</v>
      </c>
      <c r="F5781" s="149" t="s">
        <v>1250</v>
      </c>
      <c r="G5781" s="149" t="s">
        <v>8215</v>
      </c>
      <c r="H5781" s="149" t="s">
        <v>8958</v>
      </c>
      <c r="I5781" s="149" t="s">
        <v>10012</v>
      </c>
    </row>
    <row r="5782" spans="1:9" x14ac:dyDescent="0.2">
      <c r="A5782" s="149" t="s">
        <v>2920</v>
      </c>
      <c r="D5782" s="149" t="s">
        <v>9000</v>
      </c>
      <c r="E5782" s="149">
        <f t="shared" si="90"/>
        <v>30501601</v>
      </c>
      <c r="F5782" s="149" t="s">
        <v>1250</v>
      </c>
      <c r="G5782" s="149" t="s">
        <v>8215</v>
      </c>
      <c r="H5782" s="149" t="s">
        <v>9001</v>
      </c>
      <c r="I5782" s="149" t="s">
        <v>7424</v>
      </c>
    </row>
    <row r="5783" spans="1:9" x14ac:dyDescent="0.2">
      <c r="A5783" s="149" t="s">
        <v>2920</v>
      </c>
      <c r="D5783" s="149" t="s">
        <v>9002</v>
      </c>
      <c r="E5783" s="149">
        <f t="shared" si="90"/>
        <v>30501602</v>
      </c>
      <c r="F5783" s="149" t="s">
        <v>1250</v>
      </c>
      <c r="G5783" s="149" t="s">
        <v>8215</v>
      </c>
      <c r="H5783" s="149" t="s">
        <v>9001</v>
      </c>
      <c r="I5783" s="149" t="s">
        <v>9003</v>
      </c>
    </row>
    <row r="5784" spans="1:9" x14ac:dyDescent="0.2">
      <c r="A5784" s="149" t="s">
        <v>2920</v>
      </c>
      <c r="D5784" s="149" t="s">
        <v>9004</v>
      </c>
      <c r="E5784" s="149">
        <f t="shared" si="90"/>
        <v>30501603</v>
      </c>
      <c r="F5784" s="149" t="s">
        <v>1250</v>
      </c>
      <c r="G5784" s="149" t="s">
        <v>8215</v>
      </c>
      <c r="H5784" s="149" t="s">
        <v>9001</v>
      </c>
      <c r="I5784" s="149" t="s">
        <v>9005</v>
      </c>
    </row>
    <row r="5785" spans="1:9" x14ac:dyDescent="0.2">
      <c r="A5785" s="149" t="s">
        <v>2920</v>
      </c>
      <c r="D5785" s="149" t="s">
        <v>9006</v>
      </c>
      <c r="E5785" s="149">
        <f t="shared" si="90"/>
        <v>30501604</v>
      </c>
      <c r="F5785" s="149" t="s">
        <v>1250</v>
      </c>
      <c r="G5785" s="149" t="s">
        <v>8215</v>
      </c>
      <c r="H5785" s="149" t="s">
        <v>9001</v>
      </c>
      <c r="I5785" s="149" t="s">
        <v>9007</v>
      </c>
    </row>
    <row r="5786" spans="1:9" x14ac:dyDescent="0.2">
      <c r="A5786" s="149" t="s">
        <v>2920</v>
      </c>
      <c r="D5786" s="149" t="s">
        <v>9008</v>
      </c>
      <c r="E5786" s="149">
        <f t="shared" si="90"/>
        <v>30501605</v>
      </c>
      <c r="F5786" s="149" t="s">
        <v>1250</v>
      </c>
      <c r="G5786" s="149" t="s">
        <v>8215</v>
      </c>
      <c r="H5786" s="149" t="s">
        <v>9001</v>
      </c>
      <c r="I5786" s="149" t="s">
        <v>9009</v>
      </c>
    </row>
    <row r="5787" spans="1:9" x14ac:dyDescent="0.2">
      <c r="A5787" s="149" t="s">
        <v>2920</v>
      </c>
      <c r="D5787" s="149" t="s">
        <v>9010</v>
      </c>
      <c r="E5787" s="149">
        <f t="shared" si="90"/>
        <v>30501606</v>
      </c>
      <c r="F5787" s="149" t="s">
        <v>1250</v>
      </c>
      <c r="G5787" s="149" t="s">
        <v>8215</v>
      </c>
      <c r="H5787" s="149" t="s">
        <v>9001</v>
      </c>
      <c r="I5787" s="149" t="s">
        <v>9011</v>
      </c>
    </row>
    <row r="5788" spans="1:9" x14ac:dyDescent="0.2">
      <c r="A5788" s="149" t="s">
        <v>2920</v>
      </c>
      <c r="D5788" s="149" t="s">
        <v>9012</v>
      </c>
      <c r="E5788" s="149">
        <f t="shared" si="90"/>
        <v>30501607</v>
      </c>
      <c r="F5788" s="149" t="s">
        <v>1250</v>
      </c>
      <c r="G5788" s="149" t="s">
        <v>8215</v>
      </c>
      <c r="H5788" s="149" t="s">
        <v>9001</v>
      </c>
      <c r="I5788" s="149" t="s">
        <v>9013</v>
      </c>
    </row>
    <row r="5789" spans="1:9" x14ac:dyDescent="0.2">
      <c r="A5789" s="149" t="s">
        <v>2920</v>
      </c>
      <c r="D5789" s="149" t="s">
        <v>9014</v>
      </c>
      <c r="E5789" s="149">
        <f t="shared" si="90"/>
        <v>30501608</v>
      </c>
      <c r="F5789" s="149" t="s">
        <v>1250</v>
      </c>
      <c r="G5789" s="149" t="s">
        <v>8215</v>
      </c>
      <c r="H5789" s="149" t="s">
        <v>9001</v>
      </c>
      <c r="I5789" s="149" t="s">
        <v>7643</v>
      </c>
    </row>
    <row r="5790" spans="1:9" x14ac:dyDescent="0.2">
      <c r="A5790" s="149" t="s">
        <v>2920</v>
      </c>
      <c r="D5790" s="149" t="s">
        <v>9015</v>
      </c>
      <c r="E5790" s="149">
        <f t="shared" si="90"/>
        <v>30501609</v>
      </c>
      <c r="F5790" s="149" t="s">
        <v>1250</v>
      </c>
      <c r="G5790" s="149" t="s">
        <v>8215</v>
      </c>
      <c r="H5790" s="149" t="s">
        <v>9001</v>
      </c>
      <c r="I5790" s="149" t="s">
        <v>9016</v>
      </c>
    </row>
    <row r="5791" spans="1:9" x14ac:dyDescent="0.2">
      <c r="A5791" s="149" t="s">
        <v>2920</v>
      </c>
      <c r="D5791" s="149" t="s">
        <v>9017</v>
      </c>
      <c r="E5791" s="149">
        <f t="shared" si="90"/>
        <v>30501610</v>
      </c>
      <c r="F5791" s="149" t="s">
        <v>1250</v>
      </c>
      <c r="G5791" s="149" t="s">
        <v>8215</v>
      </c>
      <c r="H5791" s="149" t="s">
        <v>9001</v>
      </c>
      <c r="I5791" s="149" t="s">
        <v>12870</v>
      </c>
    </row>
    <row r="5792" spans="1:9" x14ac:dyDescent="0.2">
      <c r="A5792" s="149" t="s">
        <v>2920</v>
      </c>
      <c r="D5792" s="149" t="s">
        <v>9018</v>
      </c>
      <c r="E5792" s="149">
        <f t="shared" si="90"/>
        <v>30501611</v>
      </c>
      <c r="F5792" s="149" t="s">
        <v>1250</v>
      </c>
      <c r="G5792" s="149" t="s">
        <v>8215</v>
      </c>
      <c r="H5792" s="149" t="s">
        <v>9001</v>
      </c>
      <c r="I5792" s="149" t="s">
        <v>9019</v>
      </c>
    </row>
    <row r="5793" spans="1:9" x14ac:dyDescent="0.2">
      <c r="A5793" s="149" t="s">
        <v>2920</v>
      </c>
      <c r="D5793" s="149" t="s">
        <v>9020</v>
      </c>
      <c r="E5793" s="149">
        <f t="shared" si="90"/>
        <v>30501612</v>
      </c>
      <c r="F5793" s="149" t="s">
        <v>1250</v>
      </c>
      <c r="G5793" s="149" t="s">
        <v>8215</v>
      </c>
      <c r="H5793" s="149" t="s">
        <v>9001</v>
      </c>
      <c r="I5793" s="149" t="s">
        <v>9021</v>
      </c>
    </row>
    <row r="5794" spans="1:9" x14ac:dyDescent="0.2">
      <c r="A5794" s="149" t="s">
        <v>2920</v>
      </c>
      <c r="D5794" s="149" t="s">
        <v>9022</v>
      </c>
      <c r="E5794" s="149">
        <f t="shared" si="90"/>
        <v>30501613</v>
      </c>
      <c r="F5794" s="149" t="s">
        <v>1250</v>
      </c>
      <c r="G5794" s="149" t="s">
        <v>8215</v>
      </c>
      <c r="H5794" s="149" t="s">
        <v>9001</v>
      </c>
      <c r="I5794" s="149" t="s">
        <v>9023</v>
      </c>
    </row>
    <row r="5795" spans="1:9" x14ac:dyDescent="0.2">
      <c r="A5795" s="149" t="s">
        <v>2920</v>
      </c>
      <c r="D5795" s="149" t="s">
        <v>9024</v>
      </c>
      <c r="E5795" s="149">
        <f t="shared" si="90"/>
        <v>30501614</v>
      </c>
      <c r="F5795" s="149" t="s">
        <v>1250</v>
      </c>
      <c r="G5795" s="149" t="s">
        <v>8215</v>
      </c>
      <c r="H5795" s="149" t="s">
        <v>9001</v>
      </c>
      <c r="I5795" s="149" t="s">
        <v>1223</v>
      </c>
    </row>
    <row r="5796" spans="1:9" x14ac:dyDescent="0.2">
      <c r="A5796" s="149" t="s">
        <v>2920</v>
      </c>
      <c r="D5796" s="149" t="s">
        <v>9025</v>
      </c>
      <c r="E5796" s="149">
        <f t="shared" si="90"/>
        <v>30501615</v>
      </c>
      <c r="F5796" s="149" t="s">
        <v>1250</v>
      </c>
      <c r="G5796" s="149" t="s">
        <v>8215</v>
      </c>
      <c r="H5796" s="149" t="s">
        <v>9001</v>
      </c>
      <c r="I5796" s="149" t="s">
        <v>9026</v>
      </c>
    </row>
    <row r="5797" spans="1:9" x14ac:dyDescent="0.2">
      <c r="A5797" s="149" t="s">
        <v>2920</v>
      </c>
      <c r="D5797" s="149" t="s">
        <v>9027</v>
      </c>
      <c r="E5797" s="149">
        <f t="shared" si="90"/>
        <v>30501616</v>
      </c>
      <c r="F5797" s="149" t="s">
        <v>1250</v>
      </c>
      <c r="G5797" s="149" t="s">
        <v>8215</v>
      </c>
      <c r="H5797" s="149" t="s">
        <v>9001</v>
      </c>
      <c r="I5797" s="149" t="s">
        <v>9028</v>
      </c>
    </row>
    <row r="5798" spans="1:9" x14ac:dyDescent="0.2">
      <c r="A5798" s="149" t="s">
        <v>2920</v>
      </c>
      <c r="D5798" s="149" t="s">
        <v>9029</v>
      </c>
      <c r="E5798" s="149">
        <f t="shared" si="90"/>
        <v>30501617</v>
      </c>
      <c r="F5798" s="149" t="s">
        <v>1250</v>
      </c>
      <c r="G5798" s="149" t="s">
        <v>8215</v>
      </c>
      <c r="H5798" s="149" t="s">
        <v>9001</v>
      </c>
      <c r="I5798" s="149" t="s">
        <v>9030</v>
      </c>
    </row>
    <row r="5799" spans="1:9" x14ac:dyDescent="0.2">
      <c r="A5799" s="149" t="s">
        <v>2920</v>
      </c>
      <c r="D5799" s="149" t="s">
        <v>9031</v>
      </c>
      <c r="E5799" s="149">
        <f t="shared" si="90"/>
        <v>30501618</v>
      </c>
      <c r="F5799" s="149" t="s">
        <v>1250</v>
      </c>
      <c r="G5799" s="149" t="s">
        <v>8215</v>
      </c>
      <c r="H5799" s="149" t="s">
        <v>9001</v>
      </c>
      <c r="I5799" s="149" t="s">
        <v>9032</v>
      </c>
    </row>
    <row r="5800" spans="1:9" x14ac:dyDescent="0.2">
      <c r="A5800" s="149" t="s">
        <v>2920</v>
      </c>
      <c r="D5800" s="149" t="s">
        <v>9033</v>
      </c>
      <c r="E5800" s="149">
        <f t="shared" si="90"/>
        <v>30501619</v>
      </c>
      <c r="F5800" s="149" t="s">
        <v>1250</v>
      </c>
      <c r="G5800" s="149" t="s">
        <v>8215</v>
      </c>
      <c r="H5800" s="149" t="s">
        <v>9001</v>
      </c>
      <c r="I5800" s="149" t="s">
        <v>9034</v>
      </c>
    </row>
    <row r="5801" spans="1:9" x14ac:dyDescent="0.2">
      <c r="A5801" s="149" t="s">
        <v>2920</v>
      </c>
      <c r="D5801" s="149" t="s">
        <v>9035</v>
      </c>
      <c r="E5801" s="149">
        <f t="shared" si="90"/>
        <v>30501620</v>
      </c>
      <c r="F5801" s="149" t="s">
        <v>1250</v>
      </c>
      <c r="G5801" s="149" t="s">
        <v>8215</v>
      </c>
      <c r="H5801" s="149" t="s">
        <v>9001</v>
      </c>
      <c r="I5801" s="149" t="s">
        <v>9036</v>
      </c>
    </row>
    <row r="5802" spans="1:9" x14ac:dyDescent="0.2">
      <c r="A5802" s="149" t="s">
        <v>2920</v>
      </c>
      <c r="D5802" s="149" t="s">
        <v>9037</v>
      </c>
      <c r="E5802" s="149">
        <f t="shared" si="90"/>
        <v>30501621</v>
      </c>
      <c r="F5802" s="149" t="s">
        <v>1250</v>
      </c>
      <c r="G5802" s="149" t="s">
        <v>8215</v>
      </c>
      <c r="H5802" s="149" t="s">
        <v>9001</v>
      </c>
      <c r="I5802" s="149" t="s">
        <v>9038</v>
      </c>
    </row>
    <row r="5803" spans="1:9" x14ac:dyDescent="0.2">
      <c r="A5803" s="149" t="s">
        <v>2920</v>
      </c>
      <c r="D5803" s="149" t="s">
        <v>9039</v>
      </c>
      <c r="E5803" s="149">
        <f t="shared" si="90"/>
        <v>30501622</v>
      </c>
      <c r="F5803" s="149" t="s">
        <v>1250</v>
      </c>
      <c r="G5803" s="149" t="s">
        <v>8215</v>
      </c>
      <c r="H5803" s="149" t="s">
        <v>9001</v>
      </c>
      <c r="I5803" s="149" t="s">
        <v>9040</v>
      </c>
    </row>
    <row r="5804" spans="1:9" x14ac:dyDescent="0.2">
      <c r="A5804" s="149" t="s">
        <v>2920</v>
      </c>
      <c r="D5804" s="149" t="s">
        <v>11803</v>
      </c>
      <c r="E5804" s="149">
        <f t="shared" si="90"/>
        <v>30501623</v>
      </c>
      <c r="F5804" s="149" t="s">
        <v>1250</v>
      </c>
      <c r="G5804" s="149" t="s">
        <v>8215</v>
      </c>
      <c r="H5804" s="149" t="s">
        <v>9001</v>
      </c>
      <c r="I5804" s="149" t="s">
        <v>11804</v>
      </c>
    </row>
    <row r="5805" spans="1:9" x14ac:dyDescent="0.2">
      <c r="A5805" s="149" t="s">
        <v>2920</v>
      </c>
      <c r="D5805" s="149" t="s">
        <v>11805</v>
      </c>
      <c r="E5805" s="149">
        <f t="shared" si="90"/>
        <v>30501624</v>
      </c>
      <c r="F5805" s="149" t="s">
        <v>1250</v>
      </c>
      <c r="G5805" s="149" t="s">
        <v>8215</v>
      </c>
      <c r="H5805" s="149" t="s">
        <v>9001</v>
      </c>
      <c r="I5805" s="149" t="s">
        <v>14475</v>
      </c>
    </row>
    <row r="5806" spans="1:9" x14ac:dyDescent="0.2">
      <c r="A5806" s="149" t="s">
        <v>2920</v>
      </c>
      <c r="D5806" s="149" t="s">
        <v>14476</v>
      </c>
      <c r="E5806" s="149">
        <f t="shared" si="90"/>
        <v>30501625</v>
      </c>
      <c r="F5806" s="149" t="s">
        <v>1250</v>
      </c>
      <c r="G5806" s="149" t="s">
        <v>8215</v>
      </c>
      <c r="H5806" s="149" t="s">
        <v>9001</v>
      </c>
      <c r="I5806" s="149" t="s">
        <v>14477</v>
      </c>
    </row>
    <row r="5807" spans="1:9" x14ac:dyDescent="0.2">
      <c r="A5807" s="149" t="s">
        <v>2920</v>
      </c>
      <c r="D5807" s="149" t="s">
        <v>14478</v>
      </c>
      <c r="E5807" s="149">
        <f t="shared" si="90"/>
        <v>30501626</v>
      </c>
      <c r="F5807" s="149" t="s">
        <v>1250</v>
      </c>
      <c r="G5807" s="149" t="s">
        <v>8215</v>
      </c>
      <c r="H5807" s="149" t="s">
        <v>9001</v>
      </c>
      <c r="I5807" s="149" t="s">
        <v>14479</v>
      </c>
    </row>
    <row r="5808" spans="1:9" x14ac:dyDescent="0.2">
      <c r="A5808" s="149" t="s">
        <v>2920</v>
      </c>
      <c r="D5808" s="149" t="s">
        <v>14480</v>
      </c>
      <c r="E5808" s="149">
        <f t="shared" si="90"/>
        <v>30501627</v>
      </c>
      <c r="F5808" s="149" t="s">
        <v>1250</v>
      </c>
      <c r="G5808" s="149" t="s">
        <v>8215</v>
      </c>
      <c r="H5808" s="149" t="s">
        <v>9001</v>
      </c>
      <c r="I5808" s="149" t="s">
        <v>14481</v>
      </c>
    </row>
    <row r="5809" spans="1:9" x14ac:dyDescent="0.2">
      <c r="A5809" s="149" t="s">
        <v>2920</v>
      </c>
      <c r="D5809" s="149" t="s">
        <v>14482</v>
      </c>
      <c r="E5809" s="149">
        <f t="shared" si="90"/>
        <v>30501628</v>
      </c>
      <c r="F5809" s="149" t="s">
        <v>1250</v>
      </c>
      <c r="G5809" s="149" t="s">
        <v>8215</v>
      </c>
      <c r="H5809" s="149" t="s">
        <v>9001</v>
      </c>
      <c r="I5809" s="149" t="s">
        <v>5464</v>
      </c>
    </row>
    <row r="5810" spans="1:9" x14ac:dyDescent="0.2">
      <c r="A5810" s="149" t="s">
        <v>2920</v>
      </c>
      <c r="D5810" s="149" t="s">
        <v>14483</v>
      </c>
      <c r="E5810" s="149">
        <f t="shared" si="90"/>
        <v>30501629</v>
      </c>
      <c r="F5810" s="149" t="s">
        <v>1250</v>
      </c>
      <c r="G5810" s="149" t="s">
        <v>8215</v>
      </c>
      <c r="H5810" s="149" t="s">
        <v>9001</v>
      </c>
      <c r="I5810" s="149" t="s">
        <v>14484</v>
      </c>
    </row>
    <row r="5811" spans="1:9" x14ac:dyDescent="0.2">
      <c r="A5811" s="149" t="s">
        <v>2920</v>
      </c>
      <c r="D5811" s="149" t="s">
        <v>14485</v>
      </c>
      <c r="E5811" s="149">
        <f t="shared" si="90"/>
        <v>30501630</v>
      </c>
      <c r="F5811" s="149" t="s">
        <v>1250</v>
      </c>
      <c r="G5811" s="149" t="s">
        <v>8215</v>
      </c>
      <c r="H5811" s="149" t="s">
        <v>9001</v>
      </c>
      <c r="I5811" s="149" t="s">
        <v>14486</v>
      </c>
    </row>
    <row r="5812" spans="1:9" x14ac:dyDescent="0.2">
      <c r="A5812" s="149" t="s">
        <v>2920</v>
      </c>
      <c r="D5812" s="149" t="s">
        <v>14487</v>
      </c>
      <c r="E5812" s="149">
        <f t="shared" si="90"/>
        <v>30501631</v>
      </c>
      <c r="F5812" s="149" t="s">
        <v>1250</v>
      </c>
      <c r="G5812" s="149" t="s">
        <v>8215</v>
      </c>
      <c r="H5812" s="149" t="s">
        <v>9001</v>
      </c>
      <c r="I5812" s="149" t="s">
        <v>14488</v>
      </c>
    </row>
    <row r="5813" spans="1:9" x14ac:dyDescent="0.2">
      <c r="A5813" s="149" t="s">
        <v>2920</v>
      </c>
      <c r="D5813" s="149" t="s">
        <v>14489</v>
      </c>
      <c r="E5813" s="149">
        <f t="shared" si="90"/>
        <v>30501632</v>
      </c>
      <c r="F5813" s="149" t="s">
        <v>1250</v>
      </c>
      <c r="G5813" s="149" t="s">
        <v>8215</v>
      </c>
      <c r="H5813" s="149" t="s">
        <v>9001</v>
      </c>
      <c r="I5813" s="149" t="s">
        <v>6384</v>
      </c>
    </row>
    <row r="5814" spans="1:9" x14ac:dyDescent="0.2">
      <c r="A5814" s="149" t="s">
        <v>2920</v>
      </c>
      <c r="D5814" s="149" t="s">
        <v>14490</v>
      </c>
      <c r="E5814" s="149">
        <f t="shared" si="90"/>
        <v>30501633</v>
      </c>
      <c r="F5814" s="149" t="s">
        <v>1250</v>
      </c>
      <c r="G5814" s="149" t="s">
        <v>8215</v>
      </c>
      <c r="H5814" s="149" t="s">
        <v>9001</v>
      </c>
      <c r="I5814" s="149" t="s">
        <v>14491</v>
      </c>
    </row>
    <row r="5815" spans="1:9" x14ac:dyDescent="0.2">
      <c r="A5815" s="149" t="s">
        <v>2920</v>
      </c>
      <c r="D5815" s="149" t="s">
        <v>14492</v>
      </c>
      <c r="E5815" s="149">
        <f t="shared" si="90"/>
        <v>30501640</v>
      </c>
      <c r="F5815" s="149" t="s">
        <v>1250</v>
      </c>
      <c r="G5815" s="149" t="s">
        <v>8215</v>
      </c>
      <c r="H5815" s="149" t="s">
        <v>9001</v>
      </c>
      <c r="I5815" s="149" t="s">
        <v>2895</v>
      </c>
    </row>
    <row r="5816" spans="1:9" x14ac:dyDescent="0.2">
      <c r="A5816" s="149" t="s">
        <v>2920</v>
      </c>
      <c r="D5816" s="149" t="s">
        <v>14493</v>
      </c>
      <c r="E5816" s="149">
        <f t="shared" si="90"/>
        <v>30501650</v>
      </c>
      <c r="F5816" s="149" t="s">
        <v>1250</v>
      </c>
      <c r="G5816" s="149" t="s">
        <v>8215</v>
      </c>
      <c r="H5816" s="149" t="s">
        <v>9001</v>
      </c>
      <c r="I5816" s="149" t="s">
        <v>14494</v>
      </c>
    </row>
    <row r="5817" spans="1:9" x14ac:dyDescent="0.2">
      <c r="A5817" s="149" t="s">
        <v>2920</v>
      </c>
      <c r="D5817" s="149" t="s">
        <v>14495</v>
      </c>
      <c r="E5817" s="149">
        <f t="shared" si="90"/>
        <v>30501660</v>
      </c>
      <c r="F5817" s="149" t="s">
        <v>1250</v>
      </c>
      <c r="G5817" s="149" t="s">
        <v>8215</v>
      </c>
      <c r="H5817" s="149" t="s">
        <v>9001</v>
      </c>
      <c r="I5817" s="149" t="s">
        <v>14496</v>
      </c>
    </row>
    <row r="5818" spans="1:9" x14ac:dyDescent="0.2">
      <c r="A5818" s="149" t="s">
        <v>2920</v>
      </c>
      <c r="D5818" s="149" t="s">
        <v>14497</v>
      </c>
      <c r="E5818" s="149">
        <f t="shared" si="90"/>
        <v>30501699</v>
      </c>
      <c r="F5818" s="149" t="s">
        <v>1250</v>
      </c>
      <c r="G5818" s="149" t="s">
        <v>8215</v>
      </c>
      <c r="H5818" s="149" t="s">
        <v>9001</v>
      </c>
      <c r="I5818" s="149" t="s">
        <v>10012</v>
      </c>
    </row>
    <row r="5819" spans="1:9" x14ac:dyDescent="0.2">
      <c r="A5819" s="149" t="s">
        <v>2920</v>
      </c>
      <c r="D5819" s="149" t="s">
        <v>14498</v>
      </c>
      <c r="E5819" s="149">
        <f t="shared" si="90"/>
        <v>30501701</v>
      </c>
      <c r="F5819" s="149" t="s">
        <v>1250</v>
      </c>
      <c r="G5819" s="149" t="s">
        <v>8215</v>
      </c>
      <c r="H5819" s="149" t="s">
        <v>14499</v>
      </c>
      <c r="I5819" s="149" t="s">
        <v>7832</v>
      </c>
    </row>
    <row r="5820" spans="1:9" x14ac:dyDescent="0.2">
      <c r="A5820" s="149" t="s">
        <v>2920</v>
      </c>
      <c r="D5820" s="149" t="s">
        <v>14500</v>
      </c>
      <c r="E5820" s="149">
        <f t="shared" si="90"/>
        <v>30501702</v>
      </c>
      <c r="F5820" s="149" t="s">
        <v>1250</v>
      </c>
      <c r="G5820" s="149" t="s">
        <v>8215</v>
      </c>
      <c r="H5820" s="149" t="s">
        <v>14499</v>
      </c>
      <c r="I5820" s="149" t="s">
        <v>4745</v>
      </c>
    </row>
    <row r="5821" spans="1:9" x14ac:dyDescent="0.2">
      <c r="A5821" s="149" t="s">
        <v>2920</v>
      </c>
      <c r="D5821" s="149" t="s">
        <v>14501</v>
      </c>
      <c r="E5821" s="149">
        <f t="shared" si="90"/>
        <v>30501703</v>
      </c>
      <c r="F5821" s="149" t="s">
        <v>1250</v>
      </c>
      <c r="G5821" s="149" t="s">
        <v>8215</v>
      </c>
      <c r="H5821" s="149" t="s">
        <v>14499</v>
      </c>
      <c r="I5821" s="149" t="s">
        <v>14502</v>
      </c>
    </row>
    <row r="5822" spans="1:9" x14ac:dyDescent="0.2">
      <c r="A5822" s="149" t="s">
        <v>2920</v>
      </c>
      <c r="D5822" s="149" t="s">
        <v>14503</v>
      </c>
      <c r="E5822" s="149">
        <f t="shared" si="90"/>
        <v>30501704</v>
      </c>
      <c r="F5822" s="149" t="s">
        <v>1250</v>
      </c>
      <c r="G5822" s="149" t="s">
        <v>8215</v>
      </c>
      <c r="H5822" s="149" t="s">
        <v>14499</v>
      </c>
      <c r="I5822" s="149" t="s">
        <v>5553</v>
      </c>
    </row>
    <row r="5823" spans="1:9" x14ac:dyDescent="0.2">
      <c r="A5823" s="149" t="s">
        <v>2920</v>
      </c>
      <c r="D5823" s="149" t="s">
        <v>14504</v>
      </c>
      <c r="E5823" s="149">
        <f t="shared" si="90"/>
        <v>30501705</v>
      </c>
      <c r="F5823" s="149" t="s">
        <v>1250</v>
      </c>
      <c r="G5823" s="149" t="s">
        <v>8215</v>
      </c>
      <c r="H5823" s="149" t="s">
        <v>14499</v>
      </c>
      <c r="I5823" s="149" t="s">
        <v>6515</v>
      </c>
    </row>
    <row r="5824" spans="1:9" x14ac:dyDescent="0.2">
      <c r="A5824" s="149" t="s">
        <v>2920</v>
      </c>
      <c r="D5824" s="149" t="s">
        <v>14505</v>
      </c>
      <c r="E5824" s="149">
        <f t="shared" si="90"/>
        <v>30501706</v>
      </c>
      <c r="F5824" s="149" t="s">
        <v>1250</v>
      </c>
      <c r="G5824" s="149" t="s">
        <v>8215</v>
      </c>
      <c r="H5824" s="149" t="s">
        <v>14499</v>
      </c>
      <c r="I5824" s="149" t="s">
        <v>14506</v>
      </c>
    </row>
    <row r="5825" spans="1:9" x14ac:dyDescent="0.2">
      <c r="A5825" s="149" t="s">
        <v>2920</v>
      </c>
      <c r="D5825" s="149" t="s">
        <v>14507</v>
      </c>
      <c r="E5825" s="149">
        <f t="shared" si="90"/>
        <v>30501707</v>
      </c>
      <c r="F5825" s="149" t="s">
        <v>1250</v>
      </c>
      <c r="G5825" s="149" t="s">
        <v>8215</v>
      </c>
      <c r="H5825" s="149" t="s">
        <v>14499</v>
      </c>
      <c r="I5825" s="149" t="s">
        <v>14508</v>
      </c>
    </row>
    <row r="5826" spans="1:9" x14ac:dyDescent="0.2">
      <c r="A5826" s="149" t="s">
        <v>2920</v>
      </c>
      <c r="D5826" s="149" t="s">
        <v>14509</v>
      </c>
      <c r="E5826" s="149">
        <f t="shared" ref="E5826:E5889" si="91">VALUE(D5826)</f>
        <v>30501708</v>
      </c>
      <c r="F5826" s="149" t="s">
        <v>1250</v>
      </c>
      <c r="G5826" s="149" t="s">
        <v>8215</v>
      </c>
      <c r="H5826" s="149" t="s">
        <v>14499</v>
      </c>
      <c r="I5826" s="149" t="s">
        <v>14510</v>
      </c>
    </row>
    <row r="5827" spans="1:9" x14ac:dyDescent="0.2">
      <c r="A5827" s="149" t="s">
        <v>2920</v>
      </c>
      <c r="D5827" s="149" t="s">
        <v>14511</v>
      </c>
      <c r="E5827" s="149">
        <f t="shared" si="91"/>
        <v>30501709</v>
      </c>
      <c r="F5827" s="149" t="s">
        <v>1250</v>
      </c>
      <c r="G5827" s="149" t="s">
        <v>8215</v>
      </c>
      <c r="H5827" s="149" t="s">
        <v>14499</v>
      </c>
      <c r="I5827" s="149" t="s">
        <v>14512</v>
      </c>
    </row>
    <row r="5828" spans="1:9" x14ac:dyDescent="0.2">
      <c r="A5828" s="149" t="s">
        <v>2920</v>
      </c>
      <c r="D5828" s="149" t="s">
        <v>14513</v>
      </c>
      <c r="E5828" s="149">
        <f t="shared" si="91"/>
        <v>30501710</v>
      </c>
      <c r="F5828" s="149" t="s">
        <v>1250</v>
      </c>
      <c r="G5828" s="149" t="s">
        <v>8215</v>
      </c>
      <c r="H5828" s="149" t="s">
        <v>14499</v>
      </c>
      <c r="I5828" s="149" t="s">
        <v>14514</v>
      </c>
    </row>
    <row r="5829" spans="1:9" x14ac:dyDescent="0.2">
      <c r="A5829" s="149" t="s">
        <v>2920</v>
      </c>
      <c r="D5829" s="149" t="s">
        <v>14515</v>
      </c>
      <c r="E5829" s="149">
        <f t="shared" si="91"/>
        <v>30501711</v>
      </c>
      <c r="F5829" s="149" t="s">
        <v>1250</v>
      </c>
      <c r="G5829" s="149" t="s">
        <v>8215</v>
      </c>
      <c r="H5829" s="149" t="s">
        <v>14499</v>
      </c>
      <c r="I5829" s="149" t="s">
        <v>14516</v>
      </c>
    </row>
    <row r="5830" spans="1:9" x14ac:dyDescent="0.2">
      <c r="A5830" s="149" t="s">
        <v>2920</v>
      </c>
      <c r="D5830" s="149" t="s">
        <v>14517</v>
      </c>
      <c r="E5830" s="149">
        <f t="shared" si="91"/>
        <v>30501799</v>
      </c>
      <c r="F5830" s="149" t="s">
        <v>1250</v>
      </c>
      <c r="G5830" s="149" t="s">
        <v>8215</v>
      </c>
      <c r="H5830" s="149" t="s">
        <v>14499</v>
      </c>
      <c r="I5830" s="149" t="s">
        <v>6243</v>
      </c>
    </row>
    <row r="5831" spans="1:9" x14ac:dyDescent="0.2">
      <c r="A5831" s="149" t="s">
        <v>2920</v>
      </c>
      <c r="D5831" s="149" t="s">
        <v>14518</v>
      </c>
      <c r="E5831" s="149">
        <f t="shared" si="91"/>
        <v>30501801</v>
      </c>
      <c r="F5831" s="149" t="s">
        <v>1250</v>
      </c>
      <c r="G5831" s="149" t="s">
        <v>8215</v>
      </c>
      <c r="H5831" s="149" t="s">
        <v>14519</v>
      </c>
      <c r="I5831" s="149" t="s">
        <v>14520</v>
      </c>
    </row>
    <row r="5832" spans="1:9" x14ac:dyDescent="0.2">
      <c r="A5832" s="149" t="s">
        <v>2920</v>
      </c>
      <c r="D5832" s="149" t="s">
        <v>14521</v>
      </c>
      <c r="E5832" s="149">
        <f t="shared" si="91"/>
        <v>30501899</v>
      </c>
      <c r="F5832" s="149" t="s">
        <v>1250</v>
      </c>
      <c r="G5832" s="149" t="s">
        <v>8215</v>
      </c>
      <c r="H5832" s="149" t="s">
        <v>14519</v>
      </c>
      <c r="I5832" s="149" t="s">
        <v>6243</v>
      </c>
    </row>
    <row r="5833" spans="1:9" x14ac:dyDescent="0.2">
      <c r="A5833" s="149" t="s">
        <v>2920</v>
      </c>
      <c r="D5833" s="149" t="s">
        <v>14522</v>
      </c>
      <c r="E5833" s="149">
        <f t="shared" si="91"/>
        <v>30501901</v>
      </c>
      <c r="F5833" s="149" t="s">
        <v>1250</v>
      </c>
      <c r="G5833" s="149" t="s">
        <v>8215</v>
      </c>
      <c r="H5833" s="149" t="s">
        <v>870</v>
      </c>
      <c r="I5833" s="149" t="s">
        <v>1273</v>
      </c>
    </row>
    <row r="5834" spans="1:9" x14ac:dyDescent="0.2">
      <c r="A5834" s="149" t="s">
        <v>2920</v>
      </c>
      <c r="D5834" s="149" t="s">
        <v>14523</v>
      </c>
      <c r="E5834" s="149">
        <f t="shared" si="91"/>
        <v>30501902</v>
      </c>
      <c r="F5834" s="149" t="s">
        <v>1250</v>
      </c>
      <c r="G5834" s="149" t="s">
        <v>8215</v>
      </c>
      <c r="H5834" s="149" t="s">
        <v>870</v>
      </c>
      <c r="I5834" s="149" t="s">
        <v>6378</v>
      </c>
    </row>
    <row r="5835" spans="1:9" x14ac:dyDescent="0.2">
      <c r="A5835" s="149" t="s">
        <v>2920</v>
      </c>
      <c r="D5835" s="149" t="s">
        <v>14524</v>
      </c>
      <c r="E5835" s="149">
        <f t="shared" si="91"/>
        <v>30501903</v>
      </c>
      <c r="F5835" s="149" t="s">
        <v>1250</v>
      </c>
      <c r="G5835" s="149" t="s">
        <v>8215</v>
      </c>
      <c r="H5835" s="149" t="s">
        <v>870</v>
      </c>
      <c r="I5835" s="149" t="s">
        <v>14525</v>
      </c>
    </row>
    <row r="5836" spans="1:9" x14ac:dyDescent="0.2">
      <c r="A5836" s="149" t="s">
        <v>2920</v>
      </c>
      <c r="D5836" s="149" t="s">
        <v>14526</v>
      </c>
      <c r="E5836" s="149">
        <f t="shared" si="91"/>
        <v>30501904</v>
      </c>
      <c r="F5836" s="149" t="s">
        <v>1250</v>
      </c>
      <c r="G5836" s="149" t="s">
        <v>8215</v>
      </c>
      <c r="H5836" s="149" t="s">
        <v>870</v>
      </c>
      <c r="I5836" s="149" t="s">
        <v>14527</v>
      </c>
    </row>
    <row r="5837" spans="1:9" x14ac:dyDescent="0.2">
      <c r="A5837" s="149" t="s">
        <v>2920</v>
      </c>
      <c r="D5837" s="149" t="s">
        <v>14528</v>
      </c>
      <c r="E5837" s="149">
        <f t="shared" si="91"/>
        <v>30501905</v>
      </c>
      <c r="F5837" s="149" t="s">
        <v>1250</v>
      </c>
      <c r="G5837" s="149" t="s">
        <v>8215</v>
      </c>
      <c r="H5837" s="149" t="s">
        <v>870</v>
      </c>
      <c r="I5837" s="149" t="s">
        <v>5466</v>
      </c>
    </row>
    <row r="5838" spans="1:9" x14ac:dyDescent="0.2">
      <c r="A5838" s="149" t="s">
        <v>2920</v>
      </c>
      <c r="D5838" s="149" t="s">
        <v>14529</v>
      </c>
      <c r="E5838" s="149">
        <f t="shared" si="91"/>
        <v>30501906</v>
      </c>
      <c r="F5838" s="149" t="s">
        <v>1250</v>
      </c>
      <c r="G5838" s="149" t="s">
        <v>8215</v>
      </c>
      <c r="H5838" s="149" t="s">
        <v>870</v>
      </c>
      <c r="I5838" s="149" t="s">
        <v>14589</v>
      </c>
    </row>
    <row r="5839" spans="1:9" x14ac:dyDescent="0.2">
      <c r="A5839" s="149" t="s">
        <v>2920</v>
      </c>
      <c r="D5839" s="149" t="s">
        <v>14590</v>
      </c>
      <c r="E5839" s="149">
        <f t="shared" si="91"/>
        <v>30501907</v>
      </c>
      <c r="F5839" s="149" t="s">
        <v>1250</v>
      </c>
      <c r="G5839" s="149" t="s">
        <v>8215</v>
      </c>
      <c r="H5839" s="149" t="s">
        <v>870</v>
      </c>
      <c r="I5839" s="149" t="s">
        <v>14591</v>
      </c>
    </row>
    <row r="5840" spans="1:9" x14ac:dyDescent="0.2">
      <c r="A5840" s="149" t="s">
        <v>2920</v>
      </c>
      <c r="D5840" s="149" t="s">
        <v>14592</v>
      </c>
      <c r="E5840" s="149">
        <f t="shared" si="91"/>
        <v>30501908</v>
      </c>
      <c r="F5840" s="149" t="s">
        <v>1250</v>
      </c>
      <c r="G5840" s="149" t="s">
        <v>8215</v>
      </c>
      <c r="H5840" s="149" t="s">
        <v>870</v>
      </c>
      <c r="I5840" s="149" t="s">
        <v>14593</v>
      </c>
    </row>
    <row r="5841" spans="1:9" x14ac:dyDescent="0.2">
      <c r="A5841" s="149" t="s">
        <v>2920</v>
      </c>
      <c r="D5841" s="149" t="s">
        <v>14546</v>
      </c>
      <c r="E5841" s="149">
        <f t="shared" si="91"/>
        <v>30501999</v>
      </c>
      <c r="F5841" s="149" t="s">
        <v>1250</v>
      </c>
      <c r="G5841" s="149" t="s">
        <v>8215</v>
      </c>
      <c r="H5841" s="149" t="s">
        <v>870</v>
      </c>
      <c r="I5841" s="149" t="s">
        <v>6243</v>
      </c>
    </row>
    <row r="5842" spans="1:9" x14ac:dyDescent="0.2">
      <c r="A5842" s="149" t="s">
        <v>2920</v>
      </c>
      <c r="D5842" s="149" t="s">
        <v>14547</v>
      </c>
      <c r="E5842" s="149">
        <f t="shared" si="91"/>
        <v>30502001</v>
      </c>
      <c r="F5842" s="149" t="s">
        <v>1250</v>
      </c>
      <c r="G5842" s="149" t="s">
        <v>8215</v>
      </c>
      <c r="H5842" s="149" t="s">
        <v>14548</v>
      </c>
      <c r="I5842" s="149" t="s">
        <v>7424</v>
      </c>
    </row>
    <row r="5843" spans="1:9" x14ac:dyDescent="0.2">
      <c r="A5843" s="149" t="s">
        <v>2920</v>
      </c>
      <c r="D5843" s="149" t="s">
        <v>14549</v>
      </c>
      <c r="E5843" s="149">
        <f t="shared" si="91"/>
        <v>30502002</v>
      </c>
      <c r="F5843" s="149" t="s">
        <v>1250</v>
      </c>
      <c r="G5843" s="149" t="s">
        <v>8215</v>
      </c>
      <c r="H5843" s="149" t="s">
        <v>14548</v>
      </c>
      <c r="I5843" s="149" t="s">
        <v>9003</v>
      </c>
    </row>
    <row r="5844" spans="1:9" x14ac:dyDescent="0.2">
      <c r="A5844" s="149" t="s">
        <v>2920</v>
      </c>
      <c r="D5844" s="149" t="s">
        <v>14550</v>
      </c>
      <c r="E5844" s="149">
        <f t="shared" si="91"/>
        <v>30502003</v>
      </c>
      <c r="F5844" s="149" t="s">
        <v>1250</v>
      </c>
      <c r="G5844" s="149" t="s">
        <v>8215</v>
      </c>
      <c r="H5844" s="149" t="s">
        <v>14548</v>
      </c>
      <c r="I5844" s="149" t="s">
        <v>14551</v>
      </c>
    </row>
    <row r="5845" spans="1:9" x14ac:dyDescent="0.2">
      <c r="A5845" s="149" t="s">
        <v>2920</v>
      </c>
      <c r="D5845" s="149" t="s">
        <v>14552</v>
      </c>
      <c r="E5845" s="149">
        <f t="shared" si="91"/>
        <v>30502004</v>
      </c>
      <c r="F5845" s="149" t="s">
        <v>1250</v>
      </c>
      <c r="G5845" s="149" t="s">
        <v>8215</v>
      </c>
      <c r="H5845" s="149" t="s">
        <v>14548</v>
      </c>
      <c r="I5845" s="149" t="s">
        <v>14553</v>
      </c>
    </row>
    <row r="5846" spans="1:9" x14ac:dyDescent="0.2">
      <c r="A5846" s="149" t="s">
        <v>2920</v>
      </c>
      <c r="D5846" s="149" t="s">
        <v>14554</v>
      </c>
      <c r="E5846" s="149">
        <f t="shared" si="91"/>
        <v>30502005</v>
      </c>
      <c r="F5846" s="149" t="s">
        <v>1250</v>
      </c>
      <c r="G5846" s="149" t="s">
        <v>8215</v>
      </c>
      <c r="H5846" s="149" t="s">
        <v>14548</v>
      </c>
      <c r="I5846" s="149" t="s">
        <v>14555</v>
      </c>
    </row>
    <row r="5847" spans="1:9" x14ac:dyDescent="0.2">
      <c r="A5847" s="149" t="s">
        <v>2920</v>
      </c>
      <c r="D5847" s="149" t="s">
        <v>14556</v>
      </c>
      <c r="E5847" s="149">
        <f t="shared" si="91"/>
        <v>30502006</v>
      </c>
      <c r="F5847" s="149" t="s">
        <v>1250</v>
      </c>
      <c r="G5847" s="149" t="s">
        <v>8215</v>
      </c>
      <c r="H5847" s="149" t="s">
        <v>14548</v>
      </c>
      <c r="I5847" s="149" t="s">
        <v>14557</v>
      </c>
    </row>
    <row r="5848" spans="1:9" x14ac:dyDescent="0.2">
      <c r="A5848" s="149" t="s">
        <v>2920</v>
      </c>
      <c r="D5848" s="149" t="s">
        <v>14558</v>
      </c>
      <c r="E5848" s="149">
        <f t="shared" si="91"/>
        <v>30502007</v>
      </c>
      <c r="F5848" s="149" t="s">
        <v>1250</v>
      </c>
      <c r="G5848" s="149" t="s">
        <v>8215</v>
      </c>
      <c r="H5848" s="149" t="s">
        <v>14548</v>
      </c>
      <c r="I5848" s="149" t="s">
        <v>14527</v>
      </c>
    </row>
    <row r="5849" spans="1:9" x14ac:dyDescent="0.2">
      <c r="A5849" s="149" t="s">
        <v>2920</v>
      </c>
      <c r="D5849" s="149" t="s">
        <v>14559</v>
      </c>
      <c r="E5849" s="149">
        <f t="shared" si="91"/>
        <v>30502008</v>
      </c>
      <c r="F5849" s="149" t="s">
        <v>1250</v>
      </c>
      <c r="G5849" s="149" t="s">
        <v>8215</v>
      </c>
      <c r="H5849" s="149" t="s">
        <v>14548</v>
      </c>
      <c r="I5849" s="149" t="s">
        <v>14560</v>
      </c>
    </row>
    <row r="5850" spans="1:9" x14ac:dyDescent="0.2">
      <c r="A5850" s="149" t="s">
        <v>2920</v>
      </c>
      <c r="D5850" s="149" t="s">
        <v>14561</v>
      </c>
      <c r="E5850" s="149">
        <f t="shared" si="91"/>
        <v>30502009</v>
      </c>
      <c r="F5850" s="149" t="s">
        <v>1250</v>
      </c>
      <c r="G5850" s="149" t="s">
        <v>8215</v>
      </c>
      <c r="H5850" s="149" t="s">
        <v>14548</v>
      </c>
      <c r="I5850" s="149" t="s">
        <v>14562</v>
      </c>
    </row>
    <row r="5851" spans="1:9" x14ac:dyDescent="0.2">
      <c r="A5851" s="149" t="s">
        <v>2920</v>
      </c>
      <c r="D5851" s="149" t="s">
        <v>14563</v>
      </c>
      <c r="E5851" s="149">
        <f t="shared" si="91"/>
        <v>30502010</v>
      </c>
      <c r="F5851" s="149" t="s">
        <v>1250</v>
      </c>
      <c r="G5851" s="149" t="s">
        <v>8215</v>
      </c>
      <c r="H5851" s="149" t="s">
        <v>14548</v>
      </c>
      <c r="I5851" s="149" t="s">
        <v>14564</v>
      </c>
    </row>
    <row r="5852" spans="1:9" x14ac:dyDescent="0.2">
      <c r="A5852" s="149" t="s">
        <v>2920</v>
      </c>
      <c r="D5852" s="149" t="s">
        <v>14565</v>
      </c>
      <c r="E5852" s="149">
        <f t="shared" si="91"/>
        <v>30502011</v>
      </c>
      <c r="F5852" s="149" t="s">
        <v>1250</v>
      </c>
      <c r="G5852" s="149" t="s">
        <v>8215</v>
      </c>
      <c r="H5852" s="149" t="s">
        <v>14548</v>
      </c>
      <c r="I5852" s="149" t="s">
        <v>14266</v>
      </c>
    </row>
    <row r="5853" spans="1:9" x14ac:dyDescent="0.2">
      <c r="A5853" s="149" t="s">
        <v>2920</v>
      </c>
      <c r="D5853" s="149" t="s">
        <v>14566</v>
      </c>
      <c r="E5853" s="149">
        <f t="shared" si="91"/>
        <v>30502012</v>
      </c>
      <c r="F5853" s="149" t="s">
        <v>1250</v>
      </c>
      <c r="G5853" s="149" t="s">
        <v>8215</v>
      </c>
      <c r="H5853" s="149" t="s">
        <v>14548</v>
      </c>
      <c r="I5853" s="149" t="s">
        <v>1273</v>
      </c>
    </row>
    <row r="5854" spans="1:9" x14ac:dyDescent="0.2">
      <c r="A5854" s="149" t="s">
        <v>2920</v>
      </c>
      <c r="D5854" s="149" t="s">
        <v>14567</v>
      </c>
      <c r="E5854" s="149">
        <f t="shared" si="91"/>
        <v>30502013</v>
      </c>
      <c r="F5854" s="149" t="s">
        <v>1250</v>
      </c>
      <c r="G5854" s="149" t="s">
        <v>8215</v>
      </c>
      <c r="H5854" s="149" t="s">
        <v>14548</v>
      </c>
      <c r="I5854" s="149" t="s">
        <v>14568</v>
      </c>
    </row>
    <row r="5855" spans="1:9" x14ac:dyDescent="0.2">
      <c r="A5855" s="149" t="s">
        <v>2920</v>
      </c>
      <c r="D5855" s="149" t="s">
        <v>14569</v>
      </c>
      <c r="E5855" s="149">
        <f t="shared" si="91"/>
        <v>30502014</v>
      </c>
      <c r="F5855" s="149" t="s">
        <v>1250</v>
      </c>
      <c r="G5855" s="149" t="s">
        <v>8215</v>
      </c>
      <c r="H5855" s="149" t="s">
        <v>14548</v>
      </c>
      <c r="I5855" s="149" t="s">
        <v>15684</v>
      </c>
    </row>
    <row r="5856" spans="1:9" x14ac:dyDescent="0.2">
      <c r="A5856" s="149" t="s">
        <v>2920</v>
      </c>
      <c r="D5856" s="149" t="s">
        <v>15685</v>
      </c>
      <c r="E5856" s="149">
        <f t="shared" si="91"/>
        <v>30502015</v>
      </c>
      <c r="F5856" s="149" t="s">
        <v>1250</v>
      </c>
      <c r="G5856" s="149" t="s">
        <v>8215</v>
      </c>
      <c r="H5856" s="149" t="s">
        <v>14548</v>
      </c>
      <c r="I5856" s="149" t="s">
        <v>15686</v>
      </c>
    </row>
    <row r="5857" spans="1:9" x14ac:dyDescent="0.2">
      <c r="A5857" s="149" t="s">
        <v>2920</v>
      </c>
      <c r="D5857" s="149" t="s">
        <v>15687</v>
      </c>
      <c r="E5857" s="149">
        <f t="shared" si="91"/>
        <v>30502016</v>
      </c>
      <c r="F5857" s="149" t="s">
        <v>1250</v>
      </c>
      <c r="G5857" s="149" t="s">
        <v>8215</v>
      </c>
      <c r="H5857" s="149" t="s">
        <v>14548</v>
      </c>
      <c r="I5857" s="149" t="s">
        <v>15688</v>
      </c>
    </row>
    <row r="5858" spans="1:9" x14ac:dyDescent="0.2">
      <c r="A5858" s="149" t="s">
        <v>2920</v>
      </c>
      <c r="D5858" s="149" t="s">
        <v>15689</v>
      </c>
      <c r="E5858" s="149">
        <f t="shared" si="91"/>
        <v>30502017</v>
      </c>
      <c r="F5858" s="149" t="s">
        <v>1250</v>
      </c>
      <c r="G5858" s="149" t="s">
        <v>8215</v>
      </c>
      <c r="H5858" s="149" t="s">
        <v>14548</v>
      </c>
      <c r="I5858" s="149" t="s">
        <v>15690</v>
      </c>
    </row>
    <row r="5859" spans="1:9" x14ac:dyDescent="0.2">
      <c r="A5859" s="149" t="s">
        <v>2920</v>
      </c>
      <c r="D5859" s="149" t="s">
        <v>15691</v>
      </c>
      <c r="E5859" s="149">
        <f t="shared" si="91"/>
        <v>30502018</v>
      </c>
      <c r="F5859" s="149" t="s">
        <v>1250</v>
      </c>
      <c r="G5859" s="149" t="s">
        <v>8215</v>
      </c>
      <c r="H5859" s="149" t="s">
        <v>14548</v>
      </c>
      <c r="I5859" s="149" t="s">
        <v>15692</v>
      </c>
    </row>
    <row r="5860" spans="1:9" x14ac:dyDescent="0.2">
      <c r="A5860" s="149" t="s">
        <v>2920</v>
      </c>
      <c r="D5860" s="149" t="s">
        <v>15693</v>
      </c>
      <c r="E5860" s="149">
        <f t="shared" si="91"/>
        <v>30502020</v>
      </c>
      <c r="F5860" s="149" t="s">
        <v>1250</v>
      </c>
      <c r="G5860" s="149" t="s">
        <v>8215</v>
      </c>
      <c r="H5860" s="149" t="s">
        <v>14548</v>
      </c>
      <c r="I5860" s="149" t="s">
        <v>14564</v>
      </c>
    </row>
    <row r="5861" spans="1:9" x14ac:dyDescent="0.2">
      <c r="A5861" s="149" t="s">
        <v>2920</v>
      </c>
      <c r="D5861" s="149" t="s">
        <v>15694</v>
      </c>
      <c r="E5861" s="149">
        <f t="shared" si="91"/>
        <v>30502021</v>
      </c>
      <c r="F5861" s="149" t="s">
        <v>1250</v>
      </c>
      <c r="G5861" s="149" t="s">
        <v>8215</v>
      </c>
      <c r="H5861" s="149" t="s">
        <v>14548</v>
      </c>
      <c r="I5861" s="149" t="s">
        <v>15695</v>
      </c>
    </row>
    <row r="5862" spans="1:9" x14ac:dyDescent="0.2">
      <c r="A5862" s="149" t="s">
        <v>2920</v>
      </c>
      <c r="D5862" s="149" t="s">
        <v>15696</v>
      </c>
      <c r="E5862" s="149">
        <f t="shared" si="91"/>
        <v>30502031</v>
      </c>
      <c r="F5862" s="149" t="s">
        <v>1250</v>
      </c>
      <c r="G5862" s="149" t="s">
        <v>8215</v>
      </c>
      <c r="H5862" s="149" t="s">
        <v>14548</v>
      </c>
      <c r="I5862" s="149" t="s">
        <v>15697</v>
      </c>
    </row>
    <row r="5863" spans="1:9" x14ac:dyDescent="0.2">
      <c r="A5863" s="149" t="s">
        <v>2920</v>
      </c>
      <c r="D5863" s="149" t="s">
        <v>15698</v>
      </c>
      <c r="E5863" s="149">
        <f t="shared" si="91"/>
        <v>30502032</v>
      </c>
      <c r="F5863" s="149" t="s">
        <v>1250</v>
      </c>
      <c r="G5863" s="149" t="s">
        <v>8215</v>
      </c>
      <c r="H5863" s="149" t="s">
        <v>14548</v>
      </c>
      <c r="I5863" s="149" t="s">
        <v>15699</v>
      </c>
    </row>
    <row r="5864" spans="1:9" x14ac:dyDescent="0.2">
      <c r="A5864" s="149" t="s">
        <v>2920</v>
      </c>
      <c r="D5864" s="149" t="s">
        <v>15700</v>
      </c>
      <c r="E5864" s="149">
        <f t="shared" si="91"/>
        <v>30502033</v>
      </c>
      <c r="F5864" s="149" t="s">
        <v>1250</v>
      </c>
      <c r="G5864" s="149" t="s">
        <v>8215</v>
      </c>
      <c r="H5864" s="149" t="s">
        <v>14548</v>
      </c>
      <c r="I5864" s="149" t="s">
        <v>14618</v>
      </c>
    </row>
    <row r="5865" spans="1:9" x14ac:dyDescent="0.2">
      <c r="A5865" s="149" t="s">
        <v>2920</v>
      </c>
      <c r="D5865" s="149" t="s">
        <v>14619</v>
      </c>
      <c r="E5865" s="149">
        <f t="shared" si="91"/>
        <v>30502099</v>
      </c>
      <c r="F5865" s="149" t="s">
        <v>1250</v>
      </c>
      <c r="G5865" s="149" t="s">
        <v>8215</v>
      </c>
      <c r="H5865" s="149" t="s">
        <v>14548</v>
      </c>
      <c r="I5865" s="149" t="s">
        <v>7689</v>
      </c>
    </row>
    <row r="5866" spans="1:9" x14ac:dyDescent="0.2">
      <c r="A5866" s="149" t="s">
        <v>2920</v>
      </c>
      <c r="D5866" s="149" t="s">
        <v>14620</v>
      </c>
      <c r="E5866" s="149">
        <f t="shared" si="91"/>
        <v>30502101</v>
      </c>
      <c r="F5866" s="149" t="s">
        <v>1250</v>
      </c>
      <c r="G5866" s="149" t="s">
        <v>8215</v>
      </c>
      <c r="H5866" s="149" t="s">
        <v>14621</v>
      </c>
      <c r="I5866" s="149" t="s">
        <v>2383</v>
      </c>
    </row>
    <row r="5867" spans="1:9" x14ac:dyDescent="0.2">
      <c r="A5867" s="149" t="s">
        <v>2920</v>
      </c>
      <c r="D5867" s="149" t="s">
        <v>14622</v>
      </c>
      <c r="E5867" s="149">
        <f t="shared" si="91"/>
        <v>30502102</v>
      </c>
      <c r="F5867" s="149" t="s">
        <v>1250</v>
      </c>
      <c r="G5867" s="149" t="s">
        <v>8215</v>
      </c>
      <c r="H5867" s="149" t="s">
        <v>14621</v>
      </c>
      <c r="I5867" s="149" t="s">
        <v>14623</v>
      </c>
    </row>
    <row r="5868" spans="1:9" x14ac:dyDescent="0.2">
      <c r="A5868" s="149" t="s">
        <v>2920</v>
      </c>
      <c r="D5868" s="149" t="s">
        <v>14624</v>
      </c>
      <c r="E5868" s="149">
        <f t="shared" si="91"/>
        <v>30502103</v>
      </c>
      <c r="F5868" s="149" t="s">
        <v>1250</v>
      </c>
      <c r="G5868" s="149" t="s">
        <v>8215</v>
      </c>
      <c r="H5868" s="149" t="s">
        <v>14621</v>
      </c>
      <c r="I5868" s="149" t="s">
        <v>14625</v>
      </c>
    </row>
    <row r="5869" spans="1:9" x14ac:dyDescent="0.2">
      <c r="A5869" s="149" t="s">
        <v>2920</v>
      </c>
      <c r="D5869" s="149" t="s">
        <v>14626</v>
      </c>
      <c r="E5869" s="149">
        <f t="shared" si="91"/>
        <v>30502104</v>
      </c>
      <c r="F5869" s="149" t="s">
        <v>1250</v>
      </c>
      <c r="G5869" s="149" t="s">
        <v>8215</v>
      </c>
      <c r="H5869" s="149" t="s">
        <v>14621</v>
      </c>
      <c r="I5869" s="149" t="s">
        <v>2368</v>
      </c>
    </row>
    <row r="5870" spans="1:9" x14ac:dyDescent="0.2">
      <c r="A5870" s="149" t="s">
        <v>2920</v>
      </c>
      <c r="D5870" s="149" t="s">
        <v>14627</v>
      </c>
      <c r="E5870" s="149">
        <f t="shared" si="91"/>
        <v>30502105</v>
      </c>
      <c r="F5870" s="149" t="s">
        <v>1250</v>
      </c>
      <c r="G5870" s="149" t="s">
        <v>8215</v>
      </c>
      <c r="H5870" s="149" t="s">
        <v>14621</v>
      </c>
      <c r="I5870" s="149" t="s">
        <v>9427</v>
      </c>
    </row>
    <row r="5871" spans="1:9" x14ac:dyDescent="0.2">
      <c r="A5871" s="149" t="s">
        <v>2920</v>
      </c>
      <c r="D5871" s="149" t="s">
        <v>11893</v>
      </c>
      <c r="E5871" s="149">
        <f t="shared" si="91"/>
        <v>30502106</v>
      </c>
      <c r="F5871" s="149" t="s">
        <v>1250</v>
      </c>
      <c r="G5871" s="149" t="s">
        <v>8215</v>
      </c>
      <c r="H5871" s="149" t="s">
        <v>14621</v>
      </c>
      <c r="I5871" s="149" t="s">
        <v>3887</v>
      </c>
    </row>
    <row r="5872" spans="1:9" x14ac:dyDescent="0.2">
      <c r="A5872" s="149" t="s">
        <v>2920</v>
      </c>
      <c r="D5872" s="149" t="s">
        <v>11894</v>
      </c>
      <c r="E5872" s="149">
        <f t="shared" si="91"/>
        <v>30502201</v>
      </c>
      <c r="F5872" s="149" t="s">
        <v>1250</v>
      </c>
      <c r="G5872" s="149" t="s">
        <v>8215</v>
      </c>
      <c r="H5872" s="149" t="s">
        <v>11895</v>
      </c>
      <c r="I5872" s="149" t="s">
        <v>11896</v>
      </c>
    </row>
    <row r="5873" spans="1:9" x14ac:dyDescent="0.2">
      <c r="A5873" s="149" t="s">
        <v>2920</v>
      </c>
      <c r="D5873" s="149" t="s">
        <v>11897</v>
      </c>
      <c r="E5873" s="149">
        <f t="shared" si="91"/>
        <v>30502299</v>
      </c>
      <c r="F5873" s="149" t="s">
        <v>1250</v>
      </c>
      <c r="G5873" s="149" t="s">
        <v>8215</v>
      </c>
      <c r="H5873" s="149" t="s">
        <v>11895</v>
      </c>
      <c r="I5873" s="149" t="s">
        <v>6243</v>
      </c>
    </row>
    <row r="5874" spans="1:9" x14ac:dyDescent="0.2">
      <c r="A5874" s="149" t="s">
        <v>2920</v>
      </c>
      <c r="D5874" s="149" t="s">
        <v>11898</v>
      </c>
      <c r="E5874" s="149">
        <f t="shared" si="91"/>
        <v>30502401</v>
      </c>
      <c r="F5874" s="149" t="s">
        <v>1250</v>
      </c>
      <c r="G5874" s="149" t="s">
        <v>8215</v>
      </c>
      <c r="H5874" s="149" t="s">
        <v>11899</v>
      </c>
      <c r="I5874" s="149" t="s">
        <v>11900</v>
      </c>
    </row>
    <row r="5875" spans="1:9" x14ac:dyDescent="0.2">
      <c r="A5875" s="149" t="s">
        <v>2920</v>
      </c>
      <c r="D5875" s="149" t="s">
        <v>11901</v>
      </c>
      <c r="E5875" s="149">
        <f t="shared" si="91"/>
        <v>30502499</v>
      </c>
      <c r="F5875" s="149" t="s">
        <v>1250</v>
      </c>
      <c r="G5875" s="149" t="s">
        <v>8215</v>
      </c>
      <c r="H5875" s="149" t="s">
        <v>11899</v>
      </c>
      <c r="I5875" s="149" t="s">
        <v>6243</v>
      </c>
    </row>
    <row r="5876" spans="1:9" x14ac:dyDescent="0.2">
      <c r="A5876" s="149" t="s">
        <v>2920</v>
      </c>
      <c r="D5876" s="149" t="s">
        <v>11902</v>
      </c>
      <c r="E5876" s="149">
        <f t="shared" si="91"/>
        <v>30502501</v>
      </c>
      <c r="F5876" s="149" t="s">
        <v>1250</v>
      </c>
      <c r="G5876" s="149" t="s">
        <v>8215</v>
      </c>
      <c r="H5876" s="149" t="s">
        <v>11903</v>
      </c>
      <c r="I5876" s="149" t="s">
        <v>11904</v>
      </c>
    </row>
    <row r="5877" spans="1:9" x14ac:dyDescent="0.2">
      <c r="A5877" s="149" t="s">
        <v>2920</v>
      </c>
      <c r="D5877" s="149" t="s">
        <v>11905</v>
      </c>
      <c r="E5877" s="149">
        <f t="shared" si="91"/>
        <v>30502502</v>
      </c>
      <c r="F5877" s="149" t="s">
        <v>1250</v>
      </c>
      <c r="G5877" s="149" t="s">
        <v>8215</v>
      </c>
      <c r="H5877" s="149" t="s">
        <v>11903</v>
      </c>
      <c r="I5877" s="149" t="s">
        <v>11906</v>
      </c>
    </row>
    <row r="5878" spans="1:9" x14ac:dyDescent="0.2">
      <c r="A5878" s="149" t="s">
        <v>2920</v>
      </c>
      <c r="D5878" s="149" t="s">
        <v>11907</v>
      </c>
      <c r="E5878" s="149">
        <f t="shared" si="91"/>
        <v>30502503</v>
      </c>
      <c r="F5878" s="149" t="s">
        <v>1250</v>
      </c>
      <c r="G5878" s="149" t="s">
        <v>8215</v>
      </c>
      <c r="H5878" s="149" t="s">
        <v>11903</v>
      </c>
      <c r="I5878" s="149" t="s">
        <v>11908</v>
      </c>
    </row>
    <row r="5879" spans="1:9" x14ac:dyDescent="0.2">
      <c r="A5879" s="149" t="s">
        <v>2920</v>
      </c>
      <c r="D5879" s="149" t="s">
        <v>11909</v>
      </c>
      <c r="E5879" s="149">
        <f t="shared" si="91"/>
        <v>30502504</v>
      </c>
      <c r="F5879" s="149" t="s">
        <v>1250</v>
      </c>
      <c r="G5879" s="149" t="s">
        <v>8215</v>
      </c>
      <c r="H5879" s="149" t="s">
        <v>11903</v>
      </c>
      <c r="I5879" s="149" t="s">
        <v>14266</v>
      </c>
    </row>
    <row r="5880" spans="1:9" x14ac:dyDescent="0.2">
      <c r="A5880" s="149" t="s">
        <v>2920</v>
      </c>
      <c r="D5880" s="149" t="s">
        <v>11910</v>
      </c>
      <c r="E5880" s="149">
        <f t="shared" si="91"/>
        <v>30502505</v>
      </c>
      <c r="F5880" s="149" t="s">
        <v>1250</v>
      </c>
      <c r="G5880" s="149" t="s">
        <v>8215</v>
      </c>
      <c r="H5880" s="149" t="s">
        <v>11903</v>
      </c>
      <c r="I5880" s="149" t="s">
        <v>11911</v>
      </c>
    </row>
    <row r="5881" spans="1:9" x14ac:dyDescent="0.2">
      <c r="A5881" s="149" t="s">
        <v>2920</v>
      </c>
      <c r="D5881" s="149" t="s">
        <v>11912</v>
      </c>
      <c r="E5881" s="149">
        <f t="shared" si="91"/>
        <v>30502506</v>
      </c>
      <c r="F5881" s="149" t="s">
        <v>1250</v>
      </c>
      <c r="G5881" s="149" t="s">
        <v>8215</v>
      </c>
      <c r="H5881" s="149" t="s">
        <v>11903</v>
      </c>
      <c r="I5881" s="149" t="s">
        <v>4439</v>
      </c>
    </row>
    <row r="5882" spans="1:9" x14ac:dyDescent="0.2">
      <c r="A5882" s="149" t="s">
        <v>2920</v>
      </c>
      <c r="D5882" s="149" t="s">
        <v>11913</v>
      </c>
      <c r="E5882" s="149">
        <f t="shared" si="91"/>
        <v>30502507</v>
      </c>
      <c r="F5882" s="149" t="s">
        <v>1250</v>
      </c>
      <c r="G5882" s="149" t="s">
        <v>8215</v>
      </c>
      <c r="H5882" s="149" t="s">
        <v>11903</v>
      </c>
      <c r="I5882" s="149" t="s">
        <v>2376</v>
      </c>
    </row>
    <row r="5883" spans="1:9" x14ac:dyDescent="0.2">
      <c r="A5883" s="149" t="s">
        <v>2920</v>
      </c>
      <c r="D5883" s="149" t="s">
        <v>11914</v>
      </c>
      <c r="E5883" s="149">
        <f t="shared" si="91"/>
        <v>30502508</v>
      </c>
      <c r="F5883" s="149" t="s">
        <v>1250</v>
      </c>
      <c r="G5883" s="149" t="s">
        <v>8215</v>
      </c>
      <c r="H5883" s="149" t="s">
        <v>11903</v>
      </c>
      <c r="I5883" s="149" t="s">
        <v>11915</v>
      </c>
    </row>
    <row r="5884" spans="1:9" x14ac:dyDescent="0.2">
      <c r="A5884" s="149" t="s">
        <v>2920</v>
      </c>
      <c r="D5884" s="149" t="s">
        <v>11916</v>
      </c>
      <c r="E5884" s="149">
        <f t="shared" si="91"/>
        <v>30502509</v>
      </c>
      <c r="F5884" s="149" t="s">
        <v>1250</v>
      </c>
      <c r="G5884" s="149" t="s">
        <v>8215</v>
      </c>
      <c r="H5884" s="149" t="s">
        <v>11903</v>
      </c>
      <c r="I5884" s="149" t="s">
        <v>11917</v>
      </c>
    </row>
    <row r="5885" spans="1:9" x14ac:dyDescent="0.2">
      <c r="A5885" s="149" t="s">
        <v>2920</v>
      </c>
      <c r="D5885" s="149" t="s">
        <v>11918</v>
      </c>
      <c r="E5885" s="149">
        <f t="shared" si="91"/>
        <v>30502510</v>
      </c>
      <c r="F5885" s="149" t="s">
        <v>1250</v>
      </c>
      <c r="G5885" s="149" t="s">
        <v>8215</v>
      </c>
      <c r="H5885" s="149" t="s">
        <v>11903</v>
      </c>
      <c r="I5885" s="149" t="s">
        <v>2368</v>
      </c>
    </row>
    <row r="5886" spans="1:9" x14ac:dyDescent="0.2">
      <c r="A5886" s="149" t="s">
        <v>2920</v>
      </c>
      <c r="D5886" s="149" t="s">
        <v>11919</v>
      </c>
      <c r="E5886" s="149">
        <f t="shared" si="91"/>
        <v>30502511</v>
      </c>
      <c r="F5886" s="149" t="s">
        <v>1250</v>
      </c>
      <c r="G5886" s="149" t="s">
        <v>8215</v>
      </c>
      <c r="H5886" s="149" t="s">
        <v>11903</v>
      </c>
      <c r="I5886" s="149" t="s">
        <v>9427</v>
      </c>
    </row>
    <row r="5887" spans="1:9" x14ac:dyDescent="0.2">
      <c r="A5887" s="149" t="s">
        <v>2920</v>
      </c>
      <c r="D5887" s="149" t="s">
        <v>11920</v>
      </c>
      <c r="E5887" s="149">
        <f t="shared" si="91"/>
        <v>30502512</v>
      </c>
      <c r="F5887" s="149" t="s">
        <v>1250</v>
      </c>
      <c r="G5887" s="149" t="s">
        <v>8215</v>
      </c>
      <c r="H5887" s="149" t="s">
        <v>11903</v>
      </c>
      <c r="I5887" s="149" t="s">
        <v>14261</v>
      </c>
    </row>
    <row r="5888" spans="1:9" x14ac:dyDescent="0.2">
      <c r="A5888" s="149" t="s">
        <v>2920</v>
      </c>
      <c r="D5888" s="149" t="s">
        <v>11921</v>
      </c>
      <c r="E5888" s="149">
        <f t="shared" si="91"/>
        <v>30502513</v>
      </c>
      <c r="F5888" s="149" t="s">
        <v>1250</v>
      </c>
      <c r="G5888" s="149" t="s">
        <v>8215</v>
      </c>
      <c r="H5888" s="149" t="s">
        <v>11903</v>
      </c>
      <c r="I5888" s="149" t="s">
        <v>11922</v>
      </c>
    </row>
    <row r="5889" spans="1:9" x14ac:dyDescent="0.2">
      <c r="A5889" s="149" t="s">
        <v>2920</v>
      </c>
      <c r="D5889" s="149" t="s">
        <v>11923</v>
      </c>
      <c r="E5889" s="149">
        <f t="shared" si="91"/>
        <v>30502514</v>
      </c>
      <c r="F5889" s="149" t="s">
        <v>1250</v>
      </c>
      <c r="G5889" s="149" t="s">
        <v>8215</v>
      </c>
      <c r="H5889" s="149" t="s">
        <v>11903</v>
      </c>
      <c r="I5889" s="149" t="s">
        <v>9168</v>
      </c>
    </row>
    <row r="5890" spans="1:9" x14ac:dyDescent="0.2">
      <c r="A5890" s="149" t="s">
        <v>2920</v>
      </c>
      <c r="D5890" s="149" t="s">
        <v>9169</v>
      </c>
      <c r="E5890" s="149">
        <f t="shared" ref="E5890:E5953" si="92">VALUE(D5890)</f>
        <v>30502522</v>
      </c>
      <c r="F5890" s="149" t="s">
        <v>1250</v>
      </c>
      <c r="G5890" s="149" t="s">
        <v>8215</v>
      </c>
      <c r="H5890" s="149" t="s">
        <v>11903</v>
      </c>
      <c r="I5890" s="149" t="s">
        <v>9170</v>
      </c>
    </row>
    <row r="5891" spans="1:9" x14ac:dyDescent="0.2">
      <c r="A5891" s="149" t="s">
        <v>2920</v>
      </c>
      <c r="D5891" s="149" t="s">
        <v>9171</v>
      </c>
      <c r="E5891" s="149">
        <f t="shared" si="92"/>
        <v>30502523</v>
      </c>
      <c r="F5891" s="149" t="s">
        <v>1250</v>
      </c>
      <c r="G5891" s="149" t="s">
        <v>8215</v>
      </c>
      <c r="H5891" s="149" t="s">
        <v>11903</v>
      </c>
      <c r="I5891" s="149" t="s">
        <v>9172</v>
      </c>
    </row>
    <row r="5892" spans="1:9" x14ac:dyDescent="0.2">
      <c r="A5892" s="149" t="s">
        <v>2920</v>
      </c>
      <c r="D5892" s="149" t="s">
        <v>9173</v>
      </c>
      <c r="E5892" s="149">
        <f t="shared" si="92"/>
        <v>30502599</v>
      </c>
      <c r="F5892" s="149" t="s">
        <v>1250</v>
      </c>
      <c r="G5892" s="149" t="s">
        <v>8215</v>
      </c>
      <c r="H5892" s="149" t="s">
        <v>11903</v>
      </c>
      <c r="I5892" s="149" t="s">
        <v>7689</v>
      </c>
    </row>
    <row r="5893" spans="1:9" x14ac:dyDescent="0.2">
      <c r="A5893" s="149" t="s">
        <v>2920</v>
      </c>
      <c r="D5893" s="149" t="s">
        <v>9174</v>
      </c>
      <c r="E5893" s="149">
        <f t="shared" si="92"/>
        <v>30502601</v>
      </c>
      <c r="F5893" s="149" t="s">
        <v>1250</v>
      </c>
      <c r="G5893" s="149" t="s">
        <v>8215</v>
      </c>
      <c r="H5893" s="149" t="s">
        <v>9175</v>
      </c>
      <c r="I5893" s="149" t="s">
        <v>6376</v>
      </c>
    </row>
    <row r="5894" spans="1:9" x14ac:dyDescent="0.2">
      <c r="A5894" s="149" t="s">
        <v>2920</v>
      </c>
      <c r="D5894" s="149" t="s">
        <v>9176</v>
      </c>
      <c r="E5894" s="149">
        <f t="shared" si="92"/>
        <v>30502699</v>
      </c>
      <c r="F5894" s="149" t="s">
        <v>1250</v>
      </c>
      <c r="G5894" s="149" t="s">
        <v>8215</v>
      </c>
      <c r="H5894" s="149" t="s">
        <v>9175</v>
      </c>
      <c r="I5894" s="149" t="s">
        <v>6243</v>
      </c>
    </row>
    <row r="5895" spans="1:9" x14ac:dyDescent="0.2">
      <c r="A5895" s="149" t="s">
        <v>2920</v>
      </c>
      <c r="D5895" s="149" t="s">
        <v>9177</v>
      </c>
      <c r="E5895" s="149">
        <f t="shared" si="92"/>
        <v>30502701</v>
      </c>
      <c r="F5895" s="149" t="s">
        <v>1250</v>
      </c>
      <c r="G5895" s="149" t="s">
        <v>8215</v>
      </c>
      <c r="H5895" s="149" t="s">
        <v>9178</v>
      </c>
      <c r="I5895" s="149" t="s">
        <v>9179</v>
      </c>
    </row>
    <row r="5896" spans="1:9" x14ac:dyDescent="0.2">
      <c r="A5896" s="149" t="s">
        <v>2920</v>
      </c>
      <c r="D5896" s="149" t="s">
        <v>9180</v>
      </c>
      <c r="E5896" s="149">
        <f t="shared" si="92"/>
        <v>30502705</v>
      </c>
      <c r="F5896" s="149" t="s">
        <v>1250</v>
      </c>
      <c r="G5896" s="149" t="s">
        <v>8215</v>
      </c>
      <c r="H5896" s="149" t="s">
        <v>9178</v>
      </c>
      <c r="I5896" s="149" t="s">
        <v>8515</v>
      </c>
    </row>
    <row r="5897" spans="1:9" x14ac:dyDescent="0.2">
      <c r="A5897" s="149" t="s">
        <v>2920</v>
      </c>
      <c r="D5897" s="149" t="s">
        <v>9181</v>
      </c>
      <c r="E5897" s="149">
        <f t="shared" si="92"/>
        <v>30502709</v>
      </c>
      <c r="F5897" s="149" t="s">
        <v>1250</v>
      </c>
      <c r="G5897" s="149" t="s">
        <v>8215</v>
      </c>
      <c r="H5897" s="149" t="s">
        <v>9178</v>
      </c>
      <c r="I5897" s="149" t="s">
        <v>9182</v>
      </c>
    </row>
    <row r="5898" spans="1:9" x14ac:dyDescent="0.2">
      <c r="A5898" s="149" t="s">
        <v>2920</v>
      </c>
      <c r="D5898" s="149" t="s">
        <v>9183</v>
      </c>
      <c r="E5898" s="149">
        <f t="shared" si="92"/>
        <v>30502713</v>
      </c>
      <c r="F5898" s="149" t="s">
        <v>1250</v>
      </c>
      <c r="G5898" s="149" t="s">
        <v>8215</v>
      </c>
      <c r="H5898" s="149" t="s">
        <v>9178</v>
      </c>
      <c r="I5898" s="149" t="s">
        <v>9184</v>
      </c>
    </row>
    <row r="5899" spans="1:9" x14ac:dyDescent="0.2">
      <c r="A5899" s="149" t="s">
        <v>2920</v>
      </c>
      <c r="D5899" s="149" t="s">
        <v>9185</v>
      </c>
      <c r="E5899" s="149">
        <f t="shared" si="92"/>
        <v>30502717</v>
      </c>
      <c r="F5899" s="149" t="s">
        <v>1250</v>
      </c>
      <c r="G5899" s="149" t="s">
        <v>8215</v>
      </c>
      <c r="H5899" s="149" t="s">
        <v>9178</v>
      </c>
      <c r="I5899" s="149" t="s">
        <v>9186</v>
      </c>
    </row>
    <row r="5900" spans="1:9" x14ac:dyDescent="0.2">
      <c r="A5900" s="149" t="s">
        <v>2920</v>
      </c>
      <c r="D5900" s="149" t="s">
        <v>9187</v>
      </c>
      <c r="E5900" s="149">
        <f t="shared" si="92"/>
        <v>30502720</v>
      </c>
      <c r="F5900" s="149" t="s">
        <v>1250</v>
      </c>
      <c r="G5900" s="149" t="s">
        <v>8215</v>
      </c>
      <c r="H5900" s="149" t="s">
        <v>9178</v>
      </c>
      <c r="I5900" s="149" t="s">
        <v>9188</v>
      </c>
    </row>
    <row r="5901" spans="1:9" x14ac:dyDescent="0.2">
      <c r="A5901" s="149" t="s">
        <v>2920</v>
      </c>
      <c r="D5901" s="149" t="s">
        <v>9189</v>
      </c>
      <c r="E5901" s="149">
        <f t="shared" si="92"/>
        <v>30502721</v>
      </c>
      <c r="F5901" s="149" t="s">
        <v>1250</v>
      </c>
      <c r="G5901" s="149" t="s">
        <v>8215</v>
      </c>
      <c r="H5901" s="149" t="s">
        <v>9178</v>
      </c>
      <c r="I5901" s="149" t="s">
        <v>9190</v>
      </c>
    </row>
    <row r="5902" spans="1:9" x14ac:dyDescent="0.2">
      <c r="A5902" s="149" t="s">
        <v>2920</v>
      </c>
      <c r="D5902" s="149" t="s">
        <v>9191</v>
      </c>
      <c r="E5902" s="149">
        <f t="shared" si="92"/>
        <v>30502722</v>
      </c>
      <c r="F5902" s="149" t="s">
        <v>1250</v>
      </c>
      <c r="G5902" s="149" t="s">
        <v>8215</v>
      </c>
      <c r="H5902" s="149" t="s">
        <v>9178</v>
      </c>
      <c r="I5902" s="149" t="s">
        <v>9192</v>
      </c>
    </row>
    <row r="5903" spans="1:9" x14ac:dyDescent="0.2">
      <c r="A5903" s="149" t="s">
        <v>2920</v>
      </c>
      <c r="D5903" s="149" t="s">
        <v>9193</v>
      </c>
      <c r="E5903" s="149">
        <f t="shared" si="92"/>
        <v>30502723</v>
      </c>
      <c r="F5903" s="149" t="s">
        <v>1250</v>
      </c>
      <c r="G5903" s="149" t="s">
        <v>8215</v>
      </c>
      <c r="H5903" s="149" t="s">
        <v>9178</v>
      </c>
      <c r="I5903" s="149" t="s">
        <v>9194</v>
      </c>
    </row>
    <row r="5904" spans="1:9" x14ac:dyDescent="0.2">
      <c r="A5904" s="149" t="s">
        <v>2920</v>
      </c>
      <c r="D5904" s="149" t="s">
        <v>9195</v>
      </c>
      <c r="E5904" s="149">
        <f t="shared" si="92"/>
        <v>30502724</v>
      </c>
      <c r="F5904" s="149" t="s">
        <v>1250</v>
      </c>
      <c r="G5904" s="149" t="s">
        <v>8215</v>
      </c>
      <c r="H5904" s="149" t="s">
        <v>9178</v>
      </c>
      <c r="I5904" s="149" t="s">
        <v>9196</v>
      </c>
    </row>
    <row r="5905" spans="1:9" x14ac:dyDescent="0.2">
      <c r="A5905" s="149" t="s">
        <v>2920</v>
      </c>
      <c r="D5905" s="149" t="s">
        <v>9197</v>
      </c>
      <c r="E5905" s="149">
        <f t="shared" si="92"/>
        <v>30502730</v>
      </c>
      <c r="F5905" s="149" t="s">
        <v>1250</v>
      </c>
      <c r="G5905" s="149" t="s">
        <v>8215</v>
      </c>
      <c r="H5905" s="149" t="s">
        <v>9178</v>
      </c>
      <c r="I5905" s="149" t="s">
        <v>9198</v>
      </c>
    </row>
    <row r="5906" spans="1:9" x14ac:dyDescent="0.2">
      <c r="A5906" s="149" t="s">
        <v>2920</v>
      </c>
      <c r="D5906" s="149" t="s">
        <v>9199</v>
      </c>
      <c r="E5906" s="149">
        <f t="shared" si="92"/>
        <v>30502740</v>
      </c>
      <c r="F5906" s="149" t="s">
        <v>1250</v>
      </c>
      <c r="G5906" s="149" t="s">
        <v>8215</v>
      </c>
      <c r="H5906" s="149" t="s">
        <v>9178</v>
      </c>
      <c r="I5906" s="149" t="s">
        <v>9200</v>
      </c>
    </row>
    <row r="5907" spans="1:9" x14ac:dyDescent="0.2">
      <c r="A5907" s="149" t="s">
        <v>2920</v>
      </c>
      <c r="D5907" s="149" t="s">
        <v>9201</v>
      </c>
      <c r="E5907" s="149">
        <f t="shared" si="92"/>
        <v>30502760</v>
      </c>
      <c r="F5907" s="149" t="s">
        <v>1250</v>
      </c>
      <c r="G5907" s="149" t="s">
        <v>8215</v>
      </c>
      <c r="H5907" s="149" t="s">
        <v>9178</v>
      </c>
      <c r="I5907" s="149" t="s">
        <v>9202</v>
      </c>
    </row>
    <row r="5908" spans="1:9" x14ac:dyDescent="0.2">
      <c r="A5908" s="149" t="s">
        <v>2920</v>
      </c>
      <c r="D5908" s="149" t="s">
        <v>9203</v>
      </c>
      <c r="E5908" s="149">
        <f t="shared" si="92"/>
        <v>30502910</v>
      </c>
      <c r="F5908" s="149" t="s">
        <v>1250</v>
      </c>
      <c r="G5908" s="149" t="s">
        <v>8215</v>
      </c>
      <c r="H5908" s="149" t="s">
        <v>9204</v>
      </c>
      <c r="I5908" s="149" t="s">
        <v>14241</v>
      </c>
    </row>
    <row r="5909" spans="1:9" x14ac:dyDescent="0.2">
      <c r="A5909" s="149" t="s">
        <v>2920</v>
      </c>
      <c r="D5909" s="149" t="s">
        <v>9205</v>
      </c>
      <c r="E5909" s="149">
        <f t="shared" si="92"/>
        <v>30502920</v>
      </c>
      <c r="F5909" s="149" t="s">
        <v>1250</v>
      </c>
      <c r="G5909" s="149" t="s">
        <v>8215</v>
      </c>
      <c r="H5909" s="149" t="s">
        <v>9204</v>
      </c>
      <c r="I5909" s="149" t="s">
        <v>8521</v>
      </c>
    </row>
    <row r="5910" spans="1:9" x14ac:dyDescent="0.2">
      <c r="A5910" s="149" t="s">
        <v>2920</v>
      </c>
      <c r="D5910" s="149" t="s">
        <v>9206</v>
      </c>
      <c r="E5910" s="149">
        <f t="shared" si="92"/>
        <v>30503099</v>
      </c>
      <c r="F5910" s="149" t="s">
        <v>1250</v>
      </c>
      <c r="G5910" s="149" t="s">
        <v>8215</v>
      </c>
      <c r="H5910" s="149" t="s">
        <v>9207</v>
      </c>
      <c r="I5910" s="149" t="s">
        <v>6243</v>
      </c>
    </row>
    <row r="5911" spans="1:9" x14ac:dyDescent="0.2">
      <c r="A5911" s="149" t="s">
        <v>2920</v>
      </c>
      <c r="D5911" s="149" t="s">
        <v>9208</v>
      </c>
      <c r="E5911" s="149">
        <f t="shared" si="92"/>
        <v>30503101</v>
      </c>
      <c r="F5911" s="149" t="s">
        <v>1250</v>
      </c>
      <c r="G5911" s="149" t="s">
        <v>8215</v>
      </c>
      <c r="H5911" s="149" t="s">
        <v>9209</v>
      </c>
      <c r="I5911" s="149" t="s">
        <v>9210</v>
      </c>
    </row>
    <row r="5912" spans="1:9" x14ac:dyDescent="0.2">
      <c r="A5912" s="149" t="s">
        <v>2920</v>
      </c>
      <c r="D5912" s="149" t="s">
        <v>9211</v>
      </c>
      <c r="E5912" s="149">
        <f t="shared" si="92"/>
        <v>30503102</v>
      </c>
      <c r="F5912" s="149" t="s">
        <v>1250</v>
      </c>
      <c r="G5912" s="149" t="s">
        <v>8215</v>
      </c>
      <c r="H5912" s="149" t="s">
        <v>9209</v>
      </c>
      <c r="I5912" s="149" t="s">
        <v>9212</v>
      </c>
    </row>
    <row r="5913" spans="1:9" x14ac:dyDescent="0.2">
      <c r="A5913" s="149" t="s">
        <v>2920</v>
      </c>
      <c r="D5913" s="149" t="s">
        <v>9213</v>
      </c>
      <c r="E5913" s="149">
        <f t="shared" si="92"/>
        <v>30503103</v>
      </c>
      <c r="F5913" s="149" t="s">
        <v>1250</v>
      </c>
      <c r="G5913" s="149" t="s">
        <v>8215</v>
      </c>
      <c r="H5913" s="149" t="s">
        <v>9209</v>
      </c>
      <c r="I5913" s="149" t="s">
        <v>9214</v>
      </c>
    </row>
    <row r="5914" spans="1:9" x14ac:dyDescent="0.2">
      <c r="A5914" s="149" t="s">
        <v>2920</v>
      </c>
      <c r="D5914" s="149" t="s">
        <v>9215</v>
      </c>
      <c r="E5914" s="149">
        <f t="shared" si="92"/>
        <v>30503104</v>
      </c>
      <c r="F5914" s="149" t="s">
        <v>1250</v>
      </c>
      <c r="G5914" s="149" t="s">
        <v>8215</v>
      </c>
      <c r="H5914" s="149" t="s">
        <v>9209</v>
      </c>
      <c r="I5914" s="149" t="s">
        <v>1275</v>
      </c>
    </row>
    <row r="5915" spans="1:9" x14ac:dyDescent="0.2">
      <c r="A5915" s="149" t="s">
        <v>2920</v>
      </c>
      <c r="D5915" s="149" t="s">
        <v>9216</v>
      </c>
      <c r="E5915" s="149">
        <f t="shared" si="92"/>
        <v>30503105</v>
      </c>
      <c r="F5915" s="149" t="s">
        <v>1250</v>
      </c>
      <c r="G5915" s="149" t="s">
        <v>8215</v>
      </c>
      <c r="H5915" s="149" t="s">
        <v>9209</v>
      </c>
      <c r="I5915" s="149" t="s">
        <v>9217</v>
      </c>
    </row>
    <row r="5916" spans="1:9" x14ac:dyDescent="0.2">
      <c r="A5916" s="149" t="s">
        <v>2920</v>
      </c>
      <c r="D5916" s="149" t="s">
        <v>9218</v>
      </c>
      <c r="E5916" s="149">
        <f t="shared" si="92"/>
        <v>30503106</v>
      </c>
      <c r="F5916" s="149" t="s">
        <v>1250</v>
      </c>
      <c r="G5916" s="149" t="s">
        <v>8215</v>
      </c>
      <c r="H5916" s="149" t="s">
        <v>9209</v>
      </c>
      <c r="I5916" s="149" t="s">
        <v>9219</v>
      </c>
    </row>
    <row r="5917" spans="1:9" x14ac:dyDescent="0.2">
      <c r="A5917" s="149" t="s">
        <v>2920</v>
      </c>
      <c r="D5917" s="149" t="s">
        <v>9220</v>
      </c>
      <c r="E5917" s="149">
        <f t="shared" si="92"/>
        <v>30503107</v>
      </c>
      <c r="F5917" s="149" t="s">
        <v>1250</v>
      </c>
      <c r="G5917" s="149" t="s">
        <v>8215</v>
      </c>
      <c r="H5917" s="149" t="s">
        <v>9209</v>
      </c>
      <c r="I5917" s="149" t="s">
        <v>6790</v>
      </c>
    </row>
    <row r="5918" spans="1:9" x14ac:dyDescent="0.2">
      <c r="A5918" s="149" t="s">
        <v>2920</v>
      </c>
      <c r="D5918" s="149" t="s">
        <v>9221</v>
      </c>
      <c r="E5918" s="149">
        <f t="shared" si="92"/>
        <v>30503108</v>
      </c>
      <c r="F5918" s="149" t="s">
        <v>1250</v>
      </c>
      <c r="G5918" s="149" t="s">
        <v>8215</v>
      </c>
      <c r="H5918" s="149" t="s">
        <v>9209</v>
      </c>
      <c r="I5918" s="149" t="s">
        <v>9222</v>
      </c>
    </row>
    <row r="5919" spans="1:9" x14ac:dyDescent="0.2">
      <c r="A5919" s="149" t="s">
        <v>2920</v>
      </c>
      <c r="D5919" s="149" t="s">
        <v>9223</v>
      </c>
      <c r="E5919" s="149">
        <f t="shared" si="92"/>
        <v>30503109</v>
      </c>
      <c r="F5919" s="149" t="s">
        <v>1250</v>
      </c>
      <c r="G5919" s="149" t="s">
        <v>8215</v>
      </c>
      <c r="H5919" s="149" t="s">
        <v>9209</v>
      </c>
      <c r="I5919" s="149" t="s">
        <v>9224</v>
      </c>
    </row>
    <row r="5920" spans="1:9" x14ac:dyDescent="0.2">
      <c r="A5920" s="149" t="s">
        <v>2920</v>
      </c>
      <c r="D5920" s="149" t="s">
        <v>9225</v>
      </c>
      <c r="E5920" s="149">
        <f t="shared" si="92"/>
        <v>30503110</v>
      </c>
      <c r="F5920" s="149" t="s">
        <v>1250</v>
      </c>
      <c r="G5920" s="149" t="s">
        <v>8215</v>
      </c>
      <c r="H5920" s="149" t="s">
        <v>9209</v>
      </c>
      <c r="I5920" s="149" t="s">
        <v>9226</v>
      </c>
    </row>
    <row r="5921" spans="1:9" x14ac:dyDescent="0.2">
      <c r="A5921" s="149" t="s">
        <v>2920</v>
      </c>
      <c r="D5921" s="149" t="s">
        <v>9227</v>
      </c>
      <c r="E5921" s="149">
        <f t="shared" si="92"/>
        <v>30503111</v>
      </c>
      <c r="F5921" s="149" t="s">
        <v>1250</v>
      </c>
      <c r="G5921" s="149" t="s">
        <v>8215</v>
      </c>
      <c r="H5921" s="149" t="s">
        <v>9209</v>
      </c>
      <c r="I5921" s="149" t="s">
        <v>9228</v>
      </c>
    </row>
    <row r="5922" spans="1:9" x14ac:dyDescent="0.2">
      <c r="A5922" s="149" t="s">
        <v>2920</v>
      </c>
      <c r="D5922" s="149" t="s">
        <v>9229</v>
      </c>
      <c r="E5922" s="149">
        <f t="shared" si="92"/>
        <v>30503199</v>
      </c>
      <c r="F5922" s="149" t="s">
        <v>1250</v>
      </c>
      <c r="G5922" s="149" t="s">
        <v>8215</v>
      </c>
      <c r="H5922" s="149" t="s">
        <v>9209</v>
      </c>
      <c r="I5922" s="149" t="s">
        <v>6243</v>
      </c>
    </row>
    <row r="5923" spans="1:9" x14ac:dyDescent="0.2">
      <c r="A5923" s="149" t="s">
        <v>2920</v>
      </c>
      <c r="D5923" s="149" t="s">
        <v>9230</v>
      </c>
      <c r="E5923" s="149">
        <f t="shared" si="92"/>
        <v>30503201</v>
      </c>
      <c r="F5923" s="149" t="s">
        <v>1250</v>
      </c>
      <c r="G5923" s="149" t="s">
        <v>8215</v>
      </c>
      <c r="H5923" s="149" t="s">
        <v>9231</v>
      </c>
      <c r="I5923" s="149" t="s">
        <v>2368</v>
      </c>
    </row>
    <row r="5924" spans="1:9" x14ac:dyDescent="0.2">
      <c r="A5924" s="149" t="s">
        <v>2920</v>
      </c>
      <c r="D5924" s="149" t="s">
        <v>9232</v>
      </c>
      <c r="E5924" s="149">
        <f t="shared" si="92"/>
        <v>30503202</v>
      </c>
      <c r="F5924" s="149" t="s">
        <v>1250</v>
      </c>
      <c r="G5924" s="149" t="s">
        <v>8215</v>
      </c>
      <c r="H5924" s="149" t="s">
        <v>9231</v>
      </c>
      <c r="I5924" s="149" t="s">
        <v>1273</v>
      </c>
    </row>
    <row r="5925" spans="1:9" x14ac:dyDescent="0.2">
      <c r="A5925" s="149" t="s">
        <v>2920</v>
      </c>
      <c r="D5925" s="149" t="s">
        <v>9233</v>
      </c>
      <c r="E5925" s="149">
        <f t="shared" si="92"/>
        <v>30503203</v>
      </c>
      <c r="F5925" s="149" t="s">
        <v>1250</v>
      </c>
      <c r="G5925" s="149" t="s">
        <v>8215</v>
      </c>
      <c r="H5925" s="149" t="s">
        <v>9231</v>
      </c>
      <c r="I5925" s="149" t="s">
        <v>9234</v>
      </c>
    </row>
    <row r="5926" spans="1:9" x14ac:dyDescent="0.2">
      <c r="A5926" s="149" t="s">
        <v>2920</v>
      </c>
      <c r="D5926" s="149" t="s">
        <v>9235</v>
      </c>
      <c r="E5926" s="149">
        <f t="shared" si="92"/>
        <v>30503204</v>
      </c>
      <c r="F5926" s="149" t="s">
        <v>1250</v>
      </c>
      <c r="G5926" s="149" t="s">
        <v>8215</v>
      </c>
      <c r="H5926" s="149" t="s">
        <v>9231</v>
      </c>
      <c r="I5926" s="149" t="s">
        <v>9427</v>
      </c>
    </row>
    <row r="5927" spans="1:9" x14ac:dyDescent="0.2">
      <c r="A5927" s="149" t="s">
        <v>2920</v>
      </c>
      <c r="D5927" s="149" t="s">
        <v>9236</v>
      </c>
      <c r="E5927" s="149">
        <f t="shared" si="92"/>
        <v>30503205</v>
      </c>
      <c r="F5927" s="149" t="s">
        <v>1250</v>
      </c>
      <c r="G5927" s="149" t="s">
        <v>8215</v>
      </c>
      <c r="H5927" s="149" t="s">
        <v>9231</v>
      </c>
      <c r="I5927" s="149" t="s">
        <v>9237</v>
      </c>
    </row>
    <row r="5928" spans="1:9" x14ac:dyDescent="0.2">
      <c r="A5928" s="149" t="s">
        <v>2920</v>
      </c>
      <c r="D5928" s="149" t="s">
        <v>9238</v>
      </c>
      <c r="E5928" s="149">
        <f t="shared" si="92"/>
        <v>30503206</v>
      </c>
      <c r="F5928" s="149" t="s">
        <v>1250</v>
      </c>
      <c r="G5928" s="149" t="s">
        <v>8215</v>
      </c>
      <c r="H5928" s="149" t="s">
        <v>9231</v>
      </c>
      <c r="I5928" s="149" t="s">
        <v>4437</v>
      </c>
    </row>
    <row r="5929" spans="1:9" x14ac:dyDescent="0.2">
      <c r="A5929" s="149" t="s">
        <v>2920</v>
      </c>
      <c r="D5929" s="149" t="s">
        <v>6350</v>
      </c>
      <c r="E5929" s="149">
        <f t="shared" si="92"/>
        <v>30503299</v>
      </c>
      <c r="F5929" s="149" t="s">
        <v>1250</v>
      </c>
      <c r="G5929" s="149" t="s">
        <v>8215</v>
      </c>
      <c r="H5929" s="149" t="s">
        <v>9231</v>
      </c>
      <c r="I5929" s="149" t="s">
        <v>6243</v>
      </c>
    </row>
    <row r="5930" spans="1:9" x14ac:dyDescent="0.2">
      <c r="A5930" s="149" t="s">
        <v>2920</v>
      </c>
      <c r="D5930" s="149" t="s">
        <v>6351</v>
      </c>
      <c r="E5930" s="149">
        <f t="shared" si="92"/>
        <v>30503301</v>
      </c>
      <c r="F5930" s="149" t="s">
        <v>1250</v>
      </c>
      <c r="G5930" s="149" t="s">
        <v>8215</v>
      </c>
      <c r="H5930" s="149" t="s">
        <v>6352</v>
      </c>
      <c r="I5930" s="149" t="s">
        <v>2383</v>
      </c>
    </row>
    <row r="5931" spans="1:9" x14ac:dyDescent="0.2">
      <c r="A5931" s="149" t="s">
        <v>2920</v>
      </c>
      <c r="D5931" s="149" t="s">
        <v>6353</v>
      </c>
      <c r="E5931" s="149">
        <f t="shared" si="92"/>
        <v>30503312</v>
      </c>
      <c r="F5931" s="149" t="s">
        <v>1250</v>
      </c>
      <c r="G5931" s="149" t="s">
        <v>8215</v>
      </c>
      <c r="H5931" s="149" t="s">
        <v>6352</v>
      </c>
      <c r="I5931" s="149" t="s">
        <v>6354</v>
      </c>
    </row>
    <row r="5932" spans="1:9" x14ac:dyDescent="0.2">
      <c r="A5932" s="149" t="s">
        <v>2920</v>
      </c>
      <c r="D5932" s="149" t="s">
        <v>6355</v>
      </c>
      <c r="E5932" s="149">
        <f t="shared" si="92"/>
        <v>30503319</v>
      </c>
      <c r="F5932" s="149" t="s">
        <v>1250</v>
      </c>
      <c r="G5932" s="149" t="s">
        <v>8215</v>
      </c>
      <c r="H5932" s="149" t="s">
        <v>6352</v>
      </c>
      <c r="I5932" s="149" t="s">
        <v>6356</v>
      </c>
    </row>
    <row r="5933" spans="1:9" x14ac:dyDescent="0.2">
      <c r="A5933" s="149" t="s">
        <v>2920</v>
      </c>
      <c r="D5933" s="149" t="s">
        <v>6357</v>
      </c>
      <c r="E5933" s="149">
        <f t="shared" si="92"/>
        <v>30503321</v>
      </c>
      <c r="F5933" s="149" t="s">
        <v>1250</v>
      </c>
      <c r="G5933" s="149" t="s">
        <v>8215</v>
      </c>
      <c r="H5933" s="149" t="s">
        <v>6352</v>
      </c>
      <c r="I5933" s="149" t="s">
        <v>6358</v>
      </c>
    </row>
    <row r="5934" spans="1:9" x14ac:dyDescent="0.2">
      <c r="A5934" s="149" t="s">
        <v>2920</v>
      </c>
      <c r="D5934" s="149" t="s">
        <v>6359</v>
      </c>
      <c r="E5934" s="149">
        <f t="shared" si="92"/>
        <v>30503322</v>
      </c>
      <c r="F5934" s="149" t="s">
        <v>1250</v>
      </c>
      <c r="G5934" s="149" t="s">
        <v>8215</v>
      </c>
      <c r="H5934" s="149" t="s">
        <v>6352</v>
      </c>
      <c r="I5934" s="149" t="s">
        <v>6360</v>
      </c>
    </row>
    <row r="5935" spans="1:9" x14ac:dyDescent="0.2">
      <c r="A5935" s="149" t="s">
        <v>2920</v>
      </c>
      <c r="D5935" s="149" t="s">
        <v>6361</v>
      </c>
      <c r="E5935" s="149">
        <f t="shared" si="92"/>
        <v>30503326</v>
      </c>
      <c r="F5935" s="149" t="s">
        <v>1250</v>
      </c>
      <c r="G5935" s="149" t="s">
        <v>8215</v>
      </c>
      <c r="H5935" s="149" t="s">
        <v>6352</v>
      </c>
      <c r="I5935" s="149" t="s">
        <v>6362</v>
      </c>
    </row>
    <row r="5936" spans="1:9" x14ac:dyDescent="0.2">
      <c r="A5936" s="149" t="s">
        <v>2920</v>
      </c>
      <c r="D5936" s="149" t="s">
        <v>6363</v>
      </c>
      <c r="E5936" s="149">
        <f t="shared" si="92"/>
        <v>30503327</v>
      </c>
      <c r="F5936" s="149" t="s">
        <v>1250</v>
      </c>
      <c r="G5936" s="149" t="s">
        <v>8215</v>
      </c>
      <c r="H5936" s="149" t="s">
        <v>6352</v>
      </c>
      <c r="I5936" s="149" t="s">
        <v>6364</v>
      </c>
    </row>
    <row r="5937" spans="1:9" x14ac:dyDescent="0.2">
      <c r="A5937" s="149" t="s">
        <v>2920</v>
      </c>
      <c r="D5937" s="149" t="s">
        <v>6365</v>
      </c>
      <c r="E5937" s="149">
        <f t="shared" si="92"/>
        <v>30503331</v>
      </c>
      <c r="F5937" s="149" t="s">
        <v>1250</v>
      </c>
      <c r="G5937" s="149" t="s">
        <v>8215</v>
      </c>
      <c r="H5937" s="149" t="s">
        <v>6352</v>
      </c>
      <c r="I5937" s="149" t="s">
        <v>6366</v>
      </c>
    </row>
    <row r="5938" spans="1:9" x14ac:dyDescent="0.2">
      <c r="A5938" s="149" t="s">
        <v>2920</v>
      </c>
      <c r="D5938" s="149" t="s">
        <v>6367</v>
      </c>
      <c r="E5938" s="149">
        <f t="shared" si="92"/>
        <v>30503336</v>
      </c>
      <c r="F5938" s="149" t="s">
        <v>1250</v>
      </c>
      <c r="G5938" s="149" t="s">
        <v>8215</v>
      </c>
      <c r="H5938" s="149" t="s">
        <v>6352</v>
      </c>
      <c r="I5938" s="149" t="s">
        <v>6368</v>
      </c>
    </row>
    <row r="5939" spans="1:9" x14ac:dyDescent="0.2">
      <c r="A5939" s="149" t="s">
        <v>2920</v>
      </c>
      <c r="D5939" s="149" t="s">
        <v>6369</v>
      </c>
      <c r="E5939" s="149">
        <f t="shared" si="92"/>
        <v>30503341</v>
      </c>
      <c r="F5939" s="149" t="s">
        <v>1250</v>
      </c>
      <c r="G5939" s="149" t="s">
        <v>8215</v>
      </c>
      <c r="H5939" s="149" t="s">
        <v>6352</v>
      </c>
      <c r="I5939" s="149" t="s">
        <v>6370</v>
      </c>
    </row>
    <row r="5940" spans="1:9" x14ac:dyDescent="0.2">
      <c r="A5940" s="149" t="s">
        <v>2920</v>
      </c>
      <c r="D5940" s="149" t="s">
        <v>6371</v>
      </c>
      <c r="E5940" s="149">
        <f t="shared" si="92"/>
        <v>30503351</v>
      </c>
      <c r="F5940" s="149" t="s">
        <v>1250</v>
      </c>
      <c r="G5940" s="149" t="s">
        <v>8215</v>
      </c>
      <c r="H5940" s="149" t="s">
        <v>6352</v>
      </c>
      <c r="I5940" s="149" t="s">
        <v>6372</v>
      </c>
    </row>
    <row r="5941" spans="1:9" x14ac:dyDescent="0.2">
      <c r="A5941" s="149" t="s">
        <v>2920</v>
      </c>
      <c r="D5941" s="149" t="s">
        <v>6373</v>
      </c>
      <c r="E5941" s="149">
        <f t="shared" si="92"/>
        <v>30503352</v>
      </c>
      <c r="F5941" s="149" t="s">
        <v>1250</v>
      </c>
      <c r="G5941" s="149" t="s">
        <v>8215</v>
      </c>
      <c r="H5941" s="149" t="s">
        <v>6352</v>
      </c>
      <c r="I5941" s="149" t="s">
        <v>6374</v>
      </c>
    </row>
    <row r="5942" spans="1:9" x14ac:dyDescent="0.2">
      <c r="A5942" s="149" t="s">
        <v>2920</v>
      </c>
      <c r="D5942" s="149" t="s">
        <v>6375</v>
      </c>
      <c r="E5942" s="149">
        <f t="shared" si="92"/>
        <v>30503361</v>
      </c>
      <c r="F5942" s="149" t="s">
        <v>1250</v>
      </c>
      <c r="G5942" s="149" t="s">
        <v>8215</v>
      </c>
      <c r="H5942" s="149" t="s">
        <v>6352</v>
      </c>
      <c r="I5942" s="149" t="s">
        <v>9265</v>
      </c>
    </row>
    <row r="5943" spans="1:9" x14ac:dyDescent="0.2">
      <c r="A5943" s="149" t="s">
        <v>2920</v>
      </c>
      <c r="D5943" s="149" t="s">
        <v>9266</v>
      </c>
      <c r="E5943" s="149">
        <f t="shared" si="92"/>
        <v>30503366</v>
      </c>
      <c r="F5943" s="149" t="s">
        <v>1250</v>
      </c>
      <c r="G5943" s="149" t="s">
        <v>8215</v>
      </c>
      <c r="H5943" s="149" t="s">
        <v>6352</v>
      </c>
      <c r="I5943" s="149" t="s">
        <v>9267</v>
      </c>
    </row>
    <row r="5944" spans="1:9" x14ac:dyDescent="0.2">
      <c r="A5944" s="149" t="s">
        <v>2920</v>
      </c>
      <c r="D5944" s="149" t="s">
        <v>9268</v>
      </c>
      <c r="E5944" s="149">
        <f t="shared" si="92"/>
        <v>30503401</v>
      </c>
      <c r="F5944" s="149" t="s">
        <v>1250</v>
      </c>
      <c r="G5944" s="149" t="s">
        <v>8215</v>
      </c>
      <c r="H5944" s="149" t="s">
        <v>9269</v>
      </c>
      <c r="I5944" s="149" t="s">
        <v>14591</v>
      </c>
    </row>
    <row r="5945" spans="1:9" x14ac:dyDescent="0.2">
      <c r="A5945" s="149" t="s">
        <v>2920</v>
      </c>
      <c r="D5945" s="149" t="s">
        <v>9270</v>
      </c>
      <c r="E5945" s="149">
        <f t="shared" si="92"/>
        <v>30503402</v>
      </c>
      <c r="F5945" s="149" t="s">
        <v>1250</v>
      </c>
      <c r="G5945" s="149" t="s">
        <v>8215</v>
      </c>
      <c r="H5945" s="149" t="s">
        <v>9269</v>
      </c>
      <c r="I5945" s="149" t="s">
        <v>6513</v>
      </c>
    </row>
    <row r="5946" spans="1:9" x14ac:dyDescent="0.2">
      <c r="A5946" s="149" t="s">
        <v>2920</v>
      </c>
      <c r="D5946" s="149" t="s">
        <v>9271</v>
      </c>
      <c r="E5946" s="149">
        <f t="shared" si="92"/>
        <v>30503501</v>
      </c>
      <c r="F5946" s="149" t="s">
        <v>1250</v>
      </c>
      <c r="G5946" s="149" t="s">
        <v>8215</v>
      </c>
      <c r="H5946" s="149" t="s">
        <v>9272</v>
      </c>
      <c r="I5946" s="149" t="s">
        <v>7424</v>
      </c>
    </row>
    <row r="5947" spans="1:9" x14ac:dyDescent="0.2">
      <c r="A5947" s="149" t="s">
        <v>2920</v>
      </c>
      <c r="D5947" s="149" t="s">
        <v>9273</v>
      </c>
      <c r="E5947" s="149">
        <f t="shared" si="92"/>
        <v>30503502</v>
      </c>
      <c r="F5947" s="149" t="s">
        <v>1250</v>
      </c>
      <c r="G5947" s="149" t="s">
        <v>8215</v>
      </c>
      <c r="H5947" s="149" t="s">
        <v>9272</v>
      </c>
      <c r="I5947" s="149" t="s">
        <v>8515</v>
      </c>
    </row>
    <row r="5948" spans="1:9" x14ac:dyDescent="0.2">
      <c r="A5948" s="149" t="s">
        <v>2920</v>
      </c>
      <c r="D5948" s="149" t="s">
        <v>9274</v>
      </c>
      <c r="E5948" s="149">
        <f t="shared" si="92"/>
        <v>30503503</v>
      </c>
      <c r="F5948" s="149" t="s">
        <v>1250</v>
      </c>
      <c r="G5948" s="149" t="s">
        <v>8215</v>
      </c>
      <c r="H5948" s="149" t="s">
        <v>9272</v>
      </c>
      <c r="I5948" s="149" t="s">
        <v>9275</v>
      </c>
    </row>
    <row r="5949" spans="1:9" x14ac:dyDescent="0.2">
      <c r="A5949" s="149" t="s">
        <v>2920</v>
      </c>
      <c r="D5949" s="149" t="s">
        <v>9276</v>
      </c>
      <c r="E5949" s="149">
        <f t="shared" si="92"/>
        <v>30503504</v>
      </c>
      <c r="F5949" s="149" t="s">
        <v>1250</v>
      </c>
      <c r="G5949" s="149" t="s">
        <v>8215</v>
      </c>
      <c r="H5949" s="149" t="s">
        <v>9272</v>
      </c>
      <c r="I5949" s="149" t="s">
        <v>9277</v>
      </c>
    </row>
    <row r="5950" spans="1:9" x14ac:dyDescent="0.2">
      <c r="A5950" s="149" t="s">
        <v>2920</v>
      </c>
      <c r="D5950" s="149" t="s">
        <v>9278</v>
      </c>
      <c r="E5950" s="149">
        <f t="shared" si="92"/>
        <v>30503505</v>
      </c>
      <c r="F5950" s="149" t="s">
        <v>1250</v>
      </c>
      <c r="G5950" s="149" t="s">
        <v>8215</v>
      </c>
      <c r="H5950" s="149" t="s">
        <v>9272</v>
      </c>
      <c r="I5950" s="149" t="s">
        <v>9279</v>
      </c>
    </row>
    <row r="5951" spans="1:9" x14ac:dyDescent="0.2">
      <c r="A5951" s="149" t="s">
        <v>2920</v>
      </c>
      <c r="D5951" s="149" t="s">
        <v>9280</v>
      </c>
      <c r="E5951" s="149">
        <f t="shared" si="92"/>
        <v>30503506</v>
      </c>
      <c r="F5951" s="149" t="s">
        <v>1250</v>
      </c>
      <c r="G5951" s="149" t="s">
        <v>8215</v>
      </c>
      <c r="H5951" s="149" t="s">
        <v>9272</v>
      </c>
      <c r="I5951" s="149" t="s">
        <v>9281</v>
      </c>
    </row>
    <row r="5952" spans="1:9" x14ac:dyDescent="0.2">
      <c r="A5952" s="149" t="s">
        <v>2920</v>
      </c>
      <c r="D5952" s="149" t="s">
        <v>9282</v>
      </c>
      <c r="E5952" s="149">
        <f t="shared" si="92"/>
        <v>30503507</v>
      </c>
      <c r="F5952" s="149" t="s">
        <v>1250</v>
      </c>
      <c r="G5952" s="149" t="s">
        <v>8215</v>
      </c>
      <c r="H5952" s="149" t="s">
        <v>9272</v>
      </c>
      <c r="I5952" s="149" t="s">
        <v>9283</v>
      </c>
    </row>
    <row r="5953" spans="1:10" x14ac:dyDescent="0.2">
      <c r="A5953" s="149" t="s">
        <v>2920</v>
      </c>
      <c r="D5953" s="149" t="s">
        <v>9284</v>
      </c>
      <c r="E5953" s="149">
        <f t="shared" si="92"/>
        <v>30503601</v>
      </c>
      <c r="F5953" s="149" t="s">
        <v>1250</v>
      </c>
      <c r="G5953" s="149" t="s">
        <v>8215</v>
      </c>
      <c r="H5953" s="149" t="s">
        <v>9285</v>
      </c>
      <c r="I5953" s="149" t="s">
        <v>10022</v>
      </c>
    </row>
    <row r="5954" spans="1:10" x14ac:dyDescent="0.2">
      <c r="A5954" s="149" t="s">
        <v>2920</v>
      </c>
      <c r="D5954" s="149" t="s">
        <v>12085</v>
      </c>
      <c r="E5954" s="149">
        <f t="shared" ref="E5954:E6017" si="93">VALUE(D5954)</f>
        <v>30503602</v>
      </c>
      <c r="F5954" s="149" t="s">
        <v>1250</v>
      </c>
      <c r="G5954" s="149" t="s">
        <v>8215</v>
      </c>
      <c r="H5954" s="149" t="s">
        <v>9285</v>
      </c>
      <c r="I5954" s="149" t="s">
        <v>9291</v>
      </c>
    </row>
    <row r="5955" spans="1:10" x14ac:dyDescent="0.2">
      <c r="A5955" s="149" t="s">
        <v>2920</v>
      </c>
      <c r="D5955" s="149" t="s">
        <v>9292</v>
      </c>
      <c r="E5955" s="149">
        <f t="shared" si="93"/>
        <v>30503603</v>
      </c>
      <c r="F5955" s="149" t="s">
        <v>1250</v>
      </c>
      <c r="G5955" s="149" t="s">
        <v>8215</v>
      </c>
      <c r="H5955" s="149" t="s">
        <v>9285</v>
      </c>
      <c r="I5955" s="149" t="s">
        <v>9293</v>
      </c>
    </row>
    <row r="5956" spans="1:10" x14ac:dyDescent="0.2">
      <c r="A5956" s="149" t="s">
        <v>2920</v>
      </c>
      <c r="D5956" s="149" t="s">
        <v>9294</v>
      </c>
      <c r="E5956" s="149">
        <f t="shared" si="93"/>
        <v>30503604</v>
      </c>
      <c r="F5956" s="149" t="s">
        <v>1250</v>
      </c>
      <c r="G5956" s="149" t="s">
        <v>8215</v>
      </c>
      <c r="H5956" s="149" t="s">
        <v>9285</v>
      </c>
      <c r="I5956" s="149" t="s">
        <v>1273</v>
      </c>
    </row>
    <row r="5957" spans="1:10" x14ac:dyDescent="0.2">
      <c r="A5957" s="149" t="s">
        <v>2920</v>
      </c>
      <c r="D5957" s="149" t="s">
        <v>9295</v>
      </c>
      <c r="E5957" s="149">
        <f t="shared" si="93"/>
        <v>30503605</v>
      </c>
      <c r="F5957" s="149" t="s">
        <v>1250</v>
      </c>
      <c r="G5957" s="149" t="s">
        <v>8215</v>
      </c>
      <c r="H5957" s="149" t="s">
        <v>9285</v>
      </c>
      <c r="I5957" s="149" t="s">
        <v>12079</v>
      </c>
    </row>
    <row r="5958" spans="1:10" x14ac:dyDescent="0.2">
      <c r="A5958" s="149" t="s">
        <v>2920</v>
      </c>
      <c r="D5958" s="149" t="s">
        <v>12080</v>
      </c>
      <c r="E5958" s="149">
        <f t="shared" si="93"/>
        <v>30503606</v>
      </c>
      <c r="F5958" s="149" t="s">
        <v>1250</v>
      </c>
      <c r="G5958" s="149" t="s">
        <v>8215</v>
      </c>
      <c r="H5958" s="149" t="s">
        <v>9285</v>
      </c>
      <c r="I5958" s="149" t="s">
        <v>4041</v>
      </c>
    </row>
    <row r="5959" spans="1:10" x14ac:dyDescent="0.2">
      <c r="A5959" s="149" t="s">
        <v>2920</v>
      </c>
      <c r="D5959" s="149" t="s">
        <v>12081</v>
      </c>
      <c r="E5959" s="149">
        <f t="shared" si="93"/>
        <v>30503607</v>
      </c>
      <c r="F5959" s="149" t="s">
        <v>1250</v>
      </c>
      <c r="G5959" s="149" t="s">
        <v>8215</v>
      </c>
      <c r="H5959" s="149" t="s">
        <v>9285</v>
      </c>
      <c r="I5959" s="149" t="s">
        <v>12082</v>
      </c>
    </row>
    <row r="5960" spans="1:10" x14ac:dyDescent="0.2">
      <c r="A5960" s="149" t="s">
        <v>2920</v>
      </c>
      <c r="D5960" s="149" t="s">
        <v>12083</v>
      </c>
      <c r="E5960" s="149">
        <f t="shared" si="93"/>
        <v>30503701</v>
      </c>
      <c r="F5960" s="149" t="s">
        <v>1250</v>
      </c>
      <c r="G5960" s="149" t="s">
        <v>8215</v>
      </c>
      <c r="H5960" s="149" t="s">
        <v>12084</v>
      </c>
      <c r="I5960" s="149" t="s">
        <v>14810</v>
      </c>
    </row>
    <row r="5961" spans="1:10" x14ac:dyDescent="0.2">
      <c r="A5961" s="149" t="s">
        <v>2920</v>
      </c>
      <c r="D5961" s="149" t="s">
        <v>14811</v>
      </c>
      <c r="E5961" s="149">
        <f t="shared" si="93"/>
        <v>30503702</v>
      </c>
      <c r="F5961" s="149" t="s">
        <v>1250</v>
      </c>
      <c r="G5961" s="149" t="s">
        <v>8215</v>
      </c>
      <c r="H5961" s="149" t="s">
        <v>12084</v>
      </c>
      <c r="I5961" s="149" t="s">
        <v>14812</v>
      </c>
    </row>
    <row r="5962" spans="1:10" x14ac:dyDescent="0.2">
      <c r="A5962" s="149" t="s">
        <v>2920</v>
      </c>
      <c r="D5962" s="149" t="s">
        <v>12086</v>
      </c>
      <c r="E5962" s="149">
        <f t="shared" si="93"/>
        <v>30503703</v>
      </c>
      <c r="F5962" s="149" t="s">
        <v>1250</v>
      </c>
      <c r="G5962" s="149" t="s">
        <v>8215</v>
      </c>
      <c r="H5962" s="149" t="s">
        <v>12084</v>
      </c>
      <c r="I5962" s="149" t="s">
        <v>12087</v>
      </c>
    </row>
    <row r="5963" spans="1:10" x14ac:dyDescent="0.2">
      <c r="A5963" s="149" t="s">
        <v>2920</v>
      </c>
      <c r="D5963" s="149" t="s">
        <v>6407</v>
      </c>
      <c r="E5963" s="149">
        <f t="shared" si="93"/>
        <v>30503704</v>
      </c>
      <c r="F5963" s="149" t="s">
        <v>1250</v>
      </c>
      <c r="G5963" s="149" t="s">
        <v>8215</v>
      </c>
      <c r="H5963" s="149" t="s">
        <v>12084</v>
      </c>
      <c r="I5963" s="149" t="s">
        <v>1273</v>
      </c>
    </row>
    <row r="5964" spans="1:10" x14ac:dyDescent="0.2">
      <c r="A5964" s="149" t="s">
        <v>2920</v>
      </c>
      <c r="D5964" s="149" t="s">
        <v>6408</v>
      </c>
      <c r="E5964" s="149">
        <f t="shared" si="93"/>
        <v>30503705</v>
      </c>
      <c r="F5964" s="149" t="s">
        <v>1250</v>
      </c>
      <c r="G5964" s="149" t="s">
        <v>8215</v>
      </c>
      <c r="H5964" s="149" t="s">
        <v>12084</v>
      </c>
      <c r="I5964" s="149" t="s">
        <v>6409</v>
      </c>
    </row>
    <row r="5965" spans="1:10" x14ac:dyDescent="0.2">
      <c r="A5965" s="149" t="s">
        <v>2920</v>
      </c>
      <c r="D5965" s="149" t="s">
        <v>6410</v>
      </c>
      <c r="E5965" s="149">
        <f t="shared" si="93"/>
        <v>30503706</v>
      </c>
      <c r="F5965" s="149" t="s">
        <v>1250</v>
      </c>
      <c r="G5965" s="149" t="s">
        <v>8215</v>
      </c>
      <c r="H5965" s="149" t="s">
        <v>12084</v>
      </c>
      <c r="I5965" s="149" t="s">
        <v>6411</v>
      </c>
    </row>
    <row r="5966" spans="1:10" x14ac:dyDescent="0.2">
      <c r="A5966" s="149" t="s">
        <v>2920</v>
      </c>
      <c r="D5966" s="149" t="s">
        <v>6412</v>
      </c>
      <c r="E5966" s="149">
        <f t="shared" si="93"/>
        <v>30503707</v>
      </c>
      <c r="F5966" s="149" t="s">
        <v>1250</v>
      </c>
      <c r="G5966" s="149" t="s">
        <v>8215</v>
      </c>
      <c r="H5966" s="149" t="s">
        <v>12084</v>
      </c>
      <c r="I5966" s="149" t="s">
        <v>6413</v>
      </c>
    </row>
    <row r="5967" spans="1:10" x14ac:dyDescent="0.2">
      <c r="A5967" s="149" t="s">
        <v>2920</v>
      </c>
      <c r="D5967" s="149" t="s">
        <v>6414</v>
      </c>
      <c r="E5967" s="149">
        <f t="shared" si="93"/>
        <v>30503708</v>
      </c>
      <c r="F5967" s="149" t="s">
        <v>1250</v>
      </c>
      <c r="G5967" s="149" t="s">
        <v>8215</v>
      </c>
      <c r="H5967" s="149" t="s">
        <v>12084</v>
      </c>
      <c r="I5967" s="149" t="s">
        <v>6415</v>
      </c>
    </row>
    <row r="5968" spans="1:10" x14ac:dyDescent="0.2">
      <c r="A5968" s="149" t="s">
        <v>2920</v>
      </c>
      <c r="D5968" s="149" t="s">
        <v>6416</v>
      </c>
      <c r="E5968" s="149">
        <f t="shared" si="93"/>
        <v>30503811</v>
      </c>
      <c r="F5968" s="149" t="s">
        <v>1250</v>
      </c>
      <c r="G5968" s="149" t="s">
        <v>8215</v>
      </c>
      <c r="H5968" s="149" t="s">
        <v>6417</v>
      </c>
      <c r="I5968" s="149" t="s">
        <v>6418</v>
      </c>
      <c r="J5968" s="151">
        <v>37771</v>
      </c>
    </row>
    <row r="5969" spans="1:10" x14ac:dyDescent="0.2">
      <c r="A5969" s="149" t="s">
        <v>2920</v>
      </c>
      <c r="D5969" s="149" t="s">
        <v>6419</v>
      </c>
      <c r="E5969" s="149">
        <f t="shared" si="93"/>
        <v>30503812</v>
      </c>
      <c r="F5969" s="149" t="s">
        <v>1250</v>
      </c>
      <c r="G5969" s="149" t="s">
        <v>8215</v>
      </c>
      <c r="H5969" s="149" t="s">
        <v>6417</v>
      </c>
      <c r="I5969" s="149" t="s">
        <v>6420</v>
      </c>
      <c r="J5969" s="151">
        <v>37771</v>
      </c>
    </row>
    <row r="5970" spans="1:10" x14ac:dyDescent="0.2">
      <c r="A5970" s="149" t="s">
        <v>2920</v>
      </c>
      <c r="D5970" s="149" t="s">
        <v>6421</v>
      </c>
      <c r="E5970" s="149">
        <f t="shared" si="93"/>
        <v>30503813</v>
      </c>
      <c r="F5970" s="149" t="s">
        <v>1250</v>
      </c>
      <c r="G5970" s="149" t="s">
        <v>8215</v>
      </c>
      <c r="H5970" s="149" t="s">
        <v>6417</v>
      </c>
      <c r="I5970" s="149" t="s">
        <v>4045</v>
      </c>
      <c r="J5970" s="151">
        <v>37771</v>
      </c>
    </row>
    <row r="5971" spans="1:10" x14ac:dyDescent="0.2">
      <c r="A5971" s="149" t="s">
        <v>2920</v>
      </c>
      <c r="D5971" s="149" t="s">
        <v>6422</v>
      </c>
      <c r="E5971" s="149">
        <f t="shared" si="93"/>
        <v>30503814</v>
      </c>
      <c r="F5971" s="149" t="s">
        <v>1250</v>
      </c>
      <c r="G5971" s="149" t="s">
        <v>8215</v>
      </c>
      <c r="H5971" s="149" t="s">
        <v>6417</v>
      </c>
      <c r="I5971" s="149" t="s">
        <v>6423</v>
      </c>
      <c r="J5971" s="151">
        <v>37771</v>
      </c>
    </row>
    <row r="5972" spans="1:10" x14ac:dyDescent="0.2">
      <c r="A5972" s="149" t="s">
        <v>2920</v>
      </c>
      <c r="D5972" s="149" t="s">
        <v>6424</v>
      </c>
      <c r="E5972" s="149">
        <f t="shared" si="93"/>
        <v>30503831</v>
      </c>
      <c r="F5972" s="149" t="s">
        <v>1250</v>
      </c>
      <c r="G5972" s="149" t="s">
        <v>8215</v>
      </c>
      <c r="H5972" s="149" t="s">
        <v>6417</v>
      </c>
      <c r="I5972" s="149" t="s">
        <v>6425</v>
      </c>
      <c r="J5972" s="151">
        <v>37771</v>
      </c>
    </row>
    <row r="5973" spans="1:10" x14ac:dyDescent="0.2">
      <c r="A5973" s="149" t="s">
        <v>2920</v>
      </c>
      <c r="D5973" s="149" t="s">
        <v>9296</v>
      </c>
      <c r="E5973" s="149">
        <f t="shared" si="93"/>
        <v>30503832</v>
      </c>
      <c r="F5973" s="149" t="s">
        <v>1250</v>
      </c>
      <c r="G5973" s="149" t="s">
        <v>8215</v>
      </c>
      <c r="H5973" s="149" t="s">
        <v>6417</v>
      </c>
      <c r="I5973" s="149" t="s">
        <v>9297</v>
      </c>
      <c r="J5973" s="151">
        <v>37771</v>
      </c>
    </row>
    <row r="5974" spans="1:10" x14ac:dyDescent="0.2">
      <c r="A5974" s="149" t="s">
        <v>2920</v>
      </c>
      <c r="D5974" s="149" t="s">
        <v>9298</v>
      </c>
      <c r="E5974" s="149">
        <f t="shared" si="93"/>
        <v>30503833</v>
      </c>
      <c r="F5974" s="149" t="s">
        <v>1250</v>
      </c>
      <c r="G5974" s="149" t="s">
        <v>8215</v>
      </c>
      <c r="H5974" s="149" t="s">
        <v>6417</v>
      </c>
      <c r="I5974" s="149" t="s">
        <v>9299</v>
      </c>
      <c r="J5974" s="151">
        <v>37771</v>
      </c>
    </row>
    <row r="5975" spans="1:10" x14ac:dyDescent="0.2">
      <c r="A5975" s="149" t="s">
        <v>2920</v>
      </c>
      <c r="D5975" s="149" t="s">
        <v>9300</v>
      </c>
      <c r="E5975" s="149">
        <f t="shared" si="93"/>
        <v>30503834</v>
      </c>
      <c r="F5975" s="149" t="s">
        <v>1250</v>
      </c>
      <c r="G5975" s="149" t="s">
        <v>8215</v>
      </c>
      <c r="H5975" s="149" t="s">
        <v>6417</v>
      </c>
      <c r="I5975" s="149" t="s">
        <v>9301</v>
      </c>
      <c r="J5975" s="151">
        <v>37771</v>
      </c>
    </row>
    <row r="5976" spans="1:10" x14ac:dyDescent="0.2">
      <c r="A5976" s="149" t="s">
        <v>2920</v>
      </c>
      <c r="D5976" s="149" t="s">
        <v>9302</v>
      </c>
      <c r="E5976" s="149">
        <f t="shared" si="93"/>
        <v>30503835</v>
      </c>
      <c r="F5976" s="149" t="s">
        <v>1250</v>
      </c>
      <c r="G5976" s="149" t="s">
        <v>8215</v>
      </c>
      <c r="H5976" s="149" t="s">
        <v>6417</v>
      </c>
      <c r="I5976" s="149" t="s">
        <v>9303</v>
      </c>
      <c r="J5976" s="151">
        <v>37771</v>
      </c>
    </row>
    <row r="5977" spans="1:10" x14ac:dyDescent="0.2">
      <c r="A5977" s="149" t="s">
        <v>2920</v>
      </c>
      <c r="D5977" s="149" t="s">
        <v>9304</v>
      </c>
      <c r="E5977" s="149">
        <f t="shared" si="93"/>
        <v>30503901</v>
      </c>
      <c r="F5977" s="149" t="s">
        <v>1250</v>
      </c>
      <c r="G5977" s="149" t="s">
        <v>8215</v>
      </c>
      <c r="H5977" s="149" t="s">
        <v>9305</v>
      </c>
      <c r="I5977" s="149" t="s">
        <v>13157</v>
      </c>
    </row>
    <row r="5978" spans="1:10" x14ac:dyDescent="0.2">
      <c r="A5978" s="149" t="s">
        <v>2920</v>
      </c>
      <c r="D5978" s="149" t="s">
        <v>9306</v>
      </c>
      <c r="E5978" s="149">
        <f t="shared" si="93"/>
        <v>30503902</v>
      </c>
      <c r="F5978" s="149" t="s">
        <v>1250</v>
      </c>
      <c r="G5978" s="149" t="s">
        <v>8215</v>
      </c>
      <c r="H5978" s="149" t="s">
        <v>9305</v>
      </c>
      <c r="I5978" s="149" t="s">
        <v>10158</v>
      </c>
    </row>
    <row r="5979" spans="1:10" x14ac:dyDescent="0.2">
      <c r="A5979" s="149" t="s">
        <v>2920</v>
      </c>
      <c r="D5979" s="149" t="s">
        <v>9307</v>
      </c>
      <c r="E5979" s="149">
        <f t="shared" si="93"/>
        <v>30504001</v>
      </c>
      <c r="F5979" s="149" t="s">
        <v>1250</v>
      </c>
      <c r="G5979" s="149" t="s">
        <v>8215</v>
      </c>
      <c r="H5979" s="149" t="s">
        <v>9308</v>
      </c>
      <c r="I5979" s="149" t="s">
        <v>9309</v>
      </c>
    </row>
    <row r="5980" spans="1:10" x14ac:dyDescent="0.2">
      <c r="A5980" s="149" t="s">
        <v>2920</v>
      </c>
      <c r="D5980" s="149" t="s">
        <v>9310</v>
      </c>
      <c r="E5980" s="149">
        <f t="shared" si="93"/>
        <v>30504002</v>
      </c>
      <c r="F5980" s="149" t="s">
        <v>1250</v>
      </c>
      <c r="G5980" s="149" t="s">
        <v>8215</v>
      </c>
      <c r="H5980" s="149" t="s">
        <v>9308</v>
      </c>
      <c r="I5980" s="149" t="s">
        <v>9311</v>
      </c>
    </row>
    <row r="5981" spans="1:10" x14ac:dyDescent="0.2">
      <c r="A5981" s="149" t="s">
        <v>2920</v>
      </c>
      <c r="D5981" s="149" t="s">
        <v>9312</v>
      </c>
      <c r="E5981" s="149">
        <f t="shared" si="93"/>
        <v>30504003</v>
      </c>
      <c r="F5981" s="149" t="s">
        <v>1250</v>
      </c>
      <c r="G5981" s="149" t="s">
        <v>8215</v>
      </c>
      <c r="H5981" s="149" t="s">
        <v>9308</v>
      </c>
      <c r="I5981" s="149" t="s">
        <v>9313</v>
      </c>
    </row>
    <row r="5982" spans="1:10" x14ac:dyDescent="0.2">
      <c r="A5982" s="149" t="s">
        <v>2920</v>
      </c>
      <c r="D5982" s="149" t="s">
        <v>9314</v>
      </c>
      <c r="E5982" s="149">
        <f t="shared" si="93"/>
        <v>30504010</v>
      </c>
      <c r="F5982" s="149" t="s">
        <v>1250</v>
      </c>
      <c r="G5982" s="149" t="s">
        <v>8215</v>
      </c>
      <c r="H5982" s="149" t="s">
        <v>9308</v>
      </c>
      <c r="I5982" s="149" t="s">
        <v>9315</v>
      </c>
    </row>
    <row r="5983" spans="1:10" x14ac:dyDescent="0.2">
      <c r="A5983" s="149" t="s">
        <v>2920</v>
      </c>
      <c r="D5983" s="149" t="s">
        <v>9316</v>
      </c>
      <c r="E5983" s="149">
        <f t="shared" si="93"/>
        <v>30504020</v>
      </c>
      <c r="F5983" s="149" t="s">
        <v>1250</v>
      </c>
      <c r="G5983" s="149" t="s">
        <v>8215</v>
      </c>
      <c r="H5983" s="149" t="s">
        <v>9308</v>
      </c>
      <c r="I5983" s="149" t="s">
        <v>1275</v>
      </c>
    </row>
    <row r="5984" spans="1:10" x14ac:dyDescent="0.2">
      <c r="A5984" s="149" t="s">
        <v>2920</v>
      </c>
      <c r="D5984" s="149" t="s">
        <v>9317</v>
      </c>
      <c r="E5984" s="149">
        <f t="shared" si="93"/>
        <v>30504021</v>
      </c>
      <c r="F5984" s="149" t="s">
        <v>1250</v>
      </c>
      <c r="G5984" s="149" t="s">
        <v>8215</v>
      </c>
      <c r="H5984" s="149" t="s">
        <v>9308</v>
      </c>
      <c r="I5984" s="149" t="s">
        <v>9318</v>
      </c>
    </row>
    <row r="5985" spans="1:9" x14ac:dyDescent="0.2">
      <c r="A5985" s="149" t="s">
        <v>2920</v>
      </c>
      <c r="D5985" s="149" t="s">
        <v>9319</v>
      </c>
      <c r="E5985" s="149">
        <f t="shared" si="93"/>
        <v>30504022</v>
      </c>
      <c r="F5985" s="149" t="s">
        <v>1250</v>
      </c>
      <c r="G5985" s="149" t="s">
        <v>8215</v>
      </c>
      <c r="H5985" s="149" t="s">
        <v>9308</v>
      </c>
      <c r="I5985" s="149" t="s">
        <v>9219</v>
      </c>
    </row>
    <row r="5986" spans="1:9" x14ac:dyDescent="0.2">
      <c r="A5986" s="149" t="s">
        <v>2920</v>
      </c>
      <c r="D5986" s="149" t="s">
        <v>9320</v>
      </c>
      <c r="E5986" s="149">
        <f t="shared" si="93"/>
        <v>30504023</v>
      </c>
      <c r="F5986" s="149" t="s">
        <v>1250</v>
      </c>
      <c r="G5986" s="149" t="s">
        <v>8215</v>
      </c>
      <c r="H5986" s="149" t="s">
        <v>9308</v>
      </c>
      <c r="I5986" s="149" t="s">
        <v>6790</v>
      </c>
    </row>
    <row r="5987" spans="1:9" x14ac:dyDescent="0.2">
      <c r="A5987" s="149" t="s">
        <v>2920</v>
      </c>
      <c r="D5987" s="149" t="s">
        <v>9321</v>
      </c>
      <c r="E5987" s="149">
        <f t="shared" si="93"/>
        <v>30504024</v>
      </c>
      <c r="F5987" s="149" t="s">
        <v>1250</v>
      </c>
      <c r="G5987" s="149" t="s">
        <v>8215</v>
      </c>
      <c r="H5987" s="149" t="s">
        <v>9308</v>
      </c>
      <c r="I5987" s="149" t="s">
        <v>9222</v>
      </c>
    </row>
    <row r="5988" spans="1:9" x14ac:dyDescent="0.2">
      <c r="A5988" s="149" t="s">
        <v>2920</v>
      </c>
      <c r="D5988" s="149" t="s">
        <v>9322</v>
      </c>
      <c r="E5988" s="149">
        <f t="shared" si="93"/>
        <v>30504025</v>
      </c>
      <c r="F5988" s="149" t="s">
        <v>1250</v>
      </c>
      <c r="G5988" s="149" t="s">
        <v>8215</v>
      </c>
      <c r="H5988" s="149" t="s">
        <v>9308</v>
      </c>
      <c r="I5988" s="149" t="s">
        <v>9226</v>
      </c>
    </row>
    <row r="5989" spans="1:9" x14ac:dyDescent="0.2">
      <c r="A5989" s="149" t="s">
        <v>2920</v>
      </c>
      <c r="D5989" s="149" t="s">
        <v>9323</v>
      </c>
      <c r="E5989" s="149">
        <f t="shared" si="93"/>
        <v>30504030</v>
      </c>
      <c r="F5989" s="149" t="s">
        <v>1250</v>
      </c>
      <c r="G5989" s="149" t="s">
        <v>8215</v>
      </c>
      <c r="H5989" s="149" t="s">
        <v>9308</v>
      </c>
      <c r="I5989" s="149" t="s">
        <v>5513</v>
      </c>
    </row>
    <row r="5990" spans="1:9" x14ac:dyDescent="0.2">
      <c r="A5990" s="149" t="s">
        <v>2920</v>
      </c>
      <c r="D5990" s="149" t="s">
        <v>9324</v>
      </c>
      <c r="E5990" s="149">
        <f t="shared" si="93"/>
        <v>30504031</v>
      </c>
      <c r="F5990" s="149" t="s">
        <v>1250</v>
      </c>
      <c r="G5990" s="149" t="s">
        <v>8215</v>
      </c>
      <c r="H5990" s="149" t="s">
        <v>9308</v>
      </c>
      <c r="I5990" s="149" t="s">
        <v>9325</v>
      </c>
    </row>
    <row r="5991" spans="1:9" x14ac:dyDescent="0.2">
      <c r="A5991" s="149" t="s">
        <v>2920</v>
      </c>
      <c r="D5991" s="149" t="s">
        <v>9326</v>
      </c>
      <c r="E5991" s="149">
        <f t="shared" si="93"/>
        <v>30504032</v>
      </c>
      <c r="F5991" s="149" t="s">
        <v>1250</v>
      </c>
      <c r="G5991" s="149" t="s">
        <v>8215</v>
      </c>
      <c r="H5991" s="149" t="s">
        <v>9308</v>
      </c>
      <c r="I5991" s="149" t="s">
        <v>9327</v>
      </c>
    </row>
    <row r="5992" spans="1:9" x14ac:dyDescent="0.2">
      <c r="A5992" s="149" t="s">
        <v>2920</v>
      </c>
      <c r="D5992" s="149" t="s">
        <v>9328</v>
      </c>
      <c r="E5992" s="149">
        <f t="shared" si="93"/>
        <v>30504033</v>
      </c>
      <c r="F5992" s="149" t="s">
        <v>1250</v>
      </c>
      <c r="G5992" s="149" t="s">
        <v>8215</v>
      </c>
      <c r="H5992" s="149" t="s">
        <v>9308</v>
      </c>
      <c r="I5992" s="149" t="s">
        <v>1677</v>
      </c>
    </row>
    <row r="5993" spans="1:9" x14ac:dyDescent="0.2">
      <c r="A5993" s="149" t="s">
        <v>2920</v>
      </c>
      <c r="D5993" s="149" t="s">
        <v>9329</v>
      </c>
      <c r="E5993" s="149">
        <f t="shared" si="93"/>
        <v>30504034</v>
      </c>
      <c r="F5993" s="149" t="s">
        <v>1250</v>
      </c>
      <c r="G5993" s="149" t="s">
        <v>8215</v>
      </c>
      <c r="H5993" s="149" t="s">
        <v>9308</v>
      </c>
      <c r="I5993" s="149" t="s">
        <v>9427</v>
      </c>
    </row>
    <row r="5994" spans="1:9" x14ac:dyDescent="0.2">
      <c r="A5994" s="149" t="s">
        <v>2920</v>
      </c>
      <c r="D5994" s="149" t="s">
        <v>12102</v>
      </c>
      <c r="E5994" s="149">
        <f t="shared" si="93"/>
        <v>30504036</v>
      </c>
      <c r="F5994" s="149" t="s">
        <v>1250</v>
      </c>
      <c r="G5994" s="149" t="s">
        <v>8215</v>
      </c>
      <c r="H5994" s="149" t="s">
        <v>9308</v>
      </c>
      <c r="I5994" s="149" t="s">
        <v>9228</v>
      </c>
    </row>
    <row r="5995" spans="1:9" x14ac:dyDescent="0.2">
      <c r="A5995" s="149" t="s">
        <v>2920</v>
      </c>
      <c r="D5995" s="149" t="s">
        <v>12103</v>
      </c>
      <c r="E5995" s="149">
        <f t="shared" si="93"/>
        <v>30504099</v>
      </c>
      <c r="F5995" s="149" t="s">
        <v>1250</v>
      </c>
      <c r="G5995" s="149" t="s">
        <v>8215</v>
      </c>
      <c r="H5995" s="149" t="s">
        <v>9308</v>
      </c>
      <c r="I5995" s="149" t="s">
        <v>6243</v>
      </c>
    </row>
    <row r="5996" spans="1:9" x14ac:dyDescent="0.2">
      <c r="A5996" s="149" t="s">
        <v>2920</v>
      </c>
      <c r="D5996" s="149" t="s">
        <v>12104</v>
      </c>
      <c r="E5996" s="149">
        <f t="shared" si="93"/>
        <v>30504101</v>
      </c>
      <c r="F5996" s="149" t="s">
        <v>1250</v>
      </c>
      <c r="G5996" s="149" t="s">
        <v>8215</v>
      </c>
      <c r="H5996" s="149" t="s">
        <v>12105</v>
      </c>
      <c r="I5996" s="149" t="s">
        <v>12106</v>
      </c>
    </row>
    <row r="5997" spans="1:9" x14ac:dyDescent="0.2">
      <c r="A5997" s="149" t="s">
        <v>2920</v>
      </c>
      <c r="D5997" s="149" t="s">
        <v>12107</v>
      </c>
      <c r="E5997" s="149">
        <f t="shared" si="93"/>
        <v>30504102</v>
      </c>
      <c r="F5997" s="149" t="s">
        <v>1250</v>
      </c>
      <c r="G5997" s="149" t="s">
        <v>8215</v>
      </c>
      <c r="H5997" s="149" t="s">
        <v>12105</v>
      </c>
      <c r="I5997" s="149" t="s">
        <v>12108</v>
      </c>
    </row>
    <row r="5998" spans="1:9" x14ac:dyDescent="0.2">
      <c r="A5998" s="149" t="s">
        <v>2920</v>
      </c>
      <c r="D5998" s="149" t="s">
        <v>12109</v>
      </c>
      <c r="E5998" s="149">
        <f t="shared" si="93"/>
        <v>30504103</v>
      </c>
      <c r="F5998" s="149" t="s">
        <v>1250</v>
      </c>
      <c r="G5998" s="149" t="s">
        <v>8215</v>
      </c>
      <c r="H5998" s="149" t="s">
        <v>12105</v>
      </c>
      <c r="I5998" s="149" t="s">
        <v>12110</v>
      </c>
    </row>
    <row r="5999" spans="1:9" x14ac:dyDescent="0.2">
      <c r="A5999" s="149" t="s">
        <v>2920</v>
      </c>
      <c r="D5999" s="149" t="s">
        <v>12111</v>
      </c>
      <c r="E5999" s="149">
        <f t="shared" si="93"/>
        <v>30504115</v>
      </c>
      <c r="F5999" s="149" t="s">
        <v>1250</v>
      </c>
      <c r="G5999" s="149" t="s">
        <v>8215</v>
      </c>
      <c r="H5999" s="149" t="s">
        <v>12105</v>
      </c>
      <c r="I5999" s="149" t="s">
        <v>12112</v>
      </c>
    </row>
    <row r="6000" spans="1:9" x14ac:dyDescent="0.2">
      <c r="A6000" s="149" t="s">
        <v>2920</v>
      </c>
      <c r="D6000" s="149" t="s">
        <v>12113</v>
      </c>
      <c r="E6000" s="149">
        <f t="shared" si="93"/>
        <v>30504119</v>
      </c>
      <c r="F6000" s="149" t="s">
        <v>1250</v>
      </c>
      <c r="G6000" s="149" t="s">
        <v>8215</v>
      </c>
      <c r="H6000" s="149" t="s">
        <v>12105</v>
      </c>
      <c r="I6000" s="149" t="s">
        <v>12114</v>
      </c>
    </row>
    <row r="6001" spans="1:9" x14ac:dyDescent="0.2">
      <c r="A6001" s="149" t="s">
        <v>2920</v>
      </c>
      <c r="D6001" s="149" t="s">
        <v>12115</v>
      </c>
      <c r="E6001" s="149">
        <f t="shared" si="93"/>
        <v>30504129</v>
      </c>
      <c r="F6001" s="149" t="s">
        <v>1250</v>
      </c>
      <c r="G6001" s="149" t="s">
        <v>8215</v>
      </c>
      <c r="H6001" s="149" t="s">
        <v>12105</v>
      </c>
      <c r="I6001" s="149" t="s">
        <v>12116</v>
      </c>
    </row>
    <row r="6002" spans="1:9" x14ac:dyDescent="0.2">
      <c r="A6002" s="149" t="s">
        <v>2920</v>
      </c>
      <c r="D6002" s="149" t="s">
        <v>12117</v>
      </c>
      <c r="E6002" s="149">
        <f t="shared" si="93"/>
        <v>30504130</v>
      </c>
      <c r="F6002" s="149" t="s">
        <v>1250</v>
      </c>
      <c r="G6002" s="149" t="s">
        <v>8215</v>
      </c>
      <c r="H6002" s="149" t="s">
        <v>12105</v>
      </c>
      <c r="I6002" s="149" t="s">
        <v>12118</v>
      </c>
    </row>
    <row r="6003" spans="1:9" x14ac:dyDescent="0.2">
      <c r="A6003" s="149" t="s">
        <v>2920</v>
      </c>
      <c r="D6003" s="149" t="s">
        <v>12119</v>
      </c>
      <c r="E6003" s="149">
        <f t="shared" si="93"/>
        <v>30504131</v>
      </c>
      <c r="F6003" s="149" t="s">
        <v>1250</v>
      </c>
      <c r="G6003" s="149" t="s">
        <v>8215</v>
      </c>
      <c r="H6003" s="149" t="s">
        <v>12105</v>
      </c>
      <c r="I6003" s="149" t="s">
        <v>12120</v>
      </c>
    </row>
    <row r="6004" spans="1:9" x14ac:dyDescent="0.2">
      <c r="A6004" s="149" t="s">
        <v>2920</v>
      </c>
      <c r="D6004" s="149" t="s">
        <v>12121</v>
      </c>
      <c r="E6004" s="149">
        <f t="shared" si="93"/>
        <v>30504132</v>
      </c>
      <c r="F6004" s="149" t="s">
        <v>1250</v>
      </c>
      <c r="G6004" s="149" t="s">
        <v>8215</v>
      </c>
      <c r="H6004" s="149" t="s">
        <v>12105</v>
      </c>
      <c r="I6004" s="149" t="s">
        <v>12122</v>
      </c>
    </row>
    <row r="6005" spans="1:9" x14ac:dyDescent="0.2">
      <c r="A6005" s="149" t="s">
        <v>2920</v>
      </c>
      <c r="D6005" s="149" t="s">
        <v>12123</v>
      </c>
      <c r="E6005" s="149">
        <f t="shared" si="93"/>
        <v>30504133</v>
      </c>
      <c r="F6005" s="149" t="s">
        <v>1250</v>
      </c>
      <c r="G6005" s="149" t="s">
        <v>8215</v>
      </c>
      <c r="H6005" s="149" t="s">
        <v>12105</v>
      </c>
      <c r="I6005" s="149" t="s">
        <v>12124</v>
      </c>
    </row>
    <row r="6006" spans="1:9" x14ac:dyDescent="0.2">
      <c r="A6006" s="149" t="s">
        <v>2920</v>
      </c>
      <c r="D6006" s="149" t="s">
        <v>12125</v>
      </c>
      <c r="E6006" s="149">
        <f t="shared" si="93"/>
        <v>30504139</v>
      </c>
      <c r="F6006" s="149" t="s">
        <v>1250</v>
      </c>
      <c r="G6006" s="149" t="s">
        <v>8215</v>
      </c>
      <c r="H6006" s="149" t="s">
        <v>12105</v>
      </c>
      <c r="I6006" s="149" t="s">
        <v>12126</v>
      </c>
    </row>
    <row r="6007" spans="1:9" x14ac:dyDescent="0.2">
      <c r="A6007" s="149" t="s">
        <v>2920</v>
      </c>
      <c r="D6007" s="149" t="s">
        <v>12127</v>
      </c>
      <c r="E6007" s="149">
        <f t="shared" si="93"/>
        <v>30504140</v>
      </c>
      <c r="F6007" s="149" t="s">
        <v>1250</v>
      </c>
      <c r="G6007" s="149" t="s">
        <v>8215</v>
      </c>
      <c r="H6007" s="149" t="s">
        <v>12105</v>
      </c>
      <c r="I6007" s="149" t="s">
        <v>12128</v>
      </c>
    </row>
    <row r="6008" spans="1:9" x14ac:dyDescent="0.2">
      <c r="A6008" s="149" t="s">
        <v>2920</v>
      </c>
      <c r="D6008" s="149" t="s">
        <v>12129</v>
      </c>
      <c r="E6008" s="149">
        <f t="shared" si="93"/>
        <v>30504141</v>
      </c>
      <c r="F6008" s="149" t="s">
        <v>1250</v>
      </c>
      <c r="G6008" s="149" t="s">
        <v>8215</v>
      </c>
      <c r="H6008" s="149" t="s">
        <v>12105</v>
      </c>
      <c r="I6008" s="149" t="s">
        <v>12130</v>
      </c>
    </row>
    <row r="6009" spans="1:9" x14ac:dyDescent="0.2">
      <c r="A6009" s="149" t="s">
        <v>2920</v>
      </c>
      <c r="D6009" s="149" t="s">
        <v>12131</v>
      </c>
      <c r="E6009" s="149">
        <f t="shared" si="93"/>
        <v>30504142</v>
      </c>
      <c r="F6009" s="149" t="s">
        <v>1250</v>
      </c>
      <c r="G6009" s="149" t="s">
        <v>8215</v>
      </c>
      <c r="H6009" s="149" t="s">
        <v>12105</v>
      </c>
      <c r="I6009" s="149" t="s">
        <v>12132</v>
      </c>
    </row>
    <row r="6010" spans="1:9" x14ac:dyDescent="0.2">
      <c r="A6010" s="149" t="s">
        <v>2920</v>
      </c>
      <c r="D6010" s="149" t="s">
        <v>12133</v>
      </c>
      <c r="E6010" s="149">
        <f t="shared" si="93"/>
        <v>30504149</v>
      </c>
      <c r="F6010" s="149" t="s">
        <v>1250</v>
      </c>
      <c r="G6010" s="149" t="s">
        <v>8215</v>
      </c>
      <c r="H6010" s="149" t="s">
        <v>12105</v>
      </c>
      <c r="I6010" s="149" t="s">
        <v>12134</v>
      </c>
    </row>
    <row r="6011" spans="1:9" x14ac:dyDescent="0.2">
      <c r="A6011" s="149" t="s">
        <v>2920</v>
      </c>
      <c r="D6011" s="149" t="s">
        <v>12135</v>
      </c>
      <c r="E6011" s="149">
        <f t="shared" si="93"/>
        <v>30504150</v>
      </c>
      <c r="F6011" s="149" t="s">
        <v>1250</v>
      </c>
      <c r="G6011" s="149" t="s">
        <v>8215</v>
      </c>
      <c r="H6011" s="149" t="s">
        <v>12105</v>
      </c>
      <c r="I6011" s="149" t="s">
        <v>12136</v>
      </c>
    </row>
    <row r="6012" spans="1:9" x14ac:dyDescent="0.2">
      <c r="A6012" s="149" t="s">
        <v>2920</v>
      </c>
      <c r="D6012" s="149" t="s">
        <v>12137</v>
      </c>
      <c r="E6012" s="149">
        <f t="shared" si="93"/>
        <v>30504151</v>
      </c>
      <c r="F6012" s="149" t="s">
        <v>1250</v>
      </c>
      <c r="G6012" s="149" t="s">
        <v>8215</v>
      </c>
      <c r="H6012" s="149" t="s">
        <v>12105</v>
      </c>
      <c r="I6012" s="149" t="s">
        <v>12138</v>
      </c>
    </row>
    <row r="6013" spans="1:9" x14ac:dyDescent="0.2">
      <c r="A6013" s="149" t="s">
        <v>2920</v>
      </c>
      <c r="D6013" s="149" t="s">
        <v>12139</v>
      </c>
      <c r="E6013" s="149">
        <f t="shared" si="93"/>
        <v>30504160</v>
      </c>
      <c r="F6013" s="149" t="s">
        <v>1250</v>
      </c>
      <c r="G6013" s="149" t="s">
        <v>8215</v>
      </c>
      <c r="H6013" s="149" t="s">
        <v>12105</v>
      </c>
      <c r="I6013" s="149" t="s">
        <v>12140</v>
      </c>
    </row>
    <row r="6014" spans="1:9" x14ac:dyDescent="0.2">
      <c r="A6014" s="149" t="s">
        <v>2920</v>
      </c>
      <c r="D6014" s="149" t="s">
        <v>12141</v>
      </c>
      <c r="E6014" s="149">
        <f t="shared" si="93"/>
        <v>30504170</v>
      </c>
      <c r="F6014" s="149" t="s">
        <v>1250</v>
      </c>
      <c r="G6014" s="149" t="s">
        <v>8215</v>
      </c>
      <c r="H6014" s="149" t="s">
        <v>12105</v>
      </c>
      <c r="I6014" s="149" t="s">
        <v>12142</v>
      </c>
    </row>
    <row r="6015" spans="1:9" x14ac:dyDescent="0.2">
      <c r="A6015" s="149" t="s">
        <v>2920</v>
      </c>
      <c r="D6015" s="149" t="s">
        <v>12143</v>
      </c>
      <c r="E6015" s="149">
        <f t="shared" si="93"/>
        <v>30504171</v>
      </c>
      <c r="F6015" s="149" t="s">
        <v>1250</v>
      </c>
      <c r="G6015" s="149" t="s">
        <v>8215</v>
      </c>
      <c r="H6015" s="149" t="s">
        <v>12105</v>
      </c>
      <c r="I6015" s="149" t="s">
        <v>12144</v>
      </c>
    </row>
    <row r="6016" spans="1:9" x14ac:dyDescent="0.2">
      <c r="A6016" s="149" t="s">
        <v>2920</v>
      </c>
      <c r="D6016" s="149" t="s">
        <v>12145</v>
      </c>
      <c r="E6016" s="149">
        <f t="shared" si="93"/>
        <v>30504172</v>
      </c>
      <c r="F6016" s="149" t="s">
        <v>1250</v>
      </c>
      <c r="G6016" s="149" t="s">
        <v>8215</v>
      </c>
      <c r="H6016" s="149" t="s">
        <v>12105</v>
      </c>
      <c r="I6016" s="149" t="s">
        <v>12146</v>
      </c>
    </row>
    <row r="6017" spans="1:9" x14ac:dyDescent="0.2">
      <c r="A6017" s="149" t="s">
        <v>2920</v>
      </c>
      <c r="D6017" s="149" t="s">
        <v>12147</v>
      </c>
      <c r="E6017" s="149">
        <f t="shared" si="93"/>
        <v>30504201</v>
      </c>
      <c r="F6017" s="149" t="s">
        <v>1250</v>
      </c>
      <c r="G6017" s="149" t="s">
        <v>8215</v>
      </c>
      <c r="H6017" s="149" t="s">
        <v>12148</v>
      </c>
      <c r="I6017" s="149" t="s">
        <v>12106</v>
      </c>
    </row>
    <row r="6018" spans="1:9" x14ac:dyDescent="0.2">
      <c r="A6018" s="149" t="s">
        <v>2920</v>
      </c>
      <c r="D6018" s="149" t="s">
        <v>12149</v>
      </c>
      <c r="E6018" s="149">
        <f t="shared" ref="E6018:E6081" si="94">VALUE(D6018)</f>
        <v>30504202</v>
      </c>
      <c r="F6018" s="149" t="s">
        <v>1250</v>
      </c>
      <c r="G6018" s="149" t="s">
        <v>8215</v>
      </c>
      <c r="H6018" s="149" t="s">
        <v>12148</v>
      </c>
      <c r="I6018" s="149" t="s">
        <v>12108</v>
      </c>
    </row>
    <row r="6019" spans="1:9" x14ac:dyDescent="0.2">
      <c r="A6019" s="149" t="s">
        <v>2920</v>
      </c>
      <c r="D6019" s="149" t="s">
        <v>12150</v>
      </c>
      <c r="E6019" s="149">
        <f t="shared" si="94"/>
        <v>30504203</v>
      </c>
      <c r="F6019" s="149" t="s">
        <v>1250</v>
      </c>
      <c r="G6019" s="149" t="s">
        <v>8215</v>
      </c>
      <c r="H6019" s="149" t="s">
        <v>12148</v>
      </c>
      <c r="I6019" s="149" t="s">
        <v>12110</v>
      </c>
    </row>
    <row r="6020" spans="1:9" x14ac:dyDescent="0.2">
      <c r="A6020" s="149" t="s">
        <v>2920</v>
      </c>
      <c r="D6020" s="149" t="s">
        <v>12151</v>
      </c>
      <c r="E6020" s="149">
        <f t="shared" si="94"/>
        <v>30504215</v>
      </c>
      <c r="F6020" s="149" t="s">
        <v>1250</v>
      </c>
      <c r="G6020" s="149" t="s">
        <v>8215</v>
      </c>
      <c r="H6020" s="149" t="s">
        <v>12148</v>
      </c>
      <c r="I6020" s="149" t="s">
        <v>12112</v>
      </c>
    </row>
    <row r="6021" spans="1:9" x14ac:dyDescent="0.2">
      <c r="A6021" s="149" t="s">
        <v>2920</v>
      </c>
      <c r="D6021" s="149" t="s">
        <v>12152</v>
      </c>
      <c r="E6021" s="149">
        <f t="shared" si="94"/>
        <v>30504219</v>
      </c>
      <c r="F6021" s="149" t="s">
        <v>1250</v>
      </c>
      <c r="G6021" s="149" t="s">
        <v>8215</v>
      </c>
      <c r="H6021" s="149" t="s">
        <v>12148</v>
      </c>
      <c r="I6021" s="149" t="s">
        <v>12114</v>
      </c>
    </row>
    <row r="6022" spans="1:9" x14ac:dyDescent="0.2">
      <c r="A6022" s="149" t="s">
        <v>2920</v>
      </c>
      <c r="D6022" s="149" t="s">
        <v>12153</v>
      </c>
      <c r="E6022" s="149">
        <f t="shared" si="94"/>
        <v>30504230</v>
      </c>
      <c r="F6022" s="149" t="s">
        <v>1250</v>
      </c>
      <c r="G6022" s="149" t="s">
        <v>8215</v>
      </c>
      <c r="H6022" s="149" t="s">
        <v>12148</v>
      </c>
      <c r="I6022" s="149" t="s">
        <v>12118</v>
      </c>
    </row>
    <row r="6023" spans="1:9" x14ac:dyDescent="0.2">
      <c r="A6023" s="149" t="s">
        <v>2920</v>
      </c>
      <c r="D6023" s="149" t="s">
        <v>12154</v>
      </c>
      <c r="E6023" s="149">
        <f t="shared" si="94"/>
        <v>30504231</v>
      </c>
      <c r="F6023" s="149" t="s">
        <v>1250</v>
      </c>
      <c r="G6023" s="149" t="s">
        <v>8215</v>
      </c>
      <c r="H6023" s="149" t="s">
        <v>12148</v>
      </c>
      <c r="I6023" s="149" t="s">
        <v>12120</v>
      </c>
    </row>
    <row r="6024" spans="1:9" x14ac:dyDescent="0.2">
      <c r="A6024" s="149" t="s">
        <v>2920</v>
      </c>
      <c r="D6024" s="149" t="s">
        <v>12155</v>
      </c>
      <c r="E6024" s="149">
        <f t="shared" si="94"/>
        <v>30504232</v>
      </c>
      <c r="F6024" s="149" t="s">
        <v>1250</v>
      </c>
      <c r="G6024" s="149" t="s">
        <v>8215</v>
      </c>
      <c r="H6024" s="149" t="s">
        <v>12148</v>
      </c>
      <c r="I6024" s="149" t="s">
        <v>12122</v>
      </c>
    </row>
    <row r="6025" spans="1:9" x14ac:dyDescent="0.2">
      <c r="A6025" s="149" t="s">
        <v>2920</v>
      </c>
      <c r="D6025" s="149" t="s">
        <v>12156</v>
      </c>
      <c r="E6025" s="149">
        <f t="shared" si="94"/>
        <v>30504233</v>
      </c>
      <c r="F6025" s="149" t="s">
        <v>1250</v>
      </c>
      <c r="G6025" s="149" t="s">
        <v>8215</v>
      </c>
      <c r="H6025" s="149" t="s">
        <v>12148</v>
      </c>
      <c r="I6025" s="149" t="s">
        <v>12124</v>
      </c>
    </row>
    <row r="6026" spans="1:9" x14ac:dyDescent="0.2">
      <c r="A6026" s="149" t="s">
        <v>2920</v>
      </c>
      <c r="D6026" s="149" t="s">
        <v>12157</v>
      </c>
      <c r="E6026" s="149">
        <f t="shared" si="94"/>
        <v>30504239</v>
      </c>
      <c r="F6026" s="149" t="s">
        <v>1250</v>
      </c>
      <c r="G6026" s="149" t="s">
        <v>8215</v>
      </c>
      <c r="H6026" s="149" t="s">
        <v>12148</v>
      </c>
      <c r="I6026" s="149" t="s">
        <v>12126</v>
      </c>
    </row>
    <row r="6027" spans="1:9" x14ac:dyDescent="0.2">
      <c r="A6027" s="149" t="s">
        <v>2920</v>
      </c>
      <c r="D6027" s="149" t="s">
        <v>12158</v>
      </c>
      <c r="E6027" s="149">
        <f t="shared" si="94"/>
        <v>30504250</v>
      </c>
      <c r="F6027" s="149" t="s">
        <v>1250</v>
      </c>
      <c r="G6027" s="149" t="s">
        <v>8215</v>
      </c>
      <c r="H6027" s="149" t="s">
        <v>12148</v>
      </c>
      <c r="I6027" s="149" t="s">
        <v>12136</v>
      </c>
    </row>
    <row r="6028" spans="1:9" x14ac:dyDescent="0.2">
      <c r="A6028" s="149" t="s">
        <v>2920</v>
      </c>
      <c r="D6028" s="149" t="s">
        <v>12159</v>
      </c>
      <c r="E6028" s="149">
        <f t="shared" si="94"/>
        <v>30504270</v>
      </c>
      <c r="F6028" s="149" t="s">
        <v>1250</v>
      </c>
      <c r="G6028" s="149" t="s">
        <v>8215</v>
      </c>
      <c r="H6028" s="149" t="s">
        <v>12148</v>
      </c>
      <c r="I6028" s="149" t="s">
        <v>12142</v>
      </c>
    </row>
    <row r="6029" spans="1:9" x14ac:dyDescent="0.2">
      <c r="A6029" s="149" t="s">
        <v>2920</v>
      </c>
      <c r="D6029" s="149" t="s">
        <v>12160</v>
      </c>
      <c r="E6029" s="149">
        <f t="shared" si="94"/>
        <v>30504271</v>
      </c>
      <c r="F6029" s="149" t="s">
        <v>1250</v>
      </c>
      <c r="G6029" s="149" t="s">
        <v>8215</v>
      </c>
      <c r="H6029" s="149" t="s">
        <v>12148</v>
      </c>
      <c r="I6029" s="149" t="s">
        <v>12144</v>
      </c>
    </row>
    <row r="6030" spans="1:9" x14ac:dyDescent="0.2">
      <c r="A6030" s="149" t="s">
        <v>2920</v>
      </c>
      <c r="D6030" s="149" t="s">
        <v>12161</v>
      </c>
      <c r="E6030" s="149">
        <f t="shared" si="94"/>
        <v>30504272</v>
      </c>
      <c r="F6030" s="149" t="s">
        <v>1250</v>
      </c>
      <c r="G6030" s="149" t="s">
        <v>8215</v>
      </c>
      <c r="H6030" s="149" t="s">
        <v>12148</v>
      </c>
      <c r="I6030" s="149" t="s">
        <v>12146</v>
      </c>
    </row>
    <row r="6031" spans="1:9" x14ac:dyDescent="0.2">
      <c r="A6031" s="149" t="s">
        <v>2920</v>
      </c>
      <c r="D6031" s="149" t="s">
        <v>12162</v>
      </c>
      <c r="E6031" s="149">
        <f t="shared" si="94"/>
        <v>30504301</v>
      </c>
      <c r="F6031" s="149" t="s">
        <v>1250</v>
      </c>
      <c r="G6031" s="149" t="s">
        <v>8215</v>
      </c>
      <c r="H6031" s="149" t="s">
        <v>12163</v>
      </c>
      <c r="I6031" s="149" t="s">
        <v>12106</v>
      </c>
    </row>
    <row r="6032" spans="1:9" x14ac:dyDescent="0.2">
      <c r="A6032" s="149" t="s">
        <v>2920</v>
      </c>
      <c r="D6032" s="149" t="s">
        <v>12164</v>
      </c>
      <c r="E6032" s="149">
        <f t="shared" si="94"/>
        <v>30504302</v>
      </c>
      <c r="F6032" s="149" t="s">
        <v>1250</v>
      </c>
      <c r="G6032" s="149" t="s">
        <v>8215</v>
      </c>
      <c r="H6032" s="149" t="s">
        <v>12163</v>
      </c>
      <c r="I6032" s="149" t="s">
        <v>12108</v>
      </c>
    </row>
    <row r="6033" spans="1:9" x14ac:dyDescent="0.2">
      <c r="A6033" s="149" t="s">
        <v>2920</v>
      </c>
      <c r="D6033" s="149" t="s">
        <v>12165</v>
      </c>
      <c r="E6033" s="149">
        <f t="shared" si="94"/>
        <v>30504303</v>
      </c>
      <c r="F6033" s="149" t="s">
        <v>1250</v>
      </c>
      <c r="G6033" s="149" t="s">
        <v>8215</v>
      </c>
      <c r="H6033" s="149" t="s">
        <v>12163</v>
      </c>
      <c r="I6033" s="149" t="s">
        <v>12110</v>
      </c>
    </row>
    <row r="6034" spans="1:9" x14ac:dyDescent="0.2">
      <c r="A6034" s="149" t="s">
        <v>2920</v>
      </c>
      <c r="D6034" s="149" t="s">
        <v>12166</v>
      </c>
      <c r="E6034" s="149">
        <f t="shared" si="94"/>
        <v>30504315</v>
      </c>
      <c r="F6034" s="149" t="s">
        <v>1250</v>
      </c>
      <c r="G6034" s="149" t="s">
        <v>8215</v>
      </c>
      <c r="H6034" s="149" t="s">
        <v>12163</v>
      </c>
      <c r="I6034" s="149" t="s">
        <v>12112</v>
      </c>
    </row>
    <row r="6035" spans="1:9" x14ac:dyDescent="0.2">
      <c r="A6035" s="149" t="s">
        <v>2920</v>
      </c>
      <c r="D6035" s="149" t="s">
        <v>12167</v>
      </c>
      <c r="E6035" s="149">
        <f t="shared" si="94"/>
        <v>30504319</v>
      </c>
      <c r="F6035" s="149" t="s">
        <v>1250</v>
      </c>
      <c r="G6035" s="149" t="s">
        <v>8215</v>
      </c>
      <c r="H6035" s="149" t="s">
        <v>12163</v>
      </c>
      <c r="I6035" s="149" t="s">
        <v>12114</v>
      </c>
    </row>
    <row r="6036" spans="1:9" x14ac:dyDescent="0.2">
      <c r="A6036" s="149" t="s">
        <v>2920</v>
      </c>
      <c r="D6036" s="149" t="s">
        <v>12168</v>
      </c>
      <c r="E6036" s="149">
        <f t="shared" si="94"/>
        <v>30504329</v>
      </c>
      <c r="F6036" s="149" t="s">
        <v>1250</v>
      </c>
      <c r="G6036" s="149" t="s">
        <v>8215</v>
      </c>
      <c r="H6036" s="149" t="s">
        <v>12163</v>
      </c>
      <c r="I6036" s="149" t="s">
        <v>12116</v>
      </c>
    </row>
    <row r="6037" spans="1:9" x14ac:dyDescent="0.2">
      <c r="A6037" s="149" t="s">
        <v>2920</v>
      </c>
      <c r="D6037" s="149" t="s">
        <v>12169</v>
      </c>
      <c r="E6037" s="149">
        <f t="shared" si="94"/>
        <v>30504330</v>
      </c>
      <c r="F6037" s="149" t="s">
        <v>1250</v>
      </c>
      <c r="G6037" s="149" t="s">
        <v>8215</v>
      </c>
      <c r="H6037" s="149" t="s">
        <v>12163</v>
      </c>
      <c r="I6037" s="149" t="s">
        <v>12118</v>
      </c>
    </row>
    <row r="6038" spans="1:9" x14ac:dyDescent="0.2">
      <c r="A6038" s="149" t="s">
        <v>2920</v>
      </c>
      <c r="D6038" s="149" t="s">
        <v>12170</v>
      </c>
      <c r="E6038" s="149">
        <f t="shared" si="94"/>
        <v>30504331</v>
      </c>
      <c r="F6038" s="149" t="s">
        <v>1250</v>
      </c>
      <c r="G6038" s="149" t="s">
        <v>8215</v>
      </c>
      <c r="H6038" s="149" t="s">
        <v>12163</v>
      </c>
      <c r="I6038" s="149" t="s">
        <v>12120</v>
      </c>
    </row>
    <row r="6039" spans="1:9" x14ac:dyDescent="0.2">
      <c r="A6039" s="149" t="s">
        <v>2920</v>
      </c>
      <c r="D6039" s="149" t="s">
        <v>12171</v>
      </c>
      <c r="E6039" s="149">
        <f t="shared" si="94"/>
        <v>30504332</v>
      </c>
      <c r="F6039" s="149" t="s">
        <v>1250</v>
      </c>
      <c r="G6039" s="149" t="s">
        <v>8215</v>
      </c>
      <c r="H6039" s="149" t="s">
        <v>12163</v>
      </c>
      <c r="I6039" s="149" t="s">
        <v>12122</v>
      </c>
    </row>
    <row r="6040" spans="1:9" x14ac:dyDescent="0.2">
      <c r="A6040" s="149" t="s">
        <v>2920</v>
      </c>
      <c r="D6040" s="149" t="s">
        <v>12172</v>
      </c>
      <c r="E6040" s="149">
        <f t="shared" si="94"/>
        <v>30504333</v>
      </c>
      <c r="F6040" s="149" t="s">
        <v>1250</v>
      </c>
      <c r="G6040" s="149" t="s">
        <v>8215</v>
      </c>
      <c r="H6040" s="149" t="s">
        <v>12163</v>
      </c>
      <c r="I6040" s="149" t="s">
        <v>12124</v>
      </c>
    </row>
    <row r="6041" spans="1:9" x14ac:dyDescent="0.2">
      <c r="A6041" s="149" t="s">
        <v>2920</v>
      </c>
      <c r="D6041" s="149" t="s">
        <v>12173</v>
      </c>
      <c r="E6041" s="149">
        <f t="shared" si="94"/>
        <v>30504339</v>
      </c>
      <c r="F6041" s="149" t="s">
        <v>1250</v>
      </c>
      <c r="G6041" s="149" t="s">
        <v>8215</v>
      </c>
      <c r="H6041" s="149" t="s">
        <v>12163</v>
      </c>
      <c r="I6041" s="149" t="s">
        <v>12126</v>
      </c>
    </row>
    <row r="6042" spans="1:9" x14ac:dyDescent="0.2">
      <c r="A6042" s="149" t="s">
        <v>2920</v>
      </c>
      <c r="D6042" s="149" t="s">
        <v>12174</v>
      </c>
      <c r="E6042" s="149">
        <f t="shared" si="94"/>
        <v>30504340</v>
      </c>
      <c r="F6042" s="149" t="s">
        <v>1250</v>
      </c>
      <c r="G6042" s="149" t="s">
        <v>8215</v>
      </c>
      <c r="H6042" s="149" t="s">
        <v>12163</v>
      </c>
      <c r="I6042" s="149" t="s">
        <v>12128</v>
      </c>
    </row>
    <row r="6043" spans="1:9" x14ac:dyDescent="0.2">
      <c r="A6043" s="149" t="s">
        <v>2920</v>
      </c>
      <c r="D6043" s="149" t="s">
        <v>12175</v>
      </c>
      <c r="E6043" s="149">
        <f t="shared" si="94"/>
        <v>30504341</v>
      </c>
      <c r="F6043" s="149" t="s">
        <v>1250</v>
      </c>
      <c r="G6043" s="149" t="s">
        <v>8215</v>
      </c>
      <c r="H6043" s="149" t="s">
        <v>12163</v>
      </c>
      <c r="I6043" s="149" t="s">
        <v>12130</v>
      </c>
    </row>
    <row r="6044" spans="1:9" x14ac:dyDescent="0.2">
      <c r="A6044" s="149" t="s">
        <v>2920</v>
      </c>
      <c r="D6044" s="149" t="s">
        <v>12176</v>
      </c>
      <c r="E6044" s="149">
        <f t="shared" si="94"/>
        <v>30504342</v>
      </c>
      <c r="F6044" s="149" t="s">
        <v>1250</v>
      </c>
      <c r="G6044" s="149" t="s">
        <v>8215</v>
      </c>
      <c r="H6044" s="149" t="s">
        <v>12163</v>
      </c>
      <c r="I6044" s="149" t="s">
        <v>12132</v>
      </c>
    </row>
    <row r="6045" spans="1:9" x14ac:dyDescent="0.2">
      <c r="A6045" s="149" t="s">
        <v>2920</v>
      </c>
      <c r="D6045" s="149" t="s">
        <v>12177</v>
      </c>
      <c r="E6045" s="149">
        <f t="shared" si="94"/>
        <v>30504349</v>
      </c>
      <c r="F6045" s="149" t="s">
        <v>1250</v>
      </c>
      <c r="G6045" s="149" t="s">
        <v>8215</v>
      </c>
      <c r="H6045" s="149" t="s">
        <v>12163</v>
      </c>
      <c r="I6045" s="149" t="s">
        <v>12134</v>
      </c>
    </row>
    <row r="6046" spans="1:9" x14ac:dyDescent="0.2">
      <c r="A6046" s="149" t="s">
        <v>2920</v>
      </c>
      <c r="D6046" s="149" t="s">
        <v>12178</v>
      </c>
      <c r="E6046" s="149">
        <f t="shared" si="94"/>
        <v>30504350</v>
      </c>
      <c r="F6046" s="149" t="s">
        <v>1250</v>
      </c>
      <c r="G6046" s="149" t="s">
        <v>8215</v>
      </c>
      <c r="H6046" s="149" t="s">
        <v>12163</v>
      </c>
      <c r="I6046" s="149" t="s">
        <v>12136</v>
      </c>
    </row>
    <row r="6047" spans="1:9" x14ac:dyDescent="0.2">
      <c r="A6047" s="149" t="s">
        <v>2920</v>
      </c>
      <c r="D6047" s="149" t="s">
        <v>12179</v>
      </c>
      <c r="E6047" s="149">
        <f t="shared" si="94"/>
        <v>30504351</v>
      </c>
      <c r="F6047" s="149" t="s">
        <v>1250</v>
      </c>
      <c r="G6047" s="149" t="s">
        <v>8215</v>
      </c>
      <c r="H6047" s="149" t="s">
        <v>12163</v>
      </c>
      <c r="I6047" s="149" t="s">
        <v>12138</v>
      </c>
    </row>
    <row r="6048" spans="1:9" x14ac:dyDescent="0.2">
      <c r="A6048" s="149" t="s">
        <v>2920</v>
      </c>
      <c r="D6048" s="149" t="s">
        <v>12180</v>
      </c>
      <c r="E6048" s="149">
        <f t="shared" si="94"/>
        <v>30504370</v>
      </c>
      <c r="F6048" s="149" t="s">
        <v>1250</v>
      </c>
      <c r="G6048" s="149" t="s">
        <v>8215</v>
      </c>
      <c r="H6048" s="149" t="s">
        <v>12163</v>
      </c>
      <c r="I6048" s="149" t="s">
        <v>12142</v>
      </c>
    </row>
    <row r="6049" spans="1:9" x14ac:dyDescent="0.2">
      <c r="A6049" s="149" t="s">
        <v>2920</v>
      </c>
      <c r="D6049" s="149" t="s">
        <v>12181</v>
      </c>
      <c r="E6049" s="149">
        <f t="shared" si="94"/>
        <v>30504371</v>
      </c>
      <c r="F6049" s="149" t="s">
        <v>1250</v>
      </c>
      <c r="G6049" s="149" t="s">
        <v>8215</v>
      </c>
      <c r="H6049" s="149" t="s">
        <v>12163</v>
      </c>
      <c r="I6049" s="149" t="s">
        <v>12144</v>
      </c>
    </row>
    <row r="6050" spans="1:9" x14ac:dyDescent="0.2">
      <c r="A6050" s="149" t="s">
        <v>2920</v>
      </c>
      <c r="D6050" s="149" t="s">
        <v>12182</v>
      </c>
      <c r="E6050" s="149">
        <f t="shared" si="94"/>
        <v>30504372</v>
      </c>
      <c r="F6050" s="149" t="s">
        <v>1250</v>
      </c>
      <c r="G6050" s="149" t="s">
        <v>8215</v>
      </c>
      <c r="H6050" s="149" t="s">
        <v>12163</v>
      </c>
      <c r="I6050" s="149" t="s">
        <v>12146</v>
      </c>
    </row>
    <row r="6051" spans="1:9" x14ac:dyDescent="0.2">
      <c r="A6051" s="149" t="s">
        <v>2920</v>
      </c>
      <c r="D6051" s="149" t="s">
        <v>12183</v>
      </c>
      <c r="E6051" s="149">
        <f t="shared" si="94"/>
        <v>30504401</v>
      </c>
      <c r="F6051" s="149" t="s">
        <v>1250</v>
      </c>
      <c r="G6051" s="149" t="s">
        <v>8215</v>
      </c>
      <c r="H6051" s="149" t="s">
        <v>12184</v>
      </c>
      <c r="I6051" s="149" t="s">
        <v>12106</v>
      </c>
    </row>
    <row r="6052" spans="1:9" x14ac:dyDescent="0.2">
      <c r="A6052" s="149" t="s">
        <v>2920</v>
      </c>
      <c r="D6052" s="149" t="s">
        <v>12185</v>
      </c>
      <c r="E6052" s="149">
        <f t="shared" si="94"/>
        <v>30504402</v>
      </c>
      <c r="F6052" s="149" t="s">
        <v>1250</v>
      </c>
      <c r="G6052" s="149" t="s">
        <v>8215</v>
      </c>
      <c r="H6052" s="149" t="s">
        <v>12184</v>
      </c>
      <c r="I6052" s="149" t="s">
        <v>12108</v>
      </c>
    </row>
    <row r="6053" spans="1:9" x14ac:dyDescent="0.2">
      <c r="A6053" s="149" t="s">
        <v>2920</v>
      </c>
      <c r="D6053" s="149" t="s">
        <v>12186</v>
      </c>
      <c r="E6053" s="149">
        <f t="shared" si="94"/>
        <v>30504403</v>
      </c>
      <c r="F6053" s="149" t="s">
        <v>1250</v>
      </c>
      <c r="G6053" s="149" t="s">
        <v>8215</v>
      </c>
      <c r="H6053" s="149" t="s">
        <v>12184</v>
      </c>
      <c r="I6053" s="149" t="s">
        <v>12110</v>
      </c>
    </row>
    <row r="6054" spans="1:9" x14ac:dyDescent="0.2">
      <c r="A6054" s="149" t="s">
        <v>2920</v>
      </c>
      <c r="D6054" s="149" t="s">
        <v>12187</v>
      </c>
      <c r="E6054" s="149">
        <f t="shared" si="94"/>
        <v>30504415</v>
      </c>
      <c r="F6054" s="149" t="s">
        <v>1250</v>
      </c>
      <c r="G6054" s="149" t="s">
        <v>8215</v>
      </c>
      <c r="H6054" s="149" t="s">
        <v>12184</v>
      </c>
      <c r="I6054" s="149" t="s">
        <v>12112</v>
      </c>
    </row>
    <row r="6055" spans="1:9" x14ac:dyDescent="0.2">
      <c r="A6055" s="149" t="s">
        <v>2920</v>
      </c>
      <c r="D6055" s="149" t="s">
        <v>12188</v>
      </c>
      <c r="E6055" s="149">
        <f t="shared" si="94"/>
        <v>30504419</v>
      </c>
      <c r="F6055" s="149" t="s">
        <v>1250</v>
      </c>
      <c r="G6055" s="149" t="s">
        <v>8215</v>
      </c>
      <c r="H6055" s="149" t="s">
        <v>12184</v>
      </c>
      <c r="I6055" s="149" t="s">
        <v>12114</v>
      </c>
    </row>
    <row r="6056" spans="1:9" x14ac:dyDescent="0.2">
      <c r="A6056" s="149" t="s">
        <v>2920</v>
      </c>
      <c r="D6056" s="149" t="s">
        <v>12189</v>
      </c>
      <c r="E6056" s="149">
        <f t="shared" si="94"/>
        <v>30504430</v>
      </c>
      <c r="F6056" s="149" t="s">
        <v>1250</v>
      </c>
      <c r="G6056" s="149" t="s">
        <v>8215</v>
      </c>
      <c r="H6056" s="149" t="s">
        <v>12184</v>
      </c>
      <c r="I6056" s="149" t="s">
        <v>12118</v>
      </c>
    </row>
    <row r="6057" spans="1:9" x14ac:dyDescent="0.2">
      <c r="A6057" s="149" t="s">
        <v>2920</v>
      </c>
      <c r="D6057" s="149" t="s">
        <v>12190</v>
      </c>
      <c r="E6057" s="149">
        <f t="shared" si="94"/>
        <v>30504431</v>
      </c>
      <c r="F6057" s="149" t="s">
        <v>1250</v>
      </c>
      <c r="G6057" s="149" t="s">
        <v>8215</v>
      </c>
      <c r="H6057" s="149" t="s">
        <v>12184</v>
      </c>
      <c r="I6057" s="149" t="s">
        <v>12120</v>
      </c>
    </row>
    <row r="6058" spans="1:9" x14ac:dyDescent="0.2">
      <c r="A6058" s="149" t="s">
        <v>2920</v>
      </c>
      <c r="D6058" s="149" t="s">
        <v>12191</v>
      </c>
      <c r="E6058" s="149">
        <f t="shared" si="94"/>
        <v>30504432</v>
      </c>
      <c r="F6058" s="149" t="s">
        <v>1250</v>
      </c>
      <c r="G6058" s="149" t="s">
        <v>8215</v>
      </c>
      <c r="H6058" s="149" t="s">
        <v>12184</v>
      </c>
      <c r="I6058" s="149" t="s">
        <v>12122</v>
      </c>
    </row>
    <row r="6059" spans="1:9" x14ac:dyDescent="0.2">
      <c r="A6059" s="149" t="s">
        <v>2920</v>
      </c>
      <c r="D6059" s="149" t="s">
        <v>12192</v>
      </c>
      <c r="E6059" s="149">
        <f t="shared" si="94"/>
        <v>30504433</v>
      </c>
      <c r="F6059" s="149" t="s">
        <v>1250</v>
      </c>
      <c r="G6059" s="149" t="s">
        <v>8215</v>
      </c>
      <c r="H6059" s="149" t="s">
        <v>12184</v>
      </c>
      <c r="I6059" s="149" t="s">
        <v>12124</v>
      </c>
    </row>
    <row r="6060" spans="1:9" x14ac:dyDescent="0.2">
      <c r="A6060" s="149" t="s">
        <v>2920</v>
      </c>
      <c r="D6060" s="149" t="s">
        <v>12193</v>
      </c>
      <c r="E6060" s="149">
        <f t="shared" si="94"/>
        <v>30504439</v>
      </c>
      <c r="F6060" s="149" t="s">
        <v>1250</v>
      </c>
      <c r="G6060" s="149" t="s">
        <v>8215</v>
      </c>
      <c r="H6060" s="149" t="s">
        <v>12184</v>
      </c>
      <c r="I6060" s="149" t="s">
        <v>12126</v>
      </c>
    </row>
    <row r="6061" spans="1:9" x14ac:dyDescent="0.2">
      <c r="A6061" s="149" t="s">
        <v>2920</v>
      </c>
      <c r="D6061" s="149" t="s">
        <v>12194</v>
      </c>
      <c r="E6061" s="149">
        <f t="shared" si="94"/>
        <v>30504450</v>
      </c>
      <c r="F6061" s="149" t="s">
        <v>1250</v>
      </c>
      <c r="G6061" s="149" t="s">
        <v>8215</v>
      </c>
      <c r="H6061" s="149" t="s">
        <v>12184</v>
      </c>
      <c r="I6061" s="149" t="s">
        <v>12136</v>
      </c>
    </row>
    <row r="6062" spans="1:9" x14ac:dyDescent="0.2">
      <c r="A6062" s="149" t="s">
        <v>2920</v>
      </c>
      <c r="D6062" s="149" t="s">
        <v>12195</v>
      </c>
      <c r="E6062" s="149">
        <f t="shared" si="94"/>
        <v>30504451</v>
      </c>
      <c r="F6062" s="149" t="s">
        <v>1250</v>
      </c>
      <c r="G6062" s="149" t="s">
        <v>8215</v>
      </c>
      <c r="H6062" s="149" t="s">
        <v>12184</v>
      </c>
      <c r="I6062" s="149" t="s">
        <v>12138</v>
      </c>
    </row>
    <row r="6063" spans="1:9" x14ac:dyDescent="0.2">
      <c r="A6063" s="149" t="s">
        <v>2920</v>
      </c>
      <c r="D6063" s="149" t="s">
        <v>12196</v>
      </c>
      <c r="E6063" s="149">
        <f t="shared" si="94"/>
        <v>30504470</v>
      </c>
      <c r="F6063" s="149" t="s">
        <v>1250</v>
      </c>
      <c r="G6063" s="149" t="s">
        <v>8215</v>
      </c>
      <c r="H6063" s="149" t="s">
        <v>12184</v>
      </c>
      <c r="I6063" s="149" t="s">
        <v>12142</v>
      </c>
    </row>
    <row r="6064" spans="1:9" x14ac:dyDescent="0.2">
      <c r="A6064" s="149" t="s">
        <v>2920</v>
      </c>
      <c r="D6064" s="149" t="s">
        <v>12197</v>
      </c>
      <c r="E6064" s="149">
        <f t="shared" si="94"/>
        <v>30504471</v>
      </c>
      <c r="F6064" s="149" t="s">
        <v>1250</v>
      </c>
      <c r="G6064" s="149" t="s">
        <v>8215</v>
      </c>
      <c r="H6064" s="149" t="s">
        <v>12184</v>
      </c>
      <c r="I6064" s="149" t="s">
        <v>12144</v>
      </c>
    </row>
    <row r="6065" spans="1:9" x14ac:dyDescent="0.2">
      <c r="A6065" s="149" t="s">
        <v>2920</v>
      </c>
      <c r="D6065" s="149" t="s">
        <v>12198</v>
      </c>
      <c r="E6065" s="149">
        <f t="shared" si="94"/>
        <v>30504472</v>
      </c>
      <c r="F6065" s="149" t="s">
        <v>1250</v>
      </c>
      <c r="G6065" s="149" t="s">
        <v>8215</v>
      </c>
      <c r="H6065" s="149" t="s">
        <v>12184</v>
      </c>
      <c r="I6065" s="149" t="s">
        <v>12146</v>
      </c>
    </row>
    <row r="6066" spans="1:9" x14ac:dyDescent="0.2">
      <c r="A6066" s="149" t="s">
        <v>2920</v>
      </c>
      <c r="D6066" s="149" t="s">
        <v>12199</v>
      </c>
      <c r="E6066" s="149">
        <f t="shared" si="94"/>
        <v>30504501</v>
      </c>
      <c r="F6066" s="149" t="s">
        <v>1250</v>
      </c>
      <c r="G6066" s="149" t="s">
        <v>8215</v>
      </c>
      <c r="H6066" s="149" t="s">
        <v>12200</v>
      </c>
      <c r="I6066" s="149" t="s">
        <v>12106</v>
      </c>
    </row>
    <row r="6067" spans="1:9" x14ac:dyDescent="0.2">
      <c r="A6067" s="149" t="s">
        <v>2920</v>
      </c>
      <c r="D6067" s="149" t="s">
        <v>12201</v>
      </c>
      <c r="E6067" s="149">
        <f t="shared" si="94"/>
        <v>30504502</v>
      </c>
      <c r="F6067" s="149" t="s">
        <v>1250</v>
      </c>
      <c r="G6067" s="149" t="s">
        <v>8215</v>
      </c>
      <c r="H6067" s="149" t="s">
        <v>12200</v>
      </c>
      <c r="I6067" s="149" t="s">
        <v>12108</v>
      </c>
    </row>
    <row r="6068" spans="1:9" x14ac:dyDescent="0.2">
      <c r="A6068" s="149" t="s">
        <v>2920</v>
      </c>
      <c r="D6068" s="149" t="s">
        <v>12202</v>
      </c>
      <c r="E6068" s="149">
        <f t="shared" si="94"/>
        <v>30504503</v>
      </c>
      <c r="F6068" s="149" t="s">
        <v>1250</v>
      </c>
      <c r="G6068" s="149" t="s">
        <v>8215</v>
      </c>
      <c r="H6068" s="149" t="s">
        <v>12200</v>
      </c>
      <c r="I6068" s="149" t="s">
        <v>12110</v>
      </c>
    </row>
    <row r="6069" spans="1:9" x14ac:dyDescent="0.2">
      <c r="A6069" s="149" t="s">
        <v>2920</v>
      </c>
      <c r="D6069" s="149" t="s">
        <v>12203</v>
      </c>
      <c r="E6069" s="149">
        <f t="shared" si="94"/>
        <v>30504515</v>
      </c>
      <c r="F6069" s="149" t="s">
        <v>1250</v>
      </c>
      <c r="G6069" s="149" t="s">
        <v>8215</v>
      </c>
      <c r="H6069" s="149" t="s">
        <v>12200</v>
      </c>
      <c r="I6069" s="149" t="s">
        <v>12112</v>
      </c>
    </row>
    <row r="6070" spans="1:9" x14ac:dyDescent="0.2">
      <c r="A6070" s="149" t="s">
        <v>2920</v>
      </c>
      <c r="D6070" s="149" t="s">
        <v>12204</v>
      </c>
      <c r="E6070" s="149">
        <f t="shared" si="94"/>
        <v>30504519</v>
      </c>
      <c r="F6070" s="149" t="s">
        <v>1250</v>
      </c>
      <c r="G6070" s="149" t="s">
        <v>8215</v>
      </c>
      <c r="H6070" s="149" t="s">
        <v>12200</v>
      </c>
      <c r="I6070" s="149" t="s">
        <v>12114</v>
      </c>
    </row>
    <row r="6071" spans="1:9" x14ac:dyDescent="0.2">
      <c r="A6071" s="149" t="s">
        <v>2920</v>
      </c>
      <c r="D6071" s="149" t="s">
        <v>12205</v>
      </c>
      <c r="E6071" s="149">
        <f t="shared" si="94"/>
        <v>30504530</v>
      </c>
      <c r="F6071" s="149" t="s">
        <v>1250</v>
      </c>
      <c r="G6071" s="149" t="s">
        <v>8215</v>
      </c>
      <c r="H6071" s="149" t="s">
        <v>12200</v>
      </c>
      <c r="I6071" s="149" t="s">
        <v>12118</v>
      </c>
    </row>
    <row r="6072" spans="1:9" x14ac:dyDescent="0.2">
      <c r="A6072" s="149" t="s">
        <v>2920</v>
      </c>
      <c r="D6072" s="149" t="s">
        <v>12206</v>
      </c>
      <c r="E6072" s="149">
        <f t="shared" si="94"/>
        <v>30504531</v>
      </c>
      <c r="F6072" s="149" t="s">
        <v>1250</v>
      </c>
      <c r="G6072" s="149" t="s">
        <v>8215</v>
      </c>
      <c r="H6072" s="149" t="s">
        <v>12200</v>
      </c>
      <c r="I6072" s="149" t="s">
        <v>12120</v>
      </c>
    </row>
    <row r="6073" spans="1:9" x14ac:dyDescent="0.2">
      <c r="A6073" s="149" t="s">
        <v>2920</v>
      </c>
      <c r="D6073" s="149" t="s">
        <v>12207</v>
      </c>
      <c r="E6073" s="149">
        <f t="shared" si="94"/>
        <v>30504532</v>
      </c>
      <c r="F6073" s="149" t="s">
        <v>1250</v>
      </c>
      <c r="G6073" s="149" t="s">
        <v>8215</v>
      </c>
      <c r="H6073" s="149" t="s">
        <v>12200</v>
      </c>
      <c r="I6073" s="149" t="s">
        <v>12122</v>
      </c>
    </row>
    <row r="6074" spans="1:9" x14ac:dyDescent="0.2">
      <c r="A6074" s="149" t="s">
        <v>2920</v>
      </c>
      <c r="D6074" s="149" t="s">
        <v>12208</v>
      </c>
      <c r="E6074" s="149">
        <f t="shared" si="94"/>
        <v>30504533</v>
      </c>
      <c r="F6074" s="149" t="s">
        <v>1250</v>
      </c>
      <c r="G6074" s="149" t="s">
        <v>8215</v>
      </c>
      <c r="H6074" s="149" t="s">
        <v>12200</v>
      </c>
      <c r="I6074" s="149" t="s">
        <v>12124</v>
      </c>
    </row>
    <row r="6075" spans="1:9" x14ac:dyDescent="0.2">
      <c r="A6075" s="149" t="s">
        <v>2920</v>
      </c>
      <c r="D6075" s="149" t="s">
        <v>12209</v>
      </c>
      <c r="E6075" s="149">
        <f t="shared" si="94"/>
        <v>30504539</v>
      </c>
      <c r="F6075" s="149" t="s">
        <v>1250</v>
      </c>
      <c r="G6075" s="149" t="s">
        <v>8215</v>
      </c>
      <c r="H6075" s="149" t="s">
        <v>12200</v>
      </c>
      <c r="I6075" s="149" t="s">
        <v>12126</v>
      </c>
    </row>
    <row r="6076" spans="1:9" x14ac:dyDescent="0.2">
      <c r="A6076" s="149" t="s">
        <v>2920</v>
      </c>
      <c r="D6076" s="149" t="s">
        <v>12210</v>
      </c>
      <c r="E6076" s="149">
        <f t="shared" si="94"/>
        <v>30504550</v>
      </c>
      <c r="F6076" s="149" t="s">
        <v>1250</v>
      </c>
      <c r="G6076" s="149" t="s">
        <v>8215</v>
      </c>
      <c r="H6076" s="149" t="s">
        <v>12200</v>
      </c>
      <c r="I6076" s="149" t="s">
        <v>12136</v>
      </c>
    </row>
    <row r="6077" spans="1:9" x14ac:dyDescent="0.2">
      <c r="A6077" s="149" t="s">
        <v>2920</v>
      </c>
      <c r="D6077" s="149" t="s">
        <v>12211</v>
      </c>
      <c r="E6077" s="149">
        <f t="shared" si="94"/>
        <v>30504551</v>
      </c>
      <c r="F6077" s="149" t="s">
        <v>1250</v>
      </c>
      <c r="G6077" s="149" t="s">
        <v>8215</v>
      </c>
      <c r="H6077" s="149" t="s">
        <v>12200</v>
      </c>
      <c r="I6077" s="149" t="s">
        <v>12138</v>
      </c>
    </row>
    <row r="6078" spans="1:9" x14ac:dyDescent="0.2">
      <c r="A6078" s="149" t="s">
        <v>2920</v>
      </c>
      <c r="D6078" s="149" t="s">
        <v>12212</v>
      </c>
      <c r="E6078" s="149">
        <f t="shared" si="94"/>
        <v>30504570</v>
      </c>
      <c r="F6078" s="149" t="s">
        <v>1250</v>
      </c>
      <c r="G6078" s="149" t="s">
        <v>8215</v>
      </c>
      <c r="H6078" s="149" t="s">
        <v>12200</v>
      </c>
      <c r="I6078" s="149" t="s">
        <v>12142</v>
      </c>
    </row>
    <row r="6079" spans="1:9" x14ac:dyDescent="0.2">
      <c r="A6079" s="149" t="s">
        <v>2920</v>
      </c>
      <c r="D6079" s="149" t="s">
        <v>12213</v>
      </c>
      <c r="E6079" s="149">
        <f t="shared" si="94"/>
        <v>30504571</v>
      </c>
      <c r="F6079" s="149" t="s">
        <v>1250</v>
      </c>
      <c r="G6079" s="149" t="s">
        <v>8215</v>
      </c>
      <c r="H6079" s="149" t="s">
        <v>12200</v>
      </c>
      <c r="I6079" s="149" t="s">
        <v>12144</v>
      </c>
    </row>
    <row r="6080" spans="1:9" x14ac:dyDescent="0.2">
      <c r="A6080" s="149" t="s">
        <v>2920</v>
      </c>
      <c r="D6080" s="149" t="s">
        <v>12214</v>
      </c>
      <c r="E6080" s="149">
        <f t="shared" si="94"/>
        <v>30504572</v>
      </c>
      <c r="F6080" s="149" t="s">
        <v>1250</v>
      </c>
      <c r="G6080" s="149" t="s">
        <v>8215</v>
      </c>
      <c r="H6080" s="149" t="s">
        <v>12200</v>
      </c>
      <c r="I6080" s="149" t="s">
        <v>12146</v>
      </c>
    </row>
    <row r="6081" spans="1:9" x14ac:dyDescent="0.2">
      <c r="A6081" s="149" t="s">
        <v>2920</v>
      </c>
      <c r="D6081" s="149" t="s">
        <v>12215</v>
      </c>
      <c r="E6081" s="149">
        <f t="shared" si="94"/>
        <v>30504601</v>
      </c>
      <c r="F6081" s="149" t="s">
        <v>1250</v>
      </c>
      <c r="G6081" s="149" t="s">
        <v>8215</v>
      </c>
      <c r="H6081" s="149" t="s">
        <v>12216</v>
      </c>
      <c r="I6081" s="149" t="s">
        <v>12106</v>
      </c>
    </row>
    <row r="6082" spans="1:9" x14ac:dyDescent="0.2">
      <c r="A6082" s="149" t="s">
        <v>2920</v>
      </c>
      <c r="D6082" s="149" t="s">
        <v>12217</v>
      </c>
      <c r="E6082" s="149">
        <f t="shared" ref="E6082:E6145" si="95">VALUE(D6082)</f>
        <v>30504602</v>
      </c>
      <c r="F6082" s="149" t="s">
        <v>1250</v>
      </c>
      <c r="G6082" s="149" t="s">
        <v>8215</v>
      </c>
      <c r="H6082" s="149" t="s">
        <v>12216</v>
      </c>
      <c r="I6082" s="149" t="s">
        <v>12108</v>
      </c>
    </row>
    <row r="6083" spans="1:9" x14ac:dyDescent="0.2">
      <c r="A6083" s="149" t="s">
        <v>2920</v>
      </c>
      <c r="D6083" s="149" t="s">
        <v>12218</v>
      </c>
      <c r="E6083" s="149">
        <f t="shared" si="95"/>
        <v>30504603</v>
      </c>
      <c r="F6083" s="149" t="s">
        <v>1250</v>
      </c>
      <c r="G6083" s="149" t="s">
        <v>8215</v>
      </c>
      <c r="H6083" s="149" t="s">
        <v>12216</v>
      </c>
      <c r="I6083" s="149" t="s">
        <v>12110</v>
      </c>
    </row>
    <row r="6084" spans="1:9" x14ac:dyDescent="0.2">
      <c r="A6084" s="149" t="s">
        <v>2920</v>
      </c>
      <c r="D6084" s="149" t="s">
        <v>12219</v>
      </c>
      <c r="E6084" s="149">
        <f t="shared" si="95"/>
        <v>30504615</v>
      </c>
      <c r="F6084" s="149" t="s">
        <v>1250</v>
      </c>
      <c r="G6084" s="149" t="s">
        <v>8215</v>
      </c>
      <c r="H6084" s="149" t="s">
        <v>12216</v>
      </c>
      <c r="I6084" s="149" t="s">
        <v>12112</v>
      </c>
    </row>
    <row r="6085" spans="1:9" x14ac:dyDescent="0.2">
      <c r="A6085" s="149" t="s">
        <v>2920</v>
      </c>
      <c r="D6085" s="149" t="s">
        <v>12220</v>
      </c>
      <c r="E6085" s="149">
        <f t="shared" si="95"/>
        <v>30504619</v>
      </c>
      <c r="F6085" s="149" t="s">
        <v>1250</v>
      </c>
      <c r="G6085" s="149" t="s">
        <v>8215</v>
      </c>
      <c r="H6085" s="149" t="s">
        <v>12216</v>
      </c>
      <c r="I6085" s="149" t="s">
        <v>12114</v>
      </c>
    </row>
    <row r="6086" spans="1:9" x14ac:dyDescent="0.2">
      <c r="A6086" s="149" t="s">
        <v>2920</v>
      </c>
      <c r="D6086" s="149" t="s">
        <v>12221</v>
      </c>
      <c r="E6086" s="149">
        <f t="shared" si="95"/>
        <v>30504629</v>
      </c>
      <c r="F6086" s="149" t="s">
        <v>1250</v>
      </c>
      <c r="G6086" s="149" t="s">
        <v>8215</v>
      </c>
      <c r="H6086" s="149" t="s">
        <v>12216</v>
      </c>
      <c r="I6086" s="149" t="s">
        <v>12116</v>
      </c>
    </row>
    <row r="6087" spans="1:9" x14ac:dyDescent="0.2">
      <c r="A6087" s="149" t="s">
        <v>2920</v>
      </c>
      <c r="D6087" s="149" t="s">
        <v>12222</v>
      </c>
      <c r="E6087" s="149">
        <f t="shared" si="95"/>
        <v>30504630</v>
      </c>
      <c r="F6087" s="149" t="s">
        <v>1250</v>
      </c>
      <c r="G6087" s="149" t="s">
        <v>8215</v>
      </c>
      <c r="H6087" s="149" t="s">
        <v>12216</v>
      </c>
      <c r="I6087" s="149" t="s">
        <v>12118</v>
      </c>
    </row>
    <row r="6088" spans="1:9" x14ac:dyDescent="0.2">
      <c r="A6088" s="149" t="s">
        <v>2920</v>
      </c>
      <c r="D6088" s="149" t="s">
        <v>12223</v>
      </c>
      <c r="E6088" s="149">
        <f t="shared" si="95"/>
        <v>30504631</v>
      </c>
      <c r="F6088" s="149" t="s">
        <v>1250</v>
      </c>
      <c r="G6088" s="149" t="s">
        <v>8215</v>
      </c>
      <c r="H6088" s="149" t="s">
        <v>12216</v>
      </c>
      <c r="I6088" s="149" t="s">
        <v>12120</v>
      </c>
    </row>
    <row r="6089" spans="1:9" x14ac:dyDescent="0.2">
      <c r="A6089" s="149" t="s">
        <v>2920</v>
      </c>
      <c r="D6089" s="149" t="s">
        <v>12224</v>
      </c>
      <c r="E6089" s="149">
        <f t="shared" si="95"/>
        <v>30504632</v>
      </c>
      <c r="F6089" s="149" t="s">
        <v>1250</v>
      </c>
      <c r="G6089" s="149" t="s">
        <v>8215</v>
      </c>
      <c r="H6089" s="149" t="s">
        <v>12216</v>
      </c>
      <c r="I6089" s="149" t="s">
        <v>12122</v>
      </c>
    </row>
    <row r="6090" spans="1:9" x14ac:dyDescent="0.2">
      <c r="A6090" s="149" t="s">
        <v>2920</v>
      </c>
      <c r="D6090" s="149" t="s">
        <v>12225</v>
      </c>
      <c r="E6090" s="149">
        <f t="shared" si="95"/>
        <v>30504633</v>
      </c>
      <c r="F6090" s="149" t="s">
        <v>1250</v>
      </c>
      <c r="G6090" s="149" t="s">
        <v>8215</v>
      </c>
      <c r="H6090" s="149" t="s">
        <v>12216</v>
      </c>
      <c r="I6090" s="149" t="s">
        <v>12124</v>
      </c>
    </row>
    <row r="6091" spans="1:9" x14ac:dyDescent="0.2">
      <c r="A6091" s="149" t="s">
        <v>2920</v>
      </c>
      <c r="D6091" s="149" t="s">
        <v>12226</v>
      </c>
      <c r="E6091" s="149">
        <f t="shared" si="95"/>
        <v>30504639</v>
      </c>
      <c r="F6091" s="149" t="s">
        <v>1250</v>
      </c>
      <c r="G6091" s="149" t="s">
        <v>8215</v>
      </c>
      <c r="H6091" s="149" t="s">
        <v>12216</v>
      </c>
      <c r="I6091" s="149" t="s">
        <v>12126</v>
      </c>
    </row>
    <row r="6092" spans="1:9" x14ac:dyDescent="0.2">
      <c r="A6092" s="149" t="s">
        <v>2920</v>
      </c>
      <c r="D6092" s="149" t="s">
        <v>12227</v>
      </c>
      <c r="E6092" s="149">
        <f t="shared" si="95"/>
        <v>30504670</v>
      </c>
      <c r="F6092" s="149" t="s">
        <v>1250</v>
      </c>
      <c r="G6092" s="149" t="s">
        <v>8215</v>
      </c>
      <c r="H6092" s="149" t="s">
        <v>12216</v>
      </c>
      <c r="I6092" s="149" t="s">
        <v>12142</v>
      </c>
    </row>
    <row r="6093" spans="1:9" x14ac:dyDescent="0.2">
      <c r="A6093" s="149" t="s">
        <v>2920</v>
      </c>
      <c r="D6093" s="149" t="s">
        <v>12228</v>
      </c>
      <c r="E6093" s="149">
        <f t="shared" si="95"/>
        <v>30504671</v>
      </c>
      <c r="F6093" s="149" t="s">
        <v>1250</v>
      </c>
      <c r="G6093" s="149" t="s">
        <v>8215</v>
      </c>
      <c r="H6093" s="149" t="s">
        <v>12216</v>
      </c>
      <c r="I6093" s="149" t="s">
        <v>12144</v>
      </c>
    </row>
    <row r="6094" spans="1:9" x14ac:dyDescent="0.2">
      <c r="A6094" s="149" t="s">
        <v>2920</v>
      </c>
      <c r="D6094" s="149" t="s">
        <v>12229</v>
      </c>
      <c r="E6094" s="149">
        <f t="shared" si="95"/>
        <v>30504672</v>
      </c>
      <c r="F6094" s="149" t="s">
        <v>1250</v>
      </c>
      <c r="G6094" s="149" t="s">
        <v>8215</v>
      </c>
      <c r="H6094" s="149" t="s">
        <v>12216</v>
      </c>
      <c r="I6094" s="149" t="s">
        <v>12146</v>
      </c>
    </row>
    <row r="6095" spans="1:9" x14ac:dyDescent="0.2">
      <c r="A6095" s="149" t="s">
        <v>2920</v>
      </c>
      <c r="D6095" s="149" t="s">
        <v>12230</v>
      </c>
      <c r="E6095" s="149">
        <f t="shared" si="95"/>
        <v>30505001</v>
      </c>
      <c r="F6095" s="149" t="s">
        <v>1250</v>
      </c>
      <c r="G6095" s="149" t="s">
        <v>8215</v>
      </c>
      <c r="H6095" s="149" t="s">
        <v>12231</v>
      </c>
      <c r="I6095" s="149" t="s">
        <v>12231</v>
      </c>
    </row>
    <row r="6096" spans="1:9" x14ac:dyDescent="0.2">
      <c r="A6096" s="149" t="s">
        <v>2920</v>
      </c>
      <c r="D6096" s="149" t="s">
        <v>12232</v>
      </c>
      <c r="E6096" s="149">
        <f t="shared" si="95"/>
        <v>30505005</v>
      </c>
      <c r="F6096" s="149" t="s">
        <v>1250</v>
      </c>
      <c r="G6096" s="149" t="s">
        <v>8215</v>
      </c>
      <c r="H6096" s="149" t="s">
        <v>12231</v>
      </c>
      <c r="I6096" s="149" t="s">
        <v>12233</v>
      </c>
    </row>
    <row r="6097" spans="1:9" x14ac:dyDescent="0.2">
      <c r="A6097" s="149" t="s">
        <v>2920</v>
      </c>
      <c r="D6097" s="149" t="s">
        <v>12234</v>
      </c>
      <c r="E6097" s="149">
        <f t="shared" si="95"/>
        <v>30505010</v>
      </c>
      <c r="F6097" s="149" t="s">
        <v>1250</v>
      </c>
      <c r="G6097" s="149" t="s">
        <v>8215</v>
      </c>
      <c r="H6097" s="149" t="s">
        <v>12231</v>
      </c>
      <c r="I6097" s="149" t="s">
        <v>12235</v>
      </c>
    </row>
    <row r="6098" spans="1:9" x14ac:dyDescent="0.2">
      <c r="A6098" s="149" t="s">
        <v>2920</v>
      </c>
      <c r="D6098" s="149" t="s">
        <v>12236</v>
      </c>
      <c r="E6098" s="149">
        <f t="shared" si="95"/>
        <v>30505020</v>
      </c>
      <c r="F6098" s="149" t="s">
        <v>1250</v>
      </c>
      <c r="G6098" s="149" t="s">
        <v>8215</v>
      </c>
      <c r="H6098" s="149" t="s">
        <v>12231</v>
      </c>
      <c r="I6098" s="149" t="s">
        <v>13804</v>
      </c>
    </row>
    <row r="6099" spans="1:9" x14ac:dyDescent="0.2">
      <c r="A6099" s="149" t="s">
        <v>2920</v>
      </c>
      <c r="D6099" s="149" t="s">
        <v>12237</v>
      </c>
      <c r="E6099" s="149">
        <f t="shared" si="95"/>
        <v>30505021</v>
      </c>
      <c r="F6099" s="149" t="s">
        <v>1250</v>
      </c>
      <c r="G6099" s="149" t="s">
        <v>8215</v>
      </c>
      <c r="H6099" s="149" t="s">
        <v>12231</v>
      </c>
      <c r="I6099" s="149" t="s">
        <v>11103</v>
      </c>
    </row>
    <row r="6100" spans="1:9" x14ac:dyDescent="0.2">
      <c r="A6100" s="149" t="s">
        <v>2920</v>
      </c>
      <c r="D6100" s="149" t="s">
        <v>12238</v>
      </c>
      <c r="E6100" s="149">
        <f t="shared" si="95"/>
        <v>30505022</v>
      </c>
      <c r="F6100" s="149" t="s">
        <v>1250</v>
      </c>
      <c r="G6100" s="149" t="s">
        <v>8215</v>
      </c>
      <c r="H6100" s="149" t="s">
        <v>12231</v>
      </c>
      <c r="I6100" s="149" t="s">
        <v>11105</v>
      </c>
    </row>
    <row r="6101" spans="1:9" x14ac:dyDescent="0.2">
      <c r="A6101" s="149" t="s">
        <v>2920</v>
      </c>
      <c r="D6101" s="149" t="s">
        <v>12239</v>
      </c>
      <c r="E6101" s="149">
        <f t="shared" si="95"/>
        <v>30505023</v>
      </c>
      <c r="F6101" s="149" t="s">
        <v>1250</v>
      </c>
      <c r="G6101" s="149" t="s">
        <v>8215</v>
      </c>
      <c r="H6101" s="149" t="s">
        <v>12231</v>
      </c>
      <c r="I6101" s="149" t="s">
        <v>12240</v>
      </c>
    </row>
    <row r="6102" spans="1:9" x14ac:dyDescent="0.2">
      <c r="A6102" s="149" t="s">
        <v>2920</v>
      </c>
      <c r="D6102" s="149" t="s">
        <v>12241</v>
      </c>
      <c r="E6102" s="149">
        <f t="shared" si="95"/>
        <v>30508906</v>
      </c>
      <c r="F6102" s="149" t="s">
        <v>1250</v>
      </c>
      <c r="G6102" s="149" t="s">
        <v>8215</v>
      </c>
      <c r="H6102" s="149" t="s">
        <v>12242</v>
      </c>
      <c r="I6102" s="149" t="s">
        <v>12243</v>
      </c>
    </row>
    <row r="6103" spans="1:9" x14ac:dyDescent="0.2">
      <c r="A6103" s="149" t="s">
        <v>2920</v>
      </c>
      <c r="D6103" s="149" t="s">
        <v>12244</v>
      </c>
      <c r="E6103" s="149">
        <f t="shared" si="95"/>
        <v>30508908</v>
      </c>
      <c r="F6103" s="149" t="s">
        <v>1250</v>
      </c>
      <c r="G6103" s="149" t="s">
        <v>8215</v>
      </c>
      <c r="H6103" s="149" t="s">
        <v>12242</v>
      </c>
      <c r="I6103" s="149" t="s">
        <v>12245</v>
      </c>
    </row>
    <row r="6104" spans="1:9" x14ac:dyDescent="0.2">
      <c r="A6104" s="149" t="s">
        <v>2920</v>
      </c>
      <c r="D6104" s="149" t="s">
        <v>12246</v>
      </c>
      <c r="E6104" s="149">
        <f t="shared" si="95"/>
        <v>30508909</v>
      </c>
      <c r="F6104" s="149" t="s">
        <v>1250</v>
      </c>
      <c r="G6104" s="149" t="s">
        <v>8215</v>
      </c>
      <c r="H6104" s="149" t="s">
        <v>12242</v>
      </c>
      <c r="I6104" s="149" t="s">
        <v>12247</v>
      </c>
    </row>
    <row r="6105" spans="1:9" x14ac:dyDescent="0.2">
      <c r="A6105" s="149" t="s">
        <v>2920</v>
      </c>
      <c r="D6105" s="149" t="s">
        <v>12248</v>
      </c>
      <c r="E6105" s="149">
        <f t="shared" si="95"/>
        <v>30508910</v>
      </c>
      <c r="F6105" s="149" t="s">
        <v>1250</v>
      </c>
      <c r="G6105" s="149" t="s">
        <v>8215</v>
      </c>
      <c r="H6105" s="149" t="s">
        <v>12242</v>
      </c>
      <c r="I6105" s="149" t="s">
        <v>12249</v>
      </c>
    </row>
    <row r="6106" spans="1:9" x14ac:dyDescent="0.2">
      <c r="A6106" s="149" t="s">
        <v>2920</v>
      </c>
      <c r="D6106" s="149" t="s">
        <v>12250</v>
      </c>
      <c r="E6106" s="149">
        <f t="shared" si="95"/>
        <v>30508911</v>
      </c>
      <c r="F6106" s="149" t="s">
        <v>1250</v>
      </c>
      <c r="G6106" s="149" t="s">
        <v>8215</v>
      </c>
      <c r="H6106" s="149" t="s">
        <v>12242</v>
      </c>
      <c r="I6106" s="149" t="s">
        <v>12251</v>
      </c>
    </row>
    <row r="6107" spans="1:9" x14ac:dyDescent="0.2">
      <c r="A6107" s="149" t="s">
        <v>2920</v>
      </c>
      <c r="D6107" s="149" t="s">
        <v>12252</v>
      </c>
      <c r="E6107" s="149">
        <f t="shared" si="95"/>
        <v>30508912</v>
      </c>
      <c r="F6107" s="149" t="s">
        <v>1250</v>
      </c>
      <c r="G6107" s="149" t="s">
        <v>8215</v>
      </c>
      <c r="H6107" s="149" t="s">
        <v>12242</v>
      </c>
      <c r="I6107" s="149" t="s">
        <v>12253</v>
      </c>
    </row>
    <row r="6108" spans="1:9" x14ac:dyDescent="0.2">
      <c r="A6108" s="149" t="s">
        <v>2920</v>
      </c>
      <c r="D6108" s="149" t="s">
        <v>12254</v>
      </c>
      <c r="E6108" s="149">
        <f t="shared" si="95"/>
        <v>30508914</v>
      </c>
      <c r="F6108" s="149" t="s">
        <v>1250</v>
      </c>
      <c r="G6108" s="149" t="s">
        <v>8215</v>
      </c>
      <c r="H6108" s="149" t="s">
        <v>12242</v>
      </c>
      <c r="I6108" s="149" t="s">
        <v>12255</v>
      </c>
    </row>
    <row r="6109" spans="1:9" x14ac:dyDescent="0.2">
      <c r="A6109" s="149" t="s">
        <v>2920</v>
      </c>
      <c r="D6109" s="149" t="s">
        <v>9449</v>
      </c>
      <c r="E6109" s="149">
        <f t="shared" si="95"/>
        <v>30508917</v>
      </c>
      <c r="F6109" s="149" t="s">
        <v>1250</v>
      </c>
      <c r="G6109" s="149" t="s">
        <v>8215</v>
      </c>
      <c r="H6109" s="149" t="s">
        <v>12242</v>
      </c>
      <c r="I6109" s="149" t="s">
        <v>9450</v>
      </c>
    </row>
    <row r="6110" spans="1:9" x14ac:dyDescent="0.2">
      <c r="A6110" s="149" t="s">
        <v>2920</v>
      </c>
      <c r="D6110" s="149" t="s">
        <v>9451</v>
      </c>
      <c r="E6110" s="149">
        <f t="shared" si="95"/>
        <v>30508921</v>
      </c>
      <c r="F6110" s="149" t="s">
        <v>1250</v>
      </c>
      <c r="G6110" s="149" t="s">
        <v>8215</v>
      </c>
      <c r="H6110" s="149" t="s">
        <v>12242</v>
      </c>
      <c r="I6110" s="149" t="s">
        <v>14955</v>
      </c>
    </row>
    <row r="6111" spans="1:9" x14ac:dyDescent="0.2">
      <c r="A6111" s="149" t="s">
        <v>2920</v>
      </c>
      <c r="D6111" s="149" t="s">
        <v>14956</v>
      </c>
      <c r="E6111" s="149">
        <f t="shared" si="95"/>
        <v>30508923</v>
      </c>
      <c r="F6111" s="149" t="s">
        <v>1250</v>
      </c>
      <c r="G6111" s="149" t="s">
        <v>8215</v>
      </c>
      <c r="H6111" s="149" t="s">
        <v>12242</v>
      </c>
      <c r="I6111" s="149" t="s">
        <v>14957</v>
      </c>
    </row>
    <row r="6112" spans="1:9" x14ac:dyDescent="0.2">
      <c r="A6112" s="149" t="s">
        <v>2920</v>
      </c>
      <c r="D6112" s="149" t="s">
        <v>14958</v>
      </c>
      <c r="E6112" s="149">
        <f t="shared" si="95"/>
        <v>30508931</v>
      </c>
      <c r="F6112" s="149" t="s">
        <v>1250</v>
      </c>
      <c r="G6112" s="149" t="s">
        <v>8215</v>
      </c>
      <c r="H6112" s="149" t="s">
        <v>12242</v>
      </c>
      <c r="I6112" s="149" t="s">
        <v>14959</v>
      </c>
    </row>
    <row r="6113" spans="1:9" x14ac:dyDescent="0.2">
      <c r="A6113" s="149" t="s">
        <v>2920</v>
      </c>
      <c r="D6113" s="149" t="s">
        <v>14960</v>
      </c>
      <c r="E6113" s="149">
        <f t="shared" si="95"/>
        <v>30508933</v>
      </c>
      <c r="F6113" s="149" t="s">
        <v>1250</v>
      </c>
      <c r="G6113" s="149" t="s">
        <v>8215</v>
      </c>
      <c r="H6113" s="149" t="s">
        <v>12242</v>
      </c>
      <c r="I6113" s="149" t="s">
        <v>14961</v>
      </c>
    </row>
    <row r="6114" spans="1:9" x14ac:dyDescent="0.2">
      <c r="A6114" s="149" t="s">
        <v>2920</v>
      </c>
      <c r="D6114" s="149" t="s">
        <v>14962</v>
      </c>
      <c r="E6114" s="149">
        <f t="shared" si="95"/>
        <v>30508941</v>
      </c>
      <c r="F6114" s="149" t="s">
        <v>1250</v>
      </c>
      <c r="G6114" s="149" t="s">
        <v>8215</v>
      </c>
      <c r="H6114" s="149" t="s">
        <v>12242</v>
      </c>
      <c r="I6114" s="149" t="s">
        <v>14963</v>
      </c>
    </row>
    <row r="6115" spans="1:9" x14ac:dyDescent="0.2">
      <c r="A6115" s="149" t="s">
        <v>2920</v>
      </c>
      <c r="D6115" s="149" t="s">
        <v>14964</v>
      </c>
      <c r="E6115" s="149">
        <f t="shared" si="95"/>
        <v>30508945</v>
      </c>
      <c r="F6115" s="149" t="s">
        <v>1250</v>
      </c>
      <c r="G6115" s="149" t="s">
        <v>8215</v>
      </c>
      <c r="H6115" s="149" t="s">
        <v>12242</v>
      </c>
      <c r="I6115" s="149" t="s">
        <v>14965</v>
      </c>
    </row>
    <row r="6116" spans="1:9" x14ac:dyDescent="0.2">
      <c r="A6116" s="149" t="s">
        <v>2920</v>
      </c>
      <c r="D6116" s="149" t="s">
        <v>14966</v>
      </c>
      <c r="E6116" s="149">
        <f t="shared" si="95"/>
        <v>30508947</v>
      </c>
      <c r="F6116" s="149" t="s">
        <v>1250</v>
      </c>
      <c r="G6116" s="149" t="s">
        <v>8215</v>
      </c>
      <c r="H6116" s="149" t="s">
        <v>12242</v>
      </c>
      <c r="I6116" s="149" t="s">
        <v>12256</v>
      </c>
    </row>
    <row r="6117" spans="1:9" x14ac:dyDescent="0.2">
      <c r="A6117" s="149" t="s">
        <v>2920</v>
      </c>
      <c r="D6117" s="149" t="s">
        <v>12257</v>
      </c>
      <c r="E6117" s="149">
        <f t="shared" si="95"/>
        <v>30508949</v>
      </c>
      <c r="F6117" s="149" t="s">
        <v>1250</v>
      </c>
      <c r="G6117" s="149" t="s">
        <v>8215</v>
      </c>
      <c r="H6117" s="149" t="s">
        <v>12242</v>
      </c>
      <c r="I6117" s="149" t="s">
        <v>9478</v>
      </c>
    </row>
    <row r="6118" spans="1:9" x14ac:dyDescent="0.2">
      <c r="A6118" s="149" t="s">
        <v>2920</v>
      </c>
      <c r="D6118" s="149" t="s">
        <v>9479</v>
      </c>
      <c r="E6118" s="149">
        <f t="shared" si="95"/>
        <v>30508950</v>
      </c>
      <c r="F6118" s="149" t="s">
        <v>1250</v>
      </c>
      <c r="G6118" s="149" t="s">
        <v>8215</v>
      </c>
      <c r="H6118" s="149" t="s">
        <v>12242</v>
      </c>
      <c r="I6118" s="149" t="s">
        <v>9480</v>
      </c>
    </row>
    <row r="6119" spans="1:9" x14ac:dyDescent="0.2">
      <c r="A6119" s="149" t="s">
        <v>2920</v>
      </c>
      <c r="D6119" s="149" t="s">
        <v>9481</v>
      </c>
      <c r="E6119" s="149">
        <f t="shared" si="95"/>
        <v>30508953</v>
      </c>
      <c r="F6119" s="149" t="s">
        <v>1250</v>
      </c>
      <c r="G6119" s="149" t="s">
        <v>8215</v>
      </c>
      <c r="H6119" s="149" t="s">
        <v>12242</v>
      </c>
      <c r="I6119" s="149" t="s">
        <v>9482</v>
      </c>
    </row>
    <row r="6120" spans="1:9" x14ac:dyDescent="0.2">
      <c r="A6120" s="149" t="s">
        <v>2920</v>
      </c>
      <c r="D6120" s="149" t="s">
        <v>9483</v>
      </c>
      <c r="E6120" s="149">
        <f t="shared" si="95"/>
        <v>30508955</v>
      </c>
      <c r="F6120" s="149" t="s">
        <v>1250</v>
      </c>
      <c r="G6120" s="149" t="s">
        <v>8215</v>
      </c>
      <c r="H6120" s="149" t="s">
        <v>12242</v>
      </c>
      <c r="I6120" s="149" t="s">
        <v>6547</v>
      </c>
    </row>
    <row r="6121" spans="1:9" x14ac:dyDescent="0.2">
      <c r="A6121" s="149" t="s">
        <v>2920</v>
      </c>
      <c r="D6121" s="149" t="s">
        <v>9484</v>
      </c>
      <c r="E6121" s="149">
        <f t="shared" si="95"/>
        <v>30508958</v>
      </c>
      <c r="F6121" s="149" t="s">
        <v>1250</v>
      </c>
      <c r="G6121" s="149" t="s">
        <v>8215</v>
      </c>
      <c r="H6121" s="149" t="s">
        <v>12242</v>
      </c>
      <c r="I6121" s="149" t="s">
        <v>9485</v>
      </c>
    </row>
    <row r="6122" spans="1:9" x14ac:dyDescent="0.2">
      <c r="A6122" s="149" t="s">
        <v>2920</v>
      </c>
      <c r="D6122" s="149" t="s">
        <v>9486</v>
      </c>
      <c r="E6122" s="149">
        <f t="shared" si="95"/>
        <v>30508961</v>
      </c>
      <c r="F6122" s="149" t="s">
        <v>1250</v>
      </c>
      <c r="G6122" s="149" t="s">
        <v>8215</v>
      </c>
      <c r="H6122" s="149" t="s">
        <v>12242</v>
      </c>
      <c r="I6122" s="149" t="s">
        <v>9487</v>
      </c>
    </row>
    <row r="6123" spans="1:9" x14ac:dyDescent="0.2">
      <c r="A6123" s="149" t="s">
        <v>2920</v>
      </c>
      <c r="D6123" s="149" t="s">
        <v>9488</v>
      </c>
      <c r="E6123" s="149">
        <f t="shared" si="95"/>
        <v>30508971</v>
      </c>
      <c r="F6123" s="149" t="s">
        <v>1250</v>
      </c>
      <c r="G6123" s="149" t="s">
        <v>8215</v>
      </c>
      <c r="H6123" s="149" t="s">
        <v>12242</v>
      </c>
      <c r="I6123" s="149" t="s">
        <v>6582</v>
      </c>
    </row>
    <row r="6124" spans="1:9" x14ac:dyDescent="0.2">
      <c r="A6124" s="149" t="s">
        <v>2920</v>
      </c>
      <c r="D6124" s="149" t="s">
        <v>6583</v>
      </c>
      <c r="E6124" s="149">
        <f t="shared" si="95"/>
        <v>30508973</v>
      </c>
      <c r="F6124" s="149" t="s">
        <v>1250</v>
      </c>
      <c r="G6124" s="149" t="s">
        <v>8215</v>
      </c>
      <c r="H6124" s="149" t="s">
        <v>12242</v>
      </c>
      <c r="I6124" s="149" t="s">
        <v>6584</v>
      </c>
    </row>
    <row r="6125" spans="1:9" x14ac:dyDescent="0.2">
      <c r="A6125" s="149" t="s">
        <v>2920</v>
      </c>
      <c r="D6125" s="149" t="s">
        <v>6585</v>
      </c>
      <c r="E6125" s="149">
        <f t="shared" si="95"/>
        <v>30508982</v>
      </c>
      <c r="F6125" s="149" t="s">
        <v>1250</v>
      </c>
      <c r="G6125" s="149" t="s">
        <v>8215</v>
      </c>
      <c r="H6125" s="149" t="s">
        <v>12242</v>
      </c>
      <c r="I6125" s="149" t="s">
        <v>6586</v>
      </c>
    </row>
    <row r="6126" spans="1:9" x14ac:dyDescent="0.2">
      <c r="A6126" s="149" t="s">
        <v>2920</v>
      </c>
      <c r="D6126" s="149" t="s">
        <v>6587</v>
      </c>
      <c r="E6126" s="149">
        <f t="shared" si="95"/>
        <v>30508985</v>
      </c>
      <c r="F6126" s="149" t="s">
        <v>1250</v>
      </c>
      <c r="G6126" s="149" t="s">
        <v>8215</v>
      </c>
      <c r="H6126" s="149" t="s">
        <v>12242</v>
      </c>
      <c r="I6126" s="149" t="s">
        <v>6588</v>
      </c>
    </row>
    <row r="6127" spans="1:9" x14ac:dyDescent="0.2">
      <c r="A6127" s="149" t="s">
        <v>2920</v>
      </c>
      <c r="D6127" s="149" t="s">
        <v>6589</v>
      </c>
      <c r="E6127" s="149">
        <f t="shared" si="95"/>
        <v>30508988</v>
      </c>
      <c r="F6127" s="149" t="s">
        <v>1250</v>
      </c>
      <c r="G6127" s="149" t="s">
        <v>8215</v>
      </c>
      <c r="H6127" s="149" t="s">
        <v>12242</v>
      </c>
      <c r="I6127" s="149" t="s">
        <v>6886</v>
      </c>
    </row>
    <row r="6128" spans="1:9" x14ac:dyDescent="0.2">
      <c r="A6128" s="149" t="s">
        <v>2920</v>
      </c>
      <c r="D6128" s="149" t="s">
        <v>6590</v>
      </c>
      <c r="E6128" s="149">
        <f t="shared" si="95"/>
        <v>30509001</v>
      </c>
      <c r="F6128" s="149" t="s">
        <v>1250</v>
      </c>
      <c r="G6128" s="149" t="s">
        <v>8215</v>
      </c>
      <c r="H6128" s="149" t="s">
        <v>6591</v>
      </c>
      <c r="I6128" s="149" t="s">
        <v>14589</v>
      </c>
    </row>
    <row r="6129" spans="1:9" x14ac:dyDescent="0.2">
      <c r="A6129" s="149" t="s">
        <v>2920</v>
      </c>
      <c r="D6129" s="149" t="s">
        <v>6592</v>
      </c>
      <c r="E6129" s="149">
        <f t="shared" si="95"/>
        <v>30509002</v>
      </c>
      <c r="F6129" s="149" t="s">
        <v>1250</v>
      </c>
      <c r="G6129" s="149" t="s">
        <v>8215</v>
      </c>
      <c r="H6129" s="149" t="s">
        <v>6591</v>
      </c>
      <c r="I6129" s="149" t="s">
        <v>6593</v>
      </c>
    </row>
    <row r="6130" spans="1:9" x14ac:dyDescent="0.2">
      <c r="A6130" s="149" t="s">
        <v>2920</v>
      </c>
      <c r="D6130" s="149" t="s">
        <v>6594</v>
      </c>
      <c r="E6130" s="149">
        <f t="shared" si="95"/>
        <v>30509101</v>
      </c>
      <c r="F6130" s="149" t="s">
        <v>1250</v>
      </c>
      <c r="G6130" s="149" t="s">
        <v>8215</v>
      </c>
      <c r="H6130" s="149" t="s">
        <v>6595</v>
      </c>
      <c r="I6130" s="149" t="s">
        <v>14589</v>
      </c>
    </row>
    <row r="6131" spans="1:9" x14ac:dyDescent="0.2">
      <c r="A6131" s="149" t="s">
        <v>2920</v>
      </c>
      <c r="D6131" s="149" t="s">
        <v>6596</v>
      </c>
      <c r="E6131" s="149">
        <f t="shared" si="95"/>
        <v>30509201</v>
      </c>
      <c r="F6131" s="149" t="s">
        <v>1250</v>
      </c>
      <c r="G6131" s="149" t="s">
        <v>8215</v>
      </c>
      <c r="H6131" s="149" t="s">
        <v>6597</v>
      </c>
      <c r="I6131" s="149" t="s">
        <v>6598</v>
      </c>
    </row>
    <row r="6132" spans="1:9" x14ac:dyDescent="0.2">
      <c r="A6132" s="149" t="s">
        <v>2920</v>
      </c>
      <c r="D6132" s="149" t="s">
        <v>6599</v>
      </c>
      <c r="E6132" s="149">
        <f t="shared" si="95"/>
        <v>30509202</v>
      </c>
      <c r="F6132" s="149" t="s">
        <v>1250</v>
      </c>
      <c r="G6132" s="149" t="s">
        <v>8215</v>
      </c>
      <c r="H6132" s="149" t="s">
        <v>6597</v>
      </c>
      <c r="I6132" s="149" t="s">
        <v>6600</v>
      </c>
    </row>
    <row r="6133" spans="1:9" x14ac:dyDescent="0.2">
      <c r="A6133" s="149" t="s">
        <v>2920</v>
      </c>
      <c r="D6133" s="149" t="s">
        <v>6601</v>
      </c>
      <c r="E6133" s="149">
        <f t="shared" si="95"/>
        <v>30509203</v>
      </c>
      <c r="F6133" s="149" t="s">
        <v>1250</v>
      </c>
      <c r="G6133" s="149" t="s">
        <v>8215</v>
      </c>
      <c r="H6133" s="149" t="s">
        <v>6597</v>
      </c>
      <c r="I6133" s="149" t="s">
        <v>6602</v>
      </c>
    </row>
    <row r="6134" spans="1:9" x14ac:dyDescent="0.2">
      <c r="A6134" s="149" t="s">
        <v>2920</v>
      </c>
      <c r="D6134" s="149" t="s">
        <v>6603</v>
      </c>
      <c r="E6134" s="149">
        <f t="shared" si="95"/>
        <v>30509204</v>
      </c>
      <c r="F6134" s="149" t="s">
        <v>1250</v>
      </c>
      <c r="G6134" s="149" t="s">
        <v>8215</v>
      </c>
      <c r="H6134" s="149" t="s">
        <v>6597</v>
      </c>
      <c r="I6134" s="149" t="s">
        <v>1273</v>
      </c>
    </row>
    <row r="6135" spans="1:9" x14ac:dyDescent="0.2">
      <c r="A6135" s="149" t="s">
        <v>2920</v>
      </c>
      <c r="D6135" s="149" t="s">
        <v>6604</v>
      </c>
      <c r="E6135" s="149">
        <f t="shared" si="95"/>
        <v>30509205</v>
      </c>
      <c r="F6135" s="149" t="s">
        <v>1250</v>
      </c>
      <c r="G6135" s="149" t="s">
        <v>8215</v>
      </c>
      <c r="H6135" s="149" t="s">
        <v>6597</v>
      </c>
      <c r="I6135" s="149" t="s">
        <v>3889</v>
      </c>
    </row>
    <row r="6136" spans="1:9" x14ac:dyDescent="0.2">
      <c r="A6136" s="149" t="s">
        <v>2920</v>
      </c>
      <c r="D6136" s="149" t="s">
        <v>6605</v>
      </c>
      <c r="E6136" s="149">
        <f t="shared" si="95"/>
        <v>30510001</v>
      </c>
      <c r="F6136" s="149" t="s">
        <v>1250</v>
      </c>
      <c r="G6136" s="149" t="s">
        <v>8215</v>
      </c>
      <c r="H6136" s="149" t="s">
        <v>6606</v>
      </c>
      <c r="I6136" s="149" t="s">
        <v>6790</v>
      </c>
    </row>
    <row r="6137" spans="1:9" x14ac:dyDescent="0.2">
      <c r="A6137" s="149" t="s">
        <v>2920</v>
      </c>
      <c r="D6137" s="149" t="s">
        <v>6607</v>
      </c>
      <c r="E6137" s="149">
        <f t="shared" si="95"/>
        <v>30510002</v>
      </c>
      <c r="F6137" s="149" t="s">
        <v>1250</v>
      </c>
      <c r="G6137" s="149" t="s">
        <v>8215</v>
      </c>
      <c r="H6137" s="149" t="s">
        <v>6606</v>
      </c>
      <c r="I6137" s="149" t="s">
        <v>1275</v>
      </c>
    </row>
    <row r="6138" spans="1:9" x14ac:dyDescent="0.2">
      <c r="A6138" s="149" t="s">
        <v>2920</v>
      </c>
      <c r="D6138" s="149" t="s">
        <v>6608</v>
      </c>
      <c r="E6138" s="149">
        <f t="shared" si="95"/>
        <v>30510003</v>
      </c>
      <c r="F6138" s="149" t="s">
        <v>1250</v>
      </c>
      <c r="G6138" s="149" t="s">
        <v>8215</v>
      </c>
      <c r="H6138" s="149" t="s">
        <v>6606</v>
      </c>
      <c r="I6138" s="149" t="s">
        <v>6609</v>
      </c>
    </row>
    <row r="6139" spans="1:9" x14ac:dyDescent="0.2">
      <c r="A6139" s="149" t="s">
        <v>2920</v>
      </c>
      <c r="D6139" s="149" t="s">
        <v>6610</v>
      </c>
      <c r="E6139" s="149">
        <f t="shared" si="95"/>
        <v>30510004</v>
      </c>
      <c r="F6139" s="149" t="s">
        <v>1250</v>
      </c>
      <c r="G6139" s="149" t="s">
        <v>8215</v>
      </c>
      <c r="H6139" s="149" t="s">
        <v>6606</v>
      </c>
      <c r="I6139" s="149" t="s">
        <v>1273</v>
      </c>
    </row>
    <row r="6140" spans="1:9" x14ac:dyDescent="0.2">
      <c r="A6140" s="149" t="s">
        <v>2920</v>
      </c>
      <c r="D6140" s="149" t="s">
        <v>3630</v>
      </c>
      <c r="E6140" s="149">
        <f t="shared" si="95"/>
        <v>30510005</v>
      </c>
      <c r="F6140" s="149" t="s">
        <v>1250</v>
      </c>
      <c r="G6140" s="149" t="s">
        <v>8215</v>
      </c>
      <c r="H6140" s="149" t="s">
        <v>6606</v>
      </c>
      <c r="I6140" s="149" t="s">
        <v>6056</v>
      </c>
    </row>
    <row r="6141" spans="1:9" x14ac:dyDescent="0.2">
      <c r="A6141" s="149" t="s">
        <v>2920</v>
      </c>
      <c r="D6141" s="149" t="s">
        <v>3631</v>
      </c>
      <c r="E6141" s="149">
        <f t="shared" si="95"/>
        <v>30510006</v>
      </c>
      <c r="F6141" s="149" t="s">
        <v>1250</v>
      </c>
      <c r="G6141" s="149" t="s">
        <v>8215</v>
      </c>
      <c r="H6141" s="149" t="s">
        <v>6606</v>
      </c>
      <c r="I6141" s="149" t="s">
        <v>6065</v>
      </c>
    </row>
    <row r="6142" spans="1:9" x14ac:dyDescent="0.2">
      <c r="A6142" s="149" t="s">
        <v>2920</v>
      </c>
      <c r="D6142" s="149" t="s">
        <v>3632</v>
      </c>
      <c r="E6142" s="149">
        <f t="shared" si="95"/>
        <v>30510007</v>
      </c>
      <c r="F6142" s="149" t="s">
        <v>1250</v>
      </c>
      <c r="G6142" s="149" t="s">
        <v>8215</v>
      </c>
      <c r="H6142" s="149" t="s">
        <v>6606</v>
      </c>
      <c r="I6142" s="149" t="s">
        <v>6067</v>
      </c>
    </row>
    <row r="6143" spans="1:9" x14ac:dyDescent="0.2">
      <c r="A6143" s="149" t="s">
        <v>2920</v>
      </c>
      <c r="D6143" s="149" t="s">
        <v>3633</v>
      </c>
      <c r="E6143" s="149">
        <f t="shared" si="95"/>
        <v>30510101</v>
      </c>
      <c r="F6143" s="149" t="s">
        <v>1250</v>
      </c>
      <c r="G6143" s="149" t="s">
        <v>8215</v>
      </c>
      <c r="H6143" s="149" t="s">
        <v>3634</v>
      </c>
      <c r="I6143" s="149" t="s">
        <v>4184</v>
      </c>
    </row>
    <row r="6144" spans="1:9" x14ac:dyDescent="0.2">
      <c r="A6144" s="149" t="s">
        <v>2920</v>
      </c>
      <c r="D6144" s="149" t="s">
        <v>3635</v>
      </c>
      <c r="E6144" s="149">
        <f t="shared" si="95"/>
        <v>30510102</v>
      </c>
      <c r="F6144" s="149" t="s">
        <v>1250</v>
      </c>
      <c r="G6144" s="149" t="s">
        <v>8215</v>
      </c>
      <c r="H6144" s="149" t="s">
        <v>3634</v>
      </c>
      <c r="I6144" s="149" t="s">
        <v>685</v>
      </c>
    </row>
    <row r="6145" spans="1:9" x14ac:dyDescent="0.2">
      <c r="A6145" s="149" t="s">
        <v>2920</v>
      </c>
      <c r="D6145" s="149" t="s">
        <v>3636</v>
      </c>
      <c r="E6145" s="149">
        <f t="shared" si="95"/>
        <v>30510103</v>
      </c>
      <c r="F6145" s="149" t="s">
        <v>1250</v>
      </c>
      <c r="G6145" s="149" t="s">
        <v>8215</v>
      </c>
      <c r="H6145" s="149" t="s">
        <v>3634</v>
      </c>
      <c r="I6145" s="149" t="s">
        <v>687</v>
      </c>
    </row>
    <row r="6146" spans="1:9" x14ac:dyDescent="0.2">
      <c r="A6146" s="149" t="s">
        <v>2920</v>
      </c>
      <c r="D6146" s="149" t="s">
        <v>3637</v>
      </c>
      <c r="E6146" s="149">
        <f t="shared" ref="E6146:E6209" si="96">VALUE(D6146)</f>
        <v>30510104</v>
      </c>
      <c r="F6146" s="149" t="s">
        <v>1250</v>
      </c>
      <c r="G6146" s="149" t="s">
        <v>8215</v>
      </c>
      <c r="H6146" s="149" t="s">
        <v>3634</v>
      </c>
      <c r="I6146" s="149" t="s">
        <v>1524</v>
      </c>
    </row>
    <row r="6147" spans="1:9" x14ac:dyDescent="0.2">
      <c r="A6147" s="149" t="s">
        <v>2920</v>
      </c>
      <c r="D6147" s="149" t="s">
        <v>3638</v>
      </c>
      <c r="E6147" s="149">
        <f t="shared" si="96"/>
        <v>30510105</v>
      </c>
      <c r="F6147" s="149" t="s">
        <v>1250</v>
      </c>
      <c r="G6147" s="149" t="s">
        <v>8215</v>
      </c>
      <c r="H6147" s="149" t="s">
        <v>3634</v>
      </c>
      <c r="I6147" s="149" t="s">
        <v>693</v>
      </c>
    </row>
    <row r="6148" spans="1:9" x14ac:dyDescent="0.2">
      <c r="A6148" s="149" t="s">
        <v>2920</v>
      </c>
      <c r="D6148" s="149" t="s">
        <v>3639</v>
      </c>
      <c r="E6148" s="149">
        <f t="shared" si="96"/>
        <v>30510106</v>
      </c>
      <c r="F6148" s="149" t="s">
        <v>1250</v>
      </c>
      <c r="G6148" s="149" t="s">
        <v>8215</v>
      </c>
      <c r="H6148" s="149" t="s">
        <v>3634</v>
      </c>
      <c r="I6148" s="149" t="s">
        <v>870</v>
      </c>
    </row>
    <row r="6149" spans="1:9" x14ac:dyDescent="0.2">
      <c r="A6149" s="149" t="s">
        <v>2920</v>
      </c>
      <c r="D6149" s="149" t="s">
        <v>3640</v>
      </c>
      <c r="E6149" s="149">
        <f t="shared" si="96"/>
        <v>30510107</v>
      </c>
      <c r="F6149" s="149" t="s">
        <v>1250</v>
      </c>
      <c r="G6149" s="149" t="s">
        <v>8215</v>
      </c>
      <c r="H6149" s="149" t="s">
        <v>3634</v>
      </c>
      <c r="I6149" s="149" t="s">
        <v>3641</v>
      </c>
    </row>
    <row r="6150" spans="1:9" x14ac:dyDescent="0.2">
      <c r="A6150" s="149" t="s">
        <v>2920</v>
      </c>
      <c r="D6150" s="149" t="s">
        <v>3642</v>
      </c>
      <c r="E6150" s="149">
        <f t="shared" si="96"/>
        <v>30510108</v>
      </c>
      <c r="F6150" s="149" t="s">
        <v>1250</v>
      </c>
      <c r="G6150" s="149" t="s">
        <v>8215</v>
      </c>
      <c r="H6150" s="149" t="s">
        <v>3634</v>
      </c>
      <c r="I6150" s="149" t="s">
        <v>3643</v>
      </c>
    </row>
    <row r="6151" spans="1:9" x14ac:dyDescent="0.2">
      <c r="A6151" s="149" t="s">
        <v>2920</v>
      </c>
      <c r="D6151" s="149" t="s">
        <v>3644</v>
      </c>
      <c r="E6151" s="149">
        <f t="shared" si="96"/>
        <v>30510196</v>
      </c>
      <c r="F6151" s="149" t="s">
        <v>1250</v>
      </c>
      <c r="G6151" s="149" t="s">
        <v>8215</v>
      </c>
      <c r="H6151" s="149" t="s">
        <v>3634</v>
      </c>
      <c r="I6151" s="149" t="s">
        <v>3645</v>
      </c>
    </row>
    <row r="6152" spans="1:9" x14ac:dyDescent="0.2">
      <c r="A6152" s="149" t="s">
        <v>2920</v>
      </c>
      <c r="D6152" s="149" t="s">
        <v>3646</v>
      </c>
      <c r="E6152" s="149">
        <f t="shared" si="96"/>
        <v>30510197</v>
      </c>
      <c r="F6152" s="149" t="s">
        <v>1250</v>
      </c>
      <c r="G6152" s="149" t="s">
        <v>8215</v>
      </c>
      <c r="H6152" s="149" t="s">
        <v>3634</v>
      </c>
      <c r="I6152" s="149" t="s">
        <v>3647</v>
      </c>
    </row>
    <row r="6153" spans="1:9" x14ac:dyDescent="0.2">
      <c r="A6153" s="149" t="s">
        <v>2920</v>
      </c>
      <c r="D6153" s="149" t="s">
        <v>3648</v>
      </c>
      <c r="E6153" s="149">
        <f t="shared" si="96"/>
        <v>30510198</v>
      </c>
      <c r="F6153" s="149" t="s">
        <v>1250</v>
      </c>
      <c r="G6153" s="149" t="s">
        <v>8215</v>
      </c>
      <c r="H6153" s="149" t="s">
        <v>3634</v>
      </c>
      <c r="I6153" s="149" t="s">
        <v>6657</v>
      </c>
    </row>
    <row r="6154" spans="1:9" x14ac:dyDescent="0.2">
      <c r="A6154" s="149" t="s">
        <v>2920</v>
      </c>
      <c r="D6154" s="149" t="s">
        <v>6658</v>
      </c>
      <c r="E6154" s="149">
        <f t="shared" si="96"/>
        <v>30510199</v>
      </c>
      <c r="F6154" s="149" t="s">
        <v>1250</v>
      </c>
      <c r="G6154" s="149" t="s">
        <v>8215</v>
      </c>
      <c r="H6154" s="149" t="s">
        <v>3634</v>
      </c>
      <c r="I6154" s="149" t="s">
        <v>6243</v>
      </c>
    </row>
    <row r="6155" spans="1:9" x14ac:dyDescent="0.2">
      <c r="A6155" s="149" t="s">
        <v>2920</v>
      </c>
      <c r="D6155" s="149" t="s">
        <v>6659</v>
      </c>
      <c r="E6155" s="149">
        <f t="shared" si="96"/>
        <v>30510201</v>
      </c>
      <c r="F6155" s="149" t="s">
        <v>1250</v>
      </c>
      <c r="G6155" s="149" t="s">
        <v>8215</v>
      </c>
      <c r="H6155" s="149" t="s">
        <v>6660</v>
      </c>
      <c r="I6155" s="149" t="s">
        <v>4184</v>
      </c>
    </row>
    <row r="6156" spans="1:9" x14ac:dyDescent="0.2">
      <c r="A6156" s="149" t="s">
        <v>2920</v>
      </c>
      <c r="D6156" s="149" t="s">
        <v>6661</v>
      </c>
      <c r="E6156" s="149">
        <f t="shared" si="96"/>
        <v>30510202</v>
      </c>
      <c r="F6156" s="149" t="s">
        <v>1250</v>
      </c>
      <c r="G6156" s="149" t="s">
        <v>8215</v>
      </c>
      <c r="H6156" s="149" t="s">
        <v>6660</v>
      </c>
      <c r="I6156" s="149" t="s">
        <v>685</v>
      </c>
    </row>
    <row r="6157" spans="1:9" x14ac:dyDescent="0.2">
      <c r="A6157" s="149" t="s">
        <v>2920</v>
      </c>
      <c r="D6157" s="149" t="s">
        <v>6662</v>
      </c>
      <c r="E6157" s="149">
        <f t="shared" si="96"/>
        <v>30510203</v>
      </c>
      <c r="F6157" s="149" t="s">
        <v>1250</v>
      </c>
      <c r="G6157" s="149" t="s">
        <v>8215</v>
      </c>
      <c r="H6157" s="149" t="s">
        <v>6660</v>
      </c>
      <c r="I6157" s="149" t="s">
        <v>687</v>
      </c>
    </row>
    <row r="6158" spans="1:9" x14ac:dyDescent="0.2">
      <c r="A6158" s="149" t="s">
        <v>2920</v>
      </c>
      <c r="D6158" s="149" t="s">
        <v>6663</v>
      </c>
      <c r="E6158" s="149">
        <f t="shared" si="96"/>
        <v>30510204</v>
      </c>
      <c r="F6158" s="149" t="s">
        <v>1250</v>
      </c>
      <c r="G6158" s="149" t="s">
        <v>8215</v>
      </c>
      <c r="H6158" s="149" t="s">
        <v>6660</v>
      </c>
      <c r="I6158" s="149" t="s">
        <v>1524</v>
      </c>
    </row>
    <row r="6159" spans="1:9" x14ac:dyDescent="0.2">
      <c r="A6159" s="149" t="s">
        <v>2920</v>
      </c>
      <c r="D6159" s="149" t="s">
        <v>6664</v>
      </c>
      <c r="E6159" s="149">
        <f t="shared" si="96"/>
        <v>30510205</v>
      </c>
      <c r="F6159" s="149" t="s">
        <v>1250</v>
      </c>
      <c r="G6159" s="149" t="s">
        <v>8215</v>
      </c>
      <c r="H6159" s="149" t="s">
        <v>6660</v>
      </c>
      <c r="I6159" s="149" t="s">
        <v>693</v>
      </c>
    </row>
    <row r="6160" spans="1:9" x14ac:dyDescent="0.2">
      <c r="A6160" s="149" t="s">
        <v>2920</v>
      </c>
      <c r="D6160" s="149" t="s">
        <v>6665</v>
      </c>
      <c r="E6160" s="149">
        <f t="shared" si="96"/>
        <v>30510206</v>
      </c>
      <c r="F6160" s="149" t="s">
        <v>1250</v>
      </c>
      <c r="G6160" s="149" t="s">
        <v>8215</v>
      </c>
      <c r="H6160" s="149" t="s">
        <v>6660</v>
      </c>
      <c r="I6160" s="149" t="s">
        <v>870</v>
      </c>
    </row>
    <row r="6161" spans="1:9" x14ac:dyDescent="0.2">
      <c r="A6161" s="149" t="s">
        <v>2920</v>
      </c>
      <c r="D6161" s="149" t="s">
        <v>6666</v>
      </c>
      <c r="E6161" s="149">
        <f t="shared" si="96"/>
        <v>30510207</v>
      </c>
      <c r="F6161" s="149" t="s">
        <v>1250</v>
      </c>
      <c r="G6161" s="149" t="s">
        <v>8215</v>
      </c>
      <c r="H6161" s="149" t="s">
        <v>6660</v>
      </c>
      <c r="I6161" s="149" t="s">
        <v>3641</v>
      </c>
    </row>
    <row r="6162" spans="1:9" x14ac:dyDescent="0.2">
      <c r="A6162" s="149" t="s">
        <v>2920</v>
      </c>
      <c r="D6162" s="149" t="s">
        <v>6667</v>
      </c>
      <c r="E6162" s="149">
        <f t="shared" si="96"/>
        <v>30510208</v>
      </c>
      <c r="F6162" s="149" t="s">
        <v>1250</v>
      </c>
      <c r="G6162" s="149" t="s">
        <v>8215</v>
      </c>
      <c r="H6162" s="149" t="s">
        <v>6660</v>
      </c>
      <c r="I6162" s="149" t="s">
        <v>3643</v>
      </c>
    </row>
    <row r="6163" spans="1:9" x14ac:dyDescent="0.2">
      <c r="A6163" s="149" t="s">
        <v>2920</v>
      </c>
      <c r="D6163" s="149" t="s">
        <v>6668</v>
      </c>
      <c r="E6163" s="149">
        <f t="shared" si="96"/>
        <v>30510209</v>
      </c>
      <c r="F6163" s="149" t="s">
        <v>1250</v>
      </c>
      <c r="G6163" s="149" t="s">
        <v>8215</v>
      </c>
      <c r="H6163" s="149" t="s">
        <v>6660</v>
      </c>
      <c r="I6163" s="149" t="s">
        <v>695</v>
      </c>
    </row>
    <row r="6164" spans="1:9" x14ac:dyDescent="0.2">
      <c r="A6164" s="149" t="s">
        <v>2920</v>
      </c>
      <c r="D6164" s="149" t="s">
        <v>6669</v>
      </c>
      <c r="E6164" s="149">
        <f t="shared" si="96"/>
        <v>30510296</v>
      </c>
      <c r="F6164" s="149" t="s">
        <v>1250</v>
      </c>
      <c r="G6164" s="149" t="s">
        <v>8215</v>
      </c>
      <c r="H6164" s="149" t="s">
        <v>6660</v>
      </c>
      <c r="I6164" s="149" t="s">
        <v>3645</v>
      </c>
    </row>
    <row r="6165" spans="1:9" x14ac:dyDescent="0.2">
      <c r="A6165" s="149" t="s">
        <v>2920</v>
      </c>
      <c r="D6165" s="149" t="s">
        <v>6670</v>
      </c>
      <c r="E6165" s="149">
        <f t="shared" si="96"/>
        <v>30510297</v>
      </c>
      <c r="F6165" s="149" t="s">
        <v>1250</v>
      </c>
      <c r="G6165" s="149" t="s">
        <v>8215</v>
      </c>
      <c r="H6165" s="149" t="s">
        <v>6660</v>
      </c>
      <c r="I6165" s="149" t="s">
        <v>3647</v>
      </c>
    </row>
    <row r="6166" spans="1:9" x14ac:dyDescent="0.2">
      <c r="A6166" s="149" t="s">
        <v>2920</v>
      </c>
      <c r="D6166" s="149" t="s">
        <v>6671</v>
      </c>
      <c r="E6166" s="149">
        <f t="shared" si="96"/>
        <v>30510298</v>
      </c>
      <c r="F6166" s="149" t="s">
        <v>1250</v>
      </c>
      <c r="G6166" s="149" t="s">
        <v>8215</v>
      </c>
      <c r="H6166" s="149" t="s">
        <v>6660</v>
      </c>
      <c r="I6166" s="149" t="s">
        <v>6657</v>
      </c>
    </row>
    <row r="6167" spans="1:9" x14ac:dyDescent="0.2">
      <c r="A6167" s="149" t="s">
        <v>2920</v>
      </c>
      <c r="D6167" s="149" t="s">
        <v>6672</v>
      </c>
      <c r="E6167" s="149">
        <f t="shared" si="96"/>
        <v>30510299</v>
      </c>
      <c r="F6167" s="149" t="s">
        <v>1250</v>
      </c>
      <c r="G6167" s="149" t="s">
        <v>8215</v>
      </c>
      <c r="H6167" s="149" t="s">
        <v>6660</v>
      </c>
      <c r="I6167" s="149" t="s">
        <v>6243</v>
      </c>
    </row>
    <row r="6168" spans="1:9" x14ac:dyDescent="0.2">
      <c r="A6168" s="149" t="s">
        <v>2920</v>
      </c>
      <c r="D6168" s="149" t="s">
        <v>6673</v>
      </c>
      <c r="E6168" s="149">
        <f t="shared" si="96"/>
        <v>30510301</v>
      </c>
      <c r="F6168" s="149" t="s">
        <v>1250</v>
      </c>
      <c r="G6168" s="149" t="s">
        <v>8215</v>
      </c>
      <c r="H6168" s="149" t="s">
        <v>6674</v>
      </c>
      <c r="I6168" s="149" t="s">
        <v>4184</v>
      </c>
    </row>
    <row r="6169" spans="1:9" x14ac:dyDescent="0.2">
      <c r="A6169" s="149" t="s">
        <v>2920</v>
      </c>
      <c r="D6169" s="149" t="s">
        <v>6675</v>
      </c>
      <c r="E6169" s="149">
        <f t="shared" si="96"/>
        <v>30510302</v>
      </c>
      <c r="F6169" s="149" t="s">
        <v>1250</v>
      </c>
      <c r="G6169" s="149" t="s">
        <v>8215</v>
      </c>
      <c r="H6169" s="149" t="s">
        <v>6674</v>
      </c>
      <c r="I6169" s="149" t="s">
        <v>685</v>
      </c>
    </row>
    <row r="6170" spans="1:9" x14ac:dyDescent="0.2">
      <c r="A6170" s="149" t="s">
        <v>2920</v>
      </c>
      <c r="D6170" s="149" t="s">
        <v>6676</v>
      </c>
      <c r="E6170" s="149">
        <f t="shared" si="96"/>
        <v>30510303</v>
      </c>
      <c r="F6170" s="149" t="s">
        <v>1250</v>
      </c>
      <c r="G6170" s="149" t="s">
        <v>8215</v>
      </c>
      <c r="H6170" s="149" t="s">
        <v>6674</v>
      </c>
      <c r="I6170" s="149" t="s">
        <v>687</v>
      </c>
    </row>
    <row r="6171" spans="1:9" x14ac:dyDescent="0.2">
      <c r="A6171" s="149" t="s">
        <v>2920</v>
      </c>
      <c r="D6171" s="149" t="s">
        <v>6677</v>
      </c>
      <c r="E6171" s="149">
        <f t="shared" si="96"/>
        <v>30510304</v>
      </c>
      <c r="F6171" s="149" t="s">
        <v>1250</v>
      </c>
      <c r="G6171" s="149" t="s">
        <v>8215</v>
      </c>
      <c r="H6171" s="149" t="s">
        <v>6674</v>
      </c>
      <c r="I6171" s="149" t="s">
        <v>1524</v>
      </c>
    </row>
    <row r="6172" spans="1:9" x14ac:dyDescent="0.2">
      <c r="A6172" s="149" t="s">
        <v>2920</v>
      </c>
      <c r="D6172" s="149" t="s">
        <v>6678</v>
      </c>
      <c r="E6172" s="149">
        <f t="shared" si="96"/>
        <v>30510305</v>
      </c>
      <c r="F6172" s="149" t="s">
        <v>1250</v>
      </c>
      <c r="G6172" s="149" t="s">
        <v>8215</v>
      </c>
      <c r="H6172" s="149" t="s">
        <v>6674</v>
      </c>
      <c r="I6172" s="149" t="s">
        <v>693</v>
      </c>
    </row>
    <row r="6173" spans="1:9" x14ac:dyDescent="0.2">
      <c r="A6173" s="149" t="s">
        <v>2920</v>
      </c>
      <c r="D6173" s="149" t="s">
        <v>6679</v>
      </c>
      <c r="E6173" s="149">
        <f t="shared" si="96"/>
        <v>30510306</v>
      </c>
      <c r="F6173" s="149" t="s">
        <v>1250</v>
      </c>
      <c r="G6173" s="149" t="s">
        <v>8215</v>
      </c>
      <c r="H6173" s="149" t="s">
        <v>6674</v>
      </c>
      <c r="I6173" s="149" t="s">
        <v>870</v>
      </c>
    </row>
    <row r="6174" spans="1:9" x14ac:dyDescent="0.2">
      <c r="A6174" s="149" t="s">
        <v>2920</v>
      </c>
      <c r="D6174" s="149" t="s">
        <v>6680</v>
      </c>
      <c r="E6174" s="149">
        <f t="shared" si="96"/>
        <v>30510307</v>
      </c>
      <c r="F6174" s="149" t="s">
        <v>1250</v>
      </c>
      <c r="G6174" s="149" t="s">
        <v>8215</v>
      </c>
      <c r="H6174" s="149" t="s">
        <v>6674</v>
      </c>
      <c r="I6174" s="149" t="s">
        <v>3641</v>
      </c>
    </row>
    <row r="6175" spans="1:9" x14ac:dyDescent="0.2">
      <c r="A6175" s="149" t="s">
        <v>2920</v>
      </c>
      <c r="D6175" s="149" t="s">
        <v>6681</v>
      </c>
      <c r="E6175" s="149">
        <f t="shared" si="96"/>
        <v>30510308</v>
      </c>
      <c r="F6175" s="149" t="s">
        <v>1250</v>
      </c>
      <c r="G6175" s="149" t="s">
        <v>8215</v>
      </c>
      <c r="H6175" s="149" t="s">
        <v>6674</v>
      </c>
      <c r="I6175" s="149" t="s">
        <v>3643</v>
      </c>
    </row>
    <row r="6176" spans="1:9" x14ac:dyDescent="0.2">
      <c r="A6176" s="149" t="s">
        <v>2920</v>
      </c>
      <c r="D6176" s="149" t="s">
        <v>6682</v>
      </c>
      <c r="E6176" s="149">
        <f t="shared" si="96"/>
        <v>30510309</v>
      </c>
      <c r="F6176" s="149" t="s">
        <v>1250</v>
      </c>
      <c r="G6176" s="149" t="s">
        <v>8215</v>
      </c>
      <c r="H6176" s="149" t="s">
        <v>6674</v>
      </c>
      <c r="I6176" s="149" t="s">
        <v>695</v>
      </c>
    </row>
    <row r="6177" spans="1:9" x14ac:dyDescent="0.2">
      <c r="A6177" s="149" t="s">
        <v>2920</v>
      </c>
      <c r="D6177" s="149" t="s">
        <v>6683</v>
      </c>
      <c r="E6177" s="149">
        <f t="shared" si="96"/>
        <v>30510310</v>
      </c>
      <c r="F6177" s="149" t="s">
        <v>1250</v>
      </c>
      <c r="G6177" s="149" t="s">
        <v>8215</v>
      </c>
      <c r="H6177" s="149" t="s">
        <v>6674</v>
      </c>
      <c r="I6177" s="149" t="s">
        <v>6684</v>
      </c>
    </row>
    <row r="6178" spans="1:9" x14ac:dyDescent="0.2">
      <c r="A6178" s="149" t="s">
        <v>2920</v>
      </c>
      <c r="D6178" s="149" t="s">
        <v>6685</v>
      </c>
      <c r="E6178" s="149">
        <f t="shared" si="96"/>
        <v>30510396</v>
      </c>
      <c r="F6178" s="149" t="s">
        <v>1250</v>
      </c>
      <c r="G6178" s="149" t="s">
        <v>8215</v>
      </c>
      <c r="H6178" s="149" t="s">
        <v>6674</v>
      </c>
      <c r="I6178" s="149" t="s">
        <v>3645</v>
      </c>
    </row>
    <row r="6179" spans="1:9" x14ac:dyDescent="0.2">
      <c r="A6179" s="149" t="s">
        <v>2920</v>
      </c>
      <c r="D6179" s="149" t="s">
        <v>6686</v>
      </c>
      <c r="E6179" s="149">
        <f t="shared" si="96"/>
        <v>30510397</v>
      </c>
      <c r="F6179" s="149" t="s">
        <v>1250</v>
      </c>
      <c r="G6179" s="149" t="s">
        <v>8215</v>
      </c>
      <c r="H6179" s="149" t="s">
        <v>6674</v>
      </c>
      <c r="I6179" s="149" t="s">
        <v>3647</v>
      </c>
    </row>
    <row r="6180" spans="1:9" x14ac:dyDescent="0.2">
      <c r="A6180" s="149" t="s">
        <v>2920</v>
      </c>
      <c r="D6180" s="149" t="s">
        <v>6687</v>
      </c>
      <c r="E6180" s="149">
        <f t="shared" si="96"/>
        <v>30510398</v>
      </c>
      <c r="F6180" s="149" t="s">
        <v>1250</v>
      </c>
      <c r="G6180" s="149" t="s">
        <v>8215</v>
      </c>
      <c r="H6180" s="149" t="s">
        <v>6674</v>
      </c>
      <c r="I6180" s="149" t="s">
        <v>6657</v>
      </c>
    </row>
    <row r="6181" spans="1:9" x14ac:dyDescent="0.2">
      <c r="A6181" s="149" t="s">
        <v>2920</v>
      </c>
      <c r="D6181" s="149" t="s">
        <v>6688</v>
      </c>
      <c r="E6181" s="149">
        <f t="shared" si="96"/>
        <v>30510399</v>
      </c>
      <c r="F6181" s="149" t="s">
        <v>1250</v>
      </c>
      <c r="G6181" s="149" t="s">
        <v>8215</v>
      </c>
      <c r="H6181" s="149" t="s">
        <v>6674</v>
      </c>
      <c r="I6181" s="149" t="s">
        <v>6243</v>
      </c>
    </row>
    <row r="6182" spans="1:9" x14ac:dyDescent="0.2">
      <c r="A6182" s="149" t="s">
        <v>2920</v>
      </c>
      <c r="D6182" s="149" t="s">
        <v>6689</v>
      </c>
      <c r="E6182" s="149">
        <f t="shared" si="96"/>
        <v>30510401</v>
      </c>
      <c r="F6182" s="149" t="s">
        <v>1250</v>
      </c>
      <c r="G6182" s="149" t="s">
        <v>8215</v>
      </c>
      <c r="H6182" s="149" t="s">
        <v>6690</v>
      </c>
      <c r="I6182" s="149" t="s">
        <v>4184</v>
      </c>
    </row>
    <row r="6183" spans="1:9" x14ac:dyDescent="0.2">
      <c r="A6183" s="149" t="s">
        <v>2920</v>
      </c>
      <c r="D6183" s="149" t="s">
        <v>6691</v>
      </c>
      <c r="E6183" s="149">
        <f t="shared" si="96"/>
        <v>30510402</v>
      </c>
      <c r="F6183" s="149" t="s">
        <v>1250</v>
      </c>
      <c r="G6183" s="149" t="s">
        <v>8215</v>
      </c>
      <c r="H6183" s="149" t="s">
        <v>6690</v>
      </c>
      <c r="I6183" s="149" t="s">
        <v>685</v>
      </c>
    </row>
    <row r="6184" spans="1:9" x14ac:dyDescent="0.2">
      <c r="A6184" s="149" t="s">
        <v>2920</v>
      </c>
      <c r="D6184" s="149" t="s">
        <v>6692</v>
      </c>
      <c r="E6184" s="149">
        <f t="shared" si="96"/>
        <v>30510403</v>
      </c>
      <c r="F6184" s="149" t="s">
        <v>1250</v>
      </c>
      <c r="G6184" s="149" t="s">
        <v>8215</v>
      </c>
      <c r="H6184" s="149" t="s">
        <v>6690</v>
      </c>
      <c r="I6184" s="149" t="s">
        <v>687</v>
      </c>
    </row>
    <row r="6185" spans="1:9" x14ac:dyDescent="0.2">
      <c r="A6185" s="149" t="s">
        <v>2920</v>
      </c>
      <c r="D6185" s="149" t="s">
        <v>6693</v>
      </c>
      <c r="E6185" s="149">
        <f t="shared" si="96"/>
        <v>30510404</v>
      </c>
      <c r="F6185" s="149" t="s">
        <v>1250</v>
      </c>
      <c r="G6185" s="149" t="s">
        <v>8215</v>
      </c>
      <c r="H6185" s="149" t="s">
        <v>6690</v>
      </c>
      <c r="I6185" s="149" t="s">
        <v>1524</v>
      </c>
    </row>
    <row r="6186" spans="1:9" x14ac:dyDescent="0.2">
      <c r="A6186" s="149" t="s">
        <v>2920</v>
      </c>
      <c r="D6186" s="149" t="s">
        <v>6694</v>
      </c>
      <c r="E6186" s="149">
        <f t="shared" si="96"/>
        <v>30510405</v>
      </c>
      <c r="F6186" s="149" t="s">
        <v>1250</v>
      </c>
      <c r="G6186" s="149" t="s">
        <v>8215</v>
      </c>
      <c r="H6186" s="149" t="s">
        <v>6690</v>
      </c>
      <c r="I6186" s="149" t="s">
        <v>693</v>
      </c>
    </row>
    <row r="6187" spans="1:9" x14ac:dyDescent="0.2">
      <c r="A6187" s="149" t="s">
        <v>2920</v>
      </c>
      <c r="D6187" s="149" t="s">
        <v>6695</v>
      </c>
      <c r="E6187" s="149">
        <f t="shared" si="96"/>
        <v>30510406</v>
      </c>
      <c r="F6187" s="149" t="s">
        <v>1250</v>
      </c>
      <c r="G6187" s="149" t="s">
        <v>8215</v>
      </c>
      <c r="H6187" s="149" t="s">
        <v>6690</v>
      </c>
      <c r="I6187" s="149" t="s">
        <v>870</v>
      </c>
    </row>
    <row r="6188" spans="1:9" x14ac:dyDescent="0.2">
      <c r="A6188" s="149" t="s">
        <v>2920</v>
      </c>
      <c r="D6188" s="149" t="s">
        <v>6696</v>
      </c>
      <c r="E6188" s="149">
        <f t="shared" si="96"/>
        <v>30510407</v>
      </c>
      <c r="F6188" s="149" t="s">
        <v>1250</v>
      </c>
      <c r="G6188" s="149" t="s">
        <v>8215</v>
      </c>
      <c r="H6188" s="149" t="s">
        <v>6690</v>
      </c>
      <c r="I6188" s="149" t="s">
        <v>3641</v>
      </c>
    </row>
    <row r="6189" spans="1:9" x14ac:dyDescent="0.2">
      <c r="A6189" s="149" t="s">
        <v>2920</v>
      </c>
      <c r="D6189" s="149" t="s">
        <v>6697</v>
      </c>
      <c r="E6189" s="149">
        <f t="shared" si="96"/>
        <v>30510408</v>
      </c>
      <c r="F6189" s="149" t="s">
        <v>1250</v>
      </c>
      <c r="G6189" s="149" t="s">
        <v>8215</v>
      </c>
      <c r="H6189" s="149" t="s">
        <v>6690</v>
      </c>
      <c r="I6189" s="149" t="s">
        <v>3643</v>
      </c>
    </row>
    <row r="6190" spans="1:9" x14ac:dyDescent="0.2">
      <c r="A6190" s="149" t="s">
        <v>2920</v>
      </c>
      <c r="D6190" s="149" t="s">
        <v>6698</v>
      </c>
      <c r="E6190" s="149">
        <f t="shared" si="96"/>
        <v>30510496</v>
      </c>
      <c r="F6190" s="149" t="s">
        <v>1250</v>
      </c>
      <c r="G6190" s="149" t="s">
        <v>8215</v>
      </c>
      <c r="H6190" s="149" t="s">
        <v>6690</v>
      </c>
      <c r="I6190" s="149" t="s">
        <v>3645</v>
      </c>
    </row>
    <row r="6191" spans="1:9" x14ac:dyDescent="0.2">
      <c r="A6191" s="149" t="s">
        <v>2920</v>
      </c>
      <c r="D6191" s="149" t="s">
        <v>6699</v>
      </c>
      <c r="E6191" s="149">
        <f t="shared" si="96"/>
        <v>30510497</v>
      </c>
      <c r="F6191" s="149" t="s">
        <v>1250</v>
      </c>
      <c r="G6191" s="149" t="s">
        <v>8215</v>
      </c>
      <c r="H6191" s="149" t="s">
        <v>6690</v>
      </c>
      <c r="I6191" s="149" t="s">
        <v>3647</v>
      </c>
    </row>
    <row r="6192" spans="1:9" x14ac:dyDescent="0.2">
      <c r="A6192" s="149" t="s">
        <v>2920</v>
      </c>
      <c r="D6192" s="149" t="s">
        <v>6700</v>
      </c>
      <c r="E6192" s="149">
        <f t="shared" si="96"/>
        <v>30510498</v>
      </c>
      <c r="F6192" s="149" t="s">
        <v>1250</v>
      </c>
      <c r="G6192" s="149" t="s">
        <v>8215</v>
      </c>
      <c r="H6192" s="149" t="s">
        <v>6690</v>
      </c>
      <c r="I6192" s="149" t="s">
        <v>6657</v>
      </c>
    </row>
    <row r="6193" spans="1:9" x14ac:dyDescent="0.2">
      <c r="A6193" s="149" t="s">
        <v>2920</v>
      </c>
      <c r="D6193" s="149" t="s">
        <v>6701</v>
      </c>
      <c r="E6193" s="149">
        <f t="shared" si="96"/>
        <v>30510499</v>
      </c>
      <c r="F6193" s="149" t="s">
        <v>1250</v>
      </c>
      <c r="G6193" s="149" t="s">
        <v>8215</v>
      </c>
      <c r="H6193" s="149" t="s">
        <v>6690</v>
      </c>
      <c r="I6193" s="149" t="s">
        <v>6243</v>
      </c>
    </row>
    <row r="6194" spans="1:9" x14ac:dyDescent="0.2">
      <c r="A6194" s="149" t="s">
        <v>2920</v>
      </c>
      <c r="D6194" s="149" t="s">
        <v>6702</v>
      </c>
      <c r="E6194" s="149">
        <f t="shared" si="96"/>
        <v>30510501</v>
      </c>
      <c r="F6194" s="149" t="s">
        <v>1250</v>
      </c>
      <c r="G6194" s="149" t="s">
        <v>8215</v>
      </c>
      <c r="H6194" s="149" t="s">
        <v>6703</v>
      </c>
      <c r="I6194" s="149" t="s">
        <v>4184</v>
      </c>
    </row>
    <row r="6195" spans="1:9" x14ac:dyDescent="0.2">
      <c r="A6195" s="149" t="s">
        <v>2920</v>
      </c>
      <c r="D6195" s="149" t="s">
        <v>6704</v>
      </c>
      <c r="E6195" s="149">
        <f t="shared" si="96"/>
        <v>30510502</v>
      </c>
      <c r="F6195" s="149" t="s">
        <v>1250</v>
      </c>
      <c r="G6195" s="149" t="s">
        <v>8215</v>
      </c>
      <c r="H6195" s="149" t="s">
        <v>6703</v>
      </c>
      <c r="I6195" s="149" t="s">
        <v>685</v>
      </c>
    </row>
    <row r="6196" spans="1:9" x14ac:dyDescent="0.2">
      <c r="A6196" s="149" t="s">
        <v>2920</v>
      </c>
      <c r="D6196" s="149" t="s">
        <v>6705</v>
      </c>
      <c r="E6196" s="149">
        <f t="shared" si="96"/>
        <v>30510503</v>
      </c>
      <c r="F6196" s="149" t="s">
        <v>1250</v>
      </c>
      <c r="G6196" s="149" t="s">
        <v>8215</v>
      </c>
      <c r="H6196" s="149" t="s">
        <v>6703</v>
      </c>
      <c r="I6196" s="149" t="s">
        <v>687</v>
      </c>
    </row>
    <row r="6197" spans="1:9" x14ac:dyDescent="0.2">
      <c r="A6197" s="149" t="s">
        <v>2920</v>
      </c>
      <c r="D6197" s="149" t="s">
        <v>6706</v>
      </c>
      <c r="E6197" s="149">
        <f t="shared" si="96"/>
        <v>30510504</v>
      </c>
      <c r="F6197" s="149" t="s">
        <v>1250</v>
      </c>
      <c r="G6197" s="149" t="s">
        <v>8215</v>
      </c>
      <c r="H6197" s="149" t="s">
        <v>6703</v>
      </c>
      <c r="I6197" s="149" t="s">
        <v>1524</v>
      </c>
    </row>
    <row r="6198" spans="1:9" x14ac:dyDescent="0.2">
      <c r="A6198" s="149" t="s">
        <v>2920</v>
      </c>
      <c r="D6198" s="149" t="s">
        <v>6707</v>
      </c>
      <c r="E6198" s="149">
        <f t="shared" si="96"/>
        <v>30510505</v>
      </c>
      <c r="F6198" s="149" t="s">
        <v>1250</v>
      </c>
      <c r="G6198" s="149" t="s">
        <v>8215</v>
      </c>
      <c r="H6198" s="149" t="s">
        <v>6703</v>
      </c>
      <c r="I6198" s="149" t="s">
        <v>693</v>
      </c>
    </row>
    <row r="6199" spans="1:9" x14ac:dyDescent="0.2">
      <c r="A6199" s="149" t="s">
        <v>2920</v>
      </c>
      <c r="D6199" s="149" t="s">
        <v>6708</v>
      </c>
      <c r="E6199" s="149">
        <f t="shared" si="96"/>
        <v>30510506</v>
      </c>
      <c r="F6199" s="149" t="s">
        <v>1250</v>
      </c>
      <c r="G6199" s="149" t="s">
        <v>8215</v>
      </c>
      <c r="H6199" s="149" t="s">
        <v>6703</v>
      </c>
      <c r="I6199" s="149" t="s">
        <v>870</v>
      </c>
    </row>
    <row r="6200" spans="1:9" x14ac:dyDescent="0.2">
      <c r="A6200" s="149" t="s">
        <v>2920</v>
      </c>
      <c r="D6200" s="149" t="s">
        <v>6709</v>
      </c>
      <c r="E6200" s="149">
        <f t="shared" si="96"/>
        <v>30510507</v>
      </c>
      <c r="F6200" s="149" t="s">
        <v>1250</v>
      </c>
      <c r="G6200" s="149" t="s">
        <v>8215</v>
      </c>
      <c r="H6200" s="149" t="s">
        <v>6703</v>
      </c>
      <c r="I6200" s="149" t="s">
        <v>3641</v>
      </c>
    </row>
    <row r="6201" spans="1:9" x14ac:dyDescent="0.2">
      <c r="A6201" s="149" t="s">
        <v>2920</v>
      </c>
      <c r="D6201" s="149" t="s">
        <v>6710</v>
      </c>
      <c r="E6201" s="149">
        <f t="shared" si="96"/>
        <v>30510508</v>
      </c>
      <c r="F6201" s="149" t="s">
        <v>1250</v>
      </c>
      <c r="G6201" s="149" t="s">
        <v>8215</v>
      </c>
      <c r="H6201" s="149" t="s">
        <v>6703</v>
      </c>
      <c r="I6201" s="149" t="s">
        <v>3643</v>
      </c>
    </row>
    <row r="6202" spans="1:9" x14ac:dyDescent="0.2">
      <c r="A6202" s="149" t="s">
        <v>2920</v>
      </c>
      <c r="D6202" s="149" t="s">
        <v>6711</v>
      </c>
      <c r="E6202" s="149">
        <f t="shared" si="96"/>
        <v>30510596</v>
      </c>
      <c r="F6202" s="149" t="s">
        <v>1250</v>
      </c>
      <c r="G6202" s="149" t="s">
        <v>8215</v>
      </c>
      <c r="H6202" s="149" t="s">
        <v>6703</v>
      </c>
      <c r="I6202" s="149" t="s">
        <v>3645</v>
      </c>
    </row>
    <row r="6203" spans="1:9" x14ac:dyDescent="0.2">
      <c r="A6203" s="149" t="s">
        <v>2920</v>
      </c>
      <c r="D6203" s="149" t="s">
        <v>6712</v>
      </c>
      <c r="E6203" s="149">
        <f t="shared" si="96"/>
        <v>30510597</v>
      </c>
      <c r="F6203" s="149" t="s">
        <v>1250</v>
      </c>
      <c r="G6203" s="149" t="s">
        <v>8215</v>
      </c>
      <c r="H6203" s="149" t="s">
        <v>6703</v>
      </c>
      <c r="I6203" s="149" t="s">
        <v>3647</v>
      </c>
    </row>
    <row r="6204" spans="1:9" x14ac:dyDescent="0.2">
      <c r="A6204" s="149" t="s">
        <v>2920</v>
      </c>
      <c r="D6204" s="149" t="s">
        <v>6713</v>
      </c>
      <c r="E6204" s="149">
        <f t="shared" si="96"/>
        <v>30510598</v>
      </c>
      <c r="F6204" s="149" t="s">
        <v>1250</v>
      </c>
      <c r="G6204" s="149" t="s">
        <v>8215</v>
      </c>
      <c r="H6204" s="149" t="s">
        <v>6703</v>
      </c>
      <c r="I6204" s="149" t="s">
        <v>6657</v>
      </c>
    </row>
    <row r="6205" spans="1:9" x14ac:dyDescent="0.2">
      <c r="A6205" s="149" t="s">
        <v>2920</v>
      </c>
      <c r="D6205" s="149" t="s">
        <v>6714</v>
      </c>
      <c r="E6205" s="149">
        <f t="shared" si="96"/>
        <v>30510599</v>
      </c>
      <c r="F6205" s="149" t="s">
        <v>1250</v>
      </c>
      <c r="G6205" s="149" t="s">
        <v>8215</v>
      </c>
      <c r="H6205" s="149" t="s">
        <v>6703</v>
      </c>
      <c r="I6205" s="149" t="s">
        <v>6243</v>
      </c>
    </row>
    <row r="6206" spans="1:9" x14ac:dyDescent="0.2">
      <c r="A6206" s="149" t="s">
        <v>2920</v>
      </c>
      <c r="D6206" s="149" t="s">
        <v>6715</v>
      </c>
      <c r="E6206" s="149">
        <f t="shared" si="96"/>
        <v>30510604</v>
      </c>
      <c r="F6206" s="149" t="s">
        <v>1250</v>
      </c>
      <c r="G6206" s="149" t="s">
        <v>8215</v>
      </c>
      <c r="H6206" s="149" t="s">
        <v>6716</v>
      </c>
      <c r="I6206" s="149" t="s">
        <v>1524</v>
      </c>
    </row>
    <row r="6207" spans="1:9" x14ac:dyDescent="0.2">
      <c r="A6207" s="149" t="s">
        <v>2920</v>
      </c>
      <c r="D6207" s="149" t="s">
        <v>6717</v>
      </c>
      <c r="E6207" s="149">
        <f t="shared" si="96"/>
        <v>30510708</v>
      </c>
      <c r="F6207" s="149" t="s">
        <v>1250</v>
      </c>
      <c r="G6207" s="149" t="s">
        <v>8215</v>
      </c>
      <c r="H6207" s="149" t="s">
        <v>6718</v>
      </c>
      <c r="I6207" s="149" t="s">
        <v>3643</v>
      </c>
    </row>
    <row r="6208" spans="1:9" x14ac:dyDescent="0.2">
      <c r="A6208" s="149" t="s">
        <v>2920</v>
      </c>
      <c r="D6208" s="149" t="s">
        <v>6719</v>
      </c>
      <c r="E6208" s="149">
        <f t="shared" si="96"/>
        <v>30510709</v>
      </c>
      <c r="F6208" s="149" t="s">
        <v>1250</v>
      </c>
      <c r="G6208" s="149" t="s">
        <v>8215</v>
      </c>
      <c r="H6208" s="149" t="s">
        <v>6718</v>
      </c>
      <c r="I6208" s="149" t="s">
        <v>6720</v>
      </c>
    </row>
    <row r="6209" spans="1:9" x14ac:dyDescent="0.2">
      <c r="A6209" s="149" t="s">
        <v>2920</v>
      </c>
      <c r="D6209" s="149" t="s">
        <v>6721</v>
      </c>
      <c r="E6209" s="149">
        <f t="shared" si="96"/>
        <v>30510808</v>
      </c>
      <c r="F6209" s="149" t="s">
        <v>1250</v>
      </c>
      <c r="G6209" s="149" t="s">
        <v>8215</v>
      </c>
      <c r="H6209" s="149" t="s">
        <v>6722</v>
      </c>
      <c r="I6209" s="149" t="s">
        <v>3643</v>
      </c>
    </row>
    <row r="6210" spans="1:9" x14ac:dyDescent="0.2">
      <c r="A6210" s="149" t="s">
        <v>2920</v>
      </c>
      <c r="D6210" s="149" t="s">
        <v>6723</v>
      </c>
      <c r="E6210" s="149">
        <f t="shared" ref="E6210:E6273" si="97">VALUE(D6210)</f>
        <v>30510809</v>
      </c>
      <c r="F6210" s="149" t="s">
        <v>1250</v>
      </c>
      <c r="G6210" s="149" t="s">
        <v>8215</v>
      </c>
      <c r="H6210" s="149" t="s">
        <v>6722</v>
      </c>
      <c r="I6210" s="149" t="s">
        <v>6720</v>
      </c>
    </row>
    <row r="6211" spans="1:9" x14ac:dyDescent="0.2">
      <c r="A6211" s="149" t="s">
        <v>2920</v>
      </c>
      <c r="D6211" s="149" t="s">
        <v>6724</v>
      </c>
      <c r="E6211" s="149">
        <f t="shared" si="97"/>
        <v>30515001</v>
      </c>
      <c r="F6211" s="149" t="s">
        <v>1250</v>
      </c>
      <c r="G6211" s="149" t="s">
        <v>8215</v>
      </c>
      <c r="H6211" s="149" t="s">
        <v>5466</v>
      </c>
      <c r="I6211" s="149" t="s">
        <v>3555</v>
      </c>
    </row>
    <row r="6212" spans="1:9" x14ac:dyDescent="0.2">
      <c r="A6212" s="149" t="s">
        <v>2920</v>
      </c>
      <c r="D6212" s="149" t="s">
        <v>6725</v>
      </c>
      <c r="E6212" s="149">
        <f t="shared" si="97"/>
        <v>30515002</v>
      </c>
      <c r="F6212" s="149" t="s">
        <v>1250</v>
      </c>
      <c r="G6212" s="149" t="s">
        <v>8215</v>
      </c>
      <c r="H6212" s="149" t="s">
        <v>5466</v>
      </c>
      <c r="I6212" s="149" t="s">
        <v>2383</v>
      </c>
    </row>
    <row r="6213" spans="1:9" x14ac:dyDescent="0.2">
      <c r="A6213" s="149" t="s">
        <v>2920</v>
      </c>
      <c r="D6213" s="149" t="s">
        <v>6726</v>
      </c>
      <c r="E6213" s="149">
        <f t="shared" si="97"/>
        <v>30515003</v>
      </c>
      <c r="F6213" s="149" t="s">
        <v>1250</v>
      </c>
      <c r="G6213" s="149" t="s">
        <v>8215</v>
      </c>
      <c r="H6213" s="149" t="s">
        <v>5466</v>
      </c>
      <c r="I6213" s="149" t="s">
        <v>7932</v>
      </c>
    </row>
    <row r="6214" spans="1:9" x14ac:dyDescent="0.2">
      <c r="A6214" s="149" t="s">
        <v>2920</v>
      </c>
      <c r="D6214" s="149" t="s">
        <v>6727</v>
      </c>
      <c r="E6214" s="149">
        <f t="shared" si="97"/>
        <v>30515004</v>
      </c>
      <c r="F6214" s="149" t="s">
        <v>1250</v>
      </c>
      <c r="G6214" s="149" t="s">
        <v>8215</v>
      </c>
      <c r="H6214" s="149" t="s">
        <v>5466</v>
      </c>
      <c r="I6214" s="149" t="s">
        <v>6728</v>
      </c>
    </row>
    <row r="6215" spans="1:9" x14ac:dyDescent="0.2">
      <c r="A6215" s="149" t="s">
        <v>2920</v>
      </c>
      <c r="D6215" s="149" t="s">
        <v>6729</v>
      </c>
      <c r="E6215" s="149">
        <f t="shared" si="97"/>
        <v>30515005</v>
      </c>
      <c r="F6215" s="149" t="s">
        <v>1250</v>
      </c>
      <c r="G6215" s="149" t="s">
        <v>8215</v>
      </c>
      <c r="H6215" s="149" t="s">
        <v>5466</v>
      </c>
      <c r="I6215" s="149" t="s">
        <v>10022</v>
      </c>
    </row>
    <row r="6216" spans="1:9" x14ac:dyDescent="0.2">
      <c r="A6216" s="149" t="s">
        <v>2920</v>
      </c>
      <c r="D6216" s="149" t="s">
        <v>6730</v>
      </c>
      <c r="E6216" s="149">
        <f t="shared" si="97"/>
        <v>30531001</v>
      </c>
      <c r="F6216" s="149" t="s">
        <v>1250</v>
      </c>
      <c r="G6216" s="149" t="s">
        <v>8215</v>
      </c>
      <c r="H6216" s="149" t="s">
        <v>6731</v>
      </c>
      <c r="I6216" s="149" t="s">
        <v>16928</v>
      </c>
    </row>
    <row r="6217" spans="1:9" x14ac:dyDescent="0.2">
      <c r="A6217" s="149" t="s">
        <v>2920</v>
      </c>
      <c r="D6217" s="149" t="s">
        <v>6732</v>
      </c>
      <c r="E6217" s="149">
        <f t="shared" si="97"/>
        <v>30531002</v>
      </c>
      <c r="F6217" s="149" t="s">
        <v>1250</v>
      </c>
      <c r="G6217" s="149" t="s">
        <v>8215</v>
      </c>
      <c r="H6217" s="149" t="s">
        <v>6731</v>
      </c>
      <c r="I6217" s="149" t="s">
        <v>16930</v>
      </c>
    </row>
    <row r="6218" spans="1:9" x14ac:dyDescent="0.2">
      <c r="A6218" s="149" t="s">
        <v>2920</v>
      </c>
      <c r="D6218" s="149" t="s">
        <v>6733</v>
      </c>
      <c r="E6218" s="149">
        <f t="shared" si="97"/>
        <v>30531003</v>
      </c>
      <c r="F6218" s="149" t="s">
        <v>1250</v>
      </c>
      <c r="G6218" s="149" t="s">
        <v>8215</v>
      </c>
      <c r="H6218" s="149" t="s">
        <v>6731</v>
      </c>
      <c r="I6218" s="149" t="s">
        <v>16932</v>
      </c>
    </row>
    <row r="6219" spans="1:9" x14ac:dyDescent="0.2">
      <c r="A6219" s="149" t="s">
        <v>2920</v>
      </c>
      <c r="D6219" s="149" t="s">
        <v>6734</v>
      </c>
      <c r="E6219" s="149">
        <f t="shared" si="97"/>
        <v>30531004</v>
      </c>
      <c r="F6219" s="149" t="s">
        <v>1250</v>
      </c>
      <c r="G6219" s="149" t="s">
        <v>8215</v>
      </c>
      <c r="H6219" s="149" t="s">
        <v>6731</v>
      </c>
      <c r="I6219" s="149" t="s">
        <v>16934</v>
      </c>
    </row>
    <row r="6220" spans="1:9" x14ac:dyDescent="0.2">
      <c r="A6220" s="149" t="s">
        <v>2920</v>
      </c>
      <c r="D6220" s="149" t="s">
        <v>6735</v>
      </c>
      <c r="E6220" s="149">
        <f t="shared" si="97"/>
        <v>30531005</v>
      </c>
      <c r="F6220" s="149" t="s">
        <v>1250</v>
      </c>
      <c r="G6220" s="149" t="s">
        <v>8215</v>
      </c>
      <c r="H6220" s="149" t="s">
        <v>6731</v>
      </c>
      <c r="I6220" s="149" t="s">
        <v>16936</v>
      </c>
    </row>
    <row r="6221" spans="1:9" x14ac:dyDescent="0.2">
      <c r="A6221" s="149" t="s">
        <v>2920</v>
      </c>
      <c r="D6221" s="149" t="s">
        <v>6736</v>
      </c>
      <c r="E6221" s="149">
        <f t="shared" si="97"/>
        <v>30531006</v>
      </c>
      <c r="F6221" s="149" t="s">
        <v>1250</v>
      </c>
      <c r="G6221" s="149" t="s">
        <v>8215</v>
      </c>
      <c r="H6221" s="149" t="s">
        <v>6731</v>
      </c>
      <c r="I6221" s="149" t="s">
        <v>16938</v>
      </c>
    </row>
    <row r="6222" spans="1:9" x14ac:dyDescent="0.2">
      <c r="A6222" s="149" t="s">
        <v>2920</v>
      </c>
      <c r="D6222" s="149" t="s">
        <v>6737</v>
      </c>
      <c r="E6222" s="149">
        <f t="shared" si="97"/>
        <v>30531007</v>
      </c>
      <c r="F6222" s="149" t="s">
        <v>1250</v>
      </c>
      <c r="G6222" s="149" t="s">
        <v>8215</v>
      </c>
      <c r="H6222" s="149" t="s">
        <v>6731</v>
      </c>
      <c r="I6222" s="149" t="s">
        <v>9468</v>
      </c>
    </row>
    <row r="6223" spans="1:9" x14ac:dyDescent="0.2">
      <c r="A6223" s="149" t="s">
        <v>2920</v>
      </c>
      <c r="D6223" s="149" t="s">
        <v>6738</v>
      </c>
      <c r="E6223" s="149">
        <f t="shared" si="97"/>
        <v>30531008</v>
      </c>
      <c r="F6223" s="149" t="s">
        <v>1250</v>
      </c>
      <c r="G6223" s="149" t="s">
        <v>8215</v>
      </c>
      <c r="H6223" s="149" t="s">
        <v>6731</v>
      </c>
      <c r="I6223" s="149" t="s">
        <v>6790</v>
      </c>
    </row>
    <row r="6224" spans="1:9" x14ac:dyDescent="0.2">
      <c r="A6224" s="149" t="s">
        <v>2920</v>
      </c>
      <c r="D6224" s="149" t="s">
        <v>6739</v>
      </c>
      <c r="E6224" s="149">
        <f t="shared" si="97"/>
        <v>30531009</v>
      </c>
      <c r="F6224" s="149" t="s">
        <v>1250</v>
      </c>
      <c r="G6224" s="149" t="s">
        <v>8215</v>
      </c>
      <c r="H6224" s="149" t="s">
        <v>6731</v>
      </c>
      <c r="I6224" s="149" t="s">
        <v>14247</v>
      </c>
    </row>
    <row r="6225" spans="1:12" x14ac:dyDescent="0.2">
      <c r="A6225" s="149" t="s">
        <v>2920</v>
      </c>
      <c r="D6225" s="149" t="s">
        <v>6740</v>
      </c>
      <c r="E6225" s="149">
        <f t="shared" si="97"/>
        <v>30531010</v>
      </c>
      <c r="F6225" s="149" t="s">
        <v>1250</v>
      </c>
      <c r="G6225" s="149" t="s">
        <v>8215</v>
      </c>
      <c r="H6225" s="149" t="s">
        <v>6731</v>
      </c>
      <c r="I6225" s="149" t="s">
        <v>2368</v>
      </c>
    </row>
    <row r="6226" spans="1:12" x14ac:dyDescent="0.2">
      <c r="A6226" s="149" t="s">
        <v>2920</v>
      </c>
      <c r="D6226" s="149" t="s">
        <v>6741</v>
      </c>
      <c r="E6226" s="149">
        <f t="shared" si="97"/>
        <v>30531011</v>
      </c>
      <c r="F6226" s="149" t="s">
        <v>1250</v>
      </c>
      <c r="G6226" s="149" t="s">
        <v>8215</v>
      </c>
      <c r="H6226" s="149" t="s">
        <v>6731</v>
      </c>
      <c r="I6226" s="149" t="s">
        <v>14250</v>
      </c>
    </row>
    <row r="6227" spans="1:12" x14ac:dyDescent="0.2">
      <c r="A6227" s="149" t="s">
        <v>2920</v>
      </c>
      <c r="D6227" s="149" t="s">
        <v>6742</v>
      </c>
      <c r="E6227" s="149">
        <f t="shared" si="97"/>
        <v>30531012</v>
      </c>
      <c r="F6227" s="149" t="s">
        <v>1250</v>
      </c>
      <c r="G6227" s="149" t="s">
        <v>8215</v>
      </c>
      <c r="H6227" s="149" t="s">
        <v>6731</v>
      </c>
      <c r="I6227" s="149" t="s">
        <v>9427</v>
      </c>
    </row>
    <row r="6228" spans="1:12" x14ac:dyDescent="0.2">
      <c r="A6228" s="149" t="s">
        <v>2920</v>
      </c>
      <c r="D6228" s="149" t="s">
        <v>6743</v>
      </c>
      <c r="E6228" s="149">
        <f t="shared" si="97"/>
        <v>30531013</v>
      </c>
      <c r="F6228" s="149" t="s">
        <v>1250</v>
      </c>
      <c r="G6228" s="149" t="s">
        <v>8215</v>
      </c>
      <c r="H6228" s="149" t="s">
        <v>6731</v>
      </c>
      <c r="I6228" s="149" t="s">
        <v>14253</v>
      </c>
    </row>
    <row r="6229" spans="1:12" x14ac:dyDescent="0.2">
      <c r="A6229" s="149" t="s">
        <v>2920</v>
      </c>
      <c r="D6229" s="149" t="s">
        <v>6744</v>
      </c>
      <c r="E6229" s="149">
        <f t="shared" si="97"/>
        <v>30531014</v>
      </c>
      <c r="F6229" s="149" t="s">
        <v>1250</v>
      </c>
      <c r="G6229" s="149" t="s">
        <v>8215</v>
      </c>
      <c r="H6229" s="149" t="s">
        <v>6731</v>
      </c>
      <c r="I6229" s="149" t="s">
        <v>14255</v>
      </c>
    </row>
    <row r="6230" spans="1:12" x14ac:dyDescent="0.2">
      <c r="A6230" s="149" t="s">
        <v>2920</v>
      </c>
      <c r="D6230" s="149" t="s">
        <v>6745</v>
      </c>
      <c r="E6230" s="149">
        <f t="shared" si="97"/>
        <v>30531015</v>
      </c>
      <c r="F6230" s="149" t="s">
        <v>1250</v>
      </c>
      <c r="G6230" s="149" t="s">
        <v>8215</v>
      </c>
      <c r="H6230" s="149" t="s">
        <v>6731</v>
      </c>
      <c r="I6230" s="149" t="s">
        <v>1275</v>
      </c>
    </row>
    <row r="6231" spans="1:12" x14ac:dyDescent="0.2">
      <c r="A6231" s="149" t="s">
        <v>2920</v>
      </c>
      <c r="D6231" s="149" t="s">
        <v>6746</v>
      </c>
      <c r="E6231" s="149">
        <f t="shared" si="97"/>
        <v>30531016</v>
      </c>
      <c r="F6231" s="149" t="s">
        <v>1250</v>
      </c>
      <c r="G6231" s="149" t="s">
        <v>8215</v>
      </c>
      <c r="H6231" s="149" t="s">
        <v>6731</v>
      </c>
      <c r="I6231" s="149" t="s">
        <v>14258</v>
      </c>
    </row>
    <row r="6232" spans="1:12" x14ac:dyDescent="0.2">
      <c r="A6232" s="149" t="s">
        <v>2920</v>
      </c>
      <c r="D6232" s="149" t="s">
        <v>6747</v>
      </c>
      <c r="E6232" s="149">
        <f t="shared" si="97"/>
        <v>30531017</v>
      </c>
      <c r="F6232" s="149" t="s">
        <v>1250</v>
      </c>
      <c r="G6232" s="149" t="s">
        <v>8215</v>
      </c>
      <c r="H6232" s="149" t="s">
        <v>6731</v>
      </c>
      <c r="I6232" s="149" t="s">
        <v>8515</v>
      </c>
    </row>
    <row r="6233" spans="1:12" x14ac:dyDescent="0.2">
      <c r="A6233" s="149" t="s">
        <v>2920</v>
      </c>
      <c r="D6233" s="149" t="s">
        <v>6748</v>
      </c>
      <c r="E6233" s="149">
        <f t="shared" si="97"/>
        <v>30531090</v>
      </c>
      <c r="F6233" s="149" t="s">
        <v>1250</v>
      </c>
      <c r="G6233" s="149" t="s">
        <v>8215</v>
      </c>
      <c r="H6233" s="149" t="s">
        <v>6731</v>
      </c>
      <c r="I6233" s="149" t="s">
        <v>5432</v>
      </c>
    </row>
    <row r="6234" spans="1:12" x14ac:dyDescent="0.2">
      <c r="A6234" s="149" t="s">
        <v>2920</v>
      </c>
      <c r="D6234" s="149" t="s">
        <v>9616</v>
      </c>
      <c r="E6234" s="149">
        <f t="shared" si="97"/>
        <v>30531099</v>
      </c>
      <c r="F6234" s="149" t="s">
        <v>1250</v>
      </c>
      <c r="G6234" s="149" t="s">
        <v>8215</v>
      </c>
      <c r="H6234" s="149" t="s">
        <v>6731</v>
      </c>
      <c r="I6234" s="149" t="s">
        <v>6243</v>
      </c>
    </row>
    <row r="6235" spans="1:12" x14ac:dyDescent="0.2">
      <c r="A6235" s="149" t="s">
        <v>2920</v>
      </c>
      <c r="B6235" s="152" t="s">
        <v>2902</v>
      </c>
      <c r="C6235" s="149" t="s">
        <v>14547</v>
      </c>
      <c r="D6235" s="149" t="s">
        <v>9617</v>
      </c>
      <c r="E6235" s="149">
        <f t="shared" si="97"/>
        <v>30532001</v>
      </c>
      <c r="F6235" s="149" t="s">
        <v>1250</v>
      </c>
      <c r="G6235" s="149" t="s">
        <v>8215</v>
      </c>
      <c r="H6235" s="149" t="s">
        <v>9618</v>
      </c>
      <c r="I6235" s="149" t="s">
        <v>7424</v>
      </c>
      <c r="K6235" s="151">
        <v>37771</v>
      </c>
      <c r="L6235" s="149" t="s">
        <v>9619</v>
      </c>
    </row>
    <row r="6236" spans="1:12" x14ac:dyDescent="0.2">
      <c r="A6236" s="149" t="s">
        <v>2920</v>
      </c>
      <c r="B6236" s="152" t="s">
        <v>2902</v>
      </c>
      <c r="C6236" s="149" t="s">
        <v>14549</v>
      </c>
      <c r="D6236" s="149" t="s">
        <v>9620</v>
      </c>
      <c r="E6236" s="149">
        <f t="shared" si="97"/>
        <v>30532002</v>
      </c>
      <c r="F6236" s="149" t="s">
        <v>1250</v>
      </c>
      <c r="G6236" s="149" t="s">
        <v>8215</v>
      </c>
      <c r="H6236" s="149" t="s">
        <v>9618</v>
      </c>
      <c r="I6236" s="149" t="s">
        <v>9003</v>
      </c>
      <c r="K6236" s="151">
        <v>37771</v>
      </c>
      <c r="L6236" s="149" t="s">
        <v>9619</v>
      </c>
    </row>
    <row r="6237" spans="1:12" x14ac:dyDescent="0.2">
      <c r="A6237" s="149" t="s">
        <v>2920</v>
      </c>
      <c r="B6237" s="152" t="s">
        <v>2902</v>
      </c>
      <c r="C6237" s="149" t="s">
        <v>14550</v>
      </c>
      <c r="D6237" s="149" t="s">
        <v>9621</v>
      </c>
      <c r="E6237" s="149">
        <f t="shared" si="97"/>
        <v>30532003</v>
      </c>
      <c r="F6237" s="149" t="s">
        <v>1250</v>
      </c>
      <c r="G6237" s="149" t="s">
        <v>8215</v>
      </c>
      <c r="H6237" s="149" t="s">
        <v>9618</v>
      </c>
      <c r="I6237" s="149" t="s">
        <v>14551</v>
      </c>
      <c r="K6237" s="151">
        <v>37771</v>
      </c>
      <c r="L6237" s="149" t="s">
        <v>9619</v>
      </c>
    </row>
    <row r="6238" spans="1:12" x14ac:dyDescent="0.2">
      <c r="A6238" s="149" t="s">
        <v>2920</v>
      </c>
      <c r="B6238" s="152" t="s">
        <v>2902</v>
      </c>
      <c r="C6238" s="149" t="s">
        <v>14552</v>
      </c>
      <c r="D6238" s="149" t="s">
        <v>9622</v>
      </c>
      <c r="E6238" s="149">
        <f t="shared" si="97"/>
        <v>30532004</v>
      </c>
      <c r="F6238" s="149" t="s">
        <v>1250</v>
      </c>
      <c r="G6238" s="149" t="s">
        <v>8215</v>
      </c>
      <c r="H6238" s="149" t="s">
        <v>9618</v>
      </c>
      <c r="I6238" s="149" t="s">
        <v>14553</v>
      </c>
      <c r="K6238" s="151">
        <v>37771</v>
      </c>
      <c r="L6238" s="149" t="s">
        <v>9619</v>
      </c>
    </row>
    <row r="6239" spans="1:12" x14ac:dyDescent="0.2">
      <c r="A6239" s="149" t="s">
        <v>2920</v>
      </c>
      <c r="B6239" s="152" t="s">
        <v>2902</v>
      </c>
      <c r="C6239" s="149" t="s">
        <v>14554</v>
      </c>
      <c r="D6239" s="149" t="s">
        <v>9623</v>
      </c>
      <c r="E6239" s="149">
        <f t="shared" si="97"/>
        <v>30532005</v>
      </c>
      <c r="F6239" s="149" t="s">
        <v>1250</v>
      </c>
      <c r="G6239" s="149" t="s">
        <v>8215</v>
      </c>
      <c r="H6239" s="149" t="s">
        <v>9618</v>
      </c>
      <c r="I6239" s="149" t="s">
        <v>14555</v>
      </c>
      <c r="K6239" s="151">
        <v>37771</v>
      </c>
      <c r="L6239" s="149" t="s">
        <v>9619</v>
      </c>
    </row>
    <row r="6240" spans="1:12" x14ac:dyDescent="0.2">
      <c r="A6240" s="149" t="s">
        <v>2920</v>
      </c>
      <c r="B6240" s="152" t="s">
        <v>2902</v>
      </c>
      <c r="C6240" s="149" t="s">
        <v>14556</v>
      </c>
      <c r="D6240" s="149" t="s">
        <v>9624</v>
      </c>
      <c r="E6240" s="149">
        <f t="shared" si="97"/>
        <v>30532006</v>
      </c>
      <c r="F6240" s="149" t="s">
        <v>1250</v>
      </c>
      <c r="G6240" s="149" t="s">
        <v>8215</v>
      </c>
      <c r="H6240" s="149" t="s">
        <v>9618</v>
      </c>
      <c r="I6240" s="149" t="s">
        <v>14557</v>
      </c>
      <c r="K6240" s="151">
        <v>37771</v>
      </c>
      <c r="L6240" s="149" t="s">
        <v>9619</v>
      </c>
    </row>
    <row r="6241" spans="1:12" x14ac:dyDescent="0.2">
      <c r="A6241" s="149" t="s">
        <v>2920</v>
      </c>
      <c r="B6241" s="152" t="s">
        <v>2902</v>
      </c>
      <c r="C6241" s="149" t="s">
        <v>14558</v>
      </c>
      <c r="D6241" s="149" t="s">
        <v>9625</v>
      </c>
      <c r="E6241" s="149">
        <f t="shared" si="97"/>
        <v>30532007</v>
      </c>
      <c r="F6241" s="149" t="s">
        <v>1250</v>
      </c>
      <c r="G6241" s="149" t="s">
        <v>8215</v>
      </c>
      <c r="H6241" s="149" t="s">
        <v>9618</v>
      </c>
      <c r="I6241" s="149" t="s">
        <v>14527</v>
      </c>
      <c r="K6241" s="151">
        <v>37771</v>
      </c>
      <c r="L6241" s="149" t="s">
        <v>9619</v>
      </c>
    </row>
    <row r="6242" spans="1:12" x14ac:dyDescent="0.2">
      <c r="A6242" s="149" t="s">
        <v>2920</v>
      </c>
      <c r="B6242" s="152" t="s">
        <v>2902</v>
      </c>
      <c r="C6242" s="149" t="s">
        <v>14559</v>
      </c>
      <c r="D6242" s="149" t="s">
        <v>9626</v>
      </c>
      <c r="E6242" s="149">
        <f t="shared" si="97"/>
        <v>30532008</v>
      </c>
      <c r="F6242" s="149" t="s">
        <v>1250</v>
      </c>
      <c r="G6242" s="149" t="s">
        <v>8215</v>
      </c>
      <c r="H6242" s="149" t="s">
        <v>9618</v>
      </c>
      <c r="I6242" s="149" t="s">
        <v>14560</v>
      </c>
      <c r="K6242" s="151">
        <v>37771</v>
      </c>
      <c r="L6242" s="149" t="s">
        <v>9619</v>
      </c>
    </row>
    <row r="6243" spans="1:12" x14ac:dyDescent="0.2">
      <c r="A6243" s="149" t="s">
        <v>2920</v>
      </c>
      <c r="B6243" s="152" t="s">
        <v>2902</v>
      </c>
      <c r="C6243" s="149" t="s">
        <v>14561</v>
      </c>
      <c r="D6243" s="149" t="s">
        <v>9627</v>
      </c>
      <c r="E6243" s="149">
        <f t="shared" si="97"/>
        <v>30532009</v>
      </c>
      <c r="F6243" s="149" t="s">
        <v>1250</v>
      </c>
      <c r="G6243" s="149" t="s">
        <v>8215</v>
      </c>
      <c r="H6243" s="149" t="s">
        <v>9618</v>
      </c>
      <c r="I6243" s="149" t="s">
        <v>14562</v>
      </c>
      <c r="K6243" s="151">
        <v>37771</v>
      </c>
      <c r="L6243" s="149" t="s">
        <v>9619</v>
      </c>
    </row>
    <row r="6244" spans="1:12" x14ac:dyDescent="0.2">
      <c r="A6244" s="149" t="s">
        <v>2920</v>
      </c>
      <c r="B6244" s="152" t="s">
        <v>2902</v>
      </c>
      <c r="C6244" s="149" t="s">
        <v>14563</v>
      </c>
      <c r="D6244" s="149" t="s">
        <v>9628</v>
      </c>
      <c r="E6244" s="149">
        <f t="shared" si="97"/>
        <v>30532010</v>
      </c>
      <c r="F6244" s="149" t="s">
        <v>1250</v>
      </c>
      <c r="G6244" s="149" t="s">
        <v>8215</v>
      </c>
      <c r="H6244" s="149" t="s">
        <v>9618</v>
      </c>
      <c r="I6244" s="149" t="s">
        <v>14564</v>
      </c>
      <c r="K6244" s="151">
        <v>37771</v>
      </c>
      <c r="L6244" s="149" t="s">
        <v>9619</v>
      </c>
    </row>
    <row r="6245" spans="1:12" x14ac:dyDescent="0.2">
      <c r="A6245" s="149" t="s">
        <v>2920</v>
      </c>
      <c r="B6245" s="152" t="s">
        <v>2902</v>
      </c>
      <c r="C6245" s="149" t="s">
        <v>14565</v>
      </c>
      <c r="D6245" s="149" t="s">
        <v>9629</v>
      </c>
      <c r="E6245" s="149">
        <f t="shared" si="97"/>
        <v>30532011</v>
      </c>
      <c r="F6245" s="149" t="s">
        <v>1250</v>
      </c>
      <c r="G6245" s="149" t="s">
        <v>8215</v>
      </c>
      <c r="H6245" s="149" t="s">
        <v>9618</v>
      </c>
      <c r="I6245" s="149" t="s">
        <v>14266</v>
      </c>
      <c r="K6245" s="151">
        <v>37771</v>
      </c>
      <c r="L6245" s="149" t="s">
        <v>9619</v>
      </c>
    </row>
    <row r="6246" spans="1:12" x14ac:dyDescent="0.2">
      <c r="A6246" s="149" t="s">
        <v>2920</v>
      </c>
      <c r="B6246" s="152" t="s">
        <v>2902</v>
      </c>
      <c r="C6246" s="149" t="s">
        <v>14566</v>
      </c>
      <c r="D6246" s="149" t="s">
        <v>9630</v>
      </c>
      <c r="E6246" s="149">
        <f t="shared" si="97"/>
        <v>30532012</v>
      </c>
      <c r="F6246" s="149" t="s">
        <v>1250</v>
      </c>
      <c r="G6246" s="149" t="s">
        <v>8215</v>
      </c>
      <c r="H6246" s="149" t="s">
        <v>9618</v>
      </c>
      <c r="I6246" s="149" t="s">
        <v>1273</v>
      </c>
      <c r="K6246" s="151">
        <v>37771</v>
      </c>
      <c r="L6246" s="149" t="s">
        <v>9619</v>
      </c>
    </row>
    <row r="6247" spans="1:12" x14ac:dyDescent="0.2">
      <c r="A6247" s="149" t="s">
        <v>2920</v>
      </c>
      <c r="B6247" s="152" t="s">
        <v>2902</v>
      </c>
      <c r="C6247" s="149" t="s">
        <v>14567</v>
      </c>
      <c r="D6247" s="149" t="s">
        <v>9631</v>
      </c>
      <c r="E6247" s="149">
        <f t="shared" si="97"/>
        <v>30532013</v>
      </c>
      <c r="F6247" s="149" t="s">
        <v>1250</v>
      </c>
      <c r="G6247" s="149" t="s">
        <v>8215</v>
      </c>
      <c r="H6247" s="149" t="s">
        <v>9618</v>
      </c>
      <c r="I6247" s="149" t="s">
        <v>14568</v>
      </c>
      <c r="K6247" s="151">
        <v>37771</v>
      </c>
      <c r="L6247" s="149" t="s">
        <v>9619</v>
      </c>
    </row>
    <row r="6248" spans="1:12" x14ac:dyDescent="0.2">
      <c r="A6248" s="149" t="s">
        <v>2920</v>
      </c>
      <c r="B6248" s="152" t="s">
        <v>2902</v>
      </c>
      <c r="C6248" s="149" t="s">
        <v>14569</v>
      </c>
      <c r="D6248" s="149" t="s">
        <v>9632</v>
      </c>
      <c r="E6248" s="149">
        <f t="shared" si="97"/>
        <v>30532014</v>
      </c>
      <c r="F6248" s="149" t="s">
        <v>1250</v>
      </c>
      <c r="G6248" s="149" t="s">
        <v>8215</v>
      </c>
      <c r="H6248" s="149" t="s">
        <v>9618</v>
      </c>
      <c r="I6248" s="149" t="s">
        <v>15684</v>
      </c>
      <c r="K6248" s="151">
        <v>37771</v>
      </c>
      <c r="L6248" s="149" t="s">
        <v>9619</v>
      </c>
    </row>
    <row r="6249" spans="1:12" x14ac:dyDescent="0.2">
      <c r="A6249" s="149" t="s">
        <v>2920</v>
      </c>
      <c r="B6249" s="152" t="s">
        <v>2902</v>
      </c>
      <c r="C6249" s="149" t="s">
        <v>15685</v>
      </c>
      <c r="D6249" s="149" t="s">
        <v>9633</v>
      </c>
      <c r="E6249" s="149">
        <f t="shared" si="97"/>
        <v>30532015</v>
      </c>
      <c r="F6249" s="149" t="s">
        <v>1250</v>
      </c>
      <c r="G6249" s="149" t="s">
        <v>8215</v>
      </c>
      <c r="H6249" s="149" t="s">
        <v>9618</v>
      </c>
      <c r="I6249" s="149" t="s">
        <v>15686</v>
      </c>
      <c r="K6249" s="151">
        <v>37771</v>
      </c>
      <c r="L6249" s="149" t="s">
        <v>9619</v>
      </c>
    </row>
    <row r="6250" spans="1:12" x14ac:dyDescent="0.2">
      <c r="A6250" s="149" t="s">
        <v>2920</v>
      </c>
      <c r="B6250" s="152" t="s">
        <v>2902</v>
      </c>
      <c r="C6250" s="149" t="s">
        <v>15687</v>
      </c>
      <c r="D6250" s="149" t="s">
        <v>9634</v>
      </c>
      <c r="E6250" s="149">
        <f t="shared" si="97"/>
        <v>30532016</v>
      </c>
      <c r="F6250" s="149" t="s">
        <v>1250</v>
      </c>
      <c r="G6250" s="149" t="s">
        <v>8215</v>
      </c>
      <c r="H6250" s="149" t="s">
        <v>9618</v>
      </c>
      <c r="I6250" s="149" t="s">
        <v>15688</v>
      </c>
      <c r="K6250" s="151">
        <v>37771</v>
      </c>
      <c r="L6250" s="149" t="s">
        <v>9619</v>
      </c>
    </row>
    <row r="6251" spans="1:12" x14ac:dyDescent="0.2">
      <c r="A6251" s="149" t="s">
        <v>2920</v>
      </c>
      <c r="B6251" s="152" t="s">
        <v>2902</v>
      </c>
      <c r="C6251" s="149" t="s">
        <v>15689</v>
      </c>
      <c r="D6251" s="149" t="s">
        <v>9635</v>
      </c>
      <c r="E6251" s="149">
        <f t="shared" si="97"/>
        <v>30532017</v>
      </c>
      <c r="F6251" s="149" t="s">
        <v>1250</v>
      </c>
      <c r="G6251" s="149" t="s">
        <v>8215</v>
      </c>
      <c r="H6251" s="149" t="s">
        <v>9618</v>
      </c>
      <c r="I6251" s="149" t="s">
        <v>15690</v>
      </c>
      <c r="K6251" s="151">
        <v>37771</v>
      </c>
      <c r="L6251" s="149" t="s">
        <v>9619</v>
      </c>
    </row>
    <row r="6252" spans="1:12" x14ac:dyDescent="0.2">
      <c r="A6252" s="149" t="s">
        <v>2920</v>
      </c>
      <c r="B6252" s="152" t="s">
        <v>2902</v>
      </c>
      <c r="C6252" s="149" t="s">
        <v>15691</v>
      </c>
      <c r="D6252" s="149" t="s">
        <v>9636</v>
      </c>
      <c r="E6252" s="149">
        <f t="shared" si="97"/>
        <v>30532018</v>
      </c>
      <c r="F6252" s="149" t="s">
        <v>1250</v>
      </c>
      <c r="G6252" s="149" t="s">
        <v>8215</v>
      </c>
      <c r="H6252" s="149" t="s">
        <v>9618</v>
      </c>
      <c r="I6252" s="149" t="s">
        <v>15692</v>
      </c>
      <c r="K6252" s="151">
        <v>37771</v>
      </c>
      <c r="L6252" s="149" t="s">
        <v>9619</v>
      </c>
    </row>
    <row r="6253" spans="1:12" x14ac:dyDescent="0.2">
      <c r="A6253" s="149" t="s">
        <v>2920</v>
      </c>
      <c r="B6253" s="152" t="s">
        <v>2902</v>
      </c>
      <c r="C6253" s="149" t="s">
        <v>15693</v>
      </c>
      <c r="D6253" s="149" t="s">
        <v>9637</v>
      </c>
      <c r="E6253" s="149">
        <f t="shared" si="97"/>
        <v>30532020</v>
      </c>
      <c r="F6253" s="149" t="s">
        <v>1250</v>
      </c>
      <c r="G6253" s="149" t="s">
        <v>8215</v>
      </c>
      <c r="H6253" s="149" t="s">
        <v>9618</v>
      </c>
      <c r="I6253" s="149" t="s">
        <v>14564</v>
      </c>
      <c r="K6253" s="151">
        <v>37771</v>
      </c>
      <c r="L6253" s="149" t="s">
        <v>9619</v>
      </c>
    </row>
    <row r="6254" spans="1:12" x14ac:dyDescent="0.2">
      <c r="A6254" s="149" t="s">
        <v>2920</v>
      </c>
      <c r="B6254" s="152" t="s">
        <v>2902</v>
      </c>
      <c r="C6254" s="149" t="s">
        <v>15696</v>
      </c>
      <c r="D6254" s="149" t="s">
        <v>9638</v>
      </c>
      <c r="E6254" s="149">
        <f t="shared" si="97"/>
        <v>30532031</v>
      </c>
      <c r="F6254" s="149" t="s">
        <v>1250</v>
      </c>
      <c r="G6254" s="149" t="s">
        <v>8215</v>
      </c>
      <c r="H6254" s="149" t="s">
        <v>9618</v>
      </c>
      <c r="I6254" s="149" t="s">
        <v>15697</v>
      </c>
      <c r="K6254" s="151">
        <v>37771</v>
      </c>
      <c r="L6254" s="149" t="s">
        <v>9619</v>
      </c>
    </row>
    <row r="6255" spans="1:12" x14ac:dyDescent="0.2">
      <c r="A6255" s="149" t="s">
        <v>2920</v>
      </c>
      <c r="B6255" s="152" t="s">
        <v>2902</v>
      </c>
      <c r="C6255" s="149" t="s">
        <v>15698</v>
      </c>
      <c r="D6255" s="149" t="s">
        <v>9639</v>
      </c>
      <c r="E6255" s="149">
        <f t="shared" si="97"/>
        <v>30532032</v>
      </c>
      <c r="F6255" s="149" t="s">
        <v>1250</v>
      </c>
      <c r="G6255" s="149" t="s">
        <v>8215</v>
      </c>
      <c r="H6255" s="149" t="s">
        <v>9618</v>
      </c>
      <c r="I6255" s="149" t="s">
        <v>15699</v>
      </c>
      <c r="K6255" s="151">
        <v>37771</v>
      </c>
      <c r="L6255" s="149" t="s">
        <v>9619</v>
      </c>
    </row>
    <row r="6256" spans="1:12" x14ac:dyDescent="0.2">
      <c r="A6256" s="149" t="s">
        <v>2920</v>
      </c>
      <c r="B6256" s="152" t="s">
        <v>2902</v>
      </c>
      <c r="C6256" s="149" t="s">
        <v>15700</v>
      </c>
      <c r="D6256" s="149" t="s">
        <v>9640</v>
      </c>
      <c r="E6256" s="149">
        <f t="shared" si="97"/>
        <v>30532033</v>
      </c>
      <c r="F6256" s="149" t="s">
        <v>1250</v>
      </c>
      <c r="G6256" s="149" t="s">
        <v>8215</v>
      </c>
      <c r="H6256" s="149" t="s">
        <v>9618</v>
      </c>
      <c r="I6256" s="149" t="s">
        <v>14618</v>
      </c>
      <c r="K6256" s="151">
        <v>37771</v>
      </c>
      <c r="L6256" s="149" t="s">
        <v>9619</v>
      </c>
    </row>
    <row r="6257" spans="1:12" x14ac:dyDescent="0.2">
      <c r="A6257" s="149" t="s">
        <v>2920</v>
      </c>
      <c r="B6257" s="152" t="s">
        <v>2902</v>
      </c>
      <c r="C6257" s="149" t="s">
        <v>9641</v>
      </c>
      <c r="D6257" s="149" t="s">
        <v>9642</v>
      </c>
      <c r="E6257" s="149">
        <f t="shared" si="97"/>
        <v>30532090</v>
      </c>
      <c r="F6257" s="149" t="s">
        <v>1250</v>
      </c>
      <c r="G6257" s="149" t="s">
        <v>8215</v>
      </c>
      <c r="H6257" s="149" t="s">
        <v>9618</v>
      </c>
      <c r="I6257" s="149" t="s">
        <v>9643</v>
      </c>
      <c r="J6257" s="151">
        <v>36278</v>
      </c>
      <c r="K6257" s="151">
        <v>37771</v>
      </c>
      <c r="L6257" s="149" t="s">
        <v>9619</v>
      </c>
    </row>
    <row r="6258" spans="1:12" x14ac:dyDescent="0.2">
      <c r="A6258" s="149" t="s">
        <v>2920</v>
      </c>
      <c r="D6258" s="149" t="s">
        <v>9644</v>
      </c>
      <c r="E6258" s="149">
        <f t="shared" si="97"/>
        <v>30580001</v>
      </c>
      <c r="F6258" s="149" t="s">
        <v>1250</v>
      </c>
      <c r="G6258" s="149" t="s">
        <v>8215</v>
      </c>
      <c r="H6258" s="149" t="s">
        <v>3301</v>
      </c>
      <c r="I6258" s="149" t="s">
        <v>3301</v>
      </c>
    </row>
    <row r="6259" spans="1:12" x14ac:dyDescent="0.2">
      <c r="A6259" s="149" t="s">
        <v>2920</v>
      </c>
      <c r="D6259" s="149" t="s">
        <v>9645</v>
      </c>
      <c r="E6259" s="149">
        <f t="shared" si="97"/>
        <v>30582001</v>
      </c>
      <c r="F6259" s="149" t="s">
        <v>1250</v>
      </c>
      <c r="G6259" s="149" t="s">
        <v>8215</v>
      </c>
      <c r="H6259" s="149" t="s">
        <v>3303</v>
      </c>
      <c r="I6259" s="149" t="s">
        <v>3304</v>
      </c>
    </row>
    <row r="6260" spans="1:12" x14ac:dyDescent="0.2">
      <c r="A6260" s="149" t="s">
        <v>2920</v>
      </c>
      <c r="D6260" s="149" t="s">
        <v>9646</v>
      </c>
      <c r="E6260" s="149">
        <f t="shared" si="97"/>
        <v>30582002</v>
      </c>
      <c r="F6260" s="149" t="s">
        <v>1250</v>
      </c>
      <c r="G6260" s="149" t="s">
        <v>8215</v>
      </c>
      <c r="H6260" s="149" t="s">
        <v>3303</v>
      </c>
      <c r="I6260" s="149" t="s">
        <v>3306</v>
      </c>
    </row>
    <row r="6261" spans="1:12" x14ac:dyDescent="0.2">
      <c r="A6261" s="149" t="s">
        <v>2920</v>
      </c>
      <c r="D6261" s="149" t="s">
        <v>9647</v>
      </c>
      <c r="E6261" s="149">
        <f t="shared" si="97"/>
        <v>30582599</v>
      </c>
      <c r="F6261" s="149" t="s">
        <v>1250</v>
      </c>
      <c r="G6261" s="149" t="s">
        <v>8215</v>
      </c>
      <c r="H6261" s="149" t="s">
        <v>3308</v>
      </c>
      <c r="I6261" s="149" t="s">
        <v>3309</v>
      </c>
    </row>
    <row r="6262" spans="1:12" x14ac:dyDescent="0.2">
      <c r="A6262" s="149" t="s">
        <v>2920</v>
      </c>
      <c r="D6262" s="149" t="s">
        <v>9648</v>
      </c>
      <c r="E6262" s="149">
        <f t="shared" si="97"/>
        <v>30588801</v>
      </c>
      <c r="F6262" s="149" t="s">
        <v>1250</v>
      </c>
      <c r="G6262" s="149" t="s">
        <v>8215</v>
      </c>
      <c r="H6262" s="149" t="s">
        <v>6493</v>
      </c>
      <c r="I6262" s="149" t="s">
        <v>8831</v>
      </c>
    </row>
    <row r="6263" spans="1:12" x14ac:dyDescent="0.2">
      <c r="A6263" s="149" t="s">
        <v>2920</v>
      </c>
      <c r="D6263" s="149" t="s">
        <v>9649</v>
      </c>
      <c r="E6263" s="149">
        <f t="shared" si="97"/>
        <v>30588802</v>
      </c>
      <c r="F6263" s="149" t="s">
        <v>1250</v>
      </c>
      <c r="G6263" s="149" t="s">
        <v>8215</v>
      </c>
      <c r="H6263" s="149" t="s">
        <v>6493</v>
      </c>
      <c r="I6263" s="149" t="s">
        <v>8831</v>
      </c>
    </row>
    <row r="6264" spans="1:12" x14ac:dyDescent="0.2">
      <c r="A6264" s="149" t="s">
        <v>2920</v>
      </c>
      <c r="D6264" s="149" t="s">
        <v>9650</v>
      </c>
      <c r="E6264" s="149">
        <f t="shared" si="97"/>
        <v>30588803</v>
      </c>
      <c r="F6264" s="149" t="s">
        <v>1250</v>
      </c>
      <c r="G6264" s="149" t="s">
        <v>8215</v>
      </c>
      <c r="H6264" s="149" t="s">
        <v>6493</v>
      </c>
      <c r="I6264" s="149" t="s">
        <v>8831</v>
      </c>
    </row>
    <row r="6265" spans="1:12" x14ac:dyDescent="0.2">
      <c r="A6265" s="149" t="s">
        <v>2920</v>
      </c>
      <c r="D6265" s="149" t="s">
        <v>9651</v>
      </c>
      <c r="E6265" s="149">
        <f t="shared" si="97"/>
        <v>30588804</v>
      </c>
      <c r="F6265" s="149" t="s">
        <v>1250</v>
      </c>
      <c r="G6265" s="149" t="s">
        <v>8215</v>
      </c>
      <c r="H6265" s="149" t="s">
        <v>6493</v>
      </c>
      <c r="I6265" s="149" t="s">
        <v>8831</v>
      </c>
    </row>
    <row r="6266" spans="1:12" x14ac:dyDescent="0.2">
      <c r="A6266" s="149" t="s">
        <v>2920</v>
      </c>
      <c r="D6266" s="149" t="s">
        <v>9652</v>
      </c>
      <c r="E6266" s="149">
        <f t="shared" si="97"/>
        <v>30588805</v>
      </c>
      <c r="F6266" s="149" t="s">
        <v>1250</v>
      </c>
      <c r="G6266" s="149" t="s">
        <v>8215</v>
      </c>
      <c r="H6266" s="149" t="s">
        <v>6493</v>
      </c>
      <c r="I6266" s="149" t="s">
        <v>8831</v>
      </c>
    </row>
    <row r="6267" spans="1:12" x14ac:dyDescent="0.2">
      <c r="A6267" s="149" t="s">
        <v>2920</v>
      </c>
      <c r="D6267" s="149" t="s">
        <v>9653</v>
      </c>
      <c r="E6267" s="149">
        <f t="shared" si="97"/>
        <v>30590001</v>
      </c>
      <c r="F6267" s="149" t="s">
        <v>1250</v>
      </c>
      <c r="G6267" s="149" t="s">
        <v>8215</v>
      </c>
      <c r="H6267" s="149" t="s">
        <v>2947</v>
      </c>
      <c r="I6267" s="149" t="s">
        <v>2948</v>
      </c>
    </row>
    <row r="6268" spans="1:12" x14ac:dyDescent="0.2">
      <c r="A6268" s="149" t="s">
        <v>2920</v>
      </c>
      <c r="D6268" s="149" t="s">
        <v>9654</v>
      </c>
      <c r="E6268" s="149">
        <f t="shared" si="97"/>
        <v>30590002</v>
      </c>
      <c r="F6268" s="149" t="s">
        <v>1250</v>
      </c>
      <c r="G6268" s="149" t="s">
        <v>8215</v>
      </c>
      <c r="H6268" s="149" t="s">
        <v>2947</v>
      </c>
      <c r="I6268" s="149" t="s">
        <v>2951</v>
      </c>
    </row>
    <row r="6269" spans="1:12" x14ac:dyDescent="0.2">
      <c r="A6269" s="149" t="s">
        <v>2920</v>
      </c>
      <c r="D6269" s="149" t="s">
        <v>9655</v>
      </c>
      <c r="E6269" s="149">
        <f t="shared" si="97"/>
        <v>30590003</v>
      </c>
      <c r="F6269" s="149" t="s">
        <v>1250</v>
      </c>
      <c r="G6269" s="149" t="s">
        <v>8215</v>
      </c>
      <c r="H6269" s="149" t="s">
        <v>2947</v>
      </c>
      <c r="I6269" s="149" t="s">
        <v>2953</v>
      </c>
    </row>
    <row r="6270" spans="1:12" x14ac:dyDescent="0.2">
      <c r="A6270" s="149" t="s">
        <v>2920</v>
      </c>
      <c r="D6270" s="149" t="s">
        <v>9656</v>
      </c>
      <c r="E6270" s="149">
        <f t="shared" si="97"/>
        <v>30590005</v>
      </c>
      <c r="F6270" s="149" t="s">
        <v>1250</v>
      </c>
      <c r="G6270" s="149" t="s">
        <v>8215</v>
      </c>
      <c r="H6270" s="149" t="s">
        <v>2947</v>
      </c>
      <c r="I6270" s="149" t="s">
        <v>9778</v>
      </c>
      <c r="K6270" s="151">
        <v>36265</v>
      </c>
      <c r="L6270" s="149" t="s">
        <v>2956</v>
      </c>
    </row>
    <row r="6271" spans="1:12" x14ac:dyDescent="0.2">
      <c r="A6271" s="149" t="s">
        <v>2920</v>
      </c>
      <c r="D6271" s="149" t="s">
        <v>9657</v>
      </c>
      <c r="E6271" s="149">
        <f t="shared" si="97"/>
        <v>30590011</v>
      </c>
      <c r="F6271" s="149" t="s">
        <v>1250</v>
      </c>
      <c r="G6271" s="149" t="s">
        <v>8215</v>
      </c>
      <c r="H6271" s="149" t="s">
        <v>2947</v>
      </c>
      <c r="I6271" s="149" t="s">
        <v>316</v>
      </c>
    </row>
    <row r="6272" spans="1:12" x14ac:dyDescent="0.2">
      <c r="A6272" s="149" t="s">
        <v>2920</v>
      </c>
      <c r="D6272" s="149" t="s">
        <v>9658</v>
      </c>
      <c r="E6272" s="149">
        <f t="shared" si="97"/>
        <v>30590012</v>
      </c>
      <c r="F6272" s="149" t="s">
        <v>1250</v>
      </c>
      <c r="G6272" s="149" t="s">
        <v>8215</v>
      </c>
      <c r="H6272" s="149" t="s">
        <v>2947</v>
      </c>
      <c r="I6272" s="149" t="s">
        <v>318</v>
      </c>
    </row>
    <row r="6273" spans="1:12" x14ac:dyDescent="0.2">
      <c r="A6273" s="149" t="s">
        <v>2920</v>
      </c>
      <c r="D6273" s="149" t="s">
        <v>9659</v>
      </c>
      <c r="E6273" s="149">
        <f t="shared" si="97"/>
        <v>30590013</v>
      </c>
      <c r="F6273" s="149" t="s">
        <v>1250</v>
      </c>
      <c r="G6273" s="149" t="s">
        <v>8215</v>
      </c>
      <c r="H6273" s="149" t="s">
        <v>2947</v>
      </c>
      <c r="I6273" s="149" t="s">
        <v>320</v>
      </c>
    </row>
    <row r="6274" spans="1:12" x14ac:dyDescent="0.2">
      <c r="A6274" s="149" t="s">
        <v>2920</v>
      </c>
      <c r="D6274" s="149" t="s">
        <v>9660</v>
      </c>
      <c r="E6274" s="149">
        <f t="shared" ref="E6274:E6337" si="98">VALUE(D6274)</f>
        <v>30590021</v>
      </c>
      <c r="F6274" s="149" t="s">
        <v>1250</v>
      </c>
      <c r="G6274" s="149" t="s">
        <v>8215</v>
      </c>
      <c r="H6274" s="149" t="s">
        <v>2947</v>
      </c>
      <c r="I6274" s="149" t="s">
        <v>324</v>
      </c>
      <c r="J6274" s="151">
        <v>36278</v>
      </c>
    </row>
    <row r="6275" spans="1:12" x14ac:dyDescent="0.2">
      <c r="A6275" s="149" t="s">
        <v>2920</v>
      </c>
      <c r="D6275" s="149" t="s">
        <v>9661</v>
      </c>
      <c r="E6275" s="149">
        <f t="shared" si="98"/>
        <v>30590023</v>
      </c>
      <c r="F6275" s="149" t="s">
        <v>1250</v>
      </c>
      <c r="G6275" s="149" t="s">
        <v>8215</v>
      </c>
      <c r="H6275" s="149" t="s">
        <v>2947</v>
      </c>
      <c r="I6275" s="149" t="s">
        <v>5926</v>
      </c>
    </row>
    <row r="6276" spans="1:12" x14ac:dyDescent="0.2">
      <c r="A6276" s="149" t="s">
        <v>2920</v>
      </c>
      <c r="D6276" s="149" t="s">
        <v>9662</v>
      </c>
      <c r="E6276" s="149">
        <f t="shared" si="98"/>
        <v>30599999</v>
      </c>
      <c r="F6276" s="149" t="s">
        <v>1250</v>
      </c>
      <c r="G6276" s="149" t="s">
        <v>8215</v>
      </c>
      <c r="H6276" s="149" t="s">
        <v>9663</v>
      </c>
      <c r="I6276" s="149" t="s">
        <v>8831</v>
      </c>
    </row>
    <row r="6277" spans="1:12" x14ac:dyDescent="0.2">
      <c r="A6277" s="149" t="s">
        <v>2920</v>
      </c>
      <c r="D6277" s="149" t="s">
        <v>9664</v>
      </c>
      <c r="E6277" s="149">
        <f t="shared" si="98"/>
        <v>30600101</v>
      </c>
      <c r="F6277" s="149" t="s">
        <v>1250</v>
      </c>
      <c r="G6277" s="149" t="s">
        <v>9665</v>
      </c>
      <c r="H6277" s="149" t="s">
        <v>11</v>
      </c>
      <c r="I6277" s="149" t="s">
        <v>9666</v>
      </c>
    </row>
    <row r="6278" spans="1:12" x14ac:dyDescent="0.2">
      <c r="A6278" s="149" t="s">
        <v>2920</v>
      </c>
      <c r="D6278" s="149" t="s">
        <v>9667</v>
      </c>
      <c r="E6278" s="149">
        <f t="shared" si="98"/>
        <v>30600102</v>
      </c>
      <c r="F6278" s="149" t="s">
        <v>1250</v>
      </c>
      <c r="G6278" s="149" t="s">
        <v>9665</v>
      </c>
      <c r="H6278" s="149" t="s">
        <v>11</v>
      </c>
      <c r="I6278" s="149" t="s">
        <v>9668</v>
      </c>
    </row>
    <row r="6279" spans="1:12" x14ac:dyDescent="0.2">
      <c r="A6279" s="149" t="s">
        <v>2920</v>
      </c>
      <c r="D6279" s="149" t="s">
        <v>9669</v>
      </c>
      <c r="E6279" s="149">
        <f t="shared" si="98"/>
        <v>30600103</v>
      </c>
      <c r="F6279" s="149" t="s">
        <v>1250</v>
      </c>
      <c r="G6279" s="149" t="s">
        <v>9665</v>
      </c>
      <c r="H6279" s="149" t="s">
        <v>11</v>
      </c>
      <c r="I6279" s="149" t="s">
        <v>9670</v>
      </c>
    </row>
    <row r="6280" spans="1:12" x14ac:dyDescent="0.2">
      <c r="A6280" s="149" t="s">
        <v>2920</v>
      </c>
      <c r="D6280" s="149" t="s">
        <v>9671</v>
      </c>
      <c r="E6280" s="149">
        <f t="shared" si="98"/>
        <v>30600104</v>
      </c>
      <c r="F6280" s="149" t="s">
        <v>1250</v>
      </c>
      <c r="G6280" s="149" t="s">
        <v>9665</v>
      </c>
      <c r="H6280" s="149" t="s">
        <v>11</v>
      </c>
      <c r="I6280" s="149" t="s">
        <v>9672</v>
      </c>
    </row>
    <row r="6281" spans="1:12" x14ac:dyDescent="0.2">
      <c r="A6281" s="149" t="s">
        <v>2920</v>
      </c>
      <c r="D6281" s="149" t="s">
        <v>9673</v>
      </c>
      <c r="E6281" s="149">
        <f t="shared" si="98"/>
        <v>30600105</v>
      </c>
      <c r="F6281" s="149" t="s">
        <v>1250</v>
      </c>
      <c r="G6281" s="149" t="s">
        <v>9665</v>
      </c>
      <c r="H6281" s="149" t="s">
        <v>11</v>
      </c>
      <c r="I6281" s="149" t="s">
        <v>9674</v>
      </c>
    </row>
    <row r="6282" spans="1:12" x14ac:dyDescent="0.2">
      <c r="A6282" s="149" t="s">
        <v>2920</v>
      </c>
      <c r="D6282" s="149" t="s">
        <v>9675</v>
      </c>
      <c r="E6282" s="149">
        <f t="shared" si="98"/>
        <v>30600106</v>
      </c>
      <c r="F6282" s="149" t="s">
        <v>1250</v>
      </c>
      <c r="G6282" s="149" t="s">
        <v>9665</v>
      </c>
      <c r="H6282" s="149" t="s">
        <v>11</v>
      </c>
      <c r="I6282" s="149" t="s">
        <v>9676</v>
      </c>
    </row>
    <row r="6283" spans="1:12" x14ac:dyDescent="0.2">
      <c r="A6283" s="149" t="s">
        <v>2920</v>
      </c>
      <c r="D6283" s="149" t="s">
        <v>9677</v>
      </c>
      <c r="E6283" s="149">
        <f t="shared" si="98"/>
        <v>30600107</v>
      </c>
      <c r="F6283" s="149" t="s">
        <v>1250</v>
      </c>
      <c r="G6283" s="149" t="s">
        <v>9665</v>
      </c>
      <c r="H6283" s="149" t="s">
        <v>11</v>
      </c>
      <c r="I6283" s="149" t="s">
        <v>9678</v>
      </c>
    </row>
    <row r="6284" spans="1:12" x14ac:dyDescent="0.2">
      <c r="A6284" s="149" t="s">
        <v>2920</v>
      </c>
      <c r="D6284" s="149" t="s">
        <v>9679</v>
      </c>
      <c r="E6284" s="149">
        <f t="shared" si="98"/>
        <v>30600108</v>
      </c>
      <c r="F6284" s="149" t="s">
        <v>1250</v>
      </c>
      <c r="G6284" s="149" t="s">
        <v>9665</v>
      </c>
      <c r="H6284" s="149" t="s">
        <v>11</v>
      </c>
      <c r="I6284" s="149" t="s">
        <v>9680</v>
      </c>
    </row>
    <row r="6285" spans="1:12" x14ac:dyDescent="0.2">
      <c r="A6285" s="149" t="s">
        <v>2920</v>
      </c>
      <c r="D6285" s="149" t="s">
        <v>9681</v>
      </c>
      <c r="E6285" s="149">
        <f t="shared" si="98"/>
        <v>30600111</v>
      </c>
      <c r="F6285" s="149" t="s">
        <v>1250</v>
      </c>
      <c r="G6285" s="149" t="s">
        <v>9665</v>
      </c>
      <c r="H6285" s="149" t="s">
        <v>11</v>
      </c>
      <c r="I6285" s="149" t="s">
        <v>9682</v>
      </c>
      <c r="K6285" s="151"/>
      <c r="L6285" s="149"/>
    </row>
    <row r="6286" spans="1:12" x14ac:dyDescent="0.2">
      <c r="A6286" s="149" t="s">
        <v>2920</v>
      </c>
      <c r="D6286" s="149" t="s">
        <v>9683</v>
      </c>
      <c r="E6286" s="149">
        <f t="shared" si="98"/>
        <v>30600199</v>
      </c>
      <c r="F6286" s="149" t="s">
        <v>1250</v>
      </c>
      <c r="G6286" s="149" t="s">
        <v>9665</v>
      </c>
      <c r="H6286" s="149" t="s">
        <v>11</v>
      </c>
      <c r="I6286" s="149" t="s">
        <v>6243</v>
      </c>
    </row>
    <row r="6287" spans="1:12" x14ac:dyDescent="0.2">
      <c r="A6287" s="149" t="s">
        <v>2920</v>
      </c>
      <c r="D6287" s="149" t="s">
        <v>9684</v>
      </c>
      <c r="E6287" s="149">
        <f t="shared" si="98"/>
        <v>30600201</v>
      </c>
      <c r="F6287" s="149" t="s">
        <v>1250</v>
      </c>
      <c r="G6287" s="149" t="s">
        <v>9665</v>
      </c>
      <c r="H6287" s="149" t="s">
        <v>9685</v>
      </c>
      <c r="I6287" s="149" t="s">
        <v>9686</v>
      </c>
    </row>
    <row r="6288" spans="1:12" x14ac:dyDescent="0.2">
      <c r="A6288" s="149" t="s">
        <v>2920</v>
      </c>
      <c r="D6288" s="149" t="s">
        <v>9687</v>
      </c>
      <c r="E6288" s="149">
        <f t="shared" si="98"/>
        <v>30600202</v>
      </c>
      <c r="F6288" s="149" t="s">
        <v>1250</v>
      </c>
      <c r="G6288" s="149" t="s">
        <v>9665</v>
      </c>
      <c r="H6288" s="149" t="s">
        <v>9685</v>
      </c>
      <c r="I6288" s="149" t="s">
        <v>9688</v>
      </c>
    </row>
    <row r="6289" spans="1:9" x14ac:dyDescent="0.2">
      <c r="A6289" s="149" t="s">
        <v>2920</v>
      </c>
      <c r="D6289" s="149" t="s">
        <v>9689</v>
      </c>
      <c r="E6289" s="149">
        <f t="shared" si="98"/>
        <v>30600301</v>
      </c>
      <c r="F6289" s="149" t="s">
        <v>1250</v>
      </c>
      <c r="G6289" s="149" t="s">
        <v>9665</v>
      </c>
      <c r="H6289" s="149" t="s">
        <v>9685</v>
      </c>
      <c r="I6289" s="149" t="s">
        <v>9690</v>
      </c>
    </row>
    <row r="6290" spans="1:9" x14ac:dyDescent="0.2">
      <c r="A6290" s="149" t="s">
        <v>2920</v>
      </c>
      <c r="D6290" s="149" t="s">
        <v>9691</v>
      </c>
      <c r="E6290" s="149">
        <f t="shared" si="98"/>
        <v>30600401</v>
      </c>
      <c r="F6290" s="149" t="s">
        <v>1250</v>
      </c>
      <c r="G6290" s="149" t="s">
        <v>9665</v>
      </c>
      <c r="H6290" s="149" t="s">
        <v>9692</v>
      </c>
      <c r="I6290" s="149" t="s">
        <v>9693</v>
      </c>
    </row>
    <row r="6291" spans="1:9" x14ac:dyDescent="0.2">
      <c r="A6291" s="149" t="s">
        <v>2920</v>
      </c>
      <c r="D6291" s="149" t="s">
        <v>9694</v>
      </c>
      <c r="E6291" s="149">
        <f t="shared" si="98"/>
        <v>30600402</v>
      </c>
      <c r="F6291" s="149" t="s">
        <v>1250</v>
      </c>
      <c r="G6291" s="149" t="s">
        <v>9665</v>
      </c>
      <c r="H6291" s="149" t="s">
        <v>9692</v>
      </c>
      <c r="I6291" s="149" t="s">
        <v>9695</v>
      </c>
    </row>
    <row r="6292" spans="1:9" x14ac:dyDescent="0.2">
      <c r="A6292" s="149" t="s">
        <v>2920</v>
      </c>
      <c r="D6292" s="149" t="s">
        <v>9696</v>
      </c>
      <c r="E6292" s="149">
        <f t="shared" si="98"/>
        <v>30600503</v>
      </c>
      <c r="F6292" s="149" t="s">
        <v>1250</v>
      </c>
      <c r="G6292" s="149" t="s">
        <v>9665</v>
      </c>
      <c r="H6292" s="149" t="s">
        <v>2334</v>
      </c>
      <c r="I6292" s="149" t="s">
        <v>9697</v>
      </c>
    </row>
    <row r="6293" spans="1:9" x14ac:dyDescent="0.2">
      <c r="A6293" s="149" t="s">
        <v>2920</v>
      </c>
      <c r="D6293" s="149" t="s">
        <v>9698</v>
      </c>
      <c r="E6293" s="149">
        <f t="shared" si="98"/>
        <v>30600504</v>
      </c>
      <c r="F6293" s="149" t="s">
        <v>1250</v>
      </c>
      <c r="G6293" s="149" t="s">
        <v>9665</v>
      </c>
      <c r="H6293" s="149" t="s">
        <v>2334</v>
      </c>
      <c r="I6293" s="149" t="s">
        <v>9697</v>
      </c>
    </row>
    <row r="6294" spans="1:9" x14ac:dyDescent="0.2">
      <c r="A6294" s="149" t="s">
        <v>2920</v>
      </c>
      <c r="D6294" s="149" t="s">
        <v>9699</v>
      </c>
      <c r="E6294" s="149">
        <f t="shared" si="98"/>
        <v>30600505</v>
      </c>
      <c r="F6294" s="149" t="s">
        <v>1250</v>
      </c>
      <c r="G6294" s="149" t="s">
        <v>9665</v>
      </c>
      <c r="H6294" s="149" t="s">
        <v>2334</v>
      </c>
      <c r="I6294" s="149" t="s">
        <v>12438</v>
      </c>
    </row>
    <row r="6295" spans="1:9" x14ac:dyDescent="0.2">
      <c r="A6295" s="149" t="s">
        <v>2920</v>
      </c>
      <c r="D6295" s="149" t="s">
        <v>12439</v>
      </c>
      <c r="E6295" s="149">
        <f t="shared" si="98"/>
        <v>30600506</v>
      </c>
      <c r="F6295" s="149" t="s">
        <v>1250</v>
      </c>
      <c r="G6295" s="149" t="s">
        <v>9665</v>
      </c>
      <c r="H6295" s="149" t="s">
        <v>2334</v>
      </c>
      <c r="I6295" s="149" t="s">
        <v>12438</v>
      </c>
    </row>
    <row r="6296" spans="1:9" x14ac:dyDescent="0.2">
      <c r="A6296" s="149" t="s">
        <v>2920</v>
      </c>
      <c r="D6296" s="149" t="s">
        <v>12440</v>
      </c>
      <c r="E6296" s="149">
        <f t="shared" si="98"/>
        <v>30600508</v>
      </c>
      <c r="F6296" s="149" t="s">
        <v>1250</v>
      </c>
      <c r="G6296" s="149" t="s">
        <v>9665</v>
      </c>
      <c r="H6296" s="149" t="s">
        <v>2334</v>
      </c>
      <c r="I6296" s="149" t="s">
        <v>12441</v>
      </c>
    </row>
    <row r="6297" spans="1:9" x14ac:dyDescent="0.2">
      <c r="A6297" s="149" t="s">
        <v>2920</v>
      </c>
      <c r="D6297" s="149" t="s">
        <v>12442</v>
      </c>
      <c r="E6297" s="149">
        <f t="shared" si="98"/>
        <v>30600510</v>
      </c>
      <c r="F6297" s="149" t="s">
        <v>1250</v>
      </c>
      <c r="G6297" s="149" t="s">
        <v>9665</v>
      </c>
      <c r="H6297" s="149" t="s">
        <v>2334</v>
      </c>
      <c r="I6297" s="149" t="s">
        <v>12443</v>
      </c>
    </row>
    <row r="6298" spans="1:9" x14ac:dyDescent="0.2">
      <c r="A6298" s="149" t="s">
        <v>2920</v>
      </c>
      <c r="D6298" s="149" t="s">
        <v>9715</v>
      </c>
      <c r="E6298" s="149">
        <f t="shared" si="98"/>
        <v>30600511</v>
      </c>
      <c r="F6298" s="149" t="s">
        <v>1250</v>
      </c>
      <c r="G6298" s="149" t="s">
        <v>9665</v>
      </c>
      <c r="H6298" s="149" t="s">
        <v>2334</v>
      </c>
      <c r="I6298" s="149" t="s">
        <v>9716</v>
      </c>
    </row>
    <row r="6299" spans="1:9" x14ac:dyDescent="0.2">
      <c r="A6299" s="149" t="s">
        <v>2920</v>
      </c>
      <c r="D6299" s="149" t="s">
        <v>9717</v>
      </c>
      <c r="E6299" s="149">
        <f t="shared" si="98"/>
        <v>30600514</v>
      </c>
      <c r="F6299" s="149" t="s">
        <v>1250</v>
      </c>
      <c r="G6299" s="149" t="s">
        <v>9665</v>
      </c>
      <c r="H6299" s="149" t="s">
        <v>2334</v>
      </c>
      <c r="I6299" s="149" t="s">
        <v>9718</v>
      </c>
    </row>
    <row r="6300" spans="1:9" x14ac:dyDescent="0.2">
      <c r="A6300" s="149" t="s">
        <v>2920</v>
      </c>
      <c r="D6300" s="149" t="s">
        <v>9719</v>
      </c>
      <c r="E6300" s="149">
        <f t="shared" si="98"/>
        <v>30600515</v>
      </c>
      <c r="F6300" s="149" t="s">
        <v>1250</v>
      </c>
      <c r="G6300" s="149" t="s">
        <v>9665</v>
      </c>
      <c r="H6300" s="149" t="s">
        <v>2334</v>
      </c>
      <c r="I6300" s="149" t="s">
        <v>9720</v>
      </c>
    </row>
    <row r="6301" spans="1:9" x14ac:dyDescent="0.2">
      <c r="A6301" s="149" t="s">
        <v>2920</v>
      </c>
      <c r="D6301" s="149" t="s">
        <v>9721</v>
      </c>
      <c r="E6301" s="149">
        <f t="shared" si="98"/>
        <v>30600516</v>
      </c>
      <c r="F6301" s="149" t="s">
        <v>1250</v>
      </c>
      <c r="G6301" s="149" t="s">
        <v>9665</v>
      </c>
      <c r="H6301" s="149" t="s">
        <v>2334</v>
      </c>
      <c r="I6301" s="149" t="s">
        <v>9722</v>
      </c>
    </row>
    <row r="6302" spans="1:9" x14ac:dyDescent="0.2">
      <c r="A6302" s="149" t="s">
        <v>2920</v>
      </c>
      <c r="D6302" s="149" t="s">
        <v>9723</v>
      </c>
      <c r="E6302" s="149">
        <f t="shared" si="98"/>
        <v>30600517</v>
      </c>
      <c r="F6302" s="149" t="s">
        <v>1250</v>
      </c>
      <c r="G6302" s="149" t="s">
        <v>9665</v>
      </c>
      <c r="H6302" s="149" t="s">
        <v>2334</v>
      </c>
      <c r="I6302" s="149" t="s">
        <v>9724</v>
      </c>
    </row>
    <row r="6303" spans="1:9" x14ac:dyDescent="0.2">
      <c r="A6303" s="149" t="s">
        <v>2920</v>
      </c>
      <c r="D6303" s="149" t="s">
        <v>9725</v>
      </c>
      <c r="E6303" s="149">
        <f t="shared" si="98"/>
        <v>30600518</v>
      </c>
      <c r="F6303" s="149" t="s">
        <v>1250</v>
      </c>
      <c r="G6303" s="149" t="s">
        <v>9665</v>
      </c>
      <c r="H6303" s="149" t="s">
        <v>2334</v>
      </c>
      <c r="I6303" s="149" t="s">
        <v>9726</v>
      </c>
    </row>
    <row r="6304" spans="1:9" x14ac:dyDescent="0.2">
      <c r="A6304" s="149" t="s">
        <v>2920</v>
      </c>
      <c r="D6304" s="149" t="s">
        <v>9727</v>
      </c>
      <c r="E6304" s="149">
        <f t="shared" si="98"/>
        <v>30600519</v>
      </c>
      <c r="F6304" s="149" t="s">
        <v>1250</v>
      </c>
      <c r="G6304" s="149" t="s">
        <v>9665</v>
      </c>
      <c r="H6304" s="149" t="s">
        <v>2334</v>
      </c>
      <c r="I6304" s="149" t="s">
        <v>9728</v>
      </c>
    </row>
    <row r="6305" spans="1:9" x14ac:dyDescent="0.2">
      <c r="A6305" s="149" t="s">
        <v>2920</v>
      </c>
      <c r="D6305" s="149" t="s">
        <v>9729</v>
      </c>
      <c r="E6305" s="149">
        <f t="shared" si="98"/>
        <v>30600520</v>
      </c>
      <c r="F6305" s="149" t="s">
        <v>1250</v>
      </c>
      <c r="G6305" s="149" t="s">
        <v>9665</v>
      </c>
      <c r="H6305" s="149" t="s">
        <v>2334</v>
      </c>
      <c r="I6305" s="149" t="s">
        <v>9730</v>
      </c>
    </row>
    <row r="6306" spans="1:9" x14ac:dyDescent="0.2">
      <c r="A6306" s="149" t="s">
        <v>2920</v>
      </c>
      <c r="D6306" s="149" t="s">
        <v>9731</v>
      </c>
      <c r="E6306" s="149">
        <f t="shared" si="98"/>
        <v>30600521</v>
      </c>
      <c r="F6306" s="149" t="s">
        <v>1250</v>
      </c>
      <c r="G6306" s="149" t="s">
        <v>9665</v>
      </c>
      <c r="H6306" s="149" t="s">
        <v>2334</v>
      </c>
      <c r="I6306" s="149" t="s">
        <v>9732</v>
      </c>
    </row>
    <row r="6307" spans="1:9" x14ac:dyDescent="0.2">
      <c r="A6307" s="149" t="s">
        <v>2920</v>
      </c>
      <c r="D6307" s="149" t="s">
        <v>9733</v>
      </c>
      <c r="E6307" s="149">
        <f t="shared" si="98"/>
        <v>30600522</v>
      </c>
      <c r="F6307" s="149" t="s">
        <v>1250</v>
      </c>
      <c r="G6307" s="149" t="s">
        <v>9665</v>
      </c>
      <c r="H6307" s="149" t="s">
        <v>2334</v>
      </c>
      <c r="I6307" s="149" t="s">
        <v>12454</v>
      </c>
    </row>
    <row r="6308" spans="1:9" x14ac:dyDescent="0.2">
      <c r="A6308" s="149" t="s">
        <v>2920</v>
      </c>
      <c r="D6308" s="149" t="s">
        <v>12455</v>
      </c>
      <c r="E6308" s="149">
        <f t="shared" si="98"/>
        <v>30600602</v>
      </c>
      <c r="F6308" s="149" t="s">
        <v>1250</v>
      </c>
      <c r="G6308" s="149" t="s">
        <v>9665</v>
      </c>
      <c r="H6308" s="149" t="s">
        <v>12456</v>
      </c>
      <c r="I6308" s="149" t="s">
        <v>12457</v>
      </c>
    </row>
    <row r="6309" spans="1:9" x14ac:dyDescent="0.2">
      <c r="A6309" s="149" t="s">
        <v>2920</v>
      </c>
      <c r="D6309" s="149" t="s">
        <v>12458</v>
      </c>
      <c r="E6309" s="149">
        <f t="shared" si="98"/>
        <v>30600603</v>
      </c>
      <c r="F6309" s="149" t="s">
        <v>1250</v>
      </c>
      <c r="G6309" s="149" t="s">
        <v>9665</v>
      </c>
      <c r="H6309" s="149" t="s">
        <v>12456</v>
      </c>
      <c r="I6309" s="149" t="s">
        <v>12457</v>
      </c>
    </row>
    <row r="6310" spans="1:9" x14ac:dyDescent="0.2">
      <c r="A6310" s="149" t="s">
        <v>2920</v>
      </c>
      <c r="D6310" s="149" t="s">
        <v>12459</v>
      </c>
      <c r="E6310" s="149">
        <f t="shared" si="98"/>
        <v>30600701</v>
      </c>
      <c r="F6310" s="149" t="s">
        <v>1250</v>
      </c>
      <c r="G6310" s="149" t="s">
        <v>9665</v>
      </c>
      <c r="H6310" s="149" t="s">
        <v>4283</v>
      </c>
      <c r="I6310" s="149" t="s">
        <v>4283</v>
      </c>
    </row>
    <row r="6311" spans="1:9" x14ac:dyDescent="0.2">
      <c r="A6311" s="149" t="s">
        <v>2920</v>
      </c>
      <c r="D6311" s="149" t="s">
        <v>12460</v>
      </c>
      <c r="E6311" s="149">
        <f t="shared" si="98"/>
        <v>30600702</v>
      </c>
      <c r="F6311" s="149" t="s">
        <v>1250</v>
      </c>
      <c r="G6311" s="149" t="s">
        <v>9665</v>
      </c>
      <c r="H6311" s="149" t="s">
        <v>4283</v>
      </c>
      <c r="I6311" s="149" t="s">
        <v>4283</v>
      </c>
    </row>
    <row r="6312" spans="1:9" x14ac:dyDescent="0.2">
      <c r="A6312" s="149" t="s">
        <v>2920</v>
      </c>
      <c r="D6312" s="149" t="s">
        <v>12461</v>
      </c>
      <c r="E6312" s="149">
        <f t="shared" si="98"/>
        <v>30600801</v>
      </c>
      <c r="F6312" s="149" t="s">
        <v>1250</v>
      </c>
      <c r="G6312" s="149" t="s">
        <v>9665</v>
      </c>
      <c r="H6312" s="149" t="s">
        <v>6493</v>
      </c>
      <c r="I6312" s="149" t="s">
        <v>12462</v>
      </c>
    </row>
    <row r="6313" spans="1:9" x14ac:dyDescent="0.2">
      <c r="A6313" s="149" t="s">
        <v>2920</v>
      </c>
      <c r="D6313" s="149" t="s">
        <v>12463</v>
      </c>
      <c r="E6313" s="149">
        <f t="shared" si="98"/>
        <v>30600802</v>
      </c>
      <c r="F6313" s="149" t="s">
        <v>1250</v>
      </c>
      <c r="G6313" s="149" t="s">
        <v>9665</v>
      </c>
      <c r="H6313" s="149" t="s">
        <v>6493</v>
      </c>
      <c r="I6313" s="149" t="s">
        <v>12464</v>
      </c>
    </row>
    <row r="6314" spans="1:9" x14ac:dyDescent="0.2">
      <c r="A6314" s="149" t="s">
        <v>2920</v>
      </c>
      <c r="D6314" s="149" t="s">
        <v>12465</v>
      </c>
      <c r="E6314" s="149">
        <f t="shared" si="98"/>
        <v>30600803</v>
      </c>
      <c r="F6314" s="149" t="s">
        <v>1250</v>
      </c>
      <c r="G6314" s="149" t="s">
        <v>9665</v>
      </c>
      <c r="H6314" s="149" t="s">
        <v>6493</v>
      </c>
      <c r="I6314" s="149" t="s">
        <v>12466</v>
      </c>
    </row>
    <row r="6315" spans="1:9" x14ac:dyDescent="0.2">
      <c r="A6315" s="149" t="s">
        <v>2920</v>
      </c>
      <c r="D6315" s="149" t="s">
        <v>12467</v>
      </c>
      <c r="E6315" s="149">
        <f t="shared" si="98"/>
        <v>30600804</v>
      </c>
      <c r="F6315" s="149" t="s">
        <v>1250</v>
      </c>
      <c r="G6315" s="149" t="s">
        <v>9665</v>
      </c>
      <c r="H6315" s="149" t="s">
        <v>6493</v>
      </c>
      <c r="I6315" s="149" t="s">
        <v>12468</v>
      </c>
    </row>
    <row r="6316" spans="1:9" x14ac:dyDescent="0.2">
      <c r="A6316" s="149" t="s">
        <v>2920</v>
      </c>
      <c r="D6316" s="149" t="s">
        <v>12469</v>
      </c>
      <c r="E6316" s="149">
        <f t="shared" si="98"/>
        <v>30600805</v>
      </c>
      <c r="F6316" s="149" t="s">
        <v>1250</v>
      </c>
      <c r="G6316" s="149" t="s">
        <v>9665</v>
      </c>
      <c r="H6316" s="149" t="s">
        <v>6493</v>
      </c>
      <c r="I6316" s="149" t="s">
        <v>12470</v>
      </c>
    </row>
    <row r="6317" spans="1:9" x14ac:dyDescent="0.2">
      <c r="A6317" s="149" t="s">
        <v>2920</v>
      </c>
      <c r="D6317" s="149" t="s">
        <v>12471</v>
      </c>
      <c r="E6317" s="149">
        <f t="shared" si="98"/>
        <v>30600806</v>
      </c>
      <c r="F6317" s="149" t="s">
        <v>1250</v>
      </c>
      <c r="G6317" s="149" t="s">
        <v>9665</v>
      </c>
      <c r="H6317" s="149" t="s">
        <v>6493</v>
      </c>
      <c r="I6317" s="149" t="s">
        <v>12472</v>
      </c>
    </row>
    <row r="6318" spans="1:9" x14ac:dyDescent="0.2">
      <c r="A6318" s="149" t="s">
        <v>2920</v>
      </c>
      <c r="D6318" s="149" t="s">
        <v>12473</v>
      </c>
      <c r="E6318" s="149">
        <f t="shared" si="98"/>
        <v>30600807</v>
      </c>
      <c r="F6318" s="149" t="s">
        <v>1250</v>
      </c>
      <c r="G6318" s="149" t="s">
        <v>9665</v>
      </c>
      <c r="H6318" s="149" t="s">
        <v>6493</v>
      </c>
      <c r="I6318" s="149" t="s">
        <v>12474</v>
      </c>
    </row>
    <row r="6319" spans="1:9" x14ac:dyDescent="0.2">
      <c r="A6319" s="149" t="s">
        <v>2920</v>
      </c>
      <c r="D6319" s="149" t="s">
        <v>12475</v>
      </c>
      <c r="E6319" s="149">
        <f t="shared" si="98"/>
        <v>30600811</v>
      </c>
      <c r="F6319" s="149" t="s">
        <v>1250</v>
      </c>
      <c r="G6319" s="149" t="s">
        <v>9665</v>
      </c>
      <c r="H6319" s="149" t="s">
        <v>6493</v>
      </c>
      <c r="I6319" s="149" t="s">
        <v>12476</v>
      </c>
    </row>
    <row r="6320" spans="1:9" x14ac:dyDescent="0.2">
      <c r="A6320" s="149" t="s">
        <v>2920</v>
      </c>
      <c r="D6320" s="149" t="s">
        <v>12477</v>
      </c>
      <c r="E6320" s="149">
        <f t="shared" si="98"/>
        <v>30600812</v>
      </c>
      <c r="F6320" s="149" t="s">
        <v>1250</v>
      </c>
      <c r="G6320" s="149" t="s">
        <v>9665</v>
      </c>
      <c r="H6320" s="149" t="s">
        <v>6493</v>
      </c>
      <c r="I6320" s="149" t="s">
        <v>12478</v>
      </c>
    </row>
    <row r="6321" spans="1:9" x14ac:dyDescent="0.2">
      <c r="A6321" s="149" t="s">
        <v>2920</v>
      </c>
      <c r="D6321" s="149" t="s">
        <v>12479</v>
      </c>
      <c r="E6321" s="149">
        <f t="shared" si="98"/>
        <v>30600813</v>
      </c>
      <c r="F6321" s="149" t="s">
        <v>1250</v>
      </c>
      <c r="G6321" s="149" t="s">
        <v>9665</v>
      </c>
      <c r="H6321" s="149" t="s">
        <v>6493</v>
      </c>
      <c r="I6321" s="149" t="s">
        <v>12480</v>
      </c>
    </row>
    <row r="6322" spans="1:9" x14ac:dyDescent="0.2">
      <c r="A6322" s="149" t="s">
        <v>2920</v>
      </c>
      <c r="D6322" s="149" t="s">
        <v>12481</v>
      </c>
      <c r="E6322" s="149">
        <f t="shared" si="98"/>
        <v>30600814</v>
      </c>
      <c r="F6322" s="149" t="s">
        <v>1250</v>
      </c>
      <c r="G6322" s="149" t="s">
        <v>9665</v>
      </c>
      <c r="H6322" s="149" t="s">
        <v>6493</v>
      </c>
      <c r="I6322" s="149" t="s">
        <v>12482</v>
      </c>
    </row>
    <row r="6323" spans="1:9" x14ac:dyDescent="0.2">
      <c r="A6323" s="149" t="s">
        <v>2920</v>
      </c>
      <c r="D6323" s="149" t="s">
        <v>12483</v>
      </c>
      <c r="E6323" s="149">
        <f t="shared" si="98"/>
        <v>30600815</v>
      </c>
      <c r="F6323" s="149" t="s">
        <v>1250</v>
      </c>
      <c r="G6323" s="149" t="s">
        <v>9665</v>
      </c>
      <c r="H6323" s="149" t="s">
        <v>6493</v>
      </c>
      <c r="I6323" s="149" t="s">
        <v>2666</v>
      </c>
    </row>
    <row r="6324" spans="1:9" x14ac:dyDescent="0.2">
      <c r="A6324" s="149" t="s">
        <v>2920</v>
      </c>
      <c r="D6324" s="149" t="s">
        <v>12484</v>
      </c>
      <c r="E6324" s="149">
        <f t="shared" si="98"/>
        <v>30600816</v>
      </c>
      <c r="F6324" s="149" t="s">
        <v>1250</v>
      </c>
      <c r="G6324" s="149" t="s">
        <v>9665</v>
      </c>
      <c r="H6324" s="149" t="s">
        <v>6493</v>
      </c>
      <c r="I6324" s="149" t="s">
        <v>2668</v>
      </c>
    </row>
    <row r="6325" spans="1:9" x14ac:dyDescent="0.2">
      <c r="A6325" s="149" t="s">
        <v>2920</v>
      </c>
      <c r="D6325" s="149" t="s">
        <v>12485</v>
      </c>
      <c r="E6325" s="149">
        <f t="shared" si="98"/>
        <v>30600817</v>
      </c>
      <c r="F6325" s="149" t="s">
        <v>1250</v>
      </c>
      <c r="G6325" s="149" t="s">
        <v>9665</v>
      </c>
      <c r="H6325" s="149" t="s">
        <v>6493</v>
      </c>
      <c r="I6325" s="149" t="s">
        <v>12486</v>
      </c>
    </row>
    <row r="6326" spans="1:9" x14ac:dyDescent="0.2">
      <c r="A6326" s="149" t="s">
        <v>2920</v>
      </c>
      <c r="D6326" s="149" t="s">
        <v>12487</v>
      </c>
      <c r="E6326" s="149">
        <f t="shared" si="98"/>
        <v>30600818</v>
      </c>
      <c r="F6326" s="149" t="s">
        <v>1250</v>
      </c>
      <c r="G6326" s="149" t="s">
        <v>9665</v>
      </c>
      <c r="H6326" s="149" t="s">
        <v>6493</v>
      </c>
      <c r="I6326" s="149" t="s">
        <v>15210</v>
      </c>
    </row>
    <row r="6327" spans="1:9" x14ac:dyDescent="0.2">
      <c r="A6327" s="149" t="s">
        <v>2920</v>
      </c>
      <c r="D6327" s="149" t="s">
        <v>15211</v>
      </c>
      <c r="E6327" s="149">
        <f t="shared" si="98"/>
        <v>30600819</v>
      </c>
      <c r="F6327" s="149" t="s">
        <v>1250</v>
      </c>
      <c r="G6327" s="149" t="s">
        <v>9665</v>
      </c>
      <c r="H6327" s="149" t="s">
        <v>6493</v>
      </c>
      <c r="I6327" s="149" t="s">
        <v>15212</v>
      </c>
    </row>
    <row r="6328" spans="1:9" x14ac:dyDescent="0.2">
      <c r="A6328" s="149" t="s">
        <v>2920</v>
      </c>
      <c r="D6328" s="149" t="s">
        <v>15213</v>
      </c>
      <c r="E6328" s="149">
        <f t="shared" si="98"/>
        <v>30600820</v>
      </c>
      <c r="F6328" s="149" t="s">
        <v>1250</v>
      </c>
      <c r="G6328" s="149" t="s">
        <v>9665</v>
      </c>
      <c r="H6328" s="149" t="s">
        <v>6493</v>
      </c>
      <c r="I6328" s="149" t="s">
        <v>15214</v>
      </c>
    </row>
    <row r="6329" spans="1:9" x14ac:dyDescent="0.2">
      <c r="A6329" s="149" t="s">
        <v>2920</v>
      </c>
      <c r="D6329" s="149" t="s">
        <v>15215</v>
      </c>
      <c r="E6329" s="149">
        <f t="shared" si="98"/>
        <v>30600821</v>
      </c>
      <c r="F6329" s="149" t="s">
        <v>1250</v>
      </c>
      <c r="G6329" s="149" t="s">
        <v>9665</v>
      </c>
      <c r="H6329" s="149" t="s">
        <v>6493</v>
      </c>
      <c r="I6329" s="149" t="s">
        <v>2678</v>
      </c>
    </row>
    <row r="6330" spans="1:9" x14ac:dyDescent="0.2">
      <c r="A6330" s="149" t="s">
        <v>2920</v>
      </c>
      <c r="D6330" s="149" t="s">
        <v>15216</v>
      </c>
      <c r="E6330" s="149">
        <f t="shared" si="98"/>
        <v>30600822</v>
      </c>
      <c r="F6330" s="149" t="s">
        <v>1250</v>
      </c>
      <c r="G6330" s="149" t="s">
        <v>9665</v>
      </c>
      <c r="H6330" s="149" t="s">
        <v>6493</v>
      </c>
      <c r="I6330" s="149" t="s">
        <v>2680</v>
      </c>
    </row>
    <row r="6331" spans="1:9" x14ac:dyDescent="0.2">
      <c r="A6331" s="149" t="s">
        <v>2920</v>
      </c>
      <c r="D6331" s="149" t="s">
        <v>15217</v>
      </c>
      <c r="E6331" s="149">
        <f t="shared" si="98"/>
        <v>30600901</v>
      </c>
      <c r="F6331" s="149" t="s">
        <v>1250</v>
      </c>
      <c r="G6331" s="149" t="s">
        <v>9665</v>
      </c>
      <c r="H6331" s="149" t="s">
        <v>3311</v>
      </c>
      <c r="I6331" s="149" t="s">
        <v>1414</v>
      </c>
    </row>
    <row r="6332" spans="1:9" x14ac:dyDescent="0.2">
      <c r="A6332" s="149" t="s">
        <v>2920</v>
      </c>
      <c r="D6332" s="149" t="s">
        <v>15218</v>
      </c>
      <c r="E6332" s="149">
        <f t="shared" si="98"/>
        <v>30600902</v>
      </c>
      <c r="F6332" s="149" t="s">
        <v>1250</v>
      </c>
      <c r="G6332" s="149" t="s">
        <v>9665</v>
      </c>
      <c r="H6332" s="149" t="s">
        <v>3311</v>
      </c>
      <c r="I6332" s="149" t="s">
        <v>1421</v>
      </c>
    </row>
    <row r="6333" spans="1:9" x14ac:dyDescent="0.2">
      <c r="A6333" s="149" t="s">
        <v>2920</v>
      </c>
      <c r="D6333" s="149" t="s">
        <v>15219</v>
      </c>
      <c r="E6333" s="149">
        <f t="shared" si="98"/>
        <v>30600903</v>
      </c>
      <c r="F6333" s="149" t="s">
        <v>1250</v>
      </c>
      <c r="G6333" s="149" t="s">
        <v>9665</v>
      </c>
      <c r="H6333" s="149" t="s">
        <v>3311</v>
      </c>
      <c r="I6333" s="149" t="s">
        <v>1423</v>
      </c>
    </row>
    <row r="6334" spans="1:9" x14ac:dyDescent="0.2">
      <c r="A6334" s="149" t="s">
        <v>2920</v>
      </c>
      <c r="D6334" s="149" t="s">
        <v>15220</v>
      </c>
      <c r="E6334" s="149">
        <f t="shared" si="98"/>
        <v>30600904</v>
      </c>
      <c r="F6334" s="149" t="s">
        <v>1250</v>
      </c>
      <c r="G6334" s="149" t="s">
        <v>9665</v>
      </c>
      <c r="H6334" s="149" t="s">
        <v>3311</v>
      </c>
      <c r="I6334" s="149" t="s">
        <v>1434</v>
      </c>
    </row>
    <row r="6335" spans="1:9" x14ac:dyDescent="0.2">
      <c r="A6335" s="149" t="s">
        <v>2920</v>
      </c>
      <c r="D6335" s="149" t="s">
        <v>15221</v>
      </c>
      <c r="E6335" s="149">
        <f t="shared" si="98"/>
        <v>30600905</v>
      </c>
      <c r="F6335" s="149" t="s">
        <v>1250</v>
      </c>
      <c r="G6335" s="149" t="s">
        <v>9665</v>
      </c>
      <c r="H6335" s="149" t="s">
        <v>3311</v>
      </c>
      <c r="I6335" s="149" t="s">
        <v>15222</v>
      </c>
    </row>
    <row r="6336" spans="1:9" x14ac:dyDescent="0.2">
      <c r="A6336" s="149" t="s">
        <v>2920</v>
      </c>
      <c r="D6336" s="149" t="s">
        <v>15223</v>
      </c>
      <c r="E6336" s="149">
        <f t="shared" si="98"/>
        <v>30600906</v>
      </c>
      <c r="F6336" s="149" t="s">
        <v>1250</v>
      </c>
      <c r="G6336" s="149" t="s">
        <v>9665</v>
      </c>
      <c r="H6336" s="149" t="s">
        <v>3311</v>
      </c>
      <c r="I6336" s="149" t="s">
        <v>15224</v>
      </c>
    </row>
    <row r="6337" spans="1:9" x14ac:dyDescent="0.2">
      <c r="A6337" s="149" t="s">
        <v>2920</v>
      </c>
      <c r="D6337" s="149" t="s">
        <v>15225</v>
      </c>
      <c r="E6337" s="149">
        <f t="shared" si="98"/>
        <v>30600999</v>
      </c>
      <c r="F6337" s="149" t="s">
        <v>1250</v>
      </c>
      <c r="G6337" s="149" t="s">
        <v>9665</v>
      </c>
      <c r="H6337" s="149" t="s">
        <v>3311</v>
      </c>
      <c r="I6337" s="149" t="s">
        <v>7689</v>
      </c>
    </row>
    <row r="6338" spans="1:9" x14ac:dyDescent="0.2">
      <c r="A6338" s="149" t="s">
        <v>2920</v>
      </c>
      <c r="D6338" s="149" t="s">
        <v>15226</v>
      </c>
      <c r="E6338" s="149">
        <f t="shared" ref="E6338:E6401" si="99">VALUE(D6338)</f>
        <v>30601001</v>
      </c>
      <c r="F6338" s="149" t="s">
        <v>1250</v>
      </c>
      <c r="G6338" s="149" t="s">
        <v>9665</v>
      </c>
      <c r="H6338" s="149" t="s">
        <v>15227</v>
      </c>
      <c r="I6338" s="149" t="s">
        <v>2383</v>
      </c>
    </row>
    <row r="6339" spans="1:9" x14ac:dyDescent="0.2">
      <c r="A6339" s="149" t="s">
        <v>2920</v>
      </c>
      <c r="D6339" s="149" t="s">
        <v>15228</v>
      </c>
      <c r="E6339" s="149">
        <f t="shared" si="99"/>
        <v>30601011</v>
      </c>
      <c r="F6339" s="149" t="s">
        <v>1250</v>
      </c>
      <c r="G6339" s="149" t="s">
        <v>9665</v>
      </c>
      <c r="H6339" s="149" t="s">
        <v>15227</v>
      </c>
      <c r="I6339" s="149" t="s">
        <v>15229</v>
      </c>
    </row>
    <row r="6340" spans="1:9" x14ac:dyDescent="0.2">
      <c r="A6340" s="149" t="s">
        <v>2920</v>
      </c>
      <c r="D6340" s="149" t="s">
        <v>15230</v>
      </c>
      <c r="E6340" s="149">
        <f t="shared" si="99"/>
        <v>30601101</v>
      </c>
      <c r="F6340" s="149" t="s">
        <v>1250</v>
      </c>
      <c r="G6340" s="149" t="s">
        <v>9665</v>
      </c>
      <c r="H6340" s="149" t="s">
        <v>15231</v>
      </c>
      <c r="I6340" s="149" t="s">
        <v>2383</v>
      </c>
    </row>
    <row r="6341" spans="1:9" x14ac:dyDescent="0.2">
      <c r="A6341" s="149" t="s">
        <v>2920</v>
      </c>
      <c r="D6341" s="149" t="s">
        <v>15232</v>
      </c>
      <c r="E6341" s="149">
        <f t="shared" si="99"/>
        <v>30601201</v>
      </c>
      <c r="F6341" s="149" t="s">
        <v>1250</v>
      </c>
      <c r="G6341" s="149" t="s">
        <v>9665</v>
      </c>
      <c r="H6341" s="149" t="s">
        <v>15233</v>
      </c>
      <c r="I6341" s="149" t="s">
        <v>2383</v>
      </c>
    </row>
    <row r="6342" spans="1:9" x14ac:dyDescent="0.2">
      <c r="A6342" s="149" t="s">
        <v>2920</v>
      </c>
      <c r="D6342" s="149" t="s">
        <v>15234</v>
      </c>
      <c r="E6342" s="149">
        <f t="shared" si="99"/>
        <v>30601301</v>
      </c>
      <c r="F6342" s="149" t="s">
        <v>1250</v>
      </c>
      <c r="G6342" s="149" t="s">
        <v>9665</v>
      </c>
      <c r="H6342" s="149" t="s">
        <v>15235</v>
      </c>
      <c r="I6342" s="149" t="s">
        <v>15236</v>
      </c>
    </row>
    <row r="6343" spans="1:9" x14ac:dyDescent="0.2">
      <c r="A6343" s="149" t="s">
        <v>2920</v>
      </c>
      <c r="D6343" s="149" t="s">
        <v>15237</v>
      </c>
      <c r="E6343" s="149">
        <f t="shared" si="99"/>
        <v>30601401</v>
      </c>
      <c r="F6343" s="149" t="s">
        <v>1250</v>
      </c>
      <c r="G6343" s="149" t="s">
        <v>9665</v>
      </c>
      <c r="H6343" s="149" t="s">
        <v>15238</v>
      </c>
      <c r="I6343" s="149" t="s">
        <v>15239</v>
      </c>
    </row>
    <row r="6344" spans="1:9" x14ac:dyDescent="0.2">
      <c r="A6344" s="149" t="s">
        <v>2920</v>
      </c>
      <c r="D6344" s="149" t="s">
        <v>15240</v>
      </c>
      <c r="E6344" s="149">
        <f t="shared" si="99"/>
        <v>30601402</v>
      </c>
      <c r="F6344" s="149" t="s">
        <v>1250</v>
      </c>
      <c r="G6344" s="149" t="s">
        <v>9665</v>
      </c>
      <c r="H6344" s="149" t="s">
        <v>15238</v>
      </c>
      <c r="I6344" s="149" t="s">
        <v>15241</v>
      </c>
    </row>
    <row r="6345" spans="1:9" x14ac:dyDescent="0.2">
      <c r="A6345" s="149" t="s">
        <v>2920</v>
      </c>
      <c r="D6345" s="149" t="s">
        <v>15242</v>
      </c>
      <c r="E6345" s="149">
        <f t="shared" si="99"/>
        <v>30601599</v>
      </c>
      <c r="F6345" s="149" t="s">
        <v>1250</v>
      </c>
      <c r="G6345" s="149" t="s">
        <v>9665</v>
      </c>
      <c r="H6345" s="149" t="s">
        <v>15243</v>
      </c>
      <c r="I6345" s="149" t="s">
        <v>6243</v>
      </c>
    </row>
    <row r="6346" spans="1:9" x14ac:dyDescent="0.2">
      <c r="A6346" s="149" t="s">
        <v>2920</v>
      </c>
      <c r="D6346" s="149" t="s">
        <v>12515</v>
      </c>
      <c r="E6346" s="149">
        <f t="shared" si="99"/>
        <v>30601601</v>
      </c>
      <c r="F6346" s="149" t="s">
        <v>1250</v>
      </c>
      <c r="G6346" s="149" t="s">
        <v>9665</v>
      </c>
      <c r="H6346" s="149" t="s">
        <v>12516</v>
      </c>
      <c r="I6346" s="149" t="s">
        <v>2383</v>
      </c>
    </row>
    <row r="6347" spans="1:9" x14ac:dyDescent="0.2">
      <c r="A6347" s="149" t="s">
        <v>2920</v>
      </c>
      <c r="D6347" s="149" t="s">
        <v>12517</v>
      </c>
      <c r="E6347" s="149">
        <f t="shared" si="99"/>
        <v>30601602</v>
      </c>
      <c r="F6347" s="149" t="s">
        <v>1250</v>
      </c>
      <c r="G6347" s="149" t="s">
        <v>9665</v>
      </c>
      <c r="H6347" s="149" t="s">
        <v>12516</v>
      </c>
      <c r="I6347" s="149" t="s">
        <v>12518</v>
      </c>
    </row>
    <row r="6348" spans="1:9" x14ac:dyDescent="0.2">
      <c r="A6348" s="149" t="s">
        <v>2920</v>
      </c>
      <c r="D6348" s="149" t="s">
        <v>12519</v>
      </c>
      <c r="E6348" s="149">
        <f t="shared" si="99"/>
        <v>30601603</v>
      </c>
      <c r="F6348" s="149" t="s">
        <v>1250</v>
      </c>
      <c r="G6348" s="149" t="s">
        <v>9665</v>
      </c>
      <c r="H6348" s="149" t="s">
        <v>12516</v>
      </c>
      <c r="I6348" s="149" t="s">
        <v>12520</v>
      </c>
    </row>
    <row r="6349" spans="1:9" x14ac:dyDescent="0.2">
      <c r="A6349" s="149" t="s">
        <v>2920</v>
      </c>
      <c r="D6349" s="149" t="s">
        <v>12521</v>
      </c>
      <c r="E6349" s="149">
        <f t="shared" si="99"/>
        <v>30601604</v>
      </c>
      <c r="F6349" s="149" t="s">
        <v>1250</v>
      </c>
      <c r="G6349" s="149" t="s">
        <v>9665</v>
      </c>
      <c r="H6349" s="149" t="s">
        <v>12516</v>
      </c>
      <c r="I6349" s="149" t="s">
        <v>12522</v>
      </c>
    </row>
    <row r="6350" spans="1:9" x14ac:dyDescent="0.2">
      <c r="A6350" s="149" t="s">
        <v>2920</v>
      </c>
      <c r="D6350" s="149" t="s">
        <v>12523</v>
      </c>
      <c r="E6350" s="149">
        <f t="shared" si="99"/>
        <v>30601701</v>
      </c>
      <c r="F6350" s="149" t="s">
        <v>1250</v>
      </c>
      <c r="G6350" s="149" t="s">
        <v>9665</v>
      </c>
      <c r="H6350" s="149" t="s">
        <v>12524</v>
      </c>
      <c r="I6350" s="149" t="s">
        <v>2383</v>
      </c>
    </row>
    <row r="6351" spans="1:9" x14ac:dyDescent="0.2">
      <c r="A6351" s="149" t="s">
        <v>2920</v>
      </c>
      <c r="D6351" s="149" t="s">
        <v>12525</v>
      </c>
      <c r="E6351" s="149">
        <f t="shared" si="99"/>
        <v>30601801</v>
      </c>
      <c r="F6351" s="149" t="s">
        <v>1250</v>
      </c>
      <c r="G6351" s="149" t="s">
        <v>9665</v>
      </c>
      <c r="H6351" s="149" t="s">
        <v>12526</v>
      </c>
      <c r="I6351" s="149" t="s">
        <v>2383</v>
      </c>
    </row>
    <row r="6352" spans="1:9" x14ac:dyDescent="0.2">
      <c r="A6352" s="149" t="s">
        <v>2920</v>
      </c>
      <c r="D6352" s="149" t="s">
        <v>12527</v>
      </c>
      <c r="E6352" s="149">
        <f t="shared" si="99"/>
        <v>30601901</v>
      </c>
      <c r="F6352" s="149" t="s">
        <v>1250</v>
      </c>
      <c r="G6352" s="149" t="s">
        <v>9665</v>
      </c>
      <c r="H6352" s="149" t="s">
        <v>12528</v>
      </c>
      <c r="I6352" s="149" t="s">
        <v>2383</v>
      </c>
    </row>
    <row r="6353" spans="1:10" x14ac:dyDescent="0.2">
      <c r="A6353" s="149" t="s">
        <v>2920</v>
      </c>
      <c r="D6353" s="149" t="s">
        <v>12529</v>
      </c>
      <c r="E6353" s="149">
        <f t="shared" si="99"/>
        <v>30602001</v>
      </c>
      <c r="F6353" s="149" t="s">
        <v>1250</v>
      </c>
      <c r="G6353" s="149" t="s">
        <v>9665</v>
      </c>
      <c r="H6353" s="149" t="s">
        <v>12530</v>
      </c>
      <c r="I6353" s="149" t="s">
        <v>2383</v>
      </c>
    </row>
    <row r="6354" spans="1:10" x14ac:dyDescent="0.2">
      <c r="A6354" s="149" t="s">
        <v>2920</v>
      </c>
      <c r="D6354" s="149" t="s">
        <v>12531</v>
      </c>
      <c r="E6354" s="149">
        <f t="shared" si="99"/>
        <v>30602101</v>
      </c>
      <c r="F6354" s="149" t="s">
        <v>1250</v>
      </c>
      <c r="G6354" s="149" t="s">
        <v>9665</v>
      </c>
      <c r="H6354" s="149" t="s">
        <v>12532</v>
      </c>
      <c r="I6354" s="149" t="s">
        <v>2383</v>
      </c>
    </row>
    <row r="6355" spans="1:10" x14ac:dyDescent="0.2">
      <c r="A6355" s="149" t="s">
        <v>2920</v>
      </c>
      <c r="D6355" s="149" t="s">
        <v>12533</v>
      </c>
      <c r="E6355" s="149">
        <f t="shared" si="99"/>
        <v>30602201</v>
      </c>
      <c r="F6355" s="149" t="s">
        <v>1250</v>
      </c>
      <c r="G6355" s="149" t="s">
        <v>9665</v>
      </c>
      <c r="H6355" s="149" t="s">
        <v>12534</v>
      </c>
      <c r="I6355" s="149" t="s">
        <v>2383</v>
      </c>
    </row>
    <row r="6356" spans="1:10" x14ac:dyDescent="0.2">
      <c r="A6356" s="149" t="s">
        <v>2920</v>
      </c>
      <c r="D6356" s="149" t="s">
        <v>12535</v>
      </c>
      <c r="E6356" s="149">
        <f t="shared" si="99"/>
        <v>30602301</v>
      </c>
      <c r="F6356" s="149" t="s">
        <v>1250</v>
      </c>
      <c r="G6356" s="149" t="s">
        <v>9665</v>
      </c>
      <c r="H6356" s="149" t="s">
        <v>12536</v>
      </c>
      <c r="I6356" s="149" t="s">
        <v>2383</v>
      </c>
    </row>
    <row r="6357" spans="1:10" x14ac:dyDescent="0.2">
      <c r="A6357" s="149" t="s">
        <v>2920</v>
      </c>
      <c r="D6357" s="149" t="s">
        <v>12537</v>
      </c>
      <c r="E6357" s="149">
        <f t="shared" si="99"/>
        <v>30602401</v>
      </c>
      <c r="F6357" s="149" t="s">
        <v>1250</v>
      </c>
      <c r="G6357" s="149" t="s">
        <v>9665</v>
      </c>
      <c r="H6357" s="149" t="s">
        <v>12538</v>
      </c>
      <c r="I6357" s="149" t="s">
        <v>12539</v>
      </c>
      <c r="J6357" s="151">
        <v>36797</v>
      </c>
    </row>
    <row r="6358" spans="1:10" x14ac:dyDescent="0.2">
      <c r="A6358" s="149" t="s">
        <v>2920</v>
      </c>
      <c r="D6358" s="149" t="s">
        <v>12540</v>
      </c>
      <c r="E6358" s="149">
        <f t="shared" si="99"/>
        <v>30603201</v>
      </c>
      <c r="F6358" s="149" t="s">
        <v>1250</v>
      </c>
      <c r="G6358" s="149" t="s">
        <v>9665</v>
      </c>
      <c r="H6358" s="149" t="s">
        <v>12541</v>
      </c>
      <c r="I6358" s="149" t="s">
        <v>2383</v>
      </c>
    </row>
    <row r="6359" spans="1:10" x14ac:dyDescent="0.2">
      <c r="A6359" s="149" t="s">
        <v>2920</v>
      </c>
      <c r="D6359" s="149" t="s">
        <v>12542</v>
      </c>
      <c r="E6359" s="149">
        <f t="shared" si="99"/>
        <v>30603301</v>
      </c>
      <c r="F6359" s="149" t="s">
        <v>1250</v>
      </c>
      <c r="G6359" s="149" t="s">
        <v>9665</v>
      </c>
      <c r="H6359" s="149" t="s">
        <v>12543</v>
      </c>
      <c r="I6359" s="149" t="s">
        <v>12544</v>
      </c>
    </row>
    <row r="6360" spans="1:10" x14ac:dyDescent="0.2">
      <c r="A6360" s="149" t="s">
        <v>2920</v>
      </c>
      <c r="D6360" s="149" t="s">
        <v>12545</v>
      </c>
      <c r="E6360" s="149">
        <f t="shared" si="99"/>
        <v>30609901</v>
      </c>
      <c r="F6360" s="149" t="s">
        <v>1250</v>
      </c>
      <c r="G6360" s="149" t="s">
        <v>9665</v>
      </c>
      <c r="H6360" s="149" t="s">
        <v>12546</v>
      </c>
      <c r="I6360" s="149" t="s">
        <v>12547</v>
      </c>
    </row>
    <row r="6361" spans="1:10" x14ac:dyDescent="0.2">
      <c r="A6361" s="149" t="s">
        <v>2920</v>
      </c>
      <c r="D6361" s="149" t="s">
        <v>12548</v>
      </c>
      <c r="E6361" s="149">
        <f t="shared" si="99"/>
        <v>30609902</v>
      </c>
      <c r="F6361" s="149" t="s">
        <v>1250</v>
      </c>
      <c r="G6361" s="149" t="s">
        <v>9665</v>
      </c>
      <c r="H6361" s="149" t="s">
        <v>12546</v>
      </c>
      <c r="I6361" s="149" t="s">
        <v>1421</v>
      </c>
    </row>
    <row r="6362" spans="1:10" x14ac:dyDescent="0.2">
      <c r="A6362" s="149" t="s">
        <v>2920</v>
      </c>
      <c r="D6362" s="149" t="s">
        <v>12549</v>
      </c>
      <c r="E6362" s="149">
        <f t="shared" si="99"/>
        <v>30609903</v>
      </c>
      <c r="F6362" s="149" t="s">
        <v>1250</v>
      </c>
      <c r="G6362" s="149" t="s">
        <v>9665</v>
      </c>
      <c r="H6362" s="149" t="s">
        <v>12546</v>
      </c>
      <c r="I6362" s="149" t="s">
        <v>1423</v>
      </c>
    </row>
    <row r="6363" spans="1:10" x14ac:dyDescent="0.2">
      <c r="A6363" s="149" t="s">
        <v>2920</v>
      </c>
      <c r="D6363" s="149" t="s">
        <v>12550</v>
      </c>
      <c r="E6363" s="149">
        <f t="shared" si="99"/>
        <v>30609904</v>
      </c>
      <c r="F6363" s="149" t="s">
        <v>1250</v>
      </c>
      <c r="G6363" s="149" t="s">
        <v>9665</v>
      </c>
      <c r="H6363" s="149" t="s">
        <v>12546</v>
      </c>
      <c r="I6363" s="149" t="s">
        <v>1434</v>
      </c>
    </row>
    <row r="6364" spans="1:10" x14ac:dyDescent="0.2">
      <c r="A6364" s="149" t="s">
        <v>2920</v>
      </c>
      <c r="D6364" s="149" t="s">
        <v>12551</v>
      </c>
      <c r="E6364" s="149">
        <f t="shared" si="99"/>
        <v>30609905</v>
      </c>
      <c r="F6364" s="149" t="s">
        <v>1250</v>
      </c>
      <c r="G6364" s="149" t="s">
        <v>9665</v>
      </c>
      <c r="H6364" s="149" t="s">
        <v>12546</v>
      </c>
      <c r="I6364" s="149" t="s">
        <v>15222</v>
      </c>
    </row>
    <row r="6365" spans="1:10" x14ac:dyDescent="0.2">
      <c r="A6365" s="149" t="s">
        <v>2920</v>
      </c>
      <c r="D6365" s="149" t="s">
        <v>12552</v>
      </c>
      <c r="E6365" s="149">
        <f t="shared" si="99"/>
        <v>30610001</v>
      </c>
      <c r="F6365" s="149" t="s">
        <v>1250</v>
      </c>
      <c r="G6365" s="149" t="s">
        <v>9665</v>
      </c>
      <c r="H6365" s="149" t="s">
        <v>12553</v>
      </c>
      <c r="I6365" s="149" t="s">
        <v>2383</v>
      </c>
    </row>
    <row r="6366" spans="1:10" x14ac:dyDescent="0.2">
      <c r="A6366" s="149" t="s">
        <v>2920</v>
      </c>
      <c r="D6366" s="149" t="s">
        <v>12554</v>
      </c>
      <c r="E6366" s="149">
        <f t="shared" si="99"/>
        <v>30622001</v>
      </c>
      <c r="F6366" s="149" t="s">
        <v>1250</v>
      </c>
      <c r="G6366" s="149" t="s">
        <v>9665</v>
      </c>
      <c r="I6366" s="149" t="s">
        <v>12555</v>
      </c>
    </row>
    <row r="6367" spans="1:10" x14ac:dyDescent="0.2">
      <c r="A6367" s="149" t="s">
        <v>2920</v>
      </c>
      <c r="D6367" s="149" t="s">
        <v>12556</v>
      </c>
      <c r="E6367" s="149">
        <f t="shared" si="99"/>
        <v>30622002</v>
      </c>
      <c r="F6367" s="149" t="s">
        <v>1250</v>
      </c>
      <c r="G6367" s="149" t="s">
        <v>9665</v>
      </c>
      <c r="I6367" s="149" t="s">
        <v>12557</v>
      </c>
    </row>
    <row r="6368" spans="1:10" x14ac:dyDescent="0.2">
      <c r="A6368" s="149" t="s">
        <v>2920</v>
      </c>
      <c r="D6368" s="149" t="s">
        <v>12558</v>
      </c>
      <c r="E6368" s="149">
        <f t="shared" si="99"/>
        <v>30622003</v>
      </c>
      <c r="F6368" s="149" t="s">
        <v>1250</v>
      </c>
      <c r="G6368" s="149" t="s">
        <v>9665</v>
      </c>
      <c r="I6368" s="149" t="s">
        <v>9817</v>
      </c>
    </row>
    <row r="6369" spans="1:9" x14ac:dyDescent="0.2">
      <c r="A6369" s="149" t="s">
        <v>2920</v>
      </c>
      <c r="D6369" s="149" t="s">
        <v>9818</v>
      </c>
      <c r="E6369" s="149">
        <f t="shared" si="99"/>
        <v>30622004</v>
      </c>
      <c r="F6369" s="149" t="s">
        <v>1250</v>
      </c>
      <c r="G6369" s="149" t="s">
        <v>9665</v>
      </c>
      <c r="I6369" s="149" t="s">
        <v>9819</v>
      </c>
    </row>
    <row r="6370" spans="1:9" x14ac:dyDescent="0.2">
      <c r="A6370" s="149" t="s">
        <v>2920</v>
      </c>
      <c r="D6370" s="149" t="s">
        <v>9820</v>
      </c>
      <c r="E6370" s="149">
        <f t="shared" si="99"/>
        <v>30622005</v>
      </c>
      <c r="F6370" s="149" t="s">
        <v>1250</v>
      </c>
      <c r="G6370" s="149" t="s">
        <v>9665</v>
      </c>
      <c r="I6370" s="149" t="s">
        <v>9821</v>
      </c>
    </row>
    <row r="6371" spans="1:9" x14ac:dyDescent="0.2">
      <c r="A6371" s="149" t="s">
        <v>2920</v>
      </c>
      <c r="D6371" s="149" t="s">
        <v>9822</v>
      </c>
      <c r="E6371" s="149">
        <f t="shared" si="99"/>
        <v>30622006</v>
      </c>
      <c r="F6371" s="149" t="s">
        <v>1250</v>
      </c>
      <c r="G6371" s="149" t="s">
        <v>9665</v>
      </c>
      <c r="I6371" s="149" t="s">
        <v>9823</v>
      </c>
    </row>
    <row r="6372" spans="1:9" x14ac:dyDescent="0.2">
      <c r="A6372" s="149" t="s">
        <v>2920</v>
      </c>
      <c r="D6372" s="149" t="s">
        <v>9824</v>
      </c>
      <c r="E6372" s="149">
        <f t="shared" si="99"/>
        <v>30622201</v>
      </c>
      <c r="F6372" s="149" t="s">
        <v>1250</v>
      </c>
      <c r="G6372" s="149" t="s">
        <v>9665</v>
      </c>
      <c r="I6372" s="149" t="s">
        <v>9825</v>
      </c>
    </row>
    <row r="6373" spans="1:9" x14ac:dyDescent="0.2">
      <c r="A6373" s="149" t="s">
        <v>2920</v>
      </c>
      <c r="D6373" s="149" t="s">
        <v>9826</v>
      </c>
      <c r="E6373" s="149">
        <f t="shared" si="99"/>
        <v>30622202</v>
      </c>
      <c r="F6373" s="149" t="s">
        <v>1250</v>
      </c>
      <c r="G6373" s="149" t="s">
        <v>9665</v>
      </c>
      <c r="I6373" s="149" t="s">
        <v>9827</v>
      </c>
    </row>
    <row r="6374" spans="1:9" x14ac:dyDescent="0.2">
      <c r="A6374" s="149" t="s">
        <v>2920</v>
      </c>
      <c r="D6374" s="149" t="s">
        <v>9828</v>
      </c>
      <c r="E6374" s="149">
        <f t="shared" si="99"/>
        <v>30622203</v>
      </c>
      <c r="F6374" s="149" t="s">
        <v>1250</v>
      </c>
      <c r="G6374" s="149" t="s">
        <v>9665</v>
      </c>
      <c r="I6374" s="149" t="s">
        <v>9829</v>
      </c>
    </row>
    <row r="6375" spans="1:9" x14ac:dyDescent="0.2">
      <c r="A6375" s="149" t="s">
        <v>2920</v>
      </c>
      <c r="D6375" s="149" t="s">
        <v>9830</v>
      </c>
      <c r="E6375" s="149">
        <f t="shared" si="99"/>
        <v>30622204</v>
      </c>
      <c r="F6375" s="149" t="s">
        <v>1250</v>
      </c>
      <c r="G6375" s="149" t="s">
        <v>9665</v>
      </c>
      <c r="I6375" s="149" t="s">
        <v>9831</v>
      </c>
    </row>
    <row r="6376" spans="1:9" x14ac:dyDescent="0.2">
      <c r="A6376" s="149" t="s">
        <v>2920</v>
      </c>
      <c r="D6376" s="149" t="s">
        <v>9832</v>
      </c>
      <c r="E6376" s="149">
        <f t="shared" si="99"/>
        <v>30622205</v>
      </c>
      <c r="F6376" s="149" t="s">
        <v>1250</v>
      </c>
      <c r="G6376" s="149" t="s">
        <v>9665</v>
      </c>
      <c r="I6376" s="149" t="s">
        <v>9833</v>
      </c>
    </row>
    <row r="6377" spans="1:9" x14ac:dyDescent="0.2">
      <c r="A6377" s="149" t="s">
        <v>2920</v>
      </c>
      <c r="D6377" s="149" t="s">
        <v>9834</v>
      </c>
      <c r="E6377" s="149">
        <f t="shared" si="99"/>
        <v>30622206</v>
      </c>
      <c r="F6377" s="149" t="s">
        <v>1250</v>
      </c>
      <c r="G6377" s="149" t="s">
        <v>9665</v>
      </c>
      <c r="I6377" s="149" t="s">
        <v>9835</v>
      </c>
    </row>
    <row r="6378" spans="1:9" x14ac:dyDescent="0.2">
      <c r="A6378" s="149" t="s">
        <v>2920</v>
      </c>
      <c r="D6378" s="149" t="s">
        <v>9836</v>
      </c>
      <c r="E6378" s="149">
        <f t="shared" si="99"/>
        <v>30622401</v>
      </c>
      <c r="F6378" s="149" t="s">
        <v>1250</v>
      </c>
      <c r="G6378" s="149" t="s">
        <v>9665</v>
      </c>
      <c r="I6378" s="149" t="s">
        <v>9837</v>
      </c>
    </row>
    <row r="6379" spans="1:9" x14ac:dyDescent="0.2">
      <c r="A6379" s="149" t="s">
        <v>2920</v>
      </c>
      <c r="D6379" s="149" t="s">
        <v>9838</v>
      </c>
      <c r="E6379" s="149">
        <f t="shared" si="99"/>
        <v>30622402</v>
      </c>
      <c r="F6379" s="149" t="s">
        <v>1250</v>
      </c>
      <c r="G6379" s="149" t="s">
        <v>9665</v>
      </c>
      <c r="I6379" s="149" t="s">
        <v>9839</v>
      </c>
    </row>
    <row r="6380" spans="1:9" x14ac:dyDescent="0.2">
      <c r="A6380" s="149" t="s">
        <v>2920</v>
      </c>
      <c r="D6380" s="149" t="s">
        <v>9840</v>
      </c>
      <c r="E6380" s="149">
        <f t="shared" si="99"/>
        <v>30622403</v>
      </c>
      <c r="F6380" s="149" t="s">
        <v>1250</v>
      </c>
      <c r="G6380" s="149" t="s">
        <v>9665</v>
      </c>
      <c r="I6380" s="149" t="s">
        <v>9841</v>
      </c>
    </row>
    <row r="6381" spans="1:9" x14ac:dyDescent="0.2">
      <c r="A6381" s="149" t="s">
        <v>2920</v>
      </c>
      <c r="D6381" s="149" t="s">
        <v>9842</v>
      </c>
      <c r="E6381" s="149">
        <f t="shared" si="99"/>
        <v>30622404</v>
      </c>
      <c r="F6381" s="149" t="s">
        <v>1250</v>
      </c>
      <c r="G6381" s="149" t="s">
        <v>9665</v>
      </c>
      <c r="I6381" s="149" t="s">
        <v>9843</v>
      </c>
    </row>
    <row r="6382" spans="1:9" x14ac:dyDescent="0.2">
      <c r="A6382" s="149" t="s">
        <v>2920</v>
      </c>
      <c r="D6382" s="149" t="s">
        <v>9844</v>
      </c>
      <c r="E6382" s="149">
        <f t="shared" si="99"/>
        <v>30622405</v>
      </c>
      <c r="F6382" s="149" t="s">
        <v>1250</v>
      </c>
      <c r="G6382" s="149" t="s">
        <v>9665</v>
      </c>
      <c r="I6382" s="149" t="s">
        <v>9845</v>
      </c>
    </row>
    <row r="6383" spans="1:9" x14ac:dyDescent="0.2">
      <c r="A6383" s="149" t="s">
        <v>2920</v>
      </c>
      <c r="D6383" s="149" t="s">
        <v>9846</v>
      </c>
      <c r="E6383" s="149">
        <f t="shared" si="99"/>
        <v>30622406</v>
      </c>
      <c r="F6383" s="149" t="s">
        <v>1250</v>
      </c>
      <c r="G6383" s="149" t="s">
        <v>9665</v>
      </c>
      <c r="I6383" s="149" t="s">
        <v>9847</v>
      </c>
    </row>
    <row r="6384" spans="1:9" x14ac:dyDescent="0.2">
      <c r="A6384" s="149" t="s">
        <v>2920</v>
      </c>
      <c r="D6384" s="149" t="s">
        <v>9848</v>
      </c>
      <c r="E6384" s="149">
        <f t="shared" si="99"/>
        <v>30630005</v>
      </c>
      <c r="F6384" s="149" t="s">
        <v>1250</v>
      </c>
      <c r="G6384" s="149" t="s">
        <v>9665</v>
      </c>
      <c r="H6384" s="149" t="s">
        <v>9849</v>
      </c>
      <c r="I6384" s="149" t="s">
        <v>9850</v>
      </c>
    </row>
    <row r="6385" spans="1:9" x14ac:dyDescent="0.2">
      <c r="A6385" s="149" t="s">
        <v>2920</v>
      </c>
      <c r="D6385" s="149" t="s">
        <v>7007</v>
      </c>
      <c r="E6385" s="149">
        <f t="shared" si="99"/>
        <v>30630006</v>
      </c>
      <c r="F6385" s="149" t="s">
        <v>1250</v>
      </c>
      <c r="G6385" s="149" t="s">
        <v>9665</v>
      </c>
      <c r="H6385" s="149" t="s">
        <v>9849</v>
      </c>
      <c r="I6385" s="149" t="s">
        <v>7008</v>
      </c>
    </row>
    <row r="6386" spans="1:9" x14ac:dyDescent="0.2">
      <c r="A6386" s="149" t="s">
        <v>2920</v>
      </c>
      <c r="D6386" s="149" t="s">
        <v>7009</v>
      </c>
      <c r="E6386" s="149">
        <f t="shared" si="99"/>
        <v>30630007</v>
      </c>
      <c r="F6386" s="149" t="s">
        <v>1250</v>
      </c>
      <c r="G6386" s="149" t="s">
        <v>9665</v>
      </c>
      <c r="H6386" s="149" t="s">
        <v>9849</v>
      </c>
      <c r="I6386" s="149" t="s">
        <v>7010</v>
      </c>
    </row>
    <row r="6387" spans="1:9" x14ac:dyDescent="0.2">
      <c r="A6387" s="149" t="s">
        <v>2920</v>
      </c>
      <c r="D6387" s="149" t="s">
        <v>7011</v>
      </c>
      <c r="E6387" s="149">
        <f t="shared" si="99"/>
        <v>30688801</v>
      </c>
      <c r="F6387" s="149" t="s">
        <v>1250</v>
      </c>
      <c r="G6387" s="149" t="s">
        <v>9665</v>
      </c>
      <c r="H6387" s="149" t="s">
        <v>6493</v>
      </c>
      <c r="I6387" s="149" t="s">
        <v>8831</v>
      </c>
    </row>
    <row r="6388" spans="1:9" x14ac:dyDescent="0.2">
      <c r="A6388" s="149" t="s">
        <v>2920</v>
      </c>
      <c r="B6388" s="152" t="s">
        <v>2902</v>
      </c>
      <c r="C6388" s="149" t="s">
        <v>7011</v>
      </c>
      <c r="D6388" s="149" t="s">
        <v>7012</v>
      </c>
      <c r="E6388" s="149">
        <f t="shared" si="99"/>
        <v>30688802</v>
      </c>
      <c r="F6388" s="149" t="s">
        <v>1250</v>
      </c>
      <c r="G6388" s="149" t="s">
        <v>9665</v>
      </c>
      <c r="H6388" s="149" t="s">
        <v>6493</v>
      </c>
      <c r="I6388" s="149" t="s">
        <v>8831</v>
      </c>
    </row>
    <row r="6389" spans="1:9" x14ac:dyDescent="0.2">
      <c r="A6389" s="149" t="s">
        <v>2920</v>
      </c>
      <c r="B6389" s="152" t="s">
        <v>2902</v>
      </c>
      <c r="C6389" s="149" t="s">
        <v>7011</v>
      </c>
      <c r="D6389" s="149" t="s">
        <v>7013</v>
      </c>
      <c r="E6389" s="149">
        <f t="shared" si="99"/>
        <v>30688803</v>
      </c>
      <c r="F6389" s="149" t="s">
        <v>1250</v>
      </c>
      <c r="G6389" s="149" t="s">
        <v>9665</v>
      </c>
      <c r="H6389" s="149" t="s">
        <v>6493</v>
      </c>
      <c r="I6389" s="149" t="s">
        <v>8831</v>
      </c>
    </row>
    <row r="6390" spans="1:9" x14ac:dyDescent="0.2">
      <c r="A6390" s="149" t="s">
        <v>2920</v>
      </c>
      <c r="B6390" s="152" t="s">
        <v>2902</v>
      </c>
      <c r="C6390" s="149" t="s">
        <v>7011</v>
      </c>
      <c r="D6390" s="149" t="s">
        <v>7014</v>
      </c>
      <c r="E6390" s="149">
        <f t="shared" si="99"/>
        <v>30688804</v>
      </c>
      <c r="F6390" s="149" t="s">
        <v>1250</v>
      </c>
      <c r="G6390" s="149" t="s">
        <v>9665</v>
      </c>
      <c r="H6390" s="149" t="s">
        <v>6493</v>
      </c>
      <c r="I6390" s="149" t="s">
        <v>8831</v>
      </c>
    </row>
    <row r="6391" spans="1:9" x14ac:dyDescent="0.2">
      <c r="A6391" s="149" t="s">
        <v>2920</v>
      </c>
      <c r="B6391" s="152" t="s">
        <v>2902</v>
      </c>
      <c r="C6391" s="149" t="s">
        <v>7011</v>
      </c>
      <c r="D6391" s="149" t="s">
        <v>7015</v>
      </c>
      <c r="E6391" s="149">
        <f t="shared" si="99"/>
        <v>30688805</v>
      </c>
      <c r="F6391" s="149" t="s">
        <v>1250</v>
      </c>
      <c r="G6391" s="149" t="s">
        <v>9665</v>
      </c>
      <c r="H6391" s="149" t="s">
        <v>6493</v>
      </c>
      <c r="I6391" s="149" t="s">
        <v>8831</v>
      </c>
    </row>
    <row r="6392" spans="1:9" x14ac:dyDescent="0.2">
      <c r="A6392" s="149" t="s">
        <v>2920</v>
      </c>
      <c r="B6392" s="152" t="s">
        <v>2902</v>
      </c>
      <c r="C6392" s="149" t="s">
        <v>7016</v>
      </c>
      <c r="D6392" s="149" t="s">
        <v>7016</v>
      </c>
      <c r="E6392" s="149">
        <f t="shared" si="99"/>
        <v>30699998</v>
      </c>
      <c r="F6392" s="149" t="s">
        <v>1250</v>
      </c>
      <c r="G6392" s="149" t="s">
        <v>9665</v>
      </c>
      <c r="H6392" s="149" t="s">
        <v>7017</v>
      </c>
      <c r="I6392" s="149" t="s">
        <v>7689</v>
      </c>
    </row>
    <row r="6393" spans="1:9" x14ac:dyDescent="0.2">
      <c r="A6393" s="149" t="s">
        <v>2920</v>
      </c>
      <c r="D6393" s="149" t="s">
        <v>7018</v>
      </c>
      <c r="E6393" s="149">
        <f t="shared" si="99"/>
        <v>30699999</v>
      </c>
      <c r="F6393" s="149" t="s">
        <v>1250</v>
      </c>
      <c r="G6393" s="149" t="s">
        <v>9665</v>
      </c>
      <c r="H6393" s="149" t="s">
        <v>7017</v>
      </c>
      <c r="I6393" s="149" t="s">
        <v>7689</v>
      </c>
    </row>
    <row r="6394" spans="1:9" x14ac:dyDescent="0.2">
      <c r="A6394" s="149" t="s">
        <v>2920</v>
      </c>
      <c r="D6394" s="149" t="s">
        <v>7019</v>
      </c>
      <c r="E6394" s="149">
        <f t="shared" si="99"/>
        <v>30700101</v>
      </c>
      <c r="F6394" s="149" t="s">
        <v>1250</v>
      </c>
      <c r="G6394" s="149" t="s">
        <v>7020</v>
      </c>
      <c r="H6394" s="149" t="s">
        <v>7021</v>
      </c>
      <c r="I6394" s="149" t="s">
        <v>3947</v>
      </c>
    </row>
    <row r="6395" spans="1:9" x14ac:dyDescent="0.2">
      <c r="A6395" s="149" t="s">
        <v>2920</v>
      </c>
      <c r="D6395" s="149" t="s">
        <v>3948</v>
      </c>
      <c r="E6395" s="149">
        <f t="shared" si="99"/>
        <v>30700102</v>
      </c>
      <c r="F6395" s="149" t="s">
        <v>1250</v>
      </c>
      <c r="G6395" s="149" t="s">
        <v>7020</v>
      </c>
      <c r="H6395" s="149" t="s">
        <v>7021</v>
      </c>
      <c r="I6395" s="149" t="s">
        <v>3949</v>
      </c>
    </row>
    <row r="6396" spans="1:9" x14ac:dyDescent="0.2">
      <c r="A6396" s="149" t="s">
        <v>2920</v>
      </c>
      <c r="D6396" s="149" t="s">
        <v>3950</v>
      </c>
      <c r="E6396" s="149">
        <f t="shared" si="99"/>
        <v>30700103</v>
      </c>
      <c r="F6396" s="149" t="s">
        <v>1250</v>
      </c>
      <c r="G6396" s="149" t="s">
        <v>7020</v>
      </c>
      <c r="H6396" s="149" t="s">
        <v>7021</v>
      </c>
      <c r="I6396" s="149" t="s">
        <v>3951</v>
      </c>
    </row>
    <row r="6397" spans="1:9" x14ac:dyDescent="0.2">
      <c r="A6397" s="149" t="s">
        <v>2920</v>
      </c>
      <c r="D6397" s="149" t="s">
        <v>3952</v>
      </c>
      <c r="E6397" s="149">
        <f t="shared" si="99"/>
        <v>30700104</v>
      </c>
      <c r="F6397" s="149" t="s">
        <v>1250</v>
      </c>
      <c r="G6397" s="149" t="s">
        <v>7020</v>
      </c>
      <c r="H6397" s="149" t="s">
        <v>7021</v>
      </c>
      <c r="I6397" s="149" t="s">
        <v>3953</v>
      </c>
    </row>
    <row r="6398" spans="1:9" x14ac:dyDescent="0.2">
      <c r="A6398" s="149" t="s">
        <v>2920</v>
      </c>
      <c r="D6398" s="149" t="s">
        <v>3954</v>
      </c>
      <c r="E6398" s="149">
        <f t="shared" si="99"/>
        <v>30700105</v>
      </c>
      <c r="F6398" s="149" t="s">
        <v>1250</v>
      </c>
      <c r="G6398" s="149" t="s">
        <v>7020</v>
      </c>
      <c r="H6398" s="149" t="s">
        <v>7021</v>
      </c>
      <c r="I6398" s="149" t="s">
        <v>3955</v>
      </c>
    </row>
    <row r="6399" spans="1:9" x14ac:dyDescent="0.2">
      <c r="A6399" s="149" t="s">
        <v>2920</v>
      </c>
      <c r="D6399" s="149" t="s">
        <v>7033</v>
      </c>
      <c r="E6399" s="149">
        <f t="shared" si="99"/>
        <v>30700106</v>
      </c>
      <c r="F6399" s="149" t="s">
        <v>1250</v>
      </c>
      <c r="G6399" s="149" t="s">
        <v>7020</v>
      </c>
      <c r="H6399" s="149" t="s">
        <v>7021</v>
      </c>
      <c r="I6399" s="149" t="s">
        <v>7034</v>
      </c>
    </row>
    <row r="6400" spans="1:9" x14ac:dyDescent="0.2">
      <c r="A6400" s="149" t="s">
        <v>2920</v>
      </c>
      <c r="D6400" s="149" t="s">
        <v>7035</v>
      </c>
      <c r="E6400" s="149">
        <f t="shared" si="99"/>
        <v>30700107</v>
      </c>
      <c r="F6400" s="149" t="s">
        <v>1250</v>
      </c>
      <c r="G6400" s="149" t="s">
        <v>7020</v>
      </c>
      <c r="H6400" s="149" t="s">
        <v>7021</v>
      </c>
      <c r="I6400" s="149" t="s">
        <v>7036</v>
      </c>
    </row>
    <row r="6401" spans="1:9" x14ac:dyDescent="0.2">
      <c r="A6401" s="149" t="s">
        <v>2920</v>
      </c>
      <c r="D6401" s="149" t="s">
        <v>7037</v>
      </c>
      <c r="E6401" s="149">
        <f t="shared" si="99"/>
        <v>30700108</v>
      </c>
      <c r="F6401" s="149" t="s">
        <v>1250</v>
      </c>
      <c r="G6401" s="149" t="s">
        <v>7020</v>
      </c>
      <c r="H6401" s="149" t="s">
        <v>7021</v>
      </c>
      <c r="I6401" s="149" t="s">
        <v>7038</v>
      </c>
    </row>
    <row r="6402" spans="1:9" x14ac:dyDescent="0.2">
      <c r="A6402" s="149" t="s">
        <v>2920</v>
      </c>
      <c r="D6402" s="149" t="s">
        <v>7039</v>
      </c>
      <c r="E6402" s="149">
        <f t="shared" ref="E6402:E6465" si="100">VALUE(D6402)</f>
        <v>30700109</v>
      </c>
      <c r="F6402" s="149" t="s">
        <v>1250</v>
      </c>
      <c r="G6402" s="149" t="s">
        <v>7020</v>
      </c>
      <c r="H6402" s="149" t="s">
        <v>7021</v>
      </c>
      <c r="I6402" s="149" t="s">
        <v>7040</v>
      </c>
    </row>
    <row r="6403" spans="1:9" x14ac:dyDescent="0.2">
      <c r="A6403" s="149" t="s">
        <v>2920</v>
      </c>
      <c r="D6403" s="149" t="s">
        <v>7041</v>
      </c>
      <c r="E6403" s="149">
        <f t="shared" si="100"/>
        <v>30700110</v>
      </c>
      <c r="F6403" s="149" t="s">
        <v>1250</v>
      </c>
      <c r="G6403" s="149" t="s">
        <v>7020</v>
      </c>
      <c r="H6403" s="149" t="s">
        <v>7021</v>
      </c>
      <c r="I6403" s="149" t="s">
        <v>7042</v>
      </c>
    </row>
    <row r="6404" spans="1:9" x14ac:dyDescent="0.2">
      <c r="A6404" s="149" t="s">
        <v>2920</v>
      </c>
      <c r="D6404" s="149" t="s">
        <v>7043</v>
      </c>
      <c r="E6404" s="149">
        <f t="shared" si="100"/>
        <v>30700111</v>
      </c>
      <c r="F6404" s="149" t="s">
        <v>1250</v>
      </c>
      <c r="G6404" s="149" t="s">
        <v>7020</v>
      </c>
      <c r="H6404" s="149" t="s">
        <v>7021</v>
      </c>
      <c r="I6404" s="149" t="s">
        <v>7044</v>
      </c>
    </row>
    <row r="6405" spans="1:9" x14ac:dyDescent="0.2">
      <c r="A6405" s="149" t="s">
        <v>2920</v>
      </c>
      <c r="D6405" s="149" t="s">
        <v>7045</v>
      </c>
      <c r="E6405" s="149">
        <f t="shared" si="100"/>
        <v>30700112</v>
      </c>
      <c r="F6405" s="149" t="s">
        <v>1250</v>
      </c>
      <c r="G6405" s="149" t="s">
        <v>7020</v>
      </c>
      <c r="H6405" s="149" t="s">
        <v>7021</v>
      </c>
      <c r="I6405" s="149" t="s">
        <v>7046</v>
      </c>
    </row>
    <row r="6406" spans="1:9" x14ac:dyDescent="0.2">
      <c r="A6406" s="149" t="s">
        <v>2920</v>
      </c>
      <c r="D6406" s="149" t="s">
        <v>7047</v>
      </c>
      <c r="E6406" s="149">
        <f t="shared" si="100"/>
        <v>30700113</v>
      </c>
      <c r="F6406" s="149" t="s">
        <v>1250</v>
      </c>
      <c r="G6406" s="149" t="s">
        <v>7020</v>
      </c>
      <c r="H6406" s="149" t="s">
        <v>7021</v>
      </c>
      <c r="I6406" s="149" t="s">
        <v>7048</v>
      </c>
    </row>
    <row r="6407" spans="1:9" x14ac:dyDescent="0.2">
      <c r="A6407" s="149" t="s">
        <v>2920</v>
      </c>
      <c r="D6407" s="149" t="s">
        <v>7049</v>
      </c>
      <c r="E6407" s="149">
        <f t="shared" si="100"/>
        <v>30700114</v>
      </c>
      <c r="F6407" s="149" t="s">
        <v>1250</v>
      </c>
      <c r="G6407" s="149" t="s">
        <v>7020</v>
      </c>
      <c r="H6407" s="149" t="s">
        <v>7021</v>
      </c>
      <c r="I6407" s="149" t="s">
        <v>7050</v>
      </c>
    </row>
    <row r="6408" spans="1:9" x14ac:dyDescent="0.2">
      <c r="A6408" s="149" t="s">
        <v>2920</v>
      </c>
      <c r="D6408" s="149" t="s">
        <v>7051</v>
      </c>
      <c r="E6408" s="149">
        <f t="shared" si="100"/>
        <v>30700115</v>
      </c>
      <c r="F6408" s="149" t="s">
        <v>1250</v>
      </c>
      <c r="G6408" s="149" t="s">
        <v>7020</v>
      </c>
      <c r="H6408" s="149" t="s">
        <v>7021</v>
      </c>
      <c r="I6408" s="149" t="s">
        <v>7052</v>
      </c>
    </row>
    <row r="6409" spans="1:9" x14ac:dyDescent="0.2">
      <c r="A6409" s="149" t="s">
        <v>2920</v>
      </c>
      <c r="D6409" s="149" t="s">
        <v>7053</v>
      </c>
      <c r="E6409" s="149">
        <f t="shared" si="100"/>
        <v>30700116</v>
      </c>
      <c r="F6409" s="149" t="s">
        <v>1250</v>
      </c>
      <c r="G6409" s="149" t="s">
        <v>7020</v>
      </c>
      <c r="H6409" s="149" t="s">
        <v>7021</v>
      </c>
      <c r="I6409" s="149" t="s">
        <v>7054</v>
      </c>
    </row>
    <row r="6410" spans="1:9" x14ac:dyDescent="0.2">
      <c r="A6410" s="149" t="s">
        <v>2920</v>
      </c>
      <c r="D6410" s="149" t="s">
        <v>7055</v>
      </c>
      <c r="E6410" s="149">
        <f t="shared" si="100"/>
        <v>30700117</v>
      </c>
      <c r="F6410" s="149" t="s">
        <v>1250</v>
      </c>
      <c r="G6410" s="149" t="s">
        <v>7020</v>
      </c>
      <c r="H6410" s="149" t="s">
        <v>7021</v>
      </c>
      <c r="I6410" s="149" t="s">
        <v>7056</v>
      </c>
    </row>
    <row r="6411" spans="1:9" x14ac:dyDescent="0.2">
      <c r="A6411" s="149" t="s">
        <v>2920</v>
      </c>
      <c r="D6411" s="149" t="s">
        <v>9885</v>
      </c>
      <c r="E6411" s="149">
        <f t="shared" si="100"/>
        <v>30700118</v>
      </c>
      <c r="F6411" s="149" t="s">
        <v>1250</v>
      </c>
      <c r="G6411" s="149" t="s">
        <v>7020</v>
      </c>
      <c r="H6411" s="149" t="s">
        <v>7021</v>
      </c>
      <c r="I6411" s="149" t="s">
        <v>9886</v>
      </c>
    </row>
    <row r="6412" spans="1:9" x14ac:dyDescent="0.2">
      <c r="A6412" s="149" t="s">
        <v>2920</v>
      </c>
      <c r="D6412" s="149" t="s">
        <v>9887</v>
      </c>
      <c r="E6412" s="149">
        <f t="shared" si="100"/>
        <v>30700119</v>
      </c>
      <c r="F6412" s="149" t="s">
        <v>1250</v>
      </c>
      <c r="G6412" s="149" t="s">
        <v>7020</v>
      </c>
      <c r="H6412" s="149" t="s">
        <v>7021</v>
      </c>
      <c r="I6412" s="149" t="s">
        <v>9888</v>
      </c>
    </row>
    <row r="6413" spans="1:9" x14ac:dyDescent="0.2">
      <c r="A6413" s="149" t="s">
        <v>2920</v>
      </c>
      <c r="D6413" s="149" t="s">
        <v>9889</v>
      </c>
      <c r="E6413" s="149">
        <f t="shared" si="100"/>
        <v>30700120</v>
      </c>
      <c r="F6413" s="149" t="s">
        <v>1250</v>
      </c>
      <c r="G6413" s="149" t="s">
        <v>7020</v>
      </c>
      <c r="H6413" s="149" t="s">
        <v>7021</v>
      </c>
      <c r="I6413" s="149" t="s">
        <v>9890</v>
      </c>
    </row>
    <row r="6414" spans="1:9" x14ac:dyDescent="0.2">
      <c r="A6414" s="149" t="s">
        <v>2920</v>
      </c>
      <c r="D6414" s="149" t="s">
        <v>9891</v>
      </c>
      <c r="E6414" s="149">
        <f t="shared" si="100"/>
        <v>30700121</v>
      </c>
      <c r="F6414" s="149" t="s">
        <v>1250</v>
      </c>
      <c r="G6414" s="149" t="s">
        <v>7020</v>
      </c>
      <c r="H6414" s="149" t="s">
        <v>7021</v>
      </c>
      <c r="I6414" s="149" t="s">
        <v>9892</v>
      </c>
    </row>
    <row r="6415" spans="1:9" x14ac:dyDescent="0.2">
      <c r="A6415" s="149" t="s">
        <v>2920</v>
      </c>
      <c r="D6415" s="149" t="s">
        <v>9893</v>
      </c>
      <c r="E6415" s="149">
        <f t="shared" si="100"/>
        <v>30700122</v>
      </c>
      <c r="F6415" s="149" t="s">
        <v>1250</v>
      </c>
      <c r="G6415" s="149" t="s">
        <v>7020</v>
      </c>
      <c r="H6415" s="149" t="s">
        <v>7021</v>
      </c>
      <c r="I6415" s="149" t="s">
        <v>9894</v>
      </c>
    </row>
    <row r="6416" spans="1:9" x14ac:dyDescent="0.2">
      <c r="A6416" s="149" t="s">
        <v>2920</v>
      </c>
      <c r="D6416" s="149" t="s">
        <v>9895</v>
      </c>
      <c r="E6416" s="149">
        <f t="shared" si="100"/>
        <v>30700199</v>
      </c>
      <c r="F6416" s="149" t="s">
        <v>1250</v>
      </c>
      <c r="G6416" s="149" t="s">
        <v>7020</v>
      </c>
      <c r="H6416" s="149" t="s">
        <v>7021</v>
      </c>
      <c r="I6416" s="149" t="s">
        <v>6243</v>
      </c>
    </row>
    <row r="6417" spans="1:9" x14ac:dyDescent="0.2">
      <c r="A6417" s="149" t="s">
        <v>2920</v>
      </c>
      <c r="D6417" s="149" t="s">
        <v>9896</v>
      </c>
      <c r="E6417" s="149">
        <f t="shared" si="100"/>
        <v>30700203</v>
      </c>
      <c r="F6417" s="149" t="s">
        <v>1250</v>
      </c>
      <c r="G6417" s="149" t="s">
        <v>7020</v>
      </c>
      <c r="H6417" s="149" t="s">
        <v>9897</v>
      </c>
      <c r="I6417" s="149" t="s">
        <v>9898</v>
      </c>
    </row>
    <row r="6418" spans="1:9" x14ac:dyDescent="0.2">
      <c r="A6418" s="149" t="s">
        <v>2920</v>
      </c>
      <c r="D6418" s="149" t="s">
        <v>9899</v>
      </c>
      <c r="E6418" s="149">
        <f t="shared" si="100"/>
        <v>30700211</v>
      </c>
      <c r="F6418" s="149" t="s">
        <v>1250</v>
      </c>
      <c r="G6418" s="149" t="s">
        <v>7020</v>
      </c>
      <c r="H6418" s="149" t="s">
        <v>9897</v>
      </c>
      <c r="I6418" s="149" t="s">
        <v>9900</v>
      </c>
    </row>
    <row r="6419" spans="1:9" x14ac:dyDescent="0.2">
      <c r="A6419" s="149" t="s">
        <v>2920</v>
      </c>
      <c r="D6419" s="149" t="s">
        <v>9901</v>
      </c>
      <c r="E6419" s="149">
        <f t="shared" si="100"/>
        <v>30700212</v>
      </c>
      <c r="F6419" s="149" t="s">
        <v>1250</v>
      </c>
      <c r="G6419" s="149" t="s">
        <v>7020</v>
      </c>
      <c r="H6419" s="149" t="s">
        <v>9897</v>
      </c>
      <c r="I6419" s="149" t="s">
        <v>9902</v>
      </c>
    </row>
    <row r="6420" spans="1:9" x14ac:dyDescent="0.2">
      <c r="A6420" s="149" t="s">
        <v>2920</v>
      </c>
      <c r="D6420" s="149" t="s">
        <v>9903</v>
      </c>
      <c r="E6420" s="149">
        <f t="shared" si="100"/>
        <v>30700213</v>
      </c>
      <c r="F6420" s="149" t="s">
        <v>1250</v>
      </c>
      <c r="G6420" s="149" t="s">
        <v>7020</v>
      </c>
      <c r="H6420" s="149" t="s">
        <v>9897</v>
      </c>
      <c r="I6420" s="149" t="s">
        <v>9904</v>
      </c>
    </row>
    <row r="6421" spans="1:9" x14ac:dyDescent="0.2">
      <c r="A6421" s="149" t="s">
        <v>2920</v>
      </c>
      <c r="D6421" s="149" t="s">
        <v>9905</v>
      </c>
      <c r="E6421" s="149">
        <f t="shared" si="100"/>
        <v>30700214</v>
      </c>
      <c r="F6421" s="149" t="s">
        <v>1250</v>
      </c>
      <c r="G6421" s="149" t="s">
        <v>7020</v>
      </c>
      <c r="H6421" s="149" t="s">
        <v>9897</v>
      </c>
      <c r="I6421" s="149" t="s">
        <v>9906</v>
      </c>
    </row>
    <row r="6422" spans="1:9" x14ac:dyDescent="0.2">
      <c r="A6422" s="149" t="s">
        <v>2920</v>
      </c>
      <c r="D6422" s="149" t="s">
        <v>9907</v>
      </c>
      <c r="E6422" s="149">
        <f t="shared" si="100"/>
        <v>30700215</v>
      </c>
      <c r="F6422" s="149" t="s">
        <v>1250</v>
      </c>
      <c r="G6422" s="149" t="s">
        <v>7020</v>
      </c>
      <c r="H6422" s="149" t="s">
        <v>9897</v>
      </c>
      <c r="I6422" s="149" t="s">
        <v>9908</v>
      </c>
    </row>
    <row r="6423" spans="1:9" x14ac:dyDescent="0.2">
      <c r="A6423" s="149" t="s">
        <v>2920</v>
      </c>
      <c r="D6423" s="149" t="s">
        <v>9909</v>
      </c>
      <c r="E6423" s="149">
        <f t="shared" si="100"/>
        <v>30700221</v>
      </c>
      <c r="F6423" s="149" t="s">
        <v>1250</v>
      </c>
      <c r="G6423" s="149" t="s">
        <v>7020</v>
      </c>
      <c r="H6423" s="149" t="s">
        <v>9897</v>
      </c>
      <c r="I6423" s="149" t="s">
        <v>9910</v>
      </c>
    </row>
    <row r="6424" spans="1:9" x14ac:dyDescent="0.2">
      <c r="A6424" s="149" t="s">
        <v>2920</v>
      </c>
      <c r="D6424" s="149" t="s">
        <v>7082</v>
      </c>
      <c r="E6424" s="149">
        <f t="shared" si="100"/>
        <v>30700222</v>
      </c>
      <c r="F6424" s="149" t="s">
        <v>1250</v>
      </c>
      <c r="G6424" s="149" t="s">
        <v>7020</v>
      </c>
      <c r="H6424" s="149" t="s">
        <v>9897</v>
      </c>
      <c r="I6424" s="149" t="s">
        <v>7083</v>
      </c>
    </row>
    <row r="6425" spans="1:9" x14ac:dyDescent="0.2">
      <c r="A6425" s="149" t="s">
        <v>2920</v>
      </c>
      <c r="D6425" s="149" t="s">
        <v>7084</v>
      </c>
      <c r="E6425" s="149">
        <f t="shared" si="100"/>
        <v>30700223</v>
      </c>
      <c r="F6425" s="149" t="s">
        <v>1250</v>
      </c>
      <c r="G6425" s="149" t="s">
        <v>7020</v>
      </c>
      <c r="H6425" s="149" t="s">
        <v>9897</v>
      </c>
      <c r="I6425" s="149" t="s">
        <v>7085</v>
      </c>
    </row>
    <row r="6426" spans="1:9" x14ac:dyDescent="0.2">
      <c r="A6426" s="149" t="s">
        <v>2920</v>
      </c>
      <c r="D6426" s="149" t="s">
        <v>7086</v>
      </c>
      <c r="E6426" s="149">
        <f t="shared" si="100"/>
        <v>30700231</v>
      </c>
      <c r="F6426" s="149" t="s">
        <v>1250</v>
      </c>
      <c r="G6426" s="149" t="s">
        <v>7020</v>
      </c>
      <c r="H6426" s="149" t="s">
        <v>9897</v>
      </c>
      <c r="I6426" s="149" t="s">
        <v>7087</v>
      </c>
    </row>
    <row r="6427" spans="1:9" x14ac:dyDescent="0.2">
      <c r="A6427" s="149" t="s">
        <v>2920</v>
      </c>
      <c r="D6427" s="149" t="s">
        <v>7088</v>
      </c>
      <c r="E6427" s="149">
        <f t="shared" si="100"/>
        <v>30700232</v>
      </c>
      <c r="F6427" s="149" t="s">
        <v>1250</v>
      </c>
      <c r="G6427" s="149" t="s">
        <v>7020</v>
      </c>
      <c r="H6427" s="149" t="s">
        <v>9897</v>
      </c>
      <c r="I6427" s="149" t="s">
        <v>7089</v>
      </c>
    </row>
    <row r="6428" spans="1:9" x14ac:dyDescent="0.2">
      <c r="A6428" s="149" t="s">
        <v>2920</v>
      </c>
      <c r="D6428" s="149" t="s">
        <v>7090</v>
      </c>
      <c r="E6428" s="149">
        <f t="shared" si="100"/>
        <v>30700233</v>
      </c>
      <c r="F6428" s="149" t="s">
        <v>1250</v>
      </c>
      <c r="G6428" s="149" t="s">
        <v>7020</v>
      </c>
      <c r="H6428" s="149" t="s">
        <v>9897</v>
      </c>
      <c r="I6428" s="149" t="s">
        <v>7091</v>
      </c>
    </row>
    <row r="6429" spans="1:9" x14ac:dyDescent="0.2">
      <c r="A6429" s="149" t="s">
        <v>2920</v>
      </c>
      <c r="D6429" s="149" t="s">
        <v>7092</v>
      </c>
      <c r="E6429" s="149">
        <f t="shared" si="100"/>
        <v>30700234</v>
      </c>
      <c r="F6429" s="149" t="s">
        <v>1250</v>
      </c>
      <c r="G6429" s="149" t="s">
        <v>7020</v>
      </c>
      <c r="H6429" s="149" t="s">
        <v>9897</v>
      </c>
      <c r="I6429" s="149" t="s">
        <v>7093</v>
      </c>
    </row>
    <row r="6430" spans="1:9" x14ac:dyDescent="0.2">
      <c r="A6430" s="149" t="s">
        <v>2920</v>
      </c>
      <c r="D6430" s="149" t="s">
        <v>7094</v>
      </c>
      <c r="E6430" s="149">
        <f t="shared" si="100"/>
        <v>30700299</v>
      </c>
      <c r="F6430" s="149" t="s">
        <v>1250</v>
      </c>
      <c r="G6430" s="149" t="s">
        <v>7020</v>
      </c>
      <c r="H6430" s="149" t="s">
        <v>9897</v>
      </c>
      <c r="I6430" s="149" t="s">
        <v>10012</v>
      </c>
    </row>
    <row r="6431" spans="1:9" x14ac:dyDescent="0.2">
      <c r="A6431" s="149" t="s">
        <v>2920</v>
      </c>
      <c r="D6431" s="149" t="s">
        <v>7095</v>
      </c>
      <c r="E6431" s="149">
        <f t="shared" si="100"/>
        <v>30700301</v>
      </c>
      <c r="F6431" s="149" t="s">
        <v>1250</v>
      </c>
      <c r="G6431" s="149" t="s">
        <v>7020</v>
      </c>
      <c r="H6431" s="149" t="s">
        <v>7096</v>
      </c>
      <c r="I6431" s="149" t="s">
        <v>7097</v>
      </c>
    </row>
    <row r="6432" spans="1:9" x14ac:dyDescent="0.2">
      <c r="A6432" s="149" t="s">
        <v>2920</v>
      </c>
      <c r="D6432" s="149" t="s">
        <v>7098</v>
      </c>
      <c r="E6432" s="149">
        <f t="shared" si="100"/>
        <v>30700302</v>
      </c>
      <c r="F6432" s="149" t="s">
        <v>1250</v>
      </c>
      <c r="G6432" s="149" t="s">
        <v>7020</v>
      </c>
      <c r="H6432" s="149" t="s">
        <v>7096</v>
      </c>
      <c r="I6432" s="149" t="s">
        <v>7996</v>
      </c>
    </row>
    <row r="6433" spans="1:10" x14ac:dyDescent="0.2">
      <c r="A6433" s="149" t="s">
        <v>2920</v>
      </c>
      <c r="D6433" s="149" t="s">
        <v>7099</v>
      </c>
      <c r="E6433" s="149">
        <f t="shared" si="100"/>
        <v>30700303</v>
      </c>
      <c r="F6433" s="149" t="s">
        <v>1250</v>
      </c>
      <c r="G6433" s="149" t="s">
        <v>7020</v>
      </c>
      <c r="H6433" s="149" t="s">
        <v>7096</v>
      </c>
      <c r="I6433" s="149" t="s">
        <v>7100</v>
      </c>
    </row>
    <row r="6434" spans="1:10" x14ac:dyDescent="0.2">
      <c r="A6434" s="149" t="s">
        <v>2920</v>
      </c>
      <c r="D6434" s="149" t="s">
        <v>7101</v>
      </c>
      <c r="E6434" s="149">
        <f t="shared" si="100"/>
        <v>30700304</v>
      </c>
      <c r="F6434" s="149" t="s">
        <v>1250</v>
      </c>
      <c r="G6434" s="149" t="s">
        <v>7020</v>
      </c>
      <c r="H6434" s="149" t="s">
        <v>7096</v>
      </c>
      <c r="I6434" s="149" t="s">
        <v>7102</v>
      </c>
    </row>
    <row r="6435" spans="1:10" x14ac:dyDescent="0.2">
      <c r="A6435" s="149" t="s">
        <v>2920</v>
      </c>
      <c r="D6435" s="149" t="s">
        <v>7103</v>
      </c>
      <c r="E6435" s="149">
        <f t="shared" si="100"/>
        <v>30700399</v>
      </c>
      <c r="F6435" s="149" t="s">
        <v>1250</v>
      </c>
      <c r="G6435" s="149" t="s">
        <v>7020</v>
      </c>
      <c r="H6435" s="149" t="s">
        <v>7096</v>
      </c>
      <c r="I6435" s="149" t="s">
        <v>6243</v>
      </c>
    </row>
    <row r="6436" spans="1:10" x14ac:dyDescent="0.2">
      <c r="A6436" s="149" t="s">
        <v>2920</v>
      </c>
      <c r="D6436" s="149" t="s">
        <v>7104</v>
      </c>
      <c r="E6436" s="149">
        <f t="shared" si="100"/>
        <v>30700401</v>
      </c>
      <c r="F6436" s="149" t="s">
        <v>1250</v>
      </c>
      <c r="G6436" s="149" t="s">
        <v>7020</v>
      </c>
      <c r="H6436" s="149" t="s">
        <v>7105</v>
      </c>
      <c r="I6436" s="149" t="s">
        <v>7106</v>
      </c>
    </row>
    <row r="6437" spans="1:10" x14ac:dyDescent="0.2">
      <c r="A6437" s="149" t="s">
        <v>2920</v>
      </c>
      <c r="D6437" s="149" t="s">
        <v>7107</v>
      </c>
      <c r="E6437" s="149">
        <f t="shared" si="100"/>
        <v>30700402</v>
      </c>
      <c r="F6437" s="149" t="s">
        <v>1250</v>
      </c>
      <c r="G6437" s="149" t="s">
        <v>7020</v>
      </c>
      <c r="H6437" s="149" t="s">
        <v>7105</v>
      </c>
      <c r="I6437" s="149" t="s">
        <v>7108</v>
      </c>
    </row>
    <row r="6438" spans="1:10" x14ac:dyDescent="0.2">
      <c r="A6438" s="149" t="s">
        <v>2920</v>
      </c>
      <c r="D6438" s="149" t="s">
        <v>7109</v>
      </c>
      <c r="E6438" s="149">
        <f t="shared" si="100"/>
        <v>30700403</v>
      </c>
      <c r="F6438" s="149" t="s">
        <v>1250</v>
      </c>
      <c r="G6438" s="149" t="s">
        <v>7020</v>
      </c>
      <c r="H6438" s="149" t="s">
        <v>7105</v>
      </c>
      <c r="I6438" s="149" t="s">
        <v>7110</v>
      </c>
    </row>
    <row r="6439" spans="1:10" x14ac:dyDescent="0.2">
      <c r="A6439" s="149" t="s">
        <v>2920</v>
      </c>
      <c r="D6439" s="149" t="s">
        <v>7111</v>
      </c>
      <c r="E6439" s="149">
        <f t="shared" si="100"/>
        <v>30700404</v>
      </c>
      <c r="F6439" s="149" t="s">
        <v>1250</v>
      </c>
      <c r="G6439" s="149" t="s">
        <v>7020</v>
      </c>
      <c r="H6439" s="149" t="s">
        <v>7105</v>
      </c>
      <c r="I6439" s="149" t="s">
        <v>7112</v>
      </c>
    </row>
    <row r="6440" spans="1:10" x14ac:dyDescent="0.2">
      <c r="A6440" s="149" t="s">
        <v>2920</v>
      </c>
      <c r="D6440" s="149" t="s">
        <v>7113</v>
      </c>
      <c r="E6440" s="149">
        <f t="shared" si="100"/>
        <v>30700405</v>
      </c>
      <c r="F6440" s="149" t="s">
        <v>1250</v>
      </c>
      <c r="G6440" s="149" t="s">
        <v>7020</v>
      </c>
      <c r="H6440" s="149" t="s">
        <v>7105</v>
      </c>
      <c r="I6440" s="149" t="s">
        <v>7114</v>
      </c>
    </row>
    <row r="6441" spans="1:10" x14ac:dyDescent="0.2">
      <c r="A6441" s="149" t="s">
        <v>2920</v>
      </c>
      <c r="D6441" s="149" t="s">
        <v>7115</v>
      </c>
      <c r="E6441" s="149">
        <f t="shared" si="100"/>
        <v>30700406</v>
      </c>
      <c r="F6441" s="149" t="s">
        <v>1250</v>
      </c>
      <c r="G6441" s="149" t="s">
        <v>7020</v>
      </c>
      <c r="H6441" s="149" t="s">
        <v>7105</v>
      </c>
      <c r="I6441" s="149" t="s">
        <v>7116</v>
      </c>
    </row>
    <row r="6442" spans="1:10" x14ac:dyDescent="0.2">
      <c r="A6442" s="149" t="s">
        <v>2920</v>
      </c>
      <c r="D6442" s="149" t="s">
        <v>7117</v>
      </c>
      <c r="E6442" s="149">
        <f t="shared" si="100"/>
        <v>30700407</v>
      </c>
      <c r="F6442" s="149" t="s">
        <v>1250</v>
      </c>
      <c r="G6442" s="149" t="s">
        <v>7020</v>
      </c>
      <c r="H6442" s="149" t="s">
        <v>7105</v>
      </c>
      <c r="I6442" s="149" t="s">
        <v>7118</v>
      </c>
    </row>
    <row r="6443" spans="1:10" x14ac:dyDescent="0.2">
      <c r="A6443" s="149" t="s">
        <v>2920</v>
      </c>
      <c r="D6443" s="149" t="s">
        <v>7119</v>
      </c>
      <c r="E6443" s="149">
        <f t="shared" si="100"/>
        <v>30700499</v>
      </c>
      <c r="F6443" s="149" t="s">
        <v>1250</v>
      </c>
      <c r="G6443" s="149" t="s">
        <v>7020</v>
      </c>
      <c r="H6443" s="149" t="s">
        <v>7105</v>
      </c>
      <c r="I6443" s="149" t="s">
        <v>10012</v>
      </c>
    </row>
    <row r="6444" spans="1:10" x14ac:dyDescent="0.2">
      <c r="A6444" s="149" t="s">
        <v>2920</v>
      </c>
      <c r="D6444" s="149" t="s">
        <v>7120</v>
      </c>
      <c r="E6444" s="149">
        <f t="shared" si="100"/>
        <v>30700501</v>
      </c>
      <c r="F6444" s="149" t="s">
        <v>1250</v>
      </c>
      <c r="G6444" s="149" t="s">
        <v>7020</v>
      </c>
      <c r="H6444" s="149" t="s">
        <v>7121</v>
      </c>
      <c r="I6444" s="149" t="s">
        <v>7122</v>
      </c>
    </row>
    <row r="6445" spans="1:10" x14ac:dyDescent="0.2">
      <c r="A6445" s="149" t="s">
        <v>2920</v>
      </c>
      <c r="D6445" s="149" t="s">
        <v>7123</v>
      </c>
      <c r="E6445" s="149">
        <f t="shared" si="100"/>
        <v>30700505</v>
      </c>
      <c r="F6445" s="149" t="s">
        <v>1250</v>
      </c>
      <c r="G6445" s="149" t="s">
        <v>7020</v>
      </c>
      <c r="H6445" s="149" t="s">
        <v>7121</v>
      </c>
      <c r="I6445" s="149" t="s">
        <v>7124</v>
      </c>
      <c r="J6445" s="151">
        <v>36396</v>
      </c>
    </row>
    <row r="6446" spans="1:10" x14ac:dyDescent="0.2">
      <c r="A6446" s="149" t="s">
        <v>2920</v>
      </c>
      <c r="D6446" s="149" t="s">
        <v>7125</v>
      </c>
      <c r="E6446" s="149">
        <f t="shared" si="100"/>
        <v>30700510</v>
      </c>
      <c r="F6446" s="149" t="s">
        <v>1250</v>
      </c>
      <c r="G6446" s="149" t="s">
        <v>7020</v>
      </c>
      <c r="H6446" s="149" t="s">
        <v>7121</v>
      </c>
      <c r="I6446" s="149" t="s">
        <v>7126</v>
      </c>
      <c r="J6446" s="151">
        <v>36396</v>
      </c>
    </row>
    <row r="6447" spans="1:10" x14ac:dyDescent="0.2">
      <c r="A6447" s="149" t="s">
        <v>2920</v>
      </c>
      <c r="D6447" s="149" t="s">
        <v>7127</v>
      </c>
      <c r="E6447" s="149">
        <f t="shared" si="100"/>
        <v>30700511</v>
      </c>
      <c r="F6447" s="149" t="s">
        <v>1250</v>
      </c>
      <c r="G6447" s="149" t="s">
        <v>7020</v>
      </c>
      <c r="H6447" s="149" t="s">
        <v>7121</v>
      </c>
      <c r="I6447" s="149" t="s">
        <v>7128</v>
      </c>
      <c r="J6447" s="151">
        <v>36396</v>
      </c>
    </row>
    <row r="6448" spans="1:10" x14ac:dyDescent="0.2">
      <c r="A6448" s="149" t="s">
        <v>2920</v>
      </c>
      <c r="D6448" s="149" t="s">
        <v>7129</v>
      </c>
      <c r="E6448" s="149">
        <f t="shared" si="100"/>
        <v>30700512</v>
      </c>
      <c r="F6448" s="149" t="s">
        <v>1250</v>
      </c>
      <c r="G6448" s="149" t="s">
        <v>7020</v>
      </c>
      <c r="H6448" s="149" t="s">
        <v>7121</v>
      </c>
      <c r="I6448" s="149" t="s">
        <v>7130</v>
      </c>
      <c r="J6448" s="151">
        <v>36396</v>
      </c>
    </row>
    <row r="6449" spans="1:10" x14ac:dyDescent="0.2">
      <c r="A6449" s="149" t="s">
        <v>2920</v>
      </c>
      <c r="D6449" s="149" t="s">
        <v>7131</v>
      </c>
      <c r="E6449" s="149">
        <f t="shared" si="100"/>
        <v>30700513</v>
      </c>
      <c r="F6449" s="149" t="s">
        <v>1250</v>
      </c>
      <c r="G6449" s="149" t="s">
        <v>7020</v>
      </c>
      <c r="H6449" s="149" t="s">
        <v>7121</v>
      </c>
      <c r="I6449" s="149" t="s">
        <v>7132</v>
      </c>
      <c r="J6449" s="151">
        <v>36396</v>
      </c>
    </row>
    <row r="6450" spans="1:10" x14ac:dyDescent="0.2">
      <c r="A6450" s="149" t="s">
        <v>2920</v>
      </c>
      <c r="D6450" s="149" t="s">
        <v>7133</v>
      </c>
      <c r="E6450" s="149">
        <f t="shared" si="100"/>
        <v>30700514</v>
      </c>
      <c r="F6450" s="149" t="s">
        <v>1250</v>
      </c>
      <c r="G6450" s="149" t="s">
        <v>7020</v>
      </c>
      <c r="H6450" s="149" t="s">
        <v>7121</v>
      </c>
      <c r="I6450" s="149" t="s">
        <v>7134</v>
      </c>
      <c r="J6450" s="151">
        <v>36396</v>
      </c>
    </row>
    <row r="6451" spans="1:10" x14ac:dyDescent="0.2">
      <c r="A6451" s="149" t="s">
        <v>2920</v>
      </c>
      <c r="D6451" s="149" t="s">
        <v>7135</v>
      </c>
      <c r="E6451" s="149">
        <f t="shared" si="100"/>
        <v>30700520</v>
      </c>
      <c r="F6451" s="149" t="s">
        <v>1250</v>
      </c>
      <c r="G6451" s="149" t="s">
        <v>7020</v>
      </c>
      <c r="H6451" s="149" t="s">
        <v>7121</v>
      </c>
      <c r="I6451" s="149" t="s">
        <v>7136</v>
      </c>
      <c r="J6451" s="151">
        <v>36396</v>
      </c>
    </row>
    <row r="6452" spans="1:10" x14ac:dyDescent="0.2">
      <c r="A6452" s="149" t="s">
        <v>2920</v>
      </c>
      <c r="D6452" s="149" t="s">
        <v>7137</v>
      </c>
      <c r="E6452" s="149">
        <f t="shared" si="100"/>
        <v>30700521</v>
      </c>
      <c r="F6452" s="149" t="s">
        <v>1250</v>
      </c>
      <c r="G6452" s="149" t="s">
        <v>7020</v>
      </c>
      <c r="H6452" s="149" t="s">
        <v>7121</v>
      </c>
      <c r="I6452" s="149" t="s">
        <v>7138</v>
      </c>
      <c r="J6452" s="151">
        <v>36396</v>
      </c>
    </row>
    <row r="6453" spans="1:10" x14ac:dyDescent="0.2">
      <c r="A6453" s="149" t="s">
        <v>2920</v>
      </c>
      <c r="D6453" s="149" t="s">
        <v>7139</v>
      </c>
      <c r="E6453" s="149">
        <f t="shared" si="100"/>
        <v>30700522</v>
      </c>
      <c r="F6453" s="149" t="s">
        <v>1250</v>
      </c>
      <c r="G6453" s="149" t="s">
        <v>7020</v>
      </c>
      <c r="H6453" s="149" t="s">
        <v>7121</v>
      </c>
      <c r="I6453" s="149" t="s">
        <v>7140</v>
      </c>
      <c r="J6453" s="151">
        <v>36396</v>
      </c>
    </row>
    <row r="6454" spans="1:10" x14ac:dyDescent="0.2">
      <c r="A6454" s="149" t="s">
        <v>2920</v>
      </c>
      <c r="D6454" s="149" t="s">
        <v>7141</v>
      </c>
      <c r="E6454" s="149">
        <f t="shared" si="100"/>
        <v>30700523</v>
      </c>
      <c r="F6454" s="149" t="s">
        <v>1250</v>
      </c>
      <c r="G6454" s="149" t="s">
        <v>7020</v>
      </c>
      <c r="H6454" s="149" t="s">
        <v>7121</v>
      </c>
      <c r="I6454" s="149" t="s">
        <v>7142</v>
      </c>
      <c r="J6454" s="151">
        <v>36396</v>
      </c>
    </row>
    <row r="6455" spans="1:10" x14ac:dyDescent="0.2">
      <c r="A6455" s="149" t="s">
        <v>2920</v>
      </c>
      <c r="D6455" s="149" t="s">
        <v>7143</v>
      </c>
      <c r="E6455" s="149">
        <f t="shared" si="100"/>
        <v>30700524</v>
      </c>
      <c r="F6455" s="149" t="s">
        <v>1250</v>
      </c>
      <c r="G6455" s="149" t="s">
        <v>7020</v>
      </c>
      <c r="H6455" s="149" t="s">
        <v>7121</v>
      </c>
      <c r="I6455" s="149" t="s">
        <v>7144</v>
      </c>
      <c r="J6455" s="151">
        <v>36396</v>
      </c>
    </row>
    <row r="6456" spans="1:10" x14ac:dyDescent="0.2">
      <c r="A6456" s="149" t="s">
        <v>2920</v>
      </c>
      <c r="D6456" s="149" t="s">
        <v>7145</v>
      </c>
      <c r="E6456" s="149">
        <f t="shared" si="100"/>
        <v>30700530</v>
      </c>
      <c r="F6456" s="149" t="s">
        <v>1250</v>
      </c>
      <c r="G6456" s="149" t="s">
        <v>7020</v>
      </c>
      <c r="H6456" s="149" t="s">
        <v>7121</v>
      </c>
      <c r="I6456" s="149" t="s">
        <v>7146</v>
      </c>
      <c r="J6456" s="151">
        <v>36396</v>
      </c>
    </row>
    <row r="6457" spans="1:10" x14ac:dyDescent="0.2">
      <c r="A6457" s="149" t="s">
        <v>2920</v>
      </c>
      <c r="D6457" s="149" t="s">
        <v>7147</v>
      </c>
      <c r="E6457" s="149">
        <f t="shared" si="100"/>
        <v>30700531</v>
      </c>
      <c r="F6457" s="149" t="s">
        <v>1250</v>
      </c>
      <c r="G6457" s="149" t="s">
        <v>7020</v>
      </c>
      <c r="H6457" s="149" t="s">
        <v>7121</v>
      </c>
      <c r="I6457" s="149" t="s">
        <v>7148</v>
      </c>
      <c r="J6457" s="151">
        <v>36396</v>
      </c>
    </row>
    <row r="6458" spans="1:10" x14ac:dyDescent="0.2">
      <c r="A6458" s="149" t="s">
        <v>2920</v>
      </c>
      <c r="D6458" s="149" t="s">
        <v>7149</v>
      </c>
      <c r="E6458" s="149">
        <f t="shared" si="100"/>
        <v>30700532</v>
      </c>
      <c r="F6458" s="149" t="s">
        <v>1250</v>
      </c>
      <c r="G6458" s="149" t="s">
        <v>7020</v>
      </c>
      <c r="H6458" s="149" t="s">
        <v>7121</v>
      </c>
      <c r="I6458" s="149" t="s">
        <v>7150</v>
      </c>
      <c r="J6458" s="151">
        <v>36396</v>
      </c>
    </row>
    <row r="6459" spans="1:10" x14ac:dyDescent="0.2">
      <c r="A6459" s="149" t="s">
        <v>2920</v>
      </c>
      <c r="D6459" s="149" t="s">
        <v>7151</v>
      </c>
      <c r="E6459" s="149">
        <f t="shared" si="100"/>
        <v>30700533</v>
      </c>
      <c r="F6459" s="149" t="s">
        <v>1250</v>
      </c>
      <c r="G6459" s="149" t="s">
        <v>7020</v>
      </c>
      <c r="H6459" s="149" t="s">
        <v>7121</v>
      </c>
      <c r="I6459" s="149" t="s">
        <v>7152</v>
      </c>
      <c r="J6459" s="151">
        <v>36396</v>
      </c>
    </row>
    <row r="6460" spans="1:10" x14ac:dyDescent="0.2">
      <c r="A6460" s="149" t="s">
        <v>2920</v>
      </c>
      <c r="D6460" s="149" t="s">
        <v>7153</v>
      </c>
      <c r="E6460" s="149">
        <f t="shared" si="100"/>
        <v>30700534</v>
      </c>
      <c r="F6460" s="149" t="s">
        <v>1250</v>
      </c>
      <c r="G6460" s="149" t="s">
        <v>7020</v>
      </c>
      <c r="H6460" s="149" t="s">
        <v>7121</v>
      </c>
      <c r="I6460" s="149" t="s">
        <v>9960</v>
      </c>
      <c r="J6460" s="151">
        <v>36396</v>
      </c>
    </row>
    <row r="6461" spans="1:10" x14ac:dyDescent="0.2">
      <c r="A6461" s="149" t="s">
        <v>2920</v>
      </c>
      <c r="D6461" s="149" t="s">
        <v>9961</v>
      </c>
      <c r="E6461" s="149">
        <f t="shared" si="100"/>
        <v>30700540</v>
      </c>
      <c r="F6461" s="149" t="s">
        <v>1250</v>
      </c>
      <c r="G6461" s="149" t="s">
        <v>7020</v>
      </c>
      <c r="H6461" s="149" t="s">
        <v>7121</v>
      </c>
      <c r="I6461" s="149" t="s">
        <v>9962</v>
      </c>
      <c r="J6461" s="151">
        <v>36396</v>
      </c>
    </row>
    <row r="6462" spans="1:10" x14ac:dyDescent="0.2">
      <c r="A6462" s="149" t="s">
        <v>2920</v>
      </c>
      <c r="D6462" s="149" t="s">
        <v>9963</v>
      </c>
      <c r="E6462" s="149">
        <f t="shared" si="100"/>
        <v>30700541</v>
      </c>
      <c r="F6462" s="149" t="s">
        <v>1250</v>
      </c>
      <c r="G6462" s="149" t="s">
        <v>7020</v>
      </c>
      <c r="H6462" s="149" t="s">
        <v>7121</v>
      </c>
      <c r="I6462" s="149" t="s">
        <v>9964</v>
      </c>
      <c r="J6462" s="151">
        <v>36396</v>
      </c>
    </row>
    <row r="6463" spans="1:10" x14ac:dyDescent="0.2">
      <c r="A6463" s="149" t="s">
        <v>2920</v>
      </c>
      <c r="D6463" s="149" t="s">
        <v>9965</v>
      </c>
      <c r="E6463" s="149">
        <f t="shared" si="100"/>
        <v>30700542</v>
      </c>
      <c r="F6463" s="149" t="s">
        <v>1250</v>
      </c>
      <c r="G6463" s="149" t="s">
        <v>7020</v>
      </c>
      <c r="H6463" s="149" t="s">
        <v>7121</v>
      </c>
      <c r="I6463" s="149" t="s">
        <v>9966</v>
      </c>
      <c r="J6463" s="151">
        <v>36396</v>
      </c>
    </row>
    <row r="6464" spans="1:10" x14ac:dyDescent="0.2">
      <c r="A6464" s="149" t="s">
        <v>2920</v>
      </c>
      <c r="D6464" s="149" t="s">
        <v>9967</v>
      </c>
      <c r="E6464" s="149">
        <f t="shared" si="100"/>
        <v>30700543</v>
      </c>
      <c r="F6464" s="149" t="s">
        <v>1250</v>
      </c>
      <c r="G6464" s="149" t="s">
        <v>7020</v>
      </c>
      <c r="H6464" s="149" t="s">
        <v>7121</v>
      </c>
      <c r="I6464" s="149" t="s">
        <v>12758</v>
      </c>
      <c r="J6464" s="151">
        <v>36396</v>
      </c>
    </row>
    <row r="6465" spans="1:10" x14ac:dyDescent="0.2">
      <c r="A6465" s="149" t="s">
        <v>2920</v>
      </c>
      <c r="D6465" s="149" t="s">
        <v>12759</v>
      </c>
      <c r="E6465" s="149">
        <f t="shared" si="100"/>
        <v>30700544</v>
      </c>
      <c r="F6465" s="149" t="s">
        <v>1250</v>
      </c>
      <c r="G6465" s="149" t="s">
        <v>7020</v>
      </c>
      <c r="H6465" s="149" t="s">
        <v>7121</v>
      </c>
      <c r="I6465" s="149" t="s">
        <v>12760</v>
      </c>
      <c r="J6465" s="151">
        <v>36396</v>
      </c>
    </row>
    <row r="6466" spans="1:10" x14ac:dyDescent="0.2">
      <c r="A6466" s="149" t="s">
        <v>2920</v>
      </c>
      <c r="D6466" s="149" t="s">
        <v>12761</v>
      </c>
      <c r="E6466" s="149">
        <f t="shared" ref="E6466:E6529" si="101">VALUE(D6466)</f>
        <v>30700550</v>
      </c>
      <c r="F6466" s="149" t="s">
        <v>1250</v>
      </c>
      <c r="G6466" s="149" t="s">
        <v>7020</v>
      </c>
      <c r="H6466" s="149" t="s">
        <v>7121</v>
      </c>
      <c r="I6466" s="149" t="s">
        <v>12762</v>
      </c>
      <c r="J6466" s="151">
        <v>36396</v>
      </c>
    </row>
    <row r="6467" spans="1:10" x14ac:dyDescent="0.2">
      <c r="A6467" s="149" t="s">
        <v>2920</v>
      </c>
      <c r="D6467" s="149" t="s">
        <v>12763</v>
      </c>
      <c r="E6467" s="149">
        <f t="shared" si="101"/>
        <v>30700551</v>
      </c>
      <c r="F6467" s="149" t="s">
        <v>1250</v>
      </c>
      <c r="G6467" s="149" t="s">
        <v>7020</v>
      </c>
      <c r="H6467" s="149" t="s">
        <v>7121</v>
      </c>
      <c r="I6467" s="149" t="s">
        <v>12764</v>
      </c>
      <c r="J6467" s="151">
        <v>36396</v>
      </c>
    </row>
    <row r="6468" spans="1:10" x14ac:dyDescent="0.2">
      <c r="A6468" s="149" t="s">
        <v>2920</v>
      </c>
      <c r="D6468" s="149" t="s">
        <v>12765</v>
      </c>
      <c r="E6468" s="149">
        <f t="shared" si="101"/>
        <v>30700552</v>
      </c>
      <c r="F6468" s="149" t="s">
        <v>1250</v>
      </c>
      <c r="G6468" s="149" t="s">
        <v>7020</v>
      </c>
      <c r="H6468" s="149" t="s">
        <v>7121</v>
      </c>
      <c r="I6468" s="149" t="s">
        <v>12766</v>
      </c>
      <c r="J6468" s="151">
        <v>36396</v>
      </c>
    </row>
    <row r="6469" spans="1:10" x14ac:dyDescent="0.2">
      <c r="A6469" s="149" t="s">
        <v>2920</v>
      </c>
      <c r="D6469" s="149" t="s">
        <v>12767</v>
      </c>
      <c r="E6469" s="149">
        <f t="shared" si="101"/>
        <v>30700553</v>
      </c>
      <c r="F6469" s="149" t="s">
        <v>1250</v>
      </c>
      <c r="G6469" s="149" t="s">
        <v>7020</v>
      </c>
      <c r="H6469" s="149" t="s">
        <v>7121</v>
      </c>
      <c r="I6469" s="149" t="s">
        <v>12768</v>
      </c>
      <c r="J6469" s="151">
        <v>36396</v>
      </c>
    </row>
    <row r="6470" spans="1:10" x14ac:dyDescent="0.2">
      <c r="A6470" s="149" t="s">
        <v>2920</v>
      </c>
      <c r="D6470" s="149" t="s">
        <v>12769</v>
      </c>
      <c r="E6470" s="149">
        <f t="shared" si="101"/>
        <v>30700554</v>
      </c>
      <c r="F6470" s="149" t="s">
        <v>1250</v>
      </c>
      <c r="G6470" s="149" t="s">
        <v>7020</v>
      </c>
      <c r="H6470" s="149" t="s">
        <v>7121</v>
      </c>
      <c r="I6470" s="149" t="s">
        <v>9986</v>
      </c>
      <c r="J6470" s="151">
        <v>36396</v>
      </c>
    </row>
    <row r="6471" spans="1:10" x14ac:dyDescent="0.2">
      <c r="A6471" s="149" t="s">
        <v>2920</v>
      </c>
      <c r="D6471" s="149" t="s">
        <v>9987</v>
      </c>
      <c r="E6471" s="149">
        <f t="shared" si="101"/>
        <v>30700560</v>
      </c>
      <c r="F6471" s="149" t="s">
        <v>1250</v>
      </c>
      <c r="G6471" s="149" t="s">
        <v>7020</v>
      </c>
      <c r="H6471" s="149" t="s">
        <v>7121</v>
      </c>
      <c r="I6471" s="149" t="s">
        <v>9988</v>
      </c>
      <c r="J6471" s="151">
        <v>36396</v>
      </c>
    </row>
    <row r="6472" spans="1:10" x14ac:dyDescent="0.2">
      <c r="A6472" s="149" t="s">
        <v>2920</v>
      </c>
      <c r="D6472" s="149" t="s">
        <v>9989</v>
      </c>
      <c r="E6472" s="149">
        <f t="shared" si="101"/>
        <v>30700561</v>
      </c>
      <c r="F6472" s="149" t="s">
        <v>1250</v>
      </c>
      <c r="G6472" s="149" t="s">
        <v>7020</v>
      </c>
      <c r="H6472" s="149" t="s">
        <v>7121</v>
      </c>
      <c r="I6472" s="149" t="s">
        <v>9990</v>
      </c>
      <c r="J6472" s="151">
        <v>36396</v>
      </c>
    </row>
    <row r="6473" spans="1:10" x14ac:dyDescent="0.2">
      <c r="A6473" s="149" t="s">
        <v>2920</v>
      </c>
      <c r="D6473" s="149" t="s">
        <v>9991</v>
      </c>
      <c r="E6473" s="149">
        <f t="shared" si="101"/>
        <v>30700562</v>
      </c>
      <c r="F6473" s="149" t="s">
        <v>1250</v>
      </c>
      <c r="G6473" s="149" t="s">
        <v>7020</v>
      </c>
      <c r="H6473" s="149" t="s">
        <v>7121</v>
      </c>
      <c r="I6473" s="149" t="s">
        <v>9992</v>
      </c>
      <c r="J6473" s="151">
        <v>36396</v>
      </c>
    </row>
    <row r="6474" spans="1:10" x14ac:dyDescent="0.2">
      <c r="A6474" s="149" t="s">
        <v>2920</v>
      </c>
      <c r="D6474" s="149" t="s">
        <v>9993</v>
      </c>
      <c r="E6474" s="149">
        <f t="shared" si="101"/>
        <v>30700563</v>
      </c>
      <c r="F6474" s="149" t="s">
        <v>1250</v>
      </c>
      <c r="G6474" s="149" t="s">
        <v>7020</v>
      </c>
      <c r="H6474" s="149" t="s">
        <v>7121</v>
      </c>
      <c r="I6474" s="149" t="s">
        <v>12802</v>
      </c>
      <c r="J6474" s="151">
        <v>36396</v>
      </c>
    </row>
    <row r="6475" spans="1:10" x14ac:dyDescent="0.2">
      <c r="A6475" s="149" t="s">
        <v>2920</v>
      </c>
      <c r="D6475" s="149" t="s">
        <v>12803</v>
      </c>
      <c r="E6475" s="149">
        <f t="shared" si="101"/>
        <v>30700564</v>
      </c>
      <c r="F6475" s="149" t="s">
        <v>1250</v>
      </c>
      <c r="G6475" s="149" t="s">
        <v>7020</v>
      </c>
      <c r="H6475" s="149" t="s">
        <v>7121</v>
      </c>
      <c r="I6475" s="149" t="s">
        <v>12804</v>
      </c>
      <c r="J6475" s="151">
        <v>36396</v>
      </c>
    </row>
    <row r="6476" spans="1:10" x14ac:dyDescent="0.2">
      <c r="A6476" s="149" t="s">
        <v>2920</v>
      </c>
      <c r="D6476" s="149" t="s">
        <v>12805</v>
      </c>
      <c r="E6476" s="149">
        <f t="shared" si="101"/>
        <v>30700570</v>
      </c>
      <c r="F6476" s="149" t="s">
        <v>1250</v>
      </c>
      <c r="G6476" s="149" t="s">
        <v>7020</v>
      </c>
      <c r="H6476" s="149" t="s">
        <v>7121</v>
      </c>
      <c r="I6476" s="149" t="s">
        <v>12806</v>
      </c>
      <c r="J6476" s="151">
        <v>36396</v>
      </c>
    </row>
    <row r="6477" spans="1:10" x14ac:dyDescent="0.2">
      <c r="A6477" s="149" t="s">
        <v>2920</v>
      </c>
      <c r="D6477" s="149" t="s">
        <v>12807</v>
      </c>
      <c r="E6477" s="149">
        <f t="shared" si="101"/>
        <v>30700571</v>
      </c>
      <c r="F6477" s="149" t="s">
        <v>1250</v>
      </c>
      <c r="G6477" s="149" t="s">
        <v>7020</v>
      </c>
      <c r="H6477" s="149" t="s">
        <v>7121</v>
      </c>
      <c r="I6477" s="149" t="s">
        <v>12808</v>
      </c>
      <c r="J6477" s="151">
        <v>36396</v>
      </c>
    </row>
    <row r="6478" spans="1:10" x14ac:dyDescent="0.2">
      <c r="A6478" s="149" t="s">
        <v>2920</v>
      </c>
      <c r="D6478" s="149" t="s">
        <v>12809</v>
      </c>
      <c r="E6478" s="149">
        <f t="shared" si="101"/>
        <v>30700572</v>
      </c>
      <c r="F6478" s="149" t="s">
        <v>1250</v>
      </c>
      <c r="G6478" s="149" t="s">
        <v>7020</v>
      </c>
      <c r="H6478" s="149" t="s">
        <v>7121</v>
      </c>
      <c r="I6478" s="149" t="s">
        <v>12810</v>
      </c>
      <c r="J6478" s="151">
        <v>36396</v>
      </c>
    </row>
    <row r="6479" spans="1:10" x14ac:dyDescent="0.2">
      <c r="A6479" s="149" t="s">
        <v>2920</v>
      </c>
      <c r="D6479" s="149" t="s">
        <v>12811</v>
      </c>
      <c r="E6479" s="149">
        <f t="shared" si="101"/>
        <v>30700573</v>
      </c>
      <c r="F6479" s="149" t="s">
        <v>1250</v>
      </c>
      <c r="G6479" s="149" t="s">
        <v>7020</v>
      </c>
      <c r="H6479" s="149" t="s">
        <v>7121</v>
      </c>
      <c r="I6479" s="149" t="s">
        <v>12812</v>
      </c>
      <c r="J6479" s="151">
        <v>36396</v>
      </c>
    </row>
    <row r="6480" spans="1:10" x14ac:dyDescent="0.2">
      <c r="A6480" s="149" t="s">
        <v>2920</v>
      </c>
      <c r="D6480" s="149" t="s">
        <v>12813</v>
      </c>
      <c r="E6480" s="149">
        <f t="shared" si="101"/>
        <v>30700574</v>
      </c>
      <c r="F6480" s="149" t="s">
        <v>1250</v>
      </c>
      <c r="G6480" s="149" t="s">
        <v>7020</v>
      </c>
      <c r="H6480" s="149" t="s">
        <v>7121</v>
      </c>
      <c r="I6480" s="149" t="s">
        <v>12814</v>
      </c>
      <c r="J6480" s="151">
        <v>36396</v>
      </c>
    </row>
    <row r="6481" spans="1:10" x14ac:dyDescent="0.2">
      <c r="A6481" s="149" t="s">
        <v>2920</v>
      </c>
      <c r="D6481" s="149" t="s">
        <v>12815</v>
      </c>
      <c r="E6481" s="149">
        <f t="shared" si="101"/>
        <v>30700580</v>
      </c>
      <c r="F6481" s="149" t="s">
        <v>1250</v>
      </c>
      <c r="G6481" s="149" t="s">
        <v>7020</v>
      </c>
      <c r="H6481" s="149" t="s">
        <v>7121</v>
      </c>
      <c r="I6481" s="149" t="s">
        <v>12816</v>
      </c>
      <c r="J6481" s="151">
        <v>36396</v>
      </c>
    </row>
    <row r="6482" spans="1:10" x14ac:dyDescent="0.2">
      <c r="A6482" s="149" t="s">
        <v>2920</v>
      </c>
      <c r="D6482" s="149" t="s">
        <v>12817</v>
      </c>
      <c r="E6482" s="149">
        <f t="shared" si="101"/>
        <v>30700581</v>
      </c>
      <c r="F6482" s="149" t="s">
        <v>1250</v>
      </c>
      <c r="G6482" s="149" t="s">
        <v>7020</v>
      </c>
      <c r="H6482" s="149" t="s">
        <v>7121</v>
      </c>
      <c r="I6482" s="149" t="s">
        <v>12818</v>
      </c>
      <c r="J6482" s="151">
        <v>36396</v>
      </c>
    </row>
    <row r="6483" spans="1:10" x14ac:dyDescent="0.2">
      <c r="A6483" s="149" t="s">
        <v>2920</v>
      </c>
      <c r="D6483" s="149" t="s">
        <v>12819</v>
      </c>
      <c r="E6483" s="149">
        <f t="shared" si="101"/>
        <v>30700582</v>
      </c>
      <c r="F6483" s="149" t="s">
        <v>1250</v>
      </c>
      <c r="G6483" s="149" t="s">
        <v>7020</v>
      </c>
      <c r="H6483" s="149" t="s">
        <v>7121</v>
      </c>
      <c r="I6483" s="149" t="s">
        <v>12820</v>
      </c>
      <c r="J6483" s="151">
        <v>36396</v>
      </c>
    </row>
    <row r="6484" spans="1:10" x14ac:dyDescent="0.2">
      <c r="A6484" s="149" t="s">
        <v>2920</v>
      </c>
      <c r="D6484" s="149" t="s">
        <v>12821</v>
      </c>
      <c r="E6484" s="149">
        <f t="shared" si="101"/>
        <v>30700583</v>
      </c>
      <c r="F6484" s="149" t="s">
        <v>1250</v>
      </c>
      <c r="G6484" s="149" t="s">
        <v>7020</v>
      </c>
      <c r="H6484" s="149" t="s">
        <v>7121</v>
      </c>
      <c r="I6484" s="149" t="s">
        <v>12822</v>
      </c>
      <c r="J6484" s="151">
        <v>36396</v>
      </c>
    </row>
    <row r="6485" spans="1:10" x14ac:dyDescent="0.2">
      <c r="A6485" s="149" t="s">
        <v>2920</v>
      </c>
      <c r="D6485" s="149" t="s">
        <v>12823</v>
      </c>
      <c r="E6485" s="149">
        <f t="shared" si="101"/>
        <v>30700584</v>
      </c>
      <c r="F6485" s="149" t="s">
        <v>1250</v>
      </c>
      <c r="G6485" s="149" t="s">
        <v>7020</v>
      </c>
      <c r="H6485" s="149" t="s">
        <v>7121</v>
      </c>
      <c r="I6485" s="149" t="s">
        <v>12824</v>
      </c>
      <c r="J6485" s="151">
        <v>36396</v>
      </c>
    </row>
    <row r="6486" spans="1:10" x14ac:dyDescent="0.2">
      <c r="A6486" s="149" t="s">
        <v>2920</v>
      </c>
      <c r="D6486" s="149" t="s">
        <v>15507</v>
      </c>
      <c r="E6486" s="149">
        <f t="shared" si="101"/>
        <v>30700590</v>
      </c>
      <c r="F6486" s="149" t="s">
        <v>1250</v>
      </c>
      <c r="G6486" s="149" t="s">
        <v>7020</v>
      </c>
      <c r="H6486" s="149" t="s">
        <v>7121</v>
      </c>
      <c r="I6486" s="149" t="s">
        <v>15508</v>
      </c>
      <c r="J6486" s="151">
        <v>36396</v>
      </c>
    </row>
    <row r="6487" spans="1:10" x14ac:dyDescent="0.2">
      <c r="A6487" s="149" t="s">
        <v>2920</v>
      </c>
      <c r="D6487" s="149" t="s">
        <v>15509</v>
      </c>
      <c r="E6487" s="149">
        <f t="shared" si="101"/>
        <v>30700591</v>
      </c>
      <c r="F6487" s="149" t="s">
        <v>1250</v>
      </c>
      <c r="G6487" s="149" t="s">
        <v>7020</v>
      </c>
      <c r="H6487" s="149" t="s">
        <v>7121</v>
      </c>
      <c r="I6487" s="149" t="s">
        <v>15510</v>
      </c>
      <c r="J6487" s="151">
        <v>36396</v>
      </c>
    </row>
    <row r="6488" spans="1:10" x14ac:dyDescent="0.2">
      <c r="A6488" s="149" t="s">
        <v>2920</v>
      </c>
      <c r="D6488" s="149" t="s">
        <v>15511</v>
      </c>
      <c r="E6488" s="149">
        <f t="shared" si="101"/>
        <v>30700592</v>
      </c>
      <c r="F6488" s="149" t="s">
        <v>1250</v>
      </c>
      <c r="G6488" s="149" t="s">
        <v>7020</v>
      </c>
      <c r="H6488" s="149" t="s">
        <v>7121</v>
      </c>
      <c r="I6488" s="149" t="s">
        <v>15512</v>
      </c>
      <c r="J6488" s="151">
        <v>36396</v>
      </c>
    </row>
    <row r="6489" spans="1:10" x14ac:dyDescent="0.2">
      <c r="A6489" s="149" t="s">
        <v>2920</v>
      </c>
      <c r="D6489" s="149" t="s">
        <v>15513</v>
      </c>
      <c r="E6489" s="149">
        <f t="shared" si="101"/>
        <v>30700593</v>
      </c>
      <c r="F6489" s="149" t="s">
        <v>1250</v>
      </c>
      <c r="G6489" s="149" t="s">
        <v>7020</v>
      </c>
      <c r="H6489" s="149" t="s">
        <v>7121</v>
      </c>
      <c r="I6489" s="149" t="s">
        <v>15514</v>
      </c>
      <c r="J6489" s="151">
        <v>36396</v>
      </c>
    </row>
    <row r="6490" spans="1:10" x14ac:dyDescent="0.2">
      <c r="A6490" s="149" t="s">
        <v>2920</v>
      </c>
      <c r="D6490" s="149" t="s">
        <v>15515</v>
      </c>
      <c r="E6490" s="149">
        <f t="shared" si="101"/>
        <v>30700594</v>
      </c>
      <c r="F6490" s="149" t="s">
        <v>1250</v>
      </c>
      <c r="G6490" s="149" t="s">
        <v>7020</v>
      </c>
      <c r="H6490" s="149" t="s">
        <v>7121</v>
      </c>
      <c r="I6490" s="149" t="s">
        <v>15516</v>
      </c>
      <c r="J6490" s="151">
        <v>36396</v>
      </c>
    </row>
    <row r="6491" spans="1:10" x14ac:dyDescent="0.2">
      <c r="A6491" s="149" t="s">
        <v>2920</v>
      </c>
      <c r="D6491" s="149" t="s">
        <v>15517</v>
      </c>
      <c r="E6491" s="149">
        <f t="shared" si="101"/>
        <v>30700597</v>
      </c>
      <c r="F6491" s="149" t="s">
        <v>1250</v>
      </c>
      <c r="G6491" s="149" t="s">
        <v>7020</v>
      </c>
      <c r="H6491" s="149" t="s">
        <v>7121</v>
      </c>
      <c r="I6491" s="149" t="s">
        <v>6243</v>
      </c>
    </row>
    <row r="6492" spans="1:10" x14ac:dyDescent="0.2">
      <c r="A6492" s="149" t="s">
        <v>2920</v>
      </c>
      <c r="D6492" s="149" t="s">
        <v>15518</v>
      </c>
      <c r="E6492" s="149">
        <f t="shared" si="101"/>
        <v>30700598</v>
      </c>
      <c r="F6492" s="149" t="s">
        <v>1250</v>
      </c>
      <c r="G6492" s="149" t="s">
        <v>7020</v>
      </c>
      <c r="H6492" s="149" t="s">
        <v>7121</v>
      </c>
      <c r="I6492" s="149" t="s">
        <v>6243</v>
      </c>
    </row>
    <row r="6493" spans="1:10" x14ac:dyDescent="0.2">
      <c r="A6493" s="149" t="s">
        <v>2920</v>
      </c>
      <c r="D6493" s="149" t="s">
        <v>15519</v>
      </c>
      <c r="E6493" s="149">
        <f t="shared" si="101"/>
        <v>30700599</v>
      </c>
      <c r="F6493" s="149" t="s">
        <v>1250</v>
      </c>
      <c r="G6493" s="149" t="s">
        <v>7020</v>
      </c>
      <c r="H6493" s="149" t="s">
        <v>7121</v>
      </c>
      <c r="I6493" s="149" t="s">
        <v>6243</v>
      </c>
    </row>
    <row r="6494" spans="1:10" x14ac:dyDescent="0.2">
      <c r="A6494" s="149" t="s">
        <v>2920</v>
      </c>
      <c r="D6494" s="149" t="s">
        <v>15520</v>
      </c>
      <c r="E6494" s="149">
        <f t="shared" si="101"/>
        <v>30700602</v>
      </c>
      <c r="F6494" s="149" t="s">
        <v>1250</v>
      </c>
      <c r="G6494" s="149" t="s">
        <v>7020</v>
      </c>
      <c r="H6494" s="149" t="s">
        <v>15521</v>
      </c>
      <c r="I6494" s="149" t="s">
        <v>15522</v>
      </c>
    </row>
    <row r="6495" spans="1:10" x14ac:dyDescent="0.2">
      <c r="A6495" s="149" t="s">
        <v>2920</v>
      </c>
      <c r="D6495" s="149" t="s">
        <v>15523</v>
      </c>
      <c r="E6495" s="149">
        <f t="shared" si="101"/>
        <v>30700604</v>
      </c>
      <c r="F6495" s="149" t="s">
        <v>1250</v>
      </c>
      <c r="G6495" s="149" t="s">
        <v>7020</v>
      </c>
      <c r="H6495" s="149" t="s">
        <v>15521</v>
      </c>
      <c r="I6495" s="149" t="s">
        <v>15524</v>
      </c>
    </row>
    <row r="6496" spans="1:10" x14ac:dyDescent="0.2">
      <c r="A6496" s="149" t="s">
        <v>2920</v>
      </c>
      <c r="D6496" s="149" t="s">
        <v>15525</v>
      </c>
      <c r="E6496" s="149">
        <f t="shared" si="101"/>
        <v>30700606</v>
      </c>
      <c r="F6496" s="149" t="s">
        <v>1250</v>
      </c>
      <c r="G6496" s="149" t="s">
        <v>7020</v>
      </c>
      <c r="H6496" s="149" t="s">
        <v>15521</v>
      </c>
      <c r="I6496" s="149" t="s">
        <v>15526</v>
      </c>
    </row>
    <row r="6497" spans="1:12" x14ac:dyDescent="0.2">
      <c r="A6497" s="149" t="s">
        <v>2920</v>
      </c>
      <c r="D6497" s="149" t="s">
        <v>15527</v>
      </c>
      <c r="E6497" s="149">
        <f t="shared" si="101"/>
        <v>30700610</v>
      </c>
      <c r="F6497" s="149" t="s">
        <v>1250</v>
      </c>
      <c r="G6497" s="149" t="s">
        <v>7020</v>
      </c>
      <c r="H6497" s="149" t="s">
        <v>15521</v>
      </c>
      <c r="I6497" s="149" t="s">
        <v>15528</v>
      </c>
    </row>
    <row r="6498" spans="1:12" x14ac:dyDescent="0.2">
      <c r="A6498" s="149" t="s">
        <v>2920</v>
      </c>
      <c r="D6498" s="149" t="s">
        <v>15529</v>
      </c>
      <c r="E6498" s="149">
        <f t="shared" si="101"/>
        <v>30700611</v>
      </c>
      <c r="F6498" s="149" t="s">
        <v>1250</v>
      </c>
      <c r="G6498" s="149" t="s">
        <v>7020</v>
      </c>
      <c r="H6498" s="149" t="s">
        <v>15521</v>
      </c>
      <c r="I6498" s="149" t="s">
        <v>15530</v>
      </c>
    </row>
    <row r="6499" spans="1:12" x14ac:dyDescent="0.2">
      <c r="A6499" s="149" t="s">
        <v>2920</v>
      </c>
      <c r="D6499" s="149" t="s">
        <v>15531</v>
      </c>
      <c r="E6499" s="149">
        <f t="shared" si="101"/>
        <v>30700621</v>
      </c>
      <c r="F6499" s="149" t="s">
        <v>1250</v>
      </c>
      <c r="G6499" s="149" t="s">
        <v>7020</v>
      </c>
      <c r="H6499" s="149" t="s">
        <v>15521</v>
      </c>
      <c r="I6499" s="149" t="s">
        <v>15532</v>
      </c>
    </row>
    <row r="6500" spans="1:12" x14ac:dyDescent="0.2">
      <c r="A6500" s="149" t="s">
        <v>2920</v>
      </c>
      <c r="D6500" s="149" t="s">
        <v>15533</v>
      </c>
      <c r="E6500" s="149">
        <f t="shared" si="101"/>
        <v>30700628</v>
      </c>
      <c r="F6500" s="149" t="s">
        <v>1250</v>
      </c>
      <c r="G6500" s="149" t="s">
        <v>7020</v>
      </c>
      <c r="H6500" s="149" t="s">
        <v>15521</v>
      </c>
      <c r="I6500" s="149" t="s">
        <v>15534</v>
      </c>
    </row>
    <row r="6501" spans="1:12" x14ac:dyDescent="0.2">
      <c r="A6501" s="149" t="s">
        <v>2920</v>
      </c>
      <c r="D6501" s="149" t="s">
        <v>15535</v>
      </c>
      <c r="E6501" s="149">
        <f t="shared" si="101"/>
        <v>30700629</v>
      </c>
      <c r="F6501" s="149" t="s">
        <v>1250</v>
      </c>
      <c r="G6501" s="149" t="s">
        <v>7020</v>
      </c>
      <c r="H6501" s="149" t="s">
        <v>15521</v>
      </c>
      <c r="I6501" s="149" t="s">
        <v>15536</v>
      </c>
    </row>
    <row r="6502" spans="1:12" x14ac:dyDescent="0.2">
      <c r="A6502" s="149" t="s">
        <v>2920</v>
      </c>
      <c r="D6502" s="149" t="s">
        <v>15537</v>
      </c>
      <c r="E6502" s="149">
        <f t="shared" si="101"/>
        <v>30700651</v>
      </c>
      <c r="F6502" s="149" t="s">
        <v>1250</v>
      </c>
      <c r="G6502" s="149" t="s">
        <v>7020</v>
      </c>
      <c r="H6502" s="149" t="s">
        <v>15521</v>
      </c>
      <c r="I6502" s="149" t="s">
        <v>15538</v>
      </c>
    </row>
    <row r="6503" spans="1:12" x14ac:dyDescent="0.2">
      <c r="A6503" s="149" t="s">
        <v>2920</v>
      </c>
      <c r="D6503" s="149" t="s">
        <v>15539</v>
      </c>
      <c r="E6503" s="149">
        <f t="shared" si="101"/>
        <v>30700661</v>
      </c>
      <c r="F6503" s="149" t="s">
        <v>1250</v>
      </c>
      <c r="G6503" s="149" t="s">
        <v>7020</v>
      </c>
      <c r="H6503" s="149" t="s">
        <v>15521</v>
      </c>
      <c r="I6503" s="149" t="s">
        <v>15540</v>
      </c>
    </row>
    <row r="6504" spans="1:12" x14ac:dyDescent="0.2">
      <c r="A6504" s="149" t="s">
        <v>2920</v>
      </c>
      <c r="D6504" s="149" t="s">
        <v>15541</v>
      </c>
      <c r="E6504" s="149">
        <f t="shared" si="101"/>
        <v>30700699</v>
      </c>
      <c r="F6504" s="149" t="s">
        <v>1250</v>
      </c>
      <c r="G6504" s="149" t="s">
        <v>7020</v>
      </c>
      <c r="H6504" s="149" t="s">
        <v>15521</v>
      </c>
      <c r="I6504" s="149" t="s">
        <v>6243</v>
      </c>
      <c r="J6504" s="151">
        <v>37484</v>
      </c>
    </row>
    <row r="6505" spans="1:12" x14ac:dyDescent="0.2">
      <c r="A6505" s="149" t="s">
        <v>2920</v>
      </c>
      <c r="D6505" s="149" t="s">
        <v>15542</v>
      </c>
      <c r="E6505" s="149">
        <f t="shared" si="101"/>
        <v>30700701</v>
      </c>
      <c r="F6505" s="149" t="s">
        <v>1250</v>
      </c>
      <c r="G6505" s="149" t="s">
        <v>7020</v>
      </c>
      <c r="H6505" s="149" t="s">
        <v>15543</v>
      </c>
      <c r="I6505" s="149" t="s">
        <v>15544</v>
      </c>
      <c r="K6505" s="151"/>
      <c r="L6505" s="149"/>
    </row>
    <row r="6506" spans="1:12" x14ac:dyDescent="0.2">
      <c r="A6506" s="149" t="s">
        <v>2920</v>
      </c>
      <c r="D6506" s="149" t="s">
        <v>15545</v>
      </c>
      <c r="E6506" s="149">
        <f t="shared" si="101"/>
        <v>30700702</v>
      </c>
      <c r="F6506" s="149" t="s">
        <v>1250</v>
      </c>
      <c r="G6506" s="149" t="s">
        <v>7020</v>
      </c>
      <c r="H6506" s="149" t="s">
        <v>15543</v>
      </c>
      <c r="I6506" s="149" t="s">
        <v>15546</v>
      </c>
    </row>
    <row r="6507" spans="1:12" x14ac:dyDescent="0.2">
      <c r="A6507" s="149" t="s">
        <v>2920</v>
      </c>
      <c r="D6507" s="149" t="s">
        <v>15547</v>
      </c>
      <c r="E6507" s="149">
        <f t="shared" si="101"/>
        <v>30700703</v>
      </c>
      <c r="F6507" s="149" t="s">
        <v>1250</v>
      </c>
      <c r="G6507" s="149" t="s">
        <v>7020</v>
      </c>
      <c r="H6507" s="149" t="s">
        <v>15543</v>
      </c>
      <c r="I6507" s="149" t="s">
        <v>15548</v>
      </c>
    </row>
    <row r="6508" spans="1:12" x14ac:dyDescent="0.2">
      <c r="A6508" s="149" t="s">
        <v>2920</v>
      </c>
      <c r="D6508" s="149" t="s">
        <v>15549</v>
      </c>
      <c r="E6508" s="149">
        <f t="shared" si="101"/>
        <v>30700704</v>
      </c>
      <c r="F6508" s="149" t="s">
        <v>1250</v>
      </c>
      <c r="G6508" s="149" t="s">
        <v>7020</v>
      </c>
      <c r="H6508" s="149" t="s">
        <v>15543</v>
      </c>
      <c r="I6508" s="149" t="s">
        <v>15550</v>
      </c>
    </row>
    <row r="6509" spans="1:12" x14ac:dyDescent="0.2">
      <c r="A6509" s="149" t="s">
        <v>2920</v>
      </c>
      <c r="D6509" s="149" t="s">
        <v>15551</v>
      </c>
      <c r="E6509" s="149">
        <f t="shared" si="101"/>
        <v>30700705</v>
      </c>
      <c r="F6509" s="149" t="s">
        <v>1250</v>
      </c>
      <c r="G6509" s="149" t="s">
        <v>7020</v>
      </c>
      <c r="H6509" s="149" t="s">
        <v>15543</v>
      </c>
      <c r="I6509" s="149" t="s">
        <v>15552</v>
      </c>
      <c r="K6509" s="151">
        <v>37302</v>
      </c>
      <c r="L6509" s="149" t="s">
        <v>15553</v>
      </c>
    </row>
    <row r="6510" spans="1:12" x14ac:dyDescent="0.2">
      <c r="A6510" s="149" t="s">
        <v>2920</v>
      </c>
      <c r="D6510" s="149" t="s">
        <v>15554</v>
      </c>
      <c r="E6510" s="149">
        <f t="shared" si="101"/>
        <v>30700706</v>
      </c>
      <c r="F6510" s="149" t="s">
        <v>1250</v>
      </c>
      <c r="G6510" s="149" t="s">
        <v>7020</v>
      </c>
      <c r="H6510" s="149" t="s">
        <v>15543</v>
      </c>
      <c r="I6510" s="149" t="s">
        <v>15555</v>
      </c>
    </row>
    <row r="6511" spans="1:12" x14ac:dyDescent="0.2">
      <c r="A6511" s="149" t="s">
        <v>2920</v>
      </c>
      <c r="D6511" s="149" t="s">
        <v>15556</v>
      </c>
      <c r="E6511" s="149">
        <f t="shared" si="101"/>
        <v>30700707</v>
      </c>
      <c r="F6511" s="149" t="s">
        <v>1250</v>
      </c>
      <c r="G6511" s="149" t="s">
        <v>7020</v>
      </c>
      <c r="H6511" s="149" t="s">
        <v>15543</v>
      </c>
      <c r="I6511" s="149" t="s">
        <v>15557</v>
      </c>
    </row>
    <row r="6512" spans="1:12" x14ac:dyDescent="0.2">
      <c r="A6512" s="149" t="s">
        <v>2920</v>
      </c>
      <c r="D6512" s="149" t="s">
        <v>15558</v>
      </c>
      <c r="E6512" s="149">
        <f t="shared" si="101"/>
        <v>30700708</v>
      </c>
      <c r="F6512" s="149" t="s">
        <v>1250</v>
      </c>
      <c r="G6512" s="149" t="s">
        <v>7020</v>
      </c>
      <c r="H6512" s="149" t="s">
        <v>15543</v>
      </c>
      <c r="I6512" s="149" t="s">
        <v>15559</v>
      </c>
    </row>
    <row r="6513" spans="1:12" x14ac:dyDescent="0.2">
      <c r="A6513" s="149" t="s">
        <v>2920</v>
      </c>
      <c r="D6513" s="149" t="s">
        <v>15560</v>
      </c>
      <c r="E6513" s="149">
        <f t="shared" si="101"/>
        <v>30700709</v>
      </c>
      <c r="F6513" s="149" t="s">
        <v>1250</v>
      </c>
      <c r="G6513" s="149" t="s">
        <v>7020</v>
      </c>
      <c r="H6513" s="149" t="s">
        <v>15543</v>
      </c>
      <c r="I6513" s="149" t="s">
        <v>15561</v>
      </c>
    </row>
    <row r="6514" spans="1:12" x14ac:dyDescent="0.2">
      <c r="A6514" s="149" t="s">
        <v>2920</v>
      </c>
      <c r="D6514" s="149" t="s">
        <v>15562</v>
      </c>
      <c r="E6514" s="149">
        <f t="shared" si="101"/>
        <v>30700710</v>
      </c>
      <c r="F6514" s="149" t="s">
        <v>1250</v>
      </c>
      <c r="G6514" s="149" t="s">
        <v>7020</v>
      </c>
      <c r="H6514" s="149" t="s">
        <v>15543</v>
      </c>
      <c r="I6514" s="149" t="s">
        <v>15563</v>
      </c>
    </row>
    <row r="6515" spans="1:12" x14ac:dyDescent="0.2">
      <c r="A6515" s="149" t="s">
        <v>2920</v>
      </c>
      <c r="D6515" s="149" t="s">
        <v>15564</v>
      </c>
      <c r="E6515" s="149">
        <f t="shared" si="101"/>
        <v>30700711</v>
      </c>
      <c r="F6515" s="149" t="s">
        <v>1250</v>
      </c>
      <c r="G6515" s="149" t="s">
        <v>7020</v>
      </c>
      <c r="H6515" s="149" t="s">
        <v>15543</v>
      </c>
      <c r="I6515" s="149" t="s">
        <v>15565</v>
      </c>
      <c r="K6515" s="151"/>
      <c r="L6515" s="149"/>
    </row>
    <row r="6516" spans="1:12" x14ac:dyDescent="0.2">
      <c r="A6516" s="149" t="s">
        <v>2920</v>
      </c>
      <c r="D6516" s="149" t="s">
        <v>15566</v>
      </c>
      <c r="E6516" s="149">
        <f t="shared" si="101"/>
        <v>30700712</v>
      </c>
      <c r="F6516" s="149" t="s">
        <v>1250</v>
      </c>
      <c r="G6516" s="149" t="s">
        <v>7020</v>
      </c>
      <c r="H6516" s="149" t="s">
        <v>15543</v>
      </c>
      <c r="I6516" s="149" t="s">
        <v>15567</v>
      </c>
      <c r="K6516" s="151"/>
      <c r="L6516" s="149"/>
    </row>
    <row r="6517" spans="1:12" x14ac:dyDescent="0.2">
      <c r="A6517" s="149" t="s">
        <v>2920</v>
      </c>
      <c r="D6517" s="149" t="s">
        <v>15568</v>
      </c>
      <c r="E6517" s="149">
        <f t="shared" si="101"/>
        <v>30700713</v>
      </c>
      <c r="F6517" s="149" t="s">
        <v>1250</v>
      </c>
      <c r="G6517" s="149" t="s">
        <v>7020</v>
      </c>
      <c r="H6517" s="149" t="s">
        <v>15543</v>
      </c>
      <c r="I6517" s="149" t="s">
        <v>15569</v>
      </c>
      <c r="K6517" s="151"/>
      <c r="L6517" s="149"/>
    </row>
    <row r="6518" spans="1:12" x14ac:dyDescent="0.2">
      <c r="A6518" s="149" t="s">
        <v>2920</v>
      </c>
      <c r="D6518" s="149" t="s">
        <v>15570</v>
      </c>
      <c r="E6518" s="149">
        <f t="shared" si="101"/>
        <v>30700714</v>
      </c>
      <c r="F6518" s="149" t="s">
        <v>1250</v>
      </c>
      <c r="G6518" s="149" t="s">
        <v>7020</v>
      </c>
      <c r="H6518" s="149" t="s">
        <v>15543</v>
      </c>
      <c r="I6518" s="149" t="s">
        <v>15571</v>
      </c>
      <c r="K6518" s="151"/>
      <c r="L6518" s="149"/>
    </row>
    <row r="6519" spans="1:12" x14ac:dyDescent="0.2">
      <c r="A6519" s="149" t="s">
        <v>2920</v>
      </c>
      <c r="D6519" s="149" t="s">
        <v>15572</v>
      </c>
      <c r="E6519" s="149">
        <f t="shared" si="101"/>
        <v>30700715</v>
      </c>
      <c r="F6519" s="149" t="s">
        <v>1250</v>
      </c>
      <c r="G6519" s="149" t="s">
        <v>7020</v>
      </c>
      <c r="H6519" s="149" t="s">
        <v>15543</v>
      </c>
      <c r="I6519" s="149" t="s">
        <v>15573</v>
      </c>
      <c r="K6519" s="151"/>
      <c r="L6519" s="149"/>
    </row>
    <row r="6520" spans="1:12" x14ac:dyDescent="0.2">
      <c r="A6520" s="149" t="s">
        <v>2920</v>
      </c>
      <c r="D6520" s="149" t="s">
        <v>15574</v>
      </c>
      <c r="E6520" s="149">
        <f t="shared" si="101"/>
        <v>30700716</v>
      </c>
      <c r="F6520" s="149" t="s">
        <v>1250</v>
      </c>
      <c r="G6520" s="149" t="s">
        <v>7020</v>
      </c>
      <c r="H6520" s="149" t="s">
        <v>15543</v>
      </c>
      <c r="I6520" s="149" t="s">
        <v>16727</v>
      </c>
      <c r="K6520" s="151"/>
      <c r="L6520" s="149"/>
    </row>
    <row r="6521" spans="1:12" x14ac:dyDescent="0.2">
      <c r="A6521" s="149" t="s">
        <v>2920</v>
      </c>
      <c r="D6521" s="149" t="s">
        <v>16728</v>
      </c>
      <c r="E6521" s="149">
        <f t="shared" si="101"/>
        <v>30700717</v>
      </c>
      <c r="F6521" s="149" t="s">
        <v>1250</v>
      </c>
      <c r="G6521" s="149" t="s">
        <v>7020</v>
      </c>
      <c r="H6521" s="149" t="s">
        <v>15543</v>
      </c>
      <c r="I6521" s="149" t="s">
        <v>16729</v>
      </c>
    </row>
    <row r="6522" spans="1:12" x14ac:dyDescent="0.2">
      <c r="A6522" s="149" t="s">
        <v>2920</v>
      </c>
      <c r="D6522" s="149" t="s">
        <v>16730</v>
      </c>
      <c r="E6522" s="149">
        <f t="shared" si="101"/>
        <v>30700718</v>
      </c>
      <c r="F6522" s="149" t="s">
        <v>1250</v>
      </c>
      <c r="G6522" s="149" t="s">
        <v>7020</v>
      </c>
      <c r="H6522" s="149" t="s">
        <v>15543</v>
      </c>
      <c r="I6522" s="149" t="s">
        <v>15589</v>
      </c>
    </row>
    <row r="6523" spans="1:12" x14ac:dyDescent="0.2">
      <c r="A6523" s="149" t="s">
        <v>2920</v>
      </c>
      <c r="D6523" s="149" t="s">
        <v>15590</v>
      </c>
      <c r="E6523" s="149">
        <f t="shared" si="101"/>
        <v>30700720</v>
      </c>
      <c r="F6523" s="149" t="s">
        <v>1250</v>
      </c>
      <c r="G6523" s="149" t="s">
        <v>7020</v>
      </c>
      <c r="H6523" s="149" t="s">
        <v>15543</v>
      </c>
      <c r="I6523" s="149" t="s">
        <v>15591</v>
      </c>
      <c r="K6523" s="151">
        <v>36278</v>
      </c>
      <c r="L6523" s="149" t="s">
        <v>15592</v>
      </c>
    </row>
    <row r="6524" spans="1:12" x14ac:dyDescent="0.2">
      <c r="A6524" s="149" t="s">
        <v>2920</v>
      </c>
      <c r="D6524" s="149" t="s">
        <v>15593</v>
      </c>
      <c r="E6524" s="149">
        <f t="shared" si="101"/>
        <v>30700725</v>
      </c>
      <c r="F6524" s="149" t="s">
        <v>1250</v>
      </c>
      <c r="G6524" s="149" t="s">
        <v>7020</v>
      </c>
      <c r="H6524" s="149" t="s">
        <v>15543</v>
      </c>
      <c r="I6524" s="149" t="s">
        <v>15594</v>
      </c>
    </row>
    <row r="6525" spans="1:12" x14ac:dyDescent="0.2">
      <c r="A6525" s="149" t="s">
        <v>2920</v>
      </c>
      <c r="D6525" s="149" t="s">
        <v>15595</v>
      </c>
      <c r="E6525" s="149">
        <f t="shared" si="101"/>
        <v>30700727</v>
      </c>
      <c r="F6525" s="149" t="s">
        <v>1250</v>
      </c>
      <c r="G6525" s="149" t="s">
        <v>7020</v>
      </c>
      <c r="H6525" s="149" t="s">
        <v>15543</v>
      </c>
      <c r="I6525" s="149" t="s">
        <v>15596</v>
      </c>
    </row>
    <row r="6526" spans="1:12" x14ac:dyDescent="0.2">
      <c r="A6526" s="149" t="s">
        <v>2920</v>
      </c>
      <c r="D6526" s="149" t="s">
        <v>15597</v>
      </c>
      <c r="E6526" s="149">
        <f t="shared" si="101"/>
        <v>30700730</v>
      </c>
      <c r="F6526" s="149" t="s">
        <v>1250</v>
      </c>
      <c r="G6526" s="149" t="s">
        <v>7020</v>
      </c>
      <c r="H6526" s="149" t="s">
        <v>15543</v>
      </c>
      <c r="I6526" s="149" t="s">
        <v>15598</v>
      </c>
    </row>
    <row r="6527" spans="1:12" x14ac:dyDescent="0.2">
      <c r="A6527" s="149" t="s">
        <v>2920</v>
      </c>
      <c r="D6527" s="149" t="s">
        <v>15599</v>
      </c>
      <c r="E6527" s="149">
        <f t="shared" si="101"/>
        <v>30700734</v>
      </c>
      <c r="F6527" s="149" t="s">
        <v>1250</v>
      </c>
      <c r="G6527" s="149" t="s">
        <v>7020</v>
      </c>
      <c r="H6527" s="149" t="s">
        <v>15543</v>
      </c>
      <c r="I6527" s="149" t="s">
        <v>15600</v>
      </c>
      <c r="J6527" s="151">
        <v>37302</v>
      </c>
    </row>
    <row r="6528" spans="1:12" x14ac:dyDescent="0.2">
      <c r="A6528" s="149" t="s">
        <v>2920</v>
      </c>
      <c r="D6528" s="149" t="s">
        <v>15601</v>
      </c>
      <c r="E6528" s="149">
        <f t="shared" si="101"/>
        <v>30700735</v>
      </c>
      <c r="F6528" s="149" t="s">
        <v>1250</v>
      </c>
      <c r="G6528" s="149" t="s">
        <v>7020</v>
      </c>
      <c r="H6528" s="149" t="s">
        <v>15543</v>
      </c>
      <c r="I6528" s="149" t="s">
        <v>15602</v>
      </c>
      <c r="J6528" s="151">
        <v>37302</v>
      </c>
    </row>
    <row r="6529" spans="1:10" x14ac:dyDescent="0.2">
      <c r="A6529" s="149" t="s">
        <v>2920</v>
      </c>
      <c r="D6529" s="149" t="s">
        <v>15603</v>
      </c>
      <c r="E6529" s="149">
        <f t="shared" si="101"/>
        <v>30700736</v>
      </c>
      <c r="F6529" s="149" t="s">
        <v>1250</v>
      </c>
      <c r="G6529" s="149" t="s">
        <v>7020</v>
      </c>
      <c r="H6529" s="149" t="s">
        <v>15543</v>
      </c>
      <c r="I6529" s="149" t="s">
        <v>15604</v>
      </c>
      <c r="J6529" s="151">
        <v>37302</v>
      </c>
    </row>
    <row r="6530" spans="1:10" x14ac:dyDescent="0.2">
      <c r="A6530" s="149" t="s">
        <v>2920</v>
      </c>
      <c r="D6530" s="149" t="s">
        <v>12924</v>
      </c>
      <c r="E6530" s="149">
        <f t="shared" ref="E6530:E6593" si="102">VALUE(D6530)</f>
        <v>30700737</v>
      </c>
      <c r="F6530" s="149" t="s">
        <v>1250</v>
      </c>
      <c r="G6530" s="149" t="s">
        <v>7020</v>
      </c>
      <c r="H6530" s="149" t="s">
        <v>15543</v>
      </c>
      <c r="I6530" s="149" t="s">
        <v>12925</v>
      </c>
      <c r="J6530" s="151">
        <v>37302</v>
      </c>
    </row>
    <row r="6531" spans="1:10" x14ac:dyDescent="0.2">
      <c r="A6531" s="149" t="s">
        <v>2920</v>
      </c>
      <c r="D6531" s="149" t="s">
        <v>12926</v>
      </c>
      <c r="E6531" s="149">
        <f t="shared" si="102"/>
        <v>30700740</v>
      </c>
      <c r="F6531" s="149" t="s">
        <v>1250</v>
      </c>
      <c r="G6531" s="149" t="s">
        <v>7020</v>
      </c>
      <c r="H6531" s="149" t="s">
        <v>15543</v>
      </c>
      <c r="I6531" s="149" t="s">
        <v>12927</v>
      </c>
    </row>
    <row r="6532" spans="1:10" x14ac:dyDescent="0.2">
      <c r="A6532" s="149" t="s">
        <v>2920</v>
      </c>
      <c r="D6532" s="149" t="s">
        <v>12928</v>
      </c>
      <c r="E6532" s="149">
        <f t="shared" si="102"/>
        <v>30700744</v>
      </c>
      <c r="F6532" s="149" t="s">
        <v>1250</v>
      </c>
      <c r="G6532" s="149" t="s">
        <v>7020</v>
      </c>
      <c r="H6532" s="149" t="s">
        <v>15543</v>
      </c>
      <c r="I6532" s="149" t="s">
        <v>12929</v>
      </c>
    </row>
    <row r="6533" spans="1:10" x14ac:dyDescent="0.2">
      <c r="A6533" s="149" t="s">
        <v>2920</v>
      </c>
      <c r="D6533" s="149" t="s">
        <v>12930</v>
      </c>
      <c r="E6533" s="149">
        <f t="shared" si="102"/>
        <v>30700746</v>
      </c>
      <c r="F6533" s="149" t="s">
        <v>1250</v>
      </c>
      <c r="G6533" s="149" t="s">
        <v>7020</v>
      </c>
      <c r="H6533" s="149" t="s">
        <v>15543</v>
      </c>
      <c r="I6533" s="149" t="s">
        <v>12931</v>
      </c>
    </row>
    <row r="6534" spans="1:10" x14ac:dyDescent="0.2">
      <c r="A6534" s="149" t="s">
        <v>2920</v>
      </c>
      <c r="D6534" s="149" t="s">
        <v>12932</v>
      </c>
      <c r="E6534" s="149">
        <f t="shared" si="102"/>
        <v>30700747</v>
      </c>
      <c r="F6534" s="149" t="s">
        <v>1250</v>
      </c>
      <c r="G6534" s="149" t="s">
        <v>7020</v>
      </c>
      <c r="H6534" s="149" t="s">
        <v>15543</v>
      </c>
      <c r="I6534" s="149" t="s">
        <v>12933</v>
      </c>
    </row>
    <row r="6535" spans="1:10" x14ac:dyDescent="0.2">
      <c r="A6535" s="149" t="s">
        <v>2920</v>
      </c>
      <c r="D6535" s="149" t="s">
        <v>12934</v>
      </c>
      <c r="E6535" s="149">
        <f t="shared" si="102"/>
        <v>30700750</v>
      </c>
      <c r="F6535" s="149" t="s">
        <v>1250</v>
      </c>
      <c r="G6535" s="149" t="s">
        <v>7020</v>
      </c>
      <c r="H6535" s="149" t="s">
        <v>15543</v>
      </c>
      <c r="I6535" s="149" t="s">
        <v>12935</v>
      </c>
    </row>
    <row r="6536" spans="1:10" x14ac:dyDescent="0.2">
      <c r="A6536" s="149" t="s">
        <v>2920</v>
      </c>
      <c r="D6536" s="149" t="s">
        <v>12936</v>
      </c>
      <c r="E6536" s="149">
        <f t="shared" si="102"/>
        <v>30700752</v>
      </c>
      <c r="F6536" s="149" t="s">
        <v>1250</v>
      </c>
      <c r="G6536" s="149" t="s">
        <v>7020</v>
      </c>
      <c r="H6536" s="149" t="s">
        <v>15543</v>
      </c>
      <c r="I6536" s="149" t="s">
        <v>12937</v>
      </c>
      <c r="J6536" s="151">
        <v>37302</v>
      </c>
    </row>
    <row r="6537" spans="1:10" x14ac:dyDescent="0.2">
      <c r="A6537" s="149" t="s">
        <v>2920</v>
      </c>
      <c r="D6537" s="149" t="s">
        <v>12938</v>
      </c>
      <c r="E6537" s="149">
        <f t="shared" si="102"/>
        <v>30700753</v>
      </c>
      <c r="F6537" s="149" t="s">
        <v>1250</v>
      </c>
      <c r="G6537" s="149" t="s">
        <v>7020</v>
      </c>
      <c r="H6537" s="149" t="s">
        <v>15543</v>
      </c>
      <c r="I6537" s="149" t="s">
        <v>12939</v>
      </c>
      <c r="J6537" s="151">
        <v>37302</v>
      </c>
    </row>
    <row r="6538" spans="1:10" x14ac:dyDescent="0.2">
      <c r="A6538" s="149" t="s">
        <v>2920</v>
      </c>
      <c r="D6538" s="149" t="s">
        <v>12940</v>
      </c>
      <c r="E6538" s="149">
        <f t="shared" si="102"/>
        <v>30700756</v>
      </c>
      <c r="F6538" s="149" t="s">
        <v>1250</v>
      </c>
      <c r="G6538" s="149" t="s">
        <v>7020</v>
      </c>
      <c r="H6538" s="149" t="s">
        <v>15543</v>
      </c>
      <c r="I6538" s="149" t="s">
        <v>12941</v>
      </c>
      <c r="J6538" s="151">
        <v>37302</v>
      </c>
    </row>
    <row r="6539" spans="1:10" x14ac:dyDescent="0.2">
      <c r="A6539" s="149" t="s">
        <v>2920</v>
      </c>
      <c r="D6539" s="149" t="s">
        <v>12942</v>
      </c>
      <c r="E6539" s="149">
        <f t="shared" si="102"/>
        <v>30700757</v>
      </c>
      <c r="F6539" s="149" t="s">
        <v>1250</v>
      </c>
      <c r="G6539" s="149" t="s">
        <v>7020</v>
      </c>
      <c r="H6539" s="149" t="s">
        <v>15543</v>
      </c>
      <c r="I6539" s="149" t="s">
        <v>12943</v>
      </c>
      <c r="J6539" s="151">
        <v>37302</v>
      </c>
    </row>
    <row r="6540" spans="1:10" x14ac:dyDescent="0.2">
      <c r="A6540" s="149" t="s">
        <v>2920</v>
      </c>
      <c r="D6540" s="149" t="s">
        <v>12944</v>
      </c>
      <c r="E6540" s="149">
        <f t="shared" si="102"/>
        <v>30700760</v>
      </c>
      <c r="F6540" s="149" t="s">
        <v>1250</v>
      </c>
      <c r="G6540" s="149" t="s">
        <v>7020</v>
      </c>
      <c r="H6540" s="149" t="s">
        <v>15543</v>
      </c>
      <c r="I6540" s="149" t="s">
        <v>12945</v>
      </c>
    </row>
    <row r="6541" spans="1:10" x14ac:dyDescent="0.2">
      <c r="A6541" s="149" t="s">
        <v>2920</v>
      </c>
      <c r="D6541" s="149" t="s">
        <v>12946</v>
      </c>
      <c r="E6541" s="149">
        <f t="shared" si="102"/>
        <v>30700762</v>
      </c>
      <c r="F6541" s="149" t="s">
        <v>1250</v>
      </c>
      <c r="G6541" s="149" t="s">
        <v>7020</v>
      </c>
      <c r="H6541" s="149" t="s">
        <v>15543</v>
      </c>
      <c r="I6541" s="149" t="s">
        <v>12947</v>
      </c>
      <c r="J6541" s="151">
        <v>37302</v>
      </c>
    </row>
    <row r="6542" spans="1:10" x14ac:dyDescent="0.2">
      <c r="A6542" s="149" t="s">
        <v>2920</v>
      </c>
      <c r="D6542" s="149" t="s">
        <v>12948</v>
      </c>
      <c r="E6542" s="149">
        <f t="shared" si="102"/>
        <v>30700763</v>
      </c>
      <c r="F6542" s="149" t="s">
        <v>1250</v>
      </c>
      <c r="G6542" s="149" t="s">
        <v>7020</v>
      </c>
      <c r="H6542" s="149" t="s">
        <v>15543</v>
      </c>
      <c r="I6542" s="149" t="s">
        <v>12949</v>
      </c>
      <c r="J6542" s="151">
        <v>37302</v>
      </c>
    </row>
    <row r="6543" spans="1:10" x14ac:dyDescent="0.2">
      <c r="A6543" s="149" t="s">
        <v>2920</v>
      </c>
      <c r="D6543" s="149" t="s">
        <v>12950</v>
      </c>
      <c r="E6543" s="149">
        <f t="shared" si="102"/>
        <v>30700766</v>
      </c>
      <c r="F6543" s="149" t="s">
        <v>1250</v>
      </c>
      <c r="G6543" s="149" t="s">
        <v>7020</v>
      </c>
      <c r="H6543" s="149" t="s">
        <v>15543</v>
      </c>
      <c r="I6543" s="149" t="s">
        <v>12951</v>
      </c>
    </row>
    <row r="6544" spans="1:10" x14ac:dyDescent="0.2">
      <c r="A6544" s="149" t="s">
        <v>2920</v>
      </c>
      <c r="D6544" s="149" t="s">
        <v>12952</v>
      </c>
      <c r="E6544" s="149">
        <f t="shared" si="102"/>
        <v>30700767</v>
      </c>
      <c r="F6544" s="149" t="s">
        <v>1250</v>
      </c>
      <c r="G6544" s="149" t="s">
        <v>7020</v>
      </c>
      <c r="H6544" s="149" t="s">
        <v>15543</v>
      </c>
      <c r="I6544" s="149" t="s">
        <v>12953</v>
      </c>
    </row>
    <row r="6545" spans="1:10" x14ac:dyDescent="0.2">
      <c r="A6545" s="149" t="s">
        <v>2920</v>
      </c>
      <c r="D6545" s="149" t="s">
        <v>12954</v>
      </c>
      <c r="E6545" s="149">
        <f t="shared" si="102"/>
        <v>30700769</v>
      </c>
      <c r="F6545" s="149" t="s">
        <v>1250</v>
      </c>
      <c r="G6545" s="149" t="s">
        <v>7020</v>
      </c>
      <c r="H6545" s="149" t="s">
        <v>15543</v>
      </c>
      <c r="I6545" s="149" t="s">
        <v>12955</v>
      </c>
    </row>
    <row r="6546" spans="1:10" x14ac:dyDescent="0.2">
      <c r="A6546" s="149" t="s">
        <v>2920</v>
      </c>
      <c r="D6546" s="149" t="s">
        <v>12956</v>
      </c>
      <c r="E6546" s="149">
        <f t="shared" si="102"/>
        <v>30700770</v>
      </c>
      <c r="F6546" s="149" t="s">
        <v>1250</v>
      </c>
      <c r="G6546" s="149" t="s">
        <v>7020</v>
      </c>
      <c r="H6546" s="149" t="s">
        <v>15543</v>
      </c>
      <c r="I6546" s="149" t="s">
        <v>10224</v>
      </c>
    </row>
    <row r="6547" spans="1:10" x14ac:dyDescent="0.2">
      <c r="A6547" s="149" t="s">
        <v>2920</v>
      </c>
      <c r="D6547" s="149" t="s">
        <v>10225</v>
      </c>
      <c r="E6547" s="149">
        <f t="shared" si="102"/>
        <v>30700771</v>
      </c>
      <c r="F6547" s="149" t="s">
        <v>1250</v>
      </c>
      <c r="G6547" s="149" t="s">
        <v>7020</v>
      </c>
      <c r="H6547" s="149" t="s">
        <v>15543</v>
      </c>
      <c r="I6547" s="149" t="s">
        <v>10226</v>
      </c>
      <c r="J6547" s="151">
        <v>37302</v>
      </c>
    </row>
    <row r="6548" spans="1:10" x14ac:dyDescent="0.2">
      <c r="A6548" s="149" t="s">
        <v>2920</v>
      </c>
      <c r="D6548" s="149" t="s">
        <v>10227</v>
      </c>
      <c r="E6548" s="149">
        <f t="shared" si="102"/>
        <v>30700780</v>
      </c>
      <c r="F6548" s="149" t="s">
        <v>1250</v>
      </c>
      <c r="G6548" s="149" t="s">
        <v>7020</v>
      </c>
      <c r="H6548" s="149" t="s">
        <v>15543</v>
      </c>
      <c r="I6548" s="149" t="s">
        <v>7409</v>
      </c>
    </row>
    <row r="6549" spans="1:10" x14ac:dyDescent="0.2">
      <c r="A6549" s="149" t="s">
        <v>2920</v>
      </c>
      <c r="D6549" s="149" t="s">
        <v>7410</v>
      </c>
      <c r="E6549" s="149">
        <f t="shared" si="102"/>
        <v>30700781</v>
      </c>
      <c r="F6549" s="149" t="s">
        <v>1250</v>
      </c>
      <c r="G6549" s="149" t="s">
        <v>7020</v>
      </c>
      <c r="H6549" s="149" t="s">
        <v>15543</v>
      </c>
      <c r="I6549" s="149" t="s">
        <v>7411</v>
      </c>
    </row>
    <row r="6550" spans="1:10" x14ac:dyDescent="0.2">
      <c r="A6550" s="149" t="s">
        <v>2920</v>
      </c>
      <c r="D6550" s="149" t="s">
        <v>7412</v>
      </c>
      <c r="E6550" s="149">
        <f t="shared" si="102"/>
        <v>30700783</v>
      </c>
      <c r="F6550" s="149" t="s">
        <v>1250</v>
      </c>
      <c r="G6550" s="149" t="s">
        <v>7020</v>
      </c>
      <c r="H6550" s="149" t="s">
        <v>15543</v>
      </c>
      <c r="I6550" s="149" t="s">
        <v>7413</v>
      </c>
      <c r="J6550" s="151">
        <v>37302</v>
      </c>
    </row>
    <row r="6551" spans="1:10" x14ac:dyDescent="0.2">
      <c r="A6551" s="149" t="s">
        <v>2920</v>
      </c>
      <c r="D6551" s="149" t="s">
        <v>7414</v>
      </c>
      <c r="E6551" s="149">
        <f t="shared" si="102"/>
        <v>30700785</v>
      </c>
      <c r="F6551" s="149" t="s">
        <v>1250</v>
      </c>
      <c r="G6551" s="149" t="s">
        <v>7020</v>
      </c>
      <c r="H6551" s="149" t="s">
        <v>15543</v>
      </c>
      <c r="I6551" s="149" t="s">
        <v>7415</v>
      </c>
      <c r="J6551" s="151">
        <v>37302</v>
      </c>
    </row>
    <row r="6552" spans="1:10" x14ac:dyDescent="0.2">
      <c r="A6552" s="149" t="s">
        <v>2920</v>
      </c>
      <c r="D6552" s="149" t="s">
        <v>7416</v>
      </c>
      <c r="E6552" s="149">
        <f t="shared" si="102"/>
        <v>30700788</v>
      </c>
      <c r="F6552" s="149" t="s">
        <v>1250</v>
      </c>
      <c r="G6552" s="149" t="s">
        <v>7020</v>
      </c>
      <c r="H6552" s="149" t="s">
        <v>15543</v>
      </c>
      <c r="I6552" s="149" t="s">
        <v>12957</v>
      </c>
      <c r="J6552" s="151">
        <v>37302</v>
      </c>
    </row>
    <row r="6553" spans="1:10" x14ac:dyDescent="0.2">
      <c r="A6553" s="149" t="s">
        <v>2920</v>
      </c>
      <c r="D6553" s="149" t="s">
        <v>12958</v>
      </c>
      <c r="E6553" s="149">
        <f t="shared" si="102"/>
        <v>30700789</v>
      </c>
      <c r="F6553" s="149" t="s">
        <v>1250</v>
      </c>
      <c r="G6553" s="149" t="s">
        <v>7020</v>
      </c>
      <c r="H6553" s="149" t="s">
        <v>15543</v>
      </c>
      <c r="I6553" s="149" t="s">
        <v>12959</v>
      </c>
      <c r="J6553" s="151">
        <v>37302</v>
      </c>
    </row>
    <row r="6554" spans="1:10" x14ac:dyDescent="0.2">
      <c r="A6554" s="149" t="s">
        <v>2920</v>
      </c>
      <c r="D6554" s="149" t="s">
        <v>12960</v>
      </c>
      <c r="E6554" s="149">
        <f t="shared" si="102"/>
        <v>30700790</v>
      </c>
      <c r="F6554" s="149" t="s">
        <v>1250</v>
      </c>
      <c r="G6554" s="149" t="s">
        <v>7020</v>
      </c>
      <c r="H6554" s="149" t="s">
        <v>15543</v>
      </c>
      <c r="I6554" s="149" t="s">
        <v>12961</v>
      </c>
      <c r="J6554" s="151">
        <v>37302</v>
      </c>
    </row>
    <row r="6555" spans="1:10" x14ac:dyDescent="0.2">
      <c r="A6555" s="149" t="s">
        <v>2920</v>
      </c>
      <c r="D6555" s="149" t="s">
        <v>12962</v>
      </c>
      <c r="E6555" s="149">
        <f t="shared" si="102"/>
        <v>30700791</v>
      </c>
      <c r="F6555" s="149" t="s">
        <v>1250</v>
      </c>
      <c r="G6555" s="149" t="s">
        <v>7020</v>
      </c>
      <c r="H6555" s="149" t="s">
        <v>15543</v>
      </c>
      <c r="I6555" s="149" t="s">
        <v>12963</v>
      </c>
      <c r="J6555" s="151">
        <v>37302</v>
      </c>
    </row>
    <row r="6556" spans="1:10" x14ac:dyDescent="0.2">
      <c r="A6556" s="149" t="s">
        <v>2920</v>
      </c>
      <c r="D6556" s="149" t="s">
        <v>12964</v>
      </c>
      <c r="E6556" s="149">
        <f t="shared" si="102"/>
        <v>30700792</v>
      </c>
      <c r="F6556" s="149" t="s">
        <v>1250</v>
      </c>
      <c r="G6556" s="149" t="s">
        <v>7020</v>
      </c>
      <c r="H6556" s="149" t="s">
        <v>15543</v>
      </c>
      <c r="I6556" s="149" t="s">
        <v>12965</v>
      </c>
      <c r="J6556" s="151">
        <v>37302</v>
      </c>
    </row>
    <row r="6557" spans="1:10" x14ac:dyDescent="0.2">
      <c r="A6557" s="149" t="s">
        <v>2920</v>
      </c>
      <c r="D6557" s="149" t="s">
        <v>12966</v>
      </c>
      <c r="E6557" s="149">
        <f t="shared" si="102"/>
        <v>30700793</v>
      </c>
      <c r="F6557" s="149" t="s">
        <v>1250</v>
      </c>
      <c r="G6557" s="149" t="s">
        <v>7020</v>
      </c>
      <c r="H6557" s="149" t="s">
        <v>15543</v>
      </c>
      <c r="I6557" s="149" t="s">
        <v>12967</v>
      </c>
      <c r="J6557" s="151">
        <v>37302</v>
      </c>
    </row>
    <row r="6558" spans="1:10" x14ac:dyDescent="0.2">
      <c r="A6558" s="149" t="s">
        <v>2920</v>
      </c>
      <c r="B6558" s="152" t="s">
        <v>2902</v>
      </c>
      <c r="C6558" s="149" t="s">
        <v>7434</v>
      </c>
      <c r="D6558" s="149" t="s">
        <v>7435</v>
      </c>
      <c r="E6558" s="149">
        <f t="shared" si="102"/>
        <v>30700798</v>
      </c>
      <c r="F6558" s="149" t="s">
        <v>1250</v>
      </c>
      <c r="G6558" s="149" t="s">
        <v>7020</v>
      </c>
      <c r="H6558" s="149" t="s">
        <v>15543</v>
      </c>
      <c r="I6558" s="149" t="s">
        <v>6243</v>
      </c>
    </row>
    <row r="6559" spans="1:10" x14ac:dyDescent="0.2">
      <c r="A6559" s="149" t="s">
        <v>2920</v>
      </c>
      <c r="D6559" s="149" t="s">
        <v>7434</v>
      </c>
      <c r="E6559" s="149">
        <f t="shared" si="102"/>
        <v>30700799</v>
      </c>
      <c r="F6559" s="149" t="s">
        <v>1250</v>
      </c>
      <c r="G6559" s="149" t="s">
        <v>7020</v>
      </c>
      <c r="H6559" s="149" t="s">
        <v>15543</v>
      </c>
      <c r="I6559" s="149" t="s">
        <v>6243</v>
      </c>
    </row>
    <row r="6560" spans="1:10" x14ac:dyDescent="0.2">
      <c r="A6560" s="149" t="s">
        <v>2920</v>
      </c>
      <c r="D6560" s="149" t="s">
        <v>7436</v>
      </c>
      <c r="E6560" s="149">
        <f t="shared" si="102"/>
        <v>30700801</v>
      </c>
      <c r="F6560" s="149" t="s">
        <v>1250</v>
      </c>
      <c r="G6560" s="149" t="s">
        <v>7020</v>
      </c>
      <c r="H6560" s="149" t="s">
        <v>7437</v>
      </c>
      <c r="I6560" s="149" t="s">
        <v>7438</v>
      </c>
    </row>
    <row r="6561" spans="1:12" x14ac:dyDescent="0.2">
      <c r="A6561" s="149" t="s">
        <v>2920</v>
      </c>
      <c r="D6561" s="149" t="s">
        <v>7439</v>
      </c>
      <c r="E6561" s="149">
        <f t="shared" si="102"/>
        <v>30700802</v>
      </c>
      <c r="F6561" s="149" t="s">
        <v>1250</v>
      </c>
      <c r="G6561" s="149" t="s">
        <v>7020</v>
      </c>
      <c r="H6561" s="149" t="s">
        <v>7437</v>
      </c>
      <c r="I6561" s="149" t="s">
        <v>7440</v>
      </c>
    </row>
    <row r="6562" spans="1:12" x14ac:dyDescent="0.2">
      <c r="A6562" s="149" t="s">
        <v>2920</v>
      </c>
      <c r="D6562" s="149" t="s">
        <v>7441</v>
      </c>
      <c r="E6562" s="149">
        <f t="shared" si="102"/>
        <v>30700803</v>
      </c>
      <c r="F6562" s="149" t="s">
        <v>1250</v>
      </c>
      <c r="G6562" s="149" t="s">
        <v>7020</v>
      </c>
      <c r="H6562" s="149" t="s">
        <v>7437</v>
      </c>
      <c r="I6562" s="149" t="s">
        <v>7442</v>
      </c>
    </row>
    <row r="6563" spans="1:12" x14ac:dyDescent="0.2">
      <c r="A6563" s="149" t="s">
        <v>2920</v>
      </c>
      <c r="D6563" s="149" t="s">
        <v>7443</v>
      </c>
      <c r="E6563" s="149">
        <f t="shared" si="102"/>
        <v>30700804</v>
      </c>
      <c r="F6563" s="149" t="s">
        <v>1250</v>
      </c>
      <c r="G6563" s="149" t="s">
        <v>7020</v>
      </c>
      <c r="H6563" s="149" t="s">
        <v>7437</v>
      </c>
      <c r="I6563" s="149" t="s">
        <v>7444</v>
      </c>
      <c r="K6563" s="151"/>
      <c r="L6563" s="149"/>
    </row>
    <row r="6564" spans="1:12" x14ac:dyDescent="0.2">
      <c r="A6564" s="149" t="s">
        <v>2920</v>
      </c>
      <c r="D6564" s="149" t="s">
        <v>7445</v>
      </c>
      <c r="E6564" s="149">
        <f t="shared" si="102"/>
        <v>30700805</v>
      </c>
      <c r="F6564" s="149" t="s">
        <v>1250</v>
      </c>
      <c r="G6564" s="149" t="s">
        <v>7020</v>
      </c>
      <c r="H6564" s="149" t="s">
        <v>7437</v>
      </c>
      <c r="I6564" s="149" t="s">
        <v>7446</v>
      </c>
      <c r="K6564" s="151"/>
      <c r="L6564" s="149"/>
    </row>
    <row r="6565" spans="1:12" x14ac:dyDescent="0.2">
      <c r="A6565" s="149" t="s">
        <v>2920</v>
      </c>
      <c r="D6565" s="149" t="s">
        <v>7447</v>
      </c>
      <c r="E6565" s="149">
        <f t="shared" si="102"/>
        <v>30700806</v>
      </c>
      <c r="F6565" s="149" t="s">
        <v>1250</v>
      </c>
      <c r="G6565" s="149" t="s">
        <v>7020</v>
      </c>
      <c r="H6565" s="149" t="s">
        <v>7437</v>
      </c>
      <c r="I6565" s="149" t="s">
        <v>7448</v>
      </c>
      <c r="K6565" s="151"/>
      <c r="L6565" s="149"/>
    </row>
    <row r="6566" spans="1:12" x14ac:dyDescent="0.2">
      <c r="A6566" s="149" t="s">
        <v>2920</v>
      </c>
      <c r="D6566" s="149" t="s">
        <v>7449</v>
      </c>
      <c r="E6566" s="149">
        <f t="shared" si="102"/>
        <v>30700807</v>
      </c>
      <c r="F6566" s="149" t="s">
        <v>1250</v>
      </c>
      <c r="G6566" s="149" t="s">
        <v>7020</v>
      </c>
      <c r="H6566" s="149" t="s">
        <v>7437</v>
      </c>
      <c r="I6566" s="149" t="s">
        <v>7450</v>
      </c>
    </row>
    <row r="6567" spans="1:12" x14ac:dyDescent="0.2">
      <c r="A6567" s="149" t="s">
        <v>2920</v>
      </c>
      <c r="D6567" s="149" t="s">
        <v>7451</v>
      </c>
      <c r="E6567" s="149">
        <f t="shared" si="102"/>
        <v>30700808</v>
      </c>
      <c r="F6567" s="149" t="s">
        <v>1250</v>
      </c>
      <c r="G6567" s="149" t="s">
        <v>7020</v>
      </c>
      <c r="H6567" s="149" t="s">
        <v>7437</v>
      </c>
      <c r="I6567" s="149" t="s">
        <v>7452</v>
      </c>
    </row>
    <row r="6568" spans="1:12" x14ac:dyDescent="0.2">
      <c r="A6568" s="149" t="s">
        <v>2920</v>
      </c>
      <c r="D6568" s="149" t="s">
        <v>7453</v>
      </c>
      <c r="E6568" s="149">
        <f t="shared" si="102"/>
        <v>30700820</v>
      </c>
      <c r="F6568" s="149" t="s">
        <v>1250</v>
      </c>
      <c r="G6568" s="149" t="s">
        <v>7020</v>
      </c>
      <c r="H6568" s="149" t="s">
        <v>7437</v>
      </c>
      <c r="I6568" s="149" t="s">
        <v>4349</v>
      </c>
    </row>
    <row r="6569" spans="1:12" x14ac:dyDescent="0.2">
      <c r="A6569" s="149" t="s">
        <v>2920</v>
      </c>
      <c r="D6569" s="149" t="s">
        <v>4350</v>
      </c>
      <c r="E6569" s="149">
        <f t="shared" si="102"/>
        <v>30700821</v>
      </c>
      <c r="F6569" s="149" t="s">
        <v>1250</v>
      </c>
      <c r="G6569" s="149" t="s">
        <v>7020</v>
      </c>
      <c r="H6569" s="149" t="s">
        <v>7437</v>
      </c>
      <c r="I6569" s="149" t="s">
        <v>4351</v>
      </c>
    </row>
    <row r="6570" spans="1:12" x14ac:dyDescent="0.2">
      <c r="A6570" s="149" t="s">
        <v>2920</v>
      </c>
      <c r="D6570" s="149" t="s">
        <v>4352</v>
      </c>
      <c r="E6570" s="149">
        <f t="shared" si="102"/>
        <v>30700822</v>
      </c>
      <c r="F6570" s="149" t="s">
        <v>1250</v>
      </c>
      <c r="G6570" s="149" t="s">
        <v>7020</v>
      </c>
      <c r="H6570" s="149" t="s">
        <v>7437</v>
      </c>
      <c r="I6570" s="149" t="s">
        <v>4353</v>
      </c>
    </row>
    <row r="6571" spans="1:12" x14ac:dyDescent="0.2">
      <c r="A6571" s="149" t="s">
        <v>2920</v>
      </c>
      <c r="D6571" s="149" t="s">
        <v>4354</v>
      </c>
      <c r="E6571" s="149">
        <f t="shared" si="102"/>
        <v>30700895</v>
      </c>
      <c r="F6571" s="149" t="s">
        <v>1250</v>
      </c>
      <c r="G6571" s="149" t="s">
        <v>7020</v>
      </c>
      <c r="H6571" s="149" t="s">
        <v>7437</v>
      </c>
      <c r="I6571" s="149" t="s">
        <v>4355</v>
      </c>
    </row>
    <row r="6572" spans="1:12" x14ac:dyDescent="0.2">
      <c r="A6572" s="149" t="s">
        <v>2920</v>
      </c>
      <c r="D6572" s="149" t="s">
        <v>4356</v>
      </c>
      <c r="E6572" s="149">
        <f t="shared" si="102"/>
        <v>30700896</v>
      </c>
      <c r="F6572" s="149" t="s">
        <v>1250</v>
      </c>
      <c r="G6572" s="149" t="s">
        <v>7020</v>
      </c>
      <c r="H6572" s="149" t="s">
        <v>7437</v>
      </c>
      <c r="I6572" s="149" t="s">
        <v>6243</v>
      </c>
    </row>
    <row r="6573" spans="1:12" x14ac:dyDescent="0.2">
      <c r="A6573" s="149" t="s">
        <v>2920</v>
      </c>
      <c r="D6573" s="149" t="s">
        <v>4357</v>
      </c>
      <c r="E6573" s="149">
        <f t="shared" si="102"/>
        <v>30700897</v>
      </c>
      <c r="F6573" s="149" t="s">
        <v>1250</v>
      </c>
      <c r="G6573" s="149" t="s">
        <v>7020</v>
      </c>
      <c r="H6573" s="149" t="s">
        <v>7437</v>
      </c>
      <c r="I6573" s="149" t="s">
        <v>6243</v>
      </c>
    </row>
    <row r="6574" spans="1:12" x14ac:dyDescent="0.2">
      <c r="A6574" s="149" t="s">
        <v>2920</v>
      </c>
      <c r="D6574" s="149" t="s">
        <v>4358</v>
      </c>
      <c r="E6574" s="149">
        <f t="shared" si="102"/>
        <v>30700898</v>
      </c>
      <c r="F6574" s="149" t="s">
        <v>1250</v>
      </c>
      <c r="G6574" s="149" t="s">
        <v>7020</v>
      </c>
      <c r="H6574" s="149" t="s">
        <v>7437</v>
      </c>
      <c r="I6574" s="149" t="s">
        <v>6243</v>
      </c>
    </row>
    <row r="6575" spans="1:12" x14ac:dyDescent="0.2">
      <c r="A6575" s="149" t="s">
        <v>2920</v>
      </c>
      <c r="D6575" s="149" t="s">
        <v>4359</v>
      </c>
      <c r="E6575" s="149">
        <f t="shared" si="102"/>
        <v>30700899</v>
      </c>
      <c r="F6575" s="149" t="s">
        <v>1250</v>
      </c>
      <c r="G6575" s="149" t="s">
        <v>7020</v>
      </c>
      <c r="H6575" s="149" t="s">
        <v>7437</v>
      </c>
      <c r="I6575" s="149" t="s">
        <v>6243</v>
      </c>
    </row>
    <row r="6576" spans="1:12" x14ac:dyDescent="0.2">
      <c r="A6576" s="149" t="s">
        <v>2920</v>
      </c>
      <c r="D6576" s="149" t="s">
        <v>4360</v>
      </c>
      <c r="E6576" s="149">
        <f t="shared" si="102"/>
        <v>30700921</v>
      </c>
      <c r="F6576" s="149" t="s">
        <v>1250</v>
      </c>
      <c r="G6576" s="149" t="s">
        <v>7020</v>
      </c>
      <c r="H6576" s="149" t="s">
        <v>4361</v>
      </c>
      <c r="I6576" s="149" t="s">
        <v>4362</v>
      </c>
      <c r="K6576" s="151"/>
      <c r="L6576" s="149"/>
    </row>
    <row r="6577" spans="1:12" x14ac:dyDescent="0.2">
      <c r="A6577" s="149" t="s">
        <v>2920</v>
      </c>
      <c r="D6577" s="149" t="s">
        <v>4363</v>
      </c>
      <c r="E6577" s="149">
        <f t="shared" si="102"/>
        <v>30700923</v>
      </c>
      <c r="F6577" s="149" t="s">
        <v>1250</v>
      </c>
      <c r="G6577" s="149" t="s">
        <v>7020</v>
      </c>
      <c r="H6577" s="149" t="s">
        <v>4361</v>
      </c>
      <c r="I6577" s="149" t="s">
        <v>4364</v>
      </c>
      <c r="J6577" s="151">
        <v>38036</v>
      </c>
    </row>
    <row r="6578" spans="1:12" x14ac:dyDescent="0.2">
      <c r="A6578" s="149" t="s">
        <v>2920</v>
      </c>
      <c r="D6578" s="149" t="s">
        <v>4365</v>
      </c>
      <c r="E6578" s="149">
        <f t="shared" si="102"/>
        <v>30700925</v>
      </c>
      <c r="F6578" s="149" t="s">
        <v>1250</v>
      </c>
      <c r="G6578" s="149" t="s">
        <v>7020</v>
      </c>
      <c r="H6578" s="149" t="s">
        <v>4361</v>
      </c>
      <c r="I6578" s="149" t="s">
        <v>4366</v>
      </c>
      <c r="K6578" s="151"/>
      <c r="L6578" s="149"/>
    </row>
    <row r="6579" spans="1:12" x14ac:dyDescent="0.2">
      <c r="A6579" s="149" t="s">
        <v>2920</v>
      </c>
      <c r="D6579" s="149" t="s">
        <v>4367</v>
      </c>
      <c r="E6579" s="149">
        <f t="shared" si="102"/>
        <v>30700927</v>
      </c>
      <c r="F6579" s="149" t="s">
        <v>1250</v>
      </c>
      <c r="G6579" s="149" t="s">
        <v>7020</v>
      </c>
      <c r="H6579" s="149" t="s">
        <v>4361</v>
      </c>
      <c r="I6579" s="149" t="s">
        <v>4368</v>
      </c>
      <c r="J6579" s="151">
        <v>38036</v>
      </c>
    </row>
    <row r="6580" spans="1:12" x14ac:dyDescent="0.2">
      <c r="A6580" s="149" t="s">
        <v>2920</v>
      </c>
      <c r="D6580" s="149" t="s">
        <v>4369</v>
      </c>
      <c r="E6580" s="149">
        <f t="shared" si="102"/>
        <v>30700931</v>
      </c>
      <c r="F6580" s="149" t="s">
        <v>1250</v>
      </c>
      <c r="G6580" s="149" t="s">
        <v>7020</v>
      </c>
      <c r="H6580" s="149" t="s">
        <v>4361</v>
      </c>
      <c r="I6580" s="149" t="s">
        <v>4370</v>
      </c>
      <c r="K6580" s="151"/>
      <c r="L6580" s="149"/>
    </row>
    <row r="6581" spans="1:12" x14ac:dyDescent="0.2">
      <c r="A6581" s="149" t="s">
        <v>2920</v>
      </c>
      <c r="D6581" s="149" t="s">
        <v>4371</v>
      </c>
      <c r="E6581" s="149">
        <f t="shared" si="102"/>
        <v>30700932</v>
      </c>
      <c r="F6581" s="149" t="s">
        <v>1250</v>
      </c>
      <c r="G6581" s="149" t="s">
        <v>7020</v>
      </c>
      <c r="H6581" s="149" t="s">
        <v>4361</v>
      </c>
      <c r="I6581" s="149" t="s">
        <v>4372</v>
      </c>
      <c r="J6581" s="151">
        <v>38036</v>
      </c>
    </row>
    <row r="6582" spans="1:12" x14ac:dyDescent="0.2">
      <c r="A6582" s="149" t="s">
        <v>2920</v>
      </c>
      <c r="D6582" s="149" t="s">
        <v>4373</v>
      </c>
      <c r="E6582" s="149">
        <f t="shared" si="102"/>
        <v>30700933</v>
      </c>
      <c r="F6582" s="149" t="s">
        <v>1250</v>
      </c>
      <c r="G6582" s="149" t="s">
        <v>7020</v>
      </c>
      <c r="H6582" s="149" t="s">
        <v>4361</v>
      </c>
      <c r="I6582" s="149" t="s">
        <v>4374</v>
      </c>
      <c r="J6582" s="151">
        <v>38036</v>
      </c>
    </row>
    <row r="6583" spans="1:12" x14ac:dyDescent="0.2">
      <c r="A6583" s="149" t="s">
        <v>2920</v>
      </c>
      <c r="D6583" s="149" t="s">
        <v>4375</v>
      </c>
      <c r="E6583" s="149">
        <f t="shared" si="102"/>
        <v>30700935</v>
      </c>
      <c r="F6583" s="149" t="s">
        <v>1250</v>
      </c>
      <c r="G6583" s="149" t="s">
        <v>7020</v>
      </c>
      <c r="H6583" s="149" t="s">
        <v>4361</v>
      </c>
      <c r="I6583" s="149" t="s">
        <v>4376</v>
      </c>
      <c r="K6583" s="151"/>
      <c r="L6583" s="149"/>
    </row>
    <row r="6584" spans="1:12" x14ac:dyDescent="0.2">
      <c r="A6584" s="149" t="s">
        <v>2920</v>
      </c>
      <c r="D6584" s="149" t="s">
        <v>4377</v>
      </c>
      <c r="E6584" s="149">
        <f t="shared" si="102"/>
        <v>30700936</v>
      </c>
      <c r="F6584" s="149" t="s">
        <v>1250</v>
      </c>
      <c r="G6584" s="149" t="s">
        <v>7020</v>
      </c>
      <c r="H6584" s="149" t="s">
        <v>4361</v>
      </c>
      <c r="I6584" s="149" t="s">
        <v>4378</v>
      </c>
      <c r="J6584" s="151">
        <v>38036</v>
      </c>
    </row>
    <row r="6585" spans="1:12" x14ac:dyDescent="0.2">
      <c r="A6585" s="149" t="s">
        <v>2920</v>
      </c>
      <c r="D6585" s="149" t="s">
        <v>4379</v>
      </c>
      <c r="E6585" s="149">
        <f t="shared" si="102"/>
        <v>30700937</v>
      </c>
      <c r="F6585" s="149" t="s">
        <v>1250</v>
      </c>
      <c r="G6585" s="149" t="s">
        <v>7020</v>
      </c>
      <c r="H6585" s="149" t="s">
        <v>4361</v>
      </c>
      <c r="I6585" s="149" t="s">
        <v>4380</v>
      </c>
      <c r="J6585" s="151">
        <v>38036</v>
      </c>
    </row>
    <row r="6586" spans="1:12" x14ac:dyDescent="0.2">
      <c r="A6586" s="149" t="s">
        <v>2920</v>
      </c>
      <c r="D6586" s="149" t="s">
        <v>4381</v>
      </c>
      <c r="E6586" s="149">
        <f t="shared" si="102"/>
        <v>30700939</v>
      </c>
      <c r="F6586" s="149" t="s">
        <v>1250</v>
      </c>
      <c r="G6586" s="149" t="s">
        <v>7020</v>
      </c>
      <c r="H6586" s="149" t="s">
        <v>4361</v>
      </c>
      <c r="I6586" s="149" t="s">
        <v>4382</v>
      </c>
      <c r="K6586" s="151"/>
      <c r="L6586" s="149"/>
    </row>
    <row r="6587" spans="1:12" x14ac:dyDescent="0.2">
      <c r="A6587" s="149" t="s">
        <v>2920</v>
      </c>
      <c r="D6587" s="149" t="s">
        <v>4383</v>
      </c>
      <c r="E6587" s="149">
        <f t="shared" si="102"/>
        <v>30700940</v>
      </c>
      <c r="F6587" s="149" t="s">
        <v>1250</v>
      </c>
      <c r="G6587" s="149" t="s">
        <v>7020</v>
      </c>
      <c r="H6587" s="149" t="s">
        <v>4361</v>
      </c>
      <c r="I6587" s="149" t="s">
        <v>4384</v>
      </c>
      <c r="J6587" s="151">
        <v>37484</v>
      </c>
      <c r="K6587" s="151">
        <v>38037</v>
      </c>
      <c r="L6587" s="149" t="s">
        <v>4385</v>
      </c>
    </row>
    <row r="6588" spans="1:12" x14ac:dyDescent="0.2">
      <c r="A6588" s="149" t="s">
        <v>2920</v>
      </c>
      <c r="D6588" s="149" t="s">
        <v>4386</v>
      </c>
      <c r="E6588" s="149">
        <f t="shared" si="102"/>
        <v>30700950</v>
      </c>
      <c r="F6588" s="149" t="s">
        <v>1250</v>
      </c>
      <c r="G6588" s="149" t="s">
        <v>7020</v>
      </c>
      <c r="H6588" s="149" t="s">
        <v>4361</v>
      </c>
      <c r="I6588" s="149" t="s">
        <v>4387</v>
      </c>
      <c r="K6588" s="151"/>
      <c r="L6588" s="149"/>
    </row>
    <row r="6589" spans="1:12" x14ac:dyDescent="0.2">
      <c r="A6589" s="149" t="s">
        <v>2920</v>
      </c>
      <c r="D6589" s="149" t="s">
        <v>4388</v>
      </c>
      <c r="E6589" s="149">
        <f t="shared" si="102"/>
        <v>30700960</v>
      </c>
      <c r="F6589" s="149" t="s">
        <v>1250</v>
      </c>
      <c r="G6589" s="149" t="s">
        <v>7020</v>
      </c>
      <c r="H6589" s="149" t="s">
        <v>4361</v>
      </c>
      <c r="I6589" s="149" t="s">
        <v>4389</v>
      </c>
      <c r="K6589" s="151"/>
      <c r="L6589" s="149"/>
    </row>
    <row r="6590" spans="1:12" x14ac:dyDescent="0.2">
      <c r="A6590" s="149" t="s">
        <v>2920</v>
      </c>
      <c r="D6590" s="149" t="s">
        <v>4390</v>
      </c>
      <c r="E6590" s="149">
        <f t="shared" si="102"/>
        <v>30700971</v>
      </c>
      <c r="F6590" s="149" t="s">
        <v>1250</v>
      </c>
      <c r="G6590" s="149" t="s">
        <v>7020</v>
      </c>
      <c r="H6590" s="149" t="s">
        <v>4361</v>
      </c>
      <c r="I6590" s="149" t="s">
        <v>4391</v>
      </c>
      <c r="K6590" s="151"/>
      <c r="L6590" s="149"/>
    </row>
    <row r="6591" spans="1:12" x14ac:dyDescent="0.2">
      <c r="A6591" s="149" t="s">
        <v>2920</v>
      </c>
      <c r="D6591" s="149" t="s">
        <v>4392</v>
      </c>
      <c r="E6591" s="149">
        <f t="shared" si="102"/>
        <v>30700980</v>
      </c>
      <c r="F6591" s="149" t="s">
        <v>1250</v>
      </c>
      <c r="G6591" s="149" t="s">
        <v>7020</v>
      </c>
      <c r="H6591" s="149" t="s">
        <v>4361</v>
      </c>
      <c r="I6591" s="149" t="s">
        <v>7496</v>
      </c>
      <c r="J6591" s="151">
        <v>38036</v>
      </c>
    </row>
    <row r="6592" spans="1:12" x14ac:dyDescent="0.2">
      <c r="A6592" s="149" t="s">
        <v>2920</v>
      </c>
      <c r="D6592" s="149" t="s">
        <v>7497</v>
      </c>
      <c r="E6592" s="149">
        <f t="shared" si="102"/>
        <v>30700981</v>
      </c>
      <c r="F6592" s="149" t="s">
        <v>1250</v>
      </c>
      <c r="G6592" s="149" t="s">
        <v>7020</v>
      </c>
      <c r="H6592" s="149" t="s">
        <v>4361</v>
      </c>
      <c r="I6592" s="149" t="s">
        <v>7498</v>
      </c>
      <c r="J6592" s="151">
        <v>38036</v>
      </c>
    </row>
    <row r="6593" spans="1:12" x14ac:dyDescent="0.2">
      <c r="A6593" s="149" t="s">
        <v>2920</v>
      </c>
      <c r="D6593" s="149" t="s">
        <v>7499</v>
      </c>
      <c r="E6593" s="149">
        <f t="shared" si="102"/>
        <v>30700982</v>
      </c>
      <c r="F6593" s="149" t="s">
        <v>1250</v>
      </c>
      <c r="G6593" s="149" t="s">
        <v>7020</v>
      </c>
      <c r="H6593" s="149" t="s">
        <v>4361</v>
      </c>
      <c r="I6593" s="149" t="s">
        <v>7500</v>
      </c>
      <c r="J6593" s="151">
        <v>38036</v>
      </c>
    </row>
    <row r="6594" spans="1:12" x14ac:dyDescent="0.2">
      <c r="A6594" s="149" t="s">
        <v>2920</v>
      </c>
      <c r="D6594" s="149" t="s">
        <v>7501</v>
      </c>
      <c r="E6594" s="149">
        <f t="shared" ref="E6594:E6657" si="103">VALUE(D6594)</f>
        <v>30700983</v>
      </c>
      <c r="F6594" s="149" t="s">
        <v>1250</v>
      </c>
      <c r="G6594" s="149" t="s">
        <v>7020</v>
      </c>
      <c r="H6594" s="149" t="s">
        <v>4361</v>
      </c>
      <c r="I6594" s="149" t="s">
        <v>7502</v>
      </c>
      <c r="J6594" s="151">
        <v>38036</v>
      </c>
    </row>
    <row r="6595" spans="1:12" x14ac:dyDescent="0.2">
      <c r="A6595" s="149" t="s">
        <v>2920</v>
      </c>
      <c r="D6595" s="149" t="s">
        <v>7503</v>
      </c>
      <c r="E6595" s="149">
        <f t="shared" si="103"/>
        <v>30700984</v>
      </c>
      <c r="F6595" s="149" t="s">
        <v>1250</v>
      </c>
      <c r="G6595" s="149" t="s">
        <v>7020</v>
      </c>
      <c r="H6595" s="149" t="s">
        <v>4361</v>
      </c>
      <c r="I6595" s="149" t="s">
        <v>10335</v>
      </c>
      <c r="J6595" s="151">
        <v>38036</v>
      </c>
    </row>
    <row r="6596" spans="1:12" x14ac:dyDescent="0.2">
      <c r="A6596" s="149" t="s">
        <v>2920</v>
      </c>
      <c r="D6596" s="149" t="s">
        <v>10336</v>
      </c>
      <c r="E6596" s="149">
        <f t="shared" si="103"/>
        <v>30701001</v>
      </c>
      <c r="F6596" s="149" t="s">
        <v>1250</v>
      </c>
      <c r="G6596" s="149" t="s">
        <v>7020</v>
      </c>
      <c r="H6596" s="149" t="s">
        <v>10337</v>
      </c>
      <c r="I6596" s="149" t="s">
        <v>10338</v>
      </c>
    </row>
    <row r="6597" spans="1:12" x14ac:dyDescent="0.2">
      <c r="A6597" s="149" t="s">
        <v>2920</v>
      </c>
      <c r="D6597" s="149" t="s">
        <v>10339</v>
      </c>
      <c r="E6597" s="149">
        <f t="shared" si="103"/>
        <v>30701008</v>
      </c>
      <c r="F6597" s="149" t="s">
        <v>1250</v>
      </c>
      <c r="G6597" s="149" t="s">
        <v>7020</v>
      </c>
      <c r="H6597" s="149" t="s">
        <v>10337</v>
      </c>
      <c r="I6597" s="149" t="s">
        <v>10340</v>
      </c>
    </row>
    <row r="6598" spans="1:12" x14ac:dyDescent="0.2">
      <c r="A6598" s="149" t="s">
        <v>2920</v>
      </c>
      <c r="D6598" s="149" t="s">
        <v>10341</v>
      </c>
      <c r="E6598" s="149">
        <f t="shared" si="103"/>
        <v>30701009</v>
      </c>
      <c r="F6598" s="149" t="s">
        <v>1250</v>
      </c>
      <c r="G6598" s="149" t="s">
        <v>7020</v>
      </c>
      <c r="H6598" s="149" t="s">
        <v>10337</v>
      </c>
      <c r="I6598" s="149" t="s">
        <v>10342</v>
      </c>
      <c r="J6598" s="151">
        <v>38036</v>
      </c>
    </row>
    <row r="6599" spans="1:12" x14ac:dyDescent="0.2">
      <c r="A6599" s="149" t="s">
        <v>2920</v>
      </c>
      <c r="D6599" s="149" t="s">
        <v>10343</v>
      </c>
      <c r="E6599" s="149">
        <f t="shared" si="103"/>
        <v>30701010</v>
      </c>
      <c r="F6599" s="149" t="s">
        <v>1250</v>
      </c>
      <c r="G6599" s="149" t="s">
        <v>7020</v>
      </c>
      <c r="H6599" s="149" t="s">
        <v>10337</v>
      </c>
      <c r="I6599" s="149" t="s">
        <v>15528</v>
      </c>
    </row>
    <row r="6600" spans="1:12" x14ac:dyDescent="0.2">
      <c r="A6600" s="149" t="s">
        <v>2920</v>
      </c>
      <c r="D6600" s="149" t="s">
        <v>10344</v>
      </c>
      <c r="E6600" s="149">
        <f t="shared" si="103"/>
        <v>30701015</v>
      </c>
      <c r="F6600" s="149" t="s">
        <v>1250</v>
      </c>
      <c r="G6600" s="149" t="s">
        <v>7020</v>
      </c>
      <c r="H6600" s="149" t="s">
        <v>10337</v>
      </c>
      <c r="I6600" s="149" t="s">
        <v>10345</v>
      </c>
      <c r="J6600" s="151">
        <v>38036</v>
      </c>
    </row>
    <row r="6601" spans="1:12" x14ac:dyDescent="0.2">
      <c r="A6601" s="149" t="s">
        <v>2920</v>
      </c>
      <c r="D6601" s="149" t="s">
        <v>10346</v>
      </c>
      <c r="E6601" s="149">
        <f t="shared" si="103"/>
        <v>30701020</v>
      </c>
      <c r="F6601" s="149" t="s">
        <v>1250</v>
      </c>
      <c r="G6601" s="149" t="s">
        <v>7020</v>
      </c>
      <c r="H6601" s="149" t="s">
        <v>10337</v>
      </c>
      <c r="I6601" s="149" t="s">
        <v>10347</v>
      </c>
    </row>
    <row r="6602" spans="1:12" x14ac:dyDescent="0.2">
      <c r="A6602" s="149" t="s">
        <v>2920</v>
      </c>
      <c r="D6602" s="149" t="s">
        <v>10348</v>
      </c>
      <c r="E6602" s="149">
        <f t="shared" si="103"/>
        <v>30701030</v>
      </c>
      <c r="F6602" s="149" t="s">
        <v>1250</v>
      </c>
      <c r="G6602" s="149" t="s">
        <v>7020</v>
      </c>
      <c r="H6602" s="149" t="s">
        <v>10337</v>
      </c>
      <c r="I6602" s="149" t="s">
        <v>10349</v>
      </c>
      <c r="J6602" s="151">
        <v>38036</v>
      </c>
    </row>
    <row r="6603" spans="1:12" x14ac:dyDescent="0.2">
      <c r="A6603" s="149" t="s">
        <v>2920</v>
      </c>
      <c r="D6603" s="149" t="s">
        <v>10350</v>
      </c>
      <c r="E6603" s="149">
        <f t="shared" si="103"/>
        <v>30701040</v>
      </c>
      <c r="F6603" s="149" t="s">
        <v>1250</v>
      </c>
      <c r="G6603" s="149" t="s">
        <v>7020</v>
      </c>
      <c r="H6603" s="149" t="s">
        <v>10337</v>
      </c>
      <c r="I6603" s="149" t="s">
        <v>10351</v>
      </c>
      <c r="J6603" s="151">
        <v>38036</v>
      </c>
    </row>
    <row r="6604" spans="1:12" x14ac:dyDescent="0.2">
      <c r="A6604" s="149" t="s">
        <v>2920</v>
      </c>
      <c r="D6604" s="149" t="s">
        <v>10352</v>
      </c>
      <c r="E6604" s="149">
        <f t="shared" si="103"/>
        <v>30701053</v>
      </c>
      <c r="F6604" s="149" t="s">
        <v>1250</v>
      </c>
      <c r="G6604" s="149" t="s">
        <v>7020</v>
      </c>
      <c r="H6604" s="149" t="s">
        <v>10337</v>
      </c>
      <c r="I6604" s="149" t="s">
        <v>10353</v>
      </c>
      <c r="K6604" s="151"/>
      <c r="L6604" s="149"/>
    </row>
    <row r="6605" spans="1:12" x14ac:dyDescent="0.2">
      <c r="A6605" s="149" t="s">
        <v>2920</v>
      </c>
      <c r="D6605" s="149" t="s">
        <v>10354</v>
      </c>
      <c r="E6605" s="149">
        <f t="shared" si="103"/>
        <v>30701054</v>
      </c>
      <c r="F6605" s="149" t="s">
        <v>1250</v>
      </c>
      <c r="G6605" s="149" t="s">
        <v>7020</v>
      </c>
      <c r="H6605" s="149" t="s">
        <v>10337</v>
      </c>
      <c r="I6605" s="149" t="s">
        <v>10355</v>
      </c>
      <c r="J6605" s="151">
        <v>38036</v>
      </c>
    </row>
    <row r="6606" spans="1:12" x14ac:dyDescent="0.2">
      <c r="A6606" s="149" t="s">
        <v>2920</v>
      </c>
      <c r="D6606" s="149" t="s">
        <v>10356</v>
      </c>
      <c r="E6606" s="149">
        <f t="shared" si="103"/>
        <v>30701055</v>
      </c>
      <c r="F6606" s="149" t="s">
        <v>1250</v>
      </c>
      <c r="G6606" s="149" t="s">
        <v>7020</v>
      </c>
      <c r="H6606" s="149" t="s">
        <v>10337</v>
      </c>
      <c r="I6606" s="149" t="s">
        <v>10357</v>
      </c>
      <c r="K6606" s="151"/>
      <c r="L6606" s="149"/>
    </row>
    <row r="6607" spans="1:12" x14ac:dyDescent="0.2">
      <c r="A6607" s="149" t="s">
        <v>2920</v>
      </c>
      <c r="D6607" s="149" t="s">
        <v>10358</v>
      </c>
      <c r="E6607" s="149">
        <f t="shared" si="103"/>
        <v>30701057</v>
      </c>
      <c r="F6607" s="149" t="s">
        <v>1250</v>
      </c>
      <c r="G6607" s="149" t="s">
        <v>7020</v>
      </c>
      <c r="H6607" s="149" t="s">
        <v>10337</v>
      </c>
      <c r="I6607" s="149" t="s">
        <v>10359</v>
      </c>
      <c r="K6607" s="151"/>
      <c r="L6607" s="149"/>
    </row>
    <row r="6608" spans="1:12" x14ac:dyDescent="0.2">
      <c r="A6608" s="149" t="s">
        <v>2920</v>
      </c>
      <c r="D6608" s="149" t="s">
        <v>10360</v>
      </c>
      <c r="E6608" s="149">
        <f t="shared" si="103"/>
        <v>30701060</v>
      </c>
      <c r="F6608" s="149" t="s">
        <v>1250</v>
      </c>
      <c r="G6608" s="149" t="s">
        <v>7020</v>
      </c>
      <c r="H6608" s="149" t="s">
        <v>10337</v>
      </c>
      <c r="I6608" s="149" t="s">
        <v>10361</v>
      </c>
      <c r="J6608" s="151">
        <v>38036</v>
      </c>
    </row>
    <row r="6609" spans="1:10" x14ac:dyDescent="0.2">
      <c r="A6609" s="149" t="s">
        <v>2920</v>
      </c>
      <c r="D6609" s="149" t="s">
        <v>10362</v>
      </c>
      <c r="E6609" s="149">
        <f t="shared" si="103"/>
        <v>30701062</v>
      </c>
      <c r="F6609" s="149" t="s">
        <v>1250</v>
      </c>
      <c r="G6609" s="149" t="s">
        <v>7020</v>
      </c>
      <c r="H6609" s="149" t="s">
        <v>10337</v>
      </c>
      <c r="I6609" s="149" t="s">
        <v>10363</v>
      </c>
      <c r="J6609" s="151">
        <v>38036</v>
      </c>
    </row>
    <row r="6610" spans="1:10" x14ac:dyDescent="0.2">
      <c r="A6610" s="149" t="s">
        <v>2920</v>
      </c>
      <c r="D6610" s="149" t="s">
        <v>10364</v>
      </c>
      <c r="E6610" s="149">
        <f t="shared" si="103"/>
        <v>30701064</v>
      </c>
      <c r="F6610" s="149" t="s">
        <v>1250</v>
      </c>
      <c r="G6610" s="149" t="s">
        <v>7020</v>
      </c>
      <c r="H6610" s="149" t="s">
        <v>10337</v>
      </c>
      <c r="I6610" s="149" t="s">
        <v>10365</v>
      </c>
      <c r="J6610" s="151">
        <v>38036</v>
      </c>
    </row>
    <row r="6611" spans="1:10" x14ac:dyDescent="0.2">
      <c r="A6611" s="149" t="s">
        <v>2920</v>
      </c>
      <c r="D6611" s="149" t="s">
        <v>10366</v>
      </c>
      <c r="E6611" s="149">
        <f t="shared" si="103"/>
        <v>30701199</v>
      </c>
      <c r="F6611" s="149" t="s">
        <v>1250</v>
      </c>
      <c r="G6611" s="149" t="s">
        <v>7020</v>
      </c>
      <c r="H6611" s="149" t="s">
        <v>10367</v>
      </c>
      <c r="I6611" s="149" t="s">
        <v>10368</v>
      </c>
    </row>
    <row r="6612" spans="1:10" x14ac:dyDescent="0.2">
      <c r="A6612" s="149" t="s">
        <v>2920</v>
      </c>
      <c r="D6612" s="149" t="s">
        <v>10369</v>
      </c>
      <c r="E6612" s="149">
        <f t="shared" si="103"/>
        <v>30701201</v>
      </c>
      <c r="F6612" s="149" t="s">
        <v>1250</v>
      </c>
      <c r="G6612" s="149" t="s">
        <v>7020</v>
      </c>
      <c r="H6612" s="149" t="s">
        <v>10370</v>
      </c>
      <c r="I6612" s="149" t="s">
        <v>10371</v>
      </c>
    </row>
    <row r="6613" spans="1:10" x14ac:dyDescent="0.2">
      <c r="A6613" s="149" t="s">
        <v>2920</v>
      </c>
      <c r="D6613" s="149" t="s">
        <v>10372</v>
      </c>
      <c r="E6613" s="149">
        <f t="shared" si="103"/>
        <v>30701220</v>
      </c>
      <c r="F6613" s="149" t="s">
        <v>1250</v>
      </c>
      <c r="G6613" s="149" t="s">
        <v>7020</v>
      </c>
      <c r="H6613" s="149" t="s">
        <v>10370</v>
      </c>
      <c r="I6613" s="149" t="s">
        <v>10373</v>
      </c>
    </row>
    <row r="6614" spans="1:10" x14ac:dyDescent="0.2">
      <c r="A6614" s="149" t="s">
        <v>2920</v>
      </c>
      <c r="D6614" s="149" t="s">
        <v>10374</v>
      </c>
      <c r="E6614" s="149">
        <f t="shared" si="103"/>
        <v>30701301</v>
      </c>
      <c r="F6614" s="149" t="s">
        <v>1250</v>
      </c>
      <c r="G6614" s="149" t="s">
        <v>7020</v>
      </c>
      <c r="H6614" s="149" t="s">
        <v>10375</v>
      </c>
      <c r="I6614" s="149" t="s">
        <v>10376</v>
      </c>
    </row>
    <row r="6615" spans="1:10" x14ac:dyDescent="0.2">
      <c r="A6615" s="149" t="s">
        <v>2920</v>
      </c>
      <c r="D6615" s="149" t="s">
        <v>10377</v>
      </c>
      <c r="E6615" s="149">
        <f t="shared" si="103"/>
        <v>30701399</v>
      </c>
      <c r="F6615" s="149" t="s">
        <v>1250</v>
      </c>
      <c r="G6615" s="149" t="s">
        <v>7020</v>
      </c>
      <c r="H6615" s="149" t="s">
        <v>10375</v>
      </c>
      <c r="I6615" s="149" t="s">
        <v>6243</v>
      </c>
    </row>
    <row r="6616" spans="1:10" x14ac:dyDescent="0.2">
      <c r="A6616" s="149" t="s">
        <v>2920</v>
      </c>
      <c r="D6616" s="149" t="s">
        <v>10378</v>
      </c>
      <c r="E6616" s="149">
        <f t="shared" si="103"/>
        <v>30701410</v>
      </c>
      <c r="F6616" s="149" t="s">
        <v>1250</v>
      </c>
      <c r="G6616" s="149" t="s">
        <v>7020</v>
      </c>
      <c r="H6616" s="149" t="s">
        <v>10379</v>
      </c>
      <c r="I6616" s="149" t="s">
        <v>10380</v>
      </c>
      <c r="J6616" s="151">
        <v>38036</v>
      </c>
    </row>
    <row r="6617" spans="1:10" x14ac:dyDescent="0.2">
      <c r="A6617" s="149" t="s">
        <v>2920</v>
      </c>
      <c r="D6617" s="149" t="s">
        <v>10381</v>
      </c>
      <c r="E6617" s="149">
        <f t="shared" si="103"/>
        <v>30701415</v>
      </c>
      <c r="F6617" s="149" t="s">
        <v>1250</v>
      </c>
      <c r="G6617" s="149" t="s">
        <v>7020</v>
      </c>
      <c r="H6617" s="149" t="s">
        <v>10379</v>
      </c>
      <c r="I6617" s="149" t="s">
        <v>10382</v>
      </c>
      <c r="J6617" s="151">
        <v>38036</v>
      </c>
    </row>
    <row r="6618" spans="1:10" x14ac:dyDescent="0.2">
      <c r="A6618" s="149" t="s">
        <v>2920</v>
      </c>
      <c r="D6618" s="149" t="s">
        <v>10383</v>
      </c>
      <c r="E6618" s="149">
        <f t="shared" si="103"/>
        <v>30701416</v>
      </c>
      <c r="F6618" s="149" t="s">
        <v>1250</v>
      </c>
      <c r="G6618" s="149" t="s">
        <v>7020</v>
      </c>
      <c r="H6618" s="149" t="s">
        <v>10379</v>
      </c>
      <c r="I6618" s="149" t="s">
        <v>10384</v>
      </c>
      <c r="J6618" s="151">
        <v>38036</v>
      </c>
    </row>
    <row r="6619" spans="1:10" x14ac:dyDescent="0.2">
      <c r="A6619" s="149" t="s">
        <v>2920</v>
      </c>
      <c r="D6619" s="149" t="s">
        <v>10385</v>
      </c>
      <c r="E6619" s="149">
        <f t="shared" si="103"/>
        <v>30701420</v>
      </c>
      <c r="F6619" s="149" t="s">
        <v>1250</v>
      </c>
      <c r="G6619" s="149" t="s">
        <v>7020</v>
      </c>
      <c r="H6619" s="149" t="s">
        <v>10379</v>
      </c>
      <c r="I6619" s="149" t="s">
        <v>10386</v>
      </c>
      <c r="J6619" s="151">
        <v>38036</v>
      </c>
    </row>
    <row r="6620" spans="1:10" x14ac:dyDescent="0.2">
      <c r="A6620" s="149" t="s">
        <v>2920</v>
      </c>
      <c r="D6620" s="149" t="s">
        <v>10387</v>
      </c>
      <c r="E6620" s="149">
        <f t="shared" si="103"/>
        <v>30701425</v>
      </c>
      <c r="F6620" s="149" t="s">
        <v>1250</v>
      </c>
      <c r="G6620" s="149" t="s">
        <v>7020</v>
      </c>
      <c r="H6620" s="149" t="s">
        <v>10379</v>
      </c>
      <c r="I6620" s="149" t="s">
        <v>10388</v>
      </c>
      <c r="J6620" s="151">
        <v>38036</v>
      </c>
    </row>
    <row r="6621" spans="1:10" x14ac:dyDescent="0.2">
      <c r="A6621" s="149" t="s">
        <v>2920</v>
      </c>
      <c r="D6621" s="149" t="s">
        <v>10389</v>
      </c>
      <c r="E6621" s="149">
        <f t="shared" si="103"/>
        <v>30701430</v>
      </c>
      <c r="F6621" s="149" t="s">
        <v>1250</v>
      </c>
      <c r="G6621" s="149" t="s">
        <v>7020</v>
      </c>
      <c r="H6621" s="149" t="s">
        <v>10379</v>
      </c>
      <c r="I6621" s="149" t="s">
        <v>13127</v>
      </c>
      <c r="J6621" s="151">
        <v>38036</v>
      </c>
    </row>
    <row r="6622" spans="1:10" x14ac:dyDescent="0.2">
      <c r="A6622" s="149" t="s">
        <v>2920</v>
      </c>
      <c r="D6622" s="149" t="s">
        <v>13128</v>
      </c>
      <c r="E6622" s="149">
        <f t="shared" si="103"/>
        <v>30701440</v>
      </c>
      <c r="F6622" s="149" t="s">
        <v>1250</v>
      </c>
      <c r="G6622" s="149" t="s">
        <v>7020</v>
      </c>
      <c r="H6622" s="149" t="s">
        <v>10379</v>
      </c>
      <c r="I6622" s="149" t="s">
        <v>13129</v>
      </c>
      <c r="J6622" s="151">
        <v>38036</v>
      </c>
    </row>
    <row r="6623" spans="1:10" x14ac:dyDescent="0.2">
      <c r="A6623" s="149" t="s">
        <v>2920</v>
      </c>
      <c r="D6623" s="149" t="s">
        <v>13130</v>
      </c>
      <c r="E6623" s="149">
        <f t="shared" si="103"/>
        <v>30701442</v>
      </c>
      <c r="F6623" s="149" t="s">
        <v>1250</v>
      </c>
      <c r="G6623" s="149" t="s">
        <v>7020</v>
      </c>
      <c r="H6623" s="149" t="s">
        <v>10379</v>
      </c>
      <c r="I6623" s="149" t="s">
        <v>13131</v>
      </c>
      <c r="J6623" s="151">
        <v>38036</v>
      </c>
    </row>
    <row r="6624" spans="1:10" x14ac:dyDescent="0.2">
      <c r="A6624" s="149" t="s">
        <v>2920</v>
      </c>
      <c r="D6624" s="149" t="s">
        <v>13132</v>
      </c>
      <c r="E6624" s="149">
        <f t="shared" si="103"/>
        <v>30701480</v>
      </c>
      <c r="F6624" s="149" t="s">
        <v>1250</v>
      </c>
      <c r="G6624" s="149" t="s">
        <v>7020</v>
      </c>
      <c r="H6624" s="149" t="s">
        <v>10379</v>
      </c>
      <c r="I6624" s="149" t="s">
        <v>7502</v>
      </c>
      <c r="J6624" s="151">
        <v>38036</v>
      </c>
    </row>
    <row r="6625" spans="1:10" x14ac:dyDescent="0.2">
      <c r="A6625" s="149" t="s">
        <v>2920</v>
      </c>
      <c r="D6625" s="149" t="s">
        <v>13133</v>
      </c>
      <c r="E6625" s="149">
        <f t="shared" si="103"/>
        <v>30701482</v>
      </c>
      <c r="F6625" s="149" t="s">
        <v>1250</v>
      </c>
      <c r="G6625" s="149" t="s">
        <v>7020</v>
      </c>
      <c r="H6625" s="149" t="s">
        <v>10379</v>
      </c>
      <c r="I6625" s="149" t="s">
        <v>13125</v>
      </c>
      <c r="J6625" s="151">
        <v>38036</v>
      </c>
    </row>
    <row r="6626" spans="1:10" x14ac:dyDescent="0.2">
      <c r="A6626" s="149" t="s">
        <v>2920</v>
      </c>
      <c r="D6626" s="149" t="s">
        <v>13126</v>
      </c>
      <c r="E6626" s="149">
        <f t="shared" si="103"/>
        <v>30701484</v>
      </c>
      <c r="F6626" s="149" t="s">
        <v>1250</v>
      </c>
      <c r="G6626" s="149" t="s">
        <v>7020</v>
      </c>
      <c r="H6626" s="149" t="s">
        <v>10379</v>
      </c>
      <c r="I6626" s="149" t="s">
        <v>17007</v>
      </c>
      <c r="J6626" s="151">
        <v>38036</v>
      </c>
    </row>
    <row r="6627" spans="1:10" x14ac:dyDescent="0.2">
      <c r="A6627" s="149" t="s">
        <v>2920</v>
      </c>
      <c r="D6627" s="149" t="s">
        <v>17008</v>
      </c>
      <c r="E6627" s="149">
        <f t="shared" si="103"/>
        <v>30701486</v>
      </c>
      <c r="F6627" s="149" t="s">
        <v>1250</v>
      </c>
      <c r="G6627" s="149" t="s">
        <v>7020</v>
      </c>
      <c r="H6627" s="149" t="s">
        <v>10379</v>
      </c>
      <c r="I6627" s="149" t="s">
        <v>17009</v>
      </c>
      <c r="J6627" s="151">
        <v>38036</v>
      </c>
    </row>
    <row r="6628" spans="1:10" x14ac:dyDescent="0.2">
      <c r="A6628" s="149" t="s">
        <v>2920</v>
      </c>
      <c r="D6628" s="149" t="s">
        <v>17010</v>
      </c>
      <c r="E6628" s="149">
        <f t="shared" si="103"/>
        <v>30701510</v>
      </c>
      <c r="F6628" s="149" t="s">
        <v>1250</v>
      </c>
      <c r="G6628" s="149" t="s">
        <v>7020</v>
      </c>
      <c r="H6628" s="149" t="s">
        <v>17011</v>
      </c>
      <c r="I6628" s="149" t="s">
        <v>17012</v>
      </c>
      <c r="J6628" s="151">
        <v>38036</v>
      </c>
    </row>
    <row r="6629" spans="1:10" x14ac:dyDescent="0.2">
      <c r="A6629" s="149" t="s">
        <v>2920</v>
      </c>
      <c r="D6629" s="149" t="s">
        <v>17013</v>
      </c>
      <c r="E6629" s="149">
        <f t="shared" si="103"/>
        <v>30701512</v>
      </c>
      <c r="F6629" s="149" t="s">
        <v>1250</v>
      </c>
      <c r="G6629" s="149" t="s">
        <v>7020</v>
      </c>
      <c r="H6629" s="149" t="s">
        <v>17011</v>
      </c>
      <c r="I6629" s="149" t="s">
        <v>17014</v>
      </c>
      <c r="J6629" s="151">
        <v>38036</v>
      </c>
    </row>
    <row r="6630" spans="1:10" x14ac:dyDescent="0.2">
      <c r="A6630" s="149" t="s">
        <v>2920</v>
      </c>
      <c r="D6630" s="149" t="s">
        <v>17015</v>
      </c>
      <c r="E6630" s="149">
        <f t="shared" si="103"/>
        <v>30701530</v>
      </c>
      <c r="F6630" s="149" t="s">
        <v>1250</v>
      </c>
      <c r="G6630" s="149" t="s">
        <v>7020</v>
      </c>
      <c r="H6630" s="149" t="s">
        <v>17011</v>
      </c>
      <c r="I6630" s="149" t="s">
        <v>17016</v>
      </c>
      <c r="J6630" s="151">
        <v>38036</v>
      </c>
    </row>
    <row r="6631" spans="1:10" x14ac:dyDescent="0.2">
      <c r="A6631" s="149" t="s">
        <v>2920</v>
      </c>
      <c r="D6631" s="149" t="s">
        <v>17017</v>
      </c>
      <c r="E6631" s="149">
        <f t="shared" si="103"/>
        <v>30701540</v>
      </c>
      <c r="F6631" s="149" t="s">
        <v>1250</v>
      </c>
      <c r="G6631" s="149" t="s">
        <v>7020</v>
      </c>
      <c r="H6631" s="149" t="s">
        <v>17011</v>
      </c>
      <c r="I6631" s="149" t="s">
        <v>17018</v>
      </c>
      <c r="J6631" s="151">
        <v>38036</v>
      </c>
    </row>
    <row r="6632" spans="1:10" x14ac:dyDescent="0.2">
      <c r="A6632" s="149" t="s">
        <v>2920</v>
      </c>
      <c r="D6632" s="149" t="s">
        <v>17019</v>
      </c>
      <c r="E6632" s="149">
        <f t="shared" si="103"/>
        <v>30701550</v>
      </c>
      <c r="F6632" s="149" t="s">
        <v>1250</v>
      </c>
      <c r="G6632" s="149" t="s">
        <v>7020</v>
      </c>
      <c r="H6632" s="149" t="s">
        <v>17011</v>
      </c>
      <c r="I6632" s="149" t="s">
        <v>17020</v>
      </c>
      <c r="J6632" s="151">
        <v>38036</v>
      </c>
    </row>
    <row r="6633" spans="1:10" x14ac:dyDescent="0.2">
      <c r="A6633" s="149" t="s">
        <v>2920</v>
      </c>
      <c r="D6633" s="149" t="s">
        <v>17021</v>
      </c>
      <c r="E6633" s="149">
        <f t="shared" si="103"/>
        <v>30701601</v>
      </c>
      <c r="F6633" s="149" t="s">
        <v>1250</v>
      </c>
      <c r="G6633" s="149" t="s">
        <v>7020</v>
      </c>
      <c r="H6633" s="149" t="s">
        <v>17022</v>
      </c>
      <c r="I6633" s="149" t="s">
        <v>17023</v>
      </c>
      <c r="J6633" s="151">
        <v>38036</v>
      </c>
    </row>
    <row r="6634" spans="1:10" x14ac:dyDescent="0.2">
      <c r="A6634" s="149" t="s">
        <v>2920</v>
      </c>
      <c r="D6634" s="149" t="s">
        <v>17024</v>
      </c>
      <c r="E6634" s="149">
        <f t="shared" si="103"/>
        <v>30701602</v>
      </c>
      <c r="F6634" s="149" t="s">
        <v>1250</v>
      </c>
      <c r="G6634" s="149" t="s">
        <v>7020</v>
      </c>
      <c r="H6634" s="149" t="s">
        <v>17022</v>
      </c>
      <c r="I6634" s="149" t="s">
        <v>14334</v>
      </c>
      <c r="J6634" s="151">
        <v>38036</v>
      </c>
    </row>
    <row r="6635" spans="1:10" x14ac:dyDescent="0.2">
      <c r="A6635" s="149" t="s">
        <v>2920</v>
      </c>
      <c r="D6635" s="149" t="s">
        <v>14335</v>
      </c>
      <c r="E6635" s="149">
        <f t="shared" si="103"/>
        <v>30701612</v>
      </c>
      <c r="F6635" s="149" t="s">
        <v>1250</v>
      </c>
      <c r="G6635" s="149" t="s">
        <v>7020</v>
      </c>
      <c r="H6635" s="149" t="s">
        <v>17022</v>
      </c>
      <c r="I6635" s="149" t="s">
        <v>14336</v>
      </c>
      <c r="J6635" s="151">
        <v>38036</v>
      </c>
    </row>
    <row r="6636" spans="1:10" x14ac:dyDescent="0.2">
      <c r="A6636" s="149" t="s">
        <v>2920</v>
      </c>
      <c r="D6636" s="149" t="s">
        <v>14337</v>
      </c>
      <c r="E6636" s="149">
        <f t="shared" si="103"/>
        <v>30701620</v>
      </c>
      <c r="F6636" s="149" t="s">
        <v>1250</v>
      </c>
      <c r="G6636" s="149" t="s">
        <v>7020</v>
      </c>
      <c r="H6636" s="149" t="s">
        <v>17022</v>
      </c>
      <c r="I6636" s="149" t="s">
        <v>14338</v>
      </c>
      <c r="J6636" s="151">
        <v>38036</v>
      </c>
    </row>
    <row r="6637" spans="1:10" x14ac:dyDescent="0.2">
      <c r="A6637" s="149" t="s">
        <v>2920</v>
      </c>
      <c r="D6637" s="149" t="s">
        <v>14339</v>
      </c>
      <c r="E6637" s="149">
        <f t="shared" si="103"/>
        <v>30701630</v>
      </c>
      <c r="F6637" s="149" t="s">
        <v>1250</v>
      </c>
      <c r="G6637" s="149" t="s">
        <v>7020</v>
      </c>
      <c r="H6637" s="149" t="s">
        <v>17022</v>
      </c>
      <c r="I6637" s="149" t="s">
        <v>14340</v>
      </c>
      <c r="J6637" s="151">
        <v>38036</v>
      </c>
    </row>
    <row r="6638" spans="1:10" x14ac:dyDescent="0.2">
      <c r="A6638" s="149" t="s">
        <v>2920</v>
      </c>
      <c r="D6638" s="149" t="s">
        <v>14341</v>
      </c>
      <c r="E6638" s="149">
        <f t="shared" si="103"/>
        <v>30701640</v>
      </c>
      <c r="F6638" s="149" t="s">
        <v>1250</v>
      </c>
      <c r="G6638" s="149" t="s">
        <v>7020</v>
      </c>
      <c r="H6638" s="149" t="s">
        <v>14342</v>
      </c>
      <c r="I6638" s="149" t="s">
        <v>14343</v>
      </c>
      <c r="J6638" s="151">
        <v>38036</v>
      </c>
    </row>
    <row r="6639" spans="1:10" x14ac:dyDescent="0.2">
      <c r="A6639" s="149" t="s">
        <v>2920</v>
      </c>
      <c r="D6639" s="149" t="s">
        <v>14344</v>
      </c>
      <c r="E6639" s="149">
        <f t="shared" si="103"/>
        <v>30701641</v>
      </c>
      <c r="F6639" s="149" t="s">
        <v>1250</v>
      </c>
      <c r="G6639" s="149" t="s">
        <v>7020</v>
      </c>
      <c r="H6639" s="149" t="s">
        <v>14342</v>
      </c>
      <c r="I6639" s="149" t="s">
        <v>13183</v>
      </c>
      <c r="J6639" s="151">
        <v>38036</v>
      </c>
    </row>
    <row r="6640" spans="1:10" x14ac:dyDescent="0.2">
      <c r="A6640" s="149" t="s">
        <v>2920</v>
      </c>
      <c r="D6640" s="149" t="s">
        <v>13184</v>
      </c>
      <c r="E6640" s="149">
        <f t="shared" si="103"/>
        <v>30701650</v>
      </c>
      <c r="F6640" s="149" t="s">
        <v>1250</v>
      </c>
      <c r="G6640" s="149" t="s">
        <v>7020</v>
      </c>
      <c r="H6640" s="149" t="s">
        <v>14342</v>
      </c>
      <c r="I6640" s="149" t="s">
        <v>13185</v>
      </c>
      <c r="J6640" s="151">
        <v>38036</v>
      </c>
    </row>
    <row r="6641" spans="1:10" x14ac:dyDescent="0.2">
      <c r="A6641" s="149" t="s">
        <v>2920</v>
      </c>
      <c r="D6641" s="149" t="s">
        <v>13186</v>
      </c>
      <c r="E6641" s="149">
        <f t="shared" si="103"/>
        <v>30701660</v>
      </c>
      <c r="F6641" s="149" t="s">
        <v>1250</v>
      </c>
      <c r="G6641" s="149" t="s">
        <v>7020</v>
      </c>
      <c r="H6641" s="149" t="s">
        <v>14342</v>
      </c>
      <c r="I6641" s="149" t="s">
        <v>13187</v>
      </c>
      <c r="J6641" s="151">
        <v>38036</v>
      </c>
    </row>
    <row r="6642" spans="1:10" x14ac:dyDescent="0.2">
      <c r="A6642" s="149" t="s">
        <v>2920</v>
      </c>
      <c r="D6642" s="149" t="s">
        <v>13188</v>
      </c>
      <c r="E6642" s="149">
        <f t="shared" si="103"/>
        <v>30701661</v>
      </c>
      <c r="F6642" s="149" t="s">
        <v>1250</v>
      </c>
      <c r="G6642" s="149" t="s">
        <v>7020</v>
      </c>
      <c r="H6642" s="149" t="s">
        <v>14342</v>
      </c>
      <c r="I6642" s="149" t="s">
        <v>13189</v>
      </c>
      <c r="J6642" s="151">
        <v>38036</v>
      </c>
    </row>
    <row r="6643" spans="1:10" x14ac:dyDescent="0.2">
      <c r="A6643" s="149" t="s">
        <v>2920</v>
      </c>
      <c r="D6643" s="149" t="s">
        <v>13190</v>
      </c>
      <c r="E6643" s="149">
        <f t="shared" si="103"/>
        <v>30702001</v>
      </c>
      <c r="F6643" s="149" t="s">
        <v>1250</v>
      </c>
      <c r="G6643" s="149" t="s">
        <v>7020</v>
      </c>
      <c r="H6643" s="149" t="s">
        <v>13191</v>
      </c>
      <c r="I6643" s="149" t="s">
        <v>13192</v>
      </c>
    </row>
    <row r="6644" spans="1:10" x14ac:dyDescent="0.2">
      <c r="A6644" s="149" t="s">
        <v>2920</v>
      </c>
      <c r="D6644" s="149" t="s">
        <v>13193</v>
      </c>
      <c r="E6644" s="149">
        <f t="shared" si="103"/>
        <v>30702002</v>
      </c>
      <c r="F6644" s="149" t="s">
        <v>1250</v>
      </c>
      <c r="G6644" s="149" t="s">
        <v>7020</v>
      </c>
      <c r="H6644" s="149" t="s">
        <v>13191</v>
      </c>
      <c r="I6644" s="149" t="s">
        <v>13194</v>
      </c>
    </row>
    <row r="6645" spans="1:10" x14ac:dyDescent="0.2">
      <c r="A6645" s="149" t="s">
        <v>2920</v>
      </c>
      <c r="D6645" s="149" t="s">
        <v>13195</v>
      </c>
      <c r="E6645" s="149">
        <f t="shared" si="103"/>
        <v>30702003</v>
      </c>
      <c r="F6645" s="149" t="s">
        <v>1250</v>
      </c>
      <c r="G6645" s="149" t="s">
        <v>7020</v>
      </c>
      <c r="H6645" s="149" t="s">
        <v>13191</v>
      </c>
      <c r="I6645" s="149" t="s">
        <v>13196</v>
      </c>
    </row>
    <row r="6646" spans="1:10" x14ac:dyDescent="0.2">
      <c r="A6646" s="149" t="s">
        <v>2920</v>
      </c>
      <c r="D6646" s="149" t="s">
        <v>14358</v>
      </c>
      <c r="E6646" s="149">
        <f t="shared" si="103"/>
        <v>30702004</v>
      </c>
      <c r="F6646" s="149" t="s">
        <v>1250</v>
      </c>
      <c r="G6646" s="149" t="s">
        <v>7020</v>
      </c>
      <c r="H6646" s="149" t="s">
        <v>13191</v>
      </c>
      <c r="I6646" s="149" t="s">
        <v>14359</v>
      </c>
    </row>
    <row r="6647" spans="1:10" x14ac:dyDescent="0.2">
      <c r="A6647" s="149" t="s">
        <v>2920</v>
      </c>
      <c r="D6647" s="149" t="s">
        <v>14360</v>
      </c>
      <c r="E6647" s="149">
        <f t="shared" si="103"/>
        <v>30702021</v>
      </c>
      <c r="F6647" s="149" t="s">
        <v>1250</v>
      </c>
      <c r="G6647" s="149" t="s">
        <v>7020</v>
      </c>
      <c r="H6647" s="149" t="s">
        <v>13191</v>
      </c>
      <c r="I6647" s="149" t="s">
        <v>14361</v>
      </c>
    </row>
    <row r="6648" spans="1:10" x14ac:dyDescent="0.2">
      <c r="A6648" s="149" t="s">
        <v>2920</v>
      </c>
      <c r="D6648" s="149" t="s">
        <v>14362</v>
      </c>
      <c r="E6648" s="149">
        <f t="shared" si="103"/>
        <v>30702098</v>
      </c>
      <c r="F6648" s="149" t="s">
        <v>1250</v>
      </c>
      <c r="G6648" s="149" t="s">
        <v>7020</v>
      </c>
      <c r="H6648" s="149" t="s">
        <v>13191</v>
      </c>
      <c r="I6648" s="149" t="s">
        <v>6243</v>
      </c>
    </row>
    <row r="6649" spans="1:10" x14ac:dyDescent="0.2">
      <c r="A6649" s="149" t="s">
        <v>2920</v>
      </c>
      <c r="D6649" s="149" t="s">
        <v>14363</v>
      </c>
      <c r="E6649" s="149">
        <f t="shared" si="103"/>
        <v>30702099</v>
      </c>
      <c r="F6649" s="149" t="s">
        <v>1250</v>
      </c>
      <c r="G6649" s="149" t="s">
        <v>7020</v>
      </c>
      <c r="H6649" s="149" t="s">
        <v>13191</v>
      </c>
      <c r="I6649" s="149" t="s">
        <v>6243</v>
      </c>
    </row>
    <row r="6650" spans="1:10" x14ac:dyDescent="0.2">
      <c r="A6650" s="149" t="s">
        <v>2920</v>
      </c>
      <c r="D6650" s="149" t="s">
        <v>14364</v>
      </c>
      <c r="E6650" s="149">
        <f t="shared" si="103"/>
        <v>30703001</v>
      </c>
      <c r="F6650" s="149" t="s">
        <v>1250</v>
      </c>
      <c r="G6650" s="149" t="s">
        <v>7020</v>
      </c>
      <c r="H6650" s="149" t="s">
        <v>14365</v>
      </c>
      <c r="I6650" s="149" t="s">
        <v>14366</v>
      </c>
    </row>
    <row r="6651" spans="1:10" x14ac:dyDescent="0.2">
      <c r="A6651" s="149" t="s">
        <v>2920</v>
      </c>
      <c r="D6651" s="149" t="s">
        <v>14367</v>
      </c>
      <c r="E6651" s="149">
        <f t="shared" si="103"/>
        <v>30703002</v>
      </c>
      <c r="F6651" s="149" t="s">
        <v>1250</v>
      </c>
      <c r="G6651" s="149" t="s">
        <v>7020</v>
      </c>
      <c r="H6651" s="149" t="s">
        <v>14365</v>
      </c>
      <c r="I6651" s="149" t="s">
        <v>14368</v>
      </c>
    </row>
    <row r="6652" spans="1:10" x14ac:dyDescent="0.2">
      <c r="A6652" s="149" t="s">
        <v>2920</v>
      </c>
      <c r="B6652" s="152" t="s">
        <v>2902</v>
      </c>
      <c r="C6652" s="149" t="s">
        <v>14369</v>
      </c>
      <c r="D6652" s="149" t="s">
        <v>14370</v>
      </c>
      <c r="E6652" s="149">
        <f t="shared" si="103"/>
        <v>30703096</v>
      </c>
      <c r="F6652" s="149" t="s">
        <v>1250</v>
      </c>
      <c r="G6652" s="149" t="s">
        <v>7020</v>
      </c>
      <c r="H6652" s="149" t="s">
        <v>14365</v>
      </c>
      <c r="I6652" s="149" t="s">
        <v>14371</v>
      </c>
    </row>
    <row r="6653" spans="1:10" x14ac:dyDescent="0.2">
      <c r="A6653" s="149" t="s">
        <v>2920</v>
      </c>
      <c r="B6653" s="152" t="s">
        <v>2902</v>
      </c>
      <c r="C6653" s="149" t="s">
        <v>14369</v>
      </c>
      <c r="D6653" s="149" t="s">
        <v>14372</v>
      </c>
      <c r="E6653" s="149">
        <f t="shared" si="103"/>
        <v>30703097</v>
      </c>
      <c r="F6653" s="149" t="s">
        <v>1250</v>
      </c>
      <c r="G6653" s="149" t="s">
        <v>7020</v>
      </c>
      <c r="H6653" s="149" t="s">
        <v>14365</v>
      </c>
      <c r="I6653" s="149" t="s">
        <v>14371</v>
      </c>
    </row>
    <row r="6654" spans="1:10" x14ac:dyDescent="0.2">
      <c r="A6654" s="149" t="s">
        <v>2920</v>
      </c>
      <c r="B6654" s="152" t="s">
        <v>2902</v>
      </c>
      <c r="C6654" s="149" t="s">
        <v>14369</v>
      </c>
      <c r="D6654" s="149" t="s">
        <v>14373</v>
      </c>
      <c r="E6654" s="149">
        <f t="shared" si="103"/>
        <v>30703098</v>
      </c>
      <c r="F6654" s="149" t="s">
        <v>1250</v>
      </c>
      <c r="G6654" s="149" t="s">
        <v>7020</v>
      </c>
      <c r="H6654" s="149" t="s">
        <v>14365</v>
      </c>
      <c r="I6654" s="149" t="s">
        <v>14371</v>
      </c>
    </row>
    <row r="6655" spans="1:10" x14ac:dyDescent="0.2">
      <c r="A6655" s="149" t="s">
        <v>2920</v>
      </c>
      <c r="D6655" s="149" t="s">
        <v>14369</v>
      </c>
      <c r="E6655" s="149">
        <f t="shared" si="103"/>
        <v>30703099</v>
      </c>
      <c r="F6655" s="149" t="s">
        <v>1250</v>
      </c>
      <c r="G6655" s="149" t="s">
        <v>7020</v>
      </c>
      <c r="H6655" s="149" t="s">
        <v>14365</v>
      </c>
      <c r="I6655" s="149" t="s">
        <v>14371</v>
      </c>
    </row>
    <row r="6656" spans="1:10" x14ac:dyDescent="0.2">
      <c r="A6656" s="149" t="s">
        <v>2920</v>
      </c>
      <c r="D6656" s="149" t="s">
        <v>14374</v>
      </c>
      <c r="E6656" s="149">
        <f t="shared" si="103"/>
        <v>30704001</v>
      </c>
      <c r="F6656" s="149" t="s">
        <v>1250</v>
      </c>
      <c r="G6656" s="149" t="s">
        <v>7020</v>
      </c>
      <c r="H6656" s="149" t="s">
        <v>14375</v>
      </c>
      <c r="I6656" s="149" t="s">
        <v>14376</v>
      </c>
    </row>
    <row r="6657" spans="1:9" x14ac:dyDescent="0.2">
      <c r="A6657" s="149" t="s">
        <v>2920</v>
      </c>
      <c r="D6657" s="149" t="s">
        <v>14377</v>
      </c>
      <c r="E6657" s="149">
        <f t="shared" si="103"/>
        <v>30704002</v>
      </c>
      <c r="F6657" s="149" t="s">
        <v>1250</v>
      </c>
      <c r="G6657" s="149" t="s">
        <v>7020</v>
      </c>
      <c r="H6657" s="149" t="s">
        <v>14375</v>
      </c>
      <c r="I6657" s="149" t="s">
        <v>14378</v>
      </c>
    </row>
    <row r="6658" spans="1:9" x14ac:dyDescent="0.2">
      <c r="A6658" s="149" t="s">
        <v>2920</v>
      </c>
      <c r="D6658" s="149" t="s">
        <v>14379</v>
      </c>
      <c r="E6658" s="149">
        <f t="shared" ref="E6658:E6721" si="104">VALUE(D6658)</f>
        <v>30704003</v>
      </c>
      <c r="F6658" s="149" t="s">
        <v>1250</v>
      </c>
      <c r="G6658" s="149" t="s">
        <v>7020</v>
      </c>
      <c r="H6658" s="149" t="s">
        <v>14375</v>
      </c>
      <c r="I6658" s="149" t="s">
        <v>6790</v>
      </c>
    </row>
    <row r="6659" spans="1:9" x14ac:dyDescent="0.2">
      <c r="A6659" s="149" t="s">
        <v>2920</v>
      </c>
      <c r="D6659" s="149" t="s">
        <v>14380</v>
      </c>
      <c r="E6659" s="149">
        <f t="shared" si="104"/>
        <v>30704004</v>
      </c>
      <c r="F6659" s="149" t="s">
        <v>1250</v>
      </c>
      <c r="G6659" s="149" t="s">
        <v>7020</v>
      </c>
      <c r="H6659" s="149" t="s">
        <v>14375</v>
      </c>
      <c r="I6659" s="149" t="s">
        <v>1275</v>
      </c>
    </row>
    <row r="6660" spans="1:9" x14ac:dyDescent="0.2">
      <c r="A6660" s="149" t="s">
        <v>2920</v>
      </c>
      <c r="D6660" s="149" t="s">
        <v>14381</v>
      </c>
      <c r="E6660" s="149">
        <f t="shared" si="104"/>
        <v>30704005</v>
      </c>
      <c r="F6660" s="149" t="s">
        <v>1250</v>
      </c>
      <c r="G6660" s="149" t="s">
        <v>7020</v>
      </c>
      <c r="H6660" s="149" t="s">
        <v>14375</v>
      </c>
      <c r="I6660" s="149" t="s">
        <v>14382</v>
      </c>
    </row>
    <row r="6661" spans="1:9" x14ac:dyDescent="0.2">
      <c r="A6661" s="149" t="s">
        <v>2920</v>
      </c>
      <c r="D6661" s="149" t="s">
        <v>14383</v>
      </c>
      <c r="E6661" s="149">
        <f t="shared" si="104"/>
        <v>30788801</v>
      </c>
      <c r="F6661" s="149" t="s">
        <v>1250</v>
      </c>
      <c r="G6661" s="149" t="s">
        <v>7020</v>
      </c>
      <c r="H6661" s="149" t="s">
        <v>6493</v>
      </c>
      <c r="I6661" s="149" t="s">
        <v>8831</v>
      </c>
    </row>
    <row r="6662" spans="1:9" x14ac:dyDescent="0.2">
      <c r="A6662" s="149" t="s">
        <v>2920</v>
      </c>
      <c r="D6662" s="149" t="s">
        <v>14384</v>
      </c>
      <c r="E6662" s="149">
        <f t="shared" si="104"/>
        <v>30788802</v>
      </c>
      <c r="F6662" s="149" t="s">
        <v>1250</v>
      </c>
      <c r="G6662" s="149" t="s">
        <v>7020</v>
      </c>
      <c r="H6662" s="149" t="s">
        <v>6493</v>
      </c>
      <c r="I6662" s="149" t="s">
        <v>8831</v>
      </c>
    </row>
    <row r="6663" spans="1:9" x14ac:dyDescent="0.2">
      <c r="A6663" s="149" t="s">
        <v>2920</v>
      </c>
      <c r="D6663" s="149" t="s">
        <v>14385</v>
      </c>
      <c r="E6663" s="149">
        <f t="shared" si="104"/>
        <v>30788803</v>
      </c>
      <c r="F6663" s="149" t="s">
        <v>1250</v>
      </c>
      <c r="G6663" s="149" t="s">
        <v>7020</v>
      </c>
      <c r="H6663" s="149" t="s">
        <v>6493</v>
      </c>
      <c r="I6663" s="149" t="s">
        <v>8831</v>
      </c>
    </row>
    <row r="6664" spans="1:9" x14ac:dyDescent="0.2">
      <c r="A6664" s="149" t="s">
        <v>2920</v>
      </c>
      <c r="D6664" s="149" t="s">
        <v>14386</v>
      </c>
      <c r="E6664" s="149">
        <f t="shared" si="104"/>
        <v>30788804</v>
      </c>
      <c r="F6664" s="149" t="s">
        <v>1250</v>
      </c>
      <c r="G6664" s="149" t="s">
        <v>7020</v>
      </c>
      <c r="H6664" s="149" t="s">
        <v>6493</v>
      </c>
      <c r="I6664" s="149" t="s">
        <v>8831</v>
      </c>
    </row>
    <row r="6665" spans="1:9" x14ac:dyDescent="0.2">
      <c r="A6665" s="149" t="s">
        <v>2920</v>
      </c>
      <c r="D6665" s="149" t="s">
        <v>14387</v>
      </c>
      <c r="E6665" s="149">
        <f t="shared" si="104"/>
        <v>30788805</v>
      </c>
      <c r="F6665" s="149" t="s">
        <v>1250</v>
      </c>
      <c r="G6665" s="149" t="s">
        <v>7020</v>
      </c>
      <c r="H6665" s="149" t="s">
        <v>6493</v>
      </c>
      <c r="I6665" s="149" t="s">
        <v>8831</v>
      </c>
    </row>
    <row r="6666" spans="1:9" x14ac:dyDescent="0.2">
      <c r="A6666" s="149" t="s">
        <v>2920</v>
      </c>
      <c r="D6666" s="149" t="s">
        <v>14388</v>
      </c>
      <c r="E6666" s="149">
        <f t="shared" si="104"/>
        <v>30788898</v>
      </c>
      <c r="F6666" s="149" t="s">
        <v>1250</v>
      </c>
      <c r="G6666" s="149" t="s">
        <v>7020</v>
      </c>
      <c r="H6666" s="149" t="s">
        <v>6493</v>
      </c>
      <c r="I6666" s="149" t="s">
        <v>8831</v>
      </c>
    </row>
    <row r="6667" spans="1:9" x14ac:dyDescent="0.2">
      <c r="A6667" s="149" t="s">
        <v>2920</v>
      </c>
      <c r="D6667" s="149" t="s">
        <v>14389</v>
      </c>
      <c r="E6667" s="149">
        <f t="shared" si="104"/>
        <v>30790001</v>
      </c>
      <c r="F6667" s="149" t="s">
        <v>1250</v>
      </c>
      <c r="G6667" s="149" t="s">
        <v>7020</v>
      </c>
      <c r="H6667" s="149" t="s">
        <v>2947</v>
      </c>
      <c r="I6667" s="149" t="s">
        <v>2948</v>
      </c>
    </row>
    <row r="6668" spans="1:9" x14ac:dyDescent="0.2">
      <c r="A6668" s="149" t="s">
        <v>2920</v>
      </c>
      <c r="D6668" s="149" t="s">
        <v>14390</v>
      </c>
      <c r="E6668" s="149">
        <f t="shared" si="104"/>
        <v>30790002</v>
      </c>
      <c r="F6668" s="149" t="s">
        <v>1250</v>
      </c>
      <c r="G6668" s="149" t="s">
        <v>7020</v>
      </c>
      <c r="H6668" s="149" t="s">
        <v>2947</v>
      </c>
      <c r="I6668" s="149" t="s">
        <v>2951</v>
      </c>
    </row>
    <row r="6669" spans="1:9" x14ac:dyDescent="0.2">
      <c r="A6669" s="149" t="s">
        <v>2920</v>
      </c>
      <c r="D6669" s="149" t="s">
        <v>14391</v>
      </c>
      <c r="E6669" s="149">
        <f t="shared" si="104"/>
        <v>30790003</v>
      </c>
      <c r="F6669" s="149" t="s">
        <v>1250</v>
      </c>
      <c r="G6669" s="149" t="s">
        <v>7020</v>
      </c>
      <c r="H6669" s="149" t="s">
        <v>2947</v>
      </c>
      <c r="I6669" s="149" t="s">
        <v>2953</v>
      </c>
    </row>
    <row r="6670" spans="1:9" x14ac:dyDescent="0.2">
      <c r="A6670" s="149" t="s">
        <v>2920</v>
      </c>
      <c r="D6670" s="149" t="s">
        <v>14392</v>
      </c>
      <c r="E6670" s="149">
        <f t="shared" si="104"/>
        <v>30790011</v>
      </c>
      <c r="F6670" s="149" t="s">
        <v>1250</v>
      </c>
      <c r="G6670" s="149" t="s">
        <v>7020</v>
      </c>
      <c r="H6670" s="149" t="s">
        <v>2947</v>
      </c>
      <c r="I6670" s="149" t="s">
        <v>316</v>
      </c>
    </row>
    <row r="6671" spans="1:9" x14ac:dyDescent="0.2">
      <c r="A6671" s="149" t="s">
        <v>2920</v>
      </c>
      <c r="D6671" s="149" t="s">
        <v>14393</v>
      </c>
      <c r="E6671" s="149">
        <f t="shared" si="104"/>
        <v>30790012</v>
      </c>
      <c r="F6671" s="149" t="s">
        <v>1250</v>
      </c>
      <c r="G6671" s="149" t="s">
        <v>7020</v>
      </c>
      <c r="H6671" s="149" t="s">
        <v>2947</v>
      </c>
      <c r="I6671" s="149" t="s">
        <v>318</v>
      </c>
    </row>
    <row r="6672" spans="1:9" x14ac:dyDescent="0.2">
      <c r="A6672" s="149" t="s">
        <v>2920</v>
      </c>
      <c r="D6672" s="149" t="s">
        <v>14394</v>
      </c>
      <c r="E6672" s="149">
        <f t="shared" si="104"/>
        <v>30790013</v>
      </c>
      <c r="F6672" s="149" t="s">
        <v>1250</v>
      </c>
      <c r="G6672" s="149" t="s">
        <v>7020</v>
      </c>
      <c r="H6672" s="149" t="s">
        <v>2947</v>
      </c>
      <c r="I6672" s="149" t="s">
        <v>320</v>
      </c>
    </row>
    <row r="6673" spans="1:12" x14ac:dyDescent="0.2">
      <c r="A6673" s="149" t="s">
        <v>2920</v>
      </c>
      <c r="D6673" s="149" t="s">
        <v>14395</v>
      </c>
      <c r="E6673" s="149">
        <f t="shared" si="104"/>
        <v>30790014</v>
      </c>
      <c r="F6673" s="149" t="s">
        <v>1250</v>
      </c>
      <c r="G6673" s="149" t="s">
        <v>7020</v>
      </c>
      <c r="H6673" s="149" t="s">
        <v>2947</v>
      </c>
      <c r="I6673" s="149" t="s">
        <v>322</v>
      </c>
    </row>
    <row r="6674" spans="1:12" x14ac:dyDescent="0.2">
      <c r="A6674" s="149" t="s">
        <v>2920</v>
      </c>
      <c r="D6674" s="149" t="s">
        <v>14396</v>
      </c>
      <c r="E6674" s="149">
        <f t="shared" si="104"/>
        <v>30790021</v>
      </c>
      <c r="F6674" s="149" t="s">
        <v>1250</v>
      </c>
      <c r="G6674" s="149" t="s">
        <v>7020</v>
      </c>
      <c r="H6674" s="149" t="s">
        <v>2947</v>
      </c>
      <c r="I6674" s="149" t="s">
        <v>324</v>
      </c>
      <c r="K6674" s="151"/>
      <c r="L6674" s="149"/>
    </row>
    <row r="6675" spans="1:12" x14ac:dyDescent="0.2">
      <c r="A6675" s="149" t="s">
        <v>2920</v>
      </c>
      <c r="D6675" s="149" t="s">
        <v>14397</v>
      </c>
      <c r="E6675" s="149">
        <f t="shared" si="104"/>
        <v>30790022</v>
      </c>
      <c r="F6675" s="149" t="s">
        <v>1250</v>
      </c>
      <c r="G6675" s="149" t="s">
        <v>7020</v>
      </c>
      <c r="H6675" s="149" t="s">
        <v>2947</v>
      </c>
      <c r="I6675" s="149" t="s">
        <v>5924</v>
      </c>
      <c r="K6675" s="151">
        <v>36265</v>
      </c>
      <c r="L6675" s="149" t="s">
        <v>8198</v>
      </c>
    </row>
    <row r="6676" spans="1:12" x14ac:dyDescent="0.2">
      <c r="A6676" s="149" t="s">
        <v>2920</v>
      </c>
      <c r="D6676" s="149" t="s">
        <v>14398</v>
      </c>
      <c r="E6676" s="149">
        <f t="shared" si="104"/>
        <v>30790023</v>
      </c>
      <c r="F6676" s="149" t="s">
        <v>1250</v>
      </c>
      <c r="G6676" s="149" t="s">
        <v>7020</v>
      </c>
      <c r="H6676" s="149" t="s">
        <v>2947</v>
      </c>
      <c r="I6676" s="149" t="s">
        <v>5926</v>
      </c>
    </row>
    <row r="6677" spans="1:12" x14ac:dyDescent="0.2">
      <c r="A6677" s="149" t="s">
        <v>2920</v>
      </c>
      <c r="D6677" s="149" t="s">
        <v>14399</v>
      </c>
      <c r="E6677" s="149">
        <f t="shared" si="104"/>
        <v>30790024</v>
      </c>
      <c r="F6677" s="149" t="s">
        <v>1250</v>
      </c>
      <c r="G6677" s="149" t="s">
        <v>7020</v>
      </c>
      <c r="H6677" s="149" t="s">
        <v>2947</v>
      </c>
      <c r="I6677" s="149" t="s">
        <v>10540</v>
      </c>
    </row>
    <row r="6678" spans="1:12" x14ac:dyDescent="0.2">
      <c r="A6678" s="149" t="s">
        <v>2920</v>
      </c>
      <c r="D6678" s="149" t="s">
        <v>15964</v>
      </c>
      <c r="E6678" s="149">
        <f t="shared" si="104"/>
        <v>30799901</v>
      </c>
      <c r="F6678" s="149" t="s">
        <v>1250</v>
      </c>
      <c r="G6678" s="149" t="s">
        <v>7020</v>
      </c>
      <c r="H6678" s="149" t="s">
        <v>6243</v>
      </c>
      <c r="I6678" s="149" t="s">
        <v>15965</v>
      </c>
    </row>
    <row r="6679" spans="1:12" x14ac:dyDescent="0.2">
      <c r="A6679" s="149" t="s">
        <v>2920</v>
      </c>
      <c r="D6679" s="149" t="s">
        <v>15966</v>
      </c>
      <c r="E6679" s="149">
        <f t="shared" si="104"/>
        <v>30799998</v>
      </c>
      <c r="F6679" s="149" t="s">
        <v>1250</v>
      </c>
      <c r="G6679" s="149" t="s">
        <v>7020</v>
      </c>
      <c r="H6679" s="149" t="s">
        <v>6243</v>
      </c>
      <c r="I6679" s="149" t="s">
        <v>6243</v>
      </c>
    </row>
    <row r="6680" spans="1:12" x14ac:dyDescent="0.2">
      <c r="A6680" s="149" t="s">
        <v>2920</v>
      </c>
      <c r="D6680" s="149" t="s">
        <v>15967</v>
      </c>
      <c r="E6680" s="149">
        <f t="shared" si="104"/>
        <v>30799999</v>
      </c>
      <c r="F6680" s="149" t="s">
        <v>1250</v>
      </c>
      <c r="G6680" s="149" t="s">
        <v>7020</v>
      </c>
      <c r="H6680" s="149" t="s">
        <v>6243</v>
      </c>
      <c r="I6680" s="149" t="s">
        <v>10012</v>
      </c>
    </row>
    <row r="6681" spans="1:12" x14ac:dyDescent="0.2">
      <c r="A6681" s="149" t="s">
        <v>2920</v>
      </c>
      <c r="D6681" s="149" t="s">
        <v>15968</v>
      </c>
      <c r="E6681" s="149">
        <f t="shared" si="104"/>
        <v>30800101</v>
      </c>
      <c r="F6681" s="149" t="s">
        <v>1250</v>
      </c>
      <c r="G6681" s="149" t="s">
        <v>15969</v>
      </c>
      <c r="H6681" s="149" t="s">
        <v>15949</v>
      </c>
      <c r="I6681" s="149" t="s">
        <v>15950</v>
      </c>
    </row>
    <row r="6682" spans="1:12" x14ac:dyDescent="0.2">
      <c r="A6682" s="149" t="s">
        <v>2920</v>
      </c>
      <c r="D6682" s="149" t="s">
        <v>15951</v>
      </c>
      <c r="E6682" s="149">
        <f t="shared" si="104"/>
        <v>30800102</v>
      </c>
      <c r="F6682" s="149" t="s">
        <v>1250</v>
      </c>
      <c r="G6682" s="149" t="s">
        <v>15969</v>
      </c>
      <c r="H6682" s="149" t="s">
        <v>15949</v>
      </c>
      <c r="I6682" s="149" t="s">
        <v>15952</v>
      </c>
    </row>
    <row r="6683" spans="1:12" x14ac:dyDescent="0.2">
      <c r="A6683" s="149" t="s">
        <v>2920</v>
      </c>
      <c r="D6683" s="149" t="s">
        <v>15953</v>
      </c>
      <c r="E6683" s="149">
        <f t="shared" si="104"/>
        <v>30800103</v>
      </c>
      <c r="F6683" s="149" t="s">
        <v>1250</v>
      </c>
      <c r="G6683" s="149" t="s">
        <v>15969</v>
      </c>
      <c r="H6683" s="149" t="s">
        <v>15949</v>
      </c>
      <c r="I6683" s="149" t="s">
        <v>15954</v>
      </c>
    </row>
    <row r="6684" spans="1:12" x14ac:dyDescent="0.2">
      <c r="A6684" s="149" t="s">
        <v>2920</v>
      </c>
      <c r="D6684" s="149" t="s">
        <v>15955</v>
      </c>
      <c r="E6684" s="149">
        <f t="shared" si="104"/>
        <v>30800104</v>
      </c>
      <c r="F6684" s="149" t="s">
        <v>1250</v>
      </c>
      <c r="G6684" s="149" t="s">
        <v>15969</v>
      </c>
      <c r="H6684" s="149" t="s">
        <v>15949</v>
      </c>
      <c r="I6684" s="149" t="s">
        <v>15956</v>
      </c>
    </row>
    <row r="6685" spans="1:12" x14ac:dyDescent="0.2">
      <c r="A6685" s="149" t="s">
        <v>2920</v>
      </c>
      <c r="D6685" s="149" t="s">
        <v>15957</v>
      </c>
      <c r="E6685" s="149">
        <f t="shared" si="104"/>
        <v>30800105</v>
      </c>
      <c r="F6685" s="149" t="s">
        <v>1250</v>
      </c>
      <c r="G6685" s="149" t="s">
        <v>15969</v>
      </c>
      <c r="H6685" s="149" t="s">
        <v>15949</v>
      </c>
      <c r="I6685" s="149" t="s">
        <v>15958</v>
      </c>
    </row>
    <row r="6686" spans="1:12" x14ac:dyDescent="0.2">
      <c r="A6686" s="149" t="s">
        <v>2920</v>
      </c>
      <c r="D6686" s="149" t="s">
        <v>15959</v>
      </c>
      <c r="E6686" s="149">
        <f t="shared" si="104"/>
        <v>30800106</v>
      </c>
      <c r="F6686" s="149" t="s">
        <v>1250</v>
      </c>
      <c r="G6686" s="149" t="s">
        <v>15969</v>
      </c>
      <c r="H6686" s="149" t="s">
        <v>15949</v>
      </c>
      <c r="I6686" s="149" t="s">
        <v>15960</v>
      </c>
    </row>
    <row r="6687" spans="1:12" x14ac:dyDescent="0.2">
      <c r="A6687" s="149" t="s">
        <v>2920</v>
      </c>
      <c r="D6687" s="149" t="s">
        <v>15961</v>
      </c>
      <c r="E6687" s="149">
        <f t="shared" si="104"/>
        <v>30800107</v>
      </c>
      <c r="F6687" s="149" t="s">
        <v>1250</v>
      </c>
      <c r="G6687" s="149" t="s">
        <v>15969</v>
      </c>
      <c r="H6687" s="149" t="s">
        <v>15949</v>
      </c>
      <c r="I6687" s="149" t="s">
        <v>15962</v>
      </c>
    </row>
    <row r="6688" spans="1:12" x14ac:dyDescent="0.2">
      <c r="A6688" s="149" t="s">
        <v>2920</v>
      </c>
      <c r="D6688" s="149" t="s">
        <v>15963</v>
      </c>
      <c r="E6688" s="149">
        <f t="shared" si="104"/>
        <v>30800108</v>
      </c>
      <c r="F6688" s="149" t="s">
        <v>1250</v>
      </c>
      <c r="G6688" s="149" t="s">
        <v>15969</v>
      </c>
      <c r="H6688" s="149" t="s">
        <v>15949</v>
      </c>
      <c r="I6688" s="149" t="s">
        <v>13258</v>
      </c>
    </row>
    <row r="6689" spans="1:12" x14ac:dyDescent="0.2">
      <c r="A6689" s="149" t="s">
        <v>2920</v>
      </c>
      <c r="D6689" s="149" t="s">
        <v>13259</v>
      </c>
      <c r="E6689" s="149">
        <f t="shared" si="104"/>
        <v>30800109</v>
      </c>
      <c r="F6689" s="149" t="s">
        <v>1250</v>
      </c>
      <c r="G6689" s="149" t="s">
        <v>15969</v>
      </c>
      <c r="H6689" s="149" t="s">
        <v>15949</v>
      </c>
      <c r="I6689" s="149" t="s">
        <v>13260</v>
      </c>
    </row>
    <row r="6690" spans="1:12" x14ac:dyDescent="0.2">
      <c r="A6690" s="149" t="s">
        <v>2920</v>
      </c>
      <c r="D6690" s="149" t="s">
        <v>13261</v>
      </c>
      <c r="E6690" s="149">
        <f t="shared" si="104"/>
        <v>30800110</v>
      </c>
      <c r="F6690" s="149" t="s">
        <v>1250</v>
      </c>
      <c r="G6690" s="149" t="s">
        <v>15969</v>
      </c>
      <c r="H6690" s="149" t="s">
        <v>15949</v>
      </c>
      <c r="I6690" s="149" t="s">
        <v>13262</v>
      </c>
    </row>
    <row r="6691" spans="1:12" x14ac:dyDescent="0.2">
      <c r="A6691" s="149" t="s">
        <v>2920</v>
      </c>
      <c r="D6691" s="149" t="s">
        <v>13263</v>
      </c>
      <c r="E6691" s="149">
        <f t="shared" si="104"/>
        <v>30800111</v>
      </c>
      <c r="F6691" s="149" t="s">
        <v>1250</v>
      </c>
      <c r="G6691" s="149" t="s">
        <v>15969</v>
      </c>
      <c r="H6691" s="149" t="s">
        <v>15949</v>
      </c>
      <c r="I6691" s="149" t="s">
        <v>13264</v>
      </c>
    </row>
    <row r="6692" spans="1:12" x14ac:dyDescent="0.2">
      <c r="A6692" s="149" t="s">
        <v>2920</v>
      </c>
      <c r="D6692" s="149" t="s">
        <v>13265</v>
      </c>
      <c r="E6692" s="149">
        <f t="shared" si="104"/>
        <v>30800112</v>
      </c>
      <c r="F6692" s="149" t="s">
        <v>1250</v>
      </c>
      <c r="G6692" s="149" t="s">
        <v>15969</v>
      </c>
      <c r="H6692" s="149" t="s">
        <v>15949</v>
      </c>
      <c r="I6692" s="149" t="s">
        <v>6384</v>
      </c>
    </row>
    <row r="6693" spans="1:12" x14ac:dyDescent="0.2">
      <c r="A6693" s="149" t="s">
        <v>2920</v>
      </c>
      <c r="D6693" s="149" t="s">
        <v>13266</v>
      </c>
      <c r="E6693" s="149">
        <f t="shared" si="104"/>
        <v>30800113</v>
      </c>
      <c r="F6693" s="149" t="s">
        <v>1250</v>
      </c>
      <c r="G6693" s="149" t="s">
        <v>15969</v>
      </c>
      <c r="H6693" s="149" t="s">
        <v>15949</v>
      </c>
      <c r="I6693" s="149" t="s">
        <v>13267</v>
      </c>
    </row>
    <row r="6694" spans="1:12" x14ac:dyDescent="0.2">
      <c r="A6694" s="149" t="s">
        <v>2920</v>
      </c>
      <c r="D6694" s="149" t="s">
        <v>13268</v>
      </c>
      <c r="E6694" s="149">
        <f t="shared" si="104"/>
        <v>30800114</v>
      </c>
      <c r="F6694" s="149" t="s">
        <v>1250</v>
      </c>
      <c r="G6694" s="149" t="s">
        <v>15969</v>
      </c>
      <c r="H6694" s="149" t="s">
        <v>15949</v>
      </c>
      <c r="I6694" s="149" t="s">
        <v>13269</v>
      </c>
    </row>
    <row r="6695" spans="1:12" x14ac:dyDescent="0.2">
      <c r="A6695" s="149" t="s">
        <v>2920</v>
      </c>
      <c r="D6695" s="149" t="s">
        <v>13270</v>
      </c>
      <c r="E6695" s="149">
        <f t="shared" si="104"/>
        <v>30800115</v>
      </c>
      <c r="F6695" s="149" t="s">
        <v>1250</v>
      </c>
      <c r="G6695" s="149" t="s">
        <v>15969</v>
      </c>
      <c r="H6695" s="149" t="s">
        <v>15949</v>
      </c>
      <c r="I6695" s="149" t="s">
        <v>13271</v>
      </c>
    </row>
    <row r="6696" spans="1:12" x14ac:dyDescent="0.2">
      <c r="A6696" s="149" t="s">
        <v>2920</v>
      </c>
      <c r="D6696" s="149" t="s">
        <v>13272</v>
      </c>
      <c r="E6696" s="149">
        <f t="shared" si="104"/>
        <v>30800116</v>
      </c>
      <c r="F6696" s="149" t="s">
        <v>1250</v>
      </c>
      <c r="G6696" s="149" t="s">
        <v>15969</v>
      </c>
      <c r="H6696" s="149" t="s">
        <v>15949</v>
      </c>
      <c r="I6696" s="149" t="s">
        <v>13273</v>
      </c>
    </row>
    <row r="6697" spans="1:12" x14ac:dyDescent="0.2">
      <c r="A6697" s="149" t="s">
        <v>2920</v>
      </c>
      <c r="D6697" s="149" t="s">
        <v>13274</v>
      </c>
      <c r="E6697" s="149">
        <f t="shared" si="104"/>
        <v>30800117</v>
      </c>
      <c r="F6697" s="149" t="s">
        <v>1250</v>
      </c>
      <c r="G6697" s="149" t="s">
        <v>15969</v>
      </c>
      <c r="H6697" s="149" t="s">
        <v>15949</v>
      </c>
      <c r="I6697" s="149" t="s">
        <v>10821</v>
      </c>
    </row>
    <row r="6698" spans="1:12" x14ac:dyDescent="0.2">
      <c r="A6698" s="149" t="s">
        <v>2920</v>
      </c>
      <c r="B6698" s="152" t="s">
        <v>2902</v>
      </c>
      <c r="C6698" s="149" t="s">
        <v>15968</v>
      </c>
      <c r="D6698" s="149" t="s">
        <v>13275</v>
      </c>
      <c r="E6698" s="149">
        <f t="shared" si="104"/>
        <v>30800120</v>
      </c>
      <c r="F6698" s="149" t="s">
        <v>1250</v>
      </c>
      <c r="G6698" s="149" t="s">
        <v>15969</v>
      </c>
      <c r="H6698" s="149" t="s">
        <v>15949</v>
      </c>
      <c r="I6698" s="149" t="s">
        <v>15950</v>
      </c>
      <c r="K6698" s="151">
        <v>37466</v>
      </c>
      <c r="L6698" s="149" t="s">
        <v>13276</v>
      </c>
    </row>
    <row r="6699" spans="1:12" x14ac:dyDescent="0.2">
      <c r="A6699" s="149" t="s">
        <v>2920</v>
      </c>
      <c r="B6699" s="152" t="s">
        <v>2902</v>
      </c>
      <c r="C6699" s="149" t="s">
        <v>15957</v>
      </c>
      <c r="D6699" s="149" t="s">
        <v>13277</v>
      </c>
      <c r="E6699" s="149">
        <f t="shared" si="104"/>
        <v>30800121</v>
      </c>
      <c r="F6699" s="149" t="s">
        <v>1250</v>
      </c>
      <c r="G6699" s="149" t="s">
        <v>15969</v>
      </c>
      <c r="H6699" s="149" t="s">
        <v>15949</v>
      </c>
      <c r="I6699" s="149" t="s">
        <v>15958</v>
      </c>
      <c r="K6699" s="151">
        <v>37466</v>
      </c>
      <c r="L6699" s="149" t="s">
        <v>13276</v>
      </c>
    </row>
    <row r="6700" spans="1:12" x14ac:dyDescent="0.2">
      <c r="A6700" s="149" t="s">
        <v>2920</v>
      </c>
      <c r="B6700" s="152" t="s">
        <v>2902</v>
      </c>
      <c r="C6700" s="149" t="s">
        <v>15951</v>
      </c>
      <c r="D6700" s="149" t="s">
        <v>13278</v>
      </c>
      <c r="E6700" s="149">
        <f t="shared" si="104"/>
        <v>30800122</v>
      </c>
      <c r="F6700" s="149" t="s">
        <v>1250</v>
      </c>
      <c r="G6700" s="149" t="s">
        <v>15969</v>
      </c>
      <c r="H6700" s="149" t="s">
        <v>15949</v>
      </c>
      <c r="I6700" s="149" t="s">
        <v>15952</v>
      </c>
      <c r="K6700" s="151">
        <v>37466</v>
      </c>
      <c r="L6700" s="149" t="s">
        <v>13276</v>
      </c>
    </row>
    <row r="6701" spans="1:12" x14ac:dyDescent="0.2">
      <c r="A6701" s="149" t="s">
        <v>2920</v>
      </c>
      <c r="B6701" s="152" t="s">
        <v>2902</v>
      </c>
      <c r="C6701" s="149" t="s">
        <v>15959</v>
      </c>
      <c r="D6701" s="149" t="s">
        <v>13279</v>
      </c>
      <c r="E6701" s="149">
        <f t="shared" si="104"/>
        <v>30800123</v>
      </c>
      <c r="F6701" s="149" t="s">
        <v>1250</v>
      </c>
      <c r="G6701" s="149" t="s">
        <v>15969</v>
      </c>
      <c r="H6701" s="149" t="s">
        <v>15949</v>
      </c>
      <c r="I6701" s="149" t="s">
        <v>15960</v>
      </c>
      <c r="K6701" s="151">
        <v>37466</v>
      </c>
      <c r="L6701" s="149" t="s">
        <v>13276</v>
      </c>
    </row>
    <row r="6702" spans="1:12" x14ac:dyDescent="0.2">
      <c r="A6702" s="149" t="s">
        <v>2920</v>
      </c>
      <c r="B6702" s="152" t="s">
        <v>2902</v>
      </c>
      <c r="C6702" s="149" t="s">
        <v>15953</v>
      </c>
      <c r="D6702" s="149" t="s">
        <v>13280</v>
      </c>
      <c r="E6702" s="149">
        <f t="shared" si="104"/>
        <v>30800124</v>
      </c>
      <c r="F6702" s="149" t="s">
        <v>1250</v>
      </c>
      <c r="G6702" s="149" t="s">
        <v>15969</v>
      </c>
      <c r="H6702" s="149" t="s">
        <v>15949</v>
      </c>
      <c r="I6702" s="149" t="s">
        <v>15954</v>
      </c>
      <c r="K6702" s="151">
        <v>37466</v>
      </c>
      <c r="L6702" s="149" t="s">
        <v>13276</v>
      </c>
    </row>
    <row r="6703" spans="1:12" x14ac:dyDescent="0.2">
      <c r="A6703" s="149" t="s">
        <v>2920</v>
      </c>
      <c r="B6703" s="152" t="s">
        <v>2902</v>
      </c>
      <c r="C6703" s="149" t="s">
        <v>15955</v>
      </c>
      <c r="D6703" s="149" t="s">
        <v>13281</v>
      </c>
      <c r="E6703" s="149">
        <f t="shared" si="104"/>
        <v>30800125</v>
      </c>
      <c r="F6703" s="149" t="s">
        <v>1250</v>
      </c>
      <c r="G6703" s="149" t="s">
        <v>15969</v>
      </c>
      <c r="H6703" s="149" t="s">
        <v>15949</v>
      </c>
      <c r="I6703" s="149" t="s">
        <v>15956</v>
      </c>
      <c r="K6703" s="151">
        <v>37466</v>
      </c>
      <c r="L6703" s="149" t="s">
        <v>13276</v>
      </c>
    </row>
    <row r="6704" spans="1:12" x14ac:dyDescent="0.2">
      <c r="A6704" s="149" t="s">
        <v>2920</v>
      </c>
      <c r="B6704" s="152" t="s">
        <v>2902</v>
      </c>
      <c r="C6704" s="149" t="s">
        <v>15961</v>
      </c>
      <c r="D6704" s="149" t="s">
        <v>13282</v>
      </c>
      <c r="E6704" s="149">
        <f t="shared" si="104"/>
        <v>30800126</v>
      </c>
      <c r="F6704" s="149" t="s">
        <v>1250</v>
      </c>
      <c r="G6704" s="149" t="s">
        <v>15969</v>
      </c>
      <c r="H6704" s="149" t="s">
        <v>15949</v>
      </c>
      <c r="I6704" s="149" t="s">
        <v>15962</v>
      </c>
      <c r="K6704" s="151">
        <v>37466</v>
      </c>
      <c r="L6704" s="149" t="s">
        <v>13276</v>
      </c>
    </row>
    <row r="6705" spans="1:12" x14ac:dyDescent="0.2">
      <c r="A6705" s="149" t="s">
        <v>2920</v>
      </c>
      <c r="B6705" s="152" t="s">
        <v>2902</v>
      </c>
      <c r="C6705" s="149" t="s">
        <v>13263</v>
      </c>
      <c r="D6705" s="149" t="s">
        <v>13283</v>
      </c>
      <c r="E6705" s="149">
        <f t="shared" si="104"/>
        <v>30800127</v>
      </c>
      <c r="F6705" s="149" t="s">
        <v>1250</v>
      </c>
      <c r="G6705" s="149" t="s">
        <v>15969</v>
      </c>
      <c r="H6705" s="149" t="s">
        <v>15949</v>
      </c>
      <c r="I6705" s="149" t="s">
        <v>13264</v>
      </c>
      <c r="K6705" s="151">
        <v>37466</v>
      </c>
      <c r="L6705" s="149" t="s">
        <v>13276</v>
      </c>
    </row>
    <row r="6706" spans="1:12" x14ac:dyDescent="0.2">
      <c r="A6706" s="149" t="s">
        <v>2920</v>
      </c>
      <c r="B6706" s="152" t="s">
        <v>2902</v>
      </c>
      <c r="C6706" s="149" t="s">
        <v>13265</v>
      </c>
      <c r="D6706" s="149" t="s">
        <v>13284</v>
      </c>
      <c r="E6706" s="149">
        <f t="shared" si="104"/>
        <v>30800128</v>
      </c>
      <c r="F6706" s="149" t="s">
        <v>1250</v>
      </c>
      <c r="G6706" s="149" t="s">
        <v>15969</v>
      </c>
      <c r="H6706" s="149" t="s">
        <v>15949</v>
      </c>
      <c r="I6706" s="149" t="s">
        <v>6384</v>
      </c>
      <c r="K6706" s="151">
        <v>37466</v>
      </c>
      <c r="L6706" s="149" t="s">
        <v>13276</v>
      </c>
    </row>
    <row r="6707" spans="1:12" x14ac:dyDescent="0.2">
      <c r="A6707" s="149" t="s">
        <v>2920</v>
      </c>
      <c r="B6707" s="152" t="s">
        <v>2902</v>
      </c>
      <c r="C6707" s="149" t="s">
        <v>13266</v>
      </c>
      <c r="D6707" s="149" t="s">
        <v>13285</v>
      </c>
      <c r="E6707" s="149">
        <f t="shared" si="104"/>
        <v>30800129</v>
      </c>
      <c r="F6707" s="149" t="s">
        <v>1250</v>
      </c>
      <c r="G6707" s="149" t="s">
        <v>15969</v>
      </c>
      <c r="H6707" s="149" t="s">
        <v>15949</v>
      </c>
      <c r="I6707" s="149" t="s">
        <v>13267</v>
      </c>
      <c r="K6707" s="151">
        <v>37466</v>
      </c>
      <c r="L6707" s="149" t="s">
        <v>13276</v>
      </c>
    </row>
    <row r="6708" spans="1:12" x14ac:dyDescent="0.2">
      <c r="A6708" s="149" t="s">
        <v>2920</v>
      </c>
      <c r="B6708" s="152" t="s">
        <v>2902</v>
      </c>
      <c r="C6708" s="149" t="s">
        <v>13268</v>
      </c>
      <c r="D6708" s="149" t="s">
        <v>13286</v>
      </c>
      <c r="E6708" s="149">
        <f t="shared" si="104"/>
        <v>30800130</v>
      </c>
      <c r="F6708" s="149" t="s">
        <v>1250</v>
      </c>
      <c r="G6708" s="149" t="s">
        <v>15969</v>
      </c>
      <c r="H6708" s="149" t="s">
        <v>15949</v>
      </c>
      <c r="I6708" s="149" t="s">
        <v>13269</v>
      </c>
      <c r="K6708" s="151">
        <v>37466</v>
      </c>
      <c r="L6708" s="149" t="s">
        <v>13276</v>
      </c>
    </row>
    <row r="6709" spans="1:12" x14ac:dyDescent="0.2">
      <c r="A6709" s="149" t="s">
        <v>2920</v>
      </c>
      <c r="B6709" s="152" t="s">
        <v>2902</v>
      </c>
      <c r="C6709" s="149" t="s">
        <v>13270</v>
      </c>
      <c r="D6709" s="149" t="s">
        <v>13287</v>
      </c>
      <c r="E6709" s="149">
        <f t="shared" si="104"/>
        <v>30800131</v>
      </c>
      <c r="F6709" s="149" t="s">
        <v>1250</v>
      </c>
      <c r="G6709" s="149" t="s">
        <v>15969</v>
      </c>
      <c r="H6709" s="149" t="s">
        <v>15949</v>
      </c>
      <c r="I6709" s="149" t="s">
        <v>13271</v>
      </c>
      <c r="K6709" s="151">
        <v>37466</v>
      </c>
      <c r="L6709" s="149" t="s">
        <v>13276</v>
      </c>
    </row>
    <row r="6710" spans="1:12" x14ac:dyDescent="0.2">
      <c r="A6710" s="149" t="s">
        <v>2920</v>
      </c>
      <c r="B6710" s="152" t="s">
        <v>2902</v>
      </c>
      <c r="C6710" s="149" t="s">
        <v>13272</v>
      </c>
      <c r="D6710" s="149" t="s">
        <v>13288</v>
      </c>
      <c r="E6710" s="149">
        <f t="shared" si="104"/>
        <v>30800132</v>
      </c>
      <c r="F6710" s="149" t="s">
        <v>1250</v>
      </c>
      <c r="G6710" s="149" t="s">
        <v>15969</v>
      </c>
      <c r="H6710" s="149" t="s">
        <v>15949</v>
      </c>
      <c r="I6710" s="149" t="s">
        <v>13273</v>
      </c>
      <c r="K6710" s="151">
        <v>37466</v>
      </c>
      <c r="L6710" s="149" t="s">
        <v>13276</v>
      </c>
    </row>
    <row r="6711" spans="1:12" x14ac:dyDescent="0.2">
      <c r="A6711" s="149" t="s">
        <v>2920</v>
      </c>
      <c r="B6711" s="152" t="s">
        <v>2902</v>
      </c>
      <c r="C6711" s="149" t="s">
        <v>13274</v>
      </c>
      <c r="D6711" s="149" t="s">
        <v>13289</v>
      </c>
      <c r="E6711" s="149">
        <f t="shared" si="104"/>
        <v>30800133</v>
      </c>
      <c r="F6711" s="149" t="s">
        <v>1250</v>
      </c>
      <c r="G6711" s="149" t="s">
        <v>15969</v>
      </c>
      <c r="H6711" s="149" t="s">
        <v>15949</v>
      </c>
      <c r="I6711" s="149" t="s">
        <v>10821</v>
      </c>
      <c r="K6711" s="151">
        <v>37466</v>
      </c>
      <c r="L6711" s="149" t="s">
        <v>13276</v>
      </c>
    </row>
    <row r="6712" spans="1:12" x14ac:dyDescent="0.2">
      <c r="A6712" s="149" t="s">
        <v>2920</v>
      </c>
      <c r="B6712" s="152" t="s">
        <v>2902</v>
      </c>
      <c r="C6712" s="149" t="s">
        <v>10541</v>
      </c>
      <c r="D6712" s="149" t="s">
        <v>10542</v>
      </c>
      <c r="E6712" s="149">
        <f t="shared" si="104"/>
        <v>30800197</v>
      </c>
      <c r="F6712" s="149" t="s">
        <v>1250</v>
      </c>
      <c r="G6712" s="149" t="s">
        <v>15969</v>
      </c>
      <c r="H6712" s="149" t="s">
        <v>15949</v>
      </c>
      <c r="I6712" s="149" t="s">
        <v>6243</v>
      </c>
      <c r="K6712" s="151">
        <v>37725</v>
      </c>
      <c r="L6712" s="149" t="s">
        <v>13276</v>
      </c>
    </row>
    <row r="6713" spans="1:12" x14ac:dyDescent="0.2">
      <c r="A6713" s="149" t="s">
        <v>2920</v>
      </c>
      <c r="B6713" s="152" t="s">
        <v>2902</v>
      </c>
      <c r="C6713" s="149" t="s">
        <v>10541</v>
      </c>
      <c r="D6713" s="149" t="s">
        <v>10543</v>
      </c>
      <c r="E6713" s="149">
        <f t="shared" si="104"/>
        <v>30800198</v>
      </c>
      <c r="F6713" s="149" t="s">
        <v>1250</v>
      </c>
      <c r="G6713" s="149" t="s">
        <v>15969</v>
      </c>
      <c r="H6713" s="149" t="s">
        <v>15949</v>
      </c>
      <c r="I6713" s="149" t="s">
        <v>6243</v>
      </c>
      <c r="K6713" s="151">
        <v>37725</v>
      </c>
      <c r="L6713" s="149" t="s">
        <v>13276</v>
      </c>
    </row>
    <row r="6714" spans="1:12" x14ac:dyDescent="0.2">
      <c r="A6714" s="149" t="s">
        <v>2920</v>
      </c>
      <c r="D6714" s="149" t="s">
        <v>10541</v>
      </c>
      <c r="E6714" s="149">
        <f t="shared" si="104"/>
        <v>30800199</v>
      </c>
      <c r="F6714" s="149" t="s">
        <v>1250</v>
      </c>
      <c r="G6714" s="149" t="s">
        <v>15969</v>
      </c>
      <c r="H6714" s="149" t="s">
        <v>15949</v>
      </c>
      <c r="I6714" s="149" t="s">
        <v>6243</v>
      </c>
    </row>
    <row r="6715" spans="1:12" x14ac:dyDescent="0.2">
      <c r="A6715" s="149" t="s">
        <v>2920</v>
      </c>
      <c r="D6715" s="149" t="s">
        <v>10544</v>
      </c>
      <c r="E6715" s="149">
        <f t="shared" si="104"/>
        <v>30800501</v>
      </c>
      <c r="F6715" s="149" t="s">
        <v>1250</v>
      </c>
      <c r="G6715" s="149" t="s">
        <v>15969</v>
      </c>
      <c r="H6715" s="149" t="s">
        <v>10545</v>
      </c>
      <c r="I6715" s="149" t="s">
        <v>10546</v>
      </c>
    </row>
    <row r="6716" spans="1:12" x14ac:dyDescent="0.2">
      <c r="A6716" s="149" t="s">
        <v>2920</v>
      </c>
      <c r="D6716" s="149" t="s">
        <v>10547</v>
      </c>
      <c r="E6716" s="149">
        <f t="shared" si="104"/>
        <v>30800699</v>
      </c>
      <c r="F6716" s="149" t="s">
        <v>1250</v>
      </c>
      <c r="G6716" s="149" t="s">
        <v>15969</v>
      </c>
      <c r="H6716" s="149" t="s">
        <v>10548</v>
      </c>
      <c r="I6716" s="149" t="s">
        <v>6243</v>
      </c>
    </row>
    <row r="6717" spans="1:12" x14ac:dyDescent="0.2">
      <c r="A6717" s="149" t="s">
        <v>2920</v>
      </c>
      <c r="D6717" s="149" t="s">
        <v>10549</v>
      </c>
      <c r="E6717" s="149">
        <f t="shared" si="104"/>
        <v>30800701</v>
      </c>
      <c r="F6717" s="149" t="s">
        <v>1250</v>
      </c>
      <c r="G6717" s="149" t="s">
        <v>15969</v>
      </c>
      <c r="H6717" s="149" t="s">
        <v>10550</v>
      </c>
      <c r="I6717" s="149" t="s">
        <v>10551</v>
      </c>
    </row>
    <row r="6718" spans="1:12" x14ac:dyDescent="0.2">
      <c r="A6718" s="149" t="s">
        <v>2920</v>
      </c>
      <c r="D6718" s="149" t="s">
        <v>10552</v>
      </c>
      <c r="E6718" s="149">
        <f t="shared" si="104"/>
        <v>30800702</v>
      </c>
      <c r="F6718" s="149" t="s">
        <v>1250</v>
      </c>
      <c r="G6718" s="149" t="s">
        <v>15969</v>
      </c>
      <c r="H6718" s="149" t="s">
        <v>10550</v>
      </c>
      <c r="I6718" s="149" t="s">
        <v>10553</v>
      </c>
    </row>
    <row r="6719" spans="1:12" x14ac:dyDescent="0.2">
      <c r="A6719" s="149" t="s">
        <v>2920</v>
      </c>
      <c r="D6719" s="149" t="s">
        <v>10554</v>
      </c>
      <c r="E6719" s="149">
        <f t="shared" si="104"/>
        <v>30800703</v>
      </c>
      <c r="F6719" s="149" t="s">
        <v>1250</v>
      </c>
      <c r="G6719" s="149" t="s">
        <v>15969</v>
      </c>
      <c r="H6719" s="149" t="s">
        <v>10550</v>
      </c>
      <c r="I6719" s="149" t="s">
        <v>10555</v>
      </c>
    </row>
    <row r="6720" spans="1:12" x14ac:dyDescent="0.2">
      <c r="A6720" s="149" t="s">
        <v>2920</v>
      </c>
      <c r="D6720" s="149" t="s">
        <v>10556</v>
      </c>
      <c r="E6720" s="149">
        <f t="shared" si="104"/>
        <v>30800704</v>
      </c>
      <c r="F6720" s="149" t="s">
        <v>1250</v>
      </c>
      <c r="G6720" s="149" t="s">
        <v>15969</v>
      </c>
      <c r="H6720" s="149" t="s">
        <v>10550</v>
      </c>
      <c r="I6720" s="149" t="s">
        <v>10557</v>
      </c>
    </row>
    <row r="6721" spans="1:9" x14ac:dyDescent="0.2">
      <c r="A6721" s="149" t="s">
        <v>2920</v>
      </c>
      <c r="D6721" s="149" t="s">
        <v>10558</v>
      </c>
      <c r="E6721" s="149">
        <f t="shared" si="104"/>
        <v>30800705</v>
      </c>
      <c r="F6721" s="149" t="s">
        <v>1250</v>
      </c>
      <c r="G6721" s="149" t="s">
        <v>15969</v>
      </c>
      <c r="H6721" s="149" t="s">
        <v>10550</v>
      </c>
      <c r="I6721" s="149" t="s">
        <v>8167</v>
      </c>
    </row>
    <row r="6722" spans="1:9" x14ac:dyDescent="0.2">
      <c r="A6722" s="149" t="s">
        <v>2920</v>
      </c>
      <c r="D6722" s="149" t="s">
        <v>10559</v>
      </c>
      <c r="E6722" s="149">
        <f t="shared" ref="E6722:E6785" si="105">VALUE(D6722)</f>
        <v>30800720</v>
      </c>
      <c r="F6722" s="149" t="s">
        <v>1250</v>
      </c>
      <c r="G6722" s="149" t="s">
        <v>15969</v>
      </c>
      <c r="H6722" s="149" t="s">
        <v>10550</v>
      </c>
      <c r="I6722" s="149" t="s">
        <v>2383</v>
      </c>
    </row>
    <row r="6723" spans="1:9" x14ac:dyDescent="0.2">
      <c r="A6723" s="149" t="s">
        <v>2920</v>
      </c>
      <c r="D6723" s="149" t="s">
        <v>10560</v>
      </c>
      <c r="E6723" s="149">
        <f t="shared" si="105"/>
        <v>30800721</v>
      </c>
      <c r="F6723" s="149" t="s">
        <v>1250</v>
      </c>
      <c r="G6723" s="149" t="s">
        <v>15969</v>
      </c>
      <c r="H6723" s="149" t="s">
        <v>10550</v>
      </c>
      <c r="I6723" s="149" t="s">
        <v>10561</v>
      </c>
    </row>
    <row r="6724" spans="1:9" x14ac:dyDescent="0.2">
      <c r="A6724" s="149" t="s">
        <v>2920</v>
      </c>
      <c r="D6724" s="149" t="s">
        <v>10562</v>
      </c>
      <c r="E6724" s="149">
        <f t="shared" si="105"/>
        <v>30800722</v>
      </c>
      <c r="F6724" s="149" t="s">
        <v>1250</v>
      </c>
      <c r="G6724" s="149" t="s">
        <v>15969</v>
      </c>
      <c r="H6724" s="149" t="s">
        <v>10550</v>
      </c>
      <c r="I6724" s="149" t="s">
        <v>10563</v>
      </c>
    </row>
    <row r="6725" spans="1:9" x14ac:dyDescent="0.2">
      <c r="A6725" s="149" t="s">
        <v>2920</v>
      </c>
      <c r="D6725" s="149" t="s">
        <v>10564</v>
      </c>
      <c r="E6725" s="149">
        <f t="shared" si="105"/>
        <v>30800723</v>
      </c>
      <c r="F6725" s="149" t="s">
        <v>1250</v>
      </c>
      <c r="G6725" s="149" t="s">
        <v>15969</v>
      </c>
      <c r="H6725" s="149" t="s">
        <v>10550</v>
      </c>
      <c r="I6725" s="149" t="s">
        <v>10565</v>
      </c>
    </row>
    <row r="6726" spans="1:9" x14ac:dyDescent="0.2">
      <c r="A6726" s="149" t="s">
        <v>2920</v>
      </c>
      <c r="D6726" s="149" t="s">
        <v>10566</v>
      </c>
      <c r="E6726" s="149">
        <f t="shared" si="105"/>
        <v>30800724</v>
      </c>
      <c r="F6726" s="149" t="s">
        <v>1250</v>
      </c>
      <c r="G6726" s="149" t="s">
        <v>15969</v>
      </c>
      <c r="H6726" s="149" t="s">
        <v>10550</v>
      </c>
      <c r="I6726" s="149" t="s">
        <v>10567</v>
      </c>
    </row>
    <row r="6727" spans="1:9" x14ac:dyDescent="0.2">
      <c r="A6727" s="149" t="s">
        <v>2920</v>
      </c>
      <c r="D6727" s="149" t="s">
        <v>10568</v>
      </c>
      <c r="E6727" s="149">
        <f t="shared" si="105"/>
        <v>30800730</v>
      </c>
      <c r="F6727" s="149" t="s">
        <v>1250</v>
      </c>
      <c r="G6727" s="149" t="s">
        <v>15969</v>
      </c>
      <c r="H6727" s="149" t="s">
        <v>10550</v>
      </c>
      <c r="I6727" s="149" t="s">
        <v>10569</v>
      </c>
    </row>
    <row r="6728" spans="1:9" x14ac:dyDescent="0.2">
      <c r="A6728" s="149" t="s">
        <v>2920</v>
      </c>
      <c r="D6728" s="149" t="s">
        <v>10570</v>
      </c>
      <c r="E6728" s="149">
        <f t="shared" si="105"/>
        <v>30800731</v>
      </c>
      <c r="F6728" s="149" t="s">
        <v>1250</v>
      </c>
      <c r="G6728" s="149" t="s">
        <v>15969</v>
      </c>
      <c r="H6728" s="149" t="s">
        <v>10550</v>
      </c>
      <c r="I6728" s="149" t="s">
        <v>10571</v>
      </c>
    </row>
    <row r="6729" spans="1:9" x14ac:dyDescent="0.2">
      <c r="A6729" s="149" t="s">
        <v>2920</v>
      </c>
      <c r="D6729" s="149" t="s">
        <v>10572</v>
      </c>
      <c r="E6729" s="149">
        <f t="shared" si="105"/>
        <v>30800732</v>
      </c>
      <c r="F6729" s="149" t="s">
        <v>1250</v>
      </c>
      <c r="G6729" s="149" t="s">
        <v>15969</v>
      </c>
      <c r="H6729" s="149" t="s">
        <v>10550</v>
      </c>
      <c r="I6729" s="149" t="s">
        <v>10573</v>
      </c>
    </row>
    <row r="6730" spans="1:9" x14ac:dyDescent="0.2">
      <c r="A6730" s="149" t="s">
        <v>2920</v>
      </c>
      <c r="D6730" s="149" t="s">
        <v>10574</v>
      </c>
      <c r="E6730" s="149">
        <f t="shared" si="105"/>
        <v>30800736</v>
      </c>
      <c r="F6730" s="149" t="s">
        <v>1250</v>
      </c>
      <c r="G6730" s="149" t="s">
        <v>15969</v>
      </c>
      <c r="H6730" s="149" t="s">
        <v>10550</v>
      </c>
      <c r="I6730" s="149" t="s">
        <v>10575</v>
      </c>
    </row>
    <row r="6731" spans="1:9" x14ac:dyDescent="0.2">
      <c r="A6731" s="149" t="s">
        <v>2920</v>
      </c>
      <c r="D6731" s="149" t="s">
        <v>10576</v>
      </c>
      <c r="E6731" s="149">
        <f t="shared" si="105"/>
        <v>30800799</v>
      </c>
      <c r="F6731" s="149" t="s">
        <v>1250</v>
      </c>
      <c r="G6731" s="149" t="s">
        <v>15969</v>
      </c>
      <c r="H6731" s="149" t="s">
        <v>10550</v>
      </c>
      <c r="I6731" s="149" t="s">
        <v>6243</v>
      </c>
    </row>
    <row r="6732" spans="1:9" x14ac:dyDescent="0.2">
      <c r="A6732" s="149" t="s">
        <v>2920</v>
      </c>
      <c r="D6732" s="149" t="s">
        <v>10577</v>
      </c>
      <c r="E6732" s="149">
        <f t="shared" si="105"/>
        <v>30800801</v>
      </c>
      <c r="F6732" s="149" t="s">
        <v>1250</v>
      </c>
      <c r="G6732" s="149" t="s">
        <v>15969</v>
      </c>
      <c r="H6732" s="149" t="s">
        <v>10578</v>
      </c>
      <c r="I6732" s="149" t="s">
        <v>10579</v>
      </c>
    </row>
    <row r="6733" spans="1:9" x14ac:dyDescent="0.2">
      <c r="A6733" s="149" t="s">
        <v>2920</v>
      </c>
      <c r="D6733" s="149" t="s">
        <v>10580</v>
      </c>
      <c r="E6733" s="149">
        <f t="shared" si="105"/>
        <v>30800802</v>
      </c>
      <c r="F6733" s="149" t="s">
        <v>1250</v>
      </c>
      <c r="G6733" s="149" t="s">
        <v>15969</v>
      </c>
      <c r="H6733" s="149" t="s">
        <v>10578</v>
      </c>
      <c r="I6733" s="149" t="s">
        <v>9291</v>
      </c>
    </row>
    <row r="6734" spans="1:9" x14ac:dyDescent="0.2">
      <c r="A6734" s="149" t="s">
        <v>2920</v>
      </c>
      <c r="D6734" s="149" t="s">
        <v>10581</v>
      </c>
      <c r="E6734" s="149">
        <f t="shared" si="105"/>
        <v>30800803</v>
      </c>
      <c r="F6734" s="149" t="s">
        <v>1250</v>
      </c>
      <c r="G6734" s="149" t="s">
        <v>15969</v>
      </c>
      <c r="H6734" s="149" t="s">
        <v>10578</v>
      </c>
      <c r="I6734" s="149" t="s">
        <v>10582</v>
      </c>
    </row>
    <row r="6735" spans="1:9" x14ac:dyDescent="0.2">
      <c r="A6735" s="149" t="s">
        <v>2920</v>
      </c>
      <c r="D6735" s="149" t="s">
        <v>10583</v>
      </c>
      <c r="E6735" s="149">
        <f t="shared" si="105"/>
        <v>30800901</v>
      </c>
      <c r="F6735" s="149" t="s">
        <v>1250</v>
      </c>
      <c r="G6735" s="149" t="s">
        <v>15969</v>
      </c>
      <c r="H6735" s="149" t="s">
        <v>10584</v>
      </c>
      <c r="I6735" s="149" t="s">
        <v>10585</v>
      </c>
    </row>
    <row r="6736" spans="1:9" x14ac:dyDescent="0.2">
      <c r="A6736" s="149" t="s">
        <v>2920</v>
      </c>
      <c r="D6736" s="149" t="s">
        <v>10586</v>
      </c>
      <c r="E6736" s="149">
        <f t="shared" si="105"/>
        <v>30801001</v>
      </c>
      <c r="F6736" s="149" t="s">
        <v>1250</v>
      </c>
      <c r="G6736" s="149" t="s">
        <v>15969</v>
      </c>
      <c r="H6736" s="149" t="s">
        <v>10587</v>
      </c>
      <c r="I6736" s="149" t="s">
        <v>10588</v>
      </c>
    </row>
    <row r="6737" spans="1:9" x14ac:dyDescent="0.2">
      <c r="A6737" s="149" t="s">
        <v>2920</v>
      </c>
      <c r="D6737" s="149" t="s">
        <v>10589</v>
      </c>
      <c r="E6737" s="149">
        <f t="shared" si="105"/>
        <v>30801002</v>
      </c>
      <c r="F6737" s="149" t="s">
        <v>1250</v>
      </c>
      <c r="G6737" s="149" t="s">
        <v>15969</v>
      </c>
      <c r="H6737" s="149" t="s">
        <v>10587</v>
      </c>
      <c r="I6737" s="149" t="s">
        <v>3885</v>
      </c>
    </row>
    <row r="6738" spans="1:9" x14ac:dyDescent="0.2">
      <c r="A6738" s="149" t="s">
        <v>2920</v>
      </c>
      <c r="D6738" s="149" t="s">
        <v>10590</v>
      </c>
      <c r="E6738" s="149">
        <f t="shared" si="105"/>
        <v>30801003</v>
      </c>
      <c r="F6738" s="149" t="s">
        <v>1250</v>
      </c>
      <c r="G6738" s="149" t="s">
        <v>15969</v>
      </c>
      <c r="H6738" s="149" t="s">
        <v>10587</v>
      </c>
      <c r="I6738" s="149" t="s">
        <v>10591</v>
      </c>
    </row>
    <row r="6739" spans="1:9" x14ac:dyDescent="0.2">
      <c r="A6739" s="149" t="s">
        <v>2920</v>
      </c>
      <c r="D6739" s="149" t="s">
        <v>10592</v>
      </c>
      <c r="E6739" s="149">
        <f t="shared" si="105"/>
        <v>30801004</v>
      </c>
      <c r="F6739" s="149" t="s">
        <v>1250</v>
      </c>
      <c r="G6739" s="149" t="s">
        <v>15969</v>
      </c>
      <c r="H6739" s="149" t="s">
        <v>10587</v>
      </c>
      <c r="I6739" s="149" t="s">
        <v>10593</v>
      </c>
    </row>
    <row r="6740" spans="1:9" x14ac:dyDescent="0.2">
      <c r="A6740" s="149" t="s">
        <v>2920</v>
      </c>
      <c r="D6740" s="149" t="s">
        <v>10594</v>
      </c>
      <c r="E6740" s="149">
        <f t="shared" si="105"/>
        <v>30801005</v>
      </c>
      <c r="F6740" s="149" t="s">
        <v>1250</v>
      </c>
      <c r="G6740" s="149" t="s">
        <v>15969</v>
      </c>
      <c r="H6740" s="149" t="s">
        <v>10587</v>
      </c>
      <c r="I6740" s="149" t="s">
        <v>10595</v>
      </c>
    </row>
    <row r="6741" spans="1:9" x14ac:dyDescent="0.2">
      <c r="A6741" s="149" t="s">
        <v>2920</v>
      </c>
      <c r="D6741" s="149" t="s">
        <v>10596</v>
      </c>
      <c r="E6741" s="149">
        <f t="shared" si="105"/>
        <v>30801006</v>
      </c>
      <c r="F6741" s="149" t="s">
        <v>1250</v>
      </c>
      <c r="G6741" s="149" t="s">
        <v>15969</v>
      </c>
      <c r="H6741" s="149" t="s">
        <v>10587</v>
      </c>
      <c r="I6741" s="149" t="s">
        <v>10597</v>
      </c>
    </row>
    <row r="6742" spans="1:9" x14ac:dyDescent="0.2">
      <c r="A6742" s="149" t="s">
        <v>2920</v>
      </c>
      <c r="D6742" s="149" t="s">
        <v>10598</v>
      </c>
      <c r="E6742" s="149">
        <f t="shared" si="105"/>
        <v>30801007</v>
      </c>
      <c r="F6742" s="149" t="s">
        <v>1250</v>
      </c>
      <c r="G6742" s="149" t="s">
        <v>15969</v>
      </c>
      <c r="H6742" s="149" t="s">
        <v>10587</v>
      </c>
      <c r="I6742" s="149" t="s">
        <v>10599</v>
      </c>
    </row>
    <row r="6743" spans="1:9" x14ac:dyDescent="0.2">
      <c r="A6743" s="149" t="s">
        <v>2920</v>
      </c>
      <c r="D6743" s="149" t="s">
        <v>10600</v>
      </c>
      <c r="E6743" s="149">
        <f t="shared" si="105"/>
        <v>30801008</v>
      </c>
      <c r="F6743" s="149" t="s">
        <v>1250</v>
      </c>
      <c r="G6743" s="149" t="s">
        <v>15969</v>
      </c>
      <c r="H6743" s="149" t="s">
        <v>10587</v>
      </c>
      <c r="I6743" s="149" t="s">
        <v>10601</v>
      </c>
    </row>
    <row r="6744" spans="1:9" x14ac:dyDescent="0.2">
      <c r="A6744" s="149" t="s">
        <v>2920</v>
      </c>
      <c r="D6744" s="149" t="s">
        <v>10602</v>
      </c>
      <c r="E6744" s="149">
        <f t="shared" si="105"/>
        <v>30805001</v>
      </c>
      <c r="F6744" s="149" t="s">
        <v>1250</v>
      </c>
      <c r="G6744" s="149" t="s">
        <v>15969</v>
      </c>
      <c r="H6744" s="149" t="s">
        <v>10603</v>
      </c>
      <c r="I6744" s="149" t="s">
        <v>10604</v>
      </c>
    </row>
    <row r="6745" spans="1:9" x14ac:dyDescent="0.2">
      <c r="A6745" s="149" t="s">
        <v>2920</v>
      </c>
      <c r="D6745" s="149" t="s">
        <v>10605</v>
      </c>
      <c r="E6745" s="149">
        <f t="shared" si="105"/>
        <v>30805002</v>
      </c>
      <c r="F6745" s="149" t="s">
        <v>1250</v>
      </c>
      <c r="G6745" s="149" t="s">
        <v>15969</v>
      </c>
      <c r="H6745" s="149" t="s">
        <v>10603</v>
      </c>
      <c r="I6745" s="149" t="s">
        <v>10606</v>
      </c>
    </row>
    <row r="6746" spans="1:9" x14ac:dyDescent="0.2">
      <c r="A6746" s="149" t="s">
        <v>2920</v>
      </c>
      <c r="D6746" s="149" t="s">
        <v>10607</v>
      </c>
      <c r="E6746" s="149">
        <f t="shared" si="105"/>
        <v>30805003</v>
      </c>
      <c r="F6746" s="149" t="s">
        <v>1250</v>
      </c>
      <c r="G6746" s="149" t="s">
        <v>15969</v>
      </c>
      <c r="H6746" s="149" t="s">
        <v>10603</v>
      </c>
      <c r="I6746" s="149" t="s">
        <v>10608</v>
      </c>
    </row>
    <row r="6747" spans="1:9" x14ac:dyDescent="0.2">
      <c r="A6747" s="149" t="s">
        <v>2920</v>
      </c>
      <c r="D6747" s="149" t="s">
        <v>7773</v>
      </c>
      <c r="E6747" s="149">
        <f t="shared" si="105"/>
        <v>30805004</v>
      </c>
      <c r="F6747" s="149" t="s">
        <v>1250</v>
      </c>
      <c r="G6747" s="149" t="s">
        <v>15969</v>
      </c>
      <c r="H6747" s="149" t="s">
        <v>10603</v>
      </c>
      <c r="I6747" s="149" t="s">
        <v>7774</v>
      </c>
    </row>
    <row r="6748" spans="1:9" x14ac:dyDescent="0.2">
      <c r="A6748" s="149" t="s">
        <v>2920</v>
      </c>
      <c r="D6748" s="149" t="s">
        <v>7775</v>
      </c>
      <c r="E6748" s="149">
        <f t="shared" si="105"/>
        <v>30805005</v>
      </c>
      <c r="F6748" s="149" t="s">
        <v>1250</v>
      </c>
      <c r="G6748" s="149" t="s">
        <v>15969</v>
      </c>
      <c r="H6748" s="149" t="s">
        <v>10603</v>
      </c>
      <c r="I6748" s="149" t="s">
        <v>7776</v>
      </c>
    </row>
    <row r="6749" spans="1:9" x14ac:dyDescent="0.2">
      <c r="A6749" s="149" t="s">
        <v>2920</v>
      </c>
      <c r="D6749" s="149" t="s">
        <v>7777</v>
      </c>
      <c r="E6749" s="149">
        <f t="shared" si="105"/>
        <v>30805006</v>
      </c>
      <c r="F6749" s="149" t="s">
        <v>1250</v>
      </c>
      <c r="G6749" s="149" t="s">
        <v>15969</v>
      </c>
      <c r="H6749" s="149" t="s">
        <v>10603</v>
      </c>
      <c r="I6749" s="149" t="s">
        <v>10505</v>
      </c>
    </row>
    <row r="6750" spans="1:9" x14ac:dyDescent="0.2">
      <c r="A6750" s="149" t="s">
        <v>2920</v>
      </c>
      <c r="D6750" s="149" t="s">
        <v>7778</v>
      </c>
      <c r="E6750" s="149">
        <f t="shared" si="105"/>
        <v>30805007</v>
      </c>
      <c r="F6750" s="149" t="s">
        <v>1250</v>
      </c>
      <c r="G6750" s="149" t="s">
        <v>15969</v>
      </c>
      <c r="H6750" s="149" t="s">
        <v>10603</v>
      </c>
      <c r="I6750" s="149" t="s">
        <v>7779</v>
      </c>
    </row>
    <row r="6751" spans="1:9" x14ac:dyDescent="0.2">
      <c r="A6751" s="149" t="s">
        <v>2920</v>
      </c>
      <c r="D6751" s="149" t="s">
        <v>7780</v>
      </c>
      <c r="E6751" s="149">
        <f t="shared" si="105"/>
        <v>30805008</v>
      </c>
      <c r="F6751" s="149" t="s">
        <v>1250</v>
      </c>
      <c r="G6751" s="149" t="s">
        <v>15969</v>
      </c>
      <c r="H6751" s="149" t="s">
        <v>10603</v>
      </c>
      <c r="I6751" s="149" t="s">
        <v>7781</v>
      </c>
    </row>
    <row r="6752" spans="1:9" x14ac:dyDescent="0.2">
      <c r="A6752" s="149" t="s">
        <v>2920</v>
      </c>
      <c r="D6752" s="149" t="s">
        <v>7782</v>
      </c>
      <c r="E6752" s="149">
        <f t="shared" si="105"/>
        <v>30805009</v>
      </c>
      <c r="F6752" s="149" t="s">
        <v>1250</v>
      </c>
      <c r="G6752" s="149" t="s">
        <v>15969</v>
      </c>
      <c r="H6752" s="149" t="s">
        <v>10603</v>
      </c>
      <c r="I6752" s="149" t="s">
        <v>14382</v>
      </c>
    </row>
    <row r="6753" spans="1:12" x14ac:dyDescent="0.2">
      <c r="A6753" s="149" t="s">
        <v>2920</v>
      </c>
      <c r="D6753" s="149" t="s">
        <v>7783</v>
      </c>
      <c r="E6753" s="149">
        <f t="shared" si="105"/>
        <v>30805010</v>
      </c>
      <c r="F6753" s="149" t="s">
        <v>1250</v>
      </c>
      <c r="G6753" s="149" t="s">
        <v>15969</v>
      </c>
      <c r="H6753" s="149" t="s">
        <v>10603</v>
      </c>
      <c r="I6753" s="149" t="s">
        <v>7784</v>
      </c>
    </row>
    <row r="6754" spans="1:12" x14ac:dyDescent="0.2">
      <c r="A6754" s="149" t="s">
        <v>2920</v>
      </c>
      <c r="D6754" s="149" t="s">
        <v>7785</v>
      </c>
      <c r="E6754" s="149">
        <f t="shared" si="105"/>
        <v>30805011</v>
      </c>
      <c r="F6754" s="149" t="s">
        <v>1250</v>
      </c>
      <c r="G6754" s="149" t="s">
        <v>15969</v>
      </c>
      <c r="H6754" s="149" t="s">
        <v>10603</v>
      </c>
      <c r="I6754" s="149" t="s">
        <v>7786</v>
      </c>
    </row>
    <row r="6755" spans="1:12" x14ac:dyDescent="0.2">
      <c r="A6755" s="149" t="s">
        <v>2920</v>
      </c>
      <c r="D6755" s="149" t="s">
        <v>7787</v>
      </c>
      <c r="E6755" s="149">
        <f t="shared" si="105"/>
        <v>30805012</v>
      </c>
      <c r="F6755" s="149" t="s">
        <v>1250</v>
      </c>
      <c r="G6755" s="149" t="s">
        <v>15969</v>
      </c>
      <c r="H6755" s="149" t="s">
        <v>10603</v>
      </c>
      <c r="I6755" s="149" t="s">
        <v>7788</v>
      </c>
    </row>
    <row r="6756" spans="1:12" x14ac:dyDescent="0.2">
      <c r="A6756" s="149" t="s">
        <v>2920</v>
      </c>
      <c r="D6756" s="149" t="s">
        <v>7789</v>
      </c>
      <c r="E6756" s="149">
        <f t="shared" si="105"/>
        <v>30805013</v>
      </c>
      <c r="F6756" s="149" t="s">
        <v>1250</v>
      </c>
      <c r="G6756" s="149" t="s">
        <v>15969</v>
      </c>
      <c r="H6756" s="149" t="s">
        <v>10603</v>
      </c>
      <c r="I6756" s="149" t="s">
        <v>7790</v>
      </c>
    </row>
    <row r="6757" spans="1:12" x14ac:dyDescent="0.2">
      <c r="A6757" s="149" t="s">
        <v>2920</v>
      </c>
      <c r="D6757" s="149" t="s">
        <v>7791</v>
      </c>
      <c r="E6757" s="149">
        <f t="shared" si="105"/>
        <v>30805014</v>
      </c>
      <c r="F6757" s="149" t="s">
        <v>1250</v>
      </c>
      <c r="G6757" s="149" t="s">
        <v>15969</v>
      </c>
      <c r="H6757" s="149" t="s">
        <v>10603</v>
      </c>
      <c r="I6757" s="149" t="s">
        <v>7792</v>
      </c>
    </row>
    <row r="6758" spans="1:12" x14ac:dyDescent="0.2">
      <c r="A6758" s="149" t="s">
        <v>2920</v>
      </c>
      <c r="D6758" s="149" t="s">
        <v>7793</v>
      </c>
      <c r="E6758" s="149">
        <f t="shared" si="105"/>
        <v>30805015</v>
      </c>
      <c r="F6758" s="149" t="s">
        <v>1250</v>
      </c>
      <c r="G6758" s="149" t="s">
        <v>15969</v>
      </c>
      <c r="H6758" s="149" t="s">
        <v>10603</v>
      </c>
      <c r="I6758" s="149" t="s">
        <v>7794</v>
      </c>
    </row>
    <row r="6759" spans="1:12" x14ac:dyDescent="0.2">
      <c r="A6759" s="149" t="s">
        <v>2920</v>
      </c>
      <c r="D6759" s="149" t="s">
        <v>7795</v>
      </c>
      <c r="E6759" s="149">
        <f t="shared" si="105"/>
        <v>30805016</v>
      </c>
      <c r="F6759" s="149" t="s">
        <v>1250</v>
      </c>
      <c r="G6759" s="149" t="s">
        <v>15969</v>
      </c>
      <c r="H6759" s="149" t="s">
        <v>10603</v>
      </c>
      <c r="I6759" s="149" t="s">
        <v>7796</v>
      </c>
    </row>
    <row r="6760" spans="1:12" x14ac:dyDescent="0.2">
      <c r="A6760" s="149" t="s">
        <v>2920</v>
      </c>
      <c r="D6760" s="149" t="s">
        <v>7797</v>
      </c>
      <c r="E6760" s="149">
        <f t="shared" si="105"/>
        <v>30805017</v>
      </c>
      <c r="F6760" s="149" t="s">
        <v>1250</v>
      </c>
      <c r="G6760" s="149" t="s">
        <v>15969</v>
      </c>
      <c r="H6760" s="149" t="s">
        <v>10603</v>
      </c>
      <c r="I6760" s="149" t="s">
        <v>7798</v>
      </c>
    </row>
    <row r="6761" spans="1:12" x14ac:dyDescent="0.2">
      <c r="A6761" s="149" t="s">
        <v>2920</v>
      </c>
      <c r="D6761" s="149" t="s">
        <v>7799</v>
      </c>
      <c r="E6761" s="149">
        <f t="shared" si="105"/>
        <v>30805018</v>
      </c>
      <c r="F6761" s="149" t="s">
        <v>1250</v>
      </c>
      <c r="G6761" s="149" t="s">
        <v>15969</v>
      </c>
      <c r="H6761" s="149" t="s">
        <v>10603</v>
      </c>
      <c r="I6761" s="149" t="s">
        <v>7800</v>
      </c>
    </row>
    <row r="6762" spans="1:12" x14ac:dyDescent="0.2">
      <c r="A6762" s="149" t="s">
        <v>2920</v>
      </c>
      <c r="D6762" s="149" t="s">
        <v>7801</v>
      </c>
      <c r="E6762" s="149">
        <f t="shared" si="105"/>
        <v>30805019</v>
      </c>
      <c r="F6762" s="149" t="s">
        <v>1250</v>
      </c>
      <c r="G6762" s="149" t="s">
        <v>15969</v>
      </c>
      <c r="H6762" s="149" t="s">
        <v>10603</v>
      </c>
      <c r="I6762" s="149" t="s">
        <v>7802</v>
      </c>
    </row>
    <row r="6763" spans="1:12" x14ac:dyDescent="0.2">
      <c r="A6763" s="149" t="s">
        <v>2920</v>
      </c>
      <c r="D6763" s="149" t="s">
        <v>7803</v>
      </c>
      <c r="E6763" s="149">
        <f t="shared" si="105"/>
        <v>30805099</v>
      </c>
      <c r="F6763" s="149" t="s">
        <v>1250</v>
      </c>
      <c r="G6763" s="149" t="s">
        <v>15969</v>
      </c>
      <c r="H6763" s="149" t="s">
        <v>10603</v>
      </c>
      <c r="I6763" s="149" t="s">
        <v>7804</v>
      </c>
    </row>
    <row r="6764" spans="1:12" x14ac:dyDescent="0.2">
      <c r="A6764" s="149" t="s">
        <v>2920</v>
      </c>
      <c r="D6764" s="149" t="s">
        <v>7805</v>
      </c>
      <c r="E6764" s="149">
        <f t="shared" si="105"/>
        <v>30880001</v>
      </c>
      <c r="F6764" s="149" t="s">
        <v>1250</v>
      </c>
      <c r="G6764" s="149" t="s">
        <v>15969</v>
      </c>
      <c r="H6764" s="149" t="s">
        <v>3301</v>
      </c>
      <c r="I6764" s="149" t="s">
        <v>3301</v>
      </c>
    </row>
    <row r="6765" spans="1:12" x14ac:dyDescent="0.2">
      <c r="A6765" s="149" t="s">
        <v>2920</v>
      </c>
      <c r="D6765" s="149" t="s">
        <v>7806</v>
      </c>
      <c r="E6765" s="149">
        <f t="shared" si="105"/>
        <v>30882001</v>
      </c>
      <c r="F6765" s="149" t="s">
        <v>1250</v>
      </c>
      <c r="G6765" s="149" t="s">
        <v>15969</v>
      </c>
      <c r="H6765" s="149" t="s">
        <v>3303</v>
      </c>
      <c r="I6765" s="149" t="s">
        <v>3304</v>
      </c>
    </row>
    <row r="6766" spans="1:12" x14ac:dyDescent="0.2">
      <c r="A6766" s="149" t="s">
        <v>2920</v>
      </c>
      <c r="D6766" s="149" t="s">
        <v>7807</v>
      </c>
      <c r="E6766" s="149">
        <f t="shared" si="105"/>
        <v>30882002</v>
      </c>
      <c r="F6766" s="149" t="s">
        <v>1250</v>
      </c>
      <c r="G6766" s="149" t="s">
        <v>15969</v>
      </c>
      <c r="H6766" s="149" t="s">
        <v>3303</v>
      </c>
      <c r="I6766" s="149" t="s">
        <v>3306</v>
      </c>
    </row>
    <row r="6767" spans="1:12" x14ac:dyDescent="0.2">
      <c r="A6767" s="149" t="s">
        <v>2920</v>
      </c>
      <c r="D6767" s="149" t="s">
        <v>7808</v>
      </c>
      <c r="E6767" s="149">
        <f t="shared" si="105"/>
        <v>30882599</v>
      </c>
      <c r="F6767" s="149" t="s">
        <v>1250</v>
      </c>
      <c r="G6767" s="149" t="s">
        <v>15969</v>
      </c>
      <c r="H6767" s="149" t="s">
        <v>3308</v>
      </c>
      <c r="I6767" s="149" t="s">
        <v>3309</v>
      </c>
    </row>
    <row r="6768" spans="1:12" x14ac:dyDescent="0.2">
      <c r="A6768" s="149" t="s">
        <v>2920</v>
      </c>
      <c r="D6768" s="149" t="s">
        <v>7809</v>
      </c>
      <c r="E6768" s="149">
        <f t="shared" si="105"/>
        <v>30890001</v>
      </c>
      <c r="F6768" s="149" t="s">
        <v>1250</v>
      </c>
      <c r="G6768" s="149" t="s">
        <v>15969</v>
      </c>
      <c r="H6768" s="149" t="s">
        <v>2947</v>
      </c>
      <c r="I6768" s="149" t="s">
        <v>2948</v>
      </c>
      <c r="K6768" s="151">
        <v>36265</v>
      </c>
      <c r="L6768" s="149" t="s">
        <v>7810</v>
      </c>
    </row>
    <row r="6769" spans="1:12" x14ac:dyDescent="0.2">
      <c r="A6769" s="149" t="s">
        <v>2920</v>
      </c>
      <c r="D6769" s="149" t="s">
        <v>7811</v>
      </c>
      <c r="E6769" s="149">
        <f t="shared" si="105"/>
        <v>30890002</v>
      </c>
      <c r="F6769" s="149" t="s">
        <v>1250</v>
      </c>
      <c r="G6769" s="149" t="s">
        <v>15969</v>
      </c>
      <c r="H6769" s="149" t="s">
        <v>2947</v>
      </c>
      <c r="I6769" s="149" t="s">
        <v>2951</v>
      </c>
      <c r="K6769" s="151">
        <v>36265</v>
      </c>
      <c r="L6769" s="149" t="s">
        <v>7810</v>
      </c>
    </row>
    <row r="6770" spans="1:12" x14ac:dyDescent="0.2">
      <c r="A6770" s="149" t="s">
        <v>2920</v>
      </c>
      <c r="D6770" s="149" t="s">
        <v>7812</v>
      </c>
      <c r="E6770" s="149">
        <f t="shared" si="105"/>
        <v>30890003</v>
      </c>
      <c r="F6770" s="149" t="s">
        <v>1250</v>
      </c>
      <c r="G6770" s="149" t="s">
        <v>15969</v>
      </c>
      <c r="H6770" s="149" t="s">
        <v>2947</v>
      </c>
      <c r="I6770" s="149" t="s">
        <v>2953</v>
      </c>
      <c r="K6770" s="151">
        <v>36265</v>
      </c>
      <c r="L6770" s="149" t="s">
        <v>7810</v>
      </c>
    </row>
    <row r="6771" spans="1:12" x14ac:dyDescent="0.2">
      <c r="A6771" s="149" t="s">
        <v>2920</v>
      </c>
      <c r="D6771" s="149" t="s">
        <v>7813</v>
      </c>
      <c r="E6771" s="149">
        <f t="shared" si="105"/>
        <v>30890004</v>
      </c>
      <c r="F6771" s="149" t="s">
        <v>1250</v>
      </c>
      <c r="G6771" s="149" t="s">
        <v>15969</v>
      </c>
      <c r="H6771" s="149" t="s">
        <v>2947</v>
      </c>
      <c r="I6771" s="149" t="s">
        <v>9778</v>
      </c>
      <c r="K6771" s="151">
        <v>36265</v>
      </c>
      <c r="L6771" s="149" t="s">
        <v>7810</v>
      </c>
    </row>
    <row r="6772" spans="1:12" x14ac:dyDescent="0.2">
      <c r="A6772" s="149" t="s">
        <v>2920</v>
      </c>
      <c r="D6772" s="149" t="s">
        <v>7814</v>
      </c>
      <c r="E6772" s="149">
        <f t="shared" si="105"/>
        <v>30890011</v>
      </c>
      <c r="F6772" s="149" t="s">
        <v>1250</v>
      </c>
      <c r="G6772" s="149" t="s">
        <v>15969</v>
      </c>
      <c r="H6772" s="149" t="s">
        <v>2947</v>
      </c>
      <c r="I6772" s="149" t="s">
        <v>316</v>
      </c>
      <c r="K6772" s="151">
        <v>36265</v>
      </c>
      <c r="L6772" s="149" t="s">
        <v>7815</v>
      </c>
    </row>
    <row r="6773" spans="1:12" x14ac:dyDescent="0.2">
      <c r="A6773" s="149" t="s">
        <v>2920</v>
      </c>
      <c r="D6773" s="149" t="s">
        <v>7816</v>
      </c>
      <c r="E6773" s="149">
        <f t="shared" si="105"/>
        <v>30890012</v>
      </c>
      <c r="F6773" s="149" t="s">
        <v>1250</v>
      </c>
      <c r="G6773" s="149" t="s">
        <v>15969</v>
      </c>
      <c r="H6773" s="149" t="s">
        <v>2947</v>
      </c>
      <c r="I6773" s="149" t="s">
        <v>318</v>
      </c>
      <c r="K6773" s="151">
        <v>36265</v>
      </c>
      <c r="L6773" s="149" t="s">
        <v>7815</v>
      </c>
    </row>
    <row r="6774" spans="1:12" x14ac:dyDescent="0.2">
      <c r="A6774" s="149" t="s">
        <v>2920</v>
      </c>
      <c r="D6774" s="149" t="s">
        <v>7817</v>
      </c>
      <c r="E6774" s="149">
        <f t="shared" si="105"/>
        <v>30890013</v>
      </c>
      <c r="F6774" s="149" t="s">
        <v>1250</v>
      </c>
      <c r="G6774" s="149" t="s">
        <v>15969</v>
      </c>
      <c r="H6774" s="149" t="s">
        <v>2947</v>
      </c>
      <c r="I6774" s="149" t="s">
        <v>320</v>
      </c>
      <c r="K6774" s="151">
        <v>36265</v>
      </c>
      <c r="L6774" s="149" t="s">
        <v>7815</v>
      </c>
    </row>
    <row r="6775" spans="1:12" x14ac:dyDescent="0.2">
      <c r="A6775" s="149" t="s">
        <v>2920</v>
      </c>
      <c r="D6775" s="149" t="s">
        <v>7818</v>
      </c>
      <c r="E6775" s="149">
        <f t="shared" si="105"/>
        <v>30890021</v>
      </c>
      <c r="F6775" s="149" t="s">
        <v>1250</v>
      </c>
      <c r="G6775" s="149" t="s">
        <v>15969</v>
      </c>
      <c r="H6775" s="149" t="s">
        <v>2947</v>
      </c>
      <c r="I6775" s="149" t="s">
        <v>324</v>
      </c>
      <c r="J6775" s="151">
        <v>36278</v>
      </c>
    </row>
    <row r="6776" spans="1:12" x14ac:dyDescent="0.2">
      <c r="A6776" s="149" t="s">
        <v>2920</v>
      </c>
      <c r="D6776" s="149" t="s">
        <v>7819</v>
      </c>
      <c r="E6776" s="149">
        <f t="shared" si="105"/>
        <v>30890022</v>
      </c>
      <c r="F6776" s="149" t="s">
        <v>1250</v>
      </c>
      <c r="G6776" s="149" t="s">
        <v>15969</v>
      </c>
      <c r="H6776" s="149" t="s">
        <v>2947</v>
      </c>
      <c r="I6776" s="149" t="s">
        <v>5924</v>
      </c>
      <c r="J6776" s="151">
        <v>36278</v>
      </c>
    </row>
    <row r="6777" spans="1:12" x14ac:dyDescent="0.2">
      <c r="A6777" s="149" t="s">
        <v>2920</v>
      </c>
      <c r="D6777" s="149" t="s">
        <v>7820</v>
      </c>
      <c r="E6777" s="149">
        <f t="shared" si="105"/>
        <v>30890023</v>
      </c>
      <c r="F6777" s="149" t="s">
        <v>1250</v>
      </c>
      <c r="G6777" s="149" t="s">
        <v>15969</v>
      </c>
      <c r="H6777" s="149" t="s">
        <v>2947</v>
      </c>
      <c r="I6777" s="149" t="s">
        <v>5926</v>
      </c>
      <c r="K6777" s="151">
        <v>36265</v>
      </c>
      <c r="L6777" s="149" t="s">
        <v>7815</v>
      </c>
    </row>
    <row r="6778" spans="1:12" x14ac:dyDescent="0.2">
      <c r="A6778" s="149" t="s">
        <v>2920</v>
      </c>
      <c r="D6778" s="149" t="s">
        <v>7821</v>
      </c>
      <c r="E6778" s="149">
        <f t="shared" si="105"/>
        <v>30899999</v>
      </c>
      <c r="F6778" s="149" t="s">
        <v>1250</v>
      </c>
      <c r="G6778" s="149" t="s">
        <v>15969</v>
      </c>
      <c r="H6778" s="149" t="s">
        <v>9783</v>
      </c>
      <c r="I6778" s="149" t="s">
        <v>6243</v>
      </c>
    </row>
    <row r="6779" spans="1:12" x14ac:dyDescent="0.2">
      <c r="A6779" s="149" t="s">
        <v>2920</v>
      </c>
      <c r="D6779" s="149" t="s">
        <v>10657</v>
      </c>
      <c r="E6779" s="149">
        <f t="shared" si="105"/>
        <v>30900198</v>
      </c>
      <c r="F6779" s="149" t="s">
        <v>1250</v>
      </c>
      <c r="G6779" s="149" t="s">
        <v>10658</v>
      </c>
      <c r="H6779" s="149" t="s">
        <v>2656</v>
      </c>
      <c r="I6779" s="149" t="s">
        <v>6243</v>
      </c>
    </row>
    <row r="6780" spans="1:12" x14ac:dyDescent="0.2">
      <c r="A6780" s="149" t="s">
        <v>2920</v>
      </c>
      <c r="D6780" s="149" t="s">
        <v>10659</v>
      </c>
      <c r="E6780" s="149">
        <f t="shared" si="105"/>
        <v>30900199</v>
      </c>
      <c r="F6780" s="149" t="s">
        <v>1250</v>
      </c>
      <c r="G6780" s="149" t="s">
        <v>10658</v>
      </c>
      <c r="H6780" s="149" t="s">
        <v>2656</v>
      </c>
      <c r="I6780" s="149" t="s">
        <v>6243</v>
      </c>
    </row>
    <row r="6781" spans="1:12" x14ac:dyDescent="0.2">
      <c r="A6781" s="149" t="s">
        <v>2920</v>
      </c>
      <c r="D6781" s="149" t="s">
        <v>10660</v>
      </c>
      <c r="E6781" s="149">
        <f t="shared" si="105"/>
        <v>30900201</v>
      </c>
      <c r="F6781" s="149" t="s">
        <v>1250</v>
      </c>
      <c r="G6781" s="149" t="s">
        <v>10658</v>
      </c>
      <c r="H6781" s="149" t="s">
        <v>10661</v>
      </c>
      <c r="I6781" s="149" t="s">
        <v>2383</v>
      </c>
    </row>
    <row r="6782" spans="1:12" x14ac:dyDescent="0.2">
      <c r="A6782" s="149" t="s">
        <v>2920</v>
      </c>
      <c r="D6782" s="149" t="s">
        <v>10662</v>
      </c>
      <c r="E6782" s="149">
        <f t="shared" si="105"/>
        <v>30900202</v>
      </c>
      <c r="F6782" s="149" t="s">
        <v>1250</v>
      </c>
      <c r="G6782" s="149" t="s">
        <v>10658</v>
      </c>
      <c r="H6782" s="149" t="s">
        <v>10661</v>
      </c>
      <c r="I6782" s="149" t="s">
        <v>10663</v>
      </c>
    </row>
    <row r="6783" spans="1:12" x14ac:dyDescent="0.2">
      <c r="A6783" s="149" t="s">
        <v>2920</v>
      </c>
      <c r="D6783" s="149" t="s">
        <v>10664</v>
      </c>
      <c r="E6783" s="149">
        <f t="shared" si="105"/>
        <v>30900203</v>
      </c>
      <c r="F6783" s="149" t="s">
        <v>1250</v>
      </c>
      <c r="G6783" s="149" t="s">
        <v>10658</v>
      </c>
      <c r="H6783" s="149" t="s">
        <v>10661</v>
      </c>
      <c r="I6783" s="149" t="s">
        <v>10665</v>
      </c>
    </row>
    <row r="6784" spans="1:12" x14ac:dyDescent="0.2">
      <c r="A6784" s="149" t="s">
        <v>2920</v>
      </c>
      <c r="D6784" s="149" t="s">
        <v>10666</v>
      </c>
      <c r="E6784" s="149">
        <f t="shared" si="105"/>
        <v>30900204</v>
      </c>
      <c r="F6784" s="149" t="s">
        <v>1250</v>
      </c>
      <c r="G6784" s="149" t="s">
        <v>10658</v>
      </c>
      <c r="H6784" s="149" t="s">
        <v>10661</v>
      </c>
      <c r="I6784" s="149" t="s">
        <v>10667</v>
      </c>
    </row>
    <row r="6785" spans="1:9" x14ac:dyDescent="0.2">
      <c r="A6785" s="149" t="s">
        <v>2920</v>
      </c>
      <c r="D6785" s="149" t="s">
        <v>10668</v>
      </c>
      <c r="E6785" s="149">
        <f t="shared" si="105"/>
        <v>30900205</v>
      </c>
      <c r="F6785" s="149" t="s">
        <v>1250</v>
      </c>
      <c r="G6785" s="149" t="s">
        <v>10658</v>
      </c>
      <c r="H6785" s="149" t="s">
        <v>10661</v>
      </c>
      <c r="I6785" s="149" t="s">
        <v>10669</v>
      </c>
    </row>
    <row r="6786" spans="1:9" x14ac:dyDescent="0.2">
      <c r="A6786" s="149" t="s">
        <v>2920</v>
      </c>
      <c r="D6786" s="149" t="s">
        <v>10670</v>
      </c>
      <c r="E6786" s="149">
        <f t="shared" ref="E6786:E6849" si="106">VALUE(D6786)</f>
        <v>30900206</v>
      </c>
      <c r="F6786" s="149" t="s">
        <v>1250</v>
      </c>
      <c r="G6786" s="149" t="s">
        <v>10658</v>
      </c>
      <c r="H6786" s="149" t="s">
        <v>10661</v>
      </c>
      <c r="I6786" s="149" t="s">
        <v>10671</v>
      </c>
    </row>
    <row r="6787" spans="1:9" x14ac:dyDescent="0.2">
      <c r="A6787" s="149" t="s">
        <v>2920</v>
      </c>
      <c r="D6787" s="149" t="s">
        <v>10672</v>
      </c>
      <c r="E6787" s="149">
        <f t="shared" si="106"/>
        <v>30900207</v>
      </c>
      <c r="F6787" s="149" t="s">
        <v>1250</v>
      </c>
      <c r="G6787" s="149" t="s">
        <v>10658</v>
      </c>
      <c r="H6787" s="149" t="s">
        <v>10661</v>
      </c>
      <c r="I6787" s="149" t="s">
        <v>10673</v>
      </c>
    </row>
    <row r="6788" spans="1:9" x14ac:dyDescent="0.2">
      <c r="A6788" s="149" t="s">
        <v>2920</v>
      </c>
      <c r="D6788" s="149" t="s">
        <v>10674</v>
      </c>
      <c r="E6788" s="149">
        <f t="shared" si="106"/>
        <v>30900208</v>
      </c>
      <c r="F6788" s="149" t="s">
        <v>1250</v>
      </c>
      <c r="G6788" s="149" t="s">
        <v>10658</v>
      </c>
      <c r="H6788" s="149" t="s">
        <v>10661</v>
      </c>
      <c r="I6788" s="149" t="s">
        <v>10675</v>
      </c>
    </row>
    <row r="6789" spans="1:9" x14ac:dyDescent="0.2">
      <c r="A6789" s="149" t="s">
        <v>2920</v>
      </c>
      <c r="D6789" s="149" t="s">
        <v>10676</v>
      </c>
      <c r="E6789" s="149">
        <f t="shared" si="106"/>
        <v>30900298</v>
      </c>
      <c r="F6789" s="149" t="s">
        <v>1250</v>
      </c>
      <c r="G6789" s="149" t="s">
        <v>10658</v>
      </c>
      <c r="H6789" s="149" t="s">
        <v>10661</v>
      </c>
      <c r="I6789" s="149" t="s">
        <v>2383</v>
      </c>
    </row>
    <row r="6790" spans="1:9" x14ac:dyDescent="0.2">
      <c r="A6790" s="149" t="s">
        <v>2920</v>
      </c>
      <c r="D6790" s="149" t="s">
        <v>10677</v>
      </c>
      <c r="E6790" s="149">
        <f t="shared" si="106"/>
        <v>30900299</v>
      </c>
      <c r="F6790" s="149" t="s">
        <v>1250</v>
      </c>
      <c r="G6790" s="149" t="s">
        <v>10658</v>
      </c>
      <c r="H6790" s="149" t="s">
        <v>10661</v>
      </c>
      <c r="I6790" s="149" t="s">
        <v>2383</v>
      </c>
    </row>
    <row r="6791" spans="1:9" x14ac:dyDescent="0.2">
      <c r="A6791" s="149" t="s">
        <v>2920</v>
      </c>
      <c r="D6791" s="149" t="s">
        <v>10678</v>
      </c>
      <c r="E6791" s="149">
        <f t="shared" si="106"/>
        <v>30900301</v>
      </c>
      <c r="F6791" s="149" t="s">
        <v>1250</v>
      </c>
      <c r="G6791" s="149" t="s">
        <v>10658</v>
      </c>
      <c r="H6791" s="149" t="s">
        <v>10684</v>
      </c>
      <c r="I6791" s="149" t="s">
        <v>10685</v>
      </c>
    </row>
    <row r="6792" spans="1:9" x14ac:dyDescent="0.2">
      <c r="A6792" s="149" t="s">
        <v>2920</v>
      </c>
      <c r="D6792" s="149" t="s">
        <v>10639</v>
      </c>
      <c r="E6792" s="149">
        <f t="shared" si="106"/>
        <v>30900302</v>
      </c>
      <c r="F6792" s="149" t="s">
        <v>1250</v>
      </c>
      <c r="G6792" s="149" t="s">
        <v>10658</v>
      </c>
      <c r="H6792" s="149" t="s">
        <v>10684</v>
      </c>
      <c r="I6792" s="149" t="s">
        <v>10640</v>
      </c>
    </row>
    <row r="6793" spans="1:9" x14ac:dyDescent="0.2">
      <c r="A6793" s="149" t="s">
        <v>2920</v>
      </c>
      <c r="D6793" s="149" t="s">
        <v>10641</v>
      </c>
      <c r="E6793" s="149">
        <f t="shared" si="106"/>
        <v>30900303</v>
      </c>
      <c r="F6793" s="149" t="s">
        <v>1250</v>
      </c>
      <c r="G6793" s="149" t="s">
        <v>10658</v>
      </c>
      <c r="H6793" s="149" t="s">
        <v>10684</v>
      </c>
      <c r="I6793" s="149" t="s">
        <v>10642</v>
      </c>
    </row>
    <row r="6794" spans="1:9" x14ac:dyDescent="0.2">
      <c r="A6794" s="149" t="s">
        <v>2920</v>
      </c>
      <c r="D6794" s="149" t="s">
        <v>10643</v>
      </c>
      <c r="E6794" s="149">
        <f t="shared" si="106"/>
        <v>30900304</v>
      </c>
      <c r="F6794" s="149" t="s">
        <v>1250</v>
      </c>
      <c r="G6794" s="149" t="s">
        <v>10658</v>
      </c>
      <c r="H6794" s="149" t="s">
        <v>10684</v>
      </c>
      <c r="I6794" s="149" t="s">
        <v>10644</v>
      </c>
    </row>
    <row r="6795" spans="1:9" x14ac:dyDescent="0.2">
      <c r="A6795" s="149" t="s">
        <v>2920</v>
      </c>
      <c r="D6795" s="149" t="s">
        <v>10645</v>
      </c>
      <c r="E6795" s="149">
        <f t="shared" si="106"/>
        <v>30900500</v>
      </c>
      <c r="F6795" s="149" t="s">
        <v>1250</v>
      </c>
      <c r="G6795" s="149" t="s">
        <v>10658</v>
      </c>
      <c r="H6795" s="149" t="s">
        <v>10646</v>
      </c>
      <c r="I6795" s="149" t="s">
        <v>2383</v>
      </c>
    </row>
    <row r="6796" spans="1:9" x14ac:dyDescent="0.2">
      <c r="A6796" s="149" t="s">
        <v>2920</v>
      </c>
      <c r="D6796" s="149" t="s">
        <v>10647</v>
      </c>
      <c r="E6796" s="149">
        <f t="shared" si="106"/>
        <v>30900501</v>
      </c>
      <c r="F6796" s="149" t="s">
        <v>1250</v>
      </c>
      <c r="G6796" s="149" t="s">
        <v>10658</v>
      </c>
      <c r="H6796" s="149" t="s">
        <v>10646</v>
      </c>
      <c r="I6796" s="149" t="s">
        <v>10648</v>
      </c>
    </row>
    <row r="6797" spans="1:9" x14ac:dyDescent="0.2">
      <c r="A6797" s="149" t="s">
        <v>2920</v>
      </c>
      <c r="D6797" s="149" t="s">
        <v>10649</v>
      </c>
      <c r="E6797" s="149">
        <f t="shared" si="106"/>
        <v>30900502</v>
      </c>
      <c r="F6797" s="149" t="s">
        <v>1250</v>
      </c>
      <c r="G6797" s="149" t="s">
        <v>10658</v>
      </c>
      <c r="H6797" s="149" t="s">
        <v>10646</v>
      </c>
      <c r="I6797" s="149" t="s">
        <v>10650</v>
      </c>
    </row>
    <row r="6798" spans="1:9" x14ac:dyDescent="0.2">
      <c r="A6798" s="149" t="s">
        <v>2920</v>
      </c>
      <c r="D6798" s="149" t="s">
        <v>10651</v>
      </c>
      <c r="E6798" s="149">
        <f t="shared" si="106"/>
        <v>30901001</v>
      </c>
      <c r="F6798" s="149" t="s">
        <v>1250</v>
      </c>
      <c r="G6798" s="149" t="s">
        <v>10658</v>
      </c>
      <c r="H6798" s="149" t="s">
        <v>10652</v>
      </c>
      <c r="I6798" s="149" t="s">
        <v>10653</v>
      </c>
    </row>
    <row r="6799" spans="1:9" x14ac:dyDescent="0.2">
      <c r="A6799" s="149" t="s">
        <v>2920</v>
      </c>
      <c r="D6799" s="149" t="s">
        <v>10654</v>
      </c>
      <c r="E6799" s="149">
        <f t="shared" si="106"/>
        <v>30901002</v>
      </c>
      <c r="F6799" s="149" t="s">
        <v>1250</v>
      </c>
      <c r="G6799" s="149" t="s">
        <v>10658</v>
      </c>
      <c r="H6799" s="149" t="s">
        <v>10652</v>
      </c>
      <c r="I6799" s="149" t="s">
        <v>10653</v>
      </c>
    </row>
    <row r="6800" spans="1:9" x14ac:dyDescent="0.2">
      <c r="A6800" s="149" t="s">
        <v>2920</v>
      </c>
      <c r="D6800" s="149" t="s">
        <v>10655</v>
      </c>
      <c r="E6800" s="149">
        <f t="shared" si="106"/>
        <v>30901003</v>
      </c>
      <c r="F6800" s="149" t="s">
        <v>1250</v>
      </c>
      <c r="G6800" s="149" t="s">
        <v>10658</v>
      </c>
      <c r="H6800" s="149" t="s">
        <v>10652</v>
      </c>
      <c r="I6800" s="149" t="s">
        <v>10656</v>
      </c>
    </row>
    <row r="6801" spans="1:9" x14ac:dyDescent="0.2">
      <c r="A6801" s="149" t="s">
        <v>2920</v>
      </c>
      <c r="D6801" s="149" t="s">
        <v>13404</v>
      </c>
      <c r="E6801" s="149">
        <f t="shared" si="106"/>
        <v>30901004</v>
      </c>
      <c r="F6801" s="149" t="s">
        <v>1250</v>
      </c>
      <c r="G6801" s="149" t="s">
        <v>10658</v>
      </c>
      <c r="H6801" s="149" t="s">
        <v>10652</v>
      </c>
      <c r="I6801" s="149" t="s">
        <v>13405</v>
      </c>
    </row>
    <row r="6802" spans="1:9" x14ac:dyDescent="0.2">
      <c r="A6802" s="149" t="s">
        <v>2920</v>
      </c>
      <c r="D6802" s="149" t="s">
        <v>13406</v>
      </c>
      <c r="E6802" s="149">
        <f t="shared" si="106"/>
        <v>30901005</v>
      </c>
      <c r="F6802" s="149" t="s">
        <v>1250</v>
      </c>
      <c r="G6802" s="149" t="s">
        <v>10658</v>
      </c>
      <c r="H6802" s="149" t="s">
        <v>10652</v>
      </c>
      <c r="I6802" s="149" t="s">
        <v>13407</v>
      </c>
    </row>
    <row r="6803" spans="1:9" x14ac:dyDescent="0.2">
      <c r="A6803" s="149" t="s">
        <v>2920</v>
      </c>
      <c r="D6803" s="149" t="s">
        <v>13408</v>
      </c>
      <c r="E6803" s="149">
        <f t="shared" si="106"/>
        <v>30901006</v>
      </c>
      <c r="F6803" s="149" t="s">
        <v>1250</v>
      </c>
      <c r="G6803" s="149" t="s">
        <v>10658</v>
      </c>
      <c r="H6803" s="149" t="s">
        <v>10652</v>
      </c>
      <c r="I6803" s="149" t="s">
        <v>13409</v>
      </c>
    </row>
    <row r="6804" spans="1:9" x14ac:dyDescent="0.2">
      <c r="A6804" s="149" t="s">
        <v>2920</v>
      </c>
      <c r="D6804" s="149" t="s">
        <v>13410</v>
      </c>
      <c r="E6804" s="149">
        <f t="shared" si="106"/>
        <v>30901007</v>
      </c>
      <c r="F6804" s="149" t="s">
        <v>1250</v>
      </c>
      <c r="G6804" s="149" t="s">
        <v>10658</v>
      </c>
      <c r="H6804" s="149" t="s">
        <v>10652</v>
      </c>
      <c r="I6804" s="149" t="s">
        <v>13411</v>
      </c>
    </row>
    <row r="6805" spans="1:9" x14ac:dyDescent="0.2">
      <c r="A6805" s="149" t="s">
        <v>2920</v>
      </c>
      <c r="D6805" s="149" t="s">
        <v>13412</v>
      </c>
      <c r="E6805" s="149">
        <f t="shared" si="106"/>
        <v>30901014</v>
      </c>
      <c r="F6805" s="149" t="s">
        <v>1250</v>
      </c>
      <c r="G6805" s="149" t="s">
        <v>10658</v>
      </c>
      <c r="H6805" s="149" t="s">
        <v>10652</v>
      </c>
      <c r="I6805" s="149" t="s">
        <v>10689</v>
      </c>
    </row>
    <row r="6806" spans="1:9" x14ac:dyDescent="0.2">
      <c r="A6806" s="149" t="s">
        <v>2920</v>
      </c>
      <c r="D6806" s="149" t="s">
        <v>10690</v>
      </c>
      <c r="E6806" s="149">
        <f t="shared" si="106"/>
        <v>30901015</v>
      </c>
      <c r="F6806" s="149" t="s">
        <v>1250</v>
      </c>
      <c r="G6806" s="149" t="s">
        <v>10658</v>
      </c>
      <c r="H6806" s="149" t="s">
        <v>10652</v>
      </c>
      <c r="I6806" s="149" t="s">
        <v>10691</v>
      </c>
    </row>
    <row r="6807" spans="1:9" x14ac:dyDescent="0.2">
      <c r="A6807" s="149" t="s">
        <v>2920</v>
      </c>
      <c r="D6807" s="149" t="s">
        <v>10692</v>
      </c>
      <c r="E6807" s="149">
        <f t="shared" si="106"/>
        <v>30901016</v>
      </c>
      <c r="F6807" s="149" t="s">
        <v>1250</v>
      </c>
      <c r="G6807" s="149" t="s">
        <v>10658</v>
      </c>
      <c r="H6807" s="149" t="s">
        <v>10652</v>
      </c>
      <c r="I6807" s="149" t="s">
        <v>10693</v>
      </c>
    </row>
    <row r="6808" spans="1:9" x14ac:dyDescent="0.2">
      <c r="A6808" s="149" t="s">
        <v>2920</v>
      </c>
      <c r="D6808" s="149" t="s">
        <v>10694</v>
      </c>
      <c r="E6808" s="149">
        <f t="shared" si="106"/>
        <v>30901018</v>
      </c>
      <c r="F6808" s="149" t="s">
        <v>1250</v>
      </c>
      <c r="G6808" s="149" t="s">
        <v>10658</v>
      </c>
      <c r="H6808" s="149" t="s">
        <v>10652</v>
      </c>
      <c r="I6808" s="149" t="s">
        <v>10695</v>
      </c>
    </row>
    <row r="6809" spans="1:9" x14ac:dyDescent="0.2">
      <c r="A6809" s="149" t="s">
        <v>2920</v>
      </c>
      <c r="D6809" s="149" t="s">
        <v>10696</v>
      </c>
      <c r="E6809" s="149">
        <f t="shared" si="106"/>
        <v>30901028</v>
      </c>
      <c r="F6809" s="149" t="s">
        <v>1250</v>
      </c>
      <c r="G6809" s="149" t="s">
        <v>10658</v>
      </c>
      <c r="H6809" s="149" t="s">
        <v>10652</v>
      </c>
      <c r="I6809" s="149" t="s">
        <v>10697</v>
      </c>
    </row>
    <row r="6810" spans="1:9" x14ac:dyDescent="0.2">
      <c r="A6810" s="149" t="s">
        <v>2920</v>
      </c>
      <c r="D6810" s="149" t="s">
        <v>10698</v>
      </c>
      <c r="E6810" s="149">
        <f t="shared" si="106"/>
        <v>30901038</v>
      </c>
      <c r="F6810" s="149" t="s">
        <v>1250</v>
      </c>
      <c r="G6810" s="149" t="s">
        <v>10658</v>
      </c>
      <c r="H6810" s="149" t="s">
        <v>10652</v>
      </c>
      <c r="I6810" s="149" t="s">
        <v>10699</v>
      </c>
    </row>
    <row r="6811" spans="1:9" x14ac:dyDescent="0.2">
      <c r="A6811" s="149" t="s">
        <v>2920</v>
      </c>
      <c r="D6811" s="149" t="s">
        <v>10700</v>
      </c>
      <c r="E6811" s="149">
        <f t="shared" si="106"/>
        <v>30901042</v>
      </c>
      <c r="F6811" s="149" t="s">
        <v>1250</v>
      </c>
      <c r="G6811" s="149" t="s">
        <v>10658</v>
      </c>
      <c r="H6811" s="149" t="s">
        <v>10652</v>
      </c>
      <c r="I6811" s="149" t="s">
        <v>10701</v>
      </c>
    </row>
    <row r="6812" spans="1:9" x14ac:dyDescent="0.2">
      <c r="A6812" s="149" t="s">
        <v>2920</v>
      </c>
      <c r="D6812" s="149" t="s">
        <v>10702</v>
      </c>
      <c r="E6812" s="149">
        <f t="shared" si="106"/>
        <v>30901045</v>
      </c>
      <c r="F6812" s="149" t="s">
        <v>1250</v>
      </c>
      <c r="G6812" s="149" t="s">
        <v>10658</v>
      </c>
      <c r="H6812" s="149" t="s">
        <v>10652</v>
      </c>
      <c r="I6812" s="149" t="s">
        <v>10703</v>
      </c>
    </row>
    <row r="6813" spans="1:9" x14ac:dyDescent="0.2">
      <c r="A6813" s="149" t="s">
        <v>2920</v>
      </c>
      <c r="D6813" s="149" t="s">
        <v>16154</v>
      </c>
      <c r="E6813" s="149">
        <f t="shared" si="106"/>
        <v>30901048</v>
      </c>
      <c r="F6813" s="149" t="s">
        <v>1250</v>
      </c>
      <c r="G6813" s="149" t="s">
        <v>10658</v>
      </c>
      <c r="H6813" s="149" t="s">
        <v>10652</v>
      </c>
      <c r="I6813" s="149" t="s">
        <v>13427</v>
      </c>
    </row>
    <row r="6814" spans="1:9" x14ac:dyDescent="0.2">
      <c r="A6814" s="149" t="s">
        <v>2920</v>
      </c>
      <c r="D6814" s="149" t="s">
        <v>13428</v>
      </c>
      <c r="E6814" s="149">
        <f t="shared" si="106"/>
        <v>30901052</v>
      </c>
      <c r="F6814" s="149" t="s">
        <v>1250</v>
      </c>
      <c r="G6814" s="149" t="s">
        <v>10658</v>
      </c>
      <c r="H6814" s="149" t="s">
        <v>10652</v>
      </c>
      <c r="I6814" s="149" t="s">
        <v>13429</v>
      </c>
    </row>
    <row r="6815" spans="1:9" x14ac:dyDescent="0.2">
      <c r="A6815" s="149" t="s">
        <v>2920</v>
      </c>
      <c r="D6815" s="149" t="s">
        <v>13430</v>
      </c>
      <c r="E6815" s="149">
        <f t="shared" si="106"/>
        <v>30901054</v>
      </c>
      <c r="F6815" s="149" t="s">
        <v>1250</v>
      </c>
      <c r="G6815" s="149" t="s">
        <v>10658</v>
      </c>
      <c r="H6815" s="149" t="s">
        <v>10652</v>
      </c>
      <c r="I6815" s="149" t="s">
        <v>13431</v>
      </c>
    </row>
    <row r="6816" spans="1:9" x14ac:dyDescent="0.2">
      <c r="A6816" s="149" t="s">
        <v>2920</v>
      </c>
      <c r="D6816" s="149" t="s">
        <v>13432</v>
      </c>
      <c r="E6816" s="149">
        <f t="shared" si="106"/>
        <v>30901058</v>
      </c>
      <c r="F6816" s="149" t="s">
        <v>1250</v>
      </c>
      <c r="G6816" s="149" t="s">
        <v>10658</v>
      </c>
      <c r="H6816" s="149" t="s">
        <v>10652</v>
      </c>
      <c r="I6816" s="149" t="s">
        <v>13433</v>
      </c>
    </row>
    <row r="6817" spans="1:9" x14ac:dyDescent="0.2">
      <c r="A6817" s="149" t="s">
        <v>2920</v>
      </c>
      <c r="D6817" s="149" t="s">
        <v>13434</v>
      </c>
      <c r="E6817" s="149">
        <f t="shared" si="106"/>
        <v>30901061</v>
      </c>
      <c r="F6817" s="149" t="s">
        <v>1250</v>
      </c>
      <c r="G6817" s="149" t="s">
        <v>10658</v>
      </c>
      <c r="H6817" s="149" t="s">
        <v>10652</v>
      </c>
      <c r="I6817" s="149" t="s">
        <v>13435</v>
      </c>
    </row>
    <row r="6818" spans="1:9" x14ac:dyDescent="0.2">
      <c r="A6818" s="149" t="s">
        <v>2920</v>
      </c>
      <c r="D6818" s="149" t="s">
        <v>13436</v>
      </c>
      <c r="E6818" s="149">
        <f t="shared" si="106"/>
        <v>30901063</v>
      </c>
      <c r="F6818" s="149" t="s">
        <v>1250</v>
      </c>
      <c r="G6818" s="149" t="s">
        <v>10658</v>
      </c>
      <c r="H6818" s="149" t="s">
        <v>10652</v>
      </c>
      <c r="I6818" s="149" t="s">
        <v>13437</v>
      </c>
    </row>
    <row r="6819" spans="1:9" x14ac:dyDescent="0.2">
      <c r="A6819" s="149" t="s">
        <v>2920</v>
      </c>
      <c r="D6819" s="149" t="s">
        <v>13438</v>
      </c>
      <c r="E6819" s="149">
        <f t="shared" si="106"/>
        <v>30901065</v>
      </c>
      <c r="F6819" s="149" t="s">
        <v>1250</v>
      </c>
      <c r="G6819" s="149" t="s">
        <v>10658</v>
      </c>
      <c r="H6819" s="149" t="s">
        <v>10652</v>
      </c>
      <c r="I6819" s="149" t="s">
        <v>13439</v>
      </c>
    </row>
    <row r="6820" spans="1:9" x14ac:dyDescent="0.2">
      <c r="A6820" s="149" t="s">
        <v>2920</v>
      </c>
      <c r="D6820" s="149" t="s">
        <v>13440</v>
      </c>
      <c r="E6820" s="149">
        <f t="shared" si="106"/>
        <v>30901067</v>
      </c>
      <c r="F6820" s="149" t="s">
        <v>1250</v>
      </c>
      <c r="G6820" s="149" t="s">
        <v>10658</v>
      </c>
      <c r="H6820" s="149" t="s">
        <v>10652</v>
      </c>
      <c r="I6820" s="149" t="s">
        <v>13441</v>
      </c>
    </row>
    <row r="6821" spans="1:9" x14ac:dyDescent="0.2">
      <c r="A6821" s="149" t="s">
        <v>2920</v>
      </c>
      <c r="D6821" s="149" t="s">
        <v>13442</v>
      </c>
      <c r="E6821" s="149">
        <f t="shared" si="106"/>
        <v>30901068</v>
      </c>
      <c r="F6821" s="149" t="s">
        <v>1250</v>
      </c>
      <c r="G6821" s="149" t="s">
        <v>10658</v>
      </c>
      <c r="H6821" s="149" t="s">
        <v>10652</v>
      </c>
      <c r="I6821" s="149" t="s">
        <v>13443</v>
      </c>
    </row>
    <row r="6822" spans="1:9" x14ac:dyDescent="0.2">
      <c r="A6822" s="149" t="s">
        <v>2920</v>
      </c>
      <c r="D6822" s="149" t="s">
        <v>13444</v>
      </c>
      <c r="E6822" s="149">
        <f t="shared" si="106"/>
        <v>30901078</v>
      </c>
      <c r="F6822" s="149" t="s">
        <v>1250</v>
      </c>
      <c r="G6822" s="149" t="s">
        <v>10658</v>
      </c>
      <c r="H6822" s="149" t="s">
        <v>10652</v>
      </c>
      <c r="I6822" s="149" t="s">
        <v>13445</v>
      </c>
    </row>
    <row r="6823" spans="1:9" x14ac:dyDescent="0.2">
      <c r="A6823" s="149" t="s">
        <v>2920</v>
      </c>
      <c r="D6823" s="149" t="s">
        <v>13446</v>
      </c>
      <c r="E6823" s="149">
        <f t="shared" si="106"/>
        <v>30901097</v>
      </c>
      <c r="F6823" s="149" t="s">
        <v>1250</v>
      </c>
      <c r="G6823" s="149" t="s">
        <v>10658</v>
      </c>
      <c r="H6823" s="149" t="s">
        <v>10652</v>
      </c>
      <c r="I6823" s="149" t="s">
        <v>6243</v>
      </c>
    </row>
    <row r="6824" spans="1:9" x14ac:dyDescent="0.2">
      <c r="A6824" s="149" t="s">
        <v>2920</v>
      </c>
      <c r="D6824" s="149" t="s">
        <v>13447</v>
      </c>
      <c r="E6824" s="149">
        <f t="shared" si="106"/>
        <v>30901098</v>
      </c>
      <c r="F6824" s="149" t="s">
        <v>1250</v>
      </c>
      <c r="G6824" s="149" t="s">
        <v>10658</v>
      </c>
      <c r="H6824" s="149" t="s">
        <v>10652</v>
      </c>
      <c r="I6824" s="149" t="s">
        <v>6243</v>
      </c>
    </row>
    <row r="6825" spans="1:9" x14ac:dyDescent="0.2">
      <c r="A6825" s="149" t="s">
        <v>2920</v>
      </c>
      <c r="D6825" s="149" t="s">
        <v>13448</v>
      </c>
      <c r="E6825" s="149">
        <f t="shared" si="106"/>
        <v>30901099</v>
      </c>
      <c r="F6825" s="149" t="s">
        <v>1250</v>
      </c>
      <c r="G6825" s="149" t="s">
        <v>10658</v>
      </c>
      <c r="H6825" s="149" t="s">
        <v>10652</v>
      </c>
      <c r="I6825" s="149" t="s">
        <v>10012</v>
      </c>
    </row>
    <row r="6826" spans="1:9" x14ac:dyDescent="0.2">
      <c r="A6826" s="149" t="s">
        <v>2920</v>
      </c>
      <c r="D6826" s="149" t="s">
        <v>13449</v>
      </c>
      <c r="E6826" s="149">
        <f t="shared" si="106"/>
        <v>30901101</v>
      </c>
      <c r="F6826" s="149" t="s">
        <v>1250</v>
      </c>
      <c r="G6826" s="149" t="s">
        <v>10658</v>
      </c>
      <c r="H6826" s="149" t="s">
        <v>13450</v>
      </c>
      <c r="I6826" s="149" t="s">
        <v>13451</v>
      </c>
    </row>
    <row r="6827" spans="1:9" x14ac:dyDescent="0.2">
      <c r="A6827" s="149" t="s">
        <v>2920</v>
      </c>
      <c r="D6827" s="149" t="s">
        <v>13452</v>
      </c>
      <c r="E6827" s="149">
        <f t="shared" si="106"/>
        <v>30901102</v>
      </c>
      <c r="F6827" s="149" t="s">
        <v>1250</v>
      </c>
      <c r="G6827" s="149" t="s">
        <v>10658</v>
      </c>
      <c r="H6827" s="149" t="s">
        <v>13450</v>
      </c>
      <c r="I6827" s="149" t="s">
        <v>13453</v>
      </c>
    </row>
    <row r="6828" spans="1:9" x14ac:dyDescent="0.2">
      <c r="A6828" s="149" t="s">
        <v>2920</v>
      </c>
      <c r="D6828" s="149" t="s">
        <v>13454</v>
      </c>
      <c r="E6828" s="149">
        <f t="shared" si="106"/>
        <v>30901103</v>
      </c>
      <c r="F6828" s="149" t="s">
        <v>1250</v>
      </c>
      <c r="G6828" s="149" t="s">
        <v>10658</v>
      </c>
      <c r="H6828" s="149" t="s">
        <v>13450</v>
      </c>
      <c r="I6828" s="149" t="s">
        <v>13455</v>
      </c>
    </row>
    <row r="6829" spans="1:9" x14ac:dyDescent="0.2">
      <c r="A6829" s="149" t="s">
        <v>2920</v>
      </c>
      <c r="D6829" s="149" t="s">
        <v>13456</v>
      </c>
      <c r="E6829" s="149">
        <f t="shared" si="106"/>
        <v>30901104</v>
      </c>
      <c r="F6829" s="149" t="s">
        <v>1250</v>
      </c>
      <c r="G6829" s="149" t="s">
        <v>10658</v>
      </c>
      <c r="H6829" s="149" t="s">
        <v>13450</v>
      </c>
      <c r="I6829" s="149" t="s">
        <v>13457</v>
      </c>
    </row>
    <row r="6830" spans="1:9" x14ac:dyDescent="0.2">
      <c r="A6830" s="149" t="s">
        <v>2920</v>
      </c>
      <c r="D6830" s="149" t="s">
        <v>13458</v>
      </c>
      <c r="E6830" s="149">
        <f t="shared" si="106"/>
        <v>30901199</v>
      </c>
      <c r="F6830" s="149" t="s">
        <v>1250</v>
      </c>
      <c r="G6830" s="149" t="s">
        <v>10658</v>
      </c>
      <c r="H6830" s="149" t="s">
        <v>13450</v>
      </c>
      <c r="I6830" s="149" t="s">
        <v>6243</v>
      </c>
    </row>
    <row r="6831" spans="1:9" x14ac:dyDescent="0.2">
      <c r="A6831" s="149" t="s">
        <v>2920</v>
      </c>
      <c r="D6831" s="149" t="s">
        <v>13459</v>
      </c>
      <c r="E6831" s="149">
        <f t="shared" si="106"/>
        <v>30901201</v>
      </c>
      <c r="F6831" s="149" t="s">
        <v>1250</v>
      </c>
      <c r="G6831" s="149" t="s">
        <v>10658</v>
      </c>
      <c r="H6831" s="149" t="s">
        <v>13460</v>
      </c>
      <c r="I6831" s="149" t="s">
        <v>13461</v>
      </c>
    </row>
    <row r="6832" spans="1:9" x14ac:dyDescent="0.2">
      <c r="A6832" s="149" t="s">
        <v>2920</v>
      </c>
      <c r="D6832" s="149" t="s">
        <v>13462</v>
      </c>
      <c r="E6832" s="149">
        <f t="shared" si="106"/>
        <v>30901202</v>
      </c>
      <c r="F6832" s="149" t="s">
        <v>1250</v>
      </c>
      <c r="G6832" s="149" t="s">
        <v>10658</v>
      </c>
      <c r="H6832" s="149" t="s">
        <v>13460</v>
      </c>
      <c r="I6832" s="149" t="s">
        <v>4749</v>
      </c>
    </row>
    <row r="6833" spans="1:9" x14ac:dyDescent="0.2">
      <c r="A6833" s="149" t="s">
        <v>2920</v>
      </c>
      <c r="D6833" s="149" t="s">
        <v>13463</v>
      </c>
      <c r="E6833" s="149">
        <f t="shared" si="106"/>
        <v>30901203</v>
      </c>
      <c r="F6833" s="149" t="s">
        <v>1250</v>
      </c>
      <c r="G6833" s="149" t="s">
        <v>10658</v>
      </c>
      <c r="H6833" s="149" t="s">
        <v>13460</v>
      </c>
      <c r="I6833" s="149" t="s">
        <v>9744</v>
      </c>
    </row>
    <row r="6834" spans="1:9" x14ac:dyDescent="0.2">
      <c r="A6834" s="149" t="s">
        <v>2920</v>
      </c>
      <c r="D6834" s="149" t="s">
        <v>13464</v>
      </c>
      <c r="E6834" s="149">
        <f t="shared" si="106"/>
        <v>30901204</v>
      </c>
      <c r="F6834" s="149" t="s">
        <v>1250</v>
      </c>
      <c r="G6834" s="149" t="s">
        <v>10658</v>
      </c>
      <c r="H6834" s="149" t="s">
        <v>13460</v>
      </c>
      <c r="I6834" s="149" t="s">
        <v>6938</v>
      </c>
    </row>
    <row r="6835" spans="1:9" x14ac:dyDescent="0.2">
      <c r="A6835" s="149" t="s">
        <v>2920</v>
      </c>
      <c r="D6835" s="149" t="s">
        <v>13465</v>
      </c>
      <c r="E6835" s="149">
        <f t="shared" si="106"/>
        <v>30901205</v>
      </c>
      <c r="F6835" s="149" t="s">
        <v>1250</v>
      </c>
      <c r="G6835" s="149" t="s">
        <v>10658</v>
      </c>
      <c r="H6835" s="149" t="s">
        <v>13460</v>
      </c>
      <c r="I6835" s="149" t="s">
        <v>1273</v>
      </c>
    </row>
    <row r="6836" spans="1:9" x14ac:dyDescent="0.2">
      <c r="A6836" s="149" t="s">
        <v>2920</v>
      </c>
      <c r="D6836" s="149" t="s">
        <v>13466</v>
      </c>
      <c r="E6836" s="149">
        <f t="shared" si="106"/>
        <v>30901501</v>
      </c>
      <c r="F6836" s="149" t="s">
        <v>1250</v>
      </c>
      <c r="G6836" s="149" t="s">
        <v>10658</v>
      </c>
      <c r="H6836" s="149" t="s">
        <v>13467</v>
      </c>
      <c r="I6836" s="149" t="s">
        <v>13468</v>
      </c>
    </row>
    <row r="6837" spans="1:9" x14ac:dyDescent="0.2">
      <c r="A6837" s="149" t="s">
        <v>2920</v>
      </c>
      <c r="D6837" s="149" t="s">
        <v>13469</v>
      </c>
      <c r="E6837" s="149">
        <f t="shared" si="106"/>
        <v>30901601</v>
      </c>
      <c r="F6837" s="149" t="s">
        <v>1250</v>
      </c>
      <c r="G6837" s="149" t="s">
        <v>10658</v>
      </c>
      <c r="H6837" s="149" t="s">
        <v>13470</v>
      </c>
      <c r="I6837" s="149" t="s">
        <v>13471</v>
      </c>
    </row>
    <row r="6838" spans="1:9" x14ac:dyDescent="0.2">
      <c r="A6838" s="149" t="s">
        <v>2920</v>
      </c>
      <c r="D6838" s="149" t="s">
        <v>13472</v>
      </c>
      <c r="E6838" s="149">
        <f t="shared" si="106"/>
        <v>30901602</v>
      </c>
      <c r="F6838" s="149" t="s">
        <v>1250</v>
      </c>
      <c r="G6838" s="149" t="s">
        <v>10658</v>
      </c>
      <c r="H6838" s="149" t="s">
        <v>13470</v>
      </c>
      <c r="I6838" s="149" t="s">
        <v>13473</v>
      </c>
    </row>
    <row r="6839" spans="1:9" x14ac:dyDescent="0.2">
      <c r="A6839" s="149" t="s">
        <v>2920</v>
      </c>
      <c r="D6839" s="149" t="s">
        <v>13474</v>
      </c>
      <c r="E6839" s="149">
        <f t="shared" si="106"/>
        <v>30901603</v>
      </c>
      <c r="F6839" s="149" t="s">
        <v>1250</v>
      </c>
      <c r="G6839" s="149" t="s">
        <v>10658</v>
      </c>
      <c r="H6839" s="149" t="s">
        <v>13470</v>
      </c>
      <c r="I6839" s="149" t="s">
        <v>13475</v>
      </c>
    </row>
    <row r="6840" spans="1:9" x14ac:dyDescent="0.2">
      <c r="A6840" s="149" t="s">
        <v>2920</v>
      </c>
      <c r="D6840" s="149" t="s">
        <v>13476</v>
      </c>
      <c r="E6840" s="149">
        <f t="shared" si="106"/>
        <v>30901604</v>
      </c>
      <c r="F6840" s="149" t="s">
        <v>1250</v>
      </c>
      <c r="G6840" s="149" t="s">
        <v>10658</v>
      </c>
      <c r="H6840" s="149" t="s">
        <v>13470</v>
      </c>
      <c r="I6840" s="149" t="s">
        <v>13477</v>
      </c>
    </row>
    <row r="6841" spans="1:9" x14ac:dyDescent="0.2">
      <c r="A6841" s="149" t="s">
        <v>2920</v>
      </c>
      <c r="D6841" s="149" t="s">
        <v>13478</v>
      </c>
      <c r="E6841" s="149">
        <f t="shared" si="106"/>
        <v>30901605</v>
      </c>
      <c r="F6841" s="149" t="s">
        <v>1250</v>
      </c>
      <c r="G6841" s="149" t="s">
        <v>10658</v>
      </c>
      <c r="H6841" s="149" t="s">
        <v>13470</v>
      </c>
      <c r="I6841" s="149" t="s">
        <v>13471</v>
      </c>
    </row>
    <row r="6842" spans="1:9" x14ac:dyDescent="0.2">
      <c r="A6842" s="149" t="s">
        <v>2920</v>
      </c>
      <c r="D6842" s="149" t="s">
        <v>13479</v>
      </c>
      <c r="E6842" s="149">
        <f t="shared" si="106"/>
        <v>30901606</v>
      </c>
      <c r="F6842" s="149" t="s">
        <v>1250</v>
      </c>
      <c r="G6842" s="149" t="s">
        <v>10658</v>
      </c>
      <c r="H6842" s="149" t="s">
        <v>13470</v>
      </c>
      <c r="I6842" s="149" t="s">
        <v>13473</v>
      </c>
    </row>
    <row r="6843" spans="1:9" x14ac:dyDescent="0.2">
      <c r="A6843" s="149" t="s">
        <v>2920</v>
      </c>
      <c r="D6843" s="149" t="s">
        <v>13480</v>
      </c>
      <c r="E6843" s="149">
        <f t="shared" si="106"/>
        <v>30901607</v>
      </c>
      <c r="F6843" s="149" t="s">
        <v>1250</v>
      </c>
      <c r="G6843" s="149" t="s">
        <v>10658</v>
      </c>
      <c r="H6843" s="149" t="s">
        <v>13470</v>
      </c>
      <c r="I6843" s="149" t="s">
        <v>13475</v>
      </c>
    </row>
    <row r="6844" spans="1:9" x14ac:dyDescent="0.2">
      <c r="A6844" s="149" t="s">
        <v>2920</v>
      </c>
      <c r="D6844" s="149" t="s">
        <v>13481</v>
      </c>
      <c r="E6844" s="149">
        <f t="shared" si="106"/>
        <v>30901610</v>
      </c>
      <c r="F6844" s="149" t="s">
        <v>1250</v>
      </c>
      <c r="G6844" s="149" t="s">
        <v>10658</v>
      </c>
      <c r="H6844" s="149" t="s">
        <v>13470</v>
      </c>
      <c r="I6844" s="149" t="s">
        <v>13482</v>
      </c>
    </row>
    <row r="6845" spans="1:9" x14ac:dyDescent="0.2">
      <c r="A6845" s="149" t="s">
        <v>2920</v>
      </c>
      <c r="D6845" s="149" t="s">
        <v>13483</v>
      </c>
      <c r="E6845" s="149">
        <f t="shared" si="106"/>
        <v>30901611</v>
      </c>
      <c r="F6845" s="149" t="s">
        <v>1250</v>
      </c>
      <c r="G6845" s="149" t="s">
        <v>10658</v>
      </c>
      <c r="H6845" s="149" t="s">
        <v>13470</v>
      </c>
      <c r="I6845" s="149" t="s">
        <v>13484</v>
      </c>
    </row>
    <row r="6846" spans="1:9" x14ac:dyDescent="0.2">
      <c r="A6846" s="149" t="s">
        <v>2920</v>
      </c>
      <c r="D6846" s="149" t="s">
        <v>13485</v>
      </c>
      <c r="E6846" s="149">
        <f t="shared" si="106"/>
        <v>30901699</v>
      </c>
      <c r="F6846" s="149" t="s">
        <v>1250</v>
      </c>
      <c r="G6846" s="149" t="s">
        <v>10658</v>
      </c>
      <c r="H6846" s="149" t="s">
        <v>13470</v>
      </c>
      <c r="I6846" s="149" t="s">
        <v>6243</v>
      </c>
    </row>
    <row r="6847" spans="1:9" x14ac:dyDescent="0.2">
      <c r="A6847" s="149" t="s">
        <v>2920</v>
      </c>
      <c r="D6847" s="149" t="s">
        <v>13486</v>
      </c>
      <c r="E6847" s="149">
        <f t="shared" si="106"/>
        <v>30902099</v>
      </c>
      <c r="F6847" s="149" t="s">
        <v>1250</v>
      </c>
      <c r="G6847" s="149" t="s">
        <v>10658</v>
      </c>
      <c r="H6847" s="149" t="s">
        <v>6243</v>
      </c>
      <c r="I6847" s="149" t="s">
        <v>10012</v>
      </c>
    </row>
    <row r="6848" spans="1:9" x14ac:dyDescent="0.2">
      <c r="A6848" s="149" t="s">
        <v>2920</v>
      </c>
      <c r="D6848" s="149" t="s">
        <v>13487</v>
      </c>
      <c r="E6848" s="149">
        <f t="shared" si="106"/>
        <v>30902501</v>
      </c>
      <c r="F6848" s="149" t="s">
        <v>1250</v>
      </c>
      <c r="G6848" s="149" t="s">
        <v>10658</v>
      </c>
      <c r="H6848" s="149" t="s">
        <v>13488</v>
      </c>
      <c r="I6848" s="149" t="s">
        <v>13489</v>
      </c>
    </row>
    <row r="6849" spans="1:10" x14ac:dyDescent="0.2">
      <c r="A6849" s="149" t="s">
        <v>2920</v>
      </c>
      <c r="D6849" s="149" t="s">
        <v>13490</v>
      </c>
      <c r="E6849" s="149">
        <f t="shared" si="106"/>
        <v>30903004</v>
      </c>
      <c r="F6849" s="149" t="s">
        <v>1250</v>
      </c>
      <c r="G6849" s="149" t="s">
        <v>10658</v>
      </c>
      <c r="H6849" s="149" t="s">
        <v>13491</v>
      </c>
      <c r="I6849" s="149" t="s">
        <v>13492</v>
      </c>
    </row>
    <row r="6850" spans="1:10" x14ac:dyDescent="0.2">
      <c r="A6850" s="149" t="s">
        <v>2920</v>
      </c>
      <c r="D6850" s="149" t="s">
        <v>13493</v>
      </c>
      <c r="E6850" s="149">
        <f t="shared" ref="E6850:E6913" si="107">VALUE(D6850)</f>
        <v>30903005</v>
      </c>
      <c r="F6850" s="149" t="s">
        <v>1250</v>
      </c>
      <c r="G6850" s="149" t="s">
        <v>10658</v>
      </c>
      <c r="H6850" s="149" t="s">
        <v>13491</v>
      </c>
      <c r="I6850" s="149" t="s">
        <v>13494</v>
      </c>
    </row>
    <row r="6851" spans="1:10" x14ac:dyDescent="0.2">
      <c r="A6851" s="149" t="s">
        <v>2920</v>
      </c>
      <c r="D6851" s="149" t="s">
        <v>13495</v>
      </c>
      <c r="E6851" s="149">
        <f t="shared" si="107"/>
        <v>30903006</v>
      </c>
      <c r="F6851" s="149" t="s">
        <v>1250</v>
      </c>
      <c r="G6851" s="149" t="s">
        <v>10658</v>
      </c>
      <c r="H6851" s="149" t="s">
        <v>13491</v>
      </c>
      <c r="I6851" s="149" t="s">
        <v>13496</v>
      </c>
    </row>
    <row r="6852" spans="1:10" x14ac:dyDescent="0.2">
      <c r="A6852" s="149" t="s">
        <v>2920</v>
      </c>
      <c r="D6852" s="149" t="s">
        <v>13497</v>
      </c>
      <c r="E6852" s="149">
        <f t="shared" si="107"/>
        <v>30903007</v>
      </c>
      <c r="F6852" s="149" t="s">
        <v>1250</v>
      </c>
      <c r="G6852" s="149" t="s">
        <v>10658</v>
      </c>
      <c r="H6852" s="149" t="s">
        <v>13491</v>
      </c>
      <c r="I6852" s="149" t="s">
        <v>13498</v>
      </c>
    </row>
    <row r="6853" spans="1:10" x14ac:dyDescent="0.2">
      <c r="A6853" s="149" t="s">
        <v>2920</v>
      </c>
      <c r="D6853" s="149" t="s">
        <v>13499</v>
      </c>
      <c r="E6853" s="149">
        <f t="shared" si="107"/>
        <v>30903008</v>
      </c>
      <c r="F6853" s="149" t="s">
        <v>1250</v>
      </c>
      <c r="G6853" s="149" t="s">
        <v>10658</v>
      </c>
      <c r="H6853" s="149" t="s">
        <v>13491</v>
      </c>
      <c r="I6853" s="149" t="s">
        <v>13500</v>
      </c>
    </row>
    <row r="6854" spans="1:10" x14ac:dyDescent="0.2">
      <c r="A6854" s="149" t="s">
        <v>2920</v>
      </c>
      <c r="D6854" s="149" t="s">
        <v>13501</v>
      </c>
      <c r="E6854" s="149">
        <f t="shared" si="107"/>
        <v>30903010</v>
      </c>
      <c r="F6854" s="149" t="s">
        <v>1250</v>
      </c>
      <c r="G6854" s="149" t="s">
        <v>10658</v>
      </c>
      <c r="H6854" s="149" t="s">
        <v>13491</v>
      </c>
      <c r="I6854" s="149" t="s">
        <v>13502</v>
      </c>
    </row>
    <row r="6855" spans="1:10" x14ac:dyDescent="0.2">
      <c r="A6855" s="149" t="s">
        <v>2920</v>
      </c>
      <c r="D6855" s="149" t="s">
        <v>13503</v>
      </c>
      <c r="E6855" s="149">
        <f t="shared" si="107"/>
        <v>30903099</v>
      </c>
      <c r="F6855" s="149" t="s">
        <v>1250</v>
      </c>
      <c r="G6855" s="149" t="s">
        <v>10658</v>
      </c>
      <c r="H6855" s="149" t="s">
        <v>13491</v>
      </c>
      <c r="I6855" s="149" t="s">
        <v>10012</v>
      </c>
    </row>
    <row r="6856" spans="1:10" x14ac:dyDescent="0.2">
      <c r="A6856" s="149" t="s">
        <v>2920</v>
      </c>
      <c r="D6856" s="149" t="s">
        <v>13504</v>
      </c>
      <c r="E6856" s="149">
        <f t="shared" si="107"/>
        <v>30903901</v>
      </c>
      <c r="F6856" s="149" t="s">
        <v>1250</v>
      </c>
      <c r="G6856" s="149" t="s">
        <v>10658</v>
      </c>
      <c r="H6856" s="149" t="s">
        <v>13505</v>
      </c>
      <c r="I6856" s="149" t="s">
        <v>13506</v>
      </c>
      <c r="J6856" s="151">
        <v>36797</v>
      </c>
    </row>
    <row r="6857" spans="1:10" x14ac:dyDescent="0.2">
      <c r="A6857" s="149" t="s">
        <v>2920</v>
      </c>
      <c r="D6857" s="149" t="s">
        <v>13507</v>
      </c>
      <c r="E6857" s="149">
        <f t="shared" si="107"/>
        <v>30903902</v>
      </c>
      <c r="F6857" s="149" t="s">
        <v>1250</v>
      </c>
      <c r="G6857" s="149" t="s">
        <v>10658</v>
      </c>
      <c r="H6857" s="149" t="s">
        <v>13505</v>
      </c>
      <c r="I6857" s="149" t="s">
        <v>13508</v>
      </c>
      <c r="J6857" s="151">
        <v>36797</v>
      </c>
    </row>
    <row r="6858" spans="1:10" x14ac:dyDescent="0.2">
      <c r="A6858" s="149" t="s">
        <v>2920</v>
      </c>
      <c r="D6858" s="149" t="s">
        <v>13509</v>
      </c>
      <c r="E6858" s="149">
        <f t="shared" si="107"/>
        <v>30903951</v>
      </c>
      <c r="F6858" s="149" t="s">
        <v>1250</v>
      </c>
      <c r="G6858" s="149" t="s">
        <v>10658</v>
      </c>
      <c r="H6858" s="149" t="s">
        <v>13505</v>
      </c>
      <c r="I6858" s="149" t="s">
        <v>13510</v>
      </c>
      <c r="J6858" s="151">
        <v>36797</v>
      </c>
    </row>
    <row r="6859" spans="1:10" x14ac:dyDescent="0.2">
      <c r="A6859" s="149" t="s">
        <v>2920</v>
      </c>
      <c r="D6859" s="149" t="s">
        <v>13511</v>
      </c>
      <c r="E6859" s="149">
        <f t="shared" si="107"/>
        <v>30904001</v>
      </c>
      <c r="F6859" s="149" t="s">
        <v>1250</v>
      </c>
      <c r="G6859" s="149" t="s">
        <v>10658</v>
      </c>
      <c r="H6859" s="149" t="s">
        <v>13512</v>
      </c>
      <c r="I6859" s="149" t="s">
        <v>13513</v>
      </c>
    </row>
    <row r="6860" spans="1:10" x14ac:dyDescent="0.2">
      <c r="A6860" s="149" t="s">
        <v>2920</v>
      </c>
      <c r="D6860" s="149" t="s">
        <v>13514</v>
      </c>
      <c r="E6860" s="149">
        <f t="shared" si="107"/>
        <v>30904010</v>
      </c>
      <c r="F6860" s="149" t="s">
        <v>1250</v>
      </c>
      <c r="G6860" s="149" t="s">
        <v>10658</v>
      </c>
      <c r="H6860" s="149" t="s">
        <v>13512</v>
      </c>
      <c r="I6860" s="149" t="s">
        <v>13515</v>
      </c>
    </row>
    <row r="6861" spans="1:10" x14ac:dyDescent="0.2">
      <c r="A6861" s="149" t="s">
        <v>2920</v>
      </c>
      <c r="D6861" s="149" t="s">
        <v>13516</v>
      </c>
      <c r="E6861" s="149">
        <f t="shared" si="107"/>
        <v>30904020</v>
      </c>
      <c r="F6861" s="149" t="s">
        <v>1250</v>
      </c>
      <c r="G6861" s="149" t="s">
        <v>10658</v>
      </c>
      <c r="H6861" s="149" t="s">
        <v>13512</v>
      </c>
      <c r="I6861" s="149" t="s">
        <v>13517</v>
      </c>
    </row>
    <row r="6862" spans="1:10" x14ac:dyDescent="0.2">
      <c r="A6862" s="149" t="s">
        <v>2920</v>
      </c>
      <c r="D6862" s="149" t="s">
        <v>13518</v>
      </c>
      <c r="E6862" s="149">
        <f t="shared" si="107"/>
        <v>30904030</v>
      </c>
      <c r="F6862" s="149" t="s">
        <v>1250</v>
      </c>
      <c r="G6862" s="149" t="s">
        <v>10658</v>
      </c>
      <c r="H6862" s="149" t="s">
        <v>13512</v>
      </c>
      <c r="I6862" s="149" t="s">
        <v>13519</v>
      </c>
    </row>
    <row r="6863" spans="1:10" x14ac:dyDescent="0.2">
      <c r="A6863" s="149" t="s">
        <v>2920</v>
      </c>
      <c r="D6863" s="149" t="s">
        <v>13520</v>
      </c>
      <c r="E6863" s="149">
        <f t="shared" si="107"/>
        <v>30904100</v>
      </c>
      <c r="F6863" s="149" t="s">
        <v>1250</v>
      </c>
      <c r="G6863" s="149" t="s">
        <v>10658</v>
      </c>
      <c r="H6863" s="149" t="s">
        <v>13521</v>
      </c>
      <c r="I6863" s="149" t="s">
        <v>2383</v>
      </c>
    </row>
    <row r="6864" spans="1:10" x14ac:dyDescent="0.2">
      <c r="A6864" s="149" t="s">
        <v>2920</v>
      </c>
      <c r="D6864" s="149" t="s">
        <v>13522</v>
      </c>
      <c r="E6864" s="149">
        <f t="shared" si="107"/>
        <v>30904200</v>
      </c>
      <c r="F6864" s="149" t="s">
        <v>1250</v>
      </c>
      <c r="G6864" s="149" t="s">
        <v>10658</v>
      </c>
      <c r="H6864" s="149" t="s">
        <v>13523</v>
      </c>
      <c r="I6864" s="149" t="s">
        <v>2383</v>
      </c>
    </row>
    <row r="6865" spans="1:9" x14ac:dyDescent="0.2">
      <c r="A6865" s="149" t="s">
        <v>2920</v>
      </c>
      <c r="D6865" s="149" t="s">
        <v>13524</v>
      </c>
      <c r="E6865" s="149">
        <f t="shared" si="107"/>
        <v>30904300</v>
      </c>
      <c r="F6865" s="149" t="s">
        <v>1250</v>
      </c>
      <c r="G6865" s="149" t="s">
        <v>10658</v>
      </c>
      <c r="H6865" s="149" t="s">
        <v>13525</v>
      </c>
      <c r="I6865" s="149" t="s">
        <v>2383</v>
      </c>
    </row>
    <row r="6866" spans="1:9" x14ac:dyDescent="0.2">
      <c r="A6866" s="149" t="s">
        <v>2920</v>
      </c>
      <c r="D6866" s="149" t="s">
        <v>13526</v>
      </c>
      <c r="E6866" s="149">
        <f t="shared" si="107"/>
        <v>30904400</v>
      </c>
      <c r="F6866" s="149" t="s">
        <v>1250</v>
      </c>
      <c r="G6866" s="149" t="s">
        <v>10658</v>
      </c>
      <c r="H6866" s="149" t="s">
        <v>13527</v>
      </c>
      <c r="I6866" s="149" t="s">
        <v>2383</v>
      </c>
    </row>
    <row r="6867" spans="1:9" x14ac:dyDescent="0.2">
      <c r="A6867" s="149" t="s">
        <v>2920</v>
      </c>
      <c r="D6867" s="149" t="s">
        <v>13528</v>
      </c>
      <c r="E6867" s="149">
        <f t="shared" si="107"/>
        <v>30904500</v>
      </c>
      <c r="F6867" s="149" t="s">
        <v>1250</v>
      </c>
      <c r="G6867" s="149" t="s">
        <v>10658</v>
      </c>
      <c r="H6867" s="149" t="s">
        <v>13529</v>
      </c>
      <c r="I6867" s="149" t="s">
        <v>2383</v>
      </c>
    </row>
    <row r="6868" spans="1:9" x14ac:dyDescent="0.2">
      <c r="A6868" s="149" t="s">
        <v>2920</v>
      </c>
      <c r="D6868" s="149" t="s">
        <v>13530</v>
      </c>
      <c r="E6868" s="149">
        <f t="shared" si="107"/>
        <v>30904600</v>
      </c>
      <c r="F6868" s="149" t="s">
        <v>1250</v>
      </c>
      <c r="G6868" s="149" t="s">
        <v>10658</v>
      </c>
      <c r="H6868" s="149" t="s">
        <v>13531</v>
      </c>
      <c r="I6868" s="149" t="s">
        <v>2383</v>
      </c>
    </row>
    <row r="6869" spans="1:9" x14ac:dyDescent="0.2">
      <c r="A6869" s="149" t="s">
        <v>2920</v>
      </c>
      <c r="D6869" s="149" t="s">
        <v>13532</v>
      </c>
      <c r="E6869" s="149">
        <f t="shared" si="107"/>
        <v>30904700</v>
      </c>
      <c r="F6869" s="149" t="s">
        <v>1250</v>
      </c>
      <c r="G6869" s="149" t="s">
        <v>10658</v>
      </c>
      <c r="H6869" s="149" t="s">
        <v>13533</v>
      </c>
      <c r="I6869" s="149" t="s">
        <v>2383</v>
      </c>
    </row>
    <row r="6870" spans="1:9" x14ac:dyDescent="0.2">
      <c r="A6870" s="149" t="s">
        <v>2920</v>
      </c>
      <c r="D6870" s="149" t="s">
        <v>13534</v>
      </c>
      <c r="E6870" s="149">
        <f t="shared" si="107"/>
        <v>30905000</v>
      </c>
      <c r="F6870" s="149" t="s">
        <v>1250</v>
      </c>
      <c r="G6870" s="149" t="s">
        <v>10658</v>
      </c>
      <c r="H6870" s="149" t="s">
        <v>13535</v>
      </c>
      <c r="I6870" s="149" t="s">
        <v>13536</v>
      </c>
    </row>
    <row r="6871" spans="1:9" x14ac:dyDescent="0.2">
      <c r="A6871" s="149" t="s">
        <v>2920</v>
      </c>
      <c r="D6871" s="149" t="s">
        <v>13537</v>
      </c>
      <c r="E6871" s="149">
        <f t="shared" si="107"/>
        <v>30905100</v>
      </c>
      <c r="F6871" s="149" t="s">
        <v>1250</v>
      </c>
      <c r="G6871" s="149" t="s">
        <v>10658</v>
      </c>
      <c r="H6871" s="149" t="s">
        <v>13538</v>
      </c>
      <c r="I6871" s="149" t="s">
        <v>2383</v>
      </c>
    </row>
    <row r="6872" spans="1:9" x14ac:dyDescent="0.2">
      <c r="A6872" s="149" t="s">
        <v>2920</v>
      </c>
      <c r="D6872" s="149" t="s">
        <v>13539</v>
      </c>
      <c r="E6872" s="149">
        <f t="shared" si="107"/>
        <v>30905104</v>
      </c>
      <c r="F6872" s="149" t="s">
        <v>1250</v>
      </c>
      <c r="G6872" s="149" t="s">
        <v>10658</v>
      </c>
      <c r="H6872" s="149" t="s">
        <v>13538</v>
      </c>
      <c r="I6872" s="149" t="s">
        <v>13540</v>
      </c>
    </row>
    <row r="6873" spans="1:9" x14ac:dyDescent="0.2">
      <c r="A6873" s="149" t="s">
        <v>2920</v>
      </c>
      <c r="D6873" s="149" t="s">
        <v>13541</v>
      </c>
      <c r="E6873" s="149">
        <f t="shared" si="107"/>
        <v>30905108</v>
      </c>
      <c r="F6873" s="149" t="s">
        <v>1250</v>
      </c>
      <c r="G6873" s="149" t="s">
        <v>10658</v>
      </c>
      <c r="H6873" s="149" t="s">
        <v>13538</v>
      </c>
      <c r="I6873" s="149" t="s">
        <v>13542</v>
      </c>
    </row>
    <row r="6874" spans="1:9" x14ac:dyDescent="0.2">
      <c r="A6874" s="149" t="s">
        <v>2920</v>
      </c>
      <c r="D6874" s="149" t="s">
        <v>10838</v>
      </c>
      <c r="E6874" s="149">
        <f t="shared" si="107"/>
        <v>30905112</v>
      </c>
      <c r="F6874" s="149" t="s">
        <v>1250</v>
      </c>
      <c r="G6874" s="149" t="s">
        <v>10658</v>
      </c>
      <c r="H6874" s="149" t="s">
        <v>13538</v>
      </c>
      <c r="I6874" s="149" t="s">
        <v>10839</v>
      </c>
    </row>
    <row r="6875" spans="1:9" x14ac:dyDescent="0.2">
      <c r="A6875" s="149" t="s">
        <v>2920</v>
      </c>
      <c r="D6875" s="149" t="s">
        <v>10840</v>
      </c>
      <c r="E6875" s="149">
        <f t="shared" si="107"/>
        <v>30905116</v>
      </c>
      <c r="F6875" s="149" t="s">
        <v>1250</v>
      </c>
      <c r="G6875" s="149" t="s">
        <v>10658</v>
      </c>
      <c r="H6875" s="149" t="s">
        <v>13538</v>
      </c>
      <c r="I6875" s="149" t="s">
        <v>10841</v>
      </c>
    </row>
    <row r="6876" spans="1:9" x14ac:dyDescent="0.2">
      <c r="A6876" s="149" t="s">
        <v>2920</v>
      </c>
      <c r="D6876" s="149" t="s">
        <v>10842</v>
      </c>
      <c r="E6876" s="149">
        <f t="shared" si="107"/>
        <v>30905120</v>
      </c>
      <c r="F6876" s="149" t="s">
        <v>1250</v>
      </c>
      <c r="G6876" s="149" t="s">
        <v>10658</v>
      </c>
      <c r="H6876" s="149" t="s">
        <v>13538</v>
      </c>
      <c r="I6876" s="149" t="s">
        <v>10843</v>
      </c>
    </row>
    <row r="6877" spans="1:9" x14ac:dyDescent="0.2">
      <c r="A6877" s="149" t="s">
        <v>2920</v>
      </c>
      <c r="D6877" s="149" t="s">
        <v>10844</v>
      </c>
      <c r="E6877" s="149">
        <f t="shared" si="107"/>
        <v>30905124</v>
      </c>
      <c r="F6877" s="149" t="s">
        <v>1250</v>
      </c>
      <c r="G6877" s="149" t="s">
        <v>10658</v>
      </c>
      <c r="H6877" s="149" t="s">
        <v>13538</v>
      </c>
      <c r="I6877" s="149" t="s">
        <v>10845</v>
      </c>
    </row>
    <row r="6878" spans="1:9" x14ac:dyDescent="0.2">
      <c r="A6878" s="149" t="s">
        <v>2920</v>
      </c>
      <c r="D6878" s="149" t="s">
        <v>10846</v>
      </c>
      <c r="E6878" s="149">
        <f t="shared" si="107"/>
        <v>30905128</v>
      </c>
      <c r="F6878" s="149" t="s">
        <v>1250</v>
      </c>
      <c r="G6878" s="149" t="s">
        <v>10658</v>
      </c>
      <c r="H6878" s="149" t="s">
        <v>13538</v>
      </c>
      <c r="I6878" s="149" t="s">
        <v>15836</v>
      </c>
    </row>
    <row r="6879" spans="1:9" x14ac:dyDescent="0.2">
      <c r="A6879" s="149" t="s">
        <v>2920</v>
      </c>
      <c r="D6879" s="149" t="s">
        <v>15837</v>
      </c>
      <c r="E6879" s="149">
        <f t="shared" si="107"/>
        <v>30905132</v>
      </c>
      <c r="F6879" s="149" t="s">
        <v>1250</v>
      </c>
      <c r="G6879" s="149" t="s">
        <v>10658</v>
      </c>
      <c r="H6879" s="149" t="s">
        <v>13538</v>
      </c>
      <c r="I6879" s="149" t="s">
        <v>15838</v>
      </c>
    </row>
    <row r="6880" spans="1:9" x14ac:dyDescent="0.2">
      <c r="A6880" s="149" t="s">
        <v>2920</v>
      </c>
      <c r="D6880" s="149" t="s">
        <v>15839</v>
      </c>
      <c r="E6880" s="149">
        <f t="shared" si="107"/>
        <v>30905136</v>
      </c>
      <c r="F6880" s="149" t="s">
        <v>1250</v>
      </c>
      <c r="G6880" s="149" t="s">
        <v>10658</v>
      </c>
      <c r="H6880" s="149" t="s">
        <v>13538</v>
      </c>
      <c r="I6880" s="149" t="s">
        <v>15840</v>
      </c>
    </row>
    <row r="6881" spans="1:9" x14ac:dyDescent="0.2">
      <c r="A6881" s="149" t="s">
        <v>2920</v>
      </c>
      <c r="D6881" s="149" t="s">
        <v>15841</v>
      </c>
      <c r="E6881" s="149">
        <f t="shared" si="107"/>
        <v>30905140</v>
      </c>
      <c r="F6881" s="149" t="s">
        <v>1250</v>
      </c>
      <c r="G6881" s="149" t="s">
        <v>10658</v>
      </c>
      <c r="H6881" s="149" t="s">
        <v>13538</v>
      </c>
      <c r="I6881" s="149" t="s">
        <v>15842</v>
      </c>
    </row>
    <row r="6882" spans="1:9" x14ac:dyDescent="0.2">
      <c r="A6882" s="149" t="s">
        <v>2920</v>
      </c>
      <c r="D6882" s="149" t="s">
        <v>15843</v>
      </c>
      <c r="E6882" s="149">
        <f t="shared" si="107"/>
        <v>30905144</v>
      </c>
      <c r="F6882" s="149" t="s">
        <v>1250</v>
      </c>
      <c r="G6882" s="149" t="s">
        <v>10658</v>
      </c>
      <c r="H6882" s="149" t="s">
        <v>13538</v>
      </c>
      <c r="I6882" s="149" t="s">
        <v>15844</v>
      </c>
    </row>
    <row r="6883" spans="1:9" x14ac:dyDescent="0.2">
      <c r="A6883" s="149" t="s">
        <v>2920</v>
      </c>
      <c r="D6883" s="149" t="s">
        <v>15845</v>
      </c>
      <c r="E6883" s="149">
        <f t="shared" si="107"/>
        <v>30905148</v>
      </c>
      <c r="F6883" s="149" t="s">
        <v>1250</v>
      </c>
      <c r="G6883" s="149" t="s">
        <v>10658</v>
      </c>
      <c r="H6883" s="149" t="s">
        <v>13538</v>
      </c>
      <c r="I6883" s="149" t="s">
        <v>15846</v>
      </c>
    </row>
    <row r="6884" spans="1:9" x14ac:dyDescent="0.2">
      <c r="A6884" s="149" t="s">
        <v>2920</v>
      </c>
      <c r="D6884" s="149" t="s">
        <v>15847</v>
      </c>
      <c r="E6884" s="149">
        <f t="shared" si="107"/>
        <v>30905152</v>
      </c>
      <c r="F6884" s="149" t="s">
        <v>1250</v>
      </c>
      <c r="G6884" s="149" t="s">
        <v>10658</v>
      </c>
      <c r="H6884" s="149" t="s">
        <v>13538</v>
      </c>
      <c r="I6884" s="149" t="s">
        <v>15848</v>
      </c>
    </row>
    <row r="6885" spans="1:9" x14ac:dyDescent="0.2">
      <c r="A6885" s="149" t="s">
        <v>2920</v>
      </c>
      <c r="D6885" s="149" t="s">
        <v>15849</v>
      </c>
      <c r="E6885" s="149">
        <f t="shared" si="107"/>
        <v>30905156</v>
      </c>
      <c r="F6885" s="149" t="s">
        <v>1250</v>
      </c>
      <c r="G6885" s="149" t="s">
        <v>10658</v>
      </c>
      <c r="H6885" s="149" t="s">
        <v>13538</v>
      </c>
      <c r="I6885" s="149" t="s">
        <v>15850</v>
      </c>
    </row>
    <row r="6886" spans="1:9" x14ac:dyDescent="0.2">
      <c r="A6886" s="149" t="s">
        <v>2920</v>
      </c>
      <c r="D6886" s="149" t="s">
        <v>15851</v>
      </c>
      <c r="E6886" s="149">
        <f t="shared" si="107"/>
        <v>30905160</v>
      </c>
      <c r="F6886" s="149" t="s">
        <v>1250</v>
      </c>
      <c r="G6886" s="149" t="s">
        <v>10658</v>
      </c>
      <c r="H6886" s="149" t="s">
        <v>13538</v>
      </c>
      <c r="I6886" s="149" t="s">
        <v>15852</v>
      </c>
    </row>
    <row r="6887" spans="1:9" x14ac:dyDescent="0.2">
      <c r="A6887" s="149" t="s">
        <v>2920</v>
      </c>
      <c r="D6887" s="149" t="s">
        <v>15853</v>
      </c>
      <c r="E6887" s="149">
        <f t="shared" si="107"/>
        <v>30905164</v>
      </c>
      <c r="F6887" s="149" t="s">
        <v>1250</v>
      </c>
      <c r="G6887" s="149" t="s">
        <v>10658</v>
      </c>
      <c r="H6887" s="149" t="s">
        <v>13538</v>
      </c>
      <c r="I6887" s="149" t="s">
        <v>15854</v>
      </c>
    </row>
    <row r="6888" spans="1:9" x14ac:dyDescent="0.2">
      <c r="A6888" s="149" t="s">
        <v>2920</v>
      </c>
      <c r="D6888" s="149" t="s">
        <v>15855</v>
      </c>
      <c r="E6888" s="149">
        <f t="shared" si="107"/>
        <v>30905168</v>
      </c>
      <c r="F6888" s="149" t="s">
        <v>1250</v>
      </c>
      <c r="G6888" s="149" t="s">
        <v>10658</v>
      </c>
      <c r="H6888" s="149" t="s">
        <v>13538</v>
      </c>
      <c r="I6888" s="149" t="s">
        <v>15856</v>
      </c>
    </row>
    <row r="6889" spans="1:9" x14ac:dyDescent="0.2">
      <c r="A6889" s="149" t="s">
        <v>2920</v>
      </c>
      <c r="D6889" s="149" t="s">
        <v>15857</v>
      </c>
      <c r="E6889" s="149">
        <f t="shared" si="107"/>
        <v>30905172</v>
      </c>
      <c r="F6889" s="149" t="s">
        <v>1250</v>
      </c>
      <c r="G6889" s="149" t="s">
        <v>10658</v>
      </c>
      <c r="H6889" s="149" t="s">
        <v>13538</v>
      </c>
      <c r="I6889" s="149" t="s">
        <v>15858</v>
      </c>
    </row>
    <row r="6890" spans="1:9" x14ac:dyDescent="0.2">
      <c r="A6890" s="149" t="s">
        <v>2920</v>
      </c>
      <c r="D6890" s="149" t="s">
        <v>15859</v>
      </c>
      <c r="E6890" s="149">
        <f t="shared" si="107"/>
        <v>30905176</v>
      </c>
      <c r="F6890" s="149" t="s">
        <v>1250</v>
      </c>
      <c r="G6890" s="149" t="s">
        <v>10658</v>
      </c>
      <c r="H6890" s="149" t="s">
        <v>13538</v>
      </c>
      <c r="I6890" s="149" t="s">
        <v>15860</v>
      </c>
    </row>
    <row r="6891" spans="1:9" x14ac:dyDescent="0.2">
      <c r="A6891" s="149" t="s">
        <v>2920</v>
      </c>
      <c r="D6891" s="149" t="s">
        <v>15861</v>
      </c>
      <c r="E6891" s="149">
        <f t="shared" si="107"/>
        <v>30905180</v>
      </c>
      <c r="F6891" s="149" t="s">
        <v>1250</v>
      </c>
      <c r="G6891" s="149" t="s">
        <v>10658</v>
      </c>
      <c r="H6891" s="149" t="s">
        <v>13538</v>
      </c>
      <c r="I6891" s="149" t="s">
        <v>15862</v>
      </c>
    </row>
    <row r="6892" spans="1:9" x14ac:dyDescent="0.2">
      <c r="A6892" s="149" t="s">
        <v>2920</v>
      </c>
      <c r="D6892" s="149" t="s">
        <v>15863</v>
      </c>
      <c r="E6892" s="149">
        <f t="shared" si="107"/>
        <v>30905200</v>
      </c>
      <c r="F6892" s="149" t="s">
        <v>1250</v>
      </c>
      <c r="G6892" s="149" t="s">
        <v>10658</v>
      </c>
      <c r="H6892" s="149" t="s">
        <v>13543</v>
      </c>
      <c r="I6892" s="149" t="s">
        <v>2383</v>
      </c>
    </row>
    <row r="6893" spans="1:9" x14ac:dyDescent="0.2">
      <c r="A6893" s="149" t="s">
        <v>2920</v>
      </c>
      <c r="D6893" s="149" t="s">
        <v>13544</v>
      </c>
      <c r="E6893" s="149">
        <f t="shared" si="107"/>
        <v>30905210</v>
      </c>
      <c r="F6893" s="149" t="s">
        <v>1250</v>
      </c>
      <c r="G6893" s="149" t="s">
        <v>10658</v>
      </c>
      <c r="H6893" s="149" t="s">
        <v>13543</v>
      </c>
      <c r="I6893" s="149" t="s">
        <v>13545</v>
      </c>
    </row>
    <row r="6894" spans="1:9" x14ac:dyDescent="0.2">
      <c r="A6894" s="149" t="s">
        <v>2920</v>
      </c>
      <c r="D6894" s="149" t="s">
        <v>13546</v>
      </c>
      <c r="E6894" s="149">
        <f t="shared" si="107"/>
        <v>30905212</v>
      </c>
      <c r="F6894" s="149" t="s">
        <v>1250</v>
      </c>
      <c r="G6894" s="149" t="s">
        <v>10658</v>
      </c>
      <c r="H6894" s="149" t="s">
        <v>13543</v>
      </c>
      <c r="I6894" s="149" t="s">
        <v>13547</v>
      </c>
    </row>
    <row r="6895" spans="1:9" x14ac:dyDescent="0.2">
      <c r="A6895" s="149" t="s">
        <v>2920</v>
      </c>
      <c r="D6895" s="149" t="s">
        <v>13548</v>
      </c>
      <c r="E6895" s="149">
        <f t="shared" si="107"/>
        <v>30905220</v>
      </c>
      <c r="F6895" s="149" t="s">
        <v>1250</v>
      </c>
      <c r="G6895" s="149" t="s">
        <v>10658</v>
      </c>
      <c r="H6895" s="149" t="s">
        <v>13543</v>
      </c>
      <c r="I6895" s="149" t="s">
        <v>13549</v>
      </c>
    </row>
    <row r="6896" spans="1:9" x14ac:dyDescent="0.2">
      <c r="A6896" s="149" t="s">
        <v>2920</v>
      </c>
      <c r="D6896" s="149" t="s">
        <v>13550</v>
      </c>
      <c r="E6896" s="149">
        <f t="shared" si="107"/>
        <v>30905226</v>
      </c>
      <c r="F6896" s="149" t="s">
        <v>1250</v>
      </c>
      <c r="G6896" s="149" t="s">
        <v>10658</v>
      </c>
      <c r="H6896" s="149" t="s">
        <v>13543</v>
      </c>
      <c r="I6896" s="149" t="s">
        <v>10863</v>
      </c>
    </row>
    <row r="6897" spans="1:9" x14ac:dyDescent="0.2">
      <c r="A6897" s="149" t="s">
        <v>2920</v>
      </c>
      <c r="D6897" s="149" t="s">
        <v>10864</v>
      </c>
      <c r="E6897" s="149">
        <f t="shared" si="107"/>
        <v>30905254</v>
      </c>
      <c r="F6897" s="149" t="s">
        <v>1250</v>
      </c>
      <c r="G6897" s="149" t="s">
        <v>10658</v>
      </c>
      <c r="H6897" s="149" t="s">
        <v>13543</v>
      </c>
      <c r="I6897" s="149" t="s">
        <v>10865</v>
      </c>
    </row>
    <row r="6898" spans="1:9" x14ac:dyDescent="0.2">
      <c r="A6898" s="149" t="s">
        <v>2920</v>
      </c>
      <c r="D6898" s="149" t="s">
        <v>10866</v>
      </c>
      <c r="E6898" s="149">
        <f t="shared" si="107"/>
        <v>30905276</v>
      </c>
      <c r="F6898" s="149" t="s">
        <v>1250</v>
      </c>
      <c r="G6898" s="149" t="s">
        <v>10658</v>
      </c>
      <c r="H6898" s="149" t="s">
        <v>13543</v>
      </c>
      <c r="I6898" s="149" t="s">
        <v>10867</v>
      </c>
    </row>
    <row r="6899" spans="1:9" x14ac:dyDescent="0.2">
      <c r="A6899" s="149" t="s">
        <v>2920</v>
      </c>
      <c r="D6899" s="149" t="s">
        <v>10868</v>
      </c>
      <c r="E6899" s="149">
        <f t="shared" si="107"/>
        <v>30905280</v>
      </c>
      <c r="F6899" s="149" t="s">
        <v>1250</v>
      </c>
      <c r="G6899" s="149" t="s">
        <v>10658</v>
      </c>
      <c r="H6899" s="149" t="s">
        <v>13543</v>
      </c>
      <c r="I6899" s="149" t="s">
        <v>10869</v>
      </c>
    </row>
    <row r="6900" spans="1:9" x14ac:dyDescent="0.2">
      <c r="A6900" s="149" t="s">
        <v>2920</v>
      </c>
      <c r="D6900" s="149" t="s">
        <v>10870</v>
      </c>
      <c r="E6900" s="149">
        <f t="shared" si="107"/>
        <v>30905300</v>
      </c>
      <c r="F6900" s="149" t="s">
        <v>1250</v>
      </c>
      <c r="G6900" s="149" t="s">
        <v>10658</v>
      </c>
      <c r="H6900" s="149" t="s">
        <v>10871</v>
      </c>
      <c r="I6900" s="149" t="s">
        <v>2383</v>
      </c>
    </row>
    <row r="6901" spans="1:9" x14ac:dyDescent="0.2">
      <c r="A6901" s="149" t="s">
        <v>2920</v>
      </c>
      <c r="D6901" s="149" t="s">
        <v>10872</v>
      </c>
      <c r="E6901" s="149">
        <f t="shared" si="107"/>
        <v>30905306</v>
      </c>
      <c r="F6901" s="149" t="s">
        <v>1250</v>
      </c>
      <c r="G6901" s="149" t="s">
        <v>10658</v>
      </c>
      <c r="H6901" s="149" t="s">
        <v>10871</v>
      </c>
      <c r="I6901" s="149" t="s">
        <v>10873</v>
      </c>
    </row>
    <row r="6902" spans="1:9" x14ac:dyDescent="0.2">
      <c r="A6902" s="149" t="s">
        <v>2920</v>
      </c>
      <c r="D6902" s="149" t="s">
        <v>10874</v>
      </c>
      <c r="E6902" s="149">
        <f t="shared" si="107"/>
        <v>30905308</v>
      </c>
      <c r="F6902" s="149" t="s">
        <v>1250</v>
      </c>
      <c r="G6902" s="149" t="s">
        <v>10658</v>
      </c>
      <c r="H6902" s="149" t="s">
        <v>10871</v>
      </c>
      <c r="I6902" s="149" t="s">
        <v>13542</v>
      </c>
    </row>
    <row r="6903" spans="1:9" x14ac:dyDescent="0.2">
      <c r="A6903" s="149" t="s">
        <v>2920</v>
      </c>
      <c r="D6903" s="149" t="s">
        <v>10875</v>
      </c>
      <c r="E6903" s="149">
        <f t="shared" si="107"/>
        <v>30905312</v>
      </c>
      <c r="F6903" s="149" t="s">
        <v>1250</v>
      </c>
      <c r="G6903" s="149" t="s">
        <v>10658</v>
      </c>
      <c r="H6903" s="149" t="s">
        <v>10871</v>
      </c>
      <c r="I6903" s="149" t="s">
        <v>10876</v>
      </c>
    </row>
    <row r="6904" spans="1:9" x14ac:dyDescent="0.2">
      <c r="A6904" s="149" t="s">
        <v>2920</v>
      </c>
      <c r="D6904" s="149" t="s">
        <v>10877</v>
      </c>
      <c r="E6904" s="149">
        <f t="shared" si="107"/>
        <v>30905320</v>
      </c>
      <c r="F6904" s="149" t="s">
        <v>1250</v>
      </c>
      <c r="G6904" s="149" t="s">
        <v>10658</v>
      </c>
      <c r="H6904" s="149" t="s">
        <v>10871</v>
      </c>
      <c r="I6904" s="149" t="s">
        <v>10878</v>
      </c>
    </row>
    <row r="6905" spans="1:9" x14ac:dyDescent="0.2">
      <c r="A6905" s="149" t="s">
        <v>2920</v>
      </c>
      <c r="D6905" s="149" t="s">
        <v>10879</v>
      </c>
      <c r="E6905" s="149">
        <f t="shared" si="107"/>
        <v>30905354</v>
      </c>
      <c r="F6905" s="149" t="s">
        <v>1250</v>
      </c>
      <c r="G6905" s="149" t="s">
        <v>10658</v>
      </c>
      <c r="H6905" s="149" t="s">
        <v>10871</v>
      </c>
      <c r="I6905" s="149" t="s">
        <v>10880</v>
      </c>
    </row>
    <row r="6906" spans="1:9" x14ac:dyDescent="0.2">
      <c r="A6906" s="149" t="s">
        <v>2920</v>
      </c>
      <c r="D6906" s="149" t="s">
        <v>8019</v>
      </c>
      <c r="E6906" s="149">
        <f t="shared" si="107"/>
        <v>30905355</v>
      </c>
      <c r="F6906" s="149" t="s">
        <v>1250</v>
      </c>
      <c r="G6906" s="149" t="s">
        <v>10658</v>
      </c>
      <c r="H6906" s="149" t="s">
        <v>10871</v>
      </c>
      <c r="I6906" s="149" t="s">
        <v>8020</v>
      </c>
    </row>
    <row r="6907" spans="1:9" x14ac:dyDescent="0.2">
      <c r="A6907" s="149" t="s">
        <v>2920</v>
      </c>
      <c r="D6907" s="149" t="s">
        <v>8021</v>
      </c>
      <c r="E6907" s="149">
        <f t="shared" si="107"/>
        <v>30905400</v>
      </c>
      <c r="F6907" s="149" t="s">
        <v>1250</v>
      </c>
      <c r="G6907" s="149" t="s">
        <v>10658</v>
      </c>
      <c r="H6907" s="149" t="s">
        <v>8022</v>
      </c>
      <c r="I6907" s="149" t="s">
        <v>2383</v>
      </c>
    </row>
    <row r="6908" spans="1:9" x14ac:dyDescent="0.2">
      <c r="A6908" s="149" t="s">
        <v>2920</v>
      </c>
      <c r="D6908" s="149" t="s">
        <v>8023</v>
      </c>
      <c r="E6908" s="149">
        <f t="shared" si="107"/>
        <v>30905410</v>
      </c>
      <c r="F6908" s="149" t="s">
        <v>1250</v>
      </c>
      <c r="G6908" s="149" t="s">
        <v>10658</v>
      </c>
      <c r="H6908" s="149" t="s">
        <v>8022</v>
      </c>
      <c r="I6908" s="149" t="s">
        <v>8024</v>
      </c>
    </row>
    <row r="6909" spans="1:9" x14ac:dyDescent="0.2">
      <c r="A6909" s="149" t="s">
        <v>2920</v>
      </c>
      <c r="D6909" s="149" t="s">
        <v>8025</v>
      </c>
      <c r="E6909" s="149">
        <f t="shared" si="107"/>
        <v>30905500</v>
      </c>
      <c r="F6909" s="149" t="s">
        <v>1250</v>
      </c>
      <c r="G6909" s="149" t="s">
        <v>10658</v>
      </c>
      <c r="H6909" s="149" t="s">
        <v>8026</v>
      </c>
      <c r="I6909" s="149" t="s">
        <v>2383</v>
      </c>
    </row>
    <row r="6910" spans="1:9" x14ac:dyDescent="0.2">
      <c r="A6910" s="149" t="s">
        <v>2920</v>
      </c>
      <c r="D6910" s="149" t="s">
        <v>8027</v>
      </c>
      <c r="E6910" s="149">
        <f t="shared" si="107"/>
        <v>30905600</v>
      </c>
      <c r="F6910" s="149" t="s">
        <v>1250</v>
      </c>
      <c r="G6910" s="149" t="s">
        <v>10658</v>
      </c>
      <c r="H6910" s="149" t="s">
        <v>8028</v>
      </c>
      <c r="I6910" s="149" t="s">
        <v>2383</v>
      </c>
    </row>
    <row r="6911" spans="1:9" x14ac:dyDescent="0.2">
      <c r="A6911" s="149" t="s">
        <v>2920</v>
      </c>
      <c r="D6911" s="149" t="s">
        <v>8029</v>
      </c>
      <c r="E6911" s="149">
        <f t="shared" si="107"/>
        <v>30905800</v>
      </c>
      <c r="F6911" s="149" t="s">
        <v>1250</v>
      </c>
      <c r="G6911" s="149" t="s">
        <v>10658</v>
      </c>
      <c r="H6911" s="149" t="s">
        <v>8030</v>
      </c>
      <c r="I6911" s="149" t="s">
        <v>2383</v>
      </c>
    </row>
    <row r="6912" spans="1:9" x14ac:dyDescent="0.2">
      <c r="A6912" s="149" t="s">
        <v>2920</v>
      </c>
      <c r="D6912" s="149" t="s">
        <v>8031</v>
      </c>
      <c r="E6912" s="149">
        <f t="shared" si="107"/>
        <v>30905900</v>
      </c>
      <c r="F6912" s="149" t="s">
        <v>1250</v>
      </c>
      <c r="G6912" s="149" t="s">
        <v>10658</v>
      </c>
      <c r="H6912" s="149" t="s">
        <v>5040</v>
      </c>
      <c r="I6912" s="149" t="s">
        <v>2383</v>
      </c>
    </row>
    <row r="6913" spans="1:9" x14ac:dyDescent="0.2">
      <c r="A6913" s="149" t="s">
        <v>2920</v>
      </c>
      <c r="D6913" s="149" t="s">
        <v>5041</v>
      </c>
      <c r="E6913" s="149">
        <f t="shared" si="107"/>
        <v>30906001</v>
      </c>
      <c r="F6913" s="149" t="s">
        <v>1250</v>
      </c>
      <c r="G6913" s="149" t="s">
        <v>10658</v>
      </c>
      <c r="H6913" s="149" t="s">
        <v>5042</v>
      </c>
      <c r="I6913" s="149" t="s">
        <v>5043</v>
      </c>
    </row>
    <row r="6914" spans="1:9" x14ac:dyDescent="0.2">
      <c r="A6914" s="149" t="s">
        <v>2920</v>
      </c>
      <c r="D6914" s="149" t="s">
        <v>5044</v>
      </c>
      <c r="E6914" s="149">
        <f t="shared" ref="E6914:E6977" si="108">VALUE(D6914)</f>
        <v>30906002</v>
      </c>
      <c r="F6914" s="149" t="s">
        <v>1250</v>
      </c>
      <c r="G6914" s="149" t="s">
        <v>10658</v>
      </c>
      <c r="H6914" s="149" t="s">
        <v>5042</v>
      </c>
      <c r="I6914" s="149" t="s">
        <v>5045</v>
      </c>
    </row>
    <row r="6915" spans="1:9" x14ac:dyDescent="0.2">
      <c r="A6915" s="149" t="s">
        <v>2920</v>
      </c>
      <c r="D6915" s="149" t="s">
        <v>5046</v>
      </c>
      <c r="E6915" s="149">
        <f t="shared" si="108"/>
        <v>30906003</v>
      </c>
      <c r="F6915" s="149" t="s">
        <v>1250</v>
      </c>
      <c r="G6915" s="149" t="s">
        <v>10658</v>
      </c>
      <c r="H6915" s="149" t="s">
        <v>5042</v>
      </c>
      <c r="I6915" s="149" t="s">
        <v>5047</v>
      </c>
    </row>
    <row r="6916" spans="1:9" x14ac:dyDescent="0.2">
      <c r="A6916" s="149" t="s">
        <v>2920</v>
      </c>
      <c r="D6916" s="149" t="s">
        <v>5048</v>
      </c>
      <c r="E6916" s="149">
        <f t="shared" si="108"/>
        <v>30906004</v>
      </c>
      <c r="F6916" s="149" t="s">
        <v>1250</v>
      </c>
      <c r="G6916" s="149" t="s">
        <v>10658</v>
      </c>
      <c r="H6916" s="149" t="s">
        <v>5042</v>
      </c>
      <c r="I6916" s="149" t="s">
        <v>5049</v>
      </c>
    </row>
    <row r="6917" spans="1:9" x14ac:dyDescent="0.2">
      <c r="A6917" s="149" t="s">
        <v>2920</v>
      </c>
      <c r="D6917" s="149" t="s">
        <v>5050</v>
      </c>
      <c r="E6917" s="149">
        <f t="shared" si="108"/>
        <v>30906005</v>
      </c>
      <c r="F6917" s="149" t="s">
        <v>1250</v>
      </c>
      <c r="G6917" s="149" t="s">
        <v>10658</v>
      </c>
      <c r="H6917" s="149" t="s">
        <v>5042</v>
      </c>
      <c r="I6917" s="149" t="s">
        <v>5051</v>
      </c>
    </row>
    <row r="6918" spans="1:9" x14ac:dyDescent="0.2">
      <c r="A6918" s="149" t="s">
        <v>2920</v>
      </c>
      <c r="D6918" s="149" t="s">
        <v>5052</v>
      </c>
      <c r="E6918" s="149">
        <f t="shared" si="108"/>
        <v>30906006</v>
      </c>
      <c r="F6918" s="149" t="s">
        <v>1250</v>
      </c>
      <c r="G6918" s="149" t="s">
        <v>10658</v>
      </c>
      <c r="H6918" s="149" t="s">
        <v>5042</v>
      </c>
      <c r="I6918" s="149" t="s">
        <v>5053</v>
      </c>
    </row>
    <row r="6919" spans="1:9" x14ac:dyDescent="0.2">
      <c r="A6919" s="149" t="s">
        <v>2920</v>
      </c>
      <c r="D6919" s="149" t="s">
        <v>5054</v>
      </c>
      <c r="E6919" s="149">
        <f t="shared" si="108"/>
        <v>30906007</v>
      </c>
      <c r="F6919" s="149" t="s">
        <v>1250</v>
      </c>
      <c r="G6919" s="149" t="s">
        <v>10658</v>
      </c>
      <c r="H6919" s="149" t="s">
        <v>5042</v>
      </c>
      <c r="I6919" s="149" t="s">
        <v>5055</v>
      </c>
    </row>
    <row r="6920" spans="1:9" x14ac:dyDescent="0.2">
      <c r="A6920" s="149" t="s">
        <v>2920</v>
      </c>
      <c r="D6920" s="149" t="s">
        <v>5056</v>
      </c>
      <c r="E6920" s="149">
        <f t="shared" si="108"/>
        <v>30906099</v>
      </c>
      <c r="F6920" s="149" t="s">
        <v>1250</v>
      </c>
      <c r="G6920" s="149" t="s">
        <v>10658</v>
      </c>
      <c r="H6920" s="149" t="s">
        <v>5042</v>
      </c>
      <c r="I6920" s="149" t="s">
        <v>5043</v>
      </c>
    </row>
    <row r="6921" spans="1:9" x14ac:dyDescent="0.2">
      <c r="A6921" s="149" t="s">
        <v>2920</v>
      </c>
      <c r="D6921" s="149" t="s">
        <v>5057</v>
      </c>
      <c r="E6921" s="149">
        <f t="shared" si="108"/>
        <v>30980001</v>
      </c>
      <c r="F6921" s="149" t="s">
        <v>1250</v>
      </c>
      <c r="G6921" s="149" t="s">
        <v>10658</v>
      </c>
      <c r="H6921" s="149" t="s">
        <v>3301</v>
      </c>
      <c r="I6921" s="149" t="s">
        <v>3301</v>
      </c>
    </row>
    <row r="6922" spans="1:9" x14ac:dyDescent="0.2">
      <c r="A6922" s="149" t="s">
        <v>2920</v>
      </c>
      <c r="D6922" s="149" t="s">
        <v>5058</v>
      </c>
      <c r="E6922" s="149">
        <f t="shared" si="108"/>
        <v>30982001</v>
      </c>
      <c r="F6922" s="149" t="s">
        <v>1250</v>
      </c>
      <c r="G6922" s="149" t="s">
        <v>10658</v>
      </c>
      <c r="H6922" s="149" t="s">
        <v>3303</v>
      </c>
      <c r="I6922" s="149" t="s">
        <v>3304</v>
      </c>
    </row>
    <row r="6923" spans="1:9" x14ac:dyDescent="0.2">
      <c r="A6923" s="149" t="s">
        <v>2920</v>
      </c>
      <c r="D6923" s="149" t="s">
        <v>5059</v>
      </c>
      <c r="E6923" s="149">
        <f t="shared" si="108"/>
        <v>30982002</v>
      </c>
      <c r="F6923" s="149" t="s">
        <v>1250</v>
      </c>
      <c r="G6923" s="149" t="s">
        <v>10658</v>
      </c>
      <c r="H6923" s="149" t="s">
        <v>3303</v>
      </c>
      <c r="I6923" s="149" t="s">
        <v>3306</v>
      </c>
    </row>
    <row r="6924" spans="1:9" x14ac:dyDescent="0.2">
      <c r="A6924" s="149" t="s">
        <v>2920</v>
      </c>
      <c r="D6924" s="149" t="s">
        <v>5060</v>
      </c>
      <c r="E6924" s="149">
        <f t="shared" si="108"/>
        <v>30982599</v>
      </c>
      <c r="F6924" s="149" t="s">
        <v>1250</v>
      </c>
      <c r="G6924" s="149" t="s">
        <v>10658</v>
      </c>
      <c r="H6924" s="149" t="s">
        <v>3308</v>
      </c>
      <c r="I6924" s="149" t="s">
        <v>3309</v>
      </c>
    </row>
    <row r="6925" spans="1:9" x14ac:dyDescent="0.2">
      <c r="A6925" s="149" t="s">
        <v>2920</v>
      </c>
      <c r="D6925" s="149" t="s">
        <v>5061</v>
      </c>
      <c r="E6925" s="149">
        <f t="shared" si="108"/>
        <v>30988801</v>
      </c>
      <c r="F6925" s="149" t="s">
        <v>1250</v>
      </c>
      <c r="G6925" s="149" t="s">
        <v>10658</v>
      </c>
      <c r="H6925" s="149" t="s">
        <v>6493</v>
      </c>
      <c r="I6925" s="149" t="s">
        <v>8831</v>
      </c>
    </row>
    <row r="6926" spans="1:9" x14ac:dyDescent="0.2">
      <c r="A6926" s="149" t="s">
        <v>2920</v>
      </c>
      <c r="D6926" s="149" t="s">
        <v>5062</v>
      </c>
      <c r="E6926" s="149">
        <f t="shared" si="108"/>
        <v>30988802</v>
      </c>
      <c r="F6926" s="149" t="s">
        <v>1250</v>
      </c>
      <c r="G6926" s="149" t="s">
        <v>10658</v>
      </c>
      <c r="H6926" s="149" t="s">
        <v>6493</v>
      </c>
      <c r="I6926" s="149" t="s">
        <v>8831</v>
      </c>
    </row>
    <row r="6927" spans="1:9" x14ac:dyDescent="0.2">
      <c r="A6927" s="149" t="s">
        <v>2920</v>
      </c>
      <c r="D6927" s="149" t="s">
        <v>5063</v>
      </c>
      <c r="E6927" s="149">
        <f t="shared" si="108"/>
        <v>30988803</v>
      </c>
      <c r="F6927" s="149" t="s">
        <v>1250</v>
      </c>
      <c r="G6927" s="149" t="s">
        <v>10658</v>
      </c>
      <c r="H6927" s="149" t="s">
        <v>6493</v>
      </c>
      <c r="I6927" s="149" t="s">
        <v>8831</v>
      </c>
    </row>
    <row r="6928" spans="1:9" x14ac:dyDescent="0.2">
      <c r="A6928" s="149" t="s">
        <v>2920</v>
      </c>
      <c r="D6928" s="149" t="s">
        <v>5064</v>
      </c>
      <c r="E6928" s="149">
        <f t="shared" si="108"/>
        <v>30988804</v>
      </c>
      <c r="F6928" s="149" t="s">
        <v>1250</v>
      </c>
      <c r="G6928" s="149" t="s">
        <v>10658</v>
      </c>
      <c r="H6928" s="149" t="s">
        <v>6493</v>
      </c>
      <c r="I6928" s="149" t="s">
        <v>8831</v>
      </c>
    </row>
    <row r="6929" spans="1:12" x14ac:dyDescent="0.2">
      <c r="A6929" s="149" t="s">
        <v>2920</v>
      </c>
      <c r="D6929" s="149" t="s">
        <v>8074</v>
      </c>
      <c r="E6929" s="149">
        <f t="shared" si="108"/>
        <v>30988805</v>
      </c>
      <c r="F6929" s="149" t="s">
        <v>1250</v>
      </c>
      <c r="G6929" s="149" t="s">
        <v>10658</v>
      </c>
      <c r="H6929" s="149" t="s">
        <v>6493</v>
      </c>
      <c r="I6929" s="149" t="s">
        <v>8831</v>
      </c>
    </row>
    <row r="6930" spans="1:12" x14ac:dyDescent="0.2">
      <c r="A6930" s="149" t="s">
        <v>2920</v>
      </c>
      <c r="D6930" s="149" t="s">
        <v>8075</v>
      </c>
      <c r="E6930" s="149">
        <f t="shared" si="108"/>
        <v>30988806</v>
      </c>
      <c r="F6930" s="149" t="s">
        <v>1250</v>
      </c>
      <c r="G6930" s="149" t="s">
        <v>10658</v>
      </c>
      <c r="H6930" s="149" t="s">
        <v>6493</v>
      </c>
      <c r="I6930" s="149" t="s">
        <v>6243</v>
      </c>
    </row>
    <row r="6931" spans="1:12" x14ac:dyDescent="0.2">
      <c r="A6931" s="149" t="s">
        <v>2920</v>
      </c>
      <c r="D6931" s="149" t="s">
        <v>8076</v>
      </c>
      <c r="E6931" s="149">
        <f t="shared" si="108"/>
        <v>30990001</v>
      </c>
      <c r="F6931" s="149" t="s">
        <v>1250</v>
      </c>
      <c r="G6931" s="149" t="s">
        <v>10658</v>
      </c>
      <c r="H6931" s="149" t="s">
        <v>2947</v>
      </c>
      <c r="I6931" s="149" t="s">
        <v>2948</v>
      </c>
    </row>
    <row r="6932" spans="1:12" x14ac:dyDescent="0.2">
      <c r="A6932" s="149" t="s">
        <v>2920</v>
      </c>
      <c r="D6932" s="149" t="s">
        <v>8077</v>
      </c>
      <c r="E6932" s="149">
        <f t="shared" si="108"/>
        <v>30990002</v>
      </c>
      <c r="F6932" s="149" t="s">
        <v>1250</v>
      </c>
      <c r="G6932" s="149" t="s">
        <v>10658</v>
      </c>
      <c r="H6932" s="149" t="s">
        <v>2947</v>
      </c>
      <c r="I6932" s="149" t="s">
        <v>2951</v>
      </c>
    </row>
    <row r="6933" spans="1:12" x14ac:dyDescent="0.2">
      <c r="A6933" s="149" t="s">
        <v>2920</v>
      </c>
      <c r="D6933" s="149" t="s">
        <v>8078</v>
      </c>
      <c r="E6933" s="149">
        <f t="shared" si="108"/>
        <v>30990003</v>
      </c>
      <c r="F6933" s="149" t="s">
        <v>1250</v>
      </c>
      <c r="G6933" s="149" t="s">
        <v>10658</v>
      </c>
      <c r="H6933" s="149" t="s">
        <v>2947</v>
      </c>
      <c r="I6933" s="149" t="s">
        <v>2953</v>
      </c>
    </row>
    <row r="6934" spans="1:12" x14ac:dyDescent="0.2">
      <c r="A6934" s="149" t="s">
        <v>2920</v>
      </c>
      <c r="D6934" s="149" t="s">
        <v>8079</v>
      </c>
      <c r="E6934" s="149">
        <f t="shared" si="108"/>
        <v>30990011</v>
      </c>
      <c r="F6934" s="149" t="s">
        <v>1250</v>
      </c>
      <c r="G6934" s="149" t="s">
        <v>10658</v>
      </c>
      <c r="H6934" s="149" t="s">
        <v>2947</v>
      </c>
      <c r="I6934" s="149" t="s">
        <v>316</v>
      </c>
    </row>
    <row r="6935" spans="1:12" x14ac:dyDescent="0.2">
      <c r="A6935" s="149" t="s">
        <v>2920</v>
      </c>
      <c r="D6935" s="149" t="s">
        <v>8080</v>
      </c>
      <c r="E6935" s="149">
        <f t="shared" si="108"/>
        <v>30990012</v>
      </c>
      <c r="F6935" s="149" t="s">
        <v>1250</v>
      </c>
      <c r="G6935" s="149" t="s">
        <v>10658</v>
      </c>
      <c r="H6935" s="149" t="s">
        <v>2947</v>
      </c>
      <c r="I6935" s="149" t="s">
        <v>318</v>
      </c>
    </row>
    <row r="6936" spans="1:12" x14ac:dyDescent="0.2">
      <c r="A6936" s="149" t="s">
        <v>2920</v>
      </c>
      <c r="D6936" s="149" t="s">
        <v>8081</v>
      </c>
      <c r="E6936" s="149">
        <f t="shared" si="108"/>
        <v>30990013</v>
      </c>
      <c r="F6936" s="149" t="s">
        <v>1250</v>
      </c>
      <c r="G6936" s="149" t="s">
        <v>10658</v>
      </c>
      <c r="H6936" s="149" t="s">
        <v>2947</v>
      </c>
      <c r="I6936" s="149" t="s">
        <v>320</v>
      </c>
    </row>
    <row r="6937" spans="1:12" x14ac:dyDescent="0.2">
      <c r="A6937" s="149" t="s">
        <v>2920</v>
      </c>
      <c r="D6937" s="149" t="s">
        <v>8082</v>
      </c>
      <c r="E6937" s="149">
        <f t="shared" si="108"/>
        <v>30990023</v>
      </c>
      <c r="F6937" s="149" t="s">
        <v>1250</v>
      </c>
      <c r="G6937" s="149" t="s">
        <v>10658</v>
      </c>
      <c r="H6937" s="149" t="s">
        <v>2947</v>
      </c>
      <c r="I6937" s="149" t="s">
        <v>5926</v>
      </c>
    </row>
    <row r="6938" spans="1:12" x14ac:dyDescent="0.2">
      <c r="A6938" s="149" t="s">
        <v>2920</v>
      </c>
      <c r="D6938" s="149" t="s">
        <v>8083</v>
      </c>
      <c r="E6938" s="149">
        <f t="shared" si="108"/>
        <v>30999997</v>
      </c>
      <c r="F6938" s="149" t="s">
        <v>1250</v>
      </c>
      <c r="G6938" s="149" t="s">
        <v>10658</v>
      </c>
      <c r="H6938" s="149" t="s">
        <v>6243</v>
      </c>
      <c r="I6938" s="149" t="s">
        <v>6243</v>
      </c>
    </row>
    <row r="6939" spans="1:12" x14ac:dyDescent="0.2">
      <c r="A6939" s="149" t="s">
        <v>2920</v>
      </c>
      <c r="D6939" s="149" t="s">
        <v>8084</v>
      </c>
      <c r="E6939" s="149">
        <f t="shared" si="108"/>
        <v>30999998</v>
      </c>
      <c r="F6939" s="149" t="s">
        <v>1250</v>
      </c>
      <c r="G6939" s="149" t="s">
        <v>10658</v>
      </c>
      <c r="H6939" s="149" t="s">
        <v>6243</v>
      </c>
      <c r="I6939" s="149" t="s">
        <v>6243</v>
      </c>
    </row>
    <row r="6940" spans="1:12" x14ac:dyDescent="0.2">
      <c r="A6940" s="149" t="s">
        <v>2920</v>
      </c>
      <c r="D6940" s="149" t="s">
        <v>8085</v>
      </c>
      <c r="E6940" s="149">
        <f t="shared" si="108"/>
        <v>30999999</v>
      </c>
      <c r="F6940" s="149" t="s">
        <v>1250</v>
      </c>
      <c r="G6940" s="149" t="s">
        <v>10658</v>
      </c>
      <c r="H6940" s="149" t="s">
        <v>6243</v>
      </c>
      <c r="I6940" s="149" t="s">
        <v>6243</v>
      </c>
    </row>
    <row r="6941" spans="1:12" x14ac:dyDescent="0.2">
      <c r="A6941" s="149" t="s">
        <v>2920</v>
      </c>
      <c r="D6941" s="149" t="s">
        <v>4250</v>
      </c>
      <c r="E6941" s="149">
        <f t="shared" si="108"/>
        <v>31000101</v>
      </c>
      <c r="F6941" s="149" t="s">
        <v>1250</v>
      </c>
      <c r="G6941" s="149" t="s">
        <v>8086</v>
      </c>
      <c r="H6941" s="149" t="s">
        <v>8087</v>
      </c>
      <c r="I6941" s="149" t="s">
        <v>8088</v>
      </c>
    </row>
    <row r="6942" spans="1:12" x14ac:dyDescent="0.2">
      <c r="A6942" s="149" t="s">
        <v>2920</v>
      </c>
      <c r="D6942" s="149" t="s">
        <v>4252</v>
      </c>
      <c r="E6942" s="149">
        <f t="shared" si="108"/>
        <v>31000102</v>
      </c>
      <c r="F6942" s="149" t="s">
        <v>1250</v>
      </c>
      <c r="G6942" s="149" t="s">
        <v>8086</v>
      </c>
      <c r="H6942" s="149" t="s">
        <v>8087</v>
      </c>
      <c r="I6942" s="149" t="s">
        <v>8089</v>
      </c>
    </row>
    <row r="6943" spans="1:12" x14ac:dyDescent="0.2">
      <c r="A6943" s="149" t="s">
        <v>2920</v>
      </c>
      <c r="D6943" s="149" t="s">
        <v>8090</v>
      </c>
      <c r="E6943" s="149">
        <f t="shared" si="108"/>
        <v>31000103</v>
      </c>
      <c r="F6943" s="149" t="s">
        <v>1250</v>
      </c>
      <c r="G6943" s="149" t="s">
        <v>8086</v>
      </c>
      <c r="H6943" s="149" t="s">
        <v>8087</v>
      </c>
      <c r="I6943" s="149" t="s">
        <v>8091</v>
      </c>
    </row>
    <row r="6944" spans="1:12" x14ac:dyDescent="0.2">
      <c r="A6944" s="149" t="s">
        <v>2920</v>
      </c>
      <c r="D6944" s="149" t="s">
        <v>8092</v>
      </c>
      <c r="E6944" s="149">
        <f t="shared" si="108"/>
        <v>31000104</v>
      </c>
      <c r="F6944" s="149" t="s">
        <v>1250</v>
      </c>
      <c r="G6944" s="149" t="s">
        <v>8086</v>
      </c>
      <c r="H6944" s="149" t="s">
        <v>8087</v>
      </c>
      <c r="I6944" s="149" t="s">
        <v>8093</v>
      </c>
      <c r="K6944" s="151"/>
      <c r="L6944" s="149"/>
    </row>
    <row r="6945" spans="1:12" x14ac:dyDescent="0.2">
      <c r="A6945" s="149" t="s">
        <v>2920</v>
      </c>
      <c r="D6945" s="149" t="s">
        <v>8094</v>
      </c>
      <c r="E6945" s="149">
        <f t="shared" si="108"/>
        <v>31000105</v>
      </c>
      <c r="F6945" s="149" t="s">
        <v>1250</v>
      </c>
      <c r="G6945" s="149" t="s">
        <v>8086</v>
      </c>
      <c r="H6945" s="149" t="s">
        <v>8087</v>
      </c>
      <c r="I6945" s="149" t="s">
        <v>8095</v>
      </c>
      <c r="K6945" s="151"/>
      <c r="L6945" s="149"/>
    </row>
    <row r="6946" spans="1:12" x14ac:dyDescent="0.2">
      <c r="A6946" s="149" t="s">
        <v>2920</v>
      </c>
      <c r="D6946" s="149" t="s">
        <v>8096</v>
      </c>
      <c r="E6946" s="149">
        <f t="shared" si="108"/>
        <v>31000106</v>
      </c>
      <c r="F6946" s="149" t="s">
        <v>1250</v>
      </c>
      <c r="G6946" s="149" t="s">
        <v>8086</v>
      </c>
      <c r="H6946" s="149" t="s">
        <v>8087</v>
      </c>
      <c r="I6946" s="149" t="s">
        <v>8097</v>
      </c>
    </row>
    <row r="6947" spans="1:12" x14ac:dyDescent="0.2">
      <c r="A6947" s="149" t="s">
        <v>2920</v>
      </c>
      <c r="D6947" s="149" t="s">
        <v>8098</v>
      </c>
      <c r="E6947" s="149">
        <f t="shared" si="108"/>
        <v>31000107</v>
      </c>
      <c r="F6947" s="149" t="s">
        <v>1250</v>
      </c>
      <c r="G6947" s="149" t="s">
        <v>8086</v>
      </c>
      <c r="H6947" s="149" t="s">
        <v>8087</v>
      </c>
      <c r="I6947" s="149" t="s">
        <v>8099</v>
      </c>
    </row>
    <row r="6948" spans="1:12" x14ac:dyDescent="0.2">
      <c r="A6948" s="149" t="s">
        <v>2920</v>
      </c>
      <c r="D6948" s="149" t="s">
        <v>8100</v>
      </c>
      <c r="E6948" s="149">
        <f t="shared" si="108"/>
        <v>31000108</v>
      </c>
      <c r="F6948" s="149" t="s">
        <v>1250</v>
      </c>
      <c r="G6948" s="149" t="s">
        <v>8086</v>
      </c>
      <c r="H6948" s="149" t="s">
        <v>8087</v>
      </c>
      <c r="I6948" s="149" t="s">
        <v>8101</v>
      </c>
    </row>
    <row r="6949" spans="1:12" x14ac:dyDescent="0.2">
      <c r="A6949" s="149" t="s">
        <v>2920</v>
      </c>
      <c r="D6949" s="149" t="s">
        <v>8102</v>
      </c>
      <c r="E6949" s="149">
        <f t="shared" si="108"/>
        <v>31000121</v>
      </c>
      <c r="F6949" s="149" t="s">
        <v>1250</v>
      </c>
      <c r="G6949" s="149" t="s">
        <v>8086</v>
      </c>
      <c r="H6949" s="149" t="s">
        <v>8087</v>
      </c>
      <c r="I6949" s="149" t="s">
        <v>8103</v>
      </c>
    </row>
    <row r="6950" spans="1:12" x14ac:dyDescent="0.2">
      <c r="A6950" s="149" t="s">
        <v>2920</v>
      </c>
      <c r="D6950" s="149" t="s">
        <v>8104</v>
      </c>
      <c r="E6950" s="149">
        <f t="shared" si="108"/>
        <v>31000122</v>
      </c>
      <c r="F6950" s="149" t="s">
        <v>1250</v>
      </c>
      <c r="G6950" s="149" t="s">
        <v>8086</v>
      </c>
      <c r="H6950" s="149" t="s">
        <v>8087</v>
      </c>
      <c r="I6950" s="149" t="s">
        <v>8105</v>
      </c>
    </row>
    <row r="6951" spans="1:12" x14ac:dyDescent="0.2">
      <c r="A6951" s="149" t="s">
        <v>2920</v>
      </c>
      <c r="D6951" s="149" t="s">
        <v>4254</v>
      </c>
      <c r="E6951" s="149">
        <f t="shared" si="108"/>
        <v>31000123</v>
      </c>
      <c r="F6951" s="149" t="s">
        <v>1250</v>
      </c>
      <c r="G6951" s="149" t="s">
        <v>8086</v>
      </c>
      <c r="H6951" s="149" t="s">
        <v>8087</v>
      </c>
      <c r="I6951" s="149" t="s">
        <v>8106</v>
      </c>
    </row>
    <row r="6952" spans="1:12" x14ac:dyDescent="0.2">
      <c r="A6952" s="149" t="s">
        <v>2920</v>
      </c>
      <c r="D6952" s="149" t="s">
        <v>8107</v>
      </c>
      <c r="E6952" s="149">
        <f t="shared" si="108"/>
        <v>31000124</v>
      </c>
      <c r="F6952" s="149" t="s">
        <v>1250</v>
      </c>
      <c r="G6952" s="149" t="s">
        <v>8086</v>
      </c>
      <c r="H6952" s="149" t="s">
        <v>8087</v>
      </c>
      <c r="I6952" s="149" t="s">
        <v>8108</v>
      </c>
    </row>
    <row r="6953" spans="1:12" x14ac:dyDescent="0.2">
      <c r="A6953" s="149" t="s">
        <v>2920</v>
      </c>
      <c r="D6953" s="149" t="s">
        <v>8109</v>
      </c>
      <c r="E6953" s="149">
        <f t="shared" si="108"/>
        <v>31000125</v>
      </c>
      <c r="F6953" s="149" t="s">
        <v>1250</v>
      </c>
      <c r="G6953" s="149" t="s">
        <v>8086</v>
      </c>
      <c r="H6953" s="149" t="s">
        <v>8087</v>
      </c>
      <c r="I6953" s="149" t="s">
        <v>8110</v>
      </c>
    </row>
    <row r="6954" spans="1:12" x14ac:dyDescent="0.2">
      <c r="A6954" s="149" t="s">
        <v>2920</v>
      </c>
      <c r="D6954" s="149" t="s">
        <v>8111</v>
      </c>
      <c r="E6954" s="149">
        <f t="shared" si="108"/>
        <v>31000126</v>
      </c>
      <c r="F6954" s="149" t="s">
        <v>1250</v>
      </c>
      <c r="G6954" s="149" t="s">
        <v>8086</v>
      </c>
      <c r="H6954" s="149" t="s">
        <v>8087</v>
      </c>
      <c r="I6954" s="149" t="s">
        <v>8112</v>
      </c>
    </row>
    <row r="6955" spans="1:12" x14ac:dyDescent="0.2">
      <c r="A6955" s="149" t="s">
        <v>2920</v>
      </c>
      <c r="D6955" s="149" t="s">
        <v>8113</v>
      </c>
      <c r="E6955" s="149">
        <f t="shared" si="108"/>
        <v>31000127</v>
      </c>
      <c r="F6955" s="149" t="s">
        <v>1250</v>
      </c>
      <c r="G6955" s="149" t="s">
        <v>8086</v>
      </c>
      <c r="H6955" s="149" t="s">
        <v>8087</v>
      </c>
      <c r="I6955" s="149" t="s">
        <v>8114</v>
      </c>
    </row>
    <row r="6956" spans="1:12" x14ac:dyDescent="0.2">
      <c r="A6956" s="149" t="s">
        <v>2920</v>
      </c>
      <c r="D6956" s="149" t="s">
        <v>8115</v>
      </c>
      <c r="E6956" s="149">
        <f t="shared" si="108"/>
        <v>31000128</v>
      </c>
      <c r="F6956" s="149" t="s">
        <v>1250</v>
      </c>
      <c r="G6956" s="149" t="s">
        <v>8086</v>
      </c>
      <c r="H6956" s="149" t="s">
        <v>8087</v>
      </c>
      <c r="I6956" s="149" t="s">
        <v>8116</v>
      </c>
    </row>
    <row r="6957" spans="1:12" x14ac:dyDescent="0.2">
      <c r="A6957" s="149" t="s">
        <v>2920</v>
      </c>
      <c r="D6957" s="149" t="s">
        <v>7305</v>
      </c>
      <c r="E6957" s="149">
        <f t="shared" si="108"/>
        <v>31000129</v>
      </c>
      <c r="F6957" s="149" t="s">
        <v>1250</v>
      </c>
      <c r="G6957" s="149" t="s">
        <v>8086</v>
      </c>
      <c r="H6957" s="149" t="s">
        <v>8087</v>
      </c>
      <c r="I6957" s="149" t="s">
        <v>8117</v>
      </c>
    </row>
    <row r="6958" spans="1:12" x14ac:dyDescent="0.2">
      <c r="A6958" s="149" t="s">
        <v>2920</v>
      </c>
      <c r="D6958" s="149" t="s">
        <v>7307</v>
      </c>
      <c r="E6958" s="149">
        <f t="shared" si="108"/>
        <v>31000130</v>
      </c>
      <c r="F6958" s="149" t="s">
        <v>1250</v>
      </c>
      <c r="G6958" s="149" t="s">
        <v>8086</v>
      </c>
      <c r="H6958" s="149" t="s">
        <v>8087</v>
      </c>
      <c r="I6958" s="149" t="s">
        <v>8118</v>
      </c>
    </row>
    <row r="6959" spans="1:12" x14ac:dyDescent="0.2">
      <c r="A6959" s="149" t="s">
        <v>2920</v>
      </c>
      <c r="D6959" s="149" t="s">
        <v>8119</v>
      </c>
      <c r="E6959" s="149">
        <f t="shared" si="108"/>
        <v>31000131</v>
      </c>
      <c r="F6959" s="149" t="s">
        <v>1250</v>
      </c>
      <c r="G6959" s="149" t="s">
        <v>8086</v>
      </c>
      <c r="H6959" s="149" t="s">
        <v>8087</v>
      </c>
      <c r="I6959" s="149" t="s">
        <v>8120</v>
      </c>
    </row>
    <row r="6960" spans="1:12" x14ac:dyDescent="0.2">
      <c r="A6960" s="149" t="s">
        <v>2920</v>
      </c>
      <c r="D6960" s="149" t="s">
        <v>7309</v>
      </c>
      <c r="E6960" s="149">
        <f t="shared" si="108"/>
        <v>31000132</v>
      </c>
      <c r="F6960" s="149" t="s">
        <v>1250</v>
      </c>
      <c r="G6960" s="149" t="s">
        <v>8086</v>
      </c>
      <c r="H6960" s="149" t="s">
        <v>8087</v>
      </c>
      <c r="I6960" s="149" t="s">
        <v>8121</v>
      </c>
    </row>
    <row r="6961" spans="1:9" x14ac:dyDescent="0.2">
      <c r="A6961" s="149" t="s">
        <v>2920</v>
      </c>
      <c r="D6961" s="149" t="s">
        <v>8122</v>
      </c>
      <c r="E6961" s="149">
        <f t="shared" si="108"/>
        <v>31000140</v>
      </c>
      <c r="F6961" s="149" t="s">
        <v>1250</v>
      </c>
      <c r="G6961" s="149" t="s">
        <v>8086</v>
      </c>
      <c r="H6961" s="149" t="s">
        <v>8087</v>
      </c>
      <c r="I6961" s="149" t="s">
        <v>8123</v>
      </c>
    </row>
    <row r="6962" spans="1:9" x14ac:dyDescent="0.2">
      <c r="A6962" s="149" t="s">
        <v>2920</v>
      </c>
      <c r="D6962" s="149" t="s">
        <v>8124</v>
      </c>
      <c r="E6962" s="149">
        <f t="shared" si="108"/>
        <v>31000141</v>
      </c>
      <c r="F6962" s="149" t="s">
        <v>1250</v>
      </c>
      <c r="G6962" s="149" t="s">
        <v>8086</v>
      </c>
      <c r="H6962" s="149" t="s">
        <v>8087</v>
      </c>
      <c r="I6962" s="149" t="s">
        <v>8125</v>
      </c>
    </row>
    <row r="6963" spans="1:9" x14ac:dyDescent="0.2">
      <c r="A6963" s="149" t="s">
        <v>2920</v>
      </c>
      <c r="D6963" s="149" t="s">
        <v>8126</v>
      </c>
      <c r="E6963" s="149">
        <f t="shared" si="108"/>
        <v>31000142</v>
      </c>
      <c r="F6963" s="149" t="s">
        <v>1250</v>
      </c>
      <c r="G6963" s="149" t="s">
        <v>8086</v>
      </c>
      <c r="H6963" s="149" t="s">
        <v>8087</v>
      </c>
      <c r="I6963" s="149" t="s">
        <v>8127</v>
      </c>
    </row>
    <row r="6964" spans="1:9" x14ac:dyDescent="0.2">
      <c r="A6964" s="149" t="s">
        <v>2920</v>
      </c>
      <c r="D6964" s="149" t="s">
        <v>8128</v>
      </c>
      <c r="E6964" s="149">
        <f t="shared" si="108"/>
        <v>31000143</v>
      </c>
      <c r="F6964" s="149" t="s">
        <v>1250</v>
      </c>
      <c r="G6964" s="149" t="s">
        <v>8086</v>
      </c>
      <c r="H6964" s="149" t="s">
        <v>8087</v>
      </c>
      <c r="I6964" s="149" t="s">
        <v>8129</v>
      </c>
    </row>
    <row r="6965" spans="1:9" x14ac:dyDescent="0.2">
      <c r="A6965" s="149" t="s">
        <v>2920</v>
      </c>
      <c r="D6965" s="149" t="s">
        <v>8130</v>
      </c>
      <c r="E6965" s="149">
        <f t="shared" si="108"/>
        <v>31000144</v>
      </c>
      <c r="F6965" s="149" t="s">
        <v>1250</v>
      </c>
      <c r="G6965" s="149" t="s">
        <v>8086</v>
      </c>
      <c r="H6965" s="149" t="s">
        <v>8087</v>
      </c>
      <c r="I6965" s="149" t="s">
        <v>8131</v>
      </c>
    </row>
    <row r="6966" spans="1:9" x14ac:dyDescent="0.2">
      <c r="A6966" s="149" t="s">
        <v>2920</v>
      </c>
      <c r="D6966" s="149" t="s">
        <v>8132</v>
      </c>
      <c r="E6966" s="149">
        <f t="shared" si="108"/>
        <v>31000145</v>
      </c>
      <c r="F6966" s="149" t="s">
        <v>1250</v>
      </c>
      <c r="G6966" s="149" t="s">
        <v>8086</v>
      </c>
      <c r="H6966" s="149" t="s">
        <v>8087</v>
      </c>
      <c r="I6966" s="149" t="s">
        <v>8133</v>
      </c>
    </row>
    <row r="6967" spans="1:9" x14ac:dyDescent="0.2">
      <c r="A6967" s="149" t="s">
        <v>2920</v>
      </c>
      <c r="D6967" s="149" t="s">
        <v>8134</v>
      </c>
      <c r="E6967" s="149">
        <f t="shared" si="108"/>
        <v>31000146</v>
      </c>
      <c r="F6967" s="149" t="s">
        <v>1250</v>
      </c>
      <c r="G6967" s="149" t="s">
        <v>8086</v>
      </c>
      <c r="H6967" s="149" t="s">
        <v>8087</v>
      </c>
      <c r="I6967" s="149" t="s">
        <v>8135</v>
      </c>
    </row>
    <row r="6968" spans="1:9" x14ac:dyDescent="0.2">
      <c r="A6968" s="149" t="s">
        <v>2920</v>
      </c>
      <c r="D6968" s="149" t="s">
        <v>8136</v>
      </c>
      <c r="E6968" s="149">
        <f t="shared" si="108"/>
        <v>31000160</v>
      </c>
      <c r="F6968" s="149" t="s">
        <v>1250</v>
      </c>
      <c r="G6968" s="149" t="s">
        <v>8086</v>
      </c>
      <c r="H6968" s="149" t="s">
        <v>8087</v>
      </c>
      <c r="I6968" s="149" t="s">
        <v>3311</v>
      </c>
    </row>
    <row r="6969" spans="1:9" x14ac:dyDescent="0.2">
      <c r="A6969" s="149" t="s">
        <v>2920</v>
      </c>
      <c r="D6969" s="149" t="s">
        <v>7311</v>
      </c>
      <c r="E6969" s="149">
        <f t="shared" si="108"/>
        <v>31000199</v>
      </c>
      <c r="F6969" s="149" t="s">
        <v>1250</v>
      </c>
      <c r="G6969" s="149" t="s">
        <v>8086</v>
      </c>
      <c r="H6969" s="149" t="s">
        <v>8087</v>
      </c>
      <c r="I6969" s="149" t="s">
        <v>8137</v>
      </c>
    </row>
    <row r="6970" spans="1:9" x14ac:dyDescent="0.2">
      <c r="A6970" s="149" t="s">
        <v>2920</v>
      </c>
      <c r="D6970" s="149" t="s">
        <v>7313</v>
      </c>
      <c r="E6970" s="149">
        <f t="shared" si="108"/>
        <v>31000201</v>
      </c>
      <c r="F6970" s="149" t="s">
        <v>1250</v>
      </c>
      <c r="G6970" s="149" t="s">
        <v>8086</v>
      </c>
      <c r="H6970" s="149" t="s">
        <v>8138</v>
      </c>
      <c r="I6970" s="149" t="s">
        <v>8139</v>
      </c>
    </row>
    <row r="6971" spans="1:9" x14ac:dyDescent="0.2">
      <c r="A6971" s="149" t="s">
        <v>2920</v>
      </c>
      <c r="D6971" s="149" t="s">
        <v>7315</v>
      </c>
      <c r="E6971" s="149">
        <f t="shared" si="108"/>
        <v>31000202</v>
      </c>
      <c r="F6971" s="149" t="s">
        <v>1250</v>
      </c>
      <c r="G6971" s="149" t="s">
        <v>8086</v>
      </c>
      <c r="H6971" s="149" t="s">
        <v>8138</v>
      </c>
      <c r="I6971" s="149" t="s">
        <v>8140</v>
      </c>
    </row>
    <row r="6972" spans="1:9" x14ac:dyDescent="0.2">
      <c r="A6972" s="149" t="s">
        <v>2920</v>
      </c>
      <c r="D6972" s="149" t="s">
        <v>4256</v>
      </c>
      <c r="E6972" s="149">
        <f t="shared" si="108"/>
        <v>31000203</v>
      </c>
      <c r="F6972" s="149" t="s">
        <v>1250</v>
      </c>
      <c r="G6972" s="149" t="s">
        <v>8086</v>
      </c>
      <c r="H6972" s="149" t="s">
        <v>8138</v>
      </c>
      <c r="I6972" s="149" t="s">
        <v>8141</v>
      </c>
    </row>
    <row r="6973" spans="1:9" x14ac:dyDescent="0.2">
      <c r="A6973" s="149" t="s">
        <v>2920</v>
      </c>
      <c r="D6973" s="149" t="s">
        <v>8142</v>
      </c>
      <c r="E6973" s="149">
        <f t="shared" si="108"/>
        <v>31000204</v>
      </c>
      <c r="F6973" s="149" t="s">
        <v>1250</v>
      </c>
      <c r="G6973" s="149" t="s">
        <v>8086</v>
      </c>
      <c r="H6973" s="149" t="s">
        <v>8138</v>
      </c>
      <c r="I6973" s="149" t="s">
        <v>10980</v>
      </c>
    </row>
    <row r="6974" spans="1:9" x14ac:dyDescent="0.2">
      <c r="A6974" s="149" t="s">
        <v>2920</v>
      </c>
      <c r="D6974" s="149" t="s">
        <v>4258</v>
      </c>
      <c r="E6974" s="149">
        <f t="shared" si="108"/>
        <v>31000205</v>
      </c>
      <c r="F6974" s="149" t="s">
        <v>1250</v>
      </c>
      <c r="G6974" s="149" t="s">
        <v>8086</v>
      </c>
      <c r="H6974" s="149" t="s">
        <v>8138</v>
      </c>
      <c r="I6974" s="149" t="s">
        <v>3311</v>
      </c>
    </row>
    <row r="6975" spans="1:9" x14ac:dyDescent="0.2">
      <c r="A6975" s="149" t="s">
        <v>2920</v>
      </c>
      <c r="D6975" s="149" t="s">
        <v>10981</v>
      </c>
      <c r="E6975" s="149">
        <f t="shared" si="108"/>
        <v>31000206</v>
      </c>
      <c r="F6975" s="149" t="s">
        <v>1250</v>
      </c>
      <c r="G6975" s="149" t="s">
        <v>8086</v>
      </c>
      <c r="H6975" s="149" t="s">
        <v>8138</v>
      </c>
      <c r="I6975" s="149" t="s">
        <v>10982</v>
      </c>
    </row>
    <row r="6976" spans="1:9" x14ac:dyDescent="0.2">
      <c r="A6976" s="149" t="s">
        <v>2920</v>
      </c>
      <c r="D6976" s="149" t="s">
        <v>4260</v>
      </c>
      <c r="E6976" s="149">
        <f t="shared" si="108"/>
        <v>31000207</v>
      </c>
      <c r="F6976" s="149" t="s">
        <v>1250</v>
      </c>
      <c r="G6976" s="149" t="s">
        <v>8086</v>
      </c>
      <c r="H6976" s="149" t="s">
        <v>8138</v>
      </c>
      <c r="I6976" s="149" t="s">
        <v>10983</v>
      </c>
    </row>
    <row r="6977" spans="1:9" x14ac:dyDescent="0.2">
      <c r="A6977" s="149" t="s">
        <v>2920</v>
      </c>
      <c r="D6977" s="149" t="s">
        <v>10984</v>
      </c>
      <c r="E6977" s="149">
        <f t="shared" si="108"/>
        <v>31000208</v>
      </c>
      <c r="F6977" s="149" t="s">
        <v>1250</v>
      </c>
      <c r="G6977" s="149" t="s">
        <v>8086</v>
      </c>
      <c r="H6977" s="149" t="s">
        <v>8138</v>
      </c>
      <c r="I6977" s="149" t="s">
        <v>12544</v>
      </c>
    </row>
    <row r="6978" spans="1:9" x14ac:dyDescent="0.2">
      <c r="A6978" s="149" t="s">
        <v>2920</v>
      </c>
      <c r="D6978" s="149" t="s">
        <v>1543</v>
      </c>
      <c r="E6978" s="149">
        <f t="shared" ref="E6978:E7041" si="109">VALUE(D6978)</f>
        <v>31000209</v>
      </c>
      <c r="F6978" s="149" t="s">
        <v>1250</v>
      </c>
      <c r="G6978" s="149" t="s">
        <v>8086</v>
      </c>
      <c r="H6978" s="149" t="s">
        <v>8138</v>
      </c>
      <c r="I6978" s="149" t="s">
        <v>10985</v>
      </c>
    </row>
    <row r="6979" spans="1:9" x14ac:dyDescent="0.2">
      <c r="A6979" s="149" t="s">
        <v>2920</v>
      </c>
      <c r="D6979" s="149" t="s">
        <v>10986</v>
      </c>
      <c r="E6979" s="149">
        <f t="shared" si="109"/>
        <v>31000211</v>
      </c>
      <c r="F6979" s="149" t="s">
        <v>1250</v>
      </c>
      <c r="G6979" s="149" t="s">
        <v>8086</v>
      </c>
      <c r="H6979" s="149" t="s">
        <v>8138</v>
      </c>
      <c r="I6979" s="149" t="s">
        <v>10987</v>
      </c>
    </row>
    <row r="6980" spans="1:9" x14ac:dyDescent="0.2">
      <c r="A6980" s="149" t="s">
        <v>2920</v>
      </c>
      <c r="D6980" s="149" t="s">
        <v>1545</v>
      </c>
      <c r="E6980" s="149">
        <f t="shared" si="109"/>
        <v>31000215</v>
      </c>
      <c r="F6980" s="149" t="s">
        <v>1250</v>
      </c>
      <c r="G6980" s="149" t="s">
        <v>8086</v>
      </c>
      <c r="H6980" s="149" t="s">
        <v>8138</v>
      </c>
      <c r="I6980" s="149" t="s">
        <v>10988</v>
      </c>
    </row>
    <row r="6981" spans="1:9" x14ac:dyDescent="0.2">
      <c r="A6981" s="149" t="s">
        <v>2920</v>
      </c>
      <c r="D6981" s="149" t="s">
        <v>1547</v>
      </c>
      <c r="E6981" s="149">
        <f t="shared" si="109"/>
        <v>31000216</v>
      </c>
      <c r="F6981" s="149" t="s">
        <v>1250</v>
      </c>
      <c r="G6981" s="149" t="s">
        <v>8086</v>
      </c>
      <c r="H6981" s="149" t="s">
        <v>8138</v>
      </c>
      <c r="I6981" s="149" t="s">
        <v>10989</v>
      </c>
    </row>
    <row r="6982" spans="1:9" x14ac:dyDescent="0.2">
      <c r="A6982" s="149" t="s">
        <v>2920</v>
      </c>
      <c r="D6982" s="149" t="s">
        <v>1549</v>
      </c>
      <c r="E6982" s="149">
        <f t="shared" si="109"/>
        <v>31000220</v>
      </c>
      <c r="F6982" s="149" t="s">
        <v>1250</v>
      </c>
      <c r="G6982" s="149" t="s">
        <v>8086</v>
      </c>
      <c r="H6982" s="149" t="s">
        <v>8138</v>
      </c>
      <c r="I6982" s="149" t="s">
        <v>10990</v>
      </c>
    </row>
    <row r="6983" spans="1:9" x14ac:dyDescent="0.2">
      <c r="A6983" s="149" t="s">
        <v>2920</v>
      </c>
      <c r="D6983" s="149" t="s">
        <v>10991</v>
      </c>
      <c r="E6983" s="149">
        <f t="shared" si="109"/>
        <v>31000221</v>
      </c>
      <c r="F6983" s="149" t="s">
        <v>1250</v>
      </c>
      <c r="G6983" s="149" t="s">
        <v>8086</v>
      </c>
      <c r="H6983" s="149" t="s">
        <v>8138</v>
      </c>
      <c r="I6983" s="149" t="s">
        <v>8103</v>
      </c>
    </row>
    <row r="6984" spans="1:9" x14ac:dyDescent="0.2">
      <c r="A6984" s="149" t="s">
        <v>2920</v>
      </c>
      <c r="D6984" s="149" t="s">
        <v>10992</v>
      </c>
      <c r="E6984" s="149">
        <f t="shared" si="109"/>
        <v>31000222</v>
      </c>
      <c r="F6984" s="149" t="s">
        <v>1250</v>
      </c>
      <c r="G6984" s="149" t="s">
        <v>8086</v>
      </c>
      <c r="H6984" s="149" t="s">
        <v>8138</v>
      </c>
      <c r="I6984" s="149" t="s">
        <v>8105</v>
      </c>
    </row>
    <row r="6985" spans="1:9" x14ac:dyDescent="0.2">
      <c r="A6985" s="149" t="s">
        <v>2920</v>
      </c>
      <c r="D6985" s="149" t="s">
        <v>10993</v>
      </c>
      <c r="E6985" s="149">
        <f t="shared" si="109"/>
        <v>31000223</v>
      </c>
      <c r="F6985" s="149" t="s">
        <v>1250</v>
      </c>
      <c r="G6985" s="149" t="s">
        <v>8086</v>
      </c>
      <c r="H6985" s="149" t="s">
        <v>8138</v>
      </c>
      <c r="I6985" s="149" t="s">
        <v>8110</v>
      </c>
    </row>
    <row r="6986" spans="1:9" x14ac:dyDescent="0.2">
      <c r="A6986" s="149" t="s">
        <v>2920</v>
      </c>
      <c r="D6986" s="149" t="s">
        <v>10994</v>
      </c>
      <c r="E6986" s="149">
        <f t="shared" si="109"/>
        <v>31000224</v>
      </c>
      <c r="F6986" s="149" t="s">
        <v>1250</v>
      </c>
      <c r="G6986" s="149" t="s">
        <v>8086</v>
      </c>
      <c r="H6986" s="149" t="s">
        <v>8138</v>
      </c>
      <c r="I6986" s="149" t="s">
        <v>8112</v>
      </c>
    </row>
    <row r="6987" spans="1:9" x14ac:dyDescent="0.2">
      <c r="A6987" s="149" t="s">
        <v>2920</v>
      </c>
      <c r="D6987" s="149" t="s">
        <v>1551</v>
      </c>
      <c r="E6987" s="149">
        <f t="shared" si="109"/>
        <v>31000225</v>
      </c>
      <c r="F6987" s="149" t="s">
        <v>1250</v>
      </c>
      <c r="G6987" s="149" t="s">
        <v>8086</v>
      </c>
      <c r="H6987" s="149" t="s">
        <v>8138</v>
      </c>
      <c r="I6987" s="149" t="s">
        <v>12468</v>
      </c>
    </row>
    <row r="6988" spans="1:9" x14ac:dyDescent="0.2">
      <c r="A6988" s="149" t="s">
        <v>2920</v>
      </c>
      <c r="D6988" s="149" t="s">
        <v>1</v>
      </c>
      <c r="E6988" s="149">
        <f t="shared" si="109"/>
        <v>31000226</v>
      </c>
      <c r="F6988" s="149" t="s">
        <v>1250</v>
      </c>
      <c r="G6988" s="149" t="s">
        <v>8086</v>
      </c>
      <c r="H6988" s="149" t="s">
        <v>8138</v>
      </c>
      <c r="I6988" s="149" t="s">
        <v>10995</v>
      </c>
    </row>
    <row r="6989" spans="1:9" x14ac:dyDescent="0.2">
      <c r="A6989" s="149" t="s">
        <v>2920</v>
      </c>
      <c r="D6989" s="149" t="s">
        <v>3</v>
      </c>
      <c r="E6989" s="149">
        <f t="shared" si="109"/>
        <v>31000227</v>
      </c>
      <c r="F6989" s="149" t="s">
        <v>1250</v>
      </c>
      <c r="G6989" s="149" t="s">
        <v>8086</v>
      </c>
      <c r="H6989" s="149" t="s">
        <v>8138</v>
      </c>
      <c r="I6989" s="149" t="s">
        <v>10996</v>
      </c>
    </row>
    <row r="6990" spans="1:9" x14ac:dyDescent="0.2">
      <c r="A6990" s="149" t="s">
        <v>2920</v>
      </c>
      <c r="D6990" s="149" t="s">
        <v>5</v>
      </c>
      <c r="E6990" s="149">
        <f t="shared" si="109"/>
        <v>31000228</v>
      </c>
      <c r="F6990" s="149" t="s">
        <v>1250</v>
      </c>
      <c r="G6990" s="149" t="s">
        <v>8086</v>
      </c>
      <c r="H6990" s="149" t="s">
        <v>8138</v>
      </c>
      <c r="I6990" s="149" t="s">
        <v>10997</v>
      </c>
    </row>
    <row r="6991" spans="1:9" x14ac:dyDescent="0.2">
      <c r="A6991" s="149" t="s">
        <v>2920</v>
      </c>
      <c r="D6991" s="149" t="s">
        <v>7</v>
      </c>
      <c r="E6991" s="149">
        <f t="shared" si="109"/>
        <v>31000229</v>
      </c>
      <c r="F6991" s="149" t="s">
        <v>1250</v>
      </c>
      <c r="G6991" s="149" t="s">
        <v>8086</v>
      </c>
      <c r="H6991" s="149" t="s">
        <v>8138</v>
      </c>
      <c r="I6991" s="149" t="s">
        <v>8135</v>
      </c>
    </row>
    <row r="6992" spans="1:9" x14ac:dyDescent="0.2">
      <c r="A6992" s="149" t="s">
        <v>2920</v>
      </c>
      <c r="D6992" s="149" t="s">
        <v>24</v>
      </c>
      <c r="E6992" s="149">
        <f t="shared" si="109"/>
        <v>31000230</v>
      </c>
      <c r="F6992" s="149" t="s">
        <v>1250</v>
      </c>
      <c r="G6992" s="149" t="s">
        <v>8086</v>
      </c>
      <c r="H6992" s="149" t="s">
        <v>8138</v>
      </c>
      <c r="I6992" s="149" t="s">
        <v>10998</v>
      </c>
    </row>
    <row r="6993" spans="1:9" x14ac:dyDescent="0.2">
      <c r="A6993" s="149" t="s">
        <v>2920</v>
      </c>
      <c r="D6993" s="149" t="s">
        <v>10999</v>
      </c>
      <c r="E6993" s="149">
        <f t="shared" si="109"/>
        <v>31000231</v>
      </c>
      <c r="F6993" s="149" t="s">
        <v>1250</v>
      </c>
      <c r="G6993" s="149" t="s">
        <v>8086</v>
      </c>
      <c r="H6993" s="149" t="s">
        <v>8138</v>
      </c>
      <c r="I6993" s="149" t="s">
        <v>8120</v>
      </c>
    </row>
    <row r="6994" spans="1:9" x14ac:dyDescent="0.2">
      <c r="A6994" s="149" t="s">
        <v>2920</v>
      </c>
      <c r="D6994" s="231" t="s">
        <v>26</v>
      </c>
      <c r="E6994" s="149">
        <f t="shared" si="109"/>
        <v>31000299</v>
      </c>
      <c r="F6994" s="149" t="s">
        <v>1250</v>
      </c>
      <c r="G6994" s="149" t="s">
        <v>8086</v>
      </c>
      <c r="H6994" s="149" t="s">
        <v>8138</v>
      </c>
      <c r="I6994" s="149" t="s">
        <v>6243</v>
      </c>
    </row>
    <row r="6995" spans="1:9" x14ac:dyDescent="0.2">
      <c r="A6995" s="149" t="s">
        <v>2920</v>
      </c>
      <c r="D6995" s="149" t="s">
        <v>1258</v>
      </c>
      <c r="E6995" s="149">
        <f t="shared" si="109"/>
        <v>31000301</v>
      </c>
      <c r="F6995" s="149" t="s">
        <v>1250</v>
      </c>
      <c r="G6995" s="149" t="s">
        <v>8086</v>
      </c>
      <c r="H6995" s="149" t="s">
        <v>11000</v>
      </c>
      <c r="I6995" s="149" t="s">
        <v>11001</v>
      </c>
    </row>
    <row r="6996" spans="1:9" x14ac:dyDescent="0.2">
      <c r="A6996" s="149" t="s">
        <v>2920</v>
      </c>
      <c r="D6996" s="149" t="s">
        <v>1260</v>
      </c>
      <c r="E6996" s="149">
        <f t="shared" si="109"/>
        <v>31000302</v>
      </c>
      <c r="F6996" s="149" t="s">
        <v>1250</v>
      </c>
      <c r="G6996" s="149" t="s">
        <v>8086</v>
      </c>
      <c r="H6996" s="149" t="s">
        <v>11000</v>
      </c>
      <c r="I6996" s="149" t="s">
        <v>11002</v>
      </c>
    </row>
    <row r="6997" spans="1:9" x14ac:dyDescent="0.2">
      <c r="A6997" s="149" t="s">
        <v>2920</v>
      </c>
      <c r="D6997" s="149" t="s">
        <v>1262</v>
      </c>
      <c r="E6997" s="149">
        <f t="shared" si="109"/>
        <v>31000303</v>
      </c>
      <c r="F6997" s="149" t="s">
        <v>1250</v>
      </c>
      <c r="G6997" s="149" t="s">
        <v>8086</v>
      </c>
      <c r="H6997" s="149" t="s">
        <v>11000</v>
      </c>
      <c r="I6997" s="149" t="s">
        <v>11003</v>
      </c>
    </row>
    <row r="6998" spans="1:9" x14ac:dyDescent="0.2">
      <c r="A6998" s="149" t="s">
        <v>2920</v>
      </c>
      <c r="D6998" s="149" t="s">
        <v>3815</v>
      </c>
      <c r="E6998" s="149">
        <f t="shared" si="109"/>
        <v>31000304</v>
      </c>
      <c r="F6998" s="149" t="s">
        <v>1250</v>
      </c>
      <c r="G6998" s="149" t="s">
        <v>8086</v>
      </c>
      <c r="H6998" s="149" t="s">
        <v>11000</v>
      </c>
      <c r="I6998" s="149" t="s">
        <v>11004</v>
      </c>
    </row>
    <row r="6999" spans="1:9" x14ac:dyDescent="0.2">
      <c r="A6999" s="149" t="s">
        <v>2920</v>
      </c>
      <c r="D6999" s="149" t="s">
        <v>3817</v>
      </c>
      <c r="E6999" s="149">
        <f t="shared" si="109"/>
        <v>31000305</v>
      </c>
      <c r="F6999" s="149" t="s">
        <v>1250</v>
      </c>
      <c r="G6999" s="149" t="s">
        <v>8086</v>
      </c>
      <c r="H6999" s="149" t="s">
        <v>11000</v>
      </c>
      <c r="I6999" s="149" t="s">
        <v>11005</v>
      </c>
    </row>
    <row r="7000" spans="1:9" x14ac:dyDescent="0.2">
      <c r="A7000" s="149" t="s">
        <v>2920</v>
      </c>
      <c r="D7000" s="149" t="s">
        <v>3819</v>
      </c>
      <c r="E7000" s="149">
        <f t="shared" si="109"/>
        <v>31000306</v>
      </c>
      <c r="F7000" s="149" t="s">
        <v>1250</v>
      </c>
      <c r="G7000" s="149" t="s">
        <v>8086</v>
      </c>
      <c r="H7000" s="149" t="s">
        <v>11000</v>
      </c>
      <c r="I7000" s="149" t="s">
        <v>11006</v>
      </c>
    </row>
    <row r="7001" spans="1:9" x14ac:dyDescent="0.2">
      <c r="A7001" s="149" t="s">
        <v>2920</v>
      </c>
      <c r="D7001" s="149" t="s">
        <v>3821</v>
      </c>
      <c r="E7001" s="149">
        <f t="shared" si="109"/>
        <v>31000307</v>
      </c>
      <c r="F7001" s="149" t="s">
        <v>1250</v>
      </c>
      <c r="G7001" s="149" t="s">
        <v>8086</v>
      </c>
      <c r="H7001" s="149" t="s">
        <v>11000</v>
      </c>
      <c r="I7001" s="149" t="s">
        <v>8110</v>
      </c>
    </row>
    <row r="7002" spans="1:9" x14ac:dyDescent="0.2">
      <c r="A7002" s="149" t="s">
        <v>2920</v>
      </c>
      <c r="D7002" s="149" t="s">
        <v>11007</v>
      </c>
      <c r="E7002" s="149">
        <f t="shared" si="109"/>
        <v>31000308</v>
      </c>
      <c r="F7002" s="149" t="s">
        <v>1250</v>
      </c>
      <c r="G7002" s="149" t="s">
        <v>8086</v>
      </c>
      <c r="H7002" s="149" t="s">
        <v>11000</v>
      </c>
      <c r="I7002" s="149" t="s">
        <v>11008</v>
      </c>
    </row>
    <row r="7003" spans="1:9" x14ac:dyDescent="0.2">
      <c r="A7003" s="149" t="s">
        <v>2920</v>
      </c>
      <c r="D7003" s="149" t="s">
        <v>3823</v>
      </c>
      <c r="E7003" s="149">
        <f t="shared" si="109"/>
        <v>31000309</v>
      </c>
      <c r="F7003" s="149" t="s">
        <v>1250</v>
      </c>
      <c r="G7003" s="149" t="s">
        <v>8086</v>
      </c>
      <c r="H7003" s="149" t="s">
        <v>11000</v>
      </c>
      <c r="I7003" s="149" t="s">
        <v>12468</v>
      </c>
    </row>
    <row r="7004" spans="1:9" x14ac:dyDescent="0.2">
      <c r="A7004" s="149" t="s">
        <v>2920</v>
      </c>
      <c r="D7004" s="149" t="s">
        <v>3825</v>
      </c>
      <c r="E7004" s="149">
        <f t="shared" si="109"/>
        <v>31000310</v>
      </c>
      <c r="F7004" s="149" t="s">
        <v>1250</v>
      </c>
      <c r="G7004" s="149" t="s">
        <v>8086</v>
      </c>
      <c r="H7004" s="149" t="s">
        <v>11000</v>
      </c>
      <c r="I7004" s="149" t="s">
        <v>8112</v>
      </c>
    </row>
    <row r="7005" spans="1:9" x14ac:dyDescent="0.2">
      <c r="A7005" s="149" t="s">
        <v>2920</v>
      </c>
      <c r="D7005" s="149" t="s">
        <v>3827</v>
      </c>
      <c r="E7005" s="149">
        <f t="shared" si="109"/>
        <v>31000311</v>
      </c>
      <c r="F7005" s="149" t="s">
        <v>1250</v>
      </c>
      <c r="G7005" s="149" t="s">
        <v>8086</v>
      </c>
      <c r="H7005" s="149" t="s">
        <v>11000</v>
      </c>
      <c r="I7005" s="149" t="s">
        <v>10995</v>
      </c>
    </row>
    <row r="7006" spans="1:9" x14ac:dyDescent="0.2">
      <c r="A7006" s="149" t="s">
        <v>2920</v>
      </c>
      <c r="D7006" s="149" t="s">
        <v>11009</v>
      </c>
      <c r="E7006" s="149">
        <f t="shared" si="109"/>
        <v>31000321</v>
      </c>
      <c r="F7006" s="149" t="s">
        <v>1250</v>
      </c>
      <c r="G7006" s="149" t="s">
        <v>8086</v>
      </c>
      <c r="H7006" s="149" t="s">
        <v>11000</v>
      </c>
      <c r="I7006" s="149" t="s">
        <v>11010</v>
      </c>
    </row>
    <row r="7007" spans="1:9" x14ac:dyDescent="0.2">
      <c r="A7007" s="149" t="s">
        <v>2920</v>
      </c>
      <c r="D7007" s="149" t="s">
        <v>11011</v>
      </c>
      <c r="E7007" s="149">
        <f t="shared" si="109"/>
        <v>31000322</v>
      </c>
      <c r="F7007" s="149" t="s">
        <v>1250</v>
      </c>
      <c r="G7007" s="149" t="s">
        <v>8086</v>
      </c>
      <c r="H7007" s="149" t="s">
        <v>11000</v>
      </c>
      <c r="I7007" s="149" t="s">
        <v>11012</v>
      </c>
    </row>
    <row r="7008" spans="1:9" x14ac:dyDescent="0.2">
      <c r="A7008" s="149" t="s">
        <v>2920</v>
      </c>
      <c r="D7008" s="149" t="s">
        <v>11013</v>
      </c>
      <c r="E7008" s="149">
        <f t="shared" si="109"/>
        <v>31000323</v>
      </c>
      <c r="F7008" s="149" t="s">
        <v>1250</v>
      </c>
      <c r="G7008" s="149" t="s">
        <v>8086</v>
      </c>
      <c r="H7008" s="149" t="s">
        <v>11000</v>
      </c>
      <c r="I7008" s="149" t="s">
        <v>11014</v>
      </c>
    </row>
    <row r="7009" spans="1:12" x14ac:dyDescent="0.2">
      <c r="A7009" s="149" t="s">
        <v>2920</v>
      </c>
      <c r="D7009" s="149" t="s">
        <v>11015</v>
      </c>
      <c r="E7009" s="149">
        <f t="shared" si="109"/>
        <v>31000401</v>
      </c>
      <c r="F7009" s="149" t="s">
        <v>1250</v>
      </c>
      <c r="G7009" s="149" t="s">
        <v>8086</v>
      </c>
      <c r="H7009" s="149" t="s">
        <v>11</v>
      </c>
      <c r="I7009" s="149" t="s">
        <v>12547</v>
      </c>
    </row>
    <row r="7010" spans="1:12" x14ac:dyDescent="0.2">
      <c r="A7010" s="149" t="s">
        <v>2920</v>
      </c>
      <c r="D7010" s="149" t="s">
        <v>11016</v>
      </c>
      <c r="E7010" s="149">
        <f t="shared" si="109"/>
        <v>31000402</v>
      </c>
      <c r="F7010" s="149" t="s">
        <v>1250</v>
      </c>
      <c r="G7010" s="149" t="s">
        <v>8086</v>
      </c>
      <c r="H7010" s="149" t="s">
        <v>11</v>
      </c>
      <c r="I7010" s="149" t="s">
        <v>1421</v>
      </c>
    </row>
    <row r="7011" spans="1:12" x14ac:dyDescent="0.2">
      <c r="A7011" s="149" t="s">
        <v>2920</v>
      </c>
      <c r="D7011" s="149" t="s">
        <v>11017</v>
      </c>
      <c r="E7011" s="149">
        <f t="shared" si="109"/>
        <v>31000403</v>
      </c>
      <c r="F7011" s="149" t="s">
        <v>1250</v>
      </c>
      <c r="G7011" s="149" t="s">
        <v>8086</v>
      </c>
      <c r="H7011" s="149" t="s">
        <v>11</v>
      </c>
      <c r="I7011" s="149" t="s">
        <v>3445</v>
      </c>
    </row>
    <row r="7012" spans="1:12" x14ac:dyDescent="0.2">
      <c r="A7012" s="149" t="s">
        <v>2920</v>
      </c>
      <c r="D7012" s="149" t="s">
        <v>3829</v>
      </c>
      <c r="E7012" s="149">
        <f t="shared" si="109"/>
        <v>31000404</v>
      </c>
      <c r="F7012" s="149" t="s">
        <v>1250</v>
      </c>
      <c r="G7012" s="149" t="s">
        <v>8086</v>
      </c>
      <c r="H7012" s="149" t="s">
        <v>11</v>
      </c>
      <c r="I7012" s="149" t="s">
        <v>1423</v>
      </c>
    </row>
    <row r="7013" spans="1:12" x14ac:dyDescent="0.2">
      <c r="A7013" s="149" t="s">
        <v>2920</v>
      </c>
      <c r="D7013" s="149" t="s">
        <v>3831</v>
      </c>
      <c r="E7013" s="149">
        <f t="shared" si="109"/>
        <v>31000405</v>
      </c>
      <c r="F7013" s="149" t="s">
        <v>1250</v>
      </c>
      <c r="G7013" s="149" t="s">
        <v>8086</v>
      </c>
      <c r="H7013" s="149" t="s">
        <v>11</v>
      </c>
      <c r="I7013" s="149" t="s">
        <v>1434</v>
      </c>
    </row>
    <row r="7014" spans="1:12" x14ac:dyDescent="0.2">
      <c r="A7014" s="149" t="s">
        <v>2920</v>
      </c>
      <c r="D7014" s="149" t="s">
        <v>1117</v>
      </c>
      <c r="E7014" s="149">
        <f t="shared" si="109"/>
        <v>31000406</v>
      </c>
      <c r="F7014" s="149" t="s">
        <v>1250</v>
      </c>
      <c r="G7014" s="149" t="s">
        <v>8086</v>
      </c>
      <c r="H7014" s="149" t="s">
        <v>11</v>
      </c>
      <c r="I7014" s="149" t="s">
        <v>11018</v>
      </c>
      <c r="K7014" s="151"/>
      <c r="L7014" s="149"/>
    </row>
    <row r="7015" spans="1:12" x14ac:dyDescent="0.2">
      <c r="A7015" s="149" t="s">
        <v>2920</v>
      </c>
      <c r="D7015" s="149" t="s">
        <v>11019</v>
      </c>
      <c r="E7015" s="149">
        <f t="shared" si="109"/>
        <v>31000411</v>
      </c>
      <c r="F7015" s="149" t="s">
        <v>1250</v>
      </c>
      <c r="G7015" s="149" t="s">
        <v>8086</v>
      </c>
      <c r="H7015" s="149" t="s">
        <v>11</v>
      </c>
      <c r="I7015" s="149" t="s">
        <v>11020</v>
      </c>
    </row>
    <row r="7016" spans="1:12" x14ac:dyDescent="0.2">
      <c r="A7016" s="149" t="s">
        <v>2920</v>
      </c>
      <c r="D7016" s="149" t="s">
        <v>11021</v>
      </c>
      <c r="E7016" s="149">
        <f t="shared" si="109"/>
        <v>31000412</v>
      </c>
      <c r="F7016" s="149" t="s">
        <v>1250</v>
      </c>
      <c r="G7016" s="149" t="s">
        <v>8086</v>
      </c>
      <c r="H7016" s="149" t="s">
        <v>11</v>
      </c>
      <c r="I7016" s="149" t="s">
        <v>11022</v>
      </c>
    </row>
    <row r="7017" spans="1:12" x14ac:dyDescent="0.2">
      <c r="A7017" s="149" t="s">
        <v>2920</v>
      </c>
      <c r="D7017" s="149" t="s">
        <v>11023</v>
      </c>
      <c r="E7017" s="149">
        <f t="shared" si="109"/>
        <v>31000413</v>
      </c>
      <c r="F7017" s="149" t="s">
        <v>1250</v>
      </c>
      <c r="G7017" s="149" t="s">
        <v>8086</v>
      </c>
      <c r="H7017" s="149" t="s">
        <v>11</v>
      </c>
      <c r="I7017" s="149" t="s">
        <v>11024</v>
      </c>
    </row>
    <row r="7018" spans="1:12" x14ac:dyDescent="0.2">
      <c r="A7018" s="149" t="s">
        <v>2920</v>
      </c>
      <c r="D7018" s="149" t="s">
        <v>11025</v>
      </c>
      <c r="E7018" s="149">
        <f t="shared" si="109"/>
        <v>31000414</v>
      </c>
      <c r="F7018" s="149" t="s">
        <v>1250</v>
      </c>
      <c r="G7018" s="149" t="s">
        <v>8086</v>
      </c>
      <c r="H7018" s="149" t="s">
        <v>11</v>
      </c>
      <c r="I7018" s="149" t="s">
        <v>13736</v>
      </c>
    </row>
    <row r="7019" spans="1:12" x14ac:dyDescent="0.2">
      <c r="A7019" s="149" t="s">
        <v>2920</v>
      </c>
      <c r="D7019" s="149" t="s">
        <v>13737</v>
      </c>
      <c r="E7019" s="149">
        <f t="shared" si="109"/>
        <v>31000415</v>
      </c>
      <c r="F7019" s="149" t="s">
        <v>1250</v>
      </c>
      <c r="G7019" s="149" t="s">
        <v>8086</v>
      </c>
      <c r="H7019" s="149" t="s">
        <v>11</v>
      </c>
      <c r="I7019" s="149" t="s">
        <v>13738</v>
      </c>
    </row>
    <row r="7020" spans="1:12" x14ac:dyDescent="0.2">
      <c r="A7020" s="149" t="s">
        <v>2920</v>
      </c>
      <c r="D7020" s="149" t="s">
        <v>13739</v>
      </c>
      <c r="E7020" s="149">
        <f t="shared" si="109"/>
        <v>31000501</v>
      </c>
      <c r="F7020" s="149" t="s">
        <v>1250</v>
      </c>
      <c r="G7020" s="149" t="s">
        <v>8086</v>
      </c>
      <c r="H7020" s="149" t="s">
        <v>13740</v>
      </c>
      <c r="I7020" s="149" t="s">
        <v>13741</v>
      </c>
    </row>
    <row r="7021" spans="1:12" x14ac:dyDescent="0.2">
      <c r="A7021" s="149" t="s">
        <v>2920</v>
      </c>
      <c r="D7021" s="149" t="s">
        <v>1119</v>
      </c>
      <c r="E7021" s="149">
        <f t="shared" si="109"/>
        <v>31000502</v>
      </c>
      <c r="F7021" s="149" t="s">
        <v>1250</v>
      </c>
      <c r="G7021" s="149" t="s">
        <v>8086</v>
      </c>
      <c r="H7021" s="149" t="s">
        <v>13740</v>
      </c>
      <c r="I7021" s="149" t="s">
        <v>13742</v>
      </c>
    </row>
    <row r="7022" spans="1:12" x14ac:dyDescent="0.2">
      <c r="A7022" s="149" t="s">
        <v>2920</v>
      </c>
      <c r="D7022" s="149" t="s">
        <v>13743</v>
      </c>
      <c r="E7022" s="149">
        <f t="shared" si="109"/>
        <v>31000503</v>
      </c>
      <c r="F7022" s="149" t="s">
        <v>1250</v>
      </c>
      <c r="G7022" s="149" t="s">
        <v>8086</v>
      </c>
      <c r="H7022" s="149" t="s">
        <v>13740</v>
      </c>
      <c r="I7022" s="149" t="s">
        <v>13744</v>
      </c>
    </row>
    <row r="7023" spans="1:12" x14ac:dyDescent="0.2">
      <c r="A7023" s="149" t="s">
        <v>2920</v>
      </c>
      <c r="D7023" s="149" t="s">
        <v>13745</v>
      </c>
      <c r="E7023" s="149">
        <f t="shared" si="109"/>
        <v>31000504</v>
      </c>
      <c r="F7023" s="149" t="s">
        <v>1250</v>
      </c>
      <c r="G7023" s="149" t="s">
        <v>8086</v>
      </c>
      <c r="H7023" s="149" t="s">
        <v>13740</v>
      </c>
      <c r="I7023" s="149" t="s">
        <v>13746</v>
      </c>
    </row>
    <row r="7024" spans="1:12" x14ac:dyDescent="0.2">
      <c r="A7024" s="149" t="s">
        <v>2920</v>
      </c>
      <c r="D7024" s="149" t="s">
        <v>13747</v>
      </c>
      <c r="E7024" s="149">
        <f t="shared" si="109"/>
        <v>31000505</v>
      </c>
      <c r="F7024" s="149" t="s">
        <v>1250</v>
      </c>
      <c r="G7024" s="149" t="s">
        <v>8086</v>
      </c>
      <c r="H7024" s="149" t="s">
        <v>13740</v>
      </c>
      <c r="I7024" s="149" t="s">
        <v>11030</v>
      </c>
    </row>
    <row r="7025" spans="1:9" x14ac:dyDescent="0.2">
      <c r="A7025" s="149" t="s">
        <v>2920</v>
      </c>
      <c r="D7025" s="149" t="s">
        <v>11031</v>
      </c>
      <c r="E7025" s="149">
        <f t="shared" si="109"/>
        <v>31000506</v>
      </c>
      <c r="F7025" s="149" t="s">
        <v>1250</v>
      </c>
      <c r="G7025" s="149" t="s">
        <v>8086</v>
      </c>
      <c r="H7025" s="149" t="s">
        <v>13740</v>
      </c>
      <c r="I7025" s="149" t="s">
        <v>11032</v>
      </c>
    </row>
    <row r="7026" spans="1:9" x14ac:dyDescent="0.2">
      <c r="A7026" s="149" t="s">
        <v>2920</v>
      </c>
      <c r="D7026" s="149" t="s">
        <v>1121</v>
      </c>
      <c r="E7026" s="149">
        <f t="shared" si="109"/>
        <v>31088801</v>
      </c>
      <c r="F7026" s="149" t="s">
        <v>1250</v>
      </c>
      <c r="G7026" s="149" t="s">
        <v>8086</v>
      </c>
      <c r="H7026" s="149" t="s">
        <v>6493</v>
      </c>
      <c r="I7026" s="149" t="s">
        <v>8831</v>
      </c>
    </row>
    <row r="7027" spans="1:9" x14ac:dyDescent="0.2">
      <c r="A7027" s="149" t="s">
        <v>2920</v>
      </c>
      <c r="D7027" s="149" t="s">
        <v>1123</v>
      </c>
      <c r="E7027" s="149">
        <f t="shared" si="109"/>
        <v>31088802</v>
      </c>
      <c r="F7027" s="149" t="s">
        <v>1250</v>
      </c>
      <c r="G7027" s="149" t="s">
        <v>8086</v>
      </c>
      <c r="H7027" s="149" t="s">
        <v>6493</v>
      </c>
      <c r="I7027" s="149" t="s">
        <v>8831</v>
      </c>
    </row>
    <row r="7028" spans="1:9" x14ac:dyDescent="0.2">
      <c r="A7028" s="149" t="s">
        <v>2920</v>
      </c>
      <c r="D7028" s="149" t="s">
        <v>1124</v>
      </c>
      <c r="E7028" s="149">
        <f t="shared" si="109"/>
        <v>31088803</v>
      </c>
      <c r="F7028" s="149" t="s">
        <v>1250</v>
      </c>
      <c r="G7028" s="149" t="s">
        <v>8086</v>
      </c>
      <c r="H7028" s="149" t="s">
        <v>6493</v>
      </c>
      <c r="I7028" s="149" t="s">
        <v>8831</v>
      </c>
    </row>
    <row r="7029" spans="1:9" x14ac:dyDescent="0.2">
      <c r="A7029" s="149" t="s">
        <v>2920</v>
      </c>
      <c r="D7029" s="149" t="s">
        <v>1125</v>
      </c>
      <c r="E7029" s="149">
        <f t="shared" si="109"/>
        <v>31088804</v>
      </c>
      <c r="F7029" s="149" t="s">
        <v>1250</v>
      </c>
      <c r="G7029" s="149" t="s">
        <v>8086</v>
      </c>
      <c r="H7029" s="149" t="s">
        <v>6493</v>
      </c>
      <c r="I7029" s="149" t="s">
        <v>8831</v>
      </c>
    </row>
    <row r="7030" spans="1:9" x14ac:dyDescent="0.2">
      <c r="A7030" s="149" t="s">
        <v>2920</v>
      </c>
      <c r="D7030" s="149" t="s">
        <v>1126</v>
      </c>
      <c r="E7030" s="149">
        <f t="shared" si="109"/>
        <v>31088805</v>
      </c>
      <c r="F7030" s="149" t="s">
        <v>1250</v>
      </c>
      <c r="G7030" s="149" t="s">
        <v>8086</v>
      </c>
      <c r="H7030" s="149" t="s">
        <v>6493</v>
      </c>
      <c r="I7030" s="149" t="s">
        <v>8831</v>
      </c>
    </row>
    <row r="7031" spans="1:9" x14ac:dyDescent="0.2">
      <c r="A7031" s="149" t="s">
        <v>2920</v>
      </c>
      <c r="D7031" s="149" t="s">
        <v>1127</v>
      </c>
      <c r="E7031" s="149">
        <f t="shared" si="109"/>
        <v>31088811</v>
      </c>
      <c r="F7031" s="149" t="s">
        <v>1250</v>
      </c>
      <c r="G7031" s="149" t="s">
        <v>8086</v>
      </c>
      <c r="H7031" s="149" t="s">
        <v>6493</v>
      </c>
      <c r="I7031" s="149" t="s">
        <v>6493</v>
      </c>
    </row>
    <row r="7032" spans="1:9" x14ac:dyDescent="0.2">
      <c r="A7032" s="149" t="s">
        <v>2920</v>
      </c>
      <c r="D7032" s="149" t="s">
        <v>11033</v>
      </c>
      <c r="E7032" s="149">
        <f t="shared" si="109"/>
        <v>31100101</v>
      </c>
      <c r="F7032" s="149" t="s">
        <v>1250</v>
      </c>
      <c r="G7032" s="149" t="s">
        <v>11034</v>
      </c>
      <c r="H7032" s="149" t="s">
        <v>11035</v>
      </c>
      <c r="I7032" s="149" t="s">
        <v>11036</v>
      </c>
    </row>
    <row r="7033" spans="1:9" x14ac:dyDescent="0.2">
      <c r="A7033" s="149" t="s">
        <v>2920</v>
      </c>
      <c r="D7033" s="149" t="s">
        <v>11037</v>
      </c>
      <c r="E7033" s="149">
        <f t="shared" si="109"/>
        <v>31100102</v>
      </c>
      <c r="F7033" s="149" t="s">
        <v>1250</v>
      </c>
      <c r="G7033" s="149" t="s">
        <v>11034</v>
      </c>
      <c r="H7033" s="149" t="s">
        <v>11035</v>
      </c>
      <c r="I7033" s="149" t="s">
        <v>11038</v>
      </c>
    </row>
    <row r="7034" spans="1:9" x14ac:dyDescent="0.2">
      <c r="A7034" s="149" t="s">
        <v>2920</v>
      </c>
      <c r="D7034" s="149" t="s">
        <v>11039</v>
      </c>
      <c r="E7034" s="149">
        <f t="shared" si="109"/>
        <v>31100103</v>
      </c>
      <c r="F7034" s="149" t="s">
        <v>1250</v>
      </c>
      <c r="G7034" s="149" t="s">
        <v>11034</v>
      </c>
      <c r="H7034" s="149" t="s">
        <v>11035</v>
      </c>
      <c r="I7034" s="149" t="s">
        <v>11040</v>
      </c>
    </row>
    <row r="7035" spans="1:9" x14ac:dyDescent="0.2">
      <c r="A7035" s="149" t="s">
        <v>2920</v>
      </c>
      <c r="D7035" s="149" t="s">
        <v>11041</v>
      </c>
      <c r="E7035" s="149">
        <f t="shared" si="109"/>
        <v>31100199</v>
      </c>
      <c r="F7035" s="149" t="s">
        <v>1250</v>
      </c>
      <c r="G7035" s="149" t="s">
        <v>11034</v>
      </c>
      <c r="H7035" s="149" t="s">
        <v>11035</v>
      </c>
      <c r="I7035" s="149" t="s">
        <v>6243</v>
      </c>
    </row>
    <row r="7036" spans="1:9" x14ac:dyDescent="0.2">
      <c r="A7036" s="149" t="s">
        <v>2920</v>
      </c>
      <c r="D7036" s="149" t="s">
        <v>11042</v>
      </c>
      <c r="E7036" s="149">
        <f t="shared" si="109"/>
        <v>31100201</v>
      </c>
      <c r="F7036" s="149" t="s">
        <v>1250</v>
      </c>
      <c r="G7036" s="149" t="s">
        <v>11034</v>
      </c>
      <c r="H7036" s="149" t="s">
        <v>11043</v>
      </c>
      <c r="I7036" s="149" t="s">
        <v>11044</v>
      </c>
    </row>
    <row r="7037" spans="1:9" x14ac:dyDescent="0.2">
      <c r="A7037" s="149" t="s">
        <v>2920</v>
      </c>
      <c r="D7037" s="149" t="s">
        <v>11045</v>
      </c>
      <c r="E7037" s="149">
        <f t="shared" si="109"/>
        <v>31100202</v>
      </c>
      <c r="F7037" s="149" t="s">
        <v>1250</v>
      </c>
      <c r="G7037" s="149" t="s">
        <v>11034</v>
      </c>
      <c r="H7037" s="149" t="s">
        <v>11043</v>
      </c>
      <c r="I7037" s="149" t="s">
        <v>11044</v>
      </c>
    </row>
    <row r="7038" spans="1:9" x14ac:dyDescent="0.2">
      <c r="A7038" s="149" t="s">
        <v>2920</v>
      </c>
      <c r="D7038" s="149" t="s">
        <v>11046</v>
      </c>
      <c r="E7038" s="149">
        <f t="shared" si="109"/>
        <v>31100203</v>
      </c>
      <c r="F7038" s="149" t="s">
        <v>1250</v>
      </c>
      <c r="G7038" s="149" t="s">
        <v>11034</v>
      </c>
      <c r="H7038" s="149" t="s">
        <v>11043</v>
      </c>
      <c r="I7038" s="149" t="s">
        <v>11047</v>
      </c>
    </row>
    <row r="7039" spans="1:9" x14ac:dyDescent="0.2">
      <c r="A7039" s="149" t="s">
        <v>2920</v>
      </c>
      <c r="D7039" s="149" t="s">
        <v>11048</v>
      </c>
      <c r="E7039" s="149">
        <f t="shared" si="109"/>
        <v>31100204</v>
      </c>
      <c r="F7039" s="149" t="s">
        <v>1250</v>
      </c>
      <c r="G7039" s="149" t="s">
        <v>11034</v>
      </c>
      <c r="H7039" s="149" t="s">
        <v>11043</v>
      </c>
      <c r="I7039" s="149" t="s">
        <v>11047</v>
      </c>
    </row>
    <row r="7040" spans="1:9" x14ac:dyDescent="0.2">
      <c r="A7040" s="149" t="s">
        <v>2920</v>
      </c>
      <c r="D7040" s="149" t="s">
        <v>11049</v>
      </c>
      <c r="E7040" s="149">
        <f t="shared" si="109"/>
        <v>31100205</v>
      </c>
      <c r="F7040" s="149" t="s">
        <v>1250</v>
      </c>
      <c r="G7040" s="149" t="s">
        <v>11034</v>
      </c>
      <c r="H7040" s="149" t="s">
        <v>11043</v>
      </c>
      <c r="I7040" s="149" t="s">
        <v>11050</v>
      </c>
    </row>
    <row r="7041" spans="1:9" x14ac:dyDescent="0.2">
      <c r="A7041" s="149" t="s">
        <v>2920</v>
      </c>
      <c r="D7041" s="149" t="s">
        <v>11051</v>
      </c>
      <c r="E7041" s="149">
        <f t="shared" si="109"/>
        <v>31100206</v>
      </c>
      <c r="F7041" s="149" t="s">
        <v>1250</v>
      </c>
      <c r="G7041" s="149" t="s">
        <v>11034</v>
      </c>
      <c r="H7041" s="149" t="s">
        <v>11043</v>
      </c>
      <c r="I7041" s="149" t="s">
        <v>11050</v>
      </c>
    </row>
    <row r="7042" spans="1:9" x14ac:dyDescent="0.2">
      <c r="A7042" s="149" t="s">
        <v>2920</v>
      </c>
      <c r="D7042" s="149" t="s">
        <v>11052</v>
      </c>
      <c r="E7042" s="149">
        <f t="shared" ref="E7042:E7105" si="110">VALUE(D7042)</f>
        <v>31100299</v>
      </c>
      <c r="F7042" s="149" t="s">
        <v>1250</v>
      </c>
      <c r="G7042" s="149" t="s">
        <v>11034</v>
      </c>
      <c r="H7042" s="149" t="s">
        <v>11043</v>
      </c>
      <c r="I7042" s="149" t="s">
        <v>13748</v>
      </c>
    </row>
    <row r="7043" spans="1:9" x14ac:dyDescent="0.2">
      <c r="A7043" s="149" t="s">
        <v>2920</v>
      </c>
      <c r="D7043" s="149" t="s">
        <v>13749</v>
      </c>
      <c r="E7043" s="149">
        <f t="shared" si="110"/>
        <v>31299999</v>
      </c>
      <c r="F7043" s="149" t="s">
        <v>1250</v>
      </c>
      <c r="G7043" s="149" t="s">
        <v>13750</v>
      </c>
      <c r="H7043" s="149" t="s">
        <v>13751</v>
      </c>
      <c r="I7043" s="149" t="s">
        <v>6243</v>
      </c>
    </row>
    <row r="7044" spans="1:9" x14ac:dyDescent="0.2">
      <c r="A7044" s="149" t="s">
        <v>2920</v>
      </c>
      <c r="D7044" s="149" t="s">
        <v>13752</v>
      </c>
      <c r="E7044" s="149">
        <f t="shared" si="110"/>
        <v>31300500</v>
      </c>
      <c r="F7044" s="149" t="s">
        <v>1250</v>
      </c>
      <c r="G7044" s="149" t="s">
        <v>13753</v>
      </c>
      <c r="H7044" s="149" t="s">
        <v>13754</v>
      </c>
      <c r="I7044" s="149" t="s">
        <v>13755</v>
      </c>
    </row>
    <row r="7045" spans="1:9" x14ac:dyDescent="0.2">
      <c r="A7045" s="149" t="s">
        <v>2920</v>
      </c>
      <c r="D7045" s="149" t="s">
        <v>13756</v>
      </c>
      <c r="E7045" s="149">
        <f t="shared" si="110"/>
        <v>31301001</v>
      </c>
      <c r="F7045" s="149" t="s">
        <v>1250</v>
      </c>
      <c r="G7045" s="149" t="s">
        <v>13753</v>
      </c>
      <c r="H7045" s="149" t="s">
        <v>13757</v>
      </c>
      <c r="I7045" s="149" t="s">
        <v>13758</v>
      </c>
    </row>
    <row r="7046" spans="1:9" x14ac:dyDescent="0.2">
      <c r="A7046" s="149" t="s">
        <v>2920</v>
      </c>
      <c r="D7046" s="149" t="s">
        <v>13759</v>
      </c>
      <c r="E7046" s="149">
        <f t="shared" si="110"/>
        <v>31301100</v>
      </c>
      <c r="F7046" s="149" t="s">
        <v>1250</v>
      </c>
      <c r="G7046" s="149" t="s">
        <v>13753</v>
      </c>
      <c r="H7046" s="149" t="s">
        <v>13760</v>
      </c>
      <c r="I7046" s="149" t="s">
        <v>13761</v>
      </c>
    </row>
    <row r="7047" spans="1:9" x14ac:dyDescent="0.2">
      <c r="A7047" s="149" t="s">
        <v>2920</v>
      </c>
      <c r="D7047" s="149" t="s">
        <v>13762</v>
      </c>
      <c r="E7047" s="149">
        <f t="shared" si="110"/>
        <v>31301200</v>
      </c>
      <c r="F7047" s="149" t="s">
        <v>1250</v>
      </c>
      <c r="G7047" s="149" t="s">
        <v>13753</v>
      </c>
      <c r="H7047" s="149" t="s">
        <v>13763</v>
      </c>
      <c r="I7047" s="149" t="s">
        <v>13764</v>
      </c>
    </row>
    <row r="7048" spans="1:9" x14ac:dyDescent="0.2">
      <c r="A7048" s="149" t="s">
        <v>2920</v>
      </c>
      <c r="D7048" s="149" t="s">
        <v>13765</v>
      </c>
      <c r="E7048" s="149">
        <f t="shared" si="110"/>
        <v>31302000</v>
      </c>
      <c r="F7048" s="149" t="s">
        <v>1250</v>
      </c>
      <c r="G7048" s="149" t="s">
        <v>13753</v>
      </c>
      <c r="H7048" s="149" t="s">
        <v>13766</v>
      </c>
      <c r="I7048" s="149" t="s">
        <v>13767</v>
      </c>
    </row>
    <row r="7049" spans="1:9" x14ac:dyDescent="0.2">
      <c r="A7049" s="149" t="s">
        <v>2920</v>
      </c>
      <c r="D7049" s="149" t="s">
        <v>13768</v>
      </c>
      <c r="E7049" s="149">
        <f t="shared" si="110"/>
        <v>31303001</v>
      </c>
      <c r="F7049" s="149" t="s">
        <v>1250</v>
      </c>
      <c r="G7049" s="149" t="s">
        <v>13753</v>
      </c>
      <c r="H7049" s="149" t="s">
        <v>13769</v>
      </c>
      <c r="I7049" s="149" t="s">
        <v>16504</v>
      </c>
    </row>
    <row r="7050" spans="1:9" x14ac:dyDescent="0.2">
      <c r="A7050" s="149" t="s">
        <v>2920</v>
      </c>
      <c r="D7050" s="149" t="s">
        <v>16505</v>
      </c>
      <c r="E7050" s="149">
        <f t="shared" si="110"/>
        <v>31303061</v>
      </c>
      <c r="F7050" s="149" t="s">
        <v>1250</v>
      </c>
      <c r="G7050" s="149" t="s">
        <v>13753</v>
      </c>
      <c r="H7050" s="149" t="s">
        <v>13769</v>
      </c>
      <c r="I7050" s="149" t="s">
        <v>16506</v>
      </c>
    </row>
    <row r="7051" spans="1:9" x14ac:dyDescent="0.2">
      <c r="A7051" s="149" t="s">
        <v>2920</v>
      </c>
      <c r="D7051" s="149" t="s">
        <v>16507</v>
      </c>
      <c r="E7051" s="149">
        <f t="shared" si="110"/>
        <v>31303062</v>
      </c>
      <c r="F7051" s="149" t="s">
        <v>1250</v>
      </c>
      <c r="G7051" s="149" t="s">
        <v>13753</v>
      </c>
      <c r="H7051" s="149" t="s">
        <v>13769</v>
      </c>
      <c r="I7051" s="149" t="s">
        <v>16508</v>
      </c>
    </row>
    <row r="7052" spans="1:9" x14ac:dyDescent="0.2">
      <c r="A7052" s="149" t="s">
        <v>2920</v>
      </c>
      <c r="D7052" s="149" t="s">
        <v>16509</v>
      </c>
      <c r="E7052" s="149">
        <f t="shared" si="110"/>
        <v>31303063</v>
      </c>
      <c r="F7052" s="149" t="s">
        <v>1250</v>
      </c>
      <c r="G7052" s="149" t="s">
        <v>13753</v>
      </c>
      <c r="H7052" s="149" t="s">
        <v>13769</v>
      </c>
      <c r="I7052" s="149" t="s">
        <v>16510</v>
      </c>
    </row>
    <row r="7053" spans="1:9" x14ac:dyDescent="0.2">
      <c r="A7053" s="149" t="s">
        <v>2920</v>
      </c>
      <c r="D7053" s="149" t="s">
        <v>16511</v>
      </c>
      <c r="E7053" s="149">
        <f t="shared" si="110"/>
        <v>31303501</v>
      </c>
      <c r="F7053" s="149" t="s">
        <v>1250</v>
      </c>
      <c r="G7053" s="149" t="s">
        <v>13753</v>
      </c>
      <c r="H7053" s="149" t="s">
        <v>16512</v>
      </c>
      <c r="I7053" s="149" t="s">
        <v>13525</v>
      </c>
    </row>
    <row r="7054" spans="1:9" x14ac:dyDescent="0.2">
      <c r="A7054" s="149" t="s">
        <v>2920</v>
      </c>
      <c r="D7054" s="149" t="s">
        <v>16513</v>
      </c>
      <c r="E7054" s="149">
        <f t="shared" si="110"/>
        <v>31303502</v>
      </c>
      <c r="F7054" s="149" t="s">
        <v>1250</v>
      </c>
      <c r="G7054" s="149" t="s">
        <v>13753</v>
      </c>
      <c r="H7054" s="149" t="s">
        <v>16512</v>
      </c>
      <c r="I7054" s="149" t="s">
        <v>6056</v>
      </c>
    </row>
    <row r="7055" spans="1:9" x14ac:dyDescent="0.2">
      <c r="A7055" s="149" t="s">
        <v>2920</v>
      </c>
      <c r="D7055" s="149" t="s">
        <v>16514</v>
      </c>
      <c r="E7055" s="149">
        <f t="shared" si="110"/>
        <v>31306500</v>
      </c>
      <c r="F7055" s="149" t="s">
        <v>1250</v>
      </c>
      <c r="G7055" s="149" t="s">
        <v>13753</v>
      </c>
      <c r="H7055" s="149" t="s">
        <v>16515</v>
      </c>
      <c r="I7055" s="149" t="s">
        <v>16516</v>
      </c>
    </row>
    <row r="7056" spans="1:9" x14ac:dyDescent="0.2">
      <c r="A7056" s="149" t="s">
        <v>2920</v>
      </c>
      <c r="D7056" s="149" t="s">
        <v>16517</v>
      </c>
      <c r="E7056" s="149">
        <f t="shared" si="110"/>
        <v>31306501</v>
      </c>
      <c r="F7056" s="149" t="s">
        <v>1250</v>
      </c>
      <c r="G7056" s="149" t="s">
        <v>13753</v>
      </c>
      <c r="H7056" s="149" t="s">
        <v>16515</v>
      </c>
      <c r="I7056" s="149" t="s">
        <v>13807</v>
      </c>
    </row>
    <row r="7057" spans="1:9" x14ac:dyDescent="0.2">
      <c r="A7057" s="149" t="s">
        <v>2920</v>
      </c>
      <c r="D7057" s="149" t="s">
        <v>13808</v>
      </c>
      <c r="E7057" s="149">
        <f t="shared" si="110"/>
        <v>31306502</v>
      </c>
      <c r="F7057" s="149" t="s">
        <v>1250</v>
      </c>
      <c r="G7057" s="149" t="s">
        <v>13753</v>
      </c>
      <c r="H7057" s="149" t="s">
        <v>16515</v>
      </c>
      <c r="I7057" s="149" t="s">
        <v>13809</v>
      </c>
    </row>
    <row r="7058" spans="1:9" x14ac:dyDescent="0.2">
      <c r="A7058" s="149" t="s">
        <v>2920</v>
      </c>
      <c r="D7058" s="149" t="s">
        <v>13810</v>
      </c>
      <c r="E7058" s="149">
        <f t="shared" si="110"/>
        <v>31306505</v>
      </c>
      <c r="F7058" s="149" t="s">
        <v>1250</v>
      </c>
      <c r="G7058" s="149" t="s">
        <v>13753</v>
      </c>
      <c r="H7058" s="149" t="s">
        <v>16515</v>
      </c>
      <c r="I7058" s="149" t="s">
        <v>13811</v>
      </c>
    </row>
    <row r="7059" spans="1:9" x14ac:dyDescent="0.2">
      <c r="A7059" s="149" t="s">
        <v>2920</v>
      </c>
      <c r="D7059" s="149" t="s">
        <v>13812</v>
      </c>
      <c r="E7059" s="149">
        <f t="shared" si="110"/>
        <v>31306510</v>
      </c>
      <c r="F7059" s="149" t="s">
        <v>1250</v>
      </c>
      <c r="G7059" s="149" t="s">
        <v>13753</v>
      </c>
      <c r="H7059" s="149" t="s">
        <v>16515</v>
      </c>
      <c r="I7059" s="149" t="s">
        <v>13813</v>
      </c>
    </row>
    <row r="7060" spans="1:9" x14ac:dyDescent="0.2">
      <c r="A7060" s="149" t="s">
        <v>2920</v>
      </c>
      <c r="D7060" s="149" t="s">
        <v>13814</v>
      </c>
      <c r="E7060" s="149">
        <f t="shared" si="110"/>
        <v>31306520</v>
      </c>
      <c r="F7060" s="149" t="s">
        <v>1250</v>
      </c>
      <c r="G7060" s="149" t="s">
        <v>13753</v>
      </c>
      <c r="H7060" s="149" t="s">
        <v>16515</v>
      </c>
      <c r="I7060" s="149" t="s">
        <v>13815</v>
      </c>
    </row>
    <row r="7061" spans="1:9" x14ac:dyDescent="0.2">
      <c r="A7061" s="149" t="s">
        <v>2920</v>
      </c>
      <c r="D7061" s="149" t="s">
        <v>13816</v>
      </c>
      <c r="E7061" s="149">
        <f t="shared" si="110"/>
        <v>31306530</v>
      </c>
      <c r="F7061" s="149" t="s">
        <v>1250</v>
      </c>
      <c r="G7061" s="149" t="s">
        <v>13753</v>
      </c>
      <c r="H7061" s="149" t="s">
        <v>16515</v>
      </c>
      <c r="I7061" s="149" t="s">
        <v>13817</v>
      </c>
    </row>
    <row r="7062" spans="1:9" x14ac:dyDescent="0.2">
      <c r="A7062" s="149" t="s">
        <v>2920</v>
      </c>
      <c r="D7062" s="149" t="s">
        <v>13818</v>
      </c>
      <c r="E7062" s="149">
        <f t="shared" si="110"/>
        <v>31306531</v>
      </c>
      <c r="F7062" s="149" t="s">
        <v>1250</v>
      </c>
      <c r="G7062" s="149" t="s">
        <v>13753</v>
      </c>
      <c r="H7062" s="149" t="s">
        <v>16515</v>
      </c>
      <c r="I7062" s="149" t="s">
        <v>13819</v>
      </c>
    </row>
    <row r="7063" spans="1:9" x14ac:dyDescent="0.2">
      <c r="A7063" s="149" t="s">
        <v>2920</v>
      </c>
      <c r="D7063" s="149" t="s">
        <v>13820</v>
      </c>
      <c r="E7063" s="149">
        <f t="shared" si="110"/>
        <v>31306599</v>
      </c>
      <c r="F7063" s="149" t="s">
        <v>1250</v>
      </c>
      <c r="G7063" s="149" t="s">
        <v>13753</v>
      </c>
      <c r="H7063" s="149" t="s">
        <v>16515</v>
      </c>
      <c r="I7063" s="149" t="s">
        <v>13821</v>
      </c>
    </row>
    <row r="7064" spans="1:9" x14ac:dyDescent="0.2">
      <c r="A7064" s="149" t="s">
        <v>2920</v>
      </c>
      <c r="D7064" s="149" t="s">
        <v>13822</v>
      </c>
      <c r="E7064" s="149">
        <f t="shared" si="110"/>
        <v>31307001</v>
      </c>
      <c r="F7064" s="149" t="s">
        <v>1250</v>
      </c>
      <c r="G7064" s="149" t="s">
        <v>13753</v>
      </c>
      <c r="H7064" s="149" t="s">
        <v>13823</v>
      </c>
      <c r="I7064" s="149" t="s">
        <v>13824</v>
      </c>
    </row>
    <row r="7065" spans="1:9" x14ac:dyDescent="0.2">
      <c r="A7065" s="149" t="s">
        <v>2920</v>
      </c>
      <c r="D7065" s="149" t="s">
        <v>13825</v>
      </c>
      <c r="E7065" s="149">
        <f t="shared" si="110"/>
        <v>31307002</v>
      </c>
      <c r="F7065" s="149" t="s">
        <v>1250</v>
      </c>
      <c r="G7065" s="149" t="s">
        <v>13753</v>
      </c>
      <c r="H7065" s="149" t="s">
        <v>13823</v>
      </c>
      <c r="I7065" s="149" t="s">
        <v>13826</v>
      </c>
    </row>
    <row r="7066" spans="1:9" x14ac:dyDescent="0.2">
      <c r="A7066" s="149" t="s">
        <v>2920</v>
      </c>
      <c r="D7066" s="149" t="s">
        <v>13827</v>
      </c>
      <c r="E7066" s="149">
        <f t="shared" si="110"/>
        <v>31380001</v>
      </c>
      <c r="F7066" s="149" t="s">
        <v>1250</v>
      </c>
      <c r="G7066" s="149" t="s">
        <v>13753</v>
      </c>
      <c r="H7066" s="149" t="s">
        <v>3301</v>
      </c>
      <c r="I7066" s="149" t="s">
        <v>3301</v>
      </c>
    </row>
    <row r="7067" spans="1:9" x14ac:dyDescent="0.2">
      <c r="A7067" s="149" t="s">
        <v>2920</v>
      </c>
      <c r="D7067" s="149" t="s">
        <v>13828</v>
      </c>
      <c r="E7067" s="149">
        <f t="shared" si="110"/>
        <v>31382001</v>
      </c>
      <c r="F7067" s="149" t="s">
        <v>1250</v>
      </c>
      <c r="G7067" s="149" t="s">
        <v>13753</v>
      </c>
      <c r="H7067" s="149" t="s">
        <v>3303</v>
      </c>
      <c r="I7067" s="149" t="s">
        <v>3304</v>
      </c>
    </row>
    <row r="7068" spans="1:9" x14ac:dyDescent="0.2">
      <c r="A7068" s="149" t="s">
        <v>2920</v>
      </c>
      <c r="D7068" s="149" t="s">
        <v>13829</v>
      </c>
      <c r="E7068" s="149">
        <f t="shared" si="110"/>
        <v>31382002</v>
      </c>
      <c r="F7068" s="149" t="s">
        <v>1250</v>
      </c>
      <c r="G7068" s="149" t="s">
        <v>13753</v>
      </c>
      <c r="H7068" s="149" t="s">
        <v>3303</v>
      </c>
      <c r="I7068" s="149" t="s">
        <v>3306</v>
      </c>
    </row>
    <row r="7069" spans="1:9" x14ac:dyDescent="0.2">
      <c r="A7069" s="149" t="s">
        <v>2920</v>
      </c>
      <c r="D7069" s="149" t="s">
        <v>13830</v>
      </c>
      <c r="E7069" s="149">
        <f t="shared" si="110"/>
        <v>31382599</v>
      </c>
      <c r="F7069" s="149" t="s">
        <v>1250</v>
      </c>
      <c r="G7069" s="149" t="s">
        <v>13753</v>
      </c>
      <c r="H7069" s="149" t="s">
        <v>3308</v>
      </c>
      <c r="I7069" s="149" t="s">
        <v>3309</v>
      </c>
    </row>
    <row r="7070" spans="1:9" x14ac:dyDescent="0.2">
      <c r="A7070" s="149" t="s">
        <v>2920</v>
      </c>
      <c r="D7070" s="149" t="s">
        <v>13831</v>
      </c>
      <c r="E7070" s="149">
        <f t="shared" si="110"/>
        <v>31390001</v>
      </c>
      <c r="F7070" s="149" t="s">
        <v>1250</v>
      </c>
      <c r="G7070" s="149" t="s">
        <v>13753</v>
      </c>
      <c r="H7070" s="149" t="s">
        <v>11</v>
      </c>
      <c r="I7070" s="149" t="s">
        <v>12547</v>
      </c>
    </row>
    <row r="7071" spans="1:9" x14ac:dyDescent="0.2">
      <c r="A7071" s="149" t="s">
        <v>2920</v>
      </c>
      <c r="D7071" s="149" t="s">
        <v>13832</v>
      </c>
      <c r="E7071" s="149">
        <f t="shared" si="110"/>
        <v>31390002</v>
      </c>
      <c r="F7071" s="149" t="s">
        <v>1250</v>
      </c>
      <c r="G7071" s="149" t="s">
        <v>13753</v>
      </c>
      <c r="H7071" s="149" t="s">
        <v>11</v>
      </c>
      <c r="I7071" s="149" t="s">
        <v>1421</v>
      </c>
    </row>
    <row r="7072" spans="1:9" x14ac:dyDescent="0.2">
      <c r="A7072" s="149" t="s">
        <v>2920</v>
      </c>
      <c r="D7072" s="149" t="s">
        <v>13833</v>
      </c>
      <c r="E7072" s="149">
        <f t="shared" si="110"/>
        <v>31390003</v>
      </c>
      <c r="F7072" s="149" t="s">
        <v>1250</v>
      </c>
      <c r="G7072" s="149" t="s">
        <v>13753</v>
      </c>
      <c r="H7072" s="149" t="s">
        <v>11</v>
      </c>
      <c r="I7072" s="149" t="s">
        <v>1423</v>
      </c>
    </row>
    <row r="7073" spans="1:9" x14ac:dyDescent="0.2">
      <c r="A7073" s="149" t="s">
        <v>2920</v>
      </c>
      <c r="D7073" s="149" t="s">
        <v>11136</v>
      </c>
      <c r="E7073" s="149">
        <f t="shared" si="110"/>
        <v>31399999</v>
      </c>
      <c r="F7073" s="149" t="s">
        <v>1250</v>
      </c>
      <c r="G7073" s="149" t="s">
        <v>13753</v>
      </c>
      <c r="H7073" s="149" t="s">
        <v>6243</v>
      </c>
      <c r="I7073" s="149" t="s">
        <v>6243</v>
      </c>
    </row>
    <row r="7074" spans="1:9" x14ac:dyDescent="0.2">
      <c r="A7074" s="149" t="s">
        <v>2920</v>
      </c>
      <c r="D7074" s="149" t="s">
        <v>11137</v>
      </c>
      <c r="E7074" s="149">
        <f t="shared" si="110"/>
        <v>31400901</v>
      </c>
      <c r="F7074" s="149" t="s">
        <v>1250</v>
      </c>
      <c r="G7074" s="149" t="s">
        <v>11138</v>
      </c>
      <c r="H7074" s="149" t="s">
        <v>11139</v>
      </c>
      <c r="I7074" s="149" t="s">
        <v>11140</v>
      </c>
    </row>
    <row r="7075" spans="1:9" x14ac:dyDescent="0.2">
      <c r="A7075" s="149" t="s">
        <v>2920</v>
      </c>
      <c r="D7075" s="149" t="s">
        <v>11141</v>
      </c>
      <c r="E7075" s="149">
        <f t="shared" si="110"/>
        <v>31400902</v>
      </c>
      <c r="F7075" s="149" t="s">
        <v>1250</v>
      </c>
      <c r="G7075" s="149" t="s">
        <v>11138</v>
      </c>
      <c r="H7075" s="149" t="s">
        <v>11139</v>
      </c>
      <c r="I7075" s="149" t="s">
        <v>11142</v>
      </c>
    </row>
    <row r="7076" spans="1:9" x14ac:dyDescent="0.2">
      <c r="A7076" s="149" t="s">
        <v>2920</v>
      </c>
      <c r="D7076" s="149" t="s">
        <v>11143</v>
      </c>
      <c r="E7076" s="149">
        <f t="shared" si="110"/>
        <v>31400903</v>
      </c>
      <c r="F7076" s="149" t="s">
        <v>1250</v>
      </c>
      <c r="G7076" s="149" t="s">
        <v>11138</v>
      </c>
      <c r="H7076" s="149" t="s">
        <v>11139</v>
      </c>
      <c r="I7076" s="149" t="s">
        <v>11144</v>
      </c>
    </row>
    <row r="7077" spans="1:9" x14ac:dyDescent="0.2">
      <c r="A7077" s="149" t="s">
        <v>2920</v>
      </c>
      <c r="D7077" s="149" t="s">
        <v>11145</v>
      </c>
      <c r="E7077" s="149">
        <f t="shared" si="110"/>
        <v>31401001</v>
      </c>
      <c r="F7077" s="149" t="s">
        <v>1250</v>
      </c>
      <c r="G7077" s="149" t="s">
        <v>11138</v>
      </c>
      <c r="H7077" s="149" t="s">
        <v>11146</v>
      </c>
      <c r="I7077" s="149" t="s">
        <v>11147</v>
      </c>
    </row>
    <row r="7078" spans="1:9" x14ac:dyDescent="0.2">
      <c r="A7078" s="149" t="s">
        <v>2920</v>
      </c>
      <c r="D7078" s="149" t="s">
        <v>11148</v>
      </c>
      <c r="E7078" s="149">
        <f t="shared" si="110"/>
        <v>31401002</v>
      </c>
      <c r="F7078" s="149" t="s">
        <v>1250</v>
      </c>
      <c r="G7078" s="149" t="s">
        <v>11138</v>
      </c>
      <c r="H7078" s="149" t="s">
        <v>11146</v>
      </c>
      <c r="I7078" s="149" t="s">
        <v>11149</v>
      </c>
    </row>
    <row r="7079" spans="1:9" x14ac:dyDescent="0.2">
      <c r="A7079" s="149" t="s">
        <v>2920</v>
      </c>
      <c r="D7079" s="149" t="s">
        <v>11150</v>
      </c>
      <c r="E7079" s="149">
        <f t="shared" si="110"/>
        <v>31401101</v>
      </c>
      <c r="F7079" s="149" t="s">
        <v>1250</v>
      </c>
      <c r="G7079" s="149" t="s">
        <v>11138</v>
      </c>
      <c r="H7079" s="149" t="s">
        <v>11151</v>
      </c>
      <c r="I7079" s="149" t="s">
        <v>11152</v>
      </c>
    </row>
    <row r="7080" spans="1:9" x14ac:dyDescent="0.2">
      <c r="A7080" s="149" t="s">
        <v>2920</v>
      </c>
      <c r="D7080" s="149" t="s">
        <v>11153</v>
      </c>
      <c r="E7080" s="149">
        <f t="shared" si="110"/>
        <v>31401102</v>
      </c>
      <c r="F7080" s="149" t="s">
        <v>1250</v>
      </c>
      <c r="G7080" s="149" t="s">
        <v>11138</v>
      </c>
      <c r="H7080" s="149" t="s">
        <v>11151</v>
      </c>
      <c r="I7080" s="149" t="s">
        <v>11154</v>
      </c>
    </row>
    <row r="7081" spans="1:9" x14ac:dyDescent="0.2">
      <c r="A7081" s="149" t="s">
        <v>2920</v>
      </c>
      <c r="D7081" s="149" t="s">
        <v>11155</v>
      </c>
      <c r="E7081" s="149">
        <f t="shared" si="110"/>
        <v>31401201</v>
      </c>
      <c r="F7081" s="149" t="s">
        <v>1250</v>
      </c>
      <c r="G7081" s="149" t="s">
        <v>11138</v>
      </c>
      <c r="H7081" s="149" t="s">
        <v>11156</v>
      </c>
      <c r="I7081" s="149" t="s">
        <v>13525</v>
      </c>
    </row>
    <row r="7082" spans="1:9" x14ac:dyDescent="0.2">
      <c r="A7082" s="149" t="s">
        <v>2920</v>
      </c>
      <c r="D7082" s="149" t="s">
        <v>11157</v>
      </c>
      <c r="E7082" s="149">
        <f t="shared" si="110"/>
        <v>31401501</v>
      </c>
      <c r="F7082" s="149" t="s">
        <v>1250</v>
      </c>
      <c r="G7082" s="149" t="s">
        <v>11138</v>
      </c>
      <c r="H7082" s="149" t="s">
        <v>11158</v>
      </c>
      <c r="I7082" s="149" t="s">
        <v>2383</v>
      </c>
    </row>
    <row r="7083" spans="1:9" x14ac:dyDescent="0.2">
      <c r="A7083" s="149" t="s">
        <v>2920</v>
      </c>
      <c r="D7083" s="149" t="s">
        <v>11159</v>
      </c>
      <c r="E7083" s="149">
        <f t="shared" si="110"/>
        <v>31401503</v>
      </c>
      <c r="F7083" s="149" t="s">
        <v>1250</v>
      </c>
      <c r="G7083" s="149" t="s">
        <v>11138</v>
      </c>
      <c r="H7083" s="149" t="s">
        <v>11158</v>
      </c>
      <c r="I7083" s="149" t="s">
        <v>11160</v>
      </c>
    </row>
    <row r="7084" spans="1:9" x14ac:dyDescent="0.2">
      <c r="A7084" s="149" t="s">
        <v>2920</v>
      </c>
      <c r="D7084" s="149" t="s">
        <v>11161</v>
      </c>
      <c r="E7084" s="149">
        <f t="shared" si="110"/>
        <v>31401504</v>
      </c>
      <c r="F7084" s="149" t="s">
        <v>1250</v>
      </c>
      <c r="G7084" s="149" t="s">
        <v>11138</v>
      </c>
      <c r="H7084" s="149" t="s">
        <v>11158</v>
      </c>
      <c r="I7084" s="149" t="s">
        <v>11162</v>
      </c>
    </row>
    <row r="7085" spans="1:9" x14ac:dyDescent="0.2">
      <c r="A7085" s="149" t="s">
        <v>2920</v>
      </c>
      <c r="D7085" s="149" t="s">
        <v>11163</v>
      </c>
      <c r="E7085" s="149">
        <f t="shared" si="110"/>
        <v>31401510</v>
      </c>
      <c r="F7085" s="149" t="s">
        <v>1250</v>
      </c>
      <c r="G7085" s="149" t="s">
        <v>11138</v>
      </c>
      <c r="H7085" s="149" t="s">
        <v>11158</v>
      </c>
      <c r="I7085" s="149" t="s">
        <v>11164</v>
      </c>
    </row>
    <row r="7086" spans="1:9" x14ac:dyDescent="0.2">
      <c r="A7086" s="149" t="s">
        <v>2920</v>
      </c>
      <c r="D7086" s="149" t="s">
        <v>11165</v>
      </c>
      <c r="E7086" s="149">
        <f t="shared" si="110"/>
        <v>31401511</v>
      </c>
      <c r="F7086" s="149" t="s">
        <v>1250</v>
      </c>
      <c r="G7086" s="149" t="s">
        <v>11138</v>
      </c>
      <c r="H7086" s="149" t="s">
        <v>11158</v>
      </c>
      <c r="I7086" s="149" t="s">
        <v>11166</v>
      </c>
    </row>
    <row r="7087" spans="1:9" x14ac:dyDescent="0.2">
      <c r="A7087" s="149" t="s">
        <v>2920</v>
      </c>
      <c r="D7087" s="149" t="s">
        <v>11167</v>
      </c>
      <c r="E7087" s="149">
        <f t="shared" si="110"/>
        <v>31401512</v>
      </c>
      <c r="F7087" s="149" t="s">
        <v>1250</v>
      </c>
      <c r="G7087" s="149" t="s">
        <v>11138</v>
      </c>
      <c r="H7087" s="149" t="s">
        <v>11158</v>
      </c>
      <c r="I7087" s="149" t="s">
        <v>11168</v>
      </c>
    </row>
    <row r="7088" spans="1:9" x14ac:dyDescent="0.2">
      <c r="A7088" s="149" t="s">
        <v>2920</v>
      </c>
      <c r="D7088" s="149" t="s">
        <v>11169</v>
      </c>
      <c r="E7088" s="149">
        <f t="shared" si="110"/>
        <v>31401513</v>
      </c>
      <c r="F7088" s="149" t="s">
        <v>1250</v>
      </c>
      <c r="G7088" s="149" t="s">
        <v>11138</v>
      </c>
      <c r="H7088" s="149" t="s">
        <v>11158</v>
      </c>
      <c r="I7088" s="149" t="s">
        <v>11170</v>
      </c>
    </row>
    <row r="7089" spans="1:9" x14ac:dyDescent="0.2">
      <c r="A7089" s="149" t="s">
        <v>2920</v>
      </c>
      <c r="D7089" s="149" t="s">
        <v>11171</v>
      </c>
      <c r="E7089" s="149">
        <f t="shared" si="110"/>
        <v>31401514</v>
      </c>
      <c r="F7089" s="149" t="s">
        <v>1250</v>
      </c>
      <c r="G7089" s="149" t="s">
        <v>11138</v>
      </c>
      <c r="H7089" s="149" t="s">
        <v>11158</v>
      </c>
      <c r="I7089" s="149" t="s">
        <v>11172</v>
      </c>
    </row>
    <row r="7090" spans="1:9" x14ac:dyDescent="0.2">
      <c r="A7090" s="149" t="s">
        <v>2920</v>
      </c>
      <c r="D7090" s="149" t="s">
        <v>11173</v>
      </c>
      <c r="E7090" s="149">
        <f t="shared" si="110"/>
        <v>31401515</v>
      </c>
      <c r="F7090" s="149" t="s">
        <v>1250</v>
      </c>
      <c r="G7090" s="149" t="s">
        <v>11138</v>
      </c>
      <c r="H7090" s="149" t="s">
        <v>11158</v>
      </c>
      <c r="I7090" s="149" t="s">
        <v>11174</v>
      </c>
    </row>
    <row r="7091" spans="1:9" x14ac:dyDescent="0.2">
      <c r="A7091" s="149" t="s">
        <v>2920</v>
      </c>
      <c r="D7091" s="149" t="s">
        <v>11175</v>
      </c>
      <c r="E7091" s="149">
        <f t="shared" si="110"/>
        <v>31401516</v>
      </c>
      <c r="F7091" s="149" t="s">
        <v>1250</v>
      </c>
      <c r="G7091" s="149" t="s">
        <v>11138</v>
      </c>
      <c r="H7091" s="149" t="s">
        <v>11158</v>
      </c>
      <c r="I7091" s="149" t="s">
        <v>11176</v>
      </c>
    </row>
    <row r="7092" spans="1:9" x14ac:dyDescent="0.2">
      <c r="A7092" s="149" t="s">
        <v>2920</v>
      </c>
      <c r="D7092" s="149" t="s">
        <v>11177</v>
      </c>
      <c r="E7092" s="149">
        <f t="shared" si="110"/>
        <v>31401517</v>
      </c>
      <c r="F7092" s="149" t="s">
        <v>1250</v>
      </c>
      <c r="G7092" s="149" t="s">
        <v>11138</v>
      </c>
      <c r="H7092" s="149" t="s">
        <v>11158</v>
      </c>
      <c r="I7092" s="149" t="s">
        <v>11178</v>
      </c>
    </row>
    <row r="7093" spans="1:9" x14ac:dyDescent="0.2">
      <c r="A7093" s="149" t="s">
        <v>2920</v>
      </c>
      <c r="D7093" s="149" t="s">
        <v>11179</v>
      </c>
      <c r="E7093" s="149">
        <f t="shared" si="110"/>
        <v>31401518</v>
      </c>
      <c r="F7093" s="149" t="s">
        <v>1250</v>
      </c>
      <c r="G7093" s="149" t="s">
        <v>11138</v>
      </c>
      <c r="H7093" s="149" t="s">
        <v>11158</v>
      </c>
      <c r="I7093" s="149" t="s">
        <v>11180</v>
      </c>
    </row>
    <row r="7094" spans="1:9" x14ac:dyDescent="0.2">
      <c r="A7094" s="149" t="s">
        <v>2920</v>
      </c>
      <c r="D7094" s="149" t="s">
        <v>11181</v>
      </c>
      <c r="E7094" s="149">
        <f t="shared" si="110"/>
        <v>31401525</v>
      </c>
      <c r="F7094" s="149" t="s">
        <v>1250</v>
      </c>
      <c r="G7094" s="149" t="s">
        <v>11138</v>
      </c>
      <c r="H7094" s="149" t="s">
        <v>11158</v>
      </c>
      <c r="I7094" s="149" t="s">
        <v>11182</v>
      </c>
    </row>
    <row r="7095" spans="1:9" x14ac:dyDescent="0.2">
      <c r="A7095" s="149" t="s">
        <v>2920</v>
      </c>
      <c r="D7095" s="149" t="s">
        <v>11183</v>
      </c>
      <c r="E7095" s="149">
        <f t="shared" si="110"/>
        <v>31401530</v>
      </c>
      <c r="F7095" s="149" t="s">
        <v>1250</v>
      </c>
      <c r="G7095" s="149" t="s">
        <v>11138</v>
      </c>
      <c r="H7095" s="149" t="s">
        <v>11158</v>
      </c>
      <c r="I7095" s="149" t="s">
        <v>11184</v>
      </c>
    </row>
    <row r="7096" spans="1:9" x14ac:dyDescent="0.2">
      <c r="A7096" s="149" t="s">
        <v>2920</v>
      </c>
      <c r="D7096" s="149" t="s">
        <v>11185</v>
      </c>
      <c r="E7096" s="149">
        <f t="shared" si="110"/>
        <v>31401531</v>
      </c>
      <c r="F7096" s="149" t="s">
        <v>1250</v>
      </c>
      <c r="G7096" s="149" t="s">
        <v>11138</v>
      </c>
      <c r="H7096" s="149" t="s">
        <v>11158</v>
      </c>
      <c r="I7096" s="149" t="s">
        <v>11186</v>
      </c>
    </row>
    <row r="7097" spans="1:9" x14ac:dyDescent="0.2">
      <c r="A7097" s="149" t="s">
        <v>2920</v>
      </c>
      <c r="D7097" s="149" t="s">
        <v>11187</v>
      </c>
      <c r="E7097" s="149">
        <f t="shared" si="110"/>
        <v>31401540</v>
      </c>
      <c r="F7097" s="149" t="s">
        <v>1250</v>
      </c>
      <c r="G7097" s="149" t="s">
        <v>11138</v>
      </c>
      <c r="H7097" s="149" t="s">
        <v>11158</v>
      </c>
      <c r="I7097" s="149" t="s">
        <v>8367</v>
      </c>
    </row>
    <row r="7098" spans="1:9" x14ac:dyDescent="0.2">
      <c r="A7098" s="149" t="s">
        <v>2920</v>
      </c>
      <c r="D7098" s="149" t="s">
        <v>8368</v>
      </c>
      <c r="E7098" s="149">
        <f t="shared" si="110"/>
        <v>31401541</v>
      </c>
      <c r="F7098" s="149" t="s">
        <v>1250</v>
      </c>
      <c r="G7098" s="149" t="s">
        <v>11138</v>
      </c>
      <c r="H7098" s="149" t="s">
        <v>11158</v>
      </c>
      <c r="I7098" s="149" t="s">
        <v>8369</v>
      </c>
    </row>
    <row r="7099" spans="1:9" x14ac:dyDescent="0.2">
      <c r="A7099" s="149" t="s">
        <v>2920</v>
      </c>
      <c r="D7099" s="149" t="s">
        <v>8370</v>
      </c>
      <c r="E7099" s="149">
        <f t="shared" si="110"/>
        <v>31401550</v>
      </c>
      <c r="F7099" s="149" t="s">
        <v>1250</v>
      </c>
      <c r="G7099" s="149" t="s">
        <v>11138</v>
      </c>
      <c r="H7099" s="149" t="s">
        <v>11158</v>
      </c>
      <c r="I7099" s="149" t="s">
        <v>8371</v>
      </c>
    </row>
    <row r="7100" spans="1:9" x14ac:dyDescent="0.2">
      <c r="A7100" s="149" t="s">
        <v>2920</v>
      </c>
      <c r="D7100" s="149" t="s">
        <v>8372</v>
      </c>
      <c r="E7100" s="149">
        <f t="shared" si="110"/>
        <v>31401551</v>
      </c>
      <c r="F7100" s="149" t="s">
        <v>1250</v>
      </c>
      <c r="G7100" s="149" t="s">
        <v>11138</v>
      </c>
      <c r="H7100" s="149" t="s">
        <v>11158</v>
      </c>
      <c r="I7100" s="149" t="s">
        <v>8373</v>
      </c>
    </row>
    <row r="7101" spans="1:9" x14ac:dyDescent="0.2">
      <c r="A7101" s="149" t="s">
        <v>2920</v>
      </c>
      <c r="D7101" s="149" t="s">
        <v>8374</v>
      </c>
      <c r="E7101" s="149">
        <f t="shared" si="110"/>
        <v>31401552</v>
      </c>
      <c r="F7101" s="149" t="s">
        <v>1250</v>
      </c>
      <c r="G7101" s="149" t="s">
        <v>11138</v>
      </c>
      <c r="H7101" s="149" t="s">
        <v>11158</v>
      </c>
      <c r="I7101" s="149" t="s">
        <v>8375</v>
      </c>
    </row>
    <row r="7102" spans="1:9" x14ac:dyDescent="0.2">
      <c r="A7102" s="149" t="s">
        <v>2920</v>
      </c>
      <c r="D7102" s="149" t="s">
        <v>8376</v>
      </c>
      <c r="E7102" s="149">
        <f t="shared" si="110"/>
        <v>31401553</v>
      </c>
      <c r="F7102" s="149" t="s">
        <v>1250</v>
      </c>
      <c r="G7102" s="149" t="s">
        <v>11138</v>
      </c>
      <c r="H7102" s="149" t="s">
        <v>11158</v>
      </c>
      <c r="I7102" s="149" t="s">
        <v>8377</v>
      </c>
    </row>
    <row r="7103" spans="1:9" x14ac:dyDescent="0.2">
      <c r="A7103" s="149" t="s">
        <v>2920</v>
      </c>
      <c r="D7103" s="149" t="s">
        <v>8378</v>
      </c>
      <c r="E7103" s="149">
        <f t="shared" si="110"/>
        <v>31401560</v>
      </c>
      <c r="F7103" s="149" t="s">
        <v>1250</v>
      </c>
      <c r="G7103" s="149" t="s">
        <v>11138</v>
      </c>
      <c r="H7103" s="149" t="s">
        <v>11158</v>
      </c>
      <c r="I7103" s="149" t="s">
        <v>8379</v>
      </c>
    </row>
    <row r="7104" spans="1:9" x14ac:dyDescent="0.2">
      <c r="A7104" s="149" t="s">
        <v>2920</v>
      </c>
      <c r="D7104" s="149" t="s">
        <v>8380</v>
      </c>
      <c r="E7104" s="149">
        <f t="shared" si="110"/>
        <v>31401561</v>
      </c>
      <c r="F7104" s="149" t="s">
        <v>1250</v>
      </c>
      <c r="G7104" s="149" t="s">
        <v>11138</v>
      </c>
      <c r="H7104" s="149" t="s">
        <v>11158</v>
      </c>
      <c r="I7104" s="149" t="s">
        <v>8381</v>
      </c>
    </row>
    <row r="7105" spans="1:10" x14ac:dyDescent="0.2">
      <c r="A7105" s="149" t="s">
        <v>2920</v>
      </c>
      <c r="D7105" s="149" t="s">
        <v>8382</v>
      </c>
      <c r="E7105" s="149">
        <f t="shared" si="110"/>
        <v>31401562</v>
      </c>
      <c r="F7105" s="149" t="s">
        <v>1250</v>
      </c>
      <c r="G7105" s="149" t="s">
        <v>11138</v>
      </c>
      <c r="H7105" s="149" t="s">
        <v>11158</v>
      </c>
      <c r="I7105" s="149" t="s">
        <v>8383</v>
      </c>
    </row>
    <row r="7106" spans="1:10" x14ac:dyDescent="0.2">
      <c r="A7106" s="149" t="s">
        <v>2920</v>
      </c>
      <c r="D7106" s="149" t="s">
        <v>8384</v>
      </c>
      <c r="E7106" s="149">
        <f t="shared" ref="E7106:E7169" si="111">VALUE(D7106)</f>
        <v>31401563</v>
      </c>
      <c r="F7106" s="149" t="s">
        <v>1250</v>
      </c>
      <c r="G7106" s="149" t="s">
        <v>11138</v>
      </c>
      <c r="H7106" s="149" t="s">
        <v>11158</v>
      </c>
      <c r="I7106" s="149" t="s">
        <v>8385</v>
      </c>
    </row>
    <row r="7107" spans="1:10" x14ac:dyDescent="0.2">
      <c r="A7107" s="149" t="s">
        <v>2920</v>
      </c>
      <c r="D7107" s="149" t="s">
        <v>8386</v>
      </c>
      <c r="E7107" s="149">
        <f t="shared" si="111"/>
        <v>31401570</v>
      </c>
      <c r="F7107" s="149" t="s">
        <v>1250</v>
      </c>
      <c r="G7107" s="149" t="s">
        <v>11138</v>
      </c>
      <c r="H7107" s="149" t="s">
        <v>11158</v>
      </c>
      <c r="I7107" s="149" t="s">
        <v>8387</v>
      </c>
    </row>
    <row r="7108" spans="1:10" x14ac:dyDescent="0.2">
      <c r="A7108" s="149" t="s">
        <v>2920</v>
      </c>
      <c r="D7108" s="149" t="s">
        <v>8388</v>
      </c>
      <c r="E7108" s="149">
        <f t="shared" si="111"/>
        <v>31401571</v>
      </c>
      <c r="F7108" s="149" t="s">
        <v>1250</v>
      </c>
      <c r="G7108" s="149" t="s">
        <v>11138</v>
      </c>
      <c r="H7108" s="149" t="s">
        <v>11158</v>
      </c>
      <c r="I7108" s="149" t="s">
        <v>8389</v>
      </c>
    </row>
    <row r="7109" spans="1:10" x14ac:dyDescent="0.2">
      <c r="A7109" s="149" t="s">
        <v>2920</v>
      </c>
      <c r="D7109" s="149" t="s">
        <v>8390</v>
      </c>
      <c r="E7109" s="149">
        <f t="shared" si="111"/>
        <v>31480001</v>
      </c>
      <c r="F7109" s="149" t="s">
        <v>1250</v>
      </c>
      <c r="G7109" s="149" t="s">
        <v>11138</v>
      </c>
      <c r="H7109" s="149" t="s">
        <v>3301</v>
      </c>
      <c r="I7109" s="149" t="s">
        <v>3301</v>
      </c>
    </row>
    <row r="7110" spans="1:10" x14ac:dyDescent="0.2">
      <c r="A7110" s="149" t="s">
        <v>2920</v>
      </c>
      <c r="D7110" s="149" t="s">
        <v>8391</v>
      </c>
      <c r="E7110" s="149">
        <f t="shared" si="111"/>
        <v>31482001</v>
      </c>
      <c r="F7110" s="149" t="s">
        <v>1250</v>
      </c>
      <c r="G7110" s="149" t="s">
        <v>11138</v>
      </c>
      <c r="H7110" s="149" t="s">
        <v>3303</v>
      </c>
      <c r="I7110" s="149" t="s">
        <v>3304</v>
      </c>
    </row>
    <row r="7111" spans="1:10" x14ac:dyDescent="0.2">
      <c r="A7111" s="149" t="s">
        <v>2920</v>
      </c>
      <c r="D7111" s="149" t="s">
        <v>8392</v>
      </c>
      <c r="E7111" s="149">
        <f t="shared" si="111"/>
        <v>31482002</v>
      </c>
      <c r="F7111" s="149" t="s">
        <v>1250</v>
      </c>
      <c r="G7111" s="149" t="s">
        <v>11138</v>
      </c>
      <c r="H7111" s="149" t="s">
        <v>3303</v>
      </c>
      <c r="I7111" s="149" t="s">
        <v>3306</v>
      </c>
    </row>
    <row r="7112" spans="1:10" x14ac:dyDescent="0.2">
      <c r="A7112" s="149" t="s">
        <v>2920</v>
      </c>
      <c r="D7112" s="149" t="s">
        <v>8393</v>
      </c>
      <c r="E7112" s="149">
        <f t="shared" si="111"/>
        <v>31482599</v>
      </c>
      <c r="F7112" s="149" t="s">
        <v>1250</v>
      </c>
      <c r="G7112" s="149" t="s">
        <v>11138</v>
      </c>
      <c r="H7112" s="149" t="s">
        <v>5437</v>
      </c>
      <c r="I7112" s="149" t="s">
        <v>3309</v>
      </c>
    </row>
    <row r="7113" spans="1:10" x14ac:dyDescent="0.2">
      <c r="A7113" s="149" t="s">
        <v>2920</v>
      </c>
      <c r="D7113" s="149" t="s">
        <v>5438</v>
      </c>
      <c r="E7113" s="149">
        <f t="shared" si="111"/>
        <v>31499999</v>
      </c>
      <c r="F7113" s="149" t="s">
        <v>1250</v>
      </c>
      <c r="G7113" s="149" t="s">
        <v>11138</v>
      </c>
      <c r="H7113" s="149" t="s">
        <v>6243</v>
      </c>
      <c r="I7113" s="149" t="s">
        <v>6243</v>
      </c>
    </row>
    <row r="7114" spans="1:10" x14ac:dyDescent="0.2">
      <c r="A7114" s="149" t="s">
        <v>2920</v>
      </c>
      <c r="D7114" s="149" t="s">
        <v>5439</v>
      </c>
      <c r="E7114" s="149">
        <f t="shared" si="111"/>
        <v>31501001</v>
      </c>
      <c r="F7114" s="149" t="s">
        <v>1250</v>
      </c>
      <c r="G7114" s="149" t="s">
        <v>5440</v>
      </c>
      <c r="H7114" s="149" t="s">
        <v>5441</v>
      </c>
      <c r="I7114" s="149" t="s">
        <v>5442</v>
      </c>
    </row>
    <row r="7115" spans="1:10" x14ac:dyDescent="0.2">
      <c r="A7115" s="149" t="s">
        <v>2920</v>
      </c>
      <c r="D7115" s="149" t="s">
        <v>5443</v>
      </c>
      <c r="E7115" s="149">
        <f t="shared" si="111"/>
        <v>31501002</v>
      </c>
      <c r="F7115" s="149" t="s">
        <v>1250</v>
      </c>
      <c r="G7115" s="149" t="s">
        <v>5440</v>
      </c>
      <c r="H7115" s="149" t="s">
        <v>5441</v>
      </c>
      <c r="I7115" s="149" t="s">
        <v>5444</v>
      </c>
    </row>
    <row r="7116" spans="1:10" x14ac:dyDescent="0.2">
      <c r="A7116" s="149" t="s">
        <v>2920</v>
      </c>
      <c r="D7116" s="149" t="s">
        <v>5445</v>
      </c>
      <c r="E7116" s="149">
        <f t="shared" si="111"/>
        <v>31501003</v>
      </c>
      <c r="F7116" s="149" t="s">
        <v>1250</v>
      </c>
      <c r="G7116" s="149" t="s">
        <v>5440</v>
      </c>
      <c r="H7116" s="149" t="s">
        <v>5441</v>
      </c>
      <c r="I7116" s="149" t="s">
        <v>5446</v>
      </c>
    </row>
    <row r="7117" spans="1:10" x14ac:dyDescent="0.2">
      <c r="A7117" s="149" t="s">
        <v>2920</v>
      </c>
      <c r="D7117" s="149" t="s">
        <v>5447</v>
      </c>
      <c r="E7117" s="149">
        <f t="shared" si="111"/>
        <v>31502001</v>
      </c>
      <c r="F7117" s="149" t="s">
        <v>1250</v>
      </c>
      <c r="G7117" s="149" t="s">
        <v>5440</v>
      </c>
      <c r="H7117" s="149" t="s">
        <v>5448</v>
      </c>
      <c r="I7117" s="149" t="s">
        <v>5449</v>
      </c>
    </row>
    <row r="7118" spans="1:10" x14ac:dyDescent="0.2">
      <c r="A7118" s="149" t="s">
        <v>2920</v>
      </c>
      <c r="D7118" s="149" t="s">
        <v>5450</v>
      </c>
      <c r="E7118" s="149">
        <f t="shared" si="111"/>
        <v>31502002</v>
      </c>
      <c r="F7118" s="149" t="s">
        <v>1250</v>
      </c>
      <c r="G7118" s="149" t="s">
        <v>5440</v>
      </c>
      <c r="H7118" s="149" t="s">
        <v>5448</v>
      </c>
      <c r="I7118" s="149" t="s">
        <v>5451</v>
      </c>
    </row>
    <row r="7119" spans="1:10" x14ac:dyDescent="0.2">
      <c r="A7119" s="149" t="s">
        <v>2920</v>
      </c>
      <c r="D7119" s="149" t="s">
        <v>5452</v>
      </c>
      <c r="E7119" s="149">
        <f t="shared" si="111"/>
        <v>31502003</v>
      </c>
      <c r="F7119" s="149" t="s">
        <v>1250</v>
      </c>
      <c r="G7119" s="149" t="s">
        <v>5440</v>
      </c>
      <c r="H7119" s="149" t="s">
        <v>5448</v>
      </c>
      <c r="I7119" s="149" t="s">
        <v>5453</v>
      </c>
    </row>
    <row r="7120" spans="1:10" x14ac:dyDescent="0.2">
      <c r="A7120" s="149" t="s">
        <v>2920</v>
      </c>
      <c r="D7120" s="149" t="s">
        <v>8398</v>
      </c>
      <c r="E7120" s="149">
        <f t="shared" si="111"/>
        <v>31502004</v>
      </c>
      <c r="F7120" s="149" t="s">
        <v>1250</v>
      </c>
      <c r="G7120" s="149" t="s">
        <v>5440</v>
      </c>
      <c r="H7120" s="149" t="s">
        <v>5448</v>
      </c>
      <c r="I7120" s="149" t="s">
        <v>8399</v>
      </c>
      <c r="J7120" s="151">
        <v>36797</v>
      </c>
    </row>
    <row r="7121" spans="1:12" x14ac:dyDescent="0.2">
      <c r="A7121" s="149" t="s">
        <v>2920</v>
      </c>
      <c r="D7121" s="149" t="s">
        <v>8400</v>
      </c>
      <c r="E7121" s="149">
        <f t="shared" si="111"/>
        <v>31502021</v>
      </c>
      <c r="F7121" s="149" t="s">
        <v>1250</v>
      </c>
      <c r="G7121" s="149" t="s">
        <v>5440</v>
      </c>
      <c r="H7121" s="149" t="s">
        <v>5448</v>
      </c>
      <c r="I7121" s="149" t="s">
        <v>8401</v>
      </c>
      <c r="J7121" s="151">
        <v>36797</v>
      </c>
    </row>
    <row r="7122" spans="1:12" x14ac:dyDescent="0.2">
      <c r="A7122" s="149" t="s">
        <v>2920</v>
      </c>
      <c r="D7122" s="149" t="s">
        <v>8402</v>
      </c>
      <c r="E7122" s="149">
        <f t="shared" si="111"/>
        <v>31502088</v>
      </c>
      <c r="F7122" s="149" t="s">
        <v>1250</v>
      </c>
      <c r="G7122" s="149" t="s">
        <v>5440</v>
      </c>
      <c r="H7122" s="149" t="s">
        <v>5448</v>
      </c>
      <c r="I7122" s="149" t="s">
        <v>8403</v>
      </c>
    </row>
    <row r="7123" spans="1:12" x14ac:dyDescent="0.2">
      <c r="A7123" s="149" t="s">
        <v>2920</v>
      </c>
      <c r="D7123" s="149" t="s">
        <v>8404</v>
      </c>
      <c r="E7123" s="149">
        <f t="shared" si="111"/>
        <v>31502089</v>
      </c>
      <c r="F7123" s="149" t="s">
        <v>1250</v>
      </c>
      <c r="G7123" s="149" t="s">
        <v>5440</v>
      </c>
      <c r="H7123" s="149" t="s">
        <v>5448</v>
      </c>
      <c r="I7123" s="149" t="s">
        <v>8405</v>
      </c>
    </row>
    <row r="7124" spans="1:12" x14ac:dyDescent="0.2">
      <c r="A7124" s="149" t="s">
        <v>2920</v>
      </c>
      <c r="D7124" s="149" t="s">
        <v>8406</v>
      </c>
      <c r="E7124" s="149">
        <f t="shared" si="111"/>
        <v>31502101</v>
      </c>
      <c r="F7124" s="149" t="s">
        <v>1250</v>
      </c>
      <c r="G7124" s="149" t="s">
        <v>5440</v>
      </c>
      <c r="H7124" s="149" t="s">
        <v>8407</v>
      </c>
      <c r="I7124" s="149" t="s">
        <v>8408</v>
      </c>
    </row>
    <row r="7125" spans="1:12" x14ac:dyDescent="0.2">
      <c r="A7125" s="149" t="s">
        <v>2920</v>
      </c>
      <c r="D7125" s="149" t="s">
        <v>8409</v>
      </c>
      <c r="E7125" s="149">
        <f t="shared" si="111"/>
        <v>31502102</v>
      </c>
      <c r="F7125" s="149" t="s">
        <v>1250</v>
      </c>
      <c r="G7125" s="149" t="s">
        <v>5440</v>
      </c>
      <c r="H7125" s="149" t="s">
        <v>8407</v>
      </c>
      <c r="I7125" s="149" t="s">
        <v>8410</v>
      </c>
    </row>
    <row r="7126" spans="1:12" x14ac:dyDescent="0.2">
      <c r="A7126" s="149" t="s">
        <v>2920</v>
      </c>
      <c r="D7126" s="149" t="s">
        <v>8411</v>
      </c>
      <c r="E7126" s="149">
        <f t="shared" si="111"/>
        <v>31502500</v>
      </c>
      <c r="F7126" s="149" t="s">
        <v>1250</v>
      </c>
      <c r="G7126" s="149" t="s">
        <v>5440</v>
      </c>
      <c r="H7126" s="149" t="s">
        <v>8412</v>
      </c>
      <c r="I7126" s="149" t="s">
        <v>8413</v>
      </c>
    </row>
    <row r="7127" spans="1:12" x14ac:dyDescent="0.2">
      <c r="A7127" s="149" t="s">
        <v>2920</v>
      </c>
      <c r="D7127" s="149" t="s">
        <v>8414</v>
      </c>
      <c r="E7127" s="149">
        <f t="shared" si="111"/>
        <v>31502700</v>
      </c>
      <c r="F7127" s="149" t="s">
        <v>1250</v>
      </c>
      <c r="G7127" s="149" t="s">
        <v>5440</v>
      </c>
      <c r="H7127" s="149" t="s">
        <v>8415</v>
      </c>
      <c r="I7127" s="149" t="s">
        <v>8416</v>
      </c>
    </row>
    <row r="7128" spans="1:12" x14ac:dyDescent="0.2">
      <c r="A7128" s="149" t="s">
        <v>2920</v>
      </c>
      <c r="D7128" s="149" t="s">
        <v>8417</v>
      </c>
      <c r="E7128" s="149">
        <f t="shared" si="111"/>
        <v>31503001</v>
      </c>
      <c r="F7128" s="149" t="s">
        <v>1250</v>
      </c>
      <c r="G7128" s="149" t="s">
        <v>5440</v>
      </c>
      <c r="H7128" s="149" t="s">
        <v>8418</v>
      </c>
      <c r="I7128" s="149" t="s">
        <v>8419</v>
      </c>
    </row>
    <row r="7129" spans="1:12" x14ac:dyDescent="0.2">
      <c r="A7129" s="149" t="s">
        <v>2920</v>
      </c>
      <c r="D7129" s="149" t="s">
        <v>8420</v>
      </c>
      <c r="E7129" s="149">
        <f t="shared" si="111"/>
        <v>31503002</v>
      </c>
      <c r="F7129" s="149" t="s">
        <v>1250</v>
      </c>
      <c r="G7129" s="149" t="s">
        <v>5440</v>
      </c>
      <c r="H7129" s="149" t="s">
        <v>8418</v>
      </c>
      <c r="I7129" s="149" t="s">
        <v>8421</v>
      </c>
    </row>
    <row r="7130" spans="1:12" x14ac:dyDescent="0.2">
      <c r="A7130" s="149" t="s">
        <v>2920</v>
      </c>
      <c r="D7130" s="149" t="s">
        <v>8422</v>
      </c>
      <c r="E7130" s="149">
        <f t="shared" si="111"/>
        <v>31503003</v>
      </c>
      <c r="F7130" s="149" t="s">
        <v>1250</v>
      </c>
      <c r="G7130" s="149" t="s">
        <v>5440</v>
      </c>
      <c r="H7130" s="149" t="s">
        <v>8418</v>
      </c>
      <c r="I7130" s="149" t="s">
        <v>11230</v>
      </c>
    </row>
    <row r="7131" spans="1:12" x14ac:dyDescent="0.2">
      <c r="A7131" s="149" t="s">
        <v>2920</v>
      </c>
      <c r="D7131" s="149" t="s">
        <v>11231</v>
      </c>
      <c r="E7131" s="149">
        <f t="shared" si="111"/>
        <v>31503101</v>
      </c>
      <c r="F7131" s="149" t="s">
        <v>1250</v>
      </c>
      <c r="G7131" s="149" t="s">
        <v>5440</v>
      </c>
      <c r="H7131" s="149" t="s">
        <v>11232</v>
      </c>
      <c r="I7131" s="149" t="s">
        <v>11233</v>
      </c>
    </row>
    <row r="7132" spans="1:12" x14ac:dyDescent="0.2">
      <c r="A7132" s="149" t="s">
        <v>2920</v>
      </c>
      <c r="D7132" s="149" t="s">
        <v>11234</v>
      </c>
      <c r="E7132" s="149">
        <f t="shared" si="111"/>
        <v>31503102</v>
      </c>
      <c r="F7132" s="149" t="s">
        <v>1250</v>
      </c>
      <c r="G7132" s="149" t="s">
        <v>5440</v>
      </c>
      <c r="H7132" s="149" t="s">
        <v>11232</v>
      </c>
      <c r="I7132" s="149" t="s">
        <v>11235</v>
      </c>
    </row>
    <row r="7133" spans="1:12" x14ac:dyDescent="0.2">
      <c r="A7133" s="149" t="s">
        <v>2920</v>
      </c>
      <c r="D7133" s="149" t="s">
        <v>11236</v>
      </c>
      <c r="E7133" s="149">
        <f t="shared" si="111"/>
        <v>31504001</v>
      </c>
      <c r="F7133" s="149" t="s">
        <v>1250</v>
      </c>
      <c r="G7133" s="149" t="s">
        <v>5440</v>
      </c>
      <c r="H7133" s="149" t="s">
        <v>11237</v>
      </c>
      <c r="I7133" s="149" t="s">
        <v>11238</v>
      </c>
    </row>
    <row r="7134" spans="1:12" x14ac:dyDescent="0.2">
      <c r="A7134" s="149" t="s">
        <v>2920</v>
      </c>
      <c r="D7134" s="149" t="s">
        <v>11239</v>
      </c>
      <c r="E7134" s="149">
        <f t="shared" si="111"/>
        <v>31505001</v>
      </c>
      <c r="F7134" s="149" t="s">
        <v>1250</v>
      </c>
      <c r="G7134" s="149" t="s">
        <v>5440</v>
      </c>
      <c r="H7134" s="149" t="s">
        <v>11240</v>
      </c>
      <c r="I7134" s="149" t="s">
        <v>11241</v>
      </c>
      <c r="K7134" s="151">
        <v>38040</v>
      </c>
      <c r="L7134" s="149" t="s">
        <v>11242</v>
      </c>
    </row>
    <row r="7135" spans="1:12" x14ac:dyDescent="0.2">
      <c r="A7135" s="149" t="s">
        <v>2920</v>
      </c>
      <c r="D7135" s="149" t="s">
        <v>11243</v>
      </c>
      <c r="E7135" s="149">
        <f t="shared" si="111"/>
        <v>31505002</v>
      </c>
      <c r="F7135" s="149" t="s">
        <v>1250</v>
      </c>
      <c r="G7135" s="149" t="s">
        <v>5440</v>
      </c>
      <c r="H7135" s="149" t="s">
        <v>11240</v>
      </c>
      <c r="I7135" s="149" t="s">
        <v>11244</v>
      </c>
      <c r="K7135" s="151">
        <v>38040</v>
      </c>
      <c r="L7135" s="149" t="s">
        <v>11242</v>
      </c>
    </row>
    <row r="7136" spans="1:12" x14ac:dyDescent="0.2">
      <c r="A7136" s="149" t="s">
        <v>2920</v>
      </c>
      <c r="D7136" s="149" t="s">
        <v>11245</v>
      </c>
      <c r="E7136" s="149">
        <f t="shared" si="111"/>
        <v>31505003</v>
      </c>
      <c r="F7136" s="149" t="s">
        <v>1250</v>
      </c>
      <c r="G7136" s="149" t="s">
        <v>5440</v>
      </c>
      <c r="H7136" s="149" t="s">
        <v>11240</v>
      </c>
      <c r="I7136" s="149" t="s">
        <v>11246</v>
      </c>
      <c r="K7136" s="151">
        <v>38040</v>
      </c>
      <c r="L7136" s="149" t="s">
        <v>11242</v>
      </c>
    </row>
    <row r="7137" spans="1:10" x14ac:dyDescent="0.2">
      <c r="A7137" s="149" t="s">
        <v>2920</v>
      </c>
      <c r="D7137" s="149" t="s">
        <v>11247</v>
      </c>
      <c r="E7137" s="149">
        <f t="shared" si="111"/>
        <v>31603001</v>
      </c>
      <c r="F7137" s="149" t="s">
        <v>1250</v>
      </c>
      <c r="G7137" s="149" t="s">
        <v>8445</v>
      </c>
      <c r="H7137" s="149" t="s">
        <v>8446</v>
      </c>
      <c r="I7137" s="149" t="s">
        <v>8447</v>
      </c>
      <c r="J7137" s="151">
        <v>36797</v>
      </c>
    </row>
    <row r="7138" spans="1:10" x14ac:dyDescent="0.2">
      <c r="A7138" s="149" t="s">
        <v>2920</v>
      </c>
      <c r="D7138" s="149" t="s">
        <v>8448</v>
      </c>
      <c r="E7138" s="149">
        <f t="shared" si="111"/>
        <v>31603002</v>
      </c>
      <c r="F7138" s="149" t="s">
        <v>1250</v>
      </c>
      <c r="G7138" s="149" t="s">
        <v>8445</v>
      </c>
      <c r="H7138" s="149" t="s">
        <v>8446</v>
      </c>
      <c r="I7138" s="149" t="s">
        <v>8449</v>
      </c>
      <c r="J7138" s="151">
        <v>36797</v>
      </c>
    </row>
    <row r="7139" spans="1:10" x14ac:dyDescent="0.2">
      <c r="A7139" s="149" t="s">
        <v>2920</v>
      </c>
      <c r="D7139" s="149" t="s">
        <v>8450</v>
      </c>
      <c r="E7139" s="149">
        <f t="shared" si="111"/>
        <v>31604001</v>
      </c>
      <c r="F7139" s="149" t="s">
        <v>1250</v>
      </c>
      <c r="G7139" s="149" t="s">
        <v>8445</v>
      </c>
      <c r="H7139" s="149" t="s">
        <v>8451</v>
      </c>
      <c r="I7139" s="149" t="s">
        <v>6498</v>
      </c>
      <c r="J7139" s="151">
        <v>36797</v>
      </c>
    </row>
    <row r="7140" spans="1:10" x14ac:dyDescent="0.2">
      <c r="A7140" s="149" t="s">
        <v>2920</v>
      </c>
      <c r="D7140" s="149" t="s">
        <v>8452</v>
      </c>
      <c r="E7140" s="149">
        <f t="shared" si="111"/>
        <v>31604002</v>
      </c>
      <c r="F7140" s="149" t="s">
        <v>1250</v>
      </c>
      <c r="G7140" s="149" t="s">
        <v>8445</v>
      </c>
      <c r="H7140" s="149" t="s">
        <v>8451</v>
      </c>
      <c r="I7140" s="149" t="s">
        <v>8453</v>
      </c>
      <c r="J7140" s="151">
        <v>36797</v>
      </c>
    </row>
    <row r="7141" spans="1:10" x14ac:dyDescent="0.2">
      <c r="A7141" s="149" t="s">
        <v>2920</v>
      </c>
      <c r="D7141" s="149" t="s">
        <v>8454</v>
      </c>
      <c r="E7141" s="149">
        <f t="shared" si="111"/>
        <v>31604003</v>
      </c>
      <c r="F7141" s="149" t="s">
        <v>1250</v>
      </c>
      <c r="G7141" s="149" t="s">
        <v>8445</v>
      </c>
      <c r="H7141" s="149" t="s">
        <v>8451</v>
      </c>
      <c r="I7141" s="149" t="s">
        <v>8455</v>
      </c>
      <c r="J7141" s="151">
        <v>36797</v>
      </c>
    </row>
    <row r="7142" spans="1:10" x14ac:dyDescent="0.2">
      <c r="A7142" s="149" t="s">
        <v>2920</v>
      </c>
      <c r="D7142" s="149" t="s">
        <v>8456</v>
      </c>
      <c r="E7142" s="149">
        <f t="shared" si="111"/>
        <v>31605001</v>
      </c>
      <c r="F7142" s="149" t="s">
        <v>1250</v>
      </c>
      <c r="G7142" s="149" t="s">
        <v>8445</v>
      </c>
      <c r="H7142" s="149" t="s">
        <v>8457</v>
      </c>
      <c r="I7142" s="149" t="s">
        <v>8458</v>
      </c>
      <c r="J7142" s="151">
        <v>36797</v>
      </c>
    </row>
    <row r="7143" spans="1:10" x14ac:dyDescent="0.2">
      <c r="A7143" s="149" t="s">
        <v>2920</v>
      </c>
      <c r="D7143" s="149" t="s">
        <v>8459</v>
      </c>
      <c r="E7143" s="149">
        <f t="shared" si="111"/>
        <v>31605002</v>
      </c>
      <c r="F7143" s="149" t="s">
        <v>1250</v>
      </c>
      <c r="G7143" s="149" t="s">
        <v>8445</v>
      </c>
      <c r="H7143" s="149" t="s">
        <v>8457</v>
      </c>
      <c r="I7143" s="149" t="s">
        <v>8460</v>
      </c>
      <c r="J7143" s="151">
        <v>36797</v>
      </c>
    </row>
    <row r="7144" spans="1:10" x14ac:dyDescent="0.2">
      <c r="A7144" s="149" t="s">
        <v>2920</v>
      </c>
      <c r="D7144" s="149" t="s">
        <v>8461</v>
      </c>
      <c r="E7144" s="149">
        <f t="shared" si="111"/>
        <v>31605003</v>
      </c>
      <c r="F7144" s="149" t="s">
        <v>1250</v>
      </c>
      <c r="G7144" s="149" t="s">
        <v>8445</v>
      </c>
      <c r="H7144" s="149" t="s">
        <v>8457</v>
      </c>
      <c r="I7144" s="149" t="s">
        <v>8462</v>
      </c>
      <c r="J7144" s="151">
        <v>36797</v>
      </c>
    </row>
    <row r="7145" spans="1:10" x14ac:dyDescent="0.2">
      <c r="A7145" s="149" t="s">
        <v>2920</v>
      </c>
      <c r="D7145" s="149" t="s">
        <v>8463</v>
      </c>
      <c r="E7145" s="149">
        <f t="shared" si="111"/>
        <v>31605004</v>
      </c>
      <c r="F7145" s="149" t="s">
        <v>1250</v>
      </c>
      <c r="G7145" s="149" t="s">
        <v>8445</v>
      </c>
      <c r="H7145" s="149" t="s">
        <v>8457</v>
      </c>
      <c r="I7145" s="149" t="s">
        <v>8464</v>
      </c>
      <c r="J7145" s="151">
        <v>36797</v>
      </c>
    </row>
    <row r="7146" spans="1:10" x14ac:dyDescent="0.2">
      <c r="A7146" s="149" t="s">
        <v>2920</v>
      </c>
      <c r="D7146" s="149" t="s">
        <v>8465</v>
      </c>
      <c r="E7146" s="149">
        <f t="shared" si="111"/>
        <v>31606001</v>
      </c>
      <c r="F7146" s="149" t="s">
        <v>1250</v>
      </c>
      <c r="G7146" s="149" t="s">
        <v>8445</v>
      </c>
      <c r="H7146" s="149" t="s">
        <v>8466</v>
      </c>
      <c r="I7146" s="149" t="s">
        <v>8467</v>
      </c>
      <c r="J7146" s="151">
        <v>36797</v>
      </c>
    </row>
    <row r="7147" spans="1:10" x14ac:dyDescent="0.2">
      <c r="A7147" s="149" t="s">
        <v>2920</v>
      </c>
      <c r="D7147" s="149" t="s">
        <v>8468</v>
      </c>
      <c r="E7147" s="149">
        <f t="shared" si="111"/>
        <v>31606002</v>
      </c>
      <c r="F7147" s="149" t="s">
        <v>1250</v>
      </c>
      <c r="G7147" s="149" t="s">
        <v>8445</v>
      </c>
      <c r="H7147" s="149" t="s">
        <v>8466</v>
      </c>
      <c r="I7147" s="149" t="s">
        <v>8469</v>
      </c>
      <c r="J7147" s="151">
        <v>36797</v>
      </c>
    </row>
    <row r="7148" spans="1:10" x14ac:dyDescent="0.2">
      <c r="A7148" s="149" t="s">
        <v>2920</v>
      </c>
      <c r="D7148" s="149" t="s">
        <v>8470</v>
      </c>
      <c r="E7148" s="149">
        <f t="shared" si="111"/>
        <v>31612001</v>
      </c>
      <c r="F7148" s="149" t="s">
        <v>1250</v>
      </c>
      <c r="G7148" s="149" t="s">
        <v>8445</v>
      </c>
      <c r="H7148" s="149" t="s">
        <v>8471</v>
      </c>
      <c r="I7148" s="149" t="s">
        <v>8472</v>
      </c>
      <c r="J7148" s="151">
        <v>36797</v>
      </c>
    </row>
    <row r="7149" spans="1:10" x14ac:dyDescent="0.2">
      <c r="A7149" s="149" t="s">
        <v>2920</v>
      </c>
      <c r="D7149" s="149" t="s">
        <v>8473</v>
      </c>
      <c r="E7149" s="149">
        <f t="shared" si="111"/>
        <v>31612002</v>
      </c>
      <c r="F7149" s="149" t="s">
        <v>1250</v>
      </c>
      <c r="G7149" s="149" t="s">
        <v>8445</v>
      </c>
      <c r="H7149" s="149" t="s">
        <v>8471</v>
      </c>
      <c r="I7149" s="149" t="s">
        <v>8474</v>
      </c>
      <c r="J7149" s="151">
        <v>36797</v>
      </c>
    </row>
    <row r="7150" spans="1:10" x14ac:dyDescent="0.2">
      <c r="A7150" s="149" t="s">
        <v>2920</v>
      </c>
      <c r="D7150" s="149" t="s">
        <v>8475</v>
      </c>
      <c r="E7150" s="149">
        <f t="shared" si="111"/>
        <v>31612003</v>
      </c>
      <c r="F7150" s="149" t="s">
        <v>1250</v>
      </c>
      <c r="G7150" s="149" t="s">
        <v>8445</v>
      </c>
      <c r="H7150" s="149" t="s">
        <v>8471</v>
      </c>
      <c r="I7150" s="149" t="s">
        <v>8476</v>
      </c>
      <c r="J7150" s="151">
        <v>36797</v>
      </c>
    </row>
    <row r="7151" spans="1:10" x14ac:dyDescent="0.2">
      <c r="A7151" s="149" t="s">
        <v>2920</v>
      </c>
      <c r="D7151" s="149" t="s">
        <v>8477</v>
      </c>
      <c r="E7151" s="149">
        <f t="shared" si="111"/>
        <v>31613001</v>
      </c>
      <c r="F7151" s="149" t="s">
        <v>1250</v>
      </c>
      <c r="G7151" s="149" t="s">
        <v>8445</v>
      </c>
      <c r="H7151" s="149" t="s">
        <v>8478</v>
      </c>
      <c r="I7151" s="149" t="s">
        <v>8479</v>
      </c>
      <c r="J7151" s="151">
        <v>36797</v>
      </c>
    </row>
    <row r="7152" spans="1:10" x14ac:dyDescent="0.2">
      <c r="A7152" s="149" t="s">
        <v>2920</v>
      </c>
      <c r="D7152" s="149" t="s">
        <v>8480</v>
      </c>
      <c r="E7152" s="149">
        <f t="shared" si="111"/>
        <v>31613002</v>
      </c>
      <c r="F7152" s="149" t="s">
        <v>1250</v>
      </c>
      <c r="G7152" s="149" t="s">
        <v>8445</v>
      </c>
      <c r="H7152" s="149" t="s">
        <v>8478</v>
      </c>
      <c r="I7152" s="149" t="s">
        <v>8481</v>
      </c>
      <c r="J7152" s="151">
        <v>36797</v>
      </c>
    </row>
    <row r="7153" spans="1:10" x14ac:dyDescent="0.2">
      <c r="A7153" s="149" t="s">
        <v>2920</v>
      </c>
      <c r="D7153" s="149" t="s">
        <v>8482</v>
      </c>
      <c r="E7153" s="149">
        <f t="shared" si="111"/>
        <v>31613003</v>
      </c>
      <c r="F7153" s="149" t="s">
        <v>1250</v>
      </c>
      <c r="G7153" s="149" t="s">
        <v>8445</v>
      </c>
      <c r="H7153" s="149" t="s">
        <v>8478</v>
      </c>
      <c r="I7153" s="149" t="s">
        <v>8483</v>
      </c>
      <c r="J7153" s="151">
        <v>36797</v>
      </c>
    </row>
    <row r="7154" spans="1:10" x14ac:dyDescent="0.2">
      <c r="A7154" s="149" t="s">
        <v>2920</v>
      </c>
      <c r="D7154" s="149" t="s">
        <v>8484</v>
      </c>
      <c r="E7154" s="149">
        <f t="shared" si="111"/>
        <v>31613004</v>
      </c>
      <c r="F7154" s="149" t="s">
        <v>1250</v>
      </c>
      <c r="G7154" s="149" t="s">
        <v>8445</v>
      </c>
      <c r="H7154" s="149" t="s">
        <v>8478</v>
      </c>
      <c r="I7154" s="149" t="s">
        <v>8485</v>
      </c>
      <c r="J7154" s="151">
        <v>36797</v>
      </c>
    </row>
    <row r="7155" spans="1:10" x14ac:dyDescent="0.2">
      <c r="A7155" s="149" t="s">
        <v>2920</v>
      </c>
      <c r="D7155" s="149" t="s">
        <v>8486</v>
      </c>
      <c r="E7155" s="149">
        <f t="shared" si="111"/>
        <v>31614001</v>
      </c>
      <c r="F7155" s="149" t="s">
        <v>1250</v>
      </c>
      <c r="G7155" s="149" t="s">
        <v>8445</v>
      </c>
      <c r="H7155" s="149" t="s">
        <v>8487</v>
      </c>
      <c r="I7155" s="149" t="s">
        <v>8488</v>
      </c>
      <c r="J7155" s="151">
        <v>36797</v>
      </c>
    </row>
    <row r="7156" spans="1:10" x14ac:dyDescent="0.2">
      <c r="A7156" s="149" t="s">
        <v>2920</v>
      </c>
      <c r="D7156" s="149" t="s">
        <v>8489</v>
      </c>
      <c r="E7156" s="149">
        <f t="shared" si="111"/>
        <v>31614002</v>
      </c>
      <c r="F7156" s="149" t="s">
        <v>1250</v>
      </c>
      <c r="G7156" s="149" t="s">
        <v>8445</v>
      </c>
      <c r="H7156" s="149" t="s">
        <v>8487</v>
      </c>
      <c r="I7156" s="149" t="s">
        <v>8490</v>
      </c>
      <c r="J7156" s="151">
        <v>36797</v>
      </c>
    </row>
    <row r="7157" spans="1:10" x14ac:dyDescent="0.2">
      <c r="A7157" s="149" t="s">
        <v>2920</v>
      </c>
      <c r="D7157" s="149" t="s">
        <v>8491</v>
      </c>
      <c r="E7157" s="149">
        <f t="shared" si="111"/>
        <v>31615001</v>
      </c>
      <c r="F7157" s="149" t="s">
        <v>1250</v>
      </c>
      <c r="G7157" s="149" t="s">
        <v>8445</v>
      </c>
      <c r="H7157" s="149" t="s">
        <v>8492</v>
      </c>
      <c r="I7157" s="149" t="s">
        <v>8493</v>
      </c>
      <c r="J7157" s="151">
        <v>36797</v>
      </c>
    </row>
    <row r="7158" spans="1:10" x14ac:dyDescent="0.2">
      <c r="A7158" s="149" t="s">
        <v>2920</v>
      </c>
      <c r="D7158" s="149" t="s">
        <v>8494</v>
      </c>
      <c r="E7158" s="149">
        <f t="shared" si="111"/>
        <v>31615002</v>
      </c>
      <c r="F7158" s="149" t="s">
        <v>1250</v>
      </c>
      <c r="G7158" s="149" t="s">
        <v>8445</v>
      </c>
      <c r="H7158" s="149" t="s">
        <v>8492</v>
      </c>
      <c r="I7158" s="149" t="s">
        <v>8495</v>
      </c>
      <c r="J7158" s="151">
        <v>36797</v>
      </c>
    </row>
    <row r="7159" spans="1:10" x14ac:dyDescent="0.2">
      <c r="A7159" s="149" t="s">
        <v>2920</v>
      </c>
      <c r="D7159" s="149" t="s">
        <v>8496</v>
      </c>
      <c r="E7159" s="149">
        <f t="shared" si="111"/>
        <v>31615003</v>
      </c>
      <c r="F7159" s="149" t="s">
        <v>1250</v>
      </c>
      <c r="G7159" s="149" t="s">
        <v>8445</v>
      </c>
      <c r="H7159" s="149" t="s">
        <v>8492</v>
      </c>
      <c r="I7159" s="149" t="s">
        <v>8497</v>
      </c>
      <c r="J7159" s="151">
        <v>36797</v>
      </c>
    </row>
    <row r="7160" spans="1:10" x14ac:dyDescent="0.2">
      <c r="A7160" s="149" t="s">
        <v>2920</v>
      </c>
      <c r="D7160" s="149" t="s">
        <v>8498</v>
      </c>
      <c r="E7160" s="149">
        <f t="shared" si="111"/>
        <v>31615004</v>
      </c>
      <c r="F7160" s="149" t="s">
        <v>1250</v>
      </c>
      <c r="G7160" s="149" t="s">
        <v>8445</v>
      </c>
      <c r="H7160" s="149" t="s">
        <v>8492</v>
      </c>
      <c r="I7160" s="149" t="s">
        <v>8499</v>
      </c>
      <c r="J7160" s="151">
        <v>36797</v>
      </c>
    </row>
    <row r="7161" spans="1:10" x14ac:dyDescent="0.2">
      <c r="A7161" s="149" t="s">
        <v>2920</v>
      </c>
      <c r="D7161" s="149" t="s">
        <v>8500</v>
      </c>
      <c r="E7161" s="149">
        <f t="shared" si="111"/>
        <v>31616001</v>
      </c>
      <c r="F7161" s="149" t="s">
        <v>1250</v>
      </c>
      <c r="G7161" s="149" t="s">
        <v>8445</v>
      </c>
      <c r="H7161" s="149" t="s">
        <v>8501</v>
      </c>
      <c r="I7161" s="149" t="s">
        <v>8502</v>
      </c>
      <c r="J7161" s="151">
        <v>36797</v>
      </c>
    </row>
    <row r="7162" spans="1:10" x14ac:dyDescent="0.2">
      <c r="A7162" s="149" t="s">
        <v>2920</v>
      </c>
      <c r="D7162" s="149" t="s">
        <v>8503</v>
      </c>
      <c r="E7162" s="149">
        <f t="shared" si="111"/>
        <v>31616002</v>
      </c>
      <c r="F7162" s="149" t="s">
        <v>1250</v>
      </c>
      <c r="G7162" s="149" t="s">
        <v>8445</v>
      </c>
      <c r="H7162" s="149" t="s">
        <v>8501</v>
      </c>
      <c r="I7162" s="149" t="s">
        <v>8504</v>
      </c>
      <c r="J7162" s="151">
        <v>36797</v>
      </c>
    </row>
    <row r="7163" spans="1:10" x14ac:dyDescent="0.2">
      <c r="A7163" s="149" t="s">
        <v>2920</v>
      </c>
      <c r="D7163" s="149" t="s">
        <v>8505</v>
      </c>
      <c r="E7163" s="149">
        <f t="shared" si="111"/>
        <v>31616003</v>
      </c>
      <c r="F7163" s="149" t="s">
        <v>1250</v>
      </c>
      <c r="G7163" s="149" t="s">
        <v>8445</v>
      </c>
      <c r="H7163" s="149" t="s">
        <v>8501</v>
      </c>
      <c r="I7163" s="149" t="s">
        <v>8506</v>
      </c>
      <c r="J7163" s="151">
        <v>36797</v>
      </c>
    </row>
    <row r="7164" spans="1:10" x14ac:dyDescent="0.2">
      <c r="A7164" s="149" t="s">
        <v>2920</v>
      </c>
      <c r="D7164" s="149" t="s">
        <v>8507</v>
      </c>
      <c r="E7164" s="149">
        <f t="shared" si="111"/>
        <v>31616004</v>
      </c>
      <c r="F7164" s="149" t="s">
        <v>1250</v>
      </c>
      <c r="G7164" s="149" t="s">
        <v>8445</v>
      </c>
      <c r="H7164" s="149" t="s">
        <v>8501</v>
      </c>
      <c r="I7164" s="149" t="s">
        <v>8508</v>
      </c>
      <c r="J7164" s="151">
        <v>36797</v>
      </c>
    </row>
    <row r="7165" spans="1:10" x14ac:dyDescent="0.2">
      <c r="A7165" s="149" t="s">
        <v>2920</v>
      </c>
      <c r="D7165" s="149" t="s">
        <v>8509</v>
      </c>
      <c r="E7165" s="149">
        <f t="shared" si="111"/>
        <v>31616005</v>
      </c>
      <c r="F7165" s="149" t="s">
        <v>1250</v>
      </c>
      <c r="G7165" s="149" t="s">
        <v>8445</v>
      </c>
      <c r="H7165" s="149" t="s">
        <v>8501</v>
      </c>
      <c r="I7165" s="149" t="s">
        <v>11328</v>
      </c>
      <c r="J7165" s="151">
        <v>36797</v>
      </c>
    </row>
    <row r="7166" spans="1:10" x14ac:dyDescent="0.2">
      <c r="A7166" s="149" t="s">
        <v>2920</v>
      </c>
      <c r="D7166" s="149" t="s">
        <v>11329</v>
      </c>
      <c r="E7166" s="149">
        <f t="shared" si="111"/>
        <v>31616006</v>
      </c>
      <c r="F7166" s="149" t="s">
        <v>1250</v>
      </c>
      <c r="G7166" s="149" t="s">
        <v>8445</v>
      </c>
      <c r="H7166" s="149" t="s">
        <v>8501</v>
      </c>
      <c r="I7166" s="149" t="s">
        <v>11330</v>
      </c>
      <c r="J7166" s="151">
        <v>36797</v>
      </c>
    </row>
    <row r="7167" spans="1:10" x14ac:dyDescent="0.2">
      <c r="A7167" s="149" t="s">
        <v>2920</v>
      </c>
      <c r="D7167" s="149" t="s">
        <v>11331</v>
      </c>
      <c r="E7167" s="149">
        <f t="shared" si="111"/>
        <v>32099997</v>
      </c>
      <c r="F7167" s="149" t="s">
        <v>1250</v>
      </c>
      <c r="G7167" s="149" t="s">
        <v>11332</v>
      </c>
      <c r="H7167" s="149" t="s">
        <v>6243</v>
      </c>
      <c r="I7167" s="149" t="s">
        <v>6243</v>
      </c>
    </row>
    <row r="7168" spans="1:10" x14ac:dyDescent="0.2">
      <c r="A7168" s="149" t="s">
        <v>2920</v>
      </c>
      <c r="D7168" s="149" t="s">
        <v>11333</v>
      </c>
      <c r="E7168" s="149">
        <f t="shared" si="111"/>
        <v>32099998</v>
      </c>
      <c r="F7168" s="149" t="s">
        <v>1250</v>
      </c>
      <c r="G7168" s="149" t="s">
        <v>11332</v>
      </c>
      <c r="H7168" s="149" t="s">
        <v>6243</v>
      </c>
      <c r="I7168" s="149" t="s">
        <v>6243</v>
      </c>
    </row>
    <row r="7169" spans="1:9" x14ac:dyDescent="0.2">
      <c r="A7169" s="149" t="s">
        <v>2920</v>
      </c>
      <c r="D7169" s="149" t="s">
        <v>11334</v>
      </c>
      <c r="E7169" s="149">
        <f t="shared" si="111"/>
        <v>32099999</v>
      </c>
      <c r="F7169" s="149" t="s">
        <v>1250</v>
      </c>
      <c r="G7169" s="149" t="s">
        <v>11332</v>
      </c>
      <c r="H7169" s="149" t="s">
        <v>6243</v>
      </c>
      <c r="I7169" s="149" t="s">
        <v>6243</v>
      </c>
    </row>
    <row r="7170" spans="1:9" x14ac:dyDescent="0.2">
      <c r="A7170" s="149" t="s">
        <v>2920</v>
      </c>
      <c r="D7170" s="149" t="s">
        <v>11335</v>
      </c>
      <c r="E7170" s="149">
        <f t="shared" ref="E7170:E7233" si="112">VALUE(D7170)</f>
        <v>33000101</v>
      </c>
      <c r="F7170" s="149" t="s">
        <v>1250</v>
      </c>
      <c r="G7170" s="149" t="s">
        <v>11336</v>
      </c>
      <c r="H7170" s="149" t="s">
        <v>10410</v>
      </c>
      <c r="I7170" s="149" t="s">
        <v>11337</v>
      </c>
    </row>
    <row r="7171" spans="1:9" x14ac:dyDescent="0.2">
      <c r="A7171" s="149" t="s">
        <v>2920</v>
      </c>
      <c r="D7171" s="149" t="s">
        <v>11338</v>
      </c>
      <c r="E7171" s="149">
        <f t="shared" si="112"/>
        <v>33000102</v>
      </c>
      <c r="F7171" s="149" t="s">
        <v>1250</v>
      </c>
      <c r="G7171" s="149" t="s">
        <v>11336</v>
      </c>
      <c r="H7171" s="149" t="s">
        <v>10410</v>
      </c>
      <c r="I7171" s="149" t="s">
        <v>11339</v>
      </c>
    </row>
    <row r="7172" spans="1:9" x14ac:dyDescent="0.2">
      <c r="A7172" s="149" t="s">
        <v>2920</v>
      </c>
      <c r="D7172" s="149" t="s">
        <v>11340</v>
      </c>
      <c r="E7172" s="149">
        <f t="shared" si="112"/>
        <v>33000103</v>
      </c>
      <c r="F7172" s="149" t="s">
        <v>1250</v>
      </c>
      <c r="G7172" s="149" t="s">
        <v>11336</v>
      </c>
      <c r="H7172" s="149" t="s">
        <v>10410</v>
      </c>
      <c r="I7172" s="149" t="s">
        <v>11341</v>
      </c>
    </row>
    <row r="7173" spans="1:9" x14ac:dyDescent="0.2">
      <c r="A7173" s="149" t="s">
        <v>2920</v>
      </c>
      <c r="D7173" s="149" t="s">
        <v>11342</v>
      </c>
      <c r="E7173" s="149">
        <f t="shared" si="112"/>
        <v>33000104</v>
      </c>
      <c r="F7173" s="149" t="s">
        <v>1250</v>
      </c>
      <c r="G7173" s="149" t="s">
        <v>11336</v>
      </c>
      <c r="H7173" s="149" t="s">
        <v>10410</v>
      </c>
      <c r="I7173" s="149" t="s">
        <v>11343</v>
      </c>
    </row>
    <row r="7174" spans="1:9" x14ac:dyDescent="0.2">
      <c r="A7174" s="149" t="s">
        <v>2920</v>
      </c>
      <c r="D7174" s="149" t="s">
        <v>11344</v>
      </c>
      <c r="E7174" s="149">
        <f t="shared" si="112"/>
        <v>33000105</v>
      </c>
      <c r="F7174" s="149" t="s">
        <v>1250</v>
      </c>
      <c r="G7174" s="149" t="s">
        <v>11336</v>
      </c>
      <c r="H7174" s="149" t="s">
        <v>10410</v>
      </c>
      <c r="I7174" s="149" t="s">
        <v>11345</v>
      </c>
    </row>
    <row r="7175" spans="1:9" x14ac:dyDescent="0.2">
      <c r="A7175" s="149" t="s">
        <v>2920</v>
      </c>
      <c r="D7175" s="149" t="s">
        <v>11346</v>
      </c>
      <c r="E7175" s="149">
        <f t="shared" si="112"/>
        <v>33000106</v>
      </c>
      <c r="F7175" s="149" t="s">
        <v>1250</v>
      </c>
      <c r="G7175" s="149" t="s">
        <v>11336</v>
      </c>
      <c r="H7175" s="149" t="s">
        <v>10410</v>
      </c>
      <c r="I7175" s="149" t="s">
        <v>1273</v>
      </c>
    </row>
    <row r="7176" spans="1:9" x14ac:dyDescent="0.2">
      <c r="A7176" s="149" t="s">
        <v>2920</v>
      </c>
      <c r="D7176" s="149" t="s">
        <v>11347</v>
      </c>
      <c r="E7176" s="149">
        <f t="shared" si="112"/>
        <v>33000198</v>
      </c>
      <c r="F7176" s="149" t="s">
        <v>1250</v>
      </c>
      <c r="G7176" s="149" t="s">
        <v>11336</v>
      </c>
      <c r="H7176" s="149" t="s">
        <v>10410</v>
      </c>
      <c r="I7176" s="149" t="s">
        <v>6243</v>
      </c>
    </row>
    <row r="7177" spans="1:9" x14ac:dyDescent="0.2">
      <c r="A7177" s="149" t="s">
        <v>2920</v>
      </c>
      <c r="D7177" s="149" t="s">
        <v>11348</v>
      </c>
      <c r="E7177" s="149">
        <f t="shared" si="112"/>
        <v>33000199</v>
      </c>
      <c r="F7177" s="149" t="s">
        <v>1250</v>
      </c>
      <c r="G7177" s="149" t="s">
        <v>11336</v>
      </c>
      <c r="H7177" s="149" t="s">
        <v>10410</v>
      </c>
      <c r="I7177" s="149" t="s">
        <v>6243</v>
      </c>
    </row>
    <row r="7178" spans="1:9" x14ac:dyDescent="0.2">
      <c r="A7178" s="149" t="s">
        <v>2920</v>
      </c>
      <c r="D7178" s="149" t="s">
        <v>11349</v>
      </c>
      <c r="E7178" s="149">
        <f t="shared" si="112"/>
        <v>33000201</v>
      </c>
      <c r="F7178" s="149" t="s">
        <v>1250</v>
      </c>
      <c r="G7178" s="149" t="s">
        <v>11336</v>
      </c>
      <c r="H7178" s="149" t="s">
        <v>11350</v>
      </c>
      <c r="I7178" s="149" t="s">
        <v>2383</v>
      </c>
    </row>
    <row r="7179" spans="1:9" x14ac:dyDescent="0.2">
      <c r="A7179" s="149" t="s">
        <v>2920</v>
      </c>
      <c r="D7179" s="149" t="s">
        <v>11351</v>
      </c>
      <c r="E7179" s="149">
        <f t="shared" si="112"/>
        <v>33000202</v>
      </c>
      <c r="F7179" s="149" t="s">
        <v>1250</v>
      </c>
      <c r="G7179" s="149" t="s">
        <v>11336</v>
      </c>
      <c r="H7179" s="149" t="s">
        <v>11350</v>
      </c>
      <c r="I7179" s="149" t="s">
        <v>11352</v>
      </c>
    </row>
    <row r="7180" spans="1:9" x14ac:dyDescent="0.2">
      <c r="A7180" s="149" t="s">
        <v>2920</v>
      </c>
      <c r="D7180" s="149" t="s">
        <v>14065</v>
      </c>
      <c r="E7180" s="149">
        <f t="shared" si="112"/>
        <v>33000203</v>
      </c>
      <c r="F7180" s="149" t="s">
        <v>1250</v>
      </c>
      <c r="G7180" s="149" t="s">
        <v>11336</v>
      </c>
      <c r="H7180" s="149" t="s">
        <v>11350</v>
      </c>
      <c r="I7180" s="149" t="s">
        <v>14066</v>
      </c>
    </row>
    <row r="7181" spans="1:9" x14ac:dyDescent="0.2">
      <c r="A7181" s="149" t="s">
        <v>2920</v>
      </c>
      <c r="D7181" s="149" t="s">
        <v>14067</v>
      </c>
      <c r="E7181" s="149">
        <f t="shared" si="112"/>
        <v>33000211</v>
      </c>
      <c r="F7181" s="149" t="s">
        <v>1250</v>
      </c>
      <c r="G7181" s="149" t="s">
        <v>11336</v>
      </c>
      <c r="H7181" s="149" t="s">
        <v>11350</v>
      </c>
      <c r="I7181" s="149" t="s">
        <v>14068</v>
      </c>
    </row>
    <row r="7182" spans="1:9" x14ac:dyDescent="0.2">
      <c r="A7182" s="149" t="s">
        <v>2920</v>
      </c>
      <c r="D7182" s="149" t="s">
        <v>14069</v>
      </c>
      <c r="E7182" s="149">
        <f t="shared" si="112"/>
        <v>33000212</v>
      </c>
      <c r="F7182" s="149" t="s">
        <v>1250</v>
      </c>
      <c r="G7182" s="149" t="s">
        <v>11336</v>
      </c>
      <c r="H7182" s="149" t="s">
        <v>11350</v>
      </c>
      <c r="I7182" s="149" t="s">
        <v>14070</v>
      </c>
    </row>
    <row r="7183" spans="1:9" x14ac:dyDescent="0.2">
      <c r="A7183" s="149" t="s">
        <v>2920</v>
      </c>
      <c r="D7183" s="149" t="s">
        <v>14071</v>
      </c>
      <c r="E7183" s="149">
        <f t="shared" si="112"/>
        <v>33000213</v>
      </c>
      <c r="F7183" s="149" t="s">
        <v>1250</v>
      </c>
      <c r="G7183" s="149" t="s">
        <v>11336</v>
      </c>
      <c r="H7183" s="149" t="s">
        <v>11350</v>
      </c>
      <c r="I7183" s="149" t="s">
        <v>14072</v>
      </c>
    </row>
    <row r="7184" spans="1:9" x14ac:dyDescent="0.2">
      <c r="A7184" s="149" t="s">
        <v>2920</v>
      </c>
      <c r="D7184" s="149" t="s">
        <v>14073</v>
      </c>
      <c r="E7184" s="149">
        <f t="shared" si="112"/>
        <v>33000214</v>
      </c>
      <c r="F7184" s="149" t="s">
        <v>1250</v>
      </c>
      <c r="G7184" s="149" t="s">
        <v>11336</v>
      </c>
      <c r="H7184" s="149" t="s">
        <v>11350</v>
      </c>
      <c r="I7184" s="149" t="s">
        <v>14074</v>
      </c>
    </row>
    <row r="7185" spans="1:9" x14ac:dyDescent="0.2">
      <c r="A7185" s="149" t="s">
        <v>2920</v>
      </c>
      <c r="D7185" s="149" t="s">
        <v>14075</v>
      </c>
      <c r="E7185" s="149">
        <f t="shared" si="112"/>
        <v>33000297</v>
      </c>
      <c r="F7185" s="149" t="s">
        <v>1250</v>
      </c>
      <c r="G7185" s="149" t="s">
        <v>11336</v>
      </c>
      <c r="H7185" s="149" t="s">
        <v>11350</v>
      </c>
      <c r="I7185" s="149" t="s">
        <v>6243</v>
      </c>
    </row>
    <row r="7186" spans="1:9" x14ac:dyDescent="0.2">
      <c r="A7186" s="149" t="s">
        <v>2920</v>
      </c>
      <c r="D7186" s="149" t="s">
        <v>14076</v>
      </c>
      <c r="E7186" s="149">
        <f t="shared" si="112"/>
        <v>33000298</v>
      </c>
      <c r="F7186" s="149" t="s">
        <v>1250</v>
      </c>
      <c r="G7186" s="149" t="s">
        <v>11336</v>
      </c>
      <c r="H7186" s="149" t="s">
        <v>11350</v>
      </c>
      <c r="I7186" s="149" t="s">
        <v>6243</v>
      </c>
    </row>
    <row r="7187" spans="1:9" x14ac:dyDescent="0.2">
      <c r="A7187" s="149" t="s">
        <v>2920</v>
      </c>
      <c r="D7187" s="149" t="s">
        <v>14077</v>
      </c>
      <c r="E7187" s="149">
        <f t="shared" si="112"/>
        <v>33000299</v>
      </c>
      <c r="F7187" s="149" t="s">
        <v>1250</v>
      </c>
      <c r="G7187" s="149" t="s">
        <v>11336</v>
      </c>
      <c r="H7187" s="149" t="s">
        <v>11350</v>
      </c>
      <c r="I7187" s="149" t="s">
        <v>6243</v>
      </c>
    </row>
    <row r="7188" spans="1:9" x14ac:dyDescent="0.2">
      <c r="A7188" s="149" t="s">
        <v>2920</v>
      </c>
      <c r="D7188" s="149" t="s">
        <v>14078</v>
      </c>
      <c r="E7188" s="149">
        <f t="shared" si="112"/>
        <v>33000301</v>
      </c>
      <c r="F7188" s="149" t="s">
        <v>1250</v>
      </c>
      <c r="G7188" s="149" t="s">
        <v>11336</v>
      </c>
      <c r="H7188" s="149" t="s">
        <v>14079</v>
      </c>
      <c r="I7188" s="149" t="s">
        <v>14080</v>
      </c>
    </row>
    <row r="7189" spans="1:9" x14ac:dyDescent="0.2">
      <c r="A7189" s="149" t="s">
        <v>2920</v>
      </c>
      <c r="D7189" s="149" t="s">
        <v>14081</v>
      </c>
      <c r="E7189" s="149">
        <f t="shared" si="112"/>
        <v>33000302</v>
      </c>
      <c r="F7189" s="149" t="s">
        <v>1250</v>
      </c>
      <c r="G7189" s="149" t="s">
        <v>11336</v>
      </c>
      <c r="H7189" s="149" t="s">
        <v>14079</v>
      </c>
      <c r="I7189" s="149" t="s">
        <v>14082</v>
      </c>
    </row>
    <row r="7190" spans="1:9" x14ac:dyDescent="0.2">
      <c r="A7190" s="149" t="s">
        <v>2920</v>
      </c>
      <c r="D7190" s="149" t="s">
        <v>14083</v>
      </c>
      <c r="E7190" s="149">
        <f t="shared" si="112"/>
        <v>33000303</v>
      </c>
      <c r="F7190" s="149" t="s">
        <v>1250</v>
      </c>
      <c r="G7190" s="149" t="s">
        <v>11336</v>
      </c>
      <c r="H7190" s="149" t="s">
        <v>14079</v>
      </c>
      <c r="I7190" s="149" t="s">
        <v>14084</v>
      </c>
    </row>
    <row r="7191" spans="1:9" x14ac:dyDescent="0.2">
      <c r="A7191" s="149" t="s">
        <v>2920</v>
      </c>
      <c r="D7191" s="149" t="s">
        <v>14085</v>
      </c>
      <c r="E7191" s="149">
        <f t="shared" si="112"/>
        <v>33000304</v>
      </c>
      <c r="F7191" s="149" t="s">
        <v>1250</v>
      </c>
      <c r="G7191" s="149" t="s">
        <v>11336</v>
      </c>
      <c r="H7191" s="149" t="s">
        <v>14079</v>
      </c>
      <c r="I7191" s="149" t="s">
        <v>14086</v>
      </c>
    </row>
    <row r="7192" spans="1:9" x14ac:dyDescent="0.2">
      <c r="A7192" s="149" t="s">
        <v>2920</v>
      </c>
      <c r="D7192" s="149" t="s">
        <v>14087</v>
      </c>
      <c r="E7192" s="149">
        <f t="shared" si="112"/>
        <v>33000305</v>
      </c>
      <c r="F7192" s="149" t="s">
        <v>1250</v>
      </c>
      <c r="G7192" s="149" t="s">
        <v>11336</v>
      </c>
      <c r="H7192" s="149" t="s">
        <v>14079</v>
      </c>
      <c r="I7192" s="149" t="s">
        <v>14088</v>
      </c>
    </row>
    <row r="7193" spans="1:9" x14ac:dyDescent="0.2">
      <c r="A7193" s="149" t="s">
        <v>2920</v>
      </c>
      <c r="D7193" s="149" t="s">
        <v>14089</v>
      </c>
      <c r="E7193" s="149">
        <f t="shared" si="112"/>
        <v>33000306</v>
      </c>
      <c r="F7193" s="149" t="s">
        <v>1250</v>
      </c>
      <c r="G7193" s="149" t="s">
        <v>11336</v>
      </c>
      <c r="H7193" s="149" t="s">
        <v>14079</v>
      </c>
      <c r="I7193" s="149" t="s">
        <v>14090</v>
      </c>
    </row>
    <row r="7194" spans="1:9" x14ac:dyDescent="0.2">
      <c r="A7194" s="149" t="s">
        <v>2920</v>
      </c>
      <c r="D7194" s="149" t="s">
        <v>14091</v>
      </c>
      <c r="E7194" s="149">
        <f t="shared" si="112"/>
        <v>33000307</v>
      </c>
      <c r="F7194" s="149" t="s">
        <v>1250</v>
      </c>
      <c r="G7194" s="149" t="s">
        <v>11336</v>
      </c>
      <c r="H7194" s="149" t="s">
        <v>14079</v>
      </c>
      <c r="I7194" s="149" t="s">
        <v>1273</v>
      </c>
    </row>
    <row r="7195" spans="1:9" x14ac:dyDescent="0.2">
      <c r="A7195" s="149" t="s">
        <v>2920</v>
      </c>
      <c r="D7195" s="149" t="s">
        <v>14092</v>
      </c>
      <c r="E7195" s="149">
        <f t="shared" si="112"/>
        <v>33000399</v>
      </c>
      <c r="F7195" s="149" t="s">
        <v>1250</v>
      </c>
      <c r="G7195" s="149" t="s">
        <v>11336</v>
      </c>
      <c r="H7195" s="149" t="s">
        <v>14079</v>
      </c>
      <c r="I7195" s="149" t="s">
        <v>6243</v>
      </c>
    </row>
    <row r="7196" spans="1:9" x14ac:dyDescent="0.2">
      <c r="A7196" s="149" t="s">
        <v>2920</v>
      </c>
      <c r="D7196" s="149" t="s">
        <v>14093</v>
      </c>
      <c r="E7196" s="149">
        <f t="shared" si="112"/>
        <v>33000499</v>
      </c>
      <c r="F7196" s="149" t="s">
        <v>1250</v>
      </c>
      <c r="G7196" s="149" t="s">
        <v>11336</v>
      </c>
      <c r="H7196" s="149" t="s">
        <v>14094</v>
      </c>
      <c r="I7196" s="149" t="s">
        <v>6243</v>
      </c>
    </row>
    <row r="7197" spans="1:9" x14ac:dyDescent="0.2">
      <c r="A7197" s="149" t="s">
        <v>2920</v>
      </c>
      <c r="D7197" s="149" t="s">
        <v>14095</v>
      </c>
      <c r="E7197" s="149">
        <f t="shared" si="112"/>
        <v>33000599</v>
      </c>
      <c r="F7197" s="149" t="s">
        <v>1250</v>
      </c>
      <c r="G7197" s="149" t="s">
        <v>11336</v>
      </c>
      <c r="H7197" s="149" t="s">
        <v>14094</v>
      </c>
      <c r="I7197" s="149" t="s">
        <v>6243</v>
      </c>
    </row>
    <row r="7198" spans="1:9" x14ac:dyDescent="0.2">
      <c r="A7198" s="149" t="s">
        <v>2920</v>
      </c>
      <c r="D7198" s="149" t="s">
        <v>14096</v>
      </c>
      <c r="E7198" s="149">
        <f t="shared" si="112"/>
        <v>33088801</v>
      </c>
      <c r="F7198" s="149" t="s">
        <v>1250</v>
      </c>
      <c r="G7198" s="149" t="s">
        <v>11336</v>
      </c>
      <c r="H7198" s="149" t="s">
        <v>6493</v>
      </c>
      <c r="I7198" s="149" t="s">
        <v>8831</v>
      </c>
    </row>
    <row r="7199" spans="1:9" x14ac:dyDescent="0.2">
      <c r="A7199" s="149" t="s">
        <v>2920</v>
      </c>
      <c r="D7199" s="149" t="s">
        <v>14097</v>
      </c>
      <c r="E7199" s="149">
        <f t="shared" si="112"/>
        <v>33088802</v>
      </c>
      <c r="F7199" s="149" t="s">
        <v>1250</v>
      </c>
      <c r="G7199" s="149" t="s">
        <v>11336</v>
      </c>
      <c r="H7199" s="149" t="s">
        <v>6493</v>
      </c>
      <c r="I7199" s="149" t="s">
        <v>8831</v>
      </c>
    </row>
    <row r="7200" spans="1:9" x14ac:dyDescent="0.2">
      <c r="A7200" s="149" t="s">
        <v>2920</v>
      </c>
      <c r="D7200" s="149" t="s">
        <v>14098</v>
      </c>
      <c r="E7200" s="149">
        <f t="shared" si="112"/>
        <v>33088803</v>
      </c>
      <c r="F7200" s="149" t="s">
        <v>1250</v>
      </c>
      <c r="G7200" s="149" t="s">
        <v>11336</v>
      </c>
      <c r="H7200" s="149" t="s">
        <v>6493</v>
      </c>
      <c r="I7200" s="149" t="s">
        <v>8831</v>
      </c>
    </row>
    <row r="7201" spans="1:9" x14ac:dyDescent="0.2">
      <c r="A7201" s="149" t="s">
        <v>2920</v>
      </c>
      <c r="D7201" s="149" t="s">
        <v>14099</v>
      </c>
      <c r="E7201" s="149">
        <f t="shared" si="112"/>
        <v>33088804</v>
      </c>
      <c r="F7201" s="149" t="s">
        <v>1250</v>
      </c>
      <c r="G7201" s="149" t="s">
        <v>11336</v>
      </c>
      <c r="H7201" s="149" t="s">
        <v>6493</v>
      </c>
      <c r="I7201" s="149" t="s">
        <v>8831</v>
      </c>
    </row>
    <row r="7202" spans="1:9" x14ac:dyDescent="0.2">
      <c r="A7202" s="149" t="s">
        <v>2920</v>
      </c>
      <c r="D7202" s="149" t="s">
        <v>14100</v>
      </c>
      <c r="E7202" s="149">
        <f t="shared" si="112"/>
        <v>33088805</v>
      </c>
      <c r="F7202" s="149" t="s">
        <v>1250</v>
      </c>
      <c r="G7202" s="149" t="s">
        <v>11336</v>
      </c>
      <c r="H7202" s="149" t="s">
        <v>6493</v>
      </c>
      <c r="I7202" s="149" t="s">
        <v>8831</v>
      </c>
    </row>
    <row r="7203" spans="1:9" x14ac:dyDescent="0.2">
      <c r="A7203" s="149" t="s">
        <v>2920</v>
      </c>
      <c r="D7203" s="149" t="s">
        <v>14101</v>
      </c>
      <c r="E7203" s="149">
        <f t="shared" si="112"/>
        <v>36000101</v>
      </c>
      <c r="F7203" s="149" t="s">
        <v>1250</v>
      </c>
      <c r="G7203" s="149" t="s">
        <v>14102</v>
      </c>
      <c r="H7203" s="149" t="s">
        <v>14103</v>
      </c>
      <c r="I7203" s="149" t="s">
        <v>14104</v>
      </c>
    </row>
    <row r="7204" spans="1:9" x14ac:dyDescent="0.2">
      <c r="A7204" s="149" t="s">
        <v>2920</v>
      </c>
      <c r="D7204" s="149" t="s">
        <v>14105</v>
      </c>
      <c r="E7204" s="149">
        <f t="shared" si="112"/>
        <v>38500101</v>
      </c>
      <c r="F7204" s="149" t="s">
        <v>1250</v>
      </c>
      <c r="G7204" s="149" t="s">
        <v>781</v>
      </c>
      <c r="H7204" s="149" t="s">
        <v>11376</v>
      </c>
      <c r="I7204" s="149" t="s">
        <v>11377</v>
      </c>
    </row>
    <row r="7205" spans="1:9" x14ac:dyDescent="0.2">
      <c r="A7205" s="149" t="s">
        <v>2920</v>
      </c>
      <c r="D7205" s="149" t="s">
        <v>11378</v>
      </c>
      <c r="E7205" s="149">
        <f t="shared" si="112"/>
        <v>38500102</v>
      </c>
      <c r="F7205" s="149" t="s">
        <v>1250</v>
      </c>
      <c r="G7205" s="149" t="s">
        <v>781</v>
      </c>
      <c r="H7205" s="149" t="s">
        <v>11376</v>
      </c>
      <c r="I7205" s="149" t="s">
        <v>11379</v>
      </c>
    </row>
    <row r="7206" spans="1:9" x14ac:dyDescent="0.2">
      <c r="A7206" s="149" t="s">
        <v>2920</v>
      </c>
      <c r="D7206" s="149" t="s">
        <v>11380</v>
      </c>
      <c r="E7206" s="149">
        <f t="shared" si="112"/>
        <v>38500110</v>
      </c>
      <c r="F7206" s="149" t="s">
        <v>1250</v>
      </c>
      <c r="G7206" s="149" t="s">
        <v>781</v>
      </c>
      <c r="H7206" s="149" t="s">
        <v>11376</v>
      </c>
      <c r="I7206" s="149" t="s">
        <v>9783</v>
      </c>
    </row>
    <row r="7207" spans="1:9" x14ac:dyDescent="0.2">
      <c r="A7207" s="149" t="s">
        <v>2920</v>
      </c>
      <c r="D7207" s="149" t="s">
        <v>11381</v>
      </c>
      <c r="E7207" s="149">
        <f t="shared" si="112"/>
        <v>39000189</v>
      </c>
      <c r="F7207" s="149" t="s">
        <v>1250</v>
      </c>
      <c r="G7207" s="149" t="s">
        <v>290</v>
      </c>
      <c r="H7207" s="149" t="s">
        <v>1407</v>
      </c>
      <c r="I7207" s="149" t="s">
        <v>2383</v>
      </c>
    </row>
    <row r="7208" spans="1:9" x14ac:dyDescent="0.2">
      <c r="A7208" s="149" t="s">
        <v>2920</v>
      </c>
      <c r="D7208" s="149" t="s">
        <v>11382</v>
      </c>
      <c r="E7208" s="149">
        <f t="shared" si="112"/>
        <v>39000199</v>
      </c>
      <c r="F7208" s="149" t="s">
        <v>1250</v>
      </c>
      <c r="G7208" s="149" t="s">
        <v>290</v>
      </c>
      <c r="H7208" s="149" t="s">
        <v>1407</v>
      </c>
      <c r="I7208" s="149" t="s">
        <v>2383</v>
      </c>
    </row>
    <row r="7209" spans="1:9" x14ac:dyDescent="0.2">
      <c r="A7209" s="149" t="s">
        <v>2920</v>
      </c>
      <c r="D7209" s="149" t="s">
        <v>11383</v>
      </c>
      <c r="E7209" s="149">
        <f t="shared" si="112"/>
        <v>39000201</v>
      </c>
      <c r="F7209" s="149" t="s">
        <v>1250</v>
      </c>
      <c r="G7209" s="149" t="s">
        <v>290</v>
      </c>
      <c r="H7209" s="149" t="s">
        <v>11384</v>
      </c>
      <c r="I7209" s="149" t="s">
        <v>11385</v>
      </c>
    </row>
    <row r="7210" spans="1:9" x14ac:dyDescent="0.2">
      <c r="A7210" s="149" t="s">
        <v>2920</v>
      </c>
      <c r="D7210" s="149" t="s">
        <v>11386</v>
      </c>
      <c r="E7210" s="149">
        <f t="shared" si="112"/>
        <v>39000203</v>
      </c>
      <c r="F7210" s="149" t="s">
        <v>1250</v>
      </c>
      <c r="G7210" s="149" t="s">
        <v>290</v>
      </c>
      <c r="H7210" s="149" t="s">
        <v>11384</v>
      </c>
      <c r="I7210" s="149" t="s">
        <v>11387</v>
      </c>
    </row>
    <row r="7211" spans="1:9" x14ac:dyDescent="0.2">
      <c r="A7211" s="149" t="s">
        <v>2920</v>
      </c>
      <c r="D7211" s="149" t="s">
        <v>11388</v>
      </c>
      <c r="E7211" s="149">
        <f t="shared" si="112"/>
        <v>39000288</v>
      </c>
      <c r="F7211" s="149" t="s">
        <v>1250</v>
      </c>
      <c r="G7211" s="149" t="s">
        <v>290</v>
      </c>
      <c r="H7211" s="149" t="s">
        <v>11384</v>
      </c>
      <c r="I7211" s="149" t="s">
        <v>11389</v>
      </c>
    </row>
    <row r="7212" spans="1:9" x14ac:dyDescent="0.2">
      <c r="A7212" s="149" t="s">
        <v>2920</v>
      </c>
      <c r="D7212" s="149" t="s">
        <v>11390</v>
      </c>
      <c r="E7212" s="149">
        <f t="shared" si="112"/>
        <v>39000289</v>
      </c>
      <c r="F7212" s="149" t="s">
        <v>1250</v>
      </c>
      <c r="G7212" s="149" t="s">
        <v>290</v>
      </c>
      <c r="H7212" s="149" t="s">
        <v>11384</v>
      </c>
      <c r="I7212" s="149" t="s">
        <v>11391</v>
      </c>
    </row>
    <row r="7213" spans="1:9" x14ac:dyDescent="0.2">
      <c r="A7213" s="149" t="s">
        <v>2920</v>
      </c>
      <c r="D7213" s="149" t="s">
        <v>11392</v>
      </c>
      <c r="E7213" s="149">
        <f t="shared" si="112"/>
        <v>39000299</v>
      </c>
      <c r="F7213" s="149" t="s">
        <v>1250</v>
      </c>
      <c r="G7213" s="149" t="s">
        <v>290</v>
      </c>
      <c r="H7213" s="149" t="s">
        <v>11384</v>
      </c>
      <c r="I7213" s="149" t="s">
        <v>11391</v>
      </c>
    </row>
    <row r="7214" spans="1:9" x14ac:dyDescent="0.2">
      <c r="A7214" s="149" t="s">
        <v>2920</v>
      </c>
      <c r="D7214" s="149" t="s">
        <v>11393</v>
      </c>
      <c r="E7214" s="149">
        <f t="shared" si="112"/>
        <v>39000389</v>
      </c>
      <c r="F7214" s="149" t="s">
        <v>1250</v>
      </c>
      <c r="G7214" s="149" t="s">
        <v>290</v>
      </c>
      <c r="H7214" s="149" t="s">
        <v>1521</v>
      </c>
      <c r="I7214" s="149" t="s">
        <v>2383</v>
      </c>
    </row>
    <row r="7215" spans="1:9" x14ac:dyDescent="0.2">
      <c r="A7215" s="149" t="s">
        <v>2920</v>
      </c>
      <c r="D7215" s="149" t="s">
        <v>11394</v>
      </c>
      <c r="E7215" s="149">
        <f t="shared" si="112"/>
        <v>39000399</v>
      </c>
      <c r="F7215" s="149" t="s">
        <v>1250</v>
      </c>
      <c r="G7215" s="149" t="s">
        <v>290</v>
      </c>
      <c r="H7215" s="149" t="s">
        <v>1521</v>
      </c>
      <c r="I7215" s="149" t="s">
        <v>2383</v>
      </c>
    </row>
    <row r="7216" spans="1:9" x14ac:dyDescent="0.2">
      <c r="A7216" s="149" t="s">
        <v>2920</v>
      </c>
      <c r="D7216" s="149" t="s">
        <v>11395</v>
      </c>
      <c r="E7216" s="149">
        <f t="shared" si="112"/>
        <v>39000402</v>
      </c>
      <c r="F7216" s="149" t="s">
        <v>1250</v>
      </c>
      <c r="G7216" s="149" t="s">
        <v>290</v>
      </c>
      <c r="H7216" s="149" t="s">
        <v>1421</v>
      </c>
      <c r="I7216" s="149" t="s">
        <v>11396</v>
      </c>
    </row>
    <row r="7217" spans="1:12" x14ac:dyDescent="0.2">
      <c r="A7217" s="149" t="s">
        <v>2920</v>
      </c>
      <c r="D7217" s="149" t="s">
        <v>11397</v>
      </c>
      <c r="E7217" s="149">
        <f t="shared" si="112"/>
        <v>39000403</v>
      </c>
      <c r="F7217" s="149" t="s">
        <v>1250</v>
      </c>
      <c r="G7217" s="149" t="s">
        <v>290</v>
      </c>
      <c r="H7217" s="149" t="s">
        <v>1421</v>
      </c>
      <c r="I7217" s="149" t="s">
        <v>7034</v>
      </c>
    </row>
    <row r="7218" spans="1:12" x14ac:dyDescent="0.2">
      <c r="A7218" s="149" t="s">
        <v>2920</v>
      </c>
      <c r="D7218" s="149" t="s">
        <v>11398</v>
      </c>
      <c r="E7218" s="149">
        <f t="shared" si="112"/>
        <v>39000489</v>
      </c>
      <c r="F7218" s="149" t="s">
        <v>1250</v>
      </c>
      <c r="G7218" s="149" t="s">
        <v>290</v>
      </c>
      <c r="H7218" s="149" t="s">
        <v>1421</v>
      </c>
      <c r="I7218" s="149" t="s">
        <v>2383</v>
      </c>
    </row>
    <row r="7219" spans="1:12" x14ac:dyDescent="0.2">
      <c r="A7219" s="149" t="s">
        <v>2920</v>
      </c>
      <c r="D7219" s="149" t="s">
        <v>11399</v>
      </c>
      <c r="E7219" s="149">
        <f t="shared" si="112"/>
        <v>39000499</v>
      </c>
      <c r="F7219" s="149" t="s">
        <v>1250</v>
      </c>
      <c r="G7219" s="149" t="s">
        <v>290</v>
      </c>
      <c r="H7219" s="149" t="s">
        <v>1421</v>
      </c>
      <c r="I7219" s="149" t="s">
        <v>2383</v>
      </c>
    </row>
    <row r="7220" spans="1:12" x14ac:dyDescent="0.2">
      <c r="A7220" s="149" t="s">
        <v>2920</v>
      </c>
      <c r="D7220" s="149" t="s">
        <v>11400</v>
      </c>
      <c r="E7220" s="149">
        <f t="shared" si="112"/>
        <v>39000501</v>
      </c>
      <c r="F7220" s="149" t="s">
        <v>1250</v>
      </c>
      <c r="G7220" s="149" t="s">
        <v>290</v>
      </c>
      <c r="H7220" s="149" t="s">
        <v>1414</v>
      </c>
      <c r="I7220" s="149" t="s">
        <v>11401</v>
      </c>
    </row>
    <row r="7221" spans="1:12" x14ac:dyDescent="0.2">
      <c r="A7221" s="149" t="s">
        <v>2920</v>
      </c>
      <c r="D7221" s="149" t="s">
        <v>11402</v>
      </c>
      <c r="E7221" s="149">
        <f t="shared" si="112"/>
        <v>39000502</v>
      </c>
      <c r="F7221" s="149" t="s">
        <v>1250</v>
      </c>
      <c r="G7221" s="149" t="s">
        <v>290</v>
      </c>
      <c r="H7221" s="149" t="s">
        <v>1414</v>
      </c>
      <c r="I7221" s="149" t="s">
        <v>11396</v>
      </c>
    </row>
    <row r="7222" spans="1:12" x14ac:dyDescent="0.2">
      <c r="A7222" s="149" t="s">
        <v>2920</v>
      </c>
      <c r="D7222" s="149" t="s">
        <v>11403</v>
      </c>
      <c r="E7222" s="149">
        <f t="shared" si="112"/>
        <v>39000503</v>
      </c>
      <c r="F7222" s="149" t="s">
        <v>1250</v>
      </c>
      <c r="G7222" s="149" t="s">
        <v>290</v>
      </c>
      <c r="H7222" s="149" t="s">
        <v>1414</v>
      </c>
      <c r="I7222" s="149" t="s">
        <v>7034</v>
      </c>
    </row>
    <row r="7223" spans="1:12" x14ac:dyDescent="0.2">
      <c r="A7223" s="149" t="s">
        <v>2920</v>
      </c>
      <c r="B7223" s="152" t="s">
        <v>2902</v>
      </c>
      <c r="C7223" s="149" t="s">
        <v>11404</v>
      </c>
      <c r="D7223" s="149" t="s">
        <v>11405</v>
      </c>
      <c r="E7223" s="149">
        <f t="shared" si="112"/>
        <v>39000589</v>
      </c>
      <c r="F7223" s="149" t="s">
        <v>1250</v>
      </c>
      <c r="G7223" s="149" t="s">
        <v>290</v>
      </c>
      <c r="H7223" s="149" t="s">
        <v>1414</v>
      </c>
      <c r="I7223" s="149" t="s">
        <v>2383</v>
      </c>
    </row>
    <row r="7224" spans="1:12" x14ac:dyDescent="0.2">
      <c r="A7224" s="149" t="s">
        <v>2920</v>
      </c>
      <c r="D7224" s="149" t="s">
        <v>11406</v>
      </c>
      <c r="E7224" s="149">
        <f t="shared" si="112"/>
        <v>39000598</v>
      </c>
      <c r="F7224" s="149" t="s">
        <v>1250</v>
      </c>
      <c r="G7224" s="149" t="s">
        <v>290</v>
      </c>
      <c r="H7224" s="149" t="s">
        <v>1414</v>
      </c>
      <c r="I7224" s="149" t="s">
        <v>11407</v>
      </c>
      <c r="K7224" s="151"/>
      <c r="L7224" s="149"/>
    </row>
    <row r="7225" spans="1:12" x14ac:dyDescent="0.2">
      <c r="A7225" s="149" t="s">
        <v>2920</v>
      </c>
      <c r="D7225" s="149" t="s">
        <v>11404</v>
      </c>
      <c r="E7225" s="149">
        <f t="shared" si="112"/>
        <v>39000599</v>
      </c>
      <c r="F7225" s="149" t="s">
        <v>1250</v>
      </c>
      <c r="G7225" s="149" t="s">
        <v>290</v>
      </c>
      <c r="H7225" s="149" t="s">
        <v>1414</v>
      </c>
      <c r="I7225" s="149" t="s">
        <v>2383</v>
      </c>
    </row>
    <row r="7226" spans="1:12" x14ac:dyDescent="0.2">
      <c r="A7226" s="149" t="s">
        <v>2920</v>
      </c>
      <c r="D7226" s="149" t="s">
        <v>11408</v>
      </c>
      <c r="E7226" s="149">
        <f t="shared" si="112"/>
        <v>39000602</v>
      </c>
      <c r="F7226" s="149" t="s">
        <v>1250</v>
      </c>
      <c r="G7226" s="149" t="s">
        <v>290</v>
      </c>
      <c r="H7226" s="149" t="s">
        <v>1423</v>
      </c>
      <c r="I7226" s="149" t="s">
        <v>11396</v>
      </c>
    </row>
    <row r="7227" spans="1:12" x14ac:dyDescent="0.2">
      <c r="A7227" s="149" t="s">
        <v>2920</v>
      </c>
      <c r="D7227" s="149" t="s">
        <v>11409</v>
      </c>
      <c r="E7227" s="149">
        <f t="shared" si="112"/>
        <v>39000603</v>
      </c>
      <c r="F7227" s="149" t="s">
        <v>1250</v>
      </c>
      <c r="G7227" s="149" t="s">
        <v>290</v>
      </c>
      <c r="H7227" s="149" t="s">
        <v>1423</v>
      </c>
      <c r="I7227" s="149" t="s">
        <v>7034</v>
      </c>
    </row>
    <row r="7228" spans="1:12" x14ac:dyDescent="0.2">
      <c r="A7228" s="149" t="s">
        <v>2920</v>
      </c>
      <c r="D7228" s="149" t="s">
        <v>14131</v>
      </c>
      <c r="E7228" s="149">
        <f t="shared" si="112"/>
        <v>39000605</v>
      </c>
      <c r="F7228" s="149" t="s">
        <v>1250</v>
      </c>
      <c r="G7228" s="149" t="s">
        <v>290</v>
      </c>
      <c r="H7228" s="149" t="s">
        <v>1423</v>
      </c>
      <c r="I7228" s="149" t="s">
        <v>14132</v>
      </c>
    </row>
    <row r="7229" spans="1:12" x14ac:dyDescent="0.2">
      <c r="A7229" s="149" t="s">
        <v>2920</v>
      </c>
      <c r="D7229" s="149" t="s">
        <v>14133</v>
      </c>
      <c r="E7229" s="149">
        <f t="shared" si="112"/>
        <v>39000689</v>
      </c>
      <c r="F7229" s="149" t="s">
        <v>1250</v>
      </c>
      <c r="G7229" s="149" t="s">
        <v>290</v>
      </c>
      <c r="H7229" s="149" t="s">
        <v>1423</v>
      </c>
      <c r="I7229" s="149" t="s">
        <v>2383</v>
      </c>
    </row>
    <row r="7230" spans="1:12" x14ac:dyDescent="0.2">
      <c r="A7230" s="149" t="s">
        <v>2920</v>
      </c>
      <c r="D7230" s="149" t="s">
        <v>14157</v>
      </c>
      <c r="E7230" s="149">
        <f t="shared" si="112"/>
        <v>39000699</v>
      </c>
      <c r="F7230" s="149" t="s">
        <v>1250</v>
      </c>
      <c r="G7230" s="149" t="s">
        <v>290</v>
      </c>
      <c r="H7230" s="149" t="s">
        <v>1423</v>
      </c>
      <c r="I7230" s="149" t="s">
        <v>2383</v>
      </c>
    </row>
    <row r="7231" spans="1:12" x14ac:dyDescent="0.2">
      <c r="A7231" s="149" t="s">
        <v>2920</v>
      </c>
      <c r="D7231" s="149" t="s">
        <v>14158</v>
      </c>
      <c r="E7231" s="149">
        <f t="shared" si="112"/>
        <v>39000701</v>
      </c>
      <c r="F7231" s="149" t="s">
        <v>1250</v>
      </c>
      <c r="G7231" s="149" t="s">
        <v>290</v>
      </c>
      <c r="H7231" s="149" t="s">
        <v>1434</v>
      </c>
      <c r="I7231" s="149" t="s">
        <v>14159</v>
      </c>
    </row>
    <row r="7232" spans="1:12" x14ac:dyDescent="0.2">
      <c r="A7232" s="149" t="s">
        <v>2920</v>
      </c>
      <c r="D7232" s="149" t="s">
        <v>14160</v>
      </c>
      <c r="E7232" s="149">
        <f t="shared" si="112"/>
        <v>39000702</v>
      </c>
      <c r="F7232" s="149" t="s">
        <v>1250</v>
      </c>
      <c r="G7232" s="149" t="s">
        <v>290</v>
      </c>
      <c r="H7232" s="149" t="s">
        <v>1434</v>
      </c>
      <c r="I7232" s="149" t="s">
        <v>3042</v>
      </c>
    </row>
    <row r="7233" spans="1:9" x14ac:dyDescent="0.2">
      <c r="A7233" s="149" t="s">
        <v>2920</v>
      </c>
      <c r="D7233" s="149" t="s">
        <v>14161</v>
      </c>
      <c r="E7233" s="149">
        <f t="shared" si="112"/>
        <v>39000788</v>
      </c>
      <c r="F7233" s="149" t="s">
        <v>1250</v>
      </c>
      <c r="G7233" s="149" t="s">
        <v>290</v>
      </c>
      <c r="H7233" s="149" t="s">
        <v>1434</v>
      </c>
      <c r="I7233" s="149" t="s">
        <v>2383</v>
      </c>
    </row>
    <row r="7234" spans="1:9" x14ac:dyDescent="0.2">
      <c r="A7234" s="149" t="s">
        <v>2920</v>
      </c>
      <c r="D7234" s="149" t="s">
        <v>14162</v>
      </c>
      <c r="E7234" s="149">
        <f t="shared" ref="E7234:E7297" si="113">VALUE(D7234)</f>
        <v>39000789</v>
      </c>
      <c r="F7234" s="149" t="s">
        <v>1250</v>
      </c>
      <c r="G7234" s="149" t="s">
        <v>290</v>
      </c>
      <c r="H7234" s="149" t="s">
        <v>1434</v>
      </c>
      <c r="I7234" s="149" t="s">
        <v>3042</v>
      </c>
    </row>
    <row r="7235" spans="1:9" x14ac:dyDescent="0.2">
      <c r="A7235" s="149" t="s">
        <v>2920</v>
      </c>
      <c r="D7235" s="149" t="s">
        <v>14163</v>
      </c>
      <c r="E7235" s="149">
        <f t="shared" si="113"/>
        <v>39000797</v>
      </c>
      <c r="F7235" s="149" t="s">
        <v>1250</v>
      </c>
      <c r="G7235" s="149" t="s">
        <v>290</v>
      </c>
      <c r="H7235" s="149" t="s">
        <v>1434</v>
      </c>
      <c r="I7235" s="149" t="s">
        <v>2383</v>
      </c>
    </row>
    <row r="7236" spans="1:9" x14ac:dyDescent="0.2">
      <c r="A7236" s="149" t="s">
        <v>2920</v>
      </c>
      <c r="D7236" s="149" t="s">
        <v>14164</v>
      </c>
      <c r="E7236" s="149">
        <f t="shared" si="113"/>
        <v>39000798</v>
      </c>
      <c r="F7236" s="149" t="s">
        <v>1250</v>
      </c>
      <c r="G7236" s="149" t="s">
        <v>290</v>
      </c>
      <c r="H7236" s="149" t="s">
        <v>1434</v>
      </c>
      <c r="I7236" s="149" t="s">
        <v>2383</v>
      </c>
    </row>
    <row r="7237" spans="1:9" x14ac:dyDescent="0.2">
      <c r="A7237" s="149" t="s">
        <v>2920</v>
      </c>
      <c r="D7237" s="149" t="s">
        <v>14165</v>
      </c>
      <c r="E7237" s="149">
        <f t="shared" si="113"/>
        <v>39000799</v>
      </c>
      <c r="F7237" s="149" t="s">
        <v>1250</v>
      </c>
      <c r="G7237" s="149" t="s">
        <v>290</v>
      </c>
      <c r="H7237" s="149" t="s">
        <v>1434</v>
      </c>
      <c r="I7237" s="149" t="s">
        <v>2383</v>
      </c>
    </row>
    <row r="7238" spans="1:9" x14ac:dyDescent="0.2">
      <c r="A7238" s="149" t="s">
        <v>2920</v>
      </c>
      <c r="D7238" s="149" t="s">
        <v>14166</v>
      </c>
      <c r="E7238" s="149">
        <f t="shared" si="113"/>
        <v>39000801</v>
      </c>
      <c r="F7238" s="149" t="s">
        <v>1250</v>
      </c>
      <c r="G7238" s="149" t="s">
        <v>290</v>
      </c>
      <c r="H7238" s="149" t="s">
        <v>1524</v>
      </c>
      <c r="I7238" s="149" t="s">
        <v>14167</v>
      </c>
    </row>
    <row r="7239" spans="1:9" x14ac:dyDescent="0.2">
      <c r="A7239" s="149" t="s">
        <v>2920</v>
      </c>
      <c r="D7239" s="149" t="s">
        <v>14168</v>
      </c>
      <c r="E7239" s="149">
        <f t="shared" si="113"/>
        <v>39000889</v>
      </c>
      <c r="F7239" s="149" t="s">
        <v>1250</v>
      </c>
      <c r="G7239" s="149" t="s">
        <v>290</v>
      </c>
      <c r="H7239" s="149" t="s">
        <v>1524</v>
      </c>
      <c r="I7239" s="149" t="s">
        <v>2383</v>
      </c>
    </row>
    <row r="7240" spans="1:9" x14ac:dyDescent="0.2">
      <c r="A7240" s="149" t="s">
        <v>2920</v>
      </c>
      <c r="D7240" s="149" t="s">
        <v>14169</v>
      </c>
      <c r="E7240" s="149">
        <f t="shared" si="113"/>
        <v>39000899</v>
      </c>
      <c r="F7240" s="149" t="s">
        <v>1250</v>
      </c>
      <c r="G7240" s="149" t="s">
        <v>290</v>
      </c>
      <c r="H7240" s="149" t="s">
        <v>1524</v>
      </c>
      <c r="I7240" s="149" t="s">
        <v>14170</v>
      </c>
    </row>
    <row r="7241" spans="1:9" x14ac:dyDescent="0.2">
      <c r="A7241" s="149" t="s">
        <v>2920</v>
      </c>
      <c r="D7241" s="149" t="s">
        <v>14171</v>
      </c>
      <c r="E7241" s="149">
        <f t="shared" si="113"/>
        <v>39000989</v>
      </c>
      <c r="F7241" s="149" t="s">
        <v>1250</v>
      </c>
      <c r="G7241" s="149" t="s">
        <v>290</v>
      </c>
      <c r="H7241" s="149" t="s">
        <v>1429</v>
      </c>
      <c r="I7241" s="149" t="s">
        <v>2383</v>
      </c>
    </row>
    <row r="7242" spans="1:9" x14ac:dyDescent="0.2">
      <c r="A7242" s="149" t="s">
        <v>2920</v>
      </c>
      <c r="D7242" s="149" t="s">
        <v>14172</v>
      </c>
      <c r="E7242" s="149">
        <f t="shared" si="113"/>
        <v>39000999</v>
      </c>
      <c r="F7242" s="149" t="s">
        <v>1250</v>
      </c>
      <c r="G7242" s="149" t="s">
        <v>290</v>
      </c>
      <c r="H7242" s="149" t="s">
        <v>1429</v>
      </c>
      <c r="I7242" s="149" t="s">
        <v>14173</v>
      </c>
    </row>
    <row r="7243" spans="1:9" x14ac:dyDescent="0.2">
      <c r="A7243" s="149" t="s">
        <v>2920</v>
      </c>
      <c r="D7243" s="149" t="s">
        <v>14174</v>
      </c>
      <c r="E7243" s="149">
        <f t="shared" si="113"/>
        <v>39001089</v>
      </c>
      <c r="F7243" s="149" t="s">
        <v>1250</v>
      </c>
      <c r="G7243" s="149" t="s">
        <v>290</v>
      </c>
      <c r="H7243" s="149" t="s">
        <v>15222</v>
      </c>
      <c r="I7243" s="149" t="s">
        <v>2383</v>
      </c>
    </row>
    <row r="7244" spans="1:9" x14ac:dyDescent="0.2">
      <c r="A7244" s="149" t="s">
        <v>2920</v>
      </c>
      <c r="D7244" s="149" t="s">
        <v>14175</v>
      </c>
      <c r="E7244" s="149">
        <f t="shared" si="113"/>
        <v>39001099</v>
      </c>
      <c r="F7244" s="149" t="s">
        <v>1250</v>
      </c>
      <c r="G7244" s="149" t="s">
        <v>290</v>
      </c>
      <c r="H7244" s="149" t="s">
        <v>15222</v>
      </c>
      <c r="I7244" s="149" t="s">
        <v>2383</v>
      </c>
    </row>
    <row r="7245" spans="1:9" x14ac:dyDescent="0.2">
      <c r="A7245" s="149" t="s">
        <v>2920</v>
      </c>
      <c r="D7245" s="149" t="s">
        <v>14176</v>
      </c>
      <c r="E7245" s="149">
        <f t="shared" si="113"/>
        <v>39001289</v>
      </c>
      <c r="F7245" s="149" t="s">
        <v>1250</v>
      </c>
      <c r="G7245" s="149" t="s">
        <v>290</v>
      </c>
      <c r="H7245" s="149" t="s">
        <v>3077</v>
      </c>
      <c r="I7245" s="149" t="s">
        <v>14177</v>
      </c>
    </row>
    <row r="7246" spans="1:9" x14ac:dyDescent="0.2">
      <c r="A7246" s="149" t="s">
        <v>2920</v>
      </c>
      <c r="D7246" s="149" t="s">
        <v>14178</v>
      </c>
      <c r="E7246" s="149">
        <f t="shared" si="113"/>
        <v>39001299</v>
      </c>
      <c r="F7246" s="149" t="s">
        <v>1250</v>
      </c>
      <c r="G7246" s="149" t="s">
        <v>290</v>
      </c>
      <c r="H7246" s="149" t="s">
        <v>3077</v>
      </c>
      <c r="I7246" s="149" t="s">
        <v>2383</v>
      </c>
    </row>
    <row r="7247" spans="1:9" x14ac:dyDescent="0.2">
      <c r="A7247" s="149" t="s">
        <v>2920</v>
      </c>
      <c r="D7247" s="149" t="s">
        <v>14179</v>
      </c>
      <c r="E7247" s="149">
        <f t="shared" si="113"/>
        <v>39001385</v>
      </c>
      <c r="F7247" s="149" t="s">
        <v>1250</v>
      </c>
      <c r="G7247" s="149" t="s">
        <v>290</v>
      </c>
      <c r="H7247" s="149" t="s">
        <v>3092</v>
      </c>
      <c r="I7247" s="149" t="s">
        <v>14180</v>
      </c>
    </row>
    <row r="7248" spans="1:9" x14ac:dyDescent="0.2">
      <c r="A7248" s="149" t="s">
        <v>2920</v>
      </c>
      <c r="D7248" s="149" t="s">
        <v>14181</v>
      </c>
      <c r="E7248" s="149">
        <f t="shared" si="113"/>
        <v>39001389</v>
      </c>
      <c r="F7248" s="149" t="s">
        <v>1250</v>
      </c>
      <c r="G7248" s="149" t="s">
        <v>290</v>
      </c>
      <c r="H7248" s="149" t="s">
        <v>3092</v>
      </c>
      <c r="I7248" s="149" t="s">
        <v>2383</v>
      </c>
    </row>
    <row r="7249" spans="1:12" x14ac:dyDescent="0.2">
      <c r="A7249" s="149" t="s">
        <v>2920</v>
      </c>
      <c r="D7249" s="149" t="s">
        <v>14182</v>
      </c>
      <c r="E7249" s="149">
        <f t="shared" si="113"/>
        <v>39001399</v>
      </c>
      <c r="F7249" s="149" t="s">
        <v>1250</v>
      </c>
      <c r="G7249" s="149" t="s">
        <v>290</v>
      </c>
      <c r="H7249" s="149" t="s">
        <v>3092</v>
      </c>
      <c r="I7249" s="149" t="s">
        <v>2383</v>
      </c>
    </row>
    <row r="7250" spans="1:12" x14ac:dyDescent="0.2">
      <c r="A7250" s="149" t="s">
        <v>2920</v>
      </c>
      <c r="D7250" s="149" t="s">
        <v>14183</v>
      </c>
      <c r="E7250" s="149">
        <f t="shared" si="113"/>
        <v>39090001</v>
      </c>
      <c r="F7250" s="149" t="s">
        <v>1250</v>
      </c>
      <c r="G7250" s="149" t="s">
        <v>290</v>
      </c>
      <c r="H7250" s="149" t="s">
        <v>14184</v>
      </c>
      <c r="I7250" s="149" t="s">
        <v>14185</v>
      </c>
    </row>
    <row r="7251" spans="1:12" x14ac:dyDescent="0.2">
      <c r="A7251" s="149" t="s">
        <v>2920</v>
      </c>
      <c r="D7251" s="149" t="s">
        <v>14186</v>
      </c>
      <c r="E7251" s="149">
        <f t="shared" si="113"/>
        <v>39090002</v>
      </c>
      <c r="F7251" s="149" t="s">
        <v>1250</v>
      </c>
      <c r="G7251" s="149" t="s">
        <v>290</v>
      </c>
      <c r="H7251" s="149" t="s">
        <v>14184</v>
      </c>
      <c r="I7251" s="149" t="s">
        <v>16830</v>
      </c>
    </row>
    <row r="7252" spans="1:12" x14ac:dyDescent="0.2">
      <c r="A7252" s="149" t="s">
        <v>2920</v>
      </c>
      <c r="D7252" s="149" t="s">
        <v>16831</v>
      </c>
      <c r="E7252" s="149">
        <f t="shared" si="113"/>
        <v>39090003</v>
      </c>
      <c r="F7252" s="149" t="s">
        <v>1250</v>
      </c>
      <c r="G7252" s="149" t="s">
        <v>290</v>
      </c>
      <c r="H7252" s="149" t="s">
        <v>14184</v>
      </c>
      <c r="I7252" s="149" t="s">
        <v>16832</v>
      </c>
    </row>
    <row r="7253" spans="1:12" x14ac:dyDescent="0.2">
      <c r="A7253" s="149" t="s">
        <v>2920</v>
      </c>
      <c r="D7253" s="149" t="s">
        <v>16833</v>
      </c>
      <c r="E7253" s="149">
        <f t="shared" si="113"/>
        <v>39090004</v>
      </c>
      <c r="F7253" s="149" t="s">
        <v>1250</v>
      </c>
      <c r="G7253" s="149" t="s">
        <v>290</v>
      </c>
      <c r="H7253" s="149" t="s">
        <v>14184</v>
      </c>
      <c r="I7253" s="149" t="s">
        <v>16834</v>
      </c>
    </row>
    <row r="7254" spans="1:12" x14ac:dyDescent="0.2">
      <c r="A7254" s="149" t="s">
        <v>2920</v>
      </c>
      <c r="D7254" s="149" t="s">
        <v>16835</v>
      </c>
      <c r="E7254" s="149">
        <f t="shared" si="113"/>
        <v>39090005</v>
      </c>
      <c r="F7254" s="149" t="s">
        <v>1250</v>
      </c>
      <c r="G7254" s="149" t="s">
        <v>290</v>
      </c>
      <c r="H7254" s="149" t="s">
        <v>14184</v>
      </c>
      <c r="I7254" s="149" t="s">
        <v>16836</v>
      </c>
      <c r="K7254" s="151"/>
      <c r="L7254" s="149"/>
    </row>
    <row r="7255" spans="1:12" x14ac:dyDescent="0.2">
      <c r="A7255" s="149" t="s">
        <v>2920</v>
      </c>
      <c r="D7255" s="149" t="s">
        <v>16837</v>
      </c>
      <c r="E7255" s="149">
        <f t="shared" si="113"/>
        <v>39090006</v>
      </c>
      <c r="F7255" s="149" t="s">
        <v>1250</v>
      </c>
      <c r="G7255" s="149" t="s">
        <v>290</v>
      </c>
      <c r="H7255" s="149" t="s">
        <v>14184</v>
      </c>
      <c r="I7255" s="149" t="s">
        <v>16838</v>
      </c>
      <c r="K7255" s="151"/>
      <c r="L7255" s="149"/>
    </row>
    <row r="7256" spans="1:12" x14ac:dyDescent="0.2">
      <c r="A7256" s="149" t="s">
        <v>2920</v>
      </c>
      <c r="D7256" s="149" t="s">
        <v>16839</v>
      </c>
      <c r="E7256" s="149">
        <f t="shared" si="113"/>
        <v>39090007</v>
      </c>
      <c r="F7256" s="149" t="s">
        <v>1250</v>
      </c>
      <c r="G7256" s="149" t="s">
        <v>290</v>
      </c>
      <c r="H7256" s="149" t="s">
        <v>14184</v>
      </c>
      <c r="I7256" s="149" t="s">
        <v>16840</v>
      </c>
    </row>
    <row r="7257" spans="1:12" x14ac:dyDescent="0.2">
      <c r="A7257" s="149" t="s">
        <v>2920</v>
      </c>
      <c r="D7257" s="149" t="s">
        <v>16841</v>
      </c>
      <c r="E7257" s="149">
        <f t="shared" si="113"/>
        <v>39090008</v>
      </c>
      <c r="F7257" s="149" t="s">
        <v>1250</v>
      </c>
      <c r="G7257" s="149" t="s">
        <v>290</v>
      </c>
      <c r="H7257" s="149" t="s">
        <v>14184</v>
      </c>
      <c r="I7257" s="149" t="s">
        <v>16842</v>
      </c>
    </row>
    <row r="7258" spans="1:12" x14ac:dyDescent="0.2">
      <c r="A7258" s="149" t="s">
        <v>2920</v>
      </c>
      <c r="D7258" s="149" t="s">
        <v>16843</v>
      </c>
      <c r="E7258" s="149">
        <f t="shared" si="113"/>
        <v>39090009</v>
      </c>
      <c r="F7258" s="149" t="s">
        <v>1250</v>
      </c>
      <c r="G7258" s="149" t="s">
        <v>290</v>
      </c>
      <c r="H7258" s="149" t="s">
        <v>14184</v>
      </c>
      <c r="I7258" s="149" t="s">
        <v>16844</v>
      </c>
    </row>
    <row r="7259" spans="1:12" x14ac:dyDescent="0.2">
      <c r="A7259" s="149" t="s">
        <v>2920</v>
      </c>
      <c r="D7259" s="149" t="s">
        <v>16845</v>
      </c>
      <c r="E7259" s="149">
        <f t="shared" si="113"/>
        <v>39090010</v>
      </c>
      <c r="F7259" s="149" t="s">
        <v>1250</v>
      </c>
      <c r="G7259" s="149" t="s">
        <v>290</v>
      </c>
      <c r="H7259" s="149" t="s">
        <v>14184</v>
      </c>
      <c r="I7259" s="149" t="s">
        <v>16846</v>
      </c>
    </row>
    <row r="7260" spans="1:12" x14ac:dyDescent="0.2">
      <c r="A7260" s="149" t="s">
        <v>2920</v>
      </c>
      <c r="D7260" s="149" t="s">
        <v>16847</v>
      </c>
      <c r="E7260" s="149">
        <f t="shared" si="113"/>
        <v>39090011</v>
      </c>
      <c r="F7260" s="149" t="s">
        <v>1250</v>
      </c>
      <c r="G7260" s="149" t="s">
        <v>290</v>
      </c>
      <c r="H7260" s="149" t="s">
        <v>14184</v>
      </c>
      <c r="I7260" s="149" t="s">
        <v>16848</v>
      </c>
    </row>
    <row r="7261" spans="1:12" x14ac:dyDescent="0.2">
      <c r="A7261" s="149" t="s">
        <v>2920</v>
      </c>
      <c r="D7261" s="149" t="s">
        <v>16849</v>
      </c>
      <c r="E7261" s="149">
        <f t="shared" si="113"/>
        <v>39090012</v>
      </c>
      <c r="F7261" s="149" t="s">
        <v>1250</v>
      </c>
      <c r="G7261" s="149" t="s">
        <v>290</v>
      </c>
      <c r="H7261" s="149" t="s">
        <v>14184</v>
      </c>
      <c r="I7261" s="149" t="s">
        <v>16850</v>
      </c>
    </row>
    <row r="7262" spans="1:12" x14ac:dyDescent="0.2">
      <c r="A7262" s="149" t="s">
        <v>2920</v>
      </c>
      <c r="D7262" s="149" t="s">
        <v>16851</v>
      </c>
      <c r="E7262" s="149">
        <f t="shared" si="113"/>
        <v>39091001</v>
      </c>
      <c r="F7262" s="149" t="s">
        <v>1250</v>
      </c>
      <c r="G7262" s="149" t="s">
        <v>290</v>
      </c>
      <c r="H7262" s="149" t="s">
        <v>16852</v>
      </c>
      <c r="I7262" s="149" t="s">
        <v>16853</v>
      </c>
    </row>
    <row r="7263" spans="1:12" x14ac:dyDescent="0.2">
      <c r="A7263" s="149" t="s">
        <v>2920</v>
      </c>
      <c r="D7263" s="149" t="s">
        <v>16854</v>
      </c>
      <c r="E7263" s="149">
        <f t="shared" si="113"/>
        <v>39091002</v>
      </c>
      <c r="F7263" s="149" t="s">
        <v>1250</v>
      </c>
      <c r="G7263" s="149" t="s">
        <v>290</v>
      </c>
      <c r="H7263" s="149" t="s">
        <v>16852</v>
      </c>
      <c r="I7263" s="149" t="s">
        <v>16855</v>
      </c>
    </row>
    <row r="7264" spans="1:12" x14ac:dyDescent="0.2">
      <c r="A7264" s="149" t="s">
        <v>2920</v>
      </c>
      <c r="D7264" s="149" t="s">
        <v>16856</v>
      </c>
      <c r="E7264" s="149">
        <f t="shared" si="113"/>
        <v>39091003</v>
      </c>
      <c r="F7264" s="149" t="s">
        <v>1250</v>
      </c>
      <c r="G7264" s="149" t="s">
        <v>290</v>
      </c>
      <c r="H7264" s="149" t="s">
        <v>16852</v>
      </c>
      <c r="I7264" s="149" t="s">
        <v>16857</v>
      </c>
    </row>
    <row r="7265" spans="1:12" x14ac:dyDescent="0.2">
      <c r="A7265" s="149" t="s">
        <v>2920</v>
      </c>
      <c r="D7265" s="149" t="s">
        <v>16858</v>
      </c>
      <c r="E7265" s="149">
        <f t="shared" si="113"/>
        <v>39091004</v>
      </c>
      <c r="F7265" s="149" t="s">
        <v>1250</v>
      </c>
      <c r="G7265" s="149" t="s">
        <v>290</v>
      </c>
      <c r="H7265" s="149" t="s">
        <v>16852</v>
      </c>
      <c r="I7265" s="149" t="s">
        <v>16859</v>
      </c>
    </row>
    <row r="7266" spans="1:12" x14ac:dyDescent="0.2">
      <c r="A7266" s="149" t="s">
        <v>2920</v>
      </c>
      <c r="D7266" s="149" t="s">
        <v>16860</v>
      </c>
      <c r="E7266" s="149">
        <f t="shared" si="113"/>
        <v>39091005</v>
      </c>
      <c r="F7266" s="149" t="s">
        <v>1250</v>
      </c>
      <c r="G7266" s="149" t="s">
        <v>290</v>
      </c>
      <c r="H7266" s="149" t="s">
        <v>16852</v>
      </c>
      <c r="I7266" s="149" t="s">
        <v>16861</v>
      </c>
      <c r="K7266" s="151"/>
      <c r="L7266" s="149"/>
    </row>
    <row r="7267" spans="1:12" x14ac:dyDescent="0.2">
      <c r="A7267" s="149" t="s">
        <v>2920</v>
      </c>
      <c r="D7267" s="149" t="s">
        <v>16862</v>
      </c>
      <c r="E7267" s="149">
        <f t="shared" si="113"/>
        <v>39091006</v>
      </c>
      <c r="F7267" s="149" t="s">
        <v>1250</v>
      </c>
      <c r="G7267" s="149" t="s">
        <v>290</v>
      </c>
      <c r="H7267" s="149" t="s">
        <v>16852</v>
      </c>
      <c r="I7267" s="149" t="s">
        <v>16863</v>
      </c>
      <c r="K7267" s="151"/>
      <c r="L7267" s="149"/>
    </row>
    <row r="7268" spans="1:12" x14ac:dyDescent="0.2">
      <c r="A7268" s="149" t="s">
        <v>2920</v>
      </c>
      <c r="D7268" s="149" t="s">
        <v>16864</v>
      </c>
      <c r="E7268" s="149">
        <f t="shared" si="113"/>
        <v>39091007</v>
      </c>
      <c r="F7268" s="149" t="s">
        <v>1250</v>
      </c>
      <c r="G7268" s="149" t="s">
        <v>290</v>
      </c>
      <c r="H7268" s="149" t="s">
        <v>16852</v>
      </c>
      <c r="I7268" s="149" t="s">
        <v>16865</v>
      </c>
    </row>
    <row r="7269" spans="1:12" x14ac:dyDescent="0.2">
      <c r="A7269" s="149" t="s">
        <v>2920</v>
      </c>
      <c r="D7269" s="149" t="s">
        <v>16866</v>
      </c>
      <c r="E7269" s="149">
        <f t="shared" si="113"/>
        <v>39091008</v>
      </c>
      <c r="F7269" s="149" t="s">
        <v>1250</v>
      </c>
      <c r="G7269" s="149" t="s">
        <v>290</v>
      </c>
      <c r="H7269" s="149" t="s">
        <v>16852</v>
      </c>
      <c r="I7269" s="149" t="s">
        <v>16867</v>
      </c>
    </row>
    <row r="7270" spans="1:12" x14ac:dyDescent="0.2">
      <c r="A7270" s="149" t="s">
        <v>2920</v>
      </c>
      <c r="D7270" s="149" t="s">
        <v>16868</v>
      </c>
      <c r="E7270" s="149">
        <f t="shared" si="113"/>
        <v>39091009</v>
      </c>
      <c r="F7270" s="149" t="s">
        <v>1250</v>
      </c>
      <c r="G7270" s="149" t="s">
        <v>290</v>
      </c>
      <c r="H7270" s="149" t="s">
        <v>16852</v>
      </c>
      <c r="I7270" s="149" t="s">
        <v>16869</v>
      </c>
    </row>
    <row r="7271" spans="1:12" x14ac:dyDescent="0.2">
      <c r="A7271" s="149" t="s">
        <v>2920</v>
      </c>
      <c r="D7271" s="149" t="s">
        <v>16870</v>
      </c>
      <c r="E7271" s="149">
        <f t="shared" si="113"/>
        <v>39091010</v>
      </c>
      <c r="F7271" s="149" t="s">
        <v>1250</v>
      </c>
      <c r="G7271" s="149" t="s">
        <v>290</v>
      </c>
      <c r="H7271" s="149" t="s">
        <v>16852</v>
      </c>
      <c r="I7271" s="149" t="s">
        <v>16871</v>
      </c>
    </row>
    <row r="7272" spans="1:12" x14ac:dyDescent="0.2">
      <c r="A7272" s="149" t="s">
        <v>2920</v>
      </c>
      <c r="D7272" s="149" t="s">
        <v>16872</v>
      </c>
      <c r="E7272" s="149">
        <f t="shared" si="113"/>
        <v>39091011</v>
      </c>
      <c r="F7272" s="149" t="s">
        <v>1250</v>
      </c>
      <c r="G7272" s="149" t="s">
        <v>290</v>
      </c>
      <c r="H7272" s="149" t="s">
        <v>16852</v>
      </c>
      <c r="I7272" s="149" t="s">
        <v>16873</v>
      </c>
    </row>
    <row r="7273" spans="1:12" x14ac:dyDescent="0.2">
      <c r="A7273" s="149" t="s">
        <v>2920</v>
      </c>
      <c r="D7273" s="149" t="s">
        <v>16874</v>
      </c>
      <c r="E7273" s="149">
        <f t="shared" si="113"/>
        <v>39091012</v>
      </c>
      <c r="F7273" s="149" t="s">
        <v>1250</v>
      </c>
      <c r="G7273" s="149" t="s">
        <v>290</v>
      </c>
      <c r="H7273" s="149" t="s">
        <v>16852</v>
      </c>
      <c r="I7273" s="149" t="s">
        <v>16875</v>
      </c>
    </row>
    <row r="7274" spans="1:12" x14ac:dyDescent="0.2">
      <c r="A7274" s="149" t="s">
        <v>2920</v>
      </c>
      <c r="D7274" s="149" t="s">
        <v>16876</v>
      </c>
      <c r="E7274" s="149">
        <f t="shared" si="113"/>
        <v>39092050</v>
      </c>
      <c r="F7274" s="149" t="s">
        <v>1250</v>
      </c>
      <c r="G7274" s="149" t="s">
        <v>290</v>
      </c>
      <c r="H7274" s="149" t="s">
        <v>16877</v>
      </c>
      <c r="I7274" s="149" t="s">
        <v>16878</v>
      </c>
    </row>
    <row r="7275" spans="1:12" x14ac:dyDescent="0.2">
      <c r="A7275" s="149" t="s">
        <v>2920</v>
      </c>
      <c r="D7275" s="149" t="s">
        <v>16879</v>
      </c>
      <c r="E7275" s="149">
        <f t="shared" si="113"/>
        <v>39092051</v>
      </c>
      <c r="F7275" s="149" t="s">
        <v>1250</v>
      </c>
      <c r="G7275" s="149" t="s">
        <v>290</v>
      </c>
      <c r="H7275" s="149" t="s">
        <v>16877</v>
      </c>
      <c r="I7275" s="149" t="s">
        <v>16880</v>
      </c>
    </row>
    <row r="7276" spans="1:12" x14ac:dyDescent="0.2">
      <c r="A7276" s="149" t="s">
        <v>2920</v>
      </c>
      <c r="D7276" s="149" t="s">
        <v>16881</v>
      </c>
      <c r="E7276" s="149">
        <f t="shared" si="113"/>
        <v>39092052</v>
      </c>
      <c r="F7276" s="149" t="s">
        <v>1250</v>
      </c>
      <c r="G7276" s="149" t="s">
        <v>290</v>
      </c>
      <c r="H7276" s="149" t="s">
        <v>16877</v>
      </c>
      <c r="I7276" s="149" t="s">
        <v>16882</v>
      </c>
    </row>
    <row r="7277" spans="1:12" x14ac:dyDescent="0.2">
      <c r="A7277" s="149" t="s">
        <v>2920</v>
      </c>
      <c r="D7277" s="149" t="s">
        <v>16883</v>
      </c>
      <c r="E7277" s="149">
        <f t="shared" si="113"/>
        <v>39092053</v>
      </c>
      <c r="F7277" s="149" t="s">
        <v>1250</v>
      </c>
      <c r="G7277" s="149" t="s">
        <v>290</v>
      </c>
      <c r="H7277" s="149" t="s">
        <v>16877</v>
      </c>
      <c r="I7277" s="149" t="s">
        <v>16884</v>
      </c>
    </row>
    <row r="7278" spans="1:12" x14ac:dyDescent="0.2">
      <c r="A7278" s="149" t="s">
        <v>2920</v>
      </c>
      <c r="D7278" s="149" t="s">
        <v>16885</v>
      </c>
      <c r="E7278" s="149">
        <f t="shared" si="113"/>
        <v>39092054</v>
      </c>
      <c r="F7278" s="149" t="s">
        <v>1250</v>
      </c>
      <c r="G7278" s="149" t="s">
        <v>290</v>
      </c>
      <c r="H7278" s="149" t="s">
        <v>16877</v>
      </c>
      <c r="I7278" s="149" t="s">
        <v>16886</v>
      </c>
    </row>
    <row r="7279" spans="1:12" x14ac:dyDescent="0.2">
      <c r="A7279" s="149" t="s">
        <v>2920</v>
      </c>
      <c r="D7279" s="149" t="s">
        <v>16887</v>
      </c>
      <c r="E7279" s="149">
        <f t="shared" si="113"/>
        <v>39092055</v>
      </c>
      <c r="F7279" s="149" t="s">
        <v>1250</v>
      </c>
      <c r="G7279" s="149" t="s">
        <v>290</v>
      </c>
      <c r="H7279" s="149" t="s">
        <v>16877</v>
      </c>
      <c r="I7279" s="149" t="s">
        <v>16888</v>
      </c>
    </row>
    <row r="7280" spans="1:12" x14ac:dyDescent="0.2">
      <c r="A7280" s="149" t="s">
        <v>2920</v>
      </c>
      <c r="D7280" s="149" t="s">
        <v>16889</v>
      </c>
      <c r="E7280" s="149">
        <f t="shared" si="113"/>
        <v>39092056</v>
      </c>
      <c r="F7280" s="149" t="s">
        <v>1250</v>
      </c>
      <c r="G7280" s="149" t="s">
        <v>290</v>
      </c>
      <c r="H7280" s="149" t="s">
        <v>16877</v>
      </c>
      <c r="I7280" s="149" t="s">
        <v>16875</v>
      </c>
    </row>
    <row r="7281" spans="1:9" x14ac:dyDescent="0.2">
      <c r="A7281" s="149" t="s">
        <v>2920</v>
      </c>
      <c r="D7281" s="149" t="s">
        <v>16890</v>
      </c>
      <c r="E7281" s="149">
        <f t="shared" si="113"/>
        <v>39900501</v>
      </c>
      <c r="F7281" s="149" t="s">
        <v>1250</v>
      </c>
      <c r="G7281" s="149" t="s">
        <v>16891</v>
      </c>
      <c r="H7281" s="149" t="s">
        <v>16892</v>
      </c>
      <c r="I7281" s="149" t="s">
        <v>1414</v>
      </c>
    </row>
    <row r="7282" spans="1:9" x14ac:dyDescent="0.2">
      <c r="A7282" s="149" t="s">
        <v>2920</v>
      </c>
      <c r="D7282" s="149" t="s">
        <v>16893</v>
      </c>
      <c r="E7282" s="149">
        <f t="shared" si="113"/>
        <v>39900601</v>
      </c>
      <c r="F7282" s="149" t="s">
        <v>1250</v>
      </c>
      <c r="G7282" s="149" t="s">
        <v>16891</v>
      </c>
      <c r="H7282" s="149" t="s">
        <v>16892</v>
      </c>
      <c r="I7282" s="149" t="s">
        <v>1423</v>
      </c>
    </row>
    <row r="7283" spans="1:9" x14ac:dyDescent="0.2">
      <c r="A7283" s="149" t="s">
        <v>2920</v>
      </c>
      <c r="D7283" s="149" t="s">
        <v>16894</v>
      </c>
      <c r="E7283" s="149">
        <f t="shared" si="113"/>
        <v>39900701</v>
      </c>
      <c r="F7283" s="149" t="s">
        <v>1250</v>
      </c>
      <c r="G7283" s="149" t="s">
        <v>16891</v>
      </c>
      <c r="H7283" s="149" t="s">
        <v>16892</v>
      </c>
      <c r="I7283" s="149" t="s">
        <v>1434</v>
      </c>
    </row>
    <row r="7284" spans="1:9" x14ac:dyDescent="0.2">
      <c r="A7284" s="149" t="s">
        <v>2920</v>
      </c>
      <c r="D7284" s="149" t="s">
        <v>16895</v>
      </c>
      <c r="E7284" s="149">
        <f t="shared" si="113"/>
        <v>39900711</v>
      </c>
      <c r="F7284" s="149" t="s">
        <v>1250</v>
      </c>
      <c r="G7284" s="149" t="s">
        <v>16891</v>
      </c>
      <c r="H7284" s="149" t="s">
        <v>16892</v>
      </c>
      <c r="I7284" s="149" t="s">
        <v>16896</v>
      </c>
    </row>
    <row r="7285" spans="1:9" x14ac:dyDescent="0.2">
      <c r="A7285" s="149" t="s">
        <v>2920</v>
      </c>
      <c r="D7285" s="149" t="s">
        <v>16897</v>
      </c>
      <c r="E7285" s="149">
        <f t="shared" si="113"/>
        <v>39900721</v>
      </c>
      <c r="F7285" s="149" t="s">
        <v>1250</v>
      </c>
      <c r="G7285" s="149" t="s">
        <v>16891</v>
      </c>
      <c r="H7285" s="149" t="s">
        <v>16892</v>
      </c>
      <c r="I7285" s="149" t="s">
        <v>3046</v>
      </c>
    </row>
    <row r="7286" spans="1:9" x14ac:dyDescent="0.2">
      <c r="A7286" s="149" t="s">
        <v>2920</v>
      </c>
      <c r="D7286" s="149" t="s">
        <v>16898</v>
      </c>
      <c r="E7286" s="149">
        <f t="shared" si="113"/>
        <v>39900801</v>
      </c>
      <c r="F7286" s="149" t="s">
        <v>1250</v>
      </c>
      <c r="G7286" s="149" t="s">
        <v>16891</v>
      </c>
      <c r="H7286" s="149" t="s">
        <v>16892</v>
      </c>
      <c r="I7286" s="149" t="s">
        <v>3044</v>
      </c>
    </row>
    <row r="7287" spans="1:9" x14ac:dyDescent="0.2">
      <c r="A7287" s="149" t="s">
        <v>2920</v>
      </c>
      <c r="D7287" s="149" t="s">
        <v>16899</v>
      </c>
      <c r="E7287" s="149">
        <f t="shared" si="113"/>
        <v>39901001</v>
      </c>
      <c r="F7287" s="149" t="s">
        <v>1250</v>
      </c>
      <c r="G7287" s="149" t="s">
        <v>16891</v>
      </c>
      <c r="H7287" s="149" t="s">
        <v>16892</v>
      </c>
      <c r="I7287" s="149" t="s">
        <v>2081</v>
      </c>
    </row>
    <row r="7288" spans="1:9" x14ac:dyDescent="0.2">
      <c r="A7288" s="149" t="s">
        <v>2920</v>
      </c>
      <c r="D7288" s="149" t="s">
        <v>16900</v>
      </c>
      <c r="E7288" s="149">
        <f t="shared" si="113"/>
        <v>39901601</v>
      </c>
      <c r="F7288" s="149" t="s">
        <v>1250</v>
      </c>
      <c r="G7288" s="149" t="s">
        <v>16891</v>
      </c>
      <c r="H7288" s="149" t="s">
        <v>16892</v>
      </c>
      <c r="I7288" s="149" t="s">
        <v>935</v>
      </c>
    </row>
    <row r="7289" spans="1:9" x14ac:dyDescent="0.2">
      <c r="A7289" s="149" t="s">
        <v>2920</v>
      </c>
      <c r="D7289" s="149" t="s">
        <v>16901</v>
      </c>
      <c r="E7289" s="149">
        <f t="shared" si="113"/>
        <v>39901701</v>
      </c>
      <c r="F7289" s="149" t="s">
        <v>1250</v>
      </c>
      <c r="G7289" s="149" t="s">
        <v>16891</v>
      </c>
      <c r="H7289" s="149" t="s">
        <v>16892</v>
      </c>
      <c r="I7289" s="149" t="s">
        <v>3449</v>
      </c>
    </row>
    <row r="7290" spans="1:9" x14ac:dyDescent="0.2">
      <c r="A7290" s="149" t="s">
        <v>2920</v>
      </c>
      <c r="D7290" s="149" t="s">
        <v>16902</v>
      </c>
      <c r="E7290" s="149">
        <f t="shared" si="113"/>
        <v>39990001</v>
      </c>
      <c r="F7290" s="149" t="s">
        <v>1250</v>
      </c>
      <c r="G7290" s="149" t="s">
        <v>16891</v>
      </c>
      <c r="H7290" s="149" t="s">
        <v>16891</v>
      </c>
      <c r="I7290" s="149" t="s">
        <v>2948</v>
      </c>
    </row>
    <row r="7291" spans="1:9" x14ac:dyDescent="0.2">
      <c r="A7291" s="149" t="s">
        <v>2920</v>
      </c>
      <c r="D7291" s="149" t="s">
        <v>16903</v>
      </c>
      <c r="E7291" s="149">
        <f t="shared" si="113"/>
        <v>39990002</v>
      </c>
      <c r="F7291" s="149" t="s">
        <v>1250</v>
      </c>
      <c r="G7291" s="149" t="s">
        <v>16891</v>
      </c>
      <c r="H7291" s="149" t="s">
        <v>16891</v>
      </c>
      <c r="I7291" s="149" t="s">
        <v>2951</v>
      </c>
    </row>
    <row r="7292" spans="1:9" x14ac:dyDescent="0.2">
      <c r="A7292" s="149" t="s">
        <v>2920</v>
      </c>
      <c r="D7292" s="149" t="s">
        <v>16904</v>
      </c>
      <c r="E7292" s="149">
        <f t="shared" si="113"/>
        <v>39990003</v>
      </c>
      <c r="F7292" s="149" t="s">
        <v>1250</v>
      </c>
      <c r="G7292" s="149" t="s">
        <v>16891</v>
      </c>
      <c r="H7292" s="149" t="s">
        <v>16891</v>
      </c>
      <c r="I7292" s="149" t="s">
        <v>2953</v>
      </c>
    </row>
    <row r="7293" spans="1:9" x14ac:dyDescent="0.2">
      <c r="A7293" s="149" t="s">
        <v>2920</v>
      </c>
      <c r="D7293" s="149" t="s">
        <v>16905</v>
      </c>
      <c r="E7293" s="149">
        <f t="shared" si="113"/>
        <v>39990004</v>
      </c>
      <c r="F7293" s="149" t="s">
        <v>1250</v>
      </c>
      <c r="G7293" s="149" t="s">
        <v>16891</v>
      </c>
      <c r="H7293" s="149" t="s">
        <v>16891</v>
      </c>
      <c r="I7293" s="149" t="s">
        <v>2955</v>
      </c>
    </row>
    <row r="7294" spans="1:9" x14ac:dyDescent="0.2">
      <c r="A7294" s="149" t="s">
        <v>2920</v>
      </c>
      <c r="D7294" s="149" t="s">
        <v>16906</v>
      </c>
      <c r="E7294" s="149">
        <f t="shared" si="113"/>
        <v>39990011</v>
      </c>
      <c r="F7294" s="149" t="s">
        <v>1250</v>
      </c>
      <c r="G7294" s="149" t="s">
        <v>16891</v>
      </c>
      <c r="H7294" s="149" t="s">
        <v>16891</v>
      </c>
      <c r="I7294" s="149" t="s">
        <v>316</v>
      </c>
    </row>
    <row r="7295" spans="1:9" x14ac:dyDescent="0.2">
      <c r="A7295" s="149" t="s">
        <v>2920</v>
      </c>
      <c r="D7295" s="149" t="s">
        <v>16907</v>
      </c>
      <c r="E7295" s="149">
        <f t="shared" si="113"/>
        <v>39990012</v>
      </c>
      <c r="F7295" s="149" t="s">
        <v>1250</v>
      </c>
      <c r="G7295" s="149" t="s">
        <v>16891</v>
      </c>
      <c r="H7295" s="149" t="s">
        <v>16891</v>
      </c>
      <c r="I7295" s="149" t="s">
        <v>318</v>
      </c>
    </row>
    <row r="7296" spans="1:9" x14ac:dyDescent="0.2">
      <c r="A7296" s="149" t="s">
        <v>2920</v>
      </c>
      <c r="D7296" s="149" t="s">
        <v>16908</v>
      </c>
      <c r="E7296" s="149">
        <f t="shared" si="113"/>
        <v>39990013</v>
      </c>
      <c r="F7296" s="149" t="s">
        <v>1250</v>
      </c>
      <c r="G7296" s="149" t="s">
        <v>16891</v>
      </c>
      <c r="H7296" s="149" t="s">
        <v>16891</v>
      </c>
      <c r="I7296" s="149" t="s">
        <v>320</v>
      </c>
    </row>
    <row r="7297" spans="1:12" x14ac:dyDescent="0.2">
      <c r="A7297" s="149" t="s">
        <v>2920</v>
      </c>
      <c r="D7297" s="149" t="s">
        <v>16909</v>
      </c>
      <c r="E7297" s="149">
        <f t="shared" si="113"/>
        <v>39990014</v>
      </c>
      <c r="F7297" s="149" t="s">
        <v>1250</v>
      </c>
      <c r="G7297" s="149" t="s">
        <v>16891</v>
      </c>
      <c r="H7297" s="149" t="s">
        <v>16891</v>
      </c>
      <c r="I7297" s="149" t="s">
        <v>322</v>
      </c>
    </row>
    <row r="7298" spans="1:12" x14ac:dyDescent="0.2">
      <c r="A7298" s="149" t="s">
        <v>2920</v>
      </c>
      <c r="D7298" s="149" t="s">
        <v>16910</v>
      </c>
      <c r="E7298" s="149">
        <f t="shared" ref="E7298:E7361" si="114">VALUE(D7298)</f>
        <v>39990021</v>
      </c>
      <c r="F7298" s="149" t="s">
        <v>1250</v>
      </c>
      <c r="G7298" s="149" t="s">
        <v>16891</v>
      </c>
      <c r="H7298" s="149" t="s">
        <v>16891</v>
      </c>
      <c r="I7298" s="149" t="s">
        <v>16911</v>
      </c>
      <c r="K7298" s="151">
        <v>36278</v>
      </c>
      <c r="L7298" s="149" t="s">
        <v>8198</v>
      </c>
    </row>
    <row r="7299" spans="1:12" x14ac:dyDescent="0.2">
      <c r="A7299" s="149" t="s">
        <v>2920</v>
      </c>
      <c r="D7299" s="149" t="s">
        <v>16912</v>
      </c>
      <c r="E7299" s="149">
        <f t="shared" si="114"/>
        <v>39990022</v>
      </c>
      <c r="F7299" s="149" t="s">
        <v>1250</v>
      </c>
      <c r="G7299" s="149" t="s">
        <v>16891</v>
      </c>
      <c r="H7299" s="149" t="s">
        <v>16891</v>
      </c>
      <c r="I7299" s="149" t="s">
        <v>5924</v>
      </c>
      <c r="K7299" s="151">
        <v>36278</v>
      </c>
      <c r="L7299" s="149" t="s">
        <v>8198</v>
      </c>
    </row>
    <row r="7300" spans="1:12" x14ac:dyDescent="0.2">
      <c r="A7300" s="149" t="s">
        <v>2920</v>
      </c>
      <c r="D7300" s="149" t="s">
        <v>16913</v>
      </c>
      <c r="E7300" s="149">
        <f t="shared" si="114"/>
        <v>39990023</v>
      </c>
      <c r="F7300" s="149" t="s">
        <v>1250</v>
      </c>
      <c r="G7300" s="149" t="s">
        <v>16891</v>
      </c>
      <c r="H7300" s="149" t="s">
        <v>16891</v>
      </c>
      <c r="I7300" s="149" t="s">
        <v>5926</v>
      </c>
    </row>
    <row r="7301" spans="1:12" x14ac:dyDescent="0.2">
      <c r="A7301" s="149" t="s">
        <v>2920</v>
      </c>
      <c r="D7301" s="149" t="s">
        <v>16914</v>
      </c>
      <c r="E7301" s="149">
        <f t="shared" si="114"/>
        <v>39990024</v>
      </c>
      <c r="F7301" s="149" t="s">
        <v>1250</v>
      </c>
      <c r="G7301" s="149" t="s">
        <v>16891</v>
      </c>
      <c r="H7301" s="149" t="s">
        <v>16891</v>
      </c>
      <c r="I7301" s="149" t="s">
        <v>10540</v>
      </c>
    </row>
    <row r="7302" spans="1:12" x14ac:dyDescent="0.2">
      <c r="A7302" s="149" t="s">
        <v>2920</v>
      </c>
      <c r="D7302" s="149" t="s">
        <v>16915</v>
      </c>
      <c r="E7302" s="149">
        <f t="shared" si="114"/>
        <v>39999989</v>
      </c>
      <c r="F7302" s="149" t="s">
        <v>1250</v>
      </c>
      <c r="G7302" s="149" t="s">
        <v>16891</v>
      </c>
      <c r="H7302" s="149" t="s">
        <v>16916</v>
      </c>
      <c r="I7302" s="149" t="s">
        <v>6243</v>
      </c>
    </row>
    <row r="7303" spans="1:12" x14ac:dyDescent="0.2">
      <c r="A7303" s="149" t="s">
        <v>2920</v>
      </c>
      <c r="D7303" s="149" t="s">
        <v>16917</v>
      </c>
      <c r="E7303" s="149">
        <f t="shared" si="114"/>
        <v>39999991</v>
      </c>
      <c r="F7303" s="149" t="s">
        <v>1250</v>
      </c>
      <c r="G7303" s="149" t="s">
        <v>16891</v>
      </c>
      <c r="H7303" s="149" t="s">
        <v>16916</v>
      </c>
      <c r="I7303" s="149" t="s">
        <v>6243</v>
      </c>
    </row>
    <row r="7304" spans="1:12" x14ac:dyDescent="0.2">
      <c r="A7304" s="149" t="s">
        <v>2920</v>
      </c>
      <c r="D7304" s="149" t="s">
        <v>16918</v>
      </c>
      <c r="E7304" s="149">
        <f t="shared" si="114"/>
        <v>39999992</v>
      </c>
      <c r="F7304" s="149" t="s">
        <v>1250</v>
      </c>
      <c r="G7304" s="149" t="s">
        <v>16891</v>
      </c>
      <c r="H7304" s="149" t="s">
        <v>16916</v>
      </c>
      <c r="I7304" s="149" t="s">
        <v>6243</v>
      </c>
    </row>
    <row r="7305" spans="1:12" x14ac:dyDescent="0.2">
      <c r="A7305" s="149" t="s">
        <v>2920</v>
      </c>
      <c r="D7305" s="149" t="s">
        <v>16919</v>
      </c>
      <c r="E7305" s="149">
        <f t="shared" si="114"/>
        <v>39999993</v>
      </c>
      <c r="F7305" s="149" t="s">
        <v>1250</v>
      </c>
      <c r="G7305" s="149" t="s">
        <v>16891</v>
      </c>
      <c r="H7305" s="149" t="s">
        <v>16916</v>
      </c>
      <c r="I7305" s="149" t="s">
        <v>6243</v>
      </c>
    </row>
    <row r="7306" spans="1:12" x14ac:dyDescent="0.2">
      <c r="A7306" s="149" t="s">
        <v>2920</v>
      </c>
      <c r="D7306" s="149" t="s">
        <v>16920</v>
      </c>
      <c r="E7306" s="149">
        <f t="shared" si="114"/>
        <v>39999994</v>
      </c>
      <c r="F7306" s="149" t="s">
        <v>1250</v>
      </c>
      <c r="G7306" s="149" t="s">
        <v>16891</v>
      </c>
      <c r="H7306" s="149" t="s">
        <v>16916</v>
      </c>
      <c r="I7306" s="149" t="s">
        <v>6243</v>
      </c>
    </row>
    <row r="7307" spans="1:12" x14ac:dyDescent="0.2">
      <c r="A7307" s="149" t="s">
        <v>2920</v>
      </c>
      <c r="D7307" s="149" t="s">
        <v>16921</v>
      </c>
      <c r="E7307" s="149">
        <f t="shared" si="114"/>
        <v>39999995</v>
      </c>
      <c r="F7307" s="149" t="s">
        <v>1250</v>
      </c>
      <c r="G7307" s="149" t="s">
        <v>16891</v>
      </c>
      <c r="H7307" s="149" t="s">
        <v>16916</v>
      </c>
      <c r="I7307" s="149" t="s">
        <v>6243</v>
      </c>
    </row>
    <row r="7308" spans="1:12" x14ac:dyDescent="0.2">
      <c r="A7308" s="149" t="s">
        <v>2920</v>
      </c>
      <c r="D7308" s="149" t="s">
        <v>16922</v>
      </c>
      <c r="E7308" s="149">
        <f t="shared" si="114"/>
        <v>39999996</v>
      </c>
      <c r="F7308" s="149" t="s">
        <v>1250</v>
      </c>
      <c r="G7308" s="149" t="s">
        <v>16891</v>
      </c>
      <c r="H7308" s="149" t="s">
        <v>16916</v>
      </c>
      <c r="I7308" s="149" t="s">
        <v>6243</v>
      </c>
    </row>
    <row r="7309" spans="1:12" x14ac:dyDescent="0.2">
      <c r="A7309" s="149" t="s">
        <v>2920</v>
      </c>
      <c r="D7309" s="149" t="s">
        <v>16923</v>
      </c>
      <c r="E7309" s="149">
        <f t="shared" si="114"/>
        <v>39999997</v>
      </c>
      <c r="F7309" s="149" t="s">
        <v>1250</v>
      </c>
      <c r="G7309" s="149" t="s">
        <v>16891</v>
      </c>
      <c r="H7309" s="149" t="s">
        <v>16916</v>
      </c>
      <c r="I7309" s="149" t="s">
        <v>6243</v>
      </c>
      <c r="J7309" s="151">
        <v>36278</v>
      </c>
      <c r="L7309" s="149"/>
    </row>
    <row r="7310" spans="1:12" x14ac:dyDescent="0.2">
      <c r="A7310" s="149" t="s">
        <v>2920</v>
      </c>
      <c r="D7310" s="149" t="s">
        <v>16566</v>
      </c>
      <c r="E7310" s="149">
        <f t="shared" si="114"/>
        <v>39999998</v>
      </c>
      <c r="F7310" s="149" t="s">
        <v>1250</v>
      </c>
      <c r="G7310" s="149" t="s">
        <v>16891</v>
      </c>
      <c r="H7310" s="149" t="s">
        <v>16916</v>
      </c>
      <c r="I7310" s="149" t="s">
        <v>6243</v>
      </c>
    </row>
    <row r="7311" spans="1:12" x14ac:dyDescent="0.2">
      <c r="A7311" s="149" t="s">
        <v>2920</v>
      </c>
      <c r="D7311" s="149" t="s">
        <v>16567</v>
      </c>
      <c r="E7311" s="149">
        <f t="shared" si="114"/>
        <v>39999999</v>
      </c>
      <c r="F7311" s="149" t="s">
        <v>1250</v>
      </c>
      <c r="G7311" s="149" t="s">
        <v>16891</v>
      </c>
      <c r="H7311" s="149" t="s">
        <v>16916</v>
      </c>
      <c r="I7311" s="149" t="s">
        <v>10012</v>
      </c>
    </row>
    <row r="7312" spans="1:12" x14ac:dyDescent="0.2">
      <c r="A7312" s="149" t="s">
        <v>2920</v>
      </c>
      <c r="D7312" s="149" t="s">
        <v>16568</v>
      </c>
      <c r="E7312" s="149">
        <f t="shared" si="114"/>
        <v>40100101</v>
      </c>
      <c r="F7312" s="149" t="s">
        <v>16569</v>
      </c>
      <c r="G7312" s="149" t="s">
        <v>16570</v>
      </c>
      <c r="H7312" s="149" t="s">
        <v>9090</v>
      </c>
      <c r="I7312" s="149" t="s">
        <v>9092</v>
      </c>
    </row>
    <row r="7313" spans="1:9" x14ac:dyDescent="0.2">
      <c r="A7313" s="149" t="s">
        <v>2920</v>
      </c>
      <c r="D7313" s="149" t="s">
        <v>16571</v>
      </c>
      <c r="E7313" s="149">
        <f t="shared" si="114"/>
        <v>40100102</v>
      </c>
      <c r="F7313" s="149" t="s">
        <v>16569</v>
      </c>
      <c r="G7313" s="149" t="s">
        <v>16570</v>
      </c>
      <c r="H7313" s="149" t="s">
        <v>9090</v>
      </c>
      <c r="I7313" s="149" t="s">
        <v>16572</v>
      </c>
    </row>
    <row r="7314" spans="1:9" x14ac:dyDescent="0.2">
      <c r="A7314" s="149" t="s">
        <v>2920</v>
      </c>
      <c r="D7314" s="149" t="s">
        <v>16573</v>
      </c>
      <c r="E7314" s="149">
        <f t="shared" si="114"/>
        <v>40100103</v>
      </c>
      <c r="F7314" s="149" t="s">
        <v>16569</v>
      </c>
      <c r="G7314" s="149" t="s">
        <v>16570</v>
      </c>
      <c r="H7314" s="149" t="s">
        <v>9090</v>
      </c>
      <c r="I7314" s="149" t="s">
        <v>9092</v>
      </c>
    </row>
    <row r="7315" spans="1:9" x14ac:dyDescent="0.2">
      <c r="A7315" s="149" t="s">
        <v>2920</v>
      </c>
      <c r="D7315" s="149" t="s">
        <v>16574</v>
      </c>
      <c r="E7315" s="149">
        <f t="shared" si="114"/>
        <v>40100104</v>
      </c>
      <c r="F7315" s="149" t="s">
        <v>16569</v>
      </c>
      <c r="G7315" s="149" t="s">
        <v>16570</v>
      </c>
      <c r="H7315" s="149" t="s">
        <v>9090</v>
      </c>
      <c r="I7315" s="149" t="s">
        <v>16575</v>
      </c>
    </row>
    <row r="7316" spans="1:9" x14ac:dyDescent="0.2">
      <c r="A7316" s="149" t="s">
        <v>2920</v>
      </c>
      <c r="D7316" s="149" t="s">
        <v>16576</v>
      </c>
      <c r="E7316" s="149">
        <f t="shared" si="114"/>
        <v>40100105</v>
      </c>
      <c r="F7316" s="149" t="s">
        <v>16569</v>
      </c>
      <c r="G7316" s="149" t="s">
        <v>16570</v>
      </c>
      <c r="H7316" s="149" t="s">
        <v>9090</v>
      </c>
      <c r="I7316" s="149" t="s">
        <v>16577</v>
      </c>
    </row>
    <row r="7317" spans="1:9" x14ac:dyDescent="0.2">
      <c r="A7317" s="149" t="s">
        <v>2920</v>
      </c>
      <c r="D7317" s="149" t="s">
        <v>16578</v>
      </c>
      <c r="E7317" s="149">
        <f t="shared" si="114"/>
        <v>40100106</v>
      </c>
      <c r="F7317" s="149" t="s">
        <v>16569</v>
      </c>
      <c r="G7317" s="149" t="s">
        <v>16570</v>
      </c>
      <c r="H7317" s="149" t="s">
        <v>9090</v>
      </c>
      <c r="I7317" s="149" t="s">
        <v>16577</v>
      </c>
    </row>
    <row r="7318" spans="1:9" x14ac:dyDescent="0.2">
      <c r="A7318" s="149" t="s">
        <v>2920</v>
      </c>
      <c r="D7318" s="149" t="s">
        <v>16579</v>
      </c>
      <c r="E7318" s="149">
        <f t="shared" si="114"/>
        <v>40100107</v>
      </c>
      <c r="F7318" s="149" t="s">
        <v>16569</v>
      </c>
      <c r="G7318" s="149" t="s">
        <v>16570</v>
      </c>
      <c r="H7318" s="149" t="s">
        <v>9090</v>
      </c>
      <c r="I7318" s="149" t="s">
        <v>16580</v>
      </c>
    </row>
    <row r="7319" spans="1:9" x14ac:dyDescent="0.2">
      <c r="A7319" s="149" t="s">
        <v>2920</v>
      </c>
      <c r="D7319" s="149" t="s">
        <v>16581</v>
      </c>
      <c r="E7319" s="149">
        <f t="shared" si="114"/>
        <v>40100113</v>
      </c>
      <c r="F7319" s="149" t="s">
        <v>16569</v>
      </c>
      <c r="G7319" s="149" t="s">
        <v>16570</v>
      </c>
      <c r="H7319" s="149" t="s">
        <v>9090</v>
      </c>
      <c r="I7319" s="149" t="s">
        <v>9092</v>
      </c>
    </row>
    <row r="7320" spans="1:9" x14ac:dyDescent="0.2">
      <c r="A7320" s="149" t="s">
        <v>2920</v>
      </c>
      <c r="D7320" s="149" t="s">
        <v>16582</v>
      </c>
      <c r="E7320" s="149">
        <f t="shared" si="114"/>
        <v>40100146</v>
      </c>
      <c r="F7320" s="149" t="s">
        <v>16569</v>
      </c>
      <c r="G7320" s="149" t="s">
        <v>16570</v>
      </c>
      <c r="H7320" s="149" t="s">
        <v>9090</v>
      </c>
      <c r="I7320" s="149" t="s">
        <v>16583</v>
      </c>
    </row>
    <row r="7321" spans="1:9" x14ac:dyDescent="0.2">
      <c r="A7321" s="149" t="s">
        <v>2920</v>
      </c>
      <c r="D7321" s="149" t="s">
        <v>16584</v>
      </c>
      <c r="E7321" s="149">
        <f t="shared" si="114"/>
        <v>40100147</v>
      </c>
      <c r="F7321" s="149" t="s">
        <v>16569</v>
      </c>
      <c r="G7321" s="149" t="s">
        <v>16570</v>
      </c>
      <c r="H7321" s="149" t="s">
        <v>9090</v>
      </c>
      <c r="I7321" s="149" t="s">
        <v>16585</v>
      </c>
    </row>
    <row r="7322" spans="1:9" x14ac:dyDescent="0.2">
      <c r="A7322" s="149" t="s">
        <v>2920</v>
      </c>
      <c r="D7322" s="149" t="s">
        <v>16586</v>
      </c>
      <c r="E7322" s="149">
        <f t="shared" si="114"/>
        <v>40100160</v>
      </c>
      <c r="F7322" s="149" t="s">
        <v>16569</v>
      </c>
      <c r="G7322" s="149" t="s">
        <v>16570</v>
      </c>
      <c r="H7322" s="149" t="s">
        <v>9090</v>
      </c>
      <c r="I7322" s="149" t="s">
        <v>16587</v>
      </c>
    </row>
    <row r="7323" spans="1:9" x14ac:dyDescent="0.2">
      <c r="A7323" s="149" t="s">
        <v>2920</v>
      </c>
      <c r="D7323" s="149" t="s">
        <v>16588</v>
      </c>
      <c r="E7323" s="149">
        <f t="shared" si="114"/>
        <v>40100161</v>
      </c>
      <c r="F7323" s="149" t="s">
        <v>16569</v>
      </c>
      <c r="G7323" s="149" t="s">
        <v>16570</v>
      </c>
      <c r="H7323" s="149" t="s">
        <v>9090</v>
      </c>
      <c r="I7323" s="149" t="s">
        <v>14268</v>
      </c>
    </row>
    <row r="7324" spans="1:9" x14ac:dyDescent="0.2">
      <c r="A7324" s="149" t="s">
        <v>2920</v>
      </c>
      <c r="D7324" s="149" t="s">
        <v>14269</v>
      </c>
      <c r="E7324" s="149">
        <f t="shared" si="114"/>
        <v>40100162</v>
      </c>
      <c r="F7324" s="149" t="s">
        <v>16569</v>
      </c>
      <c r="G7324" s="149" t="s">
        <v>16570</v>
      </c>
      <c r="H7324" s="149" t="s">
        <v>9090</v>
      </c>
      <c r="I7324" s="149" t="s">
        <v>14270</v>
      </c>
    </row>
    <row r="7325" spans="1:9" x14ac:dyDescent="0.2">
      <c r="A7325" s="149" t="s">
        <v>2920</v>
      </c>
      <c r="D7325" s="149" t="s">
        <v>14271</v>
      </c>
      <c r="E7325" s="149">
        <f t="shared" si="114"/>
        <v>40100163</v>
      </c>
      <c r="F7325" s="149" t="s">
        <v>16569</v>
      </c>
      <c r="G7325" s="149" t="s">
        <v>16570</v>
      </c>
      <c r="H7325" s="149" t="s">
        <v>9090</v>
      </c>
      <c r="I7325" s="149" t="s">
        <v>14272</v>
      </c>
    </row>
    <row r="7326" spans="1:9" x14ac:dyDescent="0.2">
      <c r="A7326" s="149" t="s">
        <v>2920</v>
      </c>
      <c r="D7326" s="149" t="s">
        <v>14273</v>
      </c>
      <c r="E7326" s="149">
        <f t="shared" si="114"/>
        <v>40100198</v>
      </c>
      <c r="F7326" s="149" t="s">
        <v>16569</v>
      </c>
      <c r="G7326" s="149" t="s">
        <v>16570</v>
      </c>
      <c r="H7326" s="149" t="s">
        <v>9090</v>
      </c>
      <c r="I7326" s="149" t="s">
        <v>6243</v>
      </c>
    </row>
    <row r="7327" spans="1:9" x14ac:dyDescent="0.2">
      <c r="A7327" s="149" t="s">
        <v>2920</v>
      </c>
      <c r="D7327" s="149" t="s">
        <v>14274</v>
      </c>
      <c r="E7327" s="149">
        <f t="shared" si="114"/>
        <v>40100199</v>
      </c>
      <c r="F7327" s="149" t="s">
        <v>16569</v>
      </c>
      <c r="G7327" s="149" t="s">
        <v>16570</v>
      </c>
      <c r="H7327" s="149" t="s">
        <v>9090</v>
      </c>
      <c r="I7327" s="149" t="s">
        <v>10012</v>
      </c>
    </row>
    <row r="7328" spans="1:9" x14ac:dyDescent="0.2">
      <c r="A7328" s="149" t="s">
        <v>2920</v>
      </c>
      <c r="D7328" s="149" t="s">
        <v>14275</v>
      </c>
      <c r="E7328" s="149">
        <f t="shared" si="114"/>
        <v>40100201</v>
      </c>
      <c r="F7328" s="149" t="s">
        <v>16569</v>
      </c>
      <c r="G7328" s="149" t="s">
        <v>16570</v>
      </c>
      <c r="H7328" s="149" t="s">
        <v>2772</v>
      </c>
      <c r="I7328" s="149" t="s">
        <v>14276</v>
      </c>
    </row>
    <row r="7329" spans="1:12" x14ac:dyDescent="0.2">
      <c r="A7329" s="149" t="s">
        <v>2920</v>
      </c>
      <c r="D7329" s="149" t="s">
        <v>14277</v>
      </c>
      <c r="E7329" s="149">
        <f t="shared" si="114"/>
        <v>40100202</v>
      </c>
      <c r="F7329" s="149" t="s">
        <v>16569</v>
      </c>
      <c r="G7329" s="149" t="s">
        <v>16570</v>
      </c>
      <c r="H7329" s="149" t="s">
        <v>2772</v>
      </c>
      <c r="I7329" s="149" t="s">
        <v>14278</v>
      </c>
    </row>
    <row r="7330" spans="1:12" x14ac:dyDescent="0.2">
      <c r="A7330" s="149" t="s">
        <v>2920</v>
      </c>
      <c r="D7330" s="149" t="s">
        <v>14279</v>
      </c>
      <c r="E7330" s="149">
        <f t="shared" si="114"/>
        <v>40100203</v>
      </c>
      <c r="F7330" s="149" t="s">
        <v>16569</v>
      </c>
      <c r="G7330" s="149" t="s">
        <v>16570</v>
      </c>
      <c r="H7330" s="149" t="s">
        <v>2772</v>
      </c>
      <c r="I7330" s="149" t="s">
        <v>14280</v>
      </c>
    </row>
    <row r="7331" spans="1:12" x14ac:dyDescent="0.2">
      <c r="A7331" s="149" t="s">
        <v>2920</v>
      </c>
      <c r="D7331" s="149" t="s">
        <v>14281</v>
      </c>
      <c r="E7331" s="149">
        <f t="shared" si="114"/>
        <v>40100204</v>
      </c>
      <c r="F7331" s="149" t="s">
        <v>16569</v>
      </c>
      <c r="G7331" s="149" t="s">
        <v>16570</v>
      </c>
      <c r="H7331" s="149" t="s">
        <v>2772</v>
      </c>
      <c r="I7331" s="149" t="s">
        <v>14282</v>
      </c>
    </row>
    <row r="7332" spans="1:12" x14ac:dyDescent="0.2">
      <c r="A7332" s="149" t="s">
        <v>2920</v>
      </c>
      <c r="D7332" s="149" t="s">
        <v>14283</v>
      </c>
      <c r="E7332" s="149">
        <f t="shared" si="114"/>
        <v>40100205</v>
      </c>
      <c r="F7332" s="149" t="s">
        <v>16569</v>
      </c>
      <c r="G7332" s="149" t="s">
        <v>16570</v>
      </c>
      <c r="H7332" s="149" t="s">
        <v>2772</v>
      </c>
      <c r="I7332" s="149" t="s">
        <v>14284</v>
      </c>
    </row>
    <row r="7333" spans="1:12" x14ac:dyDescent="0.2">
      <c r="A7333" s="149" t="s">
        <v>2920</v>
      </c>
      <c r="D7333" s="149" t="s">
        <v>14285</v>
      </c>
      <c r="E7333" s="149">
        <f t="shared" si="114"/>
        <v>40100206</v>
      </c>
      <c r="F7333" s="149" t="s">
        <v>16569</v>
      </c>
      <c r="G7333" s="149" t="s">
        <v>16570</v>
      </c>
      <c r="H7333" s="149" t="s">
        <v>2772</v>
      </c>
      <c r="I7333" s="149" t="s">
        <v>14286</v>
      </c>
    </row>
    <row r="7334" spans="1:12" x14ac:dyDescent="0.2">
      <c r="A7334" s="149" t="s">
        <v>2920</v>
      </c>
      <c r="D7334" s="149" t="s">
        <v>14287</v>
      </c>
      <c r="E7334" s="149">
        <f t="shared" si="114"/>
        <v>40100207</v>
      </c>
      <c r="F7334" s="149" t="s">
        <v>16569</v>
      </c>
      <c r="G7334" s="149" t="s">
        <v>16570</v>
      </c>
      <c r="H7334" s="149" t="s">
        <v>2772</v>
      </c>
      <c r="I7334" s="149" t="s">
        <v>14288</v>
      </c>
    </row>
    <row r="7335" spans="1:12" x14ac:dyDescent="0.2">
      <c r="A7335" s="149" t="s">
        <v>2920</v>
      </c>
      <c r="D7335" s="149" t="s">
        <v>14289</v>
      </c>
      <c r="E7335" s="149">
        <f t="shared" si="114"/>
        <v>40100208</v>
      </c>
      <c r="F7335" s="149" t="s">
        <v>16569</v>
      </c>
      <c r="G7335" s="149" t="s">
        <v>16570</v>
      </c>
      <c r="H7335" s="149" t="s">
        <v>2772</v>
      </c>
      <c r="I7335" s="149" t="s">
        <v>14290</v>
      </c>
    </row>
    <row r="7336" spans="1:12" x14ac:dyDescent="0.2">
      <c r="A7336" s="149" t="s">
        <v>2920</v>
      </c>
      <c r="D7336" s="149" t="s">
        <v>14291</v>
      </c>
      <c r="E7336" s="149">
        <f t="shared" si="114"/>
        <v>40100209</v>
      </c>
      <c r="F7336" s="149" t="s">
        <v>16569</v>
      </c>
      <c r="G7336" s="149" t="s">
        <v>16570</v>
      </c>
      <c r="H7336" s="149" t="s">
        <v>2772</v>
      </c>
      <c r="I7336" s="149" t="s">
        <v>14292</v>
      </c>
      <c r="K7336" s="151">
        <v>37725</v>
      </c>
      <c r="L7336" s="149" t="s">
        <v>14293</v>
      </c>
    </row>
    <row r="7337" spans="1:12" x14ac:dyDescent="0.2">
      <c r="A7337" s="149" t="s">
        <v>2920</v>
      </c>
      <c r="D7337" s="149" t="s">
        <v>14294</v>
      </c>
      <c r="E7337" s="149">
        <f t="shared" si="114"/>
        <v>40100215</v>
      </c>
      <c r="F7337" s="149" t="s">
        <v>16569</v>
      </c>
      <c r="G7337" s="149" t="s">
        <v>16570</v>
      </c>
      <c r="H7337" s="149" t="s">
        <v>2772</v>
      </c>
      <c r="I7337" s="149" t="s">
        <v>14295</v>
      </c>
    </row>
    <row r="7338" spans="1:12" x14ac:dyDescent="0.2">
      <c r="A7338" s="149" t="s">
        <v>2920</v>
      </c>
      <c r="B7338" s="149"/>
      <c r="D7338" s="149" t="s">
        <v>14296</v>
      </c>
      <c r="E7338" s="149">
        <f t="shared" si="114"/>
        <v>40100216</v>
      </c>
      <c r="F7338" s="149" t="s">
        <v>16569</v>
      </c>
      <c r="G7338" s="149" t="s">
        <v>16570</v>
      </c>
      <c r="H7338" s="149" t="s">
        <v>2772</v>
      </c>
      <c r="I7338" s="149" t="s">
        <v>14297</v>
      </c>
    </row>
    <row r="7339" spans="1:12" x14ac:dyDescent="0.2">
      <c r="A7339" s="149" t="s">
        <v>2920</v>
      </c>
      <c r="B7339" s="149"/>
      <c r="D7339" s="149" t="s">
        <v>14298</v>
      </c>
      <c r="E7339" s="149">
        <f t="shared" si="114"/>
        <v>40100217</v>
      </c>
      <c r="F7339" s="149" t="s">
        <v>16569</v>
      </c>
      <c r="G7339" s="149" t="s">
        <v>16570</v>
      </c>
      <c r="H7339" s="149" t="s">
        <v>2772</v>
      </c>
      <c r="I7339" s="149" t="s">
        <v>14299</v>
      </c>
    </row>
    <row r="7340" spans="1:12" x14ac:dyDescent="0.2">
      <c r="A7340" s="149" t="s">
        <v>2920</v>
      </c>
      <c r="D7340" s="149" t="s">
        <v>14300</v>
      </c>
      <c r="E7340" s="149">
        <f t="shared" si="114"/>
        <v>40100221</v>
      </c>
      <c r="F7340" s="149" t="s">
        <v>16569</v>
      </c>
      <c r="G7340" s="149" t="s">
        <v>16570</v>
      </c>
      <c r="H7340" s="149" t="s">
        <v>2772</v>
      </c>
      <c r="I7340" s="149" t="s">
        <v>14301</v>
      </c>
    </row>
    <row r="7341" spans="1:12" x14ac:dyDescent="0.2">
      <c r="A7341" s="149" t="s">
        <v>2920</v>
      </c>
      <c r="D7341" s="149" t="s">
        <v>14302</v>
      </c>
      <c r="E7341" s="149">
        <f t="shared" si="114"/>
        <v>40100222</v>
      </c>
      <c r="F7341" s="149" t="s">
        <v>16569</v>
      </c>
      <c r="G7341" s="149" t="s">
        <v>16570</v>
      </c>
      <c r="H7341" s="149" t="s">
        <v>2772</v>
      </c>
      <c r="I7341" s="149" t="s">
        <v>11615</v>
      </c>
    </row>
    <row r="7342" spans="1:12" x14ac:dyDescent="0.2">
      <c r="A7342" s="149" t="s">
        <v>2920</v>
      </c>
      <c r="D7342" s="149" t="s">
        <v>11616</v>
      </c>
      <c r="E7342" s="149">
        <f t="shared" si="114"/>
        <v>40100223</v>
      </c>
      <c r="F7342" s="149" t="s">
        <v>16569</v>
      </c>
      <c r="G7342" s="149" t="s">
        <v>16570</v>
      </c>
      <c r="H7342" s="149" t="s">
        <v>2772</v>
      </c>
      <c r="I7342" s="149" t="s">
        <v>11617</v>
      </c>
    </row>
    <row r="7343" spans="1:12" x14ac:dyDescent="0.2">
      <c r="A7343" s="149" t="s">
        <v>2920</v>
      </c>
      <c r="D7343" s="149" t="s">
        <v>11618</v>
      </c>
      <c r="E7343" s="149">
        <f t="shared" si="114"/>
        <v>40100224</v>
      </c>
      <c r="F7343" s="149" t="s">
        <v>16569</v>
      </c>
      <c r="G7343" s="149" t="s">
        <v>16570</v>
      </c>
      <c r="H7343" s="149" t="s">
        <v>2772</v>
      </c>
      <c r="I7343" s="149" t="s">
        <v>13950</v>
      </c>
    </row>
    <row r="7344" spans="1:12" x14ac:dyDescent="0.2">
      <c r="A7344" s="149" t="s">
        <v>2920</v>
      </c>
      <c r="D7344" s="149" t="s">
        <v>13951</v>
      </c>
      <c r="E7344" s="149">
        <f t="shared" si="114"/>
        <v>40100225</v>
      </c>
      <c r="F7344" s="149" t="s">
        <v>16569</v>
      </c>
      <c r="G7344" s="149" t="s">
        <v>16570</v>
      </c>
      <c r="H7344" s="149" t="s">
        <v>2772</v>
      </c>
      <c r="I7344" s="149" t="s">
        <v>13952</v>
      </c>
    </row>
    <row r="7345" spans="1:9" x14ac:dyDescent="0.2">
      <c r="A7345" s="149" t="s">
        <v>2920</v>
      </c>
      <c r="D7345" s="149" t="s">
        <v>13953</v>
      </c>
      <c r="E7345" s="149">
        <f t="shared" si="114"/>
        <v>40100235</v>
      </c>
      <c r="F7345" s="149" t="s">
        <v>16569</v>
      </c>
      <c r="G7345" s="149" t="s">
        <v>16570</v>
      </c>
      <c r="H7345" s="149" t="s">
        <v>2772</v>
      </c>
      <c r="I7345" s="149" t="s">
        <v>13954</v>
      </c>
    </row>
    <row r="7346" spans="1:9" x14ac:dyDescent="0.2">
      <c r="A7346" s="149" t="s">
        <v>2920</v>
      </c>
      <c r="D7346" s="149" t="s">
        <v>13955</v>
      </c>
      <c r="E7346" s="149">
        <f t="shared" si="114"/>
        <v>40100236</v>
      </c>
      <c r="F7346" s="149" t="s">
        <v>16569</v>
      </c>
      <c r="G7346" s="149" t="s">
        <v>16570</v>
      </c>
      <c r="H7346" s="149" t="s">
        <v>2772</v>
      </c>
      <c r="I7346" s="149" t="s">
        <v>14303</v>
      </c>
    </row>
    <row r="7347" spans="1:9" x14ac:dyDescent="0.2">
      <c r="A7347" s="149" t="s">
        <v>2920</v>
      </c>
      <c r="D7347" s="149" t="s">
        <v>14304</v>
      </c>
      <c r="E7347" s="149">
        <f t="shared" si="114"/>
        <v>40100251</v>
      </c>
      <c r="F7347" s="149" t="s">
        <v>16569</v>
      </c>
      <c r="G7347" s="149" t="s">
        <v>16570</v>
      </c>
      <c r="H7347" s="149" t="s">
        <v>2772</v>
      </c>
      <c r="I7347" s="149" t="s">
        <v>14305</v>
      </c>
    </row>
    <row r="7348" spans="1:9" x14ac:dyDescent="0.2">
      <c r="A7348" s="149" t="s">
        <v>2920</v>
      </c>
      <c r="D7348" s="149" t="s">
        <v>14306</v>
      </c>
      <c r="E7348" s="149">
        <f t="shared" si="114"/>
        <v>40100252</v>
      </c>
      <c r="F7348" s="149" t="s">
        <v>16569</v>
      </c>
      <c r="G7348" s="149" t="s">
        <v>16570</v>
      </c>
      <c r="H7348" s="149" t="s">
        <v>2772</v>
      </c>
      <c r="I7348" s="149" t="s">
        <v>14307</v>
      </c>
    </row>
    <row r="7349" spans="1:9" x14ac:dyDescent="0.2">
      <c r="A7349" s="149" t="s">
        <v>2920</v>
      </c>
      <c r="D7349" s="149" t="s">
        <v>14308</v>
      </c>
      <c r="E7349" s="149">
        <f t="shared" si="114"/>
        <v>40100253</v>
      </c>
      <c r="F7349" s="149" t="s">
        <v>16569</v>
      </c>
      <c r="G7349" s="149" t="s">
        <v>16570</v>
      </c>
      <c r="H7349" s="149" t="s">
        <v>2772</v>
      </c>
      <c r="I7349" s="149" t="s">
        <v>14309</v>
      </c>
    </row>
    <row r="7350" spans="1:9" x14ac:dyDescent="0.2">
      <c r="A7350" s="149" t="s">
        <v>2920</v>
      </c>
      <c r="D7350" s="149" t="s">
        <v>14310</v>
      </c>
      <c r="E7350" s="149">
        <f t="shared" si="114"/>
        <v>40100254</v>
      </c>
      <c r="F7350" s="149" t="s">
        <v>16569</v>
      </c>
      <c r="G7350" s="149" t="s">
        <v>16570</v>
      </c>
      <c r="H7350" s="149" t="s">
        <v>2772</v>
      </c>
      <c r="I7350" s="149" t="s">
        <v>8854</v>
      </c>
    </row>
    <row r="7351" spans="1:9" x14ac:dyDescent="0.2">
      <c r="A7351" s="149" t="s">
        <v>2920</v>
      </c>
      <c r="D7351" s="149" t="s">
        <v>8855</v>
      </c>
      <c r="E7351" s="149">
        <f t="shared" si="114"/>
        <v>40100255</v>
      </c>
      <c r="F7351" s="149" t="s">
        <v>16569</v>
      </c>
      <c r="G7351" s="149" t="s">
        <v>16570</v>
      </c>
      <c r="H7351" s="149" t="s">
        <v>2772</v>
      </c>
      <c r="I7351" s="149" t="s">
        <v>8856</v>
      </c>
    </row>
    <row r="7352" spans="1:9" x14ac:dyDescent="0.2">
      <c r="A7352" s="149" t="s">
        <v>2920</v>
      </c>
      <c r="D7352" s="149" t="s">
        <v>8857</v>
      </c>
      <c r="E7352" s="149">
        <f t="shared" si="114"/>
        <v>40100256</v>
      </c>
      <c r="F7352" s="149" t="s">
        <v>16569</v>
      </c>
      <c r="G7352" s="149" t="s">
        <v>16570</v>
      </c>
      <c r="H7352" s="149" t="s">
        <v>2772</v>
      </c>
      <c r="I7352" s="149" t="s">
        <v>8858</v>
      </c>
    </row>
    <row r="7353" spans="1:9" x14ac:dyDescent="0.2">
      <c r="A7353" s="149" t="s">
        <v>2920</v>
      </c>
      <c r="D7353" s="149" t="s">
        <v>8859</v>
      </c>
      <c r="E7353" s="149">
        <f t="shared" si="114"/>
        <v>40100257</v>
      </c>
      <c r="F7353" s="149" t="s">
        <v>16569</v>
      </c>
      <c r="G7353" s="149" t="s">
        <v>16570</v>
      </c>
      <c r="H7353" s="149" t="s">
        <v>2772</v>
      </c>
      <c r="I7353" s="149" t="s">
        <v>8860</v>
      </c>
    </row>
    <row r="7354" spans="1:9" x14ac:dyDescent="0.2">
      <c r="A7354" s="149" t="s">
        <v>2920</v>
      </c>
      <c r="D7354" s="149" t="s">
        <v>8861</v>
      </c>
      <c r="E7354" s="149">
        <f t="shared" si="114"/>
        <v>40100258</v>
      </c>
      <c r="F7354" s="149" t="s">
        <v>16569</v>
      </c>
      <c r="G7354" s="149" t="s">
        <v>16570</v>
      </c>
      <c r="H7354" s="149" t="s">
        <v>2772</v>
      </c>
      <c r="I7354" s="149" t="s">
        <v>8862</v>
      </c>
    </row>
    <row r="7355" spans="1:9" x14ac:dyDescent="0.2">
      <c r="A7355" s="149" t="s">
        <v>2920</v>
      </c>
      <c r="D7355" s="149" t="s">
        <v>8863</v>
      </c>
      <c r="E7355" s="149">
        <f t="shared" si="114"/>
        <v>40100259</v>
      </c>
      <c r="F7355" s="149" t="s">
        <v>16569</v>
      </c>
      <c r="G7355" s="149" t="s">
        <v>16570</v>
      </c>
      <c r="H7355" s="149" t="s">
        <v>2772</v>
      </c>
      <c r="I7355" s="149" t="s">
        <v>14307</v>
      </c>
    </row>
    <row r="7356" spans="1:9" x14ac:dyDescent="0.2">
      <c r="A7356" s="149" t="s">
        <v>2920</v>
      </c>
      <c r="B7356" s="149"/>
      <c r="D7356" s="149" t="s">
        <v>8864</v>
      </c>
      <c r="E7356" s="149">
        <f t="shared" si="114"/>
        <v>40100295</v>
      </c>
      <c r="F7356" s="149" t="s">
        <v>16569</v>
      </c>
      <c r="G7356" s="149" t="s">
        <v>16570</v>
      </c>
      <c r="H7356" s="149" t="s">
        <v>2772</v>
      </c>
      <c r="I7356" s="149" t="s">
        <v>8865</v>
      </c>
    </row>
    <row r="7357" spans="1:9" x14ac:dyDescent="0.2">
      <c r="A7357" s="149" t="s">
        <v>2920</v>
      </c>
      <c r="B7357" s="149"/>
      <c r="D7357" s="149" t="s">
        <v>8866</v>
      </c>
      <c r="E7357" s="149">
        <f t="shared" si="114"/>
        <v>40100296</v>
      </c>
      <c r="F7357" s="149" t="s">
        <v>16569</v>
      </c>
      <c r="G7357" s="149" t="s">
        <v>16570</v>
      </c>
      <c r="H7357" s="149" t="s">
        <v>2772</v>
      </c>
      <c r="I7357" s="149" t="s">
        <v>8865</v>
      </c>
    </row>
    <row r="7358" spans="1:9" x14ac:dyDescent="0.2">
      <c r="A7358" s="149" t="s">
        <v>2920</v>
      </c>
      <c r="B7358" s="149"/>
      <c r="D7358" s="149" t="s">
        <v>8867</v>
      </c>
      <c r="E7358" s="149">
        <f t="shared" si="114"/>
        <v>40100297</v>
      </c>
      <c r="F7358" s="149" t="s">
        <v>16569</v>
      </c>
      <c r="G7358" s="149" t="s">
        <v>16570</v>
      </c>
      <c r="H7358" s="149" t="s">
        <v>2772</v>
      </c>
      <c r="I7358" s="149" t="s">
        <v>8868</v>
      </c>
    </row>
    <row r="7359" spans="1:9" x14ac:dyDescent="0.2">
      <c r="A7359" s="149" t="s">
        <v>2920</v>
      </c>
      <c r="B7359" s="149"/>
      <c r="D7359" s="149" t="s">
        <v>8869</v>
      </c>
      <c r="E7359" s="149">
        <f t="shared" si="114"/>
        <v>40100298</v>
      </c>
      <c r="F7359" s="149" t="s">
        <v>16569</v>
      </c>
      <c r="G7359" s="149" t="s">
        <v>16570</v>
      </c>
      <c r="H7359" s="149" t="s">
        <v>2772</v>
      </c>
      <c r="I7359" s="149" t="s">
        <v>8870</v>
      </c>
    </row>
    <row r="7360" spans="1:9" x14ac:dyDescent="0.2">
      <c r="A7360" s="149" t="s">
        <v>2920</v>
      </c>
      <c r="B7360" s="149"/>
      <c r="D7360" s="149" t="s">
        <v>8871</v>
      </c>
      <c r="E7360" s="149">
        <f t="shared" si="114"/>
        <v>40100299</v>
      </c>
      <c r="F7360" s="149" t="s">
        <v>16569</v>
      </c>
      <c r="G7360" s="149" t="s">
        <v>16570</v>
      </c>
      <c r="H7360" s="149" t="s">
        <v>2772</v>
      </c>
      <c r="I7360" s="149" t="s">
        <v>8868</v>
      </c>
    </row>
    <row r="7361" spans="1:9" x14ac:dyDescent="0.2">
      <c r="A7361" s="149" t="s">
        <v>2920</v>
      </c>
      <c r="D7361" s="149" t="s">
        <v>8872</v>
      </c>
      <c r="E7361" s="149">
        <f t="shared" si="114"/>
        <v>40100301</v>
      </c>
      <c r="F7361" s="149" t="s">
        <v>16569</v>
      </c>
      <c r="G7361" s="149" t="s">
        <v>16570</v>
      </c>
      <c r="H7361" s="149" t="s">
        <v>8873</v>
      </c>
      <c r="I7361" s="149" t="s">
        <v>935</v>
      </c>
    </row>
    <row r="7362" spans="1:9" x14ac:dyDescent="0.2">
      <c r="A7362" s="149" t="s">
        <v>2920</v>
      </c>
      <c r="D7362" s="149" t="s">
        <v>8874</v>
      </c>
      <c r="E7362" s="149">
        <f t="shared" ref="E7362:E7425" si="115">VALUE(D7362)</f>
        <v>40100302</v>
      </c>
      <c r="F7362" s="149" t="s">
        <v>16569</v>
      </c>
      <c r="G7362" s="149" t="s">
        <v>16570</v>
      </c>
      <c r="H7362" s="149" t="s">
        <v>8873</v>
      </c>
      <c r="I7362" s="149" t="s">
        <v>945</v>
      </c>
    </row>
    <row r="7363" spans="1:9" x14ac:dyDescent="0.2">
      <c r="A7363" s="149" t="s">
        <v>2920</v>
      </c>
      <c r="D7363" s="149" t="s">
        <v>8875</v>
      </c>
      <c r="E7363" s="149">
        <f t="shared" si="115"/>
        <v>40100303</v>
      </c>
      <c r="F7363" s="149" t="s">
        <v>16569</v>
      </c>
      <c r="G7363" s="149" t="s">
        <v>16570</v>
      </c>
      <c r="H7363" s="149" t="s">
        <v>8873</v>
      </c>
      <c r="I7363" s="149" t="s">
        <v>8876</v>
      </c>
    </row>
    <row r="7364" spans="1:9" x14ac:dyDescent="0.2">
      <c r="A7364" s="149" t="s">
        <v>2920</v>
      </c>
      <c r="D7364" s="149" t="s">
        <v>8877</v>
      </c>
      <c r="E7364" s="149">
        <f t="shared" si="115"/>
        <v>40100304</v>
      </c>
      <c r="F7364" s="149" t="s">
        <v>16569</v>
      </c>
      <c r="G7364" s="149" t="s">
        <v>16570</v>
      </c>
      <c r="H7364" s="149" t="s">
        <v>8873</v>
      </c>
      <c r="I7364" s="149" t="s">
        <v>9092</v>
      </c>
    </row>
    <row r="7365" spans="1:9" x14ac:dyDescent="0.2">
      <c r="A7365" s="149" t="s">
        <v>2920</v>
      </c>
      <c r="D7365" s="149" t="s">
        <v>8878</v>
      </c>
      <c r="E7365" s="149">
        <f t="shared" si="115"/>
        <v>40100305</v>
      </c>
      <c r="F7365" s="149" t="s">
        <v>16569</v>
      </c>
      <c r="G7365" s="149" t="s">
        <v>16570</v>
      </c>
      <c r="H7365" s="149" t="s">
        <v>8873</v>
      </c>
      <c r="I7365" s="149" t="s">
        <v>5948</v>
      </c>
    </row>
    <row r="7366" spans="1:9" x14ac:dyDescent="0.2">
      <c r="A7366" s="149" t="s">
        <v>2920</v>
      </c>
      <c r="D7366" s="149" t="s">
        <v>5949</v>
      </c>
      <c r="E7366" s="149">
        <f t="shared" si="115"/>
        <v>40100306</v>
      </c>
      <c r="F7366" s="149" t="s">
        <v>16569</v>
      </c>
      <c r="G7366" s="149" t="s">
        <v>16570</v>
      </c>
      <c r="H7366" s="149" t="s">
        <v>8873</v>
      </c>
      <c r="I7366" s="149" t="s">
        <v>576</v>
      </c>
    </row>
    <row r="7367" spans="1:9" x14ac:dyDescent="0.2">
      <c r="A7367" s="149" t="s">
        <v>2920</v>
      </c>
      <c r="D7367" s="149" t="s">
        <v>5950</v>
      </c>
      <c r="E7367" s="149">
        <f t="shared" si="115"/>
        <v>40100307</v>
      </c>
      <c r="F7367" s="149" t="s">
        <v>16569</v>
      </c>
      <c r="G7367" s="149" t="s">
        <v>16570</v>
      </c>
      <c r="H7367" s="149" t="s">
        <v>8873</v>
      </c>
      <c r="I7367" s="149" t="s">
        <v>5951</v>
      </c>
    </row>
    <row r="7368" spans="1:9" x14ac:dyDescent="0.2">
      <c r="A7368" s="149" t="s">
        <v>2920</v>
      </c>
      <c r="D7368" s="149" t="s">
        <v>5952</v>
      </c>
      <c r="E7368" s="149">
        <f t="shared" si="115"/>
        <v>40100308</v>
      </c>
      <c r="F7368" s="149" t="s">
        <v>16569</v>
      </c>
      <c r="G7368" s="149" t="s">
        <v>16570</v>
      </c>
      <c r="H7368" s="149" t="s">
        <v>8873</v>
      </c>
      <c r="I7368" s="149" t="s">
        <v>941</v>
      </c>
    </row>
    <row r="7369" spans="1:9" x14ac:dyDescent="0.2">
      <c r="A7369" s="149" t="s">
        <v>2920</v>
      </c>
      <c r="D7369" s="149" t="s">
        <v>5953</v>
      </c>
      <c r="E7369" s="149">
        <f t="shared" si="115"/>
        <v>40100309</v>
      </c>
      <c r="F7369" s="149" t="s">
        <v>16569</v>
      </c>
      <c r="G7369" s="149" t="s">
        <v>16570</v>
      </c>
      <c r="H7369" s="149" t="s">
        <v>8873</v>
      </c>
      <c r="I7369" s="149" t="s">
        <v>5954</v>
      </c>
    </row>
    <row r="7370" spans="1:9" x14ac:dyDescent="0.2">
      <c r="A7370" s="149" t="s">
        <v>2920</v>
      </c>
      <c r="D7370" s="149" t="s">
        <v>5955</v>
      </c>
      <c r="E7370" s="149">
        <f t="shared" si="115"/>
        <v>40100310</v>
      </c>
      <c r="F7370" s="149" t="s">
        <v>16569</v>
      </c>
      <c r="G7370" s="149" t="s">
        <v>16570</v>
      </c>
      <c r="H7370" s="149" t="s">
        <v>8873</v>
      </c>
      <c r="I7370" s="149" t="s">
        <v>932</v>
      </c>
    </row>
    <row r="7371" spans="1:9" x14ac:dyDescent="0.2">
      <c r="A7371" s="149" t="s">
        <v>2920</v>
      </c>
      <c r="D7371" s="149" t="s">
        <v>5956</v>
      </c>
      <c r="E7371" s="149">
        <f t="shared" si="115"/>
        <v>40100311</v>
      </c>
      <c r="F7371" s="149" t="s">
        <v>16569</v>
      </c>
      <c r="G7371" s="149" t="s">
        <v>16570</v>
      </c>
      <c r="H7371" s="149" t="s">
        <v>8873</v>
      </c>
      <c r="I7371" s="149" t="s">
        <v>11096</v>
      </c>
    </row>
    <row r="7372" spans="1:9" x14ac:dyDescent="0.2">
      <c r="A7372" s="149" t="s">
        <v>2920</v>
      </c>
      <c r="B7372" s="149"/>
      <c r="D7372" s="149" t="s">
        <v>5957</v>
      </c>
      <c r="E7372" s="149">
        <f t="shared" si="115"/>
        <v>40100335</v>
      </c>
      <c r="F7372" s="149" t="s">
        <v>16569</v>
      </c>
      <c r="G7372" s="149" t="s">
        <v>16570</v>
      </c>
      <c r="H7372" s="149" t="s">
        <v>8873</v>
      </c>
      <c r="I7372" s="149" t="s">
        <v>14299</v>
      </c>
    </row>
    <row r="7373" spans="1:9" x14ac:dyDescent="0.2">
      <c r="A7373" s="149" t="s">
        <v>2920</v>
      </c>
      <c r="B7373" s="149"/>
      <c r="D7373" s="149" t="s">
        <v>5958</v>
      </c>
      <c r="E7373" s="149">
        <f t="shared" si="115"/>
        <v>40100336</v>
      </c>
      <c r="F7373" s="149" t="s">
        <v>16569</v>
      </c>
      <c r="G7373" s="149" t="s">
        <v>16570</v>
      </c>
      <c r="H7373" s="149" t="s">
        <v>8873</v>
      </c>
      <c r="I7373" s="149" t="s">
        <v>14297</v>
      </c>
    </row>
    <row r="7374" spans="1:9" x14ac:dyDescent="0.2">
      <c r="A7374" s="149" t="s">
        <v>2920</v>
      </c>
      <c r="B7374" s="149"/>
      <c r="D7374" s="149" t="s">
        <v>5959</v>
      </c>
      <c r="E7374" s="149">
        <f t="shared" si="115"/>
        <v>40100398</v>
      </c>
      <c r="F7374" s="149" t="s">
        <v>16569</v>
      </c>
      <c r="G7374" s="149" t="s">
        <v>16570</v>
      </c>
      <c r="H7374" s="149" t="s">
        <v>8873</v>
      </c>
      <c r="I7374" s="149" t="s">
        <v>6243</v>
      </c>
    </row>
    <row r="7375" spans="1:9" x14ac:dyDescent="0.2">
      <c r="A7375" s="149" t="s">
        <v>2920</v>
      </c>
      <c r="B7375" s="149"/>
      <c r="D7375" s="149" t="s">
        <v>5960</v>
      </c>
      <c r="E7375" s="149">
        <f t="shared" si="115"/>
        <v>40100399</v>
      </c>
      <c r="F7375" s="149" t="s">
        <v>16569</v>
      </c>
      <c r="G7375" s="149" t="s">
        <v>16570</v>
      </c>
      <c r="H7375" s="149" t="s">
        <v>8873</v>
      </c>
      <c r="I7375" s="149" t="s">
        <v>6243</v>
      </c>
    </row>
    <row r="7376" spans="1:9" x14ac:dyDescent="0.2">
      <c r="A7376" s="149" t="s">
        <v>2920</v>
      </c>
      <c r="D7376" s="149" t="s">
        <v>5961</v>
      </c>
      <c r="E7376" s="149">
        <f t="shared" si="115"/>
        <v>40100401</v>
      </c>
      <c r="F7376" s="149" t="s">
        <v>16569</v>
      </c>
      <c r="G7376" s="149" t="s">
        <v>16570</v>
      </c>
      <c r="H7376" s="149" t="s">
        <v>5962</v>
      </c>
      <c r="I7376" s="149" t="s">
        <v>9092</v>
      </c>
    </row>
    <row r="7377" spans="1:9" x14ac:dyDescent="0.2">
      <c r="A7377" s="149" t="s">
        <v>2920</v>
      </c>
      <c r="D7377" s="149" t="s">
        <v>5963</v>
      </c>
      <c r="E7377" s="149">
        <f t="shared" si="115"/>
        <v>40100499</v>
      </c>
      <c r="F7377" s="149" t="s">
        <v>16569</v>
      </c>
      <c r="G7377" s="149" t="s">
        <v>16570</v>
      </c>
      <c r="H7377" s="149" t="s">
        <v>5962</v>
      </c>
      <c r="I7377" s="149" t="s">
        <v>6243</v>
      </c>
    </row>
    <row r="7378" spans="1:9" x14ac:dyDescent="0.2">
      <c r="A7378" s="149" t="s">
        <v>2920</v>
      </c>
      <c r="D7378" s="149" t="s">
        <v>5964</v>
      </c>
      <c r="E7378" s="149">
        <f t="shared" si="115"/>
        <v>40100501</v>
      </c>
      <c r="F7378" s="149" t="s">
        <v>16569</v>
      </c>
      <c r="G7378" s="149" t="s">
        <v>16570</v>
      </c>
      <c r="H7378" s="149" t="s">
        <v>3978</v>
      </c>
      <c r="I7378" s="149" t="s">
        <v>5965</v>
      </c>
    </row>
    <row r="7379" spans="1:9" x14ac:dyDescent="0.2">
      <c r="A7379" s="149" t="s">
        <v>2920</v>
      </c>
      <c r="D7379" s="149" t="s">
        <v>5966</v>
      </c>
      <c r="E7379" s="149">
        <f t="shared" si="115"/>
        <v>40100550</v>
      </c>
      <c r="F7379" s="149" t="s">
        <v>16569</v>
      </c>
      <c r="G7379" s="149" t="s">
        <v>16570</v>
      </c>
      <c r="H7379" s="149" t="s">
        <v>3978</v>
      </c>
      <c r="I7379" s="149" t="s">
        <v>5967</v>
      </c>
    </row>
    <row r="7380" spans="1:9" x14ac:dyDescent="0.2">
      <c r="A7380" s="149" t="s">
        <v>2920</v>
      </c>
      <c r="D7380" s="149" t="s">
        <v>5968</v>
      </c>
      <c r="E7380" s="149">
        <f t="shared" si="115"/>
        <v>40188801</v>
      </c>
      <c r="F7380" s="149" t="s">
        <v>16569</v>
      </c>
      <c r="G7380" s="149" t="s">
        <v>16570</v>
      </c>
      <c r="H7380" s="149" t="s">
        <v>6493</v>
      </c>
      <c r="I7380" s="149" t="s">
        <v>8831</v>
      </c>
    </row>
    <row r="7381" spans="1:9" x14ac:dyDescent="0.2">
      <c r="A7381" s="149" t="s">
        <v>2920</v>
      </c>
      <c r="B7381" s="149"/>
      <c r="D7381" s="149" t="s">
        <v>5969</v>
      </c>
      <c r="E7381" s="149">
        <f t="shared" si="115"/>
        <v>40188802</v>
      </c>
      <c r="F7381" s="149" t="s">
        <v>16569</v>
      </c>
      <c r="G7381" s="149" t="s">
        <v>16570</v>
      </c>
      <c r="H7381" s="149" t="s">
        <v>6493</v>
      </c>
      <c r="I7381" s="149" t="s">
        <v>8831</v>
      </c>
    </row>
    <row r="7382" spans="1:9" x14ac:dyDescent="0.2">
      <c r="A7382" s="149" t="s">
        <v>2920</v>
      </c>
      <c r="B7382" s="149"/>
      <c r="D7382" s="149" t="s">
        <v>5970</v>
      </c>
      <c r="E7382" s="149">
        <f t="shared" si="115"/>
        <v>40188803</v>
      </c>
      <c r="F7382" s="149" t="s">
        <v>16569</v>
      </c>
      <c r="G7382" s="149" t="s">
        <v>16570</v>
      </c>
      <c r="H7382" s="149" t="s">
        <v>6493</v>
      </c>
      <c r="I7382" s="149" t="s">
        <v>8831</v>
      </c>
    </row>
    <row r="7383" spans="1:9" x14ac:dyDescent="0.2">
      <c r="A7383" s="149" t="s">
        <v>2920</v>
      </c>
      <c r="B7383" s="149"/>
      <c r="D7383" s="149" t="s">
        <v>5971</v>
      </c>
      <c r="E7383" s="149">
        <f t="shared" si="115"/>
        <v>40188804</v>
      </c>
      <c r="F7383" s="149" t="s">
        <v>16569</v>
      </c>
      <c r="G7383" s="149" t="s">
        <v>16570</v>
      </c>
      <c r="H7383" s="149" t="s">
        <v>6493</v>
      </c>
      <c r="I7383" s="149" t="s">
        <v>8831</v>
      </c>
    </row>
    <row r="7384" spans="1:9" x14ac:dyDescent="0.2">
      <c r="A7384" s="149" t="s">
        <v>2920</v>
      </c>
      <c r="B7384" s="149"/>
      <c r="D7384" s="149" t="s">
        <v>5972</v>
      </c>
      <c r="E7384" s="149">
        <f t="shared" si="115"/>
        <v>40188805</v>
      </c>
      <c r="F7384" s="149" t="s">
        <v>16569</v>
      </c>
      <c r="G7384" s="149" t="s">
        <v>16570</v>
      </c>
      <c r="H7384" s="149" t="s">
        <v>6493</v>
      </c>
      <c r="I7384" s="149" t="s">
        <v>8831</v>
      </c>
    </row>
    <row r="7385" spans="1:9" x14ac:dyDescent="0.2">
      <c r="A7385" s="149" t="s">
        <v>2920</v>
      </c>
      <c r="B7385" s="149"/>
      <c r="D7385" s="149" t="s">
        <v>5973</v>
      </c>
      <c r="E7385" s="149">
        <f t="shared" si="115"/>
        <v>40188898</v>
      </c>
      <c r="F7385" s="149" t="s">
        <v>16569</v>
      </c>
      <c r="G7385" s="149" t="s">
        <v>16570</v>
      </c>
      <c r="H7385" s="149" t="s">
        <v>6493</v>
      </c>
      <c r="I7385" s="149" t="s">
        <v>8831</v>
      </c>
    </row>
    <row r="7386" spans="1:9" x14ac:dyDescent="0.2">
      <c r="A7386" s="149" t="s">
        <v>2920</v>
      </c>
      <c r="D7386" s="149" t="s">
        <v>5974</v>
      </c>
      <c r="E7386" s="149">
        <f t="shared" si="115"/>
        <v>40200101</v>
      </c>
      <c r="F7386" s="149" t="s">
        <v>16569</v>
      </c>
      <c r="G7386" s="149" t="s">
        <v>8458</v>
      </c>
      <c r="H7386" s="149" t="s">
        <v>5975</v>
      </c>
      <c r="I7386" s="149" t="s">
        <v>5976</v>
      </c>
    </row>
    <row r="7387" spans="1:9" x14ac:dyDescent="0.2">
      <c r="A7387" s="149" t="s">
        <v>2920</v>
      </c>
      <c r="D7387" s="149" t="s">
        <v>5977</v>
      </c>
      <c r="E7387" s="149">
        <f t="shared" si="115"/>
        <v>40200110</v>
      </c>
      <c r="F7387" s="149" t="s">
        <v>16569</v>
      </c>
      <c r="G7387" s="149" t="s">
        <v>8458</v>
      </c>
      <c r="H7387" s="149" t="s">
        <v>5975</v>
      </c>
      <c r="I7387" s="149" t="s">
        <v>5976</v>
      </c>
    </row>
    <row r="7388" spans="1:9" x14ac:dyDescent="0.2">
      <c r="A7388" s="149" t="s">
        <v>2920</v>
      </c>
      <c r="D7388" s="149" t="s">
        <v>5978</v>
      </c>
      <c r="E7388" s="149">
        <f t="shared" si="115"/>
        <v>40200201</v>
      </c>
      <c r="F7388" s="149" t="s">
        <v>16569</v>
      </c>
      <c r="G7388" s="149" t="s">
        <v>8458</v>
      </c>
      <c r="H7388" s="149" t="s">
        <v>5975</v>
      </c>
      <c r="I7388" s="149" t="s">
        <v>5979</v>
      </c>
    </row>
    <row r="7389" spans="1:9" x14ac:dyDescent="0.2">
      <c r="A7389" s="149" t="s">
        <v>2920</v>
      </c>
      <c r="D7389" s="149" t="s">
        <v>5980</v>
      </c>
      <c r="E7389" s="149">
        <f t="shared" si="115"/>
        <v>40200210</v>
      </c>
      <c r="F7389" s="149" t="s">
        <v>16569</v>
      </c>
      <c r="G7389" s="149" t="s">
        <v>8458</v>
      </c>
      <c r="H7389" s="149" t="s">
        <v>5975</v>
      </c>
      <c r="I7389" s="149" t="s">
        <v>5979</v>
      </c>
    </row>
    <row r="7390" spans="1:9" x14ac:dyDescent="0.2">
      <c r="A7390" s="149" t="s">
        <v>2920</v>
      </c>
      <c r="D7390" s="149" t="s">
        <v>5981</v>
      </c>
      <c r="E7390" s="149">
        <f t="shared" si="115"/>
        <v>40200301</v>
      </c>
      <c r="F7390" s="149" t="s">
        <v>16569</v>
      </c>
      <c r="G7390" s="149" t="s">
        <v>8458</v>
      </c>
      <c r="H7390" s="149" t="s">
        <v>5975</v>
      </c>
      <c r="I7390" s="149" t="s">
        <v>5982</v>
      </c>
    </row>
    <row r="7391" spans="1:9" x14ac:dyDescent="0.2">
      <c r="A7391" s="149" t="s">
        <v>2920</v>
      </c>
      <c r="D7391" s="149" t="s">
        <v>5983</v>
      </c>
      <c r="E7391" s="149">
        <f t="shared" si="115"/>
        <v>40200310</v>
      </c>
      <c r="F7391" s="149" t="s">
        <v>16569</v>
      </c>
      <c r="G7391" s="149" t="s">
        <v>8458</v>
      </c>
      <c r="H7391" s="149" t="s">
        <v>5975</v>
      </c>
      <c r="I7391" s="149" t="s">
        <v>5982</v>
      </c>
    </row>
    <row r="7392" spans="1:9" x14ac:dyDescent="0.2">
      <c r="A7392" s="149" t="s">
        <v>2920</v>
      </c>
      <c r="D7392" s="149" t="s">
        <v>5984</v>
      </c>
      <c r="E7392" s="149">
        <f t="shared" si="115"/>
        <v>40200401</v>
      </c>
      <c r="F7392" s="149" t="s">
        <v>16569</v>
      </c>
      <c r="G7392" s="149" t="s">
        <v>8458</v>
      </c>
      <c r="H7392" s="149" t="s">
        <v>5975</v>
      </c>
      <c r="I7392" s="149" t="s">
        <v>5985</v>
      </c>
    </row>
    <row r="7393" spans="1:9" x14ac:dyDescent="0.2">
      <c r="A7393" s="149" t="s">
        <v>2920</v>
      </c>
      <c r="D7393" s="149" t="s">
        <v>5986</v>
      </c>
      <c r="E7393" s="149">
        <f t="shared" si="115"/>
        <v>40200410</v>
      </c>
      <c r="F7393" s="149" t="s">
        <v>16569</v>
      </c>
      <c r="G7393" s="149" t="s">
        <v>8458</v>
      </c>
      <c r="H7393" s="149" t="s">
        <v>5975</v>
      </c>
      <c r="I7393" s="149" t="s">
        <v>5985</v>
      </c>
    </row>
    <row r="7394" spans="1:9" x14ac:dyDescent="0.2">
      <c r="A7394" s="149" t="s">
        <v>2920</v>
      </c>
      <c r="D7394" s="149" t="s">
        <v>5987</v>
      </c>
      <c r="E7394" s="149">
        <f t="shared" si="115"/>
        <v>40200501</v>
      </c>
      <c r="F7394" s="149" t="s">
        <v>16569</v>
      </c>
      <c r="G7394" s="149" t="s">
        <v>8458</v>
      </c>
      <c r="H7394" s="149" t="s">
        <v>5975</v>
      </c>
      <c r="I7394" s="149" t="s">
        <v>5988</v>
      </c>
    </row>
    <row r="7395" spans="1:9" x14ac:dyDescent="0.2">
      <c r="A7395" s="149" t="s">
        <v>2920</v>
      </c>
      <c r="D7395" s="149" t="s">
        <v>5989</v>
      </c>
      <c r="E7395" s="149">
        <f t="shared" si="115"/>
        <v>40200510</v>
      </c>
      <c r="F7395" s="149" t="s">
        <v>16569</v>
      </c>
      <c r="G7395" s="149" t="s">
        <v>8458</v>
      </c>
      <c r="H7395" s="149" t="s">
        <v>5975</v>
      </c>
      <c r="I7395" s="149" t="s">
        <v>5988</v>
      </c>
    </row>
    <row r="7396" spans="1:9" x14ac:dyDescent="0.2">
      <c r="A7396" s="149" t="s">
        <v>2920</v>
      </c>
      <c r="D7396" s="149" t="s">
        <v>5990</v>
      </c>
      <c r="E7396" s="149">
        <f t="shared" si="115"/>
        <v>40200601</v>
      </c>
      <c r="F7396" s="149" t="s">
        <v>16569</v>
      </c>
      <c r="G7396" s="149" t="s">
        <v>8458</v>
      </c>
      <c r="H7396" s="149" t="s">
        <v>5975</v>
      </c>
      <c r="I7396" s="149" t="s">
        <v>5991</v>
      </c>
    </row>
    <row r="7397" spans="1:9" x14ac:dyDescent="0.2">
      <c r="A7397" s="149" t="s">
        <v>2920</v>
      </c>
      <c r="D7397" s="149" t="s">
        <v>5992</v>
      </c>
      <c r="E7397" s="149">
        <f t="shared" si="115"/>
        <v>40200610</v>
      </c>
      <c r="F7397" s="149" t="s">
        <v>16569</v>
      </c>
      <c r="G7397" s="149" t="s">
        <v>8458</v>
      </c>
      <c r="H7397" s="149" t="s">
        <v>5975</v>
      </c>
      <c r="I7397" s="149" t="s">
        <v>5991</v>
      </c>
    </row>
    <row r="7398" spans="1:9" x14ac:dyDescent="0.2">
      <c r="A7398" s="149" t="s">
        <v>2920</v>
      </c>
      <c r="D7398" s="149" t="s">
        <v>5993</v>
      </c>
      <c r="E7398" s="149">
        <f t="shared" si="115"/>
        <v>40200701</v>
      </c>
      <c r="F7398" s="149" t="s">
        <v>16569</v>
      </c>
      <c r="G7398" s="149" t="s">
        <v>8458</v>
      </c>
      <c r="H7398" s="149" t="s">
        <v>5975</v>
      </c>
      <c r="I7398" s="149" t="s">
        <v>5994</v>
      </c>
    </row>
    <row r="7399" spans="1:9" x14ac:dyDescent="0.2">
      <c r="A7399" s="149" t="s">
        <v>2920</v>
      </c>
      <c r="D7399" s="149" t="s">
        <v>5995</v>
      </c>
      <c r="E7399" s="149">
        <f t="shared" si="115"/>
        <v>40200706</v>
      </c>
      <c r="F7399" s="149" t="s">
        <v>16569</v>
      </c>
      <c r="G7399" s="149" t="s">
        <v>8458</v>
      </c>
      <c r="H7399" s="149" t="s">
        <v>5975</v>
      </c>
      <c r="I7399" s="149" t="s">
        <v>5996</v>
      </c>
    </row>
    <row r="7400" spans="1:9" x14ac:dyDescent="0.2">
      <c r="A7400" s="149" t="s">
        <v>2920</v>
      </c>
      <c r="D7400" s="149" t="s">
        <v>5997</v>
      </c>
      <c r="E7400" s="149">
        <f t="shared" si="115"/>
        <v>40200707</v>
      </c>
      <c r="F7400" s="149" t="s">
        <v>16569</v>
      </c>
      <c r="G7400" s="149" t="s">
        <v>8458</v>
      </c>
      <c r="H7400" s="149" t="s">
        <v>5975</v>
      </c>
      <c r="I7400" s="149" t="s">
        <v>5998</v>
      </c>
    </row>
    <row r="7401" spans="1:9" x14ac:dyDescent="0.2">
      <c r="A7401" s="149" t="s">
        <v>2920</v>
      </c>
      <c r="D7401" s="149" t="s">
        <v>5999</v>
      </c>
      <c r="E7401" s="149">
        <f t="shared" si="115"/>
        <v>40200710</v>
      </c>
      <c r="F7401" s="149" t="s">
        <v>16569</v>
      </c>
      <c r="G7401" s="149" t="s">
        <v>8458</v>
      </c>
      <c r="H7401" s="149" t="s">
        <v>5975</v>
      </c>
      <c r="I7401" s="149" t="s">
        <v>6000</v>
      </c>
    </row>
    <row r="7402" spans="1:9" x14ac:dyDescent="0.2">
      <c r="A7402" s="149" t="s">
        <v>2920</v>
      </c>
      <c r="D7402" s="149" t="s">
        <v>6001</v>
      </c>
      <c r="E7402" s="149">
        <f t="shared" si="115"/>
        <v>40200711</v>
      </c>
      <c r="F7402" s="149" t="s">
        <v>16569</v>
      </c>
      <c r="G7402" s="149" t="s">
        <v>8458</v>
      </c>
      <c r="H7402" s="149" t="s">
        <v>5975</v>
      </c>
      <c r="I7402" s="149" t="s">
        <v>6002</v>
      </c>
    </row>
    <row r="7403" spans="1:9" x14ac:dyDescent="0.2">
      <c r="A7403" s="149" t="s">
        <v>2920</v>
      </c>
      <c r="D7403" s="149" t="s">
        <v>6003</v>
      </c>
      <c r="E7403" s="149">
        <f t="shared" si="115"/>
        <v>40200712</v>
      </c>
      <c r="F7403" s="149" t="s">
        <v>16569</v>
      </c>
      <c r="G7403" s="149" t="s">
        <v>8458</v>
      </c>
      <c r="H7403" s="149" t="s">
        <v>5975</v>
      </c>
      <c r="I7403" s="149" t="s">
        <v>8947</v>
      </c>
    </row>
    <row r="7404" spans="1:9" x14ac:dyDescent="0.2">
      <c r="A7404" s="149" t="s">
        <v>2920</v>
      </c>
      <c r="D7404" s="149" t="s">
        <v>8948</v>
      </c>
      <c r="E7404" s="149">
        <f t="shared" si="115"/>
        <v>40200801</v>
      </c>
      <c r="F7404" s="149" t="s">
        <v>16569</v>
      </c>
      <c r="G7404" s="149" t="s">
        <v>8458</v>
      </c>
      <c r="H7404" s="149" t="s">
        <v>8949</v>
      </c>
      <c r="I7404" s="149" t="s">
        <v>2383</v>
      </c>
    </row>
    <row r="7405" spans="1:9" x14ac:dyDescent="0.2">
      <c r="A7405" s="149" t="s">
        <v>2920</v>
      </c>
      <c r="D7405" s="149" t="s">
        <v>8950</v>
      </c>
      <c r="E7405" s="149">
        <f t="shared" si="115"/>
        <v>40200802</v>
      </c>
      <c r="F7405" s="149" t="s">
        <v>16569</v>
      </c>
      <c r="G7405" s="149" t="s">
        <v>8458</v>
      </c>
      <c r="H7405" s="149" t="s">
        <v>8949</v>
      </c>
      <c r="I7405" s="149" t="s">
        <v>8951</v>
      </c>
    </row>
    <row r="7406" spans="1:9" x14ac:dyDescent="0.2">
      <c r="A7406" s="149" t="s">
        <v>2920</v>
      </c>
      <c r="D7406" s="149" t="s">
        <v>8952</v>
      </c>
      <c r="E7406" s="149">
        <f t="shared" si="115"/>
        <v>40200803</v>
      </c>
      <c r="F7406" s="149" t="s">
        <v>16569</v>
      </c>
      <c r="G7406" s="149" t="s">
        <v>8458</v>
      </c>
      <c r="H7406" s="149" t="s">
        <v>8949</v>
      </c>
      <c r="I7406" s="149" t="s">
        <v>8953</v>
      </c>
    </row>
    <row r="7407" spans="1:9" x14ac:dyDescent="0.2">
      <c r="A7407" s="149" t="s">
        <v>2920</v>
      </c>
      <c r="D7407" s="149" t="s">
        <v>8954</v>
      </c>
      <c r="E7407" s="149">
        <f t="shared" si="115"/>
        <v>40200810</v>
      </c>
      <c r="F7407" s="149" t="s">
        <v>16569</v>
      </c>
      <c r="G7407" s="149" t="s">
        <v>8458</v>
      </c>
      <c r="H7407" s="149" t="s">
        <v>8949</v>
      </c>
      <c r="I7407" s="149" t="s">
        <v>2383</v>
      </c>
    </row>
    <row r="7408" spans="1:9" x14ac:dyDescent="0.2">
      <c r="A7408" s="149" t="s">
        <v>2920</v>
      </c>
      <c r="D7408" s="149" t="s">
        <v>8955</v>
      </c>
      <c r="E7408" s="149">
        <f t="shared" si="115"/>
        <v>40200820</v>
      </c>
      <c r="F7408" s="149" t="s">
        <v>16569</v>
      </c>
      <c r="G7408" s="149" t="s">
        <v>8458</v>
      </c>
      <c r="H7408" s="149" t="s">
        <v>8949</v>
      </c>
      <c r="I7408" s="149" t="s">
        <v>8956</v>
      </c>
    </row>
    <row r="7409" spans="1:9" x14ac:dyDescent="0.2">
      <c r="A7409" s="149" t="s">
        <v>2920</v>
      </c>
      <c r="D7409" s="149" t="s">
        <v>8957</v>
      </c>
      <c r="E7409" s="149">
        <f t="shared" si="115"/>
        <v>40200830</v>
      </c>
      <c r="F7409" s="149" t="s">
        <v>16569</v>
      </c>
      <c r="G7409" s="149" t="s">
        <v>8458</v>
      </c>
      <c r="H7409" s="149" t="s">
        <v>8949</v>
      </c>
      <c r="I7409" s="149" t="s">
        <v>11705</v>
      </c>
    </row>
    <row r="7410" spans="1:9" x14ac:dyDescent="0.2">
      <c r="A7410" s="149" t="s">
        <v>2920</v>
      </c>
      <c r="D7410" s="149" t="s">
        <v>11706</v>
      </c>
      <c r="E7410" s="149">
        <f t="shared" si="115"/>
        <v>40200840</v>
      </c>
      <c r="F7410" s="149" t="s">
        <v>16569</v>
      </c>
      <c r="G7410" s="149" t="s">
        <v>8458</v>
      </c>
      <c r="H7410" s="149" t="s">
        <v>8949</v>
      </c>
      <c r="I7410" s="149" t="s">
        <v>11707</v>
      </c>
    </row>
    <row r="7411" spans="1:9" x14ac:dyDescent="0.2">
      <c r="A7411" s="149" t="s">
        <v>2920</v>
      </c>
      <c r="D7411" s="149" t="s">
        <v>11708</v>
      </c>
      <c r="E7411" s="149">
        <f t="shared" si="115"/>
        <v>40200841</v>
      </c>
      <c r="F7411" s="149" t="s">
        <v>16569</v>
      </c>
      <c r="G7411" s="149" t="s">
        <v>8458</v>
      </c>
      <c r="H7411" s="149" t="s">
        <v>8949</v>
      </c>
      <c r="I7411" s="149" t="s">
        <v>11709</v>
      </c>
    </row>
    <row r="7412" spans="1:9" x14ac:dyDescent="0.2">
      <c r="A7412" s="149" t="s">
        <v>2920</v>
      </c>
      <c r="D7412" s="149" t="s">
        <v>11710</v>
      </c>
      <c r="E7412" s="149">
        <f t="shared" si="115"/>
        <v>40200842</v>
      </c>
      <c r="F7412" s="149" t="s">
        <v>16569</v>
      </c>
      <c r="G7412" s="149" t="s">
        <v>8458</v>
      </c>
      <c r="H7412" s="149" t="s">
        <v>8949</v>
      </c>
      <c r="I7412" s="149" t="s">
        <v>11711</v>
      </c>
    </row>
    <row r="7413" spans="1:9" x14ac:dyDescent="0.2">
      <c r="A7413" s="149" t="s">
        <v>2920</v>
      </c>
      <c r="D7413" s="149" t="s">
        <v>11712</v>
      </c>
      <c r="E7413" s="149">
        <f t="shared" si="115"/>
        <v>40200843</v>
      </c>
      <c r="F7413" s="149" t="s">
        <v>16569</v>
      </c>
      <c r="G7413" s="149" t="s">
        <v>8458</v>
      </c>
      <c r="H7413" s="149" t="s">
        <v>8949</v>
      </c>
      <c r="I7413" s="149" t="s">
        <v>11713</v>
      </c>
    </row>
    <row r="7414" spans="1:9" x14ac:dyDescent="0.2">
      <c r="A7414" s="149" t="s">
        <v>2920</v>
      </c>
      <c r="D7414" s="149" t="s">
        <v>11714</v>
      </c>
      <c r="E7414" s="149">
        <f t="shared" si="115"/>
        <v>40200845</v>
      </c>
      <c r="F7414" s="149" t="s">
        <v>16569</v>
      </c>
      <c r="G7414" s="149" t="s">
        <v>8458</v>
      </c>
      <c r="H7414" s="149" t="s">
        <v>8949</v>
      </c>
      <c r="I7414" s="149" t="s">
        <v>11715</v>
      </c>
    </row>
    <row r="7415" spans="1:9" x14ac:dyDescent="0.2">
      <c r="A7415" s="149" t="s">
        <v>2920</v>
      </c>
      <c r="D7415" s="149" t="s">
        <v>11716</v>
      </c>
      <c r="E7415" s="149">
        <f t="shared" si="115"/>
        <v>40200846</v>
      </c>
      <c r="F7415" s="149" t="s">
        <v>16569</v>
      </c>
      <c r="G7415" s="149" t="s">
        <v>8458</v>
      </c>
      <c r="H7415" s="149" t="s">
        <v>8949</v>
      </c>
      <c r="I7415" s="149" t="s">
        <v>11717</v>
      </c>
    </row>
    <row r="7416" spans="1:9" x14ac:dyDescent="0.2">
      <c r="A7416" s="149" t="s">
        <v>2920</v>
      </c>
      <c r="D7416" s="149" t="s">
        <v>11718</v>
      </c>
      <c r="E7416" s="149">
        <f t="shared" si="115"/>
        <v>40200847</v>
      </c>
      <c r="F7416" s="149" t="s">
        <v>16569</v>
      </c>
      <c r="G7416" s="149" t="s">
        <v>8458</v>
      </c>
      <c r="H7416" s="149" t="s">
        <v>8949</v>
      </c>
      <c r="I7416" s="149" t="s">
        <v>11719</v>
      </c>
    </row>
    <row r="7417" spans="1:9" x14ac:dyDescent="0.2">
      <c r="A7417" s="149" t="s">
        <v>2920</v>
      </c>
      <c r="D7417" s="149" t="s">
        <v>11720</v>
      </c>
      <c r="E7417" s="149">
        <f t="shared" si="115"/>
        <v>40200848</v>
      </c>
      <c r="F7417" s="149" t="s">
        <v>16569</v>
      </c>
      <c r="G7417" s="149" t="s">
        <v>8458</v>
      </c>
      <c r="H7417" s="149" t="s">
        <v>8949</v>
      </c>
      <c r="I7417" s="149" t="s">
        <v>11721</v>
      </c>
    </row>
    <row r="7418" spans="1:9" x14ac:dyDescent="0.2">
      <c r="A7418" s="149" t="s">
        <v>2920</v>
      </c>
      <c r="D7418" s="149" t="s">
        <v>11722</v>
      </c>
      <c r="E7418" s="149">
        <f t="shared" si="115"/>
        <v>40200849</v>
      </c>
      <c r="F7418" s="149" t="s">
        <v>16569</v>
      </c>
      <c r="G7418" s="149" t="s">
        <v>8458</v>
      </c>
      <c r="H7418" s="149" t="s">
        <v>8949</v>
      </c>
      <c r="I7418" s="149" t="s">
        <v>11723</v>
      </c>
    </row>
    <row r="7419" spans="1:9" x14ac:dyDescent="0.2">
      <c r="A7419" s="149" t="s">
        <v>2920</v>
      </c>
      <c r="D7419" s="149" t="s">
        <v>11724</v>
      </c>
      <c r="E7419" s="149">
        <f t="shared" si="115"/>
        <v>40200855</v>
      </c>
      <c r="F7419" s="149" t="s">
        <v>16569</v>
      </c>
      <c r="G7419" s="149" t="s">
        <v>8458</v>
      </c>
      <c r="H7419" s="149" t="s">
        <v>8949</v>
      </c>
      <c r="I7419" s="149" t="s">
        <v>11725</v>
      </c>
    </row>
    <row r="7420" spans="1:9" x14ac:dyDescent="0.2">
      <c r="A7420" s="149" t="s">
        <v>2920</v>
      </c>
      <c r="D7420" s="149" t="s">
        <v>11726</v>
      </c>
      <c r="E7420" s="149">
        <f t="shared" si="115"/>
        <v>40200856</v>
      </c>
      <c r="F7420" s="149" t="s">
        <v>16569</v>
      </c>
      <c r="G7420" s="149" t="s">
        <v>8458</v>
      </c>
      <c r="H7420" s="149" t="s">
        <v>8949</v>
      </c>
      <c r="I7420" s="149" t="s">
        <v>11727</v>
      </c>
    </row>
    <row r="7421" spans="1:9" x14ac:dyDescent="0.2">
      <c r="A7421" s="149" t="s">
        <v>2920</v>
      </c>
      <c r="D7421" s="149" t="s">
        <v>11728</v>
      </c>
      <c r="E7421" s="149">
        <f t="shared" si="115"/>
        <v>40200861</v>
      </c>
      <c r="F7421" s="149" t="s">
        <v>16569</v>
      </c>
      <c r="G7421" s="149" t="s">
        <v>8458</v>
      </c>
      <c r="H7421" s="149" t="s">
        <v>8949</v>
      </c>
      <c r="I7421" s="149" t="s">
        <v>11729</v>
      </c>
    </row>
    <row r="7422" spans="1:9" x14ac:dyDescent="0.2">
      <c r="A7422" s="149" t="s">
        <v>2920</v>
      </c>
      <c r="D7422" s="149" t="s">
        <v>11730</v>
      </c>
      <c r="E7422" s="149">
        <f t="shared" si="115"/>
        <v>40200870</v>
      </c>
      <c r="F7422" s="149" t="s">
        <v>16569</v>
      </c>
      <c r="G7422" s="149" t="s">
        <v>8458</v>
      </c>
      <c r="H7422" s="149" t="s">
        <v>8949</v>
      </c>
      <c r="I7422" s="149" t="s">
        <v>11731</v>
      </c>
    </row>
    <row r="7423" spans="1:9" x14ac:dyDescent="0.2">
      <c r="A7423" s="149" t="s">
        <v>2920</v>
      </c>
      <c r="D7423" s="149" t="s">
        <v>11732</v>
      </c>
      <c r="E7423" s="149">
        <f t="shared" si="115"/>
        <v>40200871</v>
      </c>
      <c r="F7423" s="149" t="s">
        <v>16569</v>
      </c>
      <c r="G7423" s="149" t="s">
        <v>8458</v>
      </c>
      <c r="H7423" s="149" t="s">
        <v>8949</v>
      </c>
      <c r="I7423" s="149" t="s">
        <v>11733</v>
      </c>
    </row>
    <row r="7424" spans="1:9" x14ac:dyDescent="0.2">
      <c r="A7424" s="149" t="s">
        <v>2920</v>
      </c>
      <c r="D7424" s="149" t="s">
        <v>11734</v>
      </c>
      <c r="E7424" s="149">
        <f t="shared" si="115"/>
        <v>40200872</v>
      </c>
      <c r="F7424" s="149" t="s">
        <v>16569</v>
      </c>
      <c r="G7424" s="149" t="s">
        <v>8458</v>
      </c>
      <c r="H7424" s="149" t="s">
        <v>8949</v>
      </c>
      <c r="I7424" s="149" t="s">
        <v>11735</v>
      </c>
    </row>
    <row r="7425" spans="1:9" x14ac:dyDescent="0.2">
      <c r="A7425" s="149" t="s">
        <v>2920</v>
      </c>
      <c r="D7425" s="149" t="s">
        <v>11736</v>
      </c>
      <c r="E7425" s="149">
        <f t="shared" si="115"/>
        <v>40200898</v>
      </c>
      <c r="F7425" s="149" t="s">
        <v>16569</v>
      </c>
      <c r="G7425" s="149" t="s">
        <v>8458</v>
      </c>
      <c r="H7425" s="149" t="s">
        <v>8949</v>
      </c>
      <c r="I7425" s="149" t="s">
        <v>2383</v>
      </c>
    </row>
    <row r="7426" spans="1:9" x14ac:dyDescent="0.2">
      <c r="A7426" s="149" t="s">
        <v>2920</v>
      </c>
      <c r="D7426" s="149" t="s">
        <v>11737</v>
      </c>
      <c r="E7426" s="149">
        <f t="shared" ref="E7426:E7489" si="116">VALUE(D7426)</f>
        <v>40200899</v>
      </c>
      <c r="F7426" s="149" t="s">
        <v>16569</v>
      </c>
      <c r="G7426" s="149" t="s">
        <v>8458</v>
      </c>
      <c r="H7426" s="149" t="s">
        <v>8949</v>
      </c>
      <c r="I7426" s="149" t="s">
        <v>10012</v>
      </c>
    </row>
    <row r="7427" spans="1:9" x14ac:dyDescent="0.2">
      <c r="A7427" s="149" t="s">
        <v>2920</v>
      </c>
      <c r="D7427" s="149" t="s">
        <v>11738</v>
      </c>
      <c r="E7427" s="149">
        <f t="shared" si="116"/>
        <v>40200901</v>
      </c>
      <c r="F7427" s="149" t="s">
        <v>16569</v>
      </c>
      <c r="G7427" s="149" t="s">
        <v>8458</v>
      </c>
      <c r="H7427" s="149" t="s">
        <v>11739</v>
      </c>
      <c r="I7427" s="149" t="s">
        <v>4427</v>
      </c>
    </row>
    <row r="7428" spans="1:9" x14ac:dyDescent="0.2">
      <c r="A7428" s="149" t="s">
        <v>2920</v>
      </c>
      <c r="D7428" s="149" t="s">
        <v>11740</v>
      </c>
      <c r="E7428" s="149">
        <f t="shared" si="116"/>
        <v>40200902</v>
      </c>
      <c r="F7428" s="149" t="s">
        <v>16569</v>
      </c>
      <c r="G7428" s="149" t="s">
        <v>8458</v>
      </c>
      <c r="H7428" s="149" t="s">
        <v>11739</v>
      </c>
      <c r="I7428" s="149" t="s">
        <v>932</v>
      </c>
    </row>
    <row r="7429" spans="1:9" x14ac:dyDescent="0.2">
      <c r="A7429" s="149" t="s">
        <v>2920</v>
      </c>
      <c r="D7429" s="149" t="s">
        <v>11741</v>
      </c>
      <c r="E7429" s="149">
        <f t="shared" si="116"/>
        <v>40200903</v>
      </c>
      <c r="F7429" s="149" t="s">
        <v>16569</v>
      </c>
      <c r="G7429" s="149" t="s">
        <v>8458</v>
      </c>
      <c r="H7429" s="149" t="s">
        <v>11739</v>
      </c>
      <c r="I7429" s="149" t="s">
        <v>11742</v>
      </c>
    </row>
    <row r="7430" spans="1:9" x14ac:dyDescent="0.2">
      <c r="A7430" s="149" t="s">
        <v>2920</v>
      </c>
      <c r="D7430" s="149" t="s">
        <v>11743</v>
      </c>
      <c r="E7430" s="149">
        <f t="shared" si="116"/>
        <v>40200904</v>
      </c>
      <c r="F7430" s="149" t="s">
        <v>16569</v>
      </c>
      <c r="G7430" s="149" t="s">
        <v>8458</v>
      </c>
      <c r="H7430" s="149" t="s">
        <v>11739</v>
      </c>
      <c r="I7430" s="149" t="s">
        <v>11744</v>
      </c>
    </row>
    <row r="7431" spans="1:9" x14ac:dyDescent="0.2">
      <c r="A7431" s="149" t="s">
        <v>2920</v>
      </c>
      <c r="D7431" s="149" t="s">
        <v>11745</v>
      </c>
      <c r="E7431" s="149">
        <f t="shared" si="116"/>
        <v>40200905</v>
      </c>
      <c r="F7431" s="149" t="s">
        <v>16569</v>
      </c>
      <c r="G7431" s="149" t="s">
        <v>8458</v>
      </c>
      <c r="H7431" s="149" t="s">
        <v>11739</v>
      </c>
      <c r="I7431" s="149" t="s">
        <v>11746</v>
      </c>
    </row>
    <row r="7432" spans="1:9" x14ac:dyDescent="0.2">
      <c r="A7432" s="149" t="s">
        <v>2920</v>
      </c>
      <c r="D7432" s="149" t="s">
        <v>11747</v>
      </c>
      <c r="E7432" s="149">
        <f t="shared" si="116"/>
        <v>40200906</v>
      </c>
      <c r="F7432" s="149" t="s">
        <v>16569</v>
      </c>
      <c r="G7432" s="149" t="s">
        <v>8458</v>
      </c>
      <c r="H7432" s="149" t="s">
        <v>11739</v>
      </c>
      <c r="I7432" s="149" t="s">
        <v>11748</v>
      </c>
    </row>
    <row r="7433" spans="1:9" x14ac:dyDescent="0.2">
      <c r="A7433" s="149" t="s">
        <v>2920</v>
      </c>
      <c r="D7433" s="149" t="s">
        <v>11749</v>
      </c>
      <c r="E7433" s="149">
        <f t="shared" si="116"/>
        <v>40200907</v>
      </c>
      <c r="F7433" s="149" t="s">
        <v>16569</v>
      </c>
      <c r="G7433" s="149" t="s">
        <v>8458</v>
      </c>
      <c r="H7433" s="149" t="s">
        <v>11739</v>
      </c>
      <c r="I7433" s="149" t="s">
        <v>11750</v>
      </c>
    </row>
    <row r="7434" spans="1:9" x14ac:dyDescent="0.2">
      <c r="A7434" s="149" t="s">
        <v>2920</v>
      </c>
      <c r="D7434" s="149" t="s">
        <v>11751</v>
      </c>
      <c r="E7434" s="149">
        <f t="shared" si="116"/>
        <v>40200908</v>
      </c>
      <c r="F7434" s="149" t="s">
        <v>16569</v>
      </c>
      <c r="G7434" s="149" t="s">
        <v>8458</v>
      </c>
      <c r="H7434" s="149" t="s">
        <v>11739</v>
      </c>
      <c r="I7434" s="149" t="s">
        <v>11752</v>
      </c>
    </row>
    <row r="7435" spans="1:9" x14ac:dyDescent="0.2">
      <c r="A7435" s="149" t="s">
        <v>2920</v>
      </c>
      <c r="D7435" s="149" t="s">
        <v>11753</v>
      </c>
      <c r="E7435" s="149">
        <f t="shared" si="116"/>
        <v>40200909</v>
      </c>
      <c r="F7435" s="149" t="s">
        <v>16569</v>
      </c>
      <c r="G7435" s="149" t="s">
        <v>8458</v>
      </c>
      <c r="H7435" s="149" t="s">
        <v>11739</v>
      </c>
      <c r="I7435" s="149" t="s">
        <v>11754</v>
      </c>
    </row>
    <row r="7436" spans="1:9" x14ac:dyDescent="0.2">
      <c r="A7436" s="149" t="s">
        <v>2920</v>
      </c>
      <c r="D7436" s="149" t="s">
        <v>11755</v>
      </c>
      <c r="E7436" s="149">
        <f t="shared" si="116"/>
        <v>40200910</v>
      </c>
      <c r="F7436" s="149" t="s">
        <v>16569</v>
      </c>
      <c r="G7436" s="149" t="s">
        <v>8458</v>
      </c>
      <c r="H7436" s="149" t="s">
        <v>11739</v>
      </c>
      <c r="I7436" s="149" t="s">
        <v>11756</v>
      </c>
    </row>
    <row r="7437" spans="1:9" x14ac:dyDescent="0.2">
      <c r="A7437" s="149" t="s">
        <v>2920</v>
      </c>
      <c r="D7437" s="149" t="s">
        <v>11757</v>
      </c>
      <c r="E7437" s="149">
        <f t="shared" si="116"/>
        <v>40200911</v>
      </c>
      <c r="F7437" s="149" t="s">
        <v>16569</v>
      </c>
      <c r="G7437" s="149" t="s">
        <v>8458</v>
      </c>
      <c r="H7437" s="149" t="s">
        <v>11739</v>
      </c>
      <c r="I7437" s="149" t="s">
        <v>3449</v>
      </c>
    </row>
    <row r="7438" spans="1:9" x14ac:dyDescent="0.2">
      <c r="A7438" s="149" t="s">
        <v>2920</v>
      </c>
      <c r="D7438" s="149" t="s">
        <v>11758</v>
      </c>
      <c r="E7438" s="149">
        <f t="shared" si="116"/>
        <v>40200912</v>
      </c>
      <c r="F7438" s="149" t="s">
        <v>16569</v>
      </c>
      <c r="G7438" s="149" t="s">
        <v>8458</v>
      </c>
      <c r="H7438" s="149" t="s">
        <v>11739</v>
      </c>
      <c r="I7438" s="149" t="s">
        <v>5951</v>
      </c>
    </row>
    <row r="7439" spans="1:9" x14ac:dyDescent="0.2">
      <c r="A7439" s="149" t="s">
        <v>2920</v>
      </c>
      <c r="D7439" s="149" t="s">
        <v>11759</v>
      </c>
      <c r="E7439" s="149">
        <f t="shared" si="116"/>
        <v>40200913</v>
      </c>
      <c r="F7439" s="149" t="s">
        <v>16569</v>
      </c>
      <c r="G7439" s="149" t="s">
        <v>8458</v>
      </c>
      <c r="H7439" s="149" t="s">
        <v>11739</v>
      </c>
      <c r="I7439" s="149" t="s">
        <v>11760</v>
      </c>
    </row>
    <row r="7440" spans="1:9" x14ac:dyDescent="0.2">
      <c r="A7440" s="149" t="s">
        <v>2920</v>
      </c>
      <c r="D7440" s="149" t="s">
        <v>11761</v>
      </c>
      <c r="E7440" s="149">
        <f t="shared" si="116"/>
        <v>40200914</v>
      </c>
      <c r="F7440" s="149" t="s">
        <v>16569</v>
      </c>
      <c r="G7440" s="149" t="s">
        <v>8458</v>
      </c>
      <c r="H7440" s="149" t="s">
        <v>11739</v>
      </c>
      <c r="I7440" s="149" t="s">
        <v>1448</v>
      </c>
    </row>
    <row r="7441" spans="1:9" x14ac:dyDescent="0.2">
      <c r="A7441" s="149" t="s">
        <v>2920</v>
      </c>
      <c r="D7441" s="149" t="s">
        <v>11762</v>
      </c>
      <c r="E7441" s="149">
        <f t="shared" si="116"/>
        <v>40200915</v>
      </c>
      <c r="F7441" s="149" t="s">
        <v>16569</v>
      </c>
      <c r="G7441" s="149" t="s">
        <v>8458</v>
      </c>
      <c r="H7441" s="149" t="s">
        <v>11739</v>
      </c>
      <c r="I7441" s="149" t="s">
        <v>11763</v>
      </c>
    </row>
    <row r="7442" spans="1:9" x14ac:dyDescent="0.2">
      <c r="A7442" s="149" t="s">
        <v>2920</v>
      </c>
      <c r="D7442" s="149" t="s">
        <v>11764</v>
      </c>
      <c r="E7442" s="149">
        <f t="shared" si="116"/>
        <v>40200916</v>
      </c>
      <c r="F7442" s="149" t="s">
        <v>16569</v>
      </c>
      <c r="G7442" s="149" t="s">
        <v>8458</v>
      </c>
      <c r="H7442" s="149" t="s">
        <v>11739</v>
      </c>
      <c r="I7442" s="149" t="s">
        <v>11765</v>
      </c>
    </row>
    <row r="7443" spans="1:9" x14ac:dyDescent="0.2">
      <c r="A7443" s="149" t="s">
        <v>2920</v>
      </c>
      <c r="D7443" s="149" t="s">
        <v>11766</v>
      </c>
      <c r="E7443" s="149">
        <f t="shared" si="116"/>
        <v>40200917</v>
      </c>
      <c r="F7443" s="149" t="s">
        <v>16569</v>
      </c>
      <c r="G7443" s="149" t="s">
        <v>8458</v>
      </c>
      <c r="H7443" s="149" t="s">
        <v>11739</v>
      </c>
      <c r="I7443" s="149" t="s">
        <v>11767</v>
      </c>
    </row>
    <row r="7444" spans="1:9" x14ac:dyDescent="0.2">
      <c r="A7444" s="149" t="s">
        <v>2920</v>
      </c>
      <c r="D7444" s="149" t="s">
        <v>11768</v>
      </c>
      <c r="E7444" s="149">
        <f t="shared" si="116"/>
        <v>40200918</v>
      </c>
      <c r="F7444" s="149" t="s">
        <v>16569</v>
      </c>
      <c r="G7444" s="149" t="s">
        <v>8458</v>
      </c>
      <c r="H7444" s="149" t="s">
        <v>11739</v>
      </c>
      <c r="I7444" s="149" t="s">
        <v>941</v>
      </c>
    </row>
    <row r="7445" spans="1:9" x14ac:dyDescent="0.2">
      <c r="A7445" s="149" t="s">
        <v>2920</v>
      </c>
      <c r="D7445" s="149" t="s">
        <v>11769</v>
      </c>
      <c r="E7445" s="149">
        <f t="shared" si="116"/>
        <v>40200919</v>
      </c>
      <c r="F7445" s="149" t="s">
        <v>16569</v>
      </c>
      <c r="G7445" s="149" t="s">
        <v>8458</v>
      </c>
      <c r="H7445" s="149" t="s">
        <v>11739</v>
      </c>
      <c r="I7445" s="149" t="s">
        <v>943</v>
      </c>
    </row>
    <row r="7446" spans="1:9" x14ac:dyDescent="0.2">
      <c r="A7446" s="149" t="s">
        <v>2920</v>
      </c>
      <c r="D7446" s="149" t="s">
        <v>11770</v>
      </c>
      <c r="E7446" s="149">
        <f t="shared" si="116"/>
        <v>40200920</v>
      </c>
      <c r="F7446" s="149" t="s">
        <v>16569</v>
      </c>
      <c r="G7446" s="149" t="s">
        <v>8458</v>
      </c>
      <c r="H7446" s="149" t="s">
        <v>11739</v>
      </c>
      <c r="I7446" s="149" t="s">
        <v>11771</v>
      </c>
    </row>
    <row r="7447" spans="1:9" x14ac:dyDescent="0.2">
      <c r="A7447" s="149" t="s">
        <v>2920</v>
      </c>
      <c r="D7447" s="149" t="s">
        <v>11772</v>
      </c>
      <c r="E7447" s="149">
        <f t="shared" si="116"/>
        <v>40200921</v>
      </c>
      <c r="F7447" s="149" t="s">
        <v>16569</v>
      </c>
      <c r="G7447" s="149" t="s">
        <v>8458</v>
      </c>
      <c r="H7447" s="149" t="s">
        <v>11739</v>
      </c>
      <c r="I7447" s="149" t="s">
        <v>11773</v>
      </c>
    </row>
    <row r="7448" spans="1:9" x14ac:dyDescent="0.2">
      <c r="A7448" s="149" t="s">
        <v>2920</v>
      </c>
      <c r="D7448" s="149" t="s">
        <v>11774</v>
      </c>
      <c r="E7448" s="149">
        <f t="shared" si="116"/>
        <v>40200922</v>
      </c>
      <c r="F7448" s="149" t="s">
        <v>16569</v>
      </c>
      <c r="G7448" s="149" t="s">
        <v>8458</v>
      </c>
      <c r="H7448" s="149" t="s">
        <v>11739</v>
      </c>
      <c r="I7448" s="149" t="s">
        <v>574</v>
      </c>
    </row>
    <row r="7449" spans="1:9" x14ac:dyDescent="0.2">
      <c r="A7449" s="149" t="s">
        <v>2920</v>
      </c>
      <c r="D7449" s="149" t="s">
        <v>11775</v>
      </c>
      <c r="E7449" s="149">
        <f t="shared" si="116"/>
        <v>40200923</v>
      </c>
      <c r="F7449" s="149" t="s">
        <v>16569</v>
      </c>
      <c r="G7449" s="149" t="s">
        <v>8458</v>
      </c>
      <c r="H7449" s="149" t="s">
        <v>11739</v>
      </c>
      <c r="I7449" s="149" t="s">
        <v>11776</v>
      </c>
    </row>
    <row r="7450" spans="1:9" x14ac:dyDescent="0.2">
      <c r="A7450" s="149" t="s">
        <v>2920</v>
      </c>
      <c r="D7450" s="149" t="s">
        <v>11777</v>
      </c>
      <c r="E7450" s="149">
        <f t="shared" si="116"/>
        <v>40200924</v>
      </c>
      <c r="F7450" s="149" t="s">
        <v>16569</v>
      </c>
      <c r="G7450" s="149" t="s">
        <v>8458</v>
      </c>
      <c r="H7450" s="149" t="s">
        <v>11739</v>
      </c>
      <c r="I7450" s="149" t="s">
        <v>11778</v>
      </c>
    </row>
    <row r="7451" spans="1:9" x14ac:dyDescent="0.2">
      <c r="A7451" s="149" t="s">
        <v>2920</v>
      </c>
      <c r="D7451" s="149" t="s">
        <v>11779</v>
      </c>
      <c r="E7451" s="149">
        <f t="shared" si="116"/>
        <v>40200925</v>
      </c>
      <c r="F7451" s="149" t="s">
        <v>16569</v>
      </c>
      <c r="G7451" s="149" t="s">
        <v>8458</v>
      </c>
      <c r="H7451" s="149" t="s">
        <v>11739</v>
      </c>
      <c r="I7451" s="149" t="s">
        <v>11780</v>
      </c>
    </row>
    <row r="7452" spans="1:9" x14ac:dyDescent="0.2">
      <c r="A7452" s="149" t="s">
        <v>2920</v>
      </c>
      <c r="D7452" s="149" t="s">
        <v>11781</v>
      </c>
      <c r="E7452" s="149">
        <f t="shared" si="116"/>
        <v>40200926</v>
      </c>
      <c r="F7452" s="149" t="s">
        <v>16569</v>
      </c>
      <c r="G7452" s="149" t="s">
        <v>8458</v>
      </c>
      <c r="H7452" s="149" t="s">
        <v>11739</v>
      </c>
      <c r="I7452" s="149" t="s">
        <v>11782</v>
      </c>
    </row>
    <row r="7453" spans="1:9" x14ac:dyDescent="0.2">
      <c r="A7453" s="149" t="s">
        <v>2920</v>
      </c>
      <c r="D7453" s="149" t="s">
        <v>11783</v>
      </c>
      <c r="E7453" s="149">
        <f t="shared" si="116"/>
        <v>40200927</v>
      </c>
      <c r="F7453" s="149" t="s">
        <v>16569</v>
      </c>
      <c r="G7453" s="149" t="s">
        <v>8458</v>
      </c>
      <c r="H7453" s="149" t="s">
        <v>11739</v>
      </c>
      <c r="I7453" s="149" t="s">
        <v>11784</v>
      </c>
    </row>
    <row r="7454" spans="1:9" x14ac:dyDescent="0.2">
      <c r="A7454" s="149" t="s">
        <v>2920</v>
      </c>
      <c r="D7454" s="149" t="s">
        <v>11785</v>
      </c>
      <c r="E7454" s="149">
        <f t="shared" si="116"/>
        <v>40200928</v>
      </c>
      <c r="F7454" s="149" t="s">
        <v>16569</v>
      </c>
      <c r="G7454" s="149" t="s">
        <v>8458</v>
      </c>
      <c r="H7454" s="149" t="s">
        <v>11739</v>
      </c>
      <c r="I7454" s="149" t="s">
        <v>10836</v>
      </c>
    </row>
    <row r="7455" spans="1:9" x14ac:dyDescent="0.2">
      <c r="A7455" s="149" t="s">
        <v>2920</v>
      </c>
      <c r="D7455" s="149" t="s">
        <v>11786</v>
      </c>
      <c r="E7455" s="149">
        <f t="shared" si="116"/>
        <v>40200929</v>
      </c>
      <c r="F7455" s="149" t="s">
        <v>16569</v>
      </c>
      <c r="G7455" s="149" t="s">
        <v>8458</v>
      </c>
      <c r="H7455" s="149" t="s">
        <v>11739</v>
      </c>
      <c r="I7455" s="149" t="s">
        <v>5948</v>
      </c>
    </row>
    <row r="7456" spans="1:9" x14ac:dyDescent="0.2">
      <c r="A7456" s="149" t="s">
        <v>2920</v>
      </c>
      <c r="D7456" s="149" t="s">
        <v>11787</v>
      </c>
      <c r="E7456" s="149">
        <f t="shared" si="116"/>
        <v>40200930</v>
      </c>
      <c r="F7456" s="149" t="s">
        <v>16569</v>
      </c>
      <c r="G7456" s="149" t="s">
        <v>8458</v>
      </c>
      <c r="H7456" s="149" t="s">
        <v>11739</v>
      </c>
      <c r="I7456" s="149" t="s">
        <v>945</v>
      </c>
    </row>
    <row r="7457" spans="1:9" x14ac:dyDescent="0.2">
      <c r="A7457" s="149" t="s">
        <v>2920</v>
      </c>
      <c r="D7457" s="149" t="s">
        <v>11788</v>
      </c>
      <c r="E7457" s="149">
        <f t="shared" si="116"/>
        <v>40200931</v>
      </c>
      <c r="F7457" s="149" t="s">
        <v>16569</v>
      </c>
      <c r="G7457" s="149" t="s">
        <v>8458</v>
      </c>
      <c r="H7457" s="149" t="s">
        <v>11739</v>
      </c>
      <c r="I7457" s="149" t="s">
        <v>9092</v>
      </c>
    </row>
    <row r="7458" spans="1:9" x14ac:dyDescent="0.2">
      <c r="A7458" s="149" t="s">
        <v>2920</v>
      </c>
      <c r="D7458" s="149" t="s">
        <v>11789</v>
      </c>
      <c r="E7458" s="149">
        <f t="shared" si="116"/>
        <v>40200998</v>
      </c>
      <c r="F7458" s="149" t="s">
        <v>16569</v>
      </c>
      <c r="G7458" s="149" t="s">
        <v>8458</v>
      </c>
      <c r="H7458" s="149" t="s">
        <v>11739</v>
      </c>
      <c r="I7458" s="149" t="s">
        <v>4427</v>
      </c>
    </row>
    <row r="7459" spans="1:9" x14ac:dyDescent="0.2">
      <c r="A7459" s="149" t="s">
        <v>2920</v>
      </c>
      <c r="D7459" s="149" t="s">
        <v>11790</v>
      </c>
      <c r="E7459" s="149">
        <f t="shared" si="116"/>
        <v>40201001</v>
      </c>
      <c r="F7459" s="149" t="s">
        <v>16569</v>
      </c>
      <c r="G7459" s="149" t="s">
        <v>8458</v>
      </c>
      <c r="H7459" s="149" t="s">
        <v>11791</v>
      </c>
      <c r="I7459" s="149" t="s">
        <v>1423</v>
      </c>
    </row>
    <row r="7460" spans="1:9" x14ac:dyDescent="0.2">
      <c r="A7460" s="149" t="s">
        <v>2920</v>
      </c>
      <c r="D7460" s="149" t="s">
        <v>11792</v>
      </c>
      <c r="E7460" s="149">
        <f t="shared" si="116"/>
        <v>40201002</v>
      </c>
      <c r="F7460" s="149" t="s">
        <v>16569</v>
      </c>
      <c r="G7460" s="149" t="s">
        <v>8458</v>
      </c>
      <c r="H7460" s="149" t="s">
        <v>11791</v>
      </c>
      <c r="I7460" s="149" t="s">
        <v>1414</v>
      </c>
    </row>
    <row r="7461" spans="1:9" x14ac:dyDescent="0.2">
      <c r="A7461" s="149" t="s">
        <v>2920</v>
      </c>
      <c r="D7461" s="149" t="s">
        <v>11793</v>
      </c>
      <c r="E7461" s="149">
        <f t="shared" si="116"/>
        <v>40201003</v>
      </c>
      <c r="F7461" s="149" t="s">
        <v>16569</v>
      </c>
      <c r="G7461" s="149" t="s">
        <v>8458</v>
      </c>
      <c r="H7461" s="149" t="s">
        <v>11791</v>
      </c>
      <c r="I7461" s="149" t="s">
        <v>1421</v>
      </c>
    </row>
    <row r="7462" spans="1:9" x14ac:dyDescent="0.2">
      <c r="A7462" s="149" t="s">
        <v>2920</v>
      </c>
      <c r="D7462" s="149" t="s">
        <v>11794</v>
      </c>
      <c r="E7462" s="149">
        <f t="shared" si="116"/>
        <v>40201004</v>
      </c>
      <c r="F7462" s="149" t="s">
        <v>16569</v>
      </c>
      <c r="G7462" s="149" t="s">
        <v>8458</v>
      </c>
      <c r="H7462" s="149" t="s">
        <v>11791</v>
      </c>
      <c r="I7462" s="149" t="s">
        <v>1427</v>
      </c>
    </row>
    <row r="7463" spans="1:9" x14ac:dyDescent="0.2">
      <c r="A7463" s="149" t="s">
        <v>2920</v>
      </c>
      <c r="D7463" s="149" t="s">
        <v>11795</v>
      </c>
      <c r="E7463" s="149">
        <f t="shared" si="116"/>
        <v>40201101</v>
      </c>
      <c r="F7463" s="149" t="s">
        <v>16569</v>
      </c>
      <c r="G7463" s="149" t="s">
        <v>8458</v>
      </c>
      <c r="H7463" s="149" t="s">
        <v>11796</v>
      </c>
      <c r="I7463" s="149" t="s">
        <v>11797</v>
      </c>
    </row>
    <row r="7464" spans="1:9" x14ac:dyDescent="0.2">
      <c r="A7464" s="149" t="s">
        <v>2920</v>
      </c>
      <c r="D7464" s="149" t="s">
        <v>11798</v>
      </c>
      <c r="E7464" s="149">
        <f t="shared" si="116"/>
        <v>40201103</v>
      </c>
      <c r="F7464" s="149" t="s">
        <v>16569</v>
      </c>
      <c r="G7464" s="149" t="s">
        <v>8458</v>
      </c>
      <c r="H7464" s="149" t="s">
        <v>11796</v>
      </c>
      <c r="I7464" s="149" t="s">
        <v>11799</v>
      </c>
    </row>
    <row r="7465" spans="1:9" x14ac:dyDescent="0.2">
      <c r="A7465" s="149" t="s">
        <v>2920</v>
      </c>
      <c r="D7465" s="149" t="s">
        <v>11800</v>
      </c>
      <c r="E7465" s="149">
        <f t="shared" si="116"/>
        <v>40201104</v>
      </c>
      <c r="F7465" s="149" t="s">
        <v>16569</v>
      </c>
      <c r="G7465" s="149" t="s">
        <v>8458</v>
      </c>
      <c r="H7465" s="149" t="s">
        <v>11796</v>
      </c>
      <c r="I7465" s="149" t="s">
        <v>11801</v>
      </c>
    </row>
    <row r="7466" spans="1:9" x14ac:dyDescent="0.2">
      <c r="A7466" s="149" t="s">
        <v>2920</v>
      </c>
      <c r="D7466" s="149" t="s">
        <v>11802</v>
      </c>
      <c r="E7466" s="149">
        <f t="shared" si="116"/>
        <v>40201105</v>
      </c>
      <c r="F7466" s="149" t="s">
        <v>16569</v>
      </c>
      <c r="G7466" s="149" t="s">
        <v>8458</v>
      </c>
      <c r="H7466" s="149" t="s">
        <v>11796</v>
      </c>
      <c r="I7466" s="149" t="s">
        <v>14474</v>
      </c>
    </row>
    <row r="7467" spans="1:9" x14ac:dyDescent="0.2">
      <c r="A7467" s="149" t="s">
        <v>2920</v>
      </c>
      <c r="D7467" s="149" t="s">
        <v>14471</v>
      </c>
      <c r="E7467" s="149">
        <f t="shared" si="116"/>
        <v>40201111</v>
      </c>
      <c r="F7467" s="149" t="s">
        <v>16569</v>
      </c>
      <c r="G7467" s="149" t="s">
        <v>8458</v>
      </c>
      <c r="H7467" s="149" t="s">
        <v>11796</v>
      </c>
      <c r="I7467" s="149" t="s">
        <v>14472</v>
      </c>
    </row>
    <row r="7468" spans="1:9" x14ac:dyDescent="0.2">
      <c r="A7468" s="149" t="s">
        <v>2920</v>
      </c>
      <c r="D7468" s="149" t="s">
        <v>14473</v>
      </c>
      <c r="E7468" s="149">
        <f t="shared" si="116"/>
        <v>40201112</v>
      </c>
      <c r="F7468" s="149" t="s">
        <v>16569</v>
      </c>
      <c r="G7468" s="149" t="s">
        <v>8458</v>
      </c>
      <c r="H7468" s="149" t="s">
        <v>11796</v>
      </c>
      <c r="I7468" s="149" t="s">
        <v>14472</v>
      </c>
    </row>
    <row r="7469" spans="1:9" x14ac:dyDescent="0.2">
      <c r="A7469" s="149" t="s">
        <v>2920</v>
      </c>
      <c r="D7469" s="149" t="s">
        <v>15668</v>
      </c>
      <c r="E7469" s="149">
        <f t="shared" si="116"/>
        <v>40201113</v>
      </c>
      <c r="F7469" s="149" t="s">
        <v>16569</v>
      </c>
      <c r="G7469" s="149" t="s">
        <v>8458</v>
      </c>
      <c r="H7469" s="149" t="s">
        <v>11796</v>
      </c>
      <c r="I7469" s="149" t="s">
        <v>15669</v>
      </c>
    </row>
    <row r="7470" spans="1:9" x14ac:dyDescent="0.2">
      <c r="A7470" s="149" t="s">
        <v>2920</v>
      </c>
      <c r="D7470" s="149" t="s">
        <v>15670</v>
      </c>
      <c r="E7470" s="149">
        <f t="shared" si="116"/>
        <v>40201114</v>
      </c>
      <c r="F7470" s="149" t="s">
        <v>16569</v>
      </c>
      <c r="G7470" s="149" t="s">
        <v>8458</v>
      </c>
      <c r="H7470" s="149" t="s">
        <v>11796</v>
      </c>
      <c r="I7470" s="149" t="s">
        <v>15669</v>
      </c>
    </row>
    <row r="7471" spans="1:9" x14ac:dyDescent="0.2">
      <c r="A7471" s="149" t="s">
        <v>2920</v>
      </c>
      <c r="D7471" s="149" t="s">
        <v>15671</v>
      </c>
      <c r="E7471" s="149">
        <f t="shared" si="116"/>
        <v>40201115</v>
      </c>
      <c r="F7471" s="149" t="s">
        <v>16569</v>
      </c>
      <c r="G7471" s="149" t="s">
        <v>8458</v>
      </c>
      <c r="H7471" s="149" t="s">
        <v>11796</v>
      </c>
      <c r="I7471" s="149" t="s">
        <v>15672</v>
      </c>
    </row>
    <row r="7472" spans="1:9" x14ac:dyDescent="0.2">
      <c r="A7472" s="149" t="s">
        <v>2920</v>
      </c>
      <c r="D7472" s="149" t="s">
        <v>15673</v>
      </c>
      <c r="E7472" s="149">
        <f t="shared" si="116"/>
        <v>40201116</v>
      </c>
      <c r="F7472" s="149" t="s">
        <v>16569</v>
      </c>
      <c r="G7472" s="149" t="s">
        <v>8458</v>
      </c>
      <c r="H7472" s="149" t="s">
        <v>11796</v>
      </c>
      <c r="I7472" s="149" t="s">
        <v>15672</v>
      </c>
    </row>
    <row r="7473" spans="1:9" x14ac:dyDescent="0.2">
      <c r="A7473" s="149" t="s">
        <v>2920</v>
      </c>
      <c r="D7473" s="149" t="s">
        <v>15674</v>
      </c>
      <c r="E7473" s="149">
        <f t="shared" si="116"/>
        <v>40201121</v>
      </c>
      <c r="F7473" s="149" t="s">
        <v>16569</v>
      </c>
      <c r="G7473" s="149" t="s">
        <v>8458</v>
      </c>
      <c r="H7473" s="149" t="s">
        <v>11796</v>
      </c>
      <c r="I7473" s="149" t="s">
        <v>15675</v>
      </c>
    </row>
    <row r="7474" spans="1:9" x14ac:dyDescent="0.2">
      <c r="A7474" s="149" t="s">
        <v>2920</v>
      </c>
      <c r="D7474" s="149" t="s">
        <v>15676</v>
      </c>
      <c r="E7474" s="149">
        <f t="shared" si="116"/>
        <v>40201122</v>
      </c>
      <c r="F7474" s="149" t="s">
        <v>16569</v>
      </c>
      <c r="G7474" s="149" t="s">
        <v>8458</v>
      </c>
      <c r="H7474" s="149" t="s">
        <v>11796</v>
      </c>
      <c r="I7474" s="149" t="s">
        <v>15677</v>
      </c>
    </row>
    <row r="7475" spans="1:9" x14ac:dyDescent="0.2">
      <c r="A7475" s="149" t="s">
        <v>2920</v>
      </c>
      <c r="D7475" s="149" t="s">
        <v>15678</v>
      </c>
      <c r="E7475" s="149">
        <f t="shared" si="116"/>
        <v>40201197</v>
      </c>
      <c r="F7475" s="149" t="s">
        <v>16569</v>
      </c>
      <c r="G7475" s="149" t="s">
        <v>8458</v>
      </c>
      <c r="H7475" s="149" t="s">
        <v>11796</v>
      </c>
      <c r="I7475" s="149" t="s">
        <v>15679</v>
      </c>
    </row>
    <row r="7476" spans="1:9" x14ac:dyDescent="0.2">
      <c r="A7476" s="149" t="s">
        <v>2920</v>
      </c>
      <c r="D7476" s="149" t="s">
        <v>15680</v>
      </c>
      <c r="E7476" s="149">
        <f t="shared" si="116"/>
        <v>40201198</v>
      </c>
      <c r="F7476" s="149" t="s">
        <v>16569</v>
      </c>
      <c r="G7476" s="149" t="s">
        <v>8458</v>
      </c>
      <c r="H7476" s="149" t="s">
        <v>11796</v>
      </c>
      <c r="I7476" s="149" t="s">
        <v>15679</v>
      </c>
    </row>
    <row r="7477" spans="1:9" x14ac:dyDescent="0.2">
      <c r="A7477" s="149" t="s">
        <v>2920</v>
      </c>
      <c r="D7477" s="149" t="s">
        <v>15681</v>
      </c>
      <c r="E7477" s="149">
        <f t="shared" si="116"/>
        <v>40201199</v>
      </c>
      <c r="F7477" s="149" t="s">
        <v>16569</v>
      </c>
      <c r="G7477" s="149" t="s">
        <v>8458</v>
      </c>
      <c r="H7477" s="149" t="s">
        <v>11796</v>
      </c>
      <c r="I7477" s="149" t="s">
        <v>15682</v>
      </c>
    </row>
    <row r="7478" spans="1:9" x14ac:dyDescent="0.2">
      <c r="A7478" s="149" t="s">
        <v>2920</v>
      </c>
      <c r="D7478" s="149" t="s">
        <v>15683</v>
      </c>
      <c r="E7478" s="149">
        <f t="shared" si="116"/>
        <v>40201201</v>
      </c>
      <c r="F7478" s="149" t="s">
        <v>16569</v>
      </c>
      <c r="G7478" s="149" t="s">
        <v>8458</v>
      </c>
      <c r="H7478" s="149" t="s">
        <v>12969</v>
      </c>
      <c r="I7478" s="149" t="s">
        <v>14530</v>
      </c>
    </row>
    <row r="7479" spans="1:9" x14ac:dyDescent="0.2">
      <c r="A7479" s="149" t="s">
        <v>2920</v>
      </c>
      <c r="D7479" s="149" t="s">
        <v>14531</v>
      </c>
      <c r="E7479" s="149">
        <f t="shared" si="116"/>
        <v>40201210</v>
      </c>
      <c r="F7479" s="149" t="s">
        <v>16569</v>
      </c>
      <c r="G7479" s="149" t="s">
        <v>8458</v>
      </c>
      <c r="H7479" s="149" t="s">
        <v>12969</v>
      </c>
      <c r="I7479" s="149" t="s">
        <v>14530</v>
      </c>
    </row>
    <row r="7480" spans="1:9" x14ac:dyDescent="0.2">
      <c r="A7480" s="149" t="s">
        <v>2920</v>
      </c>
      <c r="D7480" s="149" t="s">
        <v>14532</v>
      </c>
      <c r="E7480" s="149">
        <f t="shared" si="116"/>
        <v>40201301</v>
      </c>
      <c r="F7480" s="149" t="s">
        <v>16569</v>
      </c>
      <c r="G7480" s="149" t="s">
        <v>8458</v>
      </c>
      <c r="H7480" s="149" t="s">
        <v>14533</v>
      </c>
      <c r="I7480" s="149" t="s">
        <v>14534</v>
      </c>
    </row>
    <row r="7481" spans="1:9" x14ac:dyDescent="0.2">
      <c r="A7481" s="149" t="s">
        <v>2920</v>
      </c>
      <c r="D7481" s="149" t="s">
        <v>14535</v>
      </c>
      <c r="E7481" s="149">
        <f t="shared" si="116"/>
        <v>40201303</v>
      </c>
      <c r="F7481" s="149" t="s">
        <v>16569</v>
      </c>
      <c r="G7481" s="149" t="s">
        <v>8458</v>
      </c>
      <c r="H7481" s="149" t="s">
        <v>14533</v>
      </c>
      <c r="I7481" s="149" t="s">
        <v>14536</v>
      </c>
    </row>
    <row r="7482" spans="1:9" x14ac:dyDescent="0.2">
      <c r="A7482" s="149" t="s">
        <v>2920</v>
      </c>
      <c r="D7482" s="149" t="s">
        <v>14537</v>
      </c>
      <c r="E7482" s="149">
        <f t="shared" si="116"/>
        <v>40201304</v>
      </c>
      <c r="F7482" s="149" t="s">
        <v>16569</v>
      </c>
      <c r="G7482" s="149" t="s">
        <v>8458</v>
      </c>
      <c r="H7482" s="149" t="s">
        <v>14533</v>
      </c>
      <c r="I7482" s="149" t="s">
        <v>14538</v>
      </c>
    </row>
    <row r="7483" spans="1:9" x14ac:dyDescent="0.2">
      <c r="A7483" s="149" t="s">
        <v>2920</v>
      </c>
      <c r="D7483" s="149" t="s">
        <v>14539</v>
      </c>
      <c r="E7483" s="149">
        <f t="shared" si="116"/>
        <v>40201305</v>
      </c>
      <c r="F7483" s="149" t="s">
        <v>16569</v>
      </c>
      <c r="G7483" s="149" t="s">
        <v>8458</v>
      </c>
      <c r="H7483" s="149" t="s">
        <v>14533</v>
      </c>
      <c r="I7483" s="149" t="s">
        <v>14540</v>
      </c>
    </row>
    <row r="7484" spans="1:9" x14ac:dyDescent="0.2">
      <c r="A7484" s="149" t="s">
        <v>2920</v>
      </c>
      <c r="D7484" s="149" t="s">
        <v>14541</v>
      </c>
      <c r="E7484" s="149">
        <f t="shared" si="116"/>
        <v>40201310</v>
      </c>
      <c r="F7484" s="149" t="s">
        <v>16569</v>
      </c>
      <c r="G7484" s="149" t="s">
        <v>8458</v>
      </c>
      <c r="H7484" s="149" t="s">
        <v>14533</v>
      </c>
      <c r="I7484" s="149" t="s">
        <v>14542</v>
      </c>
    </row>
    <row r="7485" spans="1:9" x14ac:dyDescent="0.2">
      <c r="A7485" s="149" t="s">
        <v>2920</v>
      </c>
      <c r="D7485" s="149" t="s">
        <v>14543</v>
      </c>
      <c r="E7485" s="149">
        <f t="shared" si="116"/>
        <v>40201320</v>
      </c>
      <c r="F7485" s="149" t="s">
        <v>16569</v>
      </c>
      <c r="G7485" s="149" t="s">
        <v>8458</v>
      </c>
      <c r="H7485" s="149" t="s">
        <v>14533</v>
      </c>
      <c r="I7485" s="149" t="s">
        <v>14544</v>
      </c>
    </row>
    <row r="7486" spans="1:9" x14ac:dyDescent="0.2">
      <c r="A7486" s="149" t="s">
        <v>2920</v>
      </c>
      <c r="D7486" s="149" t="s">
        <v>14545</v>
      </c>
      <c r="E7486" s="149">
        <f t="shared" si="116"/>
        <v>40201330</v>
      </c>
      <c r="F7486" s="149" t="s">
        <v>16569</v>
      </c>
      <c r="G7486" s="149" t="s">
        <v>8458</v>
      </c>
      <c r="H7486" s="149" t="s">
        <v>14533</v>
      </c>
      <c r="I7486" s="149" t="s">
        <v>12997</v>
      </c>
    </row>
    <row r="7487" spans="1:9" x14ac:dyDescent="0.2">
      <c r="A7487" s="149" t="s">
        <v>2920</v>
      </c>
      <c r="D7487" s="149" t="s">
        <v>12998</v>
      </c>
      <c r="E7487" s="149">
        <f t="shared" si="116"/>
        <v>40201399</v>
      </c>
      <c r="F7487" s="149" t="s">
        <v>16569</v>
      </c>
      <c r="G7487" s="149" t="s">
        <v>8458</v>
      </c>
      <c r="H7487" s="149" t="s">
        <v>14533</v>
      </c>
      <c r="I7487" s="149" t="s">
        <v>6243</v>
      </c>
    </row>
    <row r="7488" spans="1:9" x14ac:dyDescent="0.2">
      <c r="A7488" s="149" t="s">
        <v>2920</v>
      </c>
      <c r="D7488" s="149" t="s">
        <v>12999</v>
      </c>
      <c r="E7488" s="149">
        <f t="shared" si="116"/>
        <v>40201401</v>
      </c>
      <c r="F7488" s="149" t="s">
        <v>16569</v>
      </c>
      <c r="G7488" s="149" t="s">
        <v>8458</v>
      </c>
      <c r="H7488" s="149" t="s">
        <v>13000</v>
      </c>
      <c r="I7488" s="149" t="s">
        <v>13001</v>
      </c>
    </row>
    <row r="7489" spans="1:9" x14ac:dyDescent="0.2">
      <c r="A7489" s="149" t="s">
        <v>2920</v>
      </c>
      <c r="D7489" s="149" t="s">
        <v>13002</v>
      </c>
      <c r="E7489" s="149">
        <f t="shared" si="116"/>
        <v>40201402</v>
      </c>
      <c r="F7489" s="149" t="s">
        <v>16569</v>
      </c>
      <c r="G7489" s="149" t="s">
        <v>8458</v>
      </c>
      <c r="H7489" s="149" t="s">
        <v>13000</v>
      </c>
      <c r="I7489" s="149" t="s">
        <v>13003</v>
      </c>
    </row>
    <row r="7490" spans="1:9" x14ac:dyDescent="0.2">
      <c r="A7490" s="149" t="s">
        <v>2920</v>
      </c>
      <c r="D7490" s="149" t="s">
        <v>13004</v>
      </c>
      <c r="E7490" s="149">
        <f t="shared" ref="E7490:E7553" si="117">VALUE(D7490)</f>
        <v>40201403</v>
      </c>
      <c r="F7490" s="149" t="s">
        <v>16569</v>
      </c>
      <c r="G7490" s="149" t="s">
        <v>8458</v>
      </c>
      <c r="H7490" s="149" t="s">
        <v>13000</v>
      </c>
      <c r="I7490" s="149" t="s">
        <v>14536</v>
      </c>
    </row>
    <row r="7491" spans="1:9" x14ac:dyDescent="0.2">
      <c r="A7491" s="149" t="s">
        <v>2920</v>
      </c>
      <c r="D7491" s="149" t="s">
        <v>13005</v>
      </c>
      <c r="E7491" s="149">
        <f t="shared" si="117"/>
        <v>40201404</v>
      </c>
      <c r="F7491" s="149" t="s">
        <v>16569</v>
      </c>
      <c r="G7491" s="149" t="s">
        <v>8458</v>
      </c>
      <c r="H7491" s="149" t="s">
        <v>13000</v>
      </c>
      <c r="I7491" s="149" t="s">
        <v>14538</v>
      </c>
    </row>
    <row r="7492" spans="1:9" x14ac:dyDescent="0.2">
      <c r="A7492" s="149" t="s">
        <v>2920</v>
      </c>
      <c r="D7492" s="149" t="s">
        <v>13006</v>
      </c>
      <c r="E7492" s="149">
        <f t="shared" si="117"/>
        <v>40201405</v>
      </c>
      <c r="F7492" s="149" t="s">
        <v>16569</v>
      </c>
      <c r="G7492" s="149" t="s">
        <v>8458</v>
      </c>
      <c r="H7492" s="149" t="s">
        <v>13000</v>
      </c>
      <c r="I7492" s="149" t="s">
        <v>14540</v>
      </c>
    </row>
    <row r="7493" spans="1:9" x14ac:dyDescent="0.2">
      <c r="A7493" s="149" t="s">
        <v>2920</v>
      </c>
      <c r="D7493" s="149" t="s">
        <v>13007</v>
      </c>
      <c r="E7493" s="149">
        <f t="shared" si="117"/>
        <v>40201406</v>
      </c>
      <c r="F7493" s="149" t="s">
        <v>16569</v>
      </c>
      <c r="G7493" s="149" t="s">
        <v>8458</v>
      </c>
      <c r="H7493" s="149" t="s">
        <v>13000</v>
      </c>
      <c r="I7493" s="149" t="s">
        <v>13008</v>
      </c>
    </row>
    <row r="7494" spans="1:9" x14ac:dyDescent="0.2">
      <c r="A7494" s="149" t="s">
        <v>2920</v>
      </c>
      <c r="D7494" s="149" t="s">
        <v>13009</v>
      </c>
      <c r="E7494" s="149">
        <f t="shared" si="117"/>
        <v>40201410</v>
      </c>
      <c r="F7494" s="149" t="s">
        <v>16569</v>
      </c>
      <c r="G7494" s="149" t="s">
        <v>8458</v>
      </c>
      <c r="H7494" s="149" t="s">
        <v>13000</v>
      </c>
      <c r="I7494" s="149" t="s">
        <v>13010</v>
      </c>
    </row>
    <row r="7495" spans="1:9" x14ac:dyDescent="0.2">
      <c r="A7495" s="149" t="s">
        <v>2920</v>
      </c>
      <c r="D7495" s="149" t="s">
        <v>13011</v>
      </c>
      <c r="E7495" s="149">
        <f t="shared" si="117"/>
        <v>40201411</v>
      </c>
      <c r="F7495" s="149" t="s">
        <v>16569</v>
      </c>
      <c r="G7495" s="149" t="s">
        <v>8458</v>
      </c>
      <c r="H7495" s="149" t="s">
        <v>13000</v>
      </c>
      <c r="I7495" s="149" t="s">
        <v>13012</v>
      </c>
    </row>
    <row r="7496" spans="1:9" x14ac:dyDescent="0.2">
      <c r="A7496" s="149" t="s">
        <v>2920</v>
      </c>
      <c r="D7496" s="149" t="s">
        <v>13013</v>
      </c>
      <c r="E7496" s="149">
        <f t="shared" si="117"/>
        <v>40201431</v>
      </c>
      <c r="F7496" s="149" t="s">
        <v>16569</v>
      </c>
      <c r="G7496" s="149" t="s">
        <v>8458</v>
      </c>
      <c r="H7496" s="149" t="s">
        <v>13000</v>
      </c>
      <c r="I7496" s="149" t="s">
        <v>13014</v>
      </c>
    </row>
    <row r="7497" spans="1:9" x14ac:dyDescent="0.2">
      <c r="A7497" s="149" t="s">
        <v>2920</v>
      </c>
      <c r="D7497" s="149" t="s">
        <v>13015</v>
      </c>
      <c r="E7497" s="149">
        <f t="shared" si="117"/>
        <v>40201432</v>
      </c>
      <c r="F7497" s="149" t="s">
        <v>16569</v>
      </c>
      <c r="G7497" s="149" t="s">
        <v>8458</v>
      </c>
      <c r="H7497" s="149" t="s">
        <v>13000</v>
      </c>
      <c r="I7497" s="149" t="s">
        <v>13016</v>
      </c>
    </row>
    <row r="7498" spans="1:9" x14ac:dyDescent="0.2">
      <c r="A7498" s="149" t="s">
        <v>2920</v>
      </c>
      <c r="D7498" s="149" t="s">
        <v>13017</v>
      </c>
      <c r="E7498" s="149">
        <f t="shared" si="117"/>
        <v>40201433</v>
      </c>
      <c r="F7498" s="149" t="s">
        <v>16569</v>
      </c>
      <c r="G7498" s="149" t="s">
        <v>8458</v>
      </c>
      <c r="H7498" s="149" t="s">
        <v>13000</v>
      </c>
      <c r="I7498" s="149" t="s">
        <v>13018</v>
      </c>
    </row>
    <row r="7499" spans="1:9" x14ac:dyDescent="0.2">
      <c r="A7499" s="149" t="s">
        <v>2920</v>
      </c>
      <c r="D7499" s="149" t="s">
        <v>13019</v>
      </c>
      <c r="E7499" s="149">
        <f t="shared" si="117"/>
        <v>40201434</v>
      </c>
      <c r="F7499" s="149" t="s">
        <v>16569</v>
      </c>
      <c r="G7499" s="149" t="s">
        <v>8458</v>
      </c>
      <c r="H7499" s="149" t="s">
        <v>13000</v>
      </c>
      <c r="I7499" s="149" t="s">
        <v>13020</v>
      </c>
    </row>
    <row r="7500" spans="1:9" x14ac:dyDescent="0.2">
      <c r="A7500" s="149" t="s">
        <v>2920</v>
      </c>
      <c r="D7500" s="149" t="s">
        <v>13021</v>
      </c>
      <c r="E7500" s="149">
        <f t="shared" si="117"/>
        <v>40201435</v>
      </c>
      <c r="F7500" s="149" t="s">
        <v>16569</v>
      </c>
      <c r="G7500" s="149" t="s">
        <v>8458</v>
      </c>
      <c r="H7500" s="149" t="s">
        <v>13000</v>
      </c>
      <c r="I7500" s="149" t="s">
        <v>13022</v>
      </c>
    </row>
    <row r="7501" spans="1:9" x14ac:dyDescent="0.2">
      <c r="A7501" s="149" t="s">
        <v>2920</v>
      </c>
      <c r="D7501" s="149" t="s">
        <v>13023</v>
      </c>
      <c r="E7501" s="149">
        <f t="shared" si="117"/>
        <v>40201436</v>
      </c>
      <c r="F7501" s="149" t="s">
        <v>16569</v>
      </c>
      <c r="G7501" s="149" t="s">
        <v>8458</v>
      </c>
      <c r="H7501" s="149" t="s">
        <v>13000</v>
      </c>
      <c r="I7501" s="149" t="s">
        <v>13024</v>
      </c>
    </row>
    <row r="7502" spans="1:9" x14ac:dyDescent="0.2">
      <c r="A7502" s="149" t="s">
        <v>2920</v>
      </c>
      <c r="D7502" s="149" t="s">
        <v>13025</v>
      </c>
      <c r="E7502" s="149">
        <f t="shared" si="117"/>
        <v>40201437</v>
      </c>
      <c r="F7502" s="149" t="s">
        <v>16569</v>
      </c>
      <c r="G7502" s="149" t="s">
        <v>8458</v>
      </c>
      <c r="H7502" s="149" t="s">
        <v>13000</v>
      </c>
      <c r="I7502" s="149" t="s">
        <v>13026</v>
      </c>
    </row>
    <row r="7503" spans="1:9" x14ac:dyDescent="0.2">
      <c r="A7503" s="149" t="s">
        <v>2920</v>
      </c>
      <c r="D7503" s="149" t="s">
        <v>13027</v>
      </c>
      <c r="E7503" s="149">
        <f t="shared" si="117"/>
        <v>40201438</v>
      </c>
      <c r="F7503" s="149" t="s">
        <v>16569</v>
      </c>
      <c r="G7503" s="149" t="s">
        <v>8458</v>
      </c>
      <c r="H7503" s="149" t="s">
        <v>13000</v>
      </c>
      <c r="I7503" s="149" t="s">
        <v>13028</v>
      </c>
    </row>
    <row r="7504" spans="1:9" x14ac:dyDescent="0.2">
      <c r="A7504" s="149" t="s">
        <v>2920</v>
      </c>
      <c r="D7504" s="149" t="s">
        <v>13029</v>
      </c>
      <c r="E7504" s="149">
        <f t="shared" si="117"/>
        <v>40201499</v>
      </c>
      <c r="F7504" s="149" t="s">
        <v>16569</v>
      </c>
      <c r="G7504" s="149" t="s">
        <v>8458</v>
      </c>
      <c r="H7504" s="149" t="s">
        <v>13000</v>
      </c>
      <c r="I7504" s="149" t="s">
        <v>6243</v>
      </c>
    </row>
    <row r="7505" spans="1:9" x14ac:dyDescent="0.2">
      <c r="A7505" s="149" t="s">
        <v>2920</v>
      </c>
      <c r="D7505" s="149" t="s">
        <v>13030</v>
      </c>
      <c r="E7505" s="149">
        <f t="shared" si="117"/>
        <v>40201501</v>
      </c>
      <c r="F7505" s="149" t="s">
        <v>16569</v>
      </c>
      <c r="G7505" s="149" t="s">
        <v>8458</v>
      </c>
      <c r="H7505" s="149" t="s">
        <v>13031</v>
      </c>
      <c r="I7505" s="149" t="s">
        <v>13032</v>
      </c>
    </row>
    <row r="7506" spans="1:9" x14ac:dyDescent="0.2">
      <c r="A7506" s="149" t="s">
        <v>2920</v>
      </c>
      <c r="D7506" s="149" t="s">
        <v>13033</v>
      </c>
      <c r="E7506" s="149">
        <f t="shared" si="117"/>
        <v>40201502</v>
      </c>
      <c r="F7506" s="149" t="s">
        <v>16569</v>
      </c>
      <c r="G7506" s="149" t="s">
        <v>8458</v>
      </c>
      <c r="H7506" s="149" t="s">
        <v>13031</v>
      </c>
      <c r="I7506" s="149" t="s">
        <v>13003</v>
      </c>
    </row>
    <row r="7507" spans="1:9" x14ac:dyDescent="0.2">
      <c r="A7507" s="149" t="s">
        <v>2920</v>
      </c>
      <c r="D7507" s="149" t="s">
        <v>13034</v>
      </c>
      <c r="E7507" s="149">
        <f t="shared" si="117"/>
        <v>40201503</v>
      </c>
      <c r="F7507" s="149" t="s">
        <v>16569</v>
      </c>
      <c r="G7507" s="149" t="s">
        <v>8458</v>
      </c>
      <c r="H7507" s="149" t="s">
        <v>13031</v>
      </c>
      <c r="I7507" s="149" t="s">
        <v>14536</v>
      </c>
    </row>
    <row r="7508" spans="1:9" x14ac:dyDescent="0.2">
      <c r="A7508" s="149" t="s">
        <v>2920</v>
      </c>
      <c r="D7508" s="149" t="s">
        <v>13035</v>
      </c>
      <c r="E7508" s="149">
        <f t="shared" si="117"/>
        <v>40201504</v>
      </c>
      <c r="F7508" s="149" t="s">
        <v>16569</v>
      </c>
      <c r="G7508" s="149" t="s">
        <v>8458</v>
      </c>
      <c r="H7508" s="149" t="s">
        <v>13031</v>
      </c>
      <c r="I7508" s="149" t="s">
        <v>14538</v>
      </c>
    </row>
    <row r="7509" spans="1:9" x14ac:dyDescent="0.2">
      <c r="A7509" s="149" t="s">
        <v>2920</v>
      </c>
      <c r="D7509" s="149" t="s">
        <v>13036</v>
      </c>
      <c r="E7509" s="149">
        <f t="shared" si="117"/>
        <v>40201505</v>
      </c>
      <c r="F7509" s="149" t="s">
        <v>16569</v>
      </c>
      <c r="G7509" s="149" t="s">
        <v>8458</v>
      </c>
      <c r="H7509" s="149" t="s">
        <v>13031</v>
      </c>
      <c r="I7509" s="149" t="s">
        <v>14540</v>
      </c>
    </row>
    <row r="7510" spans="1:9" x14ac:dyDescent="0.2">
      <c r="A7510" s="149" t="s">
        <v>2920</v>
      </c>
      <c r="D7510" s="149" t="s">
        <v>13037</v>
      </c>
      <c r="E7510" s="149">
        <f t="shared" si="117"/>
        <v>40201531</v>
      </c>
      <c r="F7510" s="149" t="s">
        <v>16569</v>
      </c>
      <c r="G7510" s="149" t="s">
        <v>8458</v>
      </c>
      <c r="H7510" s="149" t="s">
        <v>13031</v>
      </c>
      <c r="I7510" s="149" t="s">
        <v>13014</v>
      </c>
    </row>
    <row r="7511" spans="1:9" x14ac:dyDescent="0.2">
      <c r="A7511" s="149" t="s">
        <v>2920</v>
      </c>
      <c r="D7511" s="149" t="s">
        <v>13038</v>
      </c>
      <c r="E7511" s="149">
        <f t="shared" si="117"/>
        <v>40201599</v>
      </c>
      <c r="F7511" s="149" t="s">
        <v>16569</v>
      </c>
      <c r="G7511" s="149" t="s">
        <v>8458</v>
      </c>
      <c r="H7511" s="149" t="s">
        <v>13031</v>
      </c>
      <c r="I7511" s="149" t="s">
        <v>6243</v>
      </c>
    </row>
    <row r="7512" spans="1:9" x14ac:dyDescent="0.2">
      <c r="A7512" s="149" t="s">
        <v>2920</v>
      </c>
      <c r="D7512" s="149" t="s">
        <v>13039</v>
      </c>
      <c r="E7512" s="149">
        <f t="shared" si="117"/>
        <v>40201601</v>
      </c>
      <c r="F7512" s="149" t="s">
        <v>16569</v>
      </c>
      <c r="G7512" s="149" t="s">
        <v>8458</v>
      </c>
      <c r="H7512" s="149" t="s">
        <v>13040</v>
      </c>
      <c r="I7512" s="149" t="s">
        <v>13041</v>
      </c>
    </row>
    <row r="7513" spans="1:9" x14ac:dyDescent="0.2">
      <c r="A7513" s="149" t="s">
        <v>2920</v>
      </c>
      <c r="D7513" s="149" t="s">
        <v>13042</v>
      </c>
      <c r="E7513" s="149">
        <f t="shared" si="117"/>
        <v>40201602</v>
      </c>
      <c r="F7513" s="149" t="s">
        <v>16569</v>
      </c>
      <c r="G7513" s="149" t="s">
        <v>8458</v>
      </c>
      <c r="H7513" s="149" t="s">
        <v>13040</v>
      </c>
      <c r="I7513" s="149" t="s">
        <v>13003</v>
      </c>
    </row>
    <row r="7514" spans="1:9" x14ac:dyDescent="0.2">
      <c r="A7514" s="149" t="s">
        <v>2920</v>
      </c>
      <c r="D7514" s="149" t="s">
        <v>13043</v>
      </c>
      <c r="E7514" s="149">
        <f t="shared" si="117"/>
        <v>40201603</v>
      </c>
      <c r="F7514" s="149" t="s">
        <v>16569</v>
      </c>
      <c r="G7514" s="149" t="s">
        <v>8458</v>
      </c>
      <c r="H7514" s="149" t="s">
        <v>13040</v>
      </c>
      <c r="I7514" s="149" t="s">
        <v>14536</v>
      </c>
    </row>
    <row r="7515" spans="1:9" x14ac:dyDescent="0.2">
      <c r="A7515" s="149" t="s">
        <v>2920</v>
      </c>
      <c r="D7515" s="149" t="s">
        <v>13044</v>
      </c>
      <c r="E7515" s="149">
        <f t="shared" si="117"/>
        <v>40201604</v>
      </c>
      <c r="F7515" s="149" t="s">
        <v>16569</v>
      </c>
      <c r="G7515" s="149" t="s">
        <v>8458</v>
      </c>
      <c r="H7515" s="149" t="s">
        <v>13040</v>
      </c>
      <c r="I7515" s="149" t="s">
        <v>14538</v>
      </c>
    </row>
    <row r="7516" spans="1:9" x14ac:dyDescent="0.2">
      <c r="A7516" s="149" t="s">
        <v>2920</v>
      </c>
      <c r="D7516" s="149" t="s">
        <v>13045</v>
      </c>
      <c r="E7516" s="149">
        <f t="shared" si="117"/>
        <v>40201605</v>
      </c>
      <c r="F7516" s="149" t="s">
        <v>16569</v>
      </c>
      <c r="G7516" s="149" t="s">
        <v>8458</v>
      </c>
      <c r="H7516" s="149" t="s">
        <v>13040</v>
      </c>
      <c r="I7516" s="149" t="s">
        <v>14540</v>
      </c>
    </row>
    <row r="7517" spans="1:9" x14ac:dyDescent="0.2">
      <c r="A7517" s="149" t="s">
        <v>2920</v>
      </c>
      <c r="D7517" s="149" t="s">
        <v>13046</v>
      </c>
      <c r="E7517" s="149">
        <f t="shared" si="117"/>
        <v>40201606</v>
      </c>
      <c r="F7517" s="149" t="s">
        <v>16569</v>
      </c>
      <c r="G7517" s="149" t="s">
        <v>8458</v>
      </c>
      <c r="H7517" s="149" t="s">
        <v>13040</v>
      </c>
      <c r="I7517" s="149" t="s">
        <v>13047</v>
      </c>
    </row>
    <row r="7518" spans="1:9" x14ac:dyDescent="0.2">
      <c r="A7518" s="149" t="s">
        <v>2920</v>
      </c>
      <c r="D7518" s="149" t="s">
        <v>13048</v>
      </c>
      <c r="E7518" s="149">
        <f t="shared" si="117"/>
        <v>40201607</v>
      </c>
      <c r="F7518" s="149" t="s">
        <v>16569</v>
      </c>
      <c r="G7518" s="149" t="s">
        <v>8458</v>
      </c>
      <c r="H7518" s="149" t="s">
        <v>13040</v>
      </c>
      <c r="I7518" s="149" t="s">
        <v>13049</v>
      </c>
    </row>
    <row r="7519" spans="1:9" x14ac:dyDescent="0.2">
      <c r="A7519" s="149" t="s">
        <v>2920</v>
      </c>
      <c r="D7519" s="149" t="s">
        <v>13050</v>
      </c>
      <c r="E7519" s="149">
        <f t="shared" si="117"/>
        <v>40201608</v>
      </c>
      <c r="F7519" s="149" t="s">
        <v>16569</v>
      </c>
      <c r="G7519" s="149" t="s">
        <v>8458</v>
      </c>
      <c r="H7519" s="149" t="s">
        <v>13040</v>
      </c>
      <c r="I7519" s="149" t="s">
        <v>13051</v>
      </c>
    </row>
    <row r="7520" spans="1:9" x14ac:dyDescent="0.2">
      <c r="A7520" s="149" t="s">
        <v>2920</v>
      </c>
      <c r="D7520" s="149" t="s">
        <v>13052</v>
      </c>
      <c r="E7520" s="149">
        <f t="shared" si="117"/>
        <v>40201609</v>
      </c>
      <c r="F7520" s="149" t="s">
        <v>16569</v>
      </c>
      <c r="G7520" s="149" t="s">
        <v>8458</v>
      </c>
      <c r="H7520" s="149" t="s">
        <v>13040</v>
      </c>
      <c r="I7520" s="149" t="s">
        <v>13053</v>
      </c>
    </row>
    <row r="7521" spans="1:9" x14ac:dyDescent="0.2">
      <c r="A7521" s="149" t="s">
        <v>2920</v>
      </c>
      <c r="D7521" s="149" t="s">
        <v>13054</v>
      </c>
      <c r="E7521" s="149">
        <f t="shared" si="117"/>
        <v>40201619</v>
      </c>
      <c r="F7521" s="149" t="s">
        <v>16569</v>
      </c>
      <c r="G7521" s="149" t="s">
        <v>8458</v>
      </c>
      <c r="H7521" s="149" t="s">
        <v>13040</v>
      </c>
      <c r="I7521" s="149" t="s">
        <v>13055</v>
      </c>
    </row>
    <row r="7522" spans="1:9" x14ac:dyDescent="0.2">
      <c r="A7522" s="149" t="s">
        <v>2920</v>
      </c>
      <c r="D7522" s="149" t="s">
        <v>13056</v>
      </c>
      <c r="E7522" s="149">
        <f t="shared" si="117"/>
        <v>40201620</v>
      </c>
      <c r="F7522" s="149" t="s">
        <v>16569</v>
      </c>
      <c r="G7522" s="149" t="s">
        <v>8458</v>
      </c>
      <c r="H7522" s="149" t="s">
        <v>13040</v>
      </c>
      <c r="I7522" s="149" t="s">
        <v>13057</v>
      </c>
    </row>
    <row r="7523" spans="1:9" x14ac:dyDescent="0.2">
      <c r="A7523" s="149" t="s">
        <v>2920</v>
      </c>
      <c r="D7523" s="149" t="s">
        <v>16941</v>
      </c>
      <c r="E7523" s="149">
        <f t="shared" si="117"/>
        <v>40201621</v>
      </c>
      <c r="F7523" s="149" t="s">
        <v>16569</v>
      </c>
      <c r="G7523" s="149" t="s">
        <v>8458</v>
      </c>
      <c r="H7523" s="149" t="s">
        <v>13040</v>
      </c>
      <c r="I7523" s="149" t="s">
        <v>16942</v>
      </c>
    </row>
    <row r="7524" spans="1:9" x14ac:dyDescent="0.2">
      <c r="A7524" s="149" t="s">
        <v>2920</v>
      </c>
      <c r="D7524" s="149" t="s">
        <v>16943</v>
      </c>
      <c r="E7524" s="149">
        <f t="shared" si="117"/>
        <v>40201622</v>
      </c>
      <c r="F7524" s="149" t="s">
        <v>16569</v>
      </c>
      <c r="G7524" s="149" t="s">
        <v>8458</v>
      </c>
      <c r="H7524" s="149" t="s">
        <v>13040</v>
      </c>
      <c r="I7524" s="149" t="s">
        <v>15701</v>
      </c>
    </row>
    <row r="7525" spans="1:9" x14ac:dyDescent="0.2">
      <c r="A7525" s="149" t="s">
        <v>2920</v>
      </c>
      <c r="D7525" s="149" t="s">
        <v>15702</v>
      </c>
      <c r="E7525" s="149">
        <f t="shared" si="117"/>
        <v>40201623</v>
      </c>
      <c r="F7525" s="149" t="s">
        <v>16569</v>
      </c>
      <c r="G7525" s="149" t="s">
        <v>8458</v>
      </c>
      <c r="H7525" s="149" t="s">
        <v>13040</v>
      </c>
      <c r="I7525" s="149" t="s">
        <v>15703</v>
      </c>
    </row>
    <row r="7526" spans="1:9" x14ac:dyDescent="0.2">
      <c r="A7526" s="149" t="s">
        <v>2920</v>
      </c>
      <c r="D7526" s="149" t="s">
        <v>15704</v>
      </c>
      <c r="E7526" s="149">
        <f t="shared" si="117"/>
        <v>40201624</v>
      </c>
      <c r="F7526" s="149" t="s">
        <v>16569</v>
      </c>
      <c r="G7526" s="149" t="s">
        <v>8458</v>
      </c>
      <c r="H7526" s="149" t="s">
        <v>13040</v>
      </c>
      <c r="I7526" s="149" t="s">
        <v>15705</v>
      </c>
    </row>
    <row r="7527" spans="1:9" x14ac:dyDescent="0.2">
      <c r="A7527" s="149" t="s">
        <v>2920</v>
      </c>
      <c r="D7527" s="149" t="s">
        <v>14628</v>
      </c>
      <c r="E7527" s="149">
        <f t="shared" si="117"/>
        <v>40201625</v>
      </c>
      <c r="F7527" s="149" t="s">
        <v>16569</v>
      </c>
      <c r="G7527" s="149" t="s">
        <v>8458</v>
      </c>
      <c r="H7527" s="149" t="s">
        <v>13040</v>
      </c>
      <c r="I7527" s="149" t="s">
        <v>14629</v>
      </c>
    </row>
    <row r="7528" spans="1:9" x14ac:dyDescent="0.2">
      <c r="A7528" s="149" t="s">
        <v>2920</v>
      </c>
      <c r="D7528" s="149" t="s">
        <v>14630</v>
      </c>
      <c r="E7528" s="149">
        <f t="shared" si="117"/>
        <v>40201626</v>
      </c>
      <c r="F7528" s="149" t="s">
        <v>16569</v>
      </c>
      <c r="G7528" s="149" t="s">
        <v>8458</v>
      </c>
      <c r="H7528" s="149" t="s">
        <v>13040</v>
      </c>
      <c r="I7528" s="149" t="s">
        <v>14631</v>
      </c>
    </row>
    <row r="7529" spans="1:9" x14ac:dyDescent="0.2">
      <c r="A7529" s="149" t="s">
        <v>2920</v>
      </c>
      <c r="D7529" s="149" t="s">
        <v>14632</v>
      </c>
      <c r="E7529" s="149">
        <f t="shared" si="117"/>
        <v>40201627</v>
      </c>
      <c r="F7529" s="149" t="s">
        <v>16569</v>
      </c>
      <c r="G7529" s="149" t="s">
        <v>8458</v>
      </c>
      <c r="H7529" s="149" t="s">
        <v>13040</v>
      </c>
      <c r="I7529" s="149" t="s">
        <v>14633</v>
      </c>
    </row>
    <row r="7530" spans="1:9" x14ac:dyDescent="0.2">
      <c r="A7530" s="149" t="s">
        <v>2920</v>
      </c>
      <c r="D7530" s="149" t="s">
        <v>14634</v>
      </c>
      <c r="E7530" s="149">
        <f t="shared" si="117"/>
        <v>40201628</v>
      </c>
      <c r="F7530" s="149" t="s">
        <v>16569</v>
      </c>
      <c r="G7530" s="149" t="s">
        <v>8458</v>
      </c>
      <c r="H7530" s="149" t="s">
        <v>13040</v>
      </c>
      <c r="I7530" s="149" t="s">
        <v>14635</v>
      </c>
    </row>
    <row r="7531" spans="1:9" x14ac:dyDescent="0.2">
      <c r="A7531" s="149" t="s">
        <v>2920</v>
      </c>
      <c r="D7531" s="149" t="s">
        <v>14636</v>
      </c>
      <c r="E7531" s="149">
        <f t="shared" si="117"/>
        <v>40201629</v>
      </c>
      <c r="F7531" s="149" t="s">
        <v>16569</v>
      </c>
      <c r="G7531" s="149" t="s">
        <v>8458</v>
      </c>
      <c r="H7531" s="149" t="s">
        <v>13040</v>
      </c>
      <c r="I7531" s="149" t="s">
        <v>14637</v>
      </c>
    </row>
    <row r="7532" spans="1:9" x14ac:dyDescent="0.2">
      <c r="A7532" s="149" t="s">
        <v>2920</v>
      </c>
      <c r="D7532" s="149" t="s">
        <v>14638</v>
      </c>
      <c r="E7532" s="149">
        <f t="shared" si="117"/>
        <v>40201630</v>
      </c>
      <c r="F7532" s="149" t="s">
        <v>16569</v>
      </c>
      <c r="G7532" s="149" t="s">
        <v>8458</v>
      </c>
      <c r="H7532" s="149" t="s">
        <v>13040</v>
      </c>
      <c r="I7532" s="149" t="s">
        <v>14639</v>
      </c>
    </row>
    <row r="7533" spans="1:9" x14ac:dyDescent="0.2">
      <c r="A7533" s="149" t="s">
        <v>2920</v>
      </c>
      <c r="D7533" s="149" t="s">
        <v>14640</v>
      </c>
      <c r="E7533" s="149">
        <f t="shared" si="117"/>
        <v>40201631</v>
      </c>
      <c r="F7533" s="149" t="s">
        <v>16569</v>
      </c>
      <c r="G7533" s="149" t="s">
        <v>8458</v>
      </c>
      <c r="H7533" s="149" t="s">
        <v>13040</v>
      </c>
      <c r="I7533" s="149" t="s">
        <v>14641</v>
      </c>
    </row>
    <row r="7534" spans="1:9" x14ac:dyDescent="0.2">
      <c r="A7534" s="149" t="s">
        <v>2920</v>
      </c>
      <c r="D7534" s="149" t="s">
        <v>14642</v>
      </c>
      <c r="E7534" s="149">
        <f t="shared" si="117"/>
        <v>40201632</v>
      </c>
      <c r="F7534" s="149" t="s">
        <v>16569</v>
      </c>
      <c r="G7534" s="149" t="s">
        <v>8458</v>
      </c>
      <c r="H7534" s="149" t="s">
        <v>13040</v>
      </c>
      <c r="I7534" s="149" t="s">
        <v>14643</v>
      </c>
    </row>
    <row r="7535" spans="1:9" x14ac:dyDescent="0.2">
      <c r="A7535" s="149" t="s">
        <v>2920</v>
      </c>
      <c r="D7535" s="149" t="s">
        <v>14644</v>
      </c>
      <c r="E7535" s="149">
        <f t="shared" si="117"/>
        <v>40201699</v>
      </c>
      <c r="F7535" s="149" t="s">
        <v>16569</v>
      </c>
      <c r="G7535" s="149" t="s">
        <v>8458</v>
      </c>
      <c r="H7535" s="149" t="s">
        <v>13040</v>
      </c>
      <c r="I7535" s="149" t="s">
        <v>6243</v>
      </c>
    </row>
    <row r="7536" spans="1:9" x14ac:dyDescent="0.2">
      <c r="A7536" s="149" t="s">
        <v>2920</v>
      </c>
      <c r="D7536" s="149" t="s">
        <v>14645</v>
      </c>
      <c r="E7536" s="149">
        <f t="shared" si="117"/>
        <v>40201702</v>
      </c>
      <c r="F7536" s="149" t="s">
        <v>16569</v>
      </c>
      <c r="G7536" s="149" t="s">
        <v>8458</v>
      </c>
      <c r="H7536" s="149" t="s">
        <v>14646</v>
      </c>
      <c r="I7536" s="149" t="s">
        <v>13003</v>
      </c>
    </row>
    <row r="7537" spans="1:9" x14ac:dyDescent="0.2">
      <c r="A7537" s="149" t="s">
        <v>2920</v>
      </c>
      <c r="D7537" s="149" t="s">
        <v>14647</v>
      </c>
      <c r="E7537" s="149">
        <f t="shared" si="117"/>
        <v>40201703</v>
      </c>
      <c r="F7537" s="149" t="s">
        <v>16569</v>
      </c>
      <c r="G7537" s="149" t="s">
        <v>8458</v>
      </c>
      <c r="H7537" s="149" t="s">
        <v>14646</v>
      </c>
      <c r="I7537" s="149" t="s">
        <v>14536</v>
      </c>
    </row>
    <row r="7538" spans="1:9" x14ac:dyDescent="0.2">
      <c r="A7538" s="149" t="s">
        <v>2920</v>
      </c>
      <c r="D7538" s="149" t="s">
        <v>14648</v>
      </c>
      <c r="E7538" s="149">
        <f t="shared" si="117"/>
        <v>40201704</v>
      </c>
      <c r="F7538" s="149" t="s">
        <v>16569</v>
      </c>
      <c r="G7538" s="149" t="s">
        <v>8458</v>
      </c>
      <c r="H7538" s="149" t="s">
        <v>14646</v>
      </c>
      <c r="I7538" s="149" t="s">
        <v>14538</v>
      </c>
    </row>
    <row r="7539" spans="1:9" x14ac:dyDescent="0.2">
      <c r="A7539" s="149" t="s">
        <v>2920</v>
      </c>
      <c r="D7539" s="149" t="s">
        <v>11924</v>
      </c>
      <c r="E7539" s="149">
        <f t="shared" si="117"/>
        <v>40201705</v>
      </c>
      <c r="F7539" s="149" t="s">
        <v>16569</v>
      </c>
      <c r="G7539" s="149" t="s">
        <v>8458</v>
      </c>
      <c r="H7539" s="149" t="s">
        <v>14646</v>
      </c>
      <c r="I7539" s="149" t="s">
        <v>14540</v>
      </c>
    </row>
    <row r="7540" spans="1:9" x14ac:dyDescent="0.2">
      <c r="A7540" s="149" t="s">
        <v>2920</v>
      </c>
      <c r="D7540" s="149" t="s">
        <v>11925</v>
      </c>
      <c r="E7540" s="149">
        <f t="shared" si="117"/>
        <v>40201706</v>
      </c>
      <c r="F7540" s="149" t="s">
        <v>16569</v>
      </c>
      <c r="G7540" s="149" t="s">
        <v>8458</v>
      </c>
      <c r="H7540" s="149" t="s">
        <v>14646</v>
      </c>
      <c r="I7540" s="149" t="s">
        <v>3978</v>
      </c>
    </row>
    <row r="7541" spans="1:9" x14ac:dyDescent="0.2">
      <c r="A7541" s="149" t="s">
        <v>2920</v>
      </c>
      <c r="D7541" s="149" t="s">
        <v>11926</v>
      </c>
      <c r="E7541" s="149">
        <f t="shared" si="117"/>
        <v>40201721</v>
      </c>
      <c r="F7541" s="149" t="s">
        <v>16569</v>
      </c>
      <c r="G7541" s="149" t="s">
        <v>8458</v>
      </c>
      <c r="H7541" s="149" t="s">
        <v>14646</v>
      </c>
      <c r="I7541" s="149" t="s">
        <v>11927</v>
      </c>
    </row>
    <row r="7542" spans="1:9" x14ac:dyDescent="0.2">
      <c r="A7542" s="149" t="s">
        <v>2920</v>
      </c>
      <c r="D7542" s="149" t="s">
        <v>11928</v>
      </c>
      <c r="E7542" s="149">
        <f t="shared" si="117"/>
        <v>40201722</v>
      </c>
      <c r="F7542" s="149" t="s">
        <v>16569</v>
      </c>
      <c r="G7542" s="149" t="s">
        <v>8458</v>
      </c>
      <c r="H7542" s="149" t="s">
        <v>14646</v>
      </c>
      <c r="I7542" s="149" t="s">
        <v>11929</v>
      </c>
    </row>
    <row r="7543" spans="1:9" x14ac:dyDescent="0.2">
      <c r="A7543" s="149" t="s">
        <v>2920</v>
      </c>
      <c r="D7543" s="149" t="s">
        <v>11930</v>
      </c>
      <c r="E7543" s="149">
        <f t="shared" si="117"/>
        <v>40201723</v>
      </c>
      <c r="F7543" s="149" t="s">
        <v>16569</v>
      </c>
      <c r="G7543" s="149" t="s">
        <v>8458</v>
      </c>
      <c r="H7543" s="149" t="s">
        <v>14646</v>
      </c>
      <c r="I7543" s="149" t="s">
        <v>11931</v>
      </c>
    </row>
    <row r="7544" spans="1:9" x14ac:dyDescent="0.2">
      <c r="A7544" s="149" t="s">
        <v>2920</v>
      </c>
      <c r="D7544" s="149" t="s">
        <v>11932</v>
      </c>
      <c r="E7544" s="149">
        <f t="shared" si="117"/>
        <v>40201724</v>
      </c>
      <c r="F7544" s="149" t="s">
        <v>16569</v>
      </c>
      <c r="G7544" s="149" t="s">
        <v>8458</v>
      </c>
      <c r="H7544" s="149" t="s">
        <v>14646</v>
      </c>
      <c r="I7544" s="149" t="s">
        <v>11933</v>
      </c>
    </row>
    <row r="7545" spans="1:9" x14ac:dyDescent="0.2">
      <c r="A7545" s="149" t="s">
        <v>2920</v>
      </c>
      <c r="D7545" s="149" t="s">
        <v>11934</v>
      </c>
      <c r="E7545" s="149">
        <f t="shared" si="117"/>
        <v>40201725</v>
      </c>
      <c r="F7545" s="149" t="s">
        <v>16569</v>
      </c>
      <c r="G7545" s="149" t="s">
        <v>8458</v>
      </c>
      <c r="H7545" s="149" t="s">
        <v>14646</v>
      </c>
      <c r="I7545" s="149" t="s">
        <v>11935</v>
      </c>
    </row>
    <row r="7546" spans="1:9" x14ac:dyDescent="0.2">
      <c r="A7546" s="149" t="s">
        <v>2920</v>
      </c>
      <c r="D7546" s="149" t="s">
        <v>11936</v>
      </c>
      <c r="E7546" s="149">
        <f t="shared" si="117"/>
        <v>40201726</v>
      </c>
      <c r="F7546" s="149" t="s">
        <v>16569</v>
      </c>
      <c r="G7546" s="149" t="s">
        <v>8458</v>
      </c>
      <c r="H7546" s="149" t="s">
        <v>14646</v>
      </c>
      <c r="I7546" s="149" t="s">
        <v>11937</v>
      </c>
    </row>
    <row r="7547" spans="1:9" x14ac:dyDescent="0.2">
      <c r="A7547" s="149" t="s">
        <v>2920</v>
      </c>
      <c r="D7547" s="149" t="s">
        <v>11938</v>
      </c>
      <c r="E7547" s="149">
        <f t="shared" si="117"/>
        <v>40201727</v>
      </c>
      <c r="F7547" s="149" t="s">
        <v>16569</v>
      </c>
      <c r="G7547" s="149" t="s">
        <v>8458</v>
      </c>
      <c r="H7547" s="149" t="s">
        <v>14646</v>
      </c>
      <c r="I7547" s="149" t="s">
        <v>3195</v>
      </c>
    </row>
    <row r="7548" spans="1:9" x14ac:dyDescent="0.2">
      <c r="A7548" s="149" t="s">
        <v>2920</v>
      </c>
      <c r="D7548" s="149" t="s">
        <v>11939</v>
      </c>
      <c r="E7548" s="149">
        <f t="shared" si="117"/>
        <v>40201728</v>
      </c>
      <c r="F7548" s="149" t="s">
        <v>16569</v>
      </c>
      <c r="G7548" s="149" t="s">
        <v>8458</v>
      </c>
      <c r="H7548" s="149" t="s">
        <v>14646</v>
      </c>
      <c r="I7548" s="149" t="s">
        <v>11940</v>
      </c>
    </row>
    <row r="7549" spans="1:9" x14ac:dyDescent="0.2">
      <c r="A7549" s="149" t="s">
        <v>2920</v>
      </c>
      <c r="D7549" s="149" t="s">
        <v>11941</v>
      </c>
      <c r="E7549" s="149">
        <f t="shared" si="117"/>
        <v>40201729</v>
      </c>
      <c r="F7549" s="149" t="s">
        <v>16569</v>
      </c>
      <c r="G7549" s="149" t="s">
        <v>8458</v>
      </c>
      <c r="H7549" s="149" t="s">
        <v>14646</v>
      </c>
      <c r="I7549" s="149" t="s">
        <v>11942</v>
      </c>
    </row>
    <row r="7550" spans="1:9" x14ac:dyDescent="0.2">
      <c r="A7550" s="149" t="s">
        <v>2920</v>
      </c>
      <c r="D7550" s="149" t="s">
        <v>11943</v>
      </c>
      <c r="E7550" s="149">
        <f t="shared" si="117"/>
        <v>40201731</v>
      </c>
      <c r="F7550" s="149" t="s">
        <v>16569</v>
      </c>
      <c r="G7550" s="149" t="s">
        <v>8458</v>
      </c>
      <c r="H7550" s="149" t="s">
        <v>14646</v>
      </c>
      <c r="I7550" s="149" t="s">
        <v>11944</v>
      </c>
    </row>
    <row r="7551" spans="1:9" x14ac:dyDescent="0.2">
      <c r="A7551" s="149" t="s">
        <v>2920</v>
      </c>
      <c r="D7551" s="149" t="s">
        <v>11945</v>
      </c>
      <c r="E7551" s="149">
        <f t="shared" si="117"/>
        <v>40201732</v>
      </c>
      <c r="F7551" s="149" t="s">
        <v>16569</v>
      </c>
      <c r="G7551" s="149" t="s">
        <v>8458</v>
      </c>
      <c r="H7551" s="149" t="s">
        <v>14646</v>
      </c>
      <c r="I7551" s="149" t="s">
        <v>11946</v>
      </c>
    </row>
    <row r="7552" spans="1:9" x14ac:dyDescent="0.2">
      <c r="A7552" s="149" t="s">
        <v>2920</v>
      </c>
      <c r="D7552" s="149" t="s">
        <v>11947</v>
      </c>
      <c r="E7552" s="149">
        <f t="shared" si="117"/>
        <v>40201733</v>
      </c>
      <c r="F7552" s="149" t="s">
        <v>16569</v>
      </c>
      <c r="G7552" s="149" t="s">
        <v>8458</v>
      </c>
      <c r="H7552" s="149" t="s">
        <v>14646</v>
      </c>
      <c r="I7552" s="149" t="s">
        <v>11948</v>
      </c>
    </row>
    <row r="7553" spans="1:9" x14ac:dyDescent="0.2">
      <c r="A7553" s="149" t="s">
        <v>2920</v>
      </c>
      <c r="D7553" s="149" t="s">
        <v>11949</v>
      </c>
      <c r="E7553" s="149">
        <f t="shared" si="117"/>
        <v>40201734</v>
      </c>
      <c r="F7553" s="149" t="s">
        <v>16569</v>
      </c>
      <c r="G7553" s="149" t="s">
        <v>8458</v>
      </c>
      <c r="H7553" s="149" t="s">
        <v>14646</v>
      </c>
      <c r="I7553" s="149" t="s">
        <v>11950</v>
      </c>
    </row>
    <row r="7554" spans="1:9" x14ac:dyDescent="0.2">
      <c r="A7554" s="149" t="s">
        <v>2920</v>
      </c>
      <c r="D7554" s="149" t="s">
        <v>11951</v>
      </c>
      <c r="E7554" s="149">
        <f t="shared" ref="E7554:E7617" si="118">VALUE(D7554)</f>
        <v>40201735</v>
      </c>
      <c r="F7554" s="149" t="s">
        <v>16569</v>
      </c>
      <c r="G7554" s="149" t="s">
        <v>8458</v>
      </c>
      <c r="H7554" s="149" t="s">
        <v>14646</v>
      </c>
      <c r="I7554" s="149" t="s">
        <v>11952</v>
      </c>
    </row>
    <row r="7555" spans="1:9" x14ac:dyDescent="0.2">
      <c r="A7555" s="149" t="s">
        <v>2920</v>
      </c>
      <c r="D7555" s="149" t="s">
        <v>11953</v>
      </c>
      <c r="E7555" s="149">
        <f t="shared" si="118"/>
        <v>40201736</v>
      </c>
      <c r="F7555" s="149" t="s">
        <v>16569</v>
      </c>
      <c r="G7555" s="149" t="s">
        <v>8458</v>
      </c>
      <c r="H7555" s="149" t="s">
        <v>14646</v>
      </c>
      <c r="I7555" s="149" t="s">
        <v>11954</v>
      </c>
    </row>
    <row r="7556" spans="1:9" x14ac:dyDescent="0.2">
      <c r="A7556" s="149" t="s">
        <v>2920</v>
      </c>
      <c r="D7556" s="149" t="s">
        <v>11955</v>
      </c>
      <c r="E7556" s="149">
        <f t="shared" si="118"/>
        <v>40201737</v>
      </c>
      <c r="F7556" s="149" t="s">
        <v>16569</v>
      </c>
      <c r="G7556" s="149" t="s">
        <v>8458</v>
      </c>
      <c r="H7556" s="149" t="s">
        <v>14646</v>
      </c>
      <c r="I7556" s="149" t="s">
        <v>11956</v>
      </c>
    </row>
    <row r="7557" spans="1:9" x14ac:dyDescent="0.2">
      <c r="A7557" s="149" t="s">
        <v>2920</v>
      </c>
      <c r="D7557" s="149" t="s">
        <v>11957</v>
      </c>
      <c r="E7557" s="149">
        <f t="shared" si="118"/>
        <v>40201738</v>
      </c>
      <c r="F7557" s="149" t="s">
        <v>16569</v>
      </c>
      <c r="G7557" s="149" t="s">
        <v>8458</v>
      </c>
      <c r="H7557" s="149" t="s">
        <v>14646</v>
      </c>
      <c r="I7557" s="149" t="s">
        <v>11958</v>
      </c>
    </row>
    <row r="7558" spans="1:9" x14ac:dyDescent="0.2">
      <c r="A7558" s="149" t="s">
        <v>2920</v>
      </c>
      <c r="D7558" s="149" t="s">
        <v>11959</v>
      </c>
      <c r="E7558" s="149">
        <f t="shared" si="118"/>
        <v>40201739</v>
      </c>
      <c r="F7558" s="149" t="s">
        <v>16569</v>
      </c>
      <c r="G7558" s="149" t="s">
        <v>8458</v>
      </c>
      <c r="H7558" s="149" t="s">
        <v>14646</v>
      </c>
      <c r="I7558" s="149" t="s">
        <v>11960</v>
      </c>
    </row>
    <row r="7559" spans="1:9" x14ac:dyDescent="0.2">
      <c r="A7559" s="149" t="s">
        <v>2920</v>
      </c>
      <c r="D7559" s="149" t="s">
        <v>11961</v>
      </c>
      <c r="E7559" s="149">
        <f t="shared" si="118"/>
        <v>40201799</v>
      </c>
      <c r="F7559" s="149" t="s">
        <v>16569</v>
      </c>
      <c r="G7559" s="149" t="s">
        <v>8458</v>
      </c>
      <c r="H7559" s="149" t="s">
        <v>14646</v>
      </c>
      <c r="I7559" s="149" t="s">
        <v>6243</v>
      </c>
    </row>
    <row r="7560" spans="1:9" x14ac:dyDescent="0.2">
      <c r="A7560" s="149" t="s">
        <v>2920</v>
      </c>
      <c r="D7560" s="149" t="s">
        <v>11962</v>
      </c>
      <c r="E7560" s="149">
        <f t="shared" si="118"/>
        <v>40201801</v>
      </c>
      <c r="F7560" s="149" t="s">
        <v>16569</v>
      </c>
      <c r="G7560" s="149" t="s">
        <v>8458</v>
      </c>
      <c r="H7560" s="149" t="s">
        <v>11963</v>
      </c>
      <c r="I7560" s="149" t="s">
        <v>11964</v>
      </c>
    </row>
    <row r="7561" spans="1:9" x14ac:dyDescent="0.2">
      <c r="A7561" s="149" t="s">
        <v>2920</v>
      </c>
      <c r="D7561" s="149" t="s">
        <v>11965</v>
      </c>
      <c r="E7561" s="149">
        <f t="shared" si="118"/>
        <v>40201802</v>
      </c>
      <c r="F7561" s="149" t="s">
        <v>16569</v>
      </c>
      <c r="G7561" s="149" t="s">
        <v>8458</v>
      </c>
      <c r="H7561" s="149" t="s">
        <v>11963</v>
      </c>
      <c r="I7561" s="149" t="s">
        <v>13003</v>
      </c>
    </row>
    <row r="7562" spans="1:9" x14ac:dyDescent="0.2">
      <c r="A7562" s="149" t="s">
        <v>2920</v>
      </c>
      <c r="D7562" s="149" t="s">
        <v>11966</v>
      </c>
      <c r="E7562" s="149">
        <f t="shared" si="118"/>
        <v>40201803</v>
      </c>
      <c r="F7562" s="149" t="s">
        <v>16569</v>
      </c>
      <c r="G7562" s="149" t="s">
        <v>8458</v>
      </c>
      <c r="H7562" s="149" t="s">
        <v>11963</v>
      </c>
      <c r="I7562" s="149" t="s">
        <v>13258</v>
      </c>
    </row>
    <row r="7563" spans="1:9" x14ac:dyDescent="0.2">
      <c r="A7563" s="149" t="s">
        <v>2920</v>
      </c>
      <c r="D7563" s="149" t="s">
        <v>11967</v>
      </c>
      <c r="E7563" s="149">
        <f t="shared" si="118"/>
        <v>40201804</v>
      </c>
      <c r="F7563" s="149" t="s">
        <v>16569</v>
      </c>
      <c r="G7563" s="149" t="s">
        <v>8458</v>
      </c>
      <c r="H7563" s="149" t="s">
        <v>11963</v>
      </c>
      <c r="I7563" s="149" t="s">
        <v>13262</v>
      </c>
    </row>
    <row r="7564" spans="1:9" x14ac:dyDescent="0.2">
      <c r="A7564" s="149" t="s">
        <v>2920</v>
      </c>
      <c r="D7564" s="149" t="s">
        <v>11968</v>
      </c>
      <c r="E7564" s="149">
        <f t="shared" si="118"/>
        <v>40201805</v>
      </c>
      <c r="F7564" s="149" t="s">
        <v>16569</v>
      </c>
      <c r="G7564" s="149" t="s">
        <v>8458</v>
      </c>
      <c r="H7564" s="149" t="s">
        <v>11963</v>
      </c>
      <c r="I7564" s="149" t="s">
        <v>14540</v>
      </c>
    </row>
    <row r="7565" spans="1:9" x14ac:dyDescent="0.2">
      <c r="A7565" s="149" t="s">
        <v>2920</v>
      </c>
      <c r="D7565" s="149" t="s">
        <v>11969</v>
      </c>
      <c r="E7565" s="149">
        <f t="shared" si="118"/>
        <v>40201806</v>
      </c>
      <c r="F7565" s="149" t="s">
        <v>16569</v>
      </c>
      <c r="G7565" s="149" t="s">
        <v>8458</v>
      </c>
      <c r="H7565" s="149" t="s">
        <v>11963</v>
      </c>
      <c r="I7565" s="149" t="s">
        <v>11970</v>
      </c>
    </row>
    <row r="7566" spans="1:9" x14ac:dyDescent="0.2">
      <c r="A7566" s="149" t="s">
        <v>2920</v>
      </c>
      <c r="D7566" s="149" t="s">
        <v>11971</v>
      </c>
      <c r="E7566" s="149">
        <f t="shared" si="118"/>
        <v>40201807</v>
      </c>
      <c r="F7566" s="149" t="s">
        <v>16569</v>
      </c>
      <c r="G7566" s="149" t="s">
        <v>8458</v>
      </c>
      <c r="H7566" s="149" t="s">
        <v>11963</v>
      </c>
      <c r="I7566" s="149" t="s">
        <v>14538</v>
      </c>
    </row>
    <row r="7567" spans="1:9" x14ac:dyDescent="0.2">
      <c r="A7567" s="149" t="s">
        <v>2920</v>
      </c>
      <c r="D7567" s="149" t="s">
        <v>11972</v>
      </c>
      <c r="E7567" s="149">
        <f t="shared" si="118"/>
        <v>40201899</v>
      </c>
      <c r="F7567" s="149" t="s">
        <v>16569</v>
      </c>
      <c r="G7567" s="149" t="s">
        <v>8458</v>
      </c>
      <c r="H7567" s="149" t="s">
        <v>11963</v>
      </c>
      <c r="I7567" s="149" t="s">
        <v>6243</v>
      </c>
    </row>
    <row r="7568" spans="1:9" x14ac:dyDescent="0.2">
      <c r="A7568" s="149" t="s">
        <v>2920</v>
      </c>
      <c r="D7568" s="149" t="s">
        <v>11973</v>
      </c>
      <c r="E7568" s="149">
        <f t="shared" si="118"/>
        <v>40201901</v>
      </c>
      <c r="F7568" s="149" t="s">
        <v>16569</v>
      </c>
      <c r="G7568" s="149" t="s">
        <v>8458</v>
      </c>
      <c r="H7568" s="149" t="s">
        <v>11974</v>
      </c>
      <c r="I7568" s="149" t="s">
        <v>14534</v>
      </c>
    </row>
    <row r="7569" spans="1:9" x14ac:dyDescent="0.2">
      <c r="A7569" s="149" t="s">
        <v>2920</v>
      </c>
      <c r="D7569" s="149" t="s">
        <v>11975</v>
      </c>
      <c r="E7569" s="149">
        <f t="shared" si="118"/>
        <v>40201903</v>
      </c>
      <c r="F7569" s="149" t="s">
        <v>16569</v>
      </c>
      <c r="G7569" s="149" t="s">
        <v>8458</v>
      </c>
      <c r="H7569" s="149" t="s">
        <v>11974</v>
      </c>
      <c r="I7569" s="149" t="s">
        <v>14536</v>
      </c>
    </row>
    <row r="7570" spans="1:9" x14ac:dyDescent="0.2">
      <c r="A7570" s="149" t="s">
        <v>2920</v>
      </c>
      <c r="D7570" s="149" t="s">
        <v>11976</v>
      </c>
      <c r="E7570" s="149">
        <f t="shared" si="118"/>
        <v>40201904</v>
      </c>
      <c r="F7570" s="149" t="s">
        <v>16569</v>
      </c>
      <c r="G7570" s="149" t="s">
        <v>8458</v>
      </c>
      <c r="H7570" s="149" t="s">
        <v>11974</v>
      </c>
      <c r="I7570" s="149" t="s">
        <v>14538</v>
      </c>
    </row>
    <row r="7571" spans="1:9" x14ac:dyDescent="0.2">
      <c r="A7571" s="149" t="s">
        <v>2920</v>
      </c>
      <c r="D7571" s="149" t="s">
        <v>11977</v>
      </c>
      <c r="E7571" s="149">
        <f t="shared" si="118"/>
        <v>40201999</v>
      </c>
      <c r="F7571" s="149" t="s">
        <v>16569</v>
      </c>
      <c r="G7571" s="149" t="s">
        <v>8458</v>
      </c>
      <c r="H7571" s="149" t="s">
        <v>11974</v>
      </c>
      <c r="I7571" s="149" t="s">
        <v>6243</v>
      </c>
    </row>
    <row r="7572" spans="1:9" x14ac:dyDescent="0.2">
      <c r="A7572" s="149" t="s">
        <v>2920</v>
      </c>
      <c r="D7572" s="149" t="s">
        <v>11978</v>
      </c>
      <c r="E7572" s="149">
        <f t="shared" si="118"/>
        <v>40202001</v>
      </c>
      <c r="F7572" s="149" t="s">
        <v>16569</v>
      </c>
      <c r="G7572" s="149" t="s">
        <v>8458</v>
      </c>
      <c r="H7572" s="149" t="s">
        <v>11979</v>
      </c>
      <c r="I7572" s="149" t="s">
        <v>14534</v>
      </c>
    </row>
    <row r="7573" spans="1:9" x14ac:dyDescent="0.2">
      <c r="A7573" s="149" t="s">
        <v>2920</v>
      </c>
      <c r="D7573" s="149" t="s">
        <v>11980</v>
      </c>
      <c r="E7573" s="149">
        <f t="shared" si="118"/>
        <v>40202002</v>
      </c>
      <c r="F7573" s="149" t="s">
        <v>16569</v>
      </c>
      <c r="G7573" s="149" t="s">
        <v>8458</v>
      </c>
      <c r="H7573" s="149" t="s">
        <v>11979</v>
      </c>
      <c r="I7573" s="149" t="s">
        <v>13003</v>
      </c>
    </row>
    <row r="7574" spans="1:9" x14ac:dyDescent="0.2">
      <c r="A7574" s="149" t="s">
        <v>2920</v>
      </c>
      <c r="D7574" s="149" t="s">
        <v>11981</v>
      </c>
      <c r="E7574" s="149">
        <f t="shared" si="118"/>
        <v>40202003</v>
      </c>
      <c r="F7574" s="149" t="s">
        <v>16569</v>
      </c>
      <c r="G7574" s="149" t="s">
        <v>8458</v>
      </c>
      <c r="H7574" s="149" t="s">
        <v>11979</v>
      </c>
      <c r="I7574" s="149" t="s">
        <v>14536</v>
      </c>
    </row>
    <row r="7575" spans="1:9" x14ac:dyDescent="0.2">
      <c r="A7575" s="149" t="s">
        <v>2920</v>
      </c>
      <c r="D7575" s="149" t="s">
        <v>11982</v>
      </c>
      <c r="E7575" s="149">
        <f t="shared" si="118"/>
        <v>40202004</v>
      </c>
      <c r="F7575" s="149" t="s">
        <v>16569</v>
      </c>
      <c r="G7575" s="149" t="s">
        <v>8458</v>
      </c>
      <c r="H7575" s="149" t="s">
        <v>11979</v>
      </c>
      <c r="I7575" s="149" t="s">
        <v>14538</v>
      </c>
    </row>
    <row r="7576" spans="1:9" x14ac:dyDescent="0.2">
      <c r="A7576" s="149" t="s">
        <v>2920</v>
      </c>
      <c r="D7576" s="149" t="s">
        <v>11983</v>
      </c>
      <c r="E7576" s="149">
        <f t="shared" si="118"/>
        <v>40202005</v>
      </c>
      <c r="F7576" s="149" t="s">
        <v>16569</v>
      </c>
      <c r="G7576" s="149" t="s">
        <v>8458</v>
      </c>
      <c r="H7576" s="149" t="s">
        <v>11979</v>
      </c>
      <c r="I7576" s="149" t="s">
        <v>14540</v>
      </c>
    </row>
    <row r="7577" spans="1:9" x14ac:dyDescent="0.2">
      <c r="A7577" s="149" t="s">
        <v>2920</v>
      </c>
      <c r="D7577" s="149" t="s">
        <v>11984</v>
      </c>
      <c r="E7577" s="149">
        <f t="shared" si="118"/>
        <v>40202010</v>
      </c>
      <c r="F7577" s="149" t="s">
        <v>16569</v>
      </c>
      <c r="G7577" s="149" t="s">
        <v>8458</v>
      </c>
      <c r="H7577" s="149" t="s">
        <v>11979</v>
      </c>
      <c r="I7577" s="149" t="s">
        <v>9239</v>
      </c>
    </row>
    <row r="7578" spans="1:9" x14ac:dyDescent="0.2">
      <c r="A7578" s="149" t="s">
        <v>2920</v>
      </c>
      <c r="D7578" s="149" t="s">
        <v>9240</v>
      </c>
      <c r="E7578" s="149">
        <f t="shared" si="118"/>
        <v>40202011</v>
      </c>
      <c r="F7578" s="149" t="s">
        <v>16569</v>
      </c>
      <c r="G7578" s="149" t="s">
        <v>8458</v>
      </c>
      <c r="H7578" s="149" t="s">
        <v>11979</v>
      </c>
      <c r="I7578" s="149" t="s">
        <v>9241</v>
      </c>
    </row>
    <row r="7579" spans="1:9" x14ac:dyDescent="0.2">
      <c r="A7579" s="149" t="s">
        <v>2920</v>
      </c>
      <c r="D7579" s="149" t="s">
        <v>9242</v>
      </c>
      <c r="E7579" s="149">
        <f t="shared" si="118"/>
        <v>40202012</v>
      </c>
      <c r="F7579" s="149" t="s">
        <v>16569</v>
      </c>
      <c r="G7579" s="149" t="s">
        <v>8458</v>
      </c>
      <c r="H7579" s="149" t="s">
        <v>11979</v>
      </c>
      <c r="I7579" s="149" t="s">
        <v>9243</v>
      </c>
    </row>
    <row r="7580" spans="1:9" x14ac:dyDescent="0.2">
      <c r="A7580" s="149" t="s">
        <v>2920</v>
      </c>
      <c r="D7580" s="149" t="s">
        <v>9244</v>
      </c>
      <c r="E7580" s="149">
        <f t="shared" si="118"/>
        <v>40202013</v>
      </c>
      <c r="F7580" s="149" t="s">
        <v>16569</v>
      </c>
      <c r="G7580" s="149" t="s">
        <v>8458</v>
      </c>
      <c r="H7580" s="149" t="s">
        <v>11979</v>
      </c>
      <c r="I7580" s="149" t="s">
        <v>9245</v>
      </c>
    </row>
    <row r="7581" spans="1:9" x14ac:dyDescent="0.2">
      <c r="A7581" s="149" t="s">
        <v>2920</v>
      </c>
      <c r="D7581" s="149" t="s">
        <v>9246</v>
      </c>
      <c r="E7581" s="149">
        <f t="shared" si="118"/>
        <v>40202014</v>
      </c>
      <c r="F7581" s="149" t="s">
        <v>16569</v>
      </c>
      <c r="G7581" s="149" t="s">
        <v>8458</v>
      </c>
      <c r="H7581" s="149" t="s">
        <v>11979</v>
      </c>
      <c r="I7581" s="149" t="s">
        <v>9247</v>
      </c>
    </row>
    <row r="7582" spans="1:9" x14ac:dyDescent="0.2">
      <c r="A7582" s="149" t="s">
        <v>2920</v>
      </c>
      <c r="D7582" s="149" t="s">
        <v>9248</v>
      </c>
      <c r="E7582" s="149">
        <f t="shared" si="118"/>
        <v>40202015</v>
      </c>
      <c r="F7582" s="149" t="s">
        <v>16569</v>
      </c>
      <c r="G7582" s="149" t="s">
        <v>8458</v>
      </c>
      <c r="H7582" s="149" t="s">
        <v>11979</v>
      </c>
      <c r="I7582" s="149" t="s">
        <v>9249</v>
      </c>
    </row>
    <row r="7583" spans="1:9" x14ac:dyDescent="0.2">
      <c r="A7583" s="149" t="s">
        <v>2920</v>
      </c>
      <c r="D7583" s="149" t="s">
        <v>9250</v>
      </c>
      <c r="E7583" s="149">
        <f t="shared" si="118"/>
        <v>40202020</v>
      </c>
      <c r="F7583" s="149" t="s">
        <v>16569</v>
      </c>
      <c r="G7583" s="149" t="s">
        <v>8458</v>
      </c>
      <c r="H7583" s="149" t="s">
        <v>11979</v>
      </c>
      <c r="I7583" s="149" t="s">
        <v>9251</v>
      </c>
    </row>
    <row r="7584" spans="1:9" x14ac:dyDescent="0.2">
      <c r="A7584" s="149" t="s">
        <v>2920</v>
      </c>
      <c r="D7584" s="149" t="s">
        <v>9252</v>
      </c>
      <c r="E7584" s="149">
        <f t="shared" si="118"/>
        <v>40202021</v>
      </c>
      <c r="F7584" s="149" t="s">
        <v>16569</v>
      </c>
      <c r="G7584" s="149" t="s">
        <v>8458</v>
      </c>
      <c r="H7584" s="149" t="s">
        <v>11979</v>
      </c>
      <c r="I7584" s="149" t="s">
        <v>9253</v>
      </c>
    </row>
    <row r="7585" spans="1:9" x14ac:dyDescent="0.2">
      <c r="A7585" s="149" t="s">
        <v>2920</v>
      </c>
      <c r="D7585" s="149" t="s">
        <v>9254</v>
      </c>
      <c r="E7585" s="149">
        <f t="shared" si="118"/>
        <v>40202022</v>
      </c>
      <c r="F7585" s="149" t="s">
        <v>16569</v>
      </c>
      <c r="G7585" s="149" t="s">
        <v>8458</v>
      </c>
      <c r="H7585" s="149" t="s">
        <v>11979</v>
      </c>
      <c r="I7585" s="149" t="s">
        <v>9255</v>
      </c>
    </row>
    <row r="7586" spans="1:9" x14ac:dyDescent="0.2">
      <c r="A7586" s="149" t="s">
        <v>2920</v>
      </c>
      <c r="D7586" s="149" t="s">
        <v>9256</v>
      </c>
      <c r="E7586" s="149">
        <f t="shared" si="118"/>
        <v>40202023</v>
      </c>
      <c r="F7586" s="149" t="s">
        <v>16569</v>
      </c>
      <c r="G7586" s="149" t="s">
        <v>8458</v>
      </c>
      <c r="H7586" s="149" t="s">
        <v>11979</v>
      </c>
      <c r="I7586" s="149" t="s">
        <v>9257</v>
      </c>
    </row>
    <row r="7587" spans="1:9" x14ac:dyDescent="0.2">
      <c r="A7587" s="149" t="s">
        <v>2920</v>
      </c>
      <c r="D7587" s="149" t="s">
        <v>9258</v>
      </c>
      <c r="E7587" s="149">
        <f t="shared" si="118"/>
        <v>40202024</v>
      </c>
      <c r="F7587" s="149" t="s">
        <v>16569</v>
      </c>
      <c r="G7587" s="149" t="s">
        <v>8458</v>
      </c>
      <c r="H7587" s="149" t="s">
        <v>11979</v>
      </c>
      <c r="I7587" s="149" t="s">
        <v>9259</v>
      </c>
    </row>
    <row r="7588" spans="1:9" x14ac:dyDescent="0.2">
      <c r="A7588" s="149" t="s">
        <v>2920</v>
      </c>
      <c r="D7588" s="149" t="s">
        <v>9260</v>
      </c>
      <c r="E7588" s="149">
        <f t="shared" si="118"/>
        <v>40202025</v>
      </c>
      <c r="F7588" s="149" t="s">
        <v>16569</v>
      </c>
      <c r="G7588" s="149" t="s">
        <v>8458</v>
      </c>
      <c r="H7588" s="149" t="s">
        <v>11979</v>
      </c>
      <c r="I7588" s="149" t="s">
        <v>9261</v>
      </c>
    </row>
    <row r="7589" spans="1:9" x14ac:dyDescent="0.2">
      <c r="A7589" s="149" t="s">
        <v>2920</v>
      </c>
      <c r="D7589" s="149" t="s">
        <v>9262</v>
      </c>
      <c r="E7589" s="149">
        <f t="shared" si="118"/>
        <v>40202031</v>
      </c>
      <c r="F7589" s="149" t="s">
        <v>16569</v>
      </c>
      <c r="G7589" s="149" t="s">
        <v>8458</v>
      </c>
      <c r="H7589" s="149" t="s">
        <v>11979</v>
      </c>
      <c r="I7589" s="149" t="s">
        <v>9263</v>
      </c>
    </row>
    <row r="7590" spans="1:9" x14ac:dyDescent="0.2">
      <c r="A7590" s="149" t="s">
        <v>2920</v>
      </c>
      <c r="D7590" s="149" t="s">
        <v>9264</v>
      </c>
      <c r="E7590" s="149">
        <f t="shared" si="118"/>
        <v>40202032</v>
      </c>
      <c r="F7590" s="149" t="s">
        <v>16569</v>
      </c>
      <c r="G7590" s="149" t="s">
        <v>8458</v>
      </c>
      <c r="H7590" s="149" t="s">
        <v>11979</v>
      </c>
      <c r="I7590" s="149" t="s">
        <v>12068</v>
      </c>
    </row>
    <row r="7591" spans="1:9" x14ac:dyDescent="0.2">
      <c r="A7591" s="149" t="s">
        <v>2920</v>
      </c>
      <c r="D7591" s="149" t="s">
        <v>12069</v>
      </c>
      <c r="E7591" s="149">
        <f t="shared" si="118"/>
        <v>40202033</v>
      </c>
      <c r="F7591" s="149" t="s">
        <v>16569</v>
      </c>
      <c r="G7591" s="149" t="s">
        <v>8458</v>
      </c>
      <c r="H7591" s="149" t="s">
        <v>11979</v>
      </c>
      <c r="I7591" s="149" t="s">
        <v>12070</v>
      </c>
    </row>
    <row r="7592" spans="1:9" x14ac:dyDescent="0.2">
      <c r="A7592" s="149" t="s">
        <v>2920</v>
      </c>
      <c r="D7592" s="149" t="s">
        <v>12071</v>
      </c>
      <c r="E7592" s="149">
        <f t="shared" si="118"/>
        <v>40202034</v>
      </c>
      <c r="F7592" s="149" t="s">
        <v>16569</v>
      </c>
      <c r="G7592" s="149" t="s">
        <v>8458</v>
      </c>
      <c r="H7592" s="149" t="s">
        <v>11979</v>
      </c>
      <c r="I7592" s="149" t="s">
        <v>12072</v>
      </c>
    </row>
    <row r="7593" spans="1:9" x14ac:dyDescent="0.2">
      <c r="A7593" s="149" t="s">
        <v>2920</v>
      </c>
      <c r="D7593" s="149" t="s">
        <v>12073</v>
      </c>
      <c r="E7593" s="149">
        <f t="shared" si="118"/>
        <v>40202035</v>
      </c>
      <c r="F7593" s="149" t="s">
        <v>16569</v>
      </c>
      <c r="G7593" s="149" t="s">
        <v>8458</v>
      </c>
      <c r="H7593" s="149" t="s">
        <v>11979</v>
      </c>
      <c r="I7593" s="149" t="s">
        <v>12074</v>
      </c>
    </row>
    <row r="7594" spans="1:9" x14ac:dyDescent="0.2">
      <c r="A7594" s="149" t="s">
        <v>2920</v>
      </c>
      <c r="D7594" s="149" t="s">
        <v>12075</v>
      </c>
      <c r="E7594" s="149">
        <f t="shared" si="118"/>
        <v>40202036</v>
      </c>
      <c r="F7594" s="149" t="s">
        <v>16569</v>
      </c>
      <c r="G7594" s="149" t="s">
        <v>8458</v>
      </c>
      <c r="H7594" s="149" t="s">
        <v>11979</v>
      </c>
      <c r="I7594" s="149" t="s">
        <v>12076</v>
      </c>
    </row>
    <row r="7595" spans="1:9" x14ac:dyDescent="0.2">
      <c r="A7595" s="149" t="s">
        <v>2920</v>
      </c>
      <c r="D7595" s="149" t="s">
        <v>12077</v>
      </c>
      <c r="E7595" s="149">
        <f t="shared" si="118"/>
        <v>40202037</v>
      </c>
      <c r="F7595" s="149" t="s">
        <v>16569</v>
      </c>
      <c r="G7595" s="149" t="s">
        <v>8458</v>
      </c>
      <c r="H7595" s="149" t="s">
        <v>11979</v>
      </c>
      <c r="I7595" s="149" t="s">
        <v>12078</v>
      </c>
    </row>
    <row r="7596" spans="1:9" x14ac:dyDescent="0.2">
      <c r="A7596" s="149" t="s">
        <v>2920</v>
      </c>
      <c r="D7596" s="149" t="s">
        <v>12023</v>
      </c>
      <c r="E7596" s="149">
        <f t="shared" si="118"/>
        <v>40202038</v>
      </c>
      <c r="F7596" s="149" t="s">
        <v>16569</v>
      </c>
      <c r="G7596" s="149" t="s">
        <v>8458</v>
      </c>
      <c r="H7596" s="149" t="s">
        <v>11979</v>
      </c>
      <c r="I7596" s="149" t="s">
        <v>12024</v>
      </c>
    </row>
    <row r="7597" spans="1:9" x14ac:dyDescent="0.2">
      <c r="A7597" s="149" t="s">
        <v>2920</v>
      </c>
      <c r="D7597" s="149" t="s">
        <v>12025</v>
      </c>
      <c r="E7597" s="149">
        <f t="shared" si="118"/>
        <v>40202039</v>
      </c>
      <c r="F7597" s="149" t="s">
        <v>16569</v>
      </c>
      <c r="G7597" s="149" t="s">
        <v>8458</v>
      </c>
      <c r="H7597" s="149" t="s">
        <v>11979</v>
      </c>
      <c r="I7597" s="149" t="s">
        <v>12026</v>
      </c>
    </row>
    <row r="7598" spans="1:9" x14ac:dyDescent="0.2">
      <c r="A7598" s="149" t="s">
        <v>2920</v>
      </c>
      <c r="D7598" s="149" t="s">
        <v>12027</v>
      </c>
      <c r="E7598" s="149">
        <f t="shared" si="118"/>
        <v>40202099</v>
      </c>
      <c r="F7598" s="149" t="s">
        <v>16569</v>
      </c>
      <c r="G7598" s="149" t="s">
        <v>8458</v>
      </c>
      <c r="H7598" s="149" t="s">
        <v>11979</v>
      </c>
      <c r="I7598" s="149" t="s">
        <v>6243</v>
      </c>
    </row>
    <row r="7599" spans="1:9" x14ac:dyDescent="0.2">
      <c r="A7599" s="149" t="s">
        <v>2920</v>
      </c>
      <c r="D7599" s="149" t="s">
        <v>12028</v>
      </c>
      <c r="E7599" s="149">
        <f t="shared" si="118"/>
        <v>40202101</v>
      </c>
      <c r="F7599" s="149" t="s">
        <v>16569</v>
      </c>
      <c r="G7599" s="149" t="s">
        <v>8458</v>
      </c>
      <c r="H7599" s="149" t="s">
        <v>12029</v>
      </c>
      <c r="I7599" s="149" t="s">
        <v>12030</v>
      </c>
    </row>
    <row r="7600" spans="1:9" x14ac:dyDescent="0.2">
      <c r="A7600" s="149" t="s">
        <v>2920</v>
      </c>
      <c r="D7600" s="149" t="s">
        <v>12031</v>
      </c>
      <c r="E7600" s="149">
        <f t="shared" si="118"/>
        <v>40202103</v>
      </c>
      <c r="F7600" s="149" t="s">
        <v>16569</v>
      </c>
      <c r="G7600" s="149" t="s">
        <v>8458</v>
      </c>
      <c r="H7600" s="149" t="s">
        <v>12029</v>
      </c>
      <c r="I7600" s="149" t="s">
        <v>14536</v>
      </c>
    </row>
    <row r="7601" spans="1:9" x14ac:dyDescent="0.2">
      <c r="A7601" s="149" t="s">
        <v>2920</v>
      </c>
      <c r="D7601" s="149" t="s">
        <v>12032</v>
      </c>
      <c r="E7601" s="149">
        <f t="shared" si="118"/>
        <v>40202104</v>
      </c>
      <c r="F7601" s="149" t="s">
        <v>16569</v>
      </c>
      <c r="G7601" s="149" t="s">
        <v>8458</v>
      </c>
      <c r="H7601" s="149" t="s">
        <v>12029</v>
      </c>
      <c r="I7601" s="149" t="s">
        <v>14538</v>
      </c>
    </row>
    <row r="7602" spans="1:9" x14ac:dyDescent="0.2">
      <c r="A7602" s="149" t="s">
        <v>2920</v>
      </c>
      <c r="D7602" s="149" t="s">
        <v>12033</v>
      </c>
      <c r="E7602" s="149">
        <f t="shared" si="118"/>
        <v>40202105</v>
      </c>
      <c r="F7602" s="149" t="s">
        <v>16569</v>
      </c>
      <c r="G7602" s="149" t="s">
        <v>8458</v>
      </c>
      <c r="H7602" s="149" t="s">
        <v>12029</v>
      </c>
      <c r="I7602" s="149" t="s">
        <v>14540</v>
      </c>
    </row>
    <row r="7603" spans="1:9" x14ac:dyDescent="0.2">
      <c r="A7603" s="149" t="s">
        <v>2920</v>
      </c>
      <c r="D7603" s="149" t="s">
        <v>12034</v>
      </c>
      <c r="E7603" s="149">
        <f t="shared" si="118"/>
        <v>40202106</v>
      </c>
      <c r="F7603" s="149" t="s">
        <v>16569</v>
      </c>
      <c r="G7603" s="149" t="s">
        <v>8458</v>
      </c>
      <c r="H7603" s="149" t="s">
        <v>12029</v>
      </c>
      <c r="I7603" s="149" t="s">
        <v>12035</v>
      </c>
    </row>
    <row r="7604" spans="1:9" x14ac:dyDescent="0.2">
      <c r="A7604" s="149" t="s">
        <v>2920</v>
      </c>
      <c r="D7604" s="149" t="s">
        <v>12036</v>
      </c>
      <c r="E7604" s="149">
        <f t="shared" si="118"/>
        <v>40202107</v>
      </c>
      <c r="F7604" s="149" t="s">
        <v>16569</v>
      </c>
      <c r="G7604" s="149" t="s">
        <v>8458</v>
      </c>
      <c r="H7604" s="149" t="s">
        <v>12029</v>
      </c>
      <c r="I7604" s="149" t="s">
        <v>12037</v>
      </c>
    </row>
    <row r="7605" spans="1:9" x14ac:dyDescent="0.2">
      <c r="A7605" s="149" t="s">
        <v>2920</v>
      </c>
      <c r="D7605" s="149" t="s">
        <v>12038</v>
      </c>
      <c r="E7605" s="149">
        <f t="shared" si="118"/>
        <v>40202108</v>
      </c>
      <c r="F7605" s="149" t="s">
        <v>16569</v>
      </c>
      <c r="G7605" s="149" t="s">
        <v>8458</v>
      </c>
      <c r="H7605" s="149" t="s">
        <v>12029</v>
      </c>
      <c r="I7605" s="149" t="s">
        <v>12039</v>
      </c>
    </row>
    <row r="7606" spans="1:9" x14ac:dyDescent="0.2">
      <c r="A7606" s="149" t="s">
        <v>2920</v>
      </c>
      <c r="D7606" s="149" t="s">
        <v>12040</v>
      </c>
      <c r="E7606" s="149">
        <f t="shared" si="118"/>
        <v>40202109</v>
      </c>
      <c r="F7606" s="149" t="s">
        <v>16569</v>
      </c>
      <c r="G7606" s="149" t="s">
        <v>8458</v>
      </c>
      <c r="H7606" s="149" t="s">
        <v>12029</v>
      </c>
      <c r="I7606" s="149" t="s">
        <v>12041</v>
      </c>
    </row>
    <row r="7607" spans="1:9" x14ac:dyDescent="0.2">
      <c r="A7607" s="149" t="s">
        <v>2920</v>
      </c>
      <c r="D7607" s="149" t="s">
        <v>12042</v>
      </c>
      <c r="E7607" s="149">
        <f t="shared" si="118"/>
        <v>40202110</v>
      </c>
      <c r="F7607" s="149" t="s">
        <v>16569</v>
      </c>
      <c r="G7607" s="149" t="s">
        <v>8458</v>
      </c>
      <c r="H7607" s="149" t="s">
        <v>12029</v>
      </c>
      <c r="I7607" s="149" t="s">
        <v>12043</v>
      </c>
    </row>
    <row r="7608" spans="1:9" x14ac:dyDescent="0.2">
      <c r="A7608" s="149" t="s">
        <v>2920</v>
      </c>
      <c r="D7608" s="149" t="s">
        <v>12044</v>
      </c>
      <c r="E7608" s="149">
        <f t="shared" si="118"/>
        <v>40202111</v>
      </c>
      <c r="F7608" s="149" t="s">
        <v>16569</v>
      </c>
      <c r="G7608" s="149" t="s">
        <v>8458</v>
      </c>
      <c r="H7608" s="149" t="s">
        <v>12029</v>
      </c>
      <c r="I7608" s="149" t="s">
        <v>12045</v>
      </c>
    </row>
    <row r="7609" spans="1:9" x14ac:dyDescent="0.2">
      <c r="A7609" s="149" t="s">
        <v>2920</v>
      </c>
      <c r="D7609" s="149" t="s">
        <v>12046</v>
      </c>
      <c r="E7609" s="149">
        <f t="shared" si="118"/>
        <v>40202117</v>
      </c>
      <c r="F7609" s="149" t="s">
        <v>16569</v>
      </c>
      <c r="G7609" s="149" t="s">
        <v>8458</v>
      </c>
      <c r="H7609" s="149" t="s">
        <v>12029</v>
      </c>
      <c r="I7609" s="149" t="s">
        <v>12047</v>
      </c>
    </row>
    <row r="7610" spans="1:9" x14ac:dyDescent="0.2">
      <c r="A7610" s="149" t="s">
        <v>2920</v>
      </c>
      <c r="D7610" s="149" t="s">
        <v>12048</v>
      </c>
      <c r="E7610" s="149">
        <f t="shared" si="118"/>
        <v>40202118</v>
      </c>
      <c r="F7610" s="149" t="s">
        <v>16569</v>
      </c>
      <c r="G7610" s="149" t="s">
        <v>8458</v>
      </c>
      <c r="H7610" s="149" t="s">
        <v>12029</v>
      </c>
      <c r="I7610" s="149" t="s">
        <v>12049</v>
      </c>
    </row>
    <row r="7611" spans="1:9" x14ac:dyDescent="0.2">
      <c r="A7611" s="149" t="s">
        <v>2920</v>
      </c>
      <c r="D7611" s="149" t="s">
        <v>12050</v>
      </c>
      <c r="E7611" s="149">
        <f t="shared" si="118"/>
        <v>40202131</v>
      </c>
      <c r="F7611" s="149" t="s">
        <v>16569</v>
      </c>
      <c r="G7611" s="149" t="s">
        <v>8458</v>
      </c>
      <c r="H7611" s="149" t="s">
        <v>12029</v>
      </c>
      <c r="I7611" s="149" t="s">
        <v>12051</v>
      </c>
    </row>
    <row r="7612" spans="1:9" x14ac:dyDescent="0.2">
      <c r="A7612" s="149" t="s">
        <v>2920</v>
      </c>
      <c r="D7612" s="149" t="s">
        <v>12052</v>
      </c>
      <c r="E7612" s="149">
        <f t="shared" si="118"/>
        <v>40202132</v>
      </c>
      <c r="F7612" s="149" t="s">
        <v>16569</v>
      </c>
      <c r="G7612" s="149" t="s">
        <v>8458</v>
      </c>
      <c r="H7612" s="149" t="s">
        <v>12029</v>
      </c>
      <c r="I7612" s="149" t="s">
        <v>12053</v>
      </c>
    </row>
    <row r="7613" spans="1:9" x14ac:dyDescent="0.2">
      <c r="A7613" s="149" t="s">
        <v>2920</v>
      </c>
      <c r="D7613" s="149" t="s">
        <v>12054</v>
      </c>
      <c r="E7613" s="149">
        <f t="shared" si="118"/>
        <v>40202133</v>
      </c>
      <c r="F7613" s="149" t="s">
        <v>16569</v>
      </c>
      <c r="G7613" s="149" t="s">
        <v>8458</v>
      </c>
      <c r="H7613" s="149" t="s">
        <v>12029</v>
      </c>
      <c r="I7613" s="149" t="s">
        <v>12055</v>
      </c>
    </row>
    <row r="7614" spans="1:9" x14ac:dyDescent="0.2">
      <c r="A7614" s="149" t="s">
        <v>2920</v>
      </c>
      <c r="D7614" s="149" t="s">
        <v>12056</v>
      </c>
      <c r="E7614" s="149">
        <f t="shared" si="118"/>
        <v>40202140</v>
      </c>
      <c r="F7614" s="149" t="s">
        <v>16569</v>
      </c>
      <c r="G7614" s="149" t="s">
        <v>8458</v>
      </c>
      <c r="H7614" s="149" t="s">
        <v>12029</v>
      </c>
      <c r="I7614" s="149" t="s">
        <v>12057</v>
      </c>
    </row>
    <row r="7615" spans="1:9" x14ac:dyDescent="0.2">
      <c r="A7615" s="149" t="s">
        <v>2920</v>
      </c>
      <c r="D7615" s="149" t="s">
        <v>12058</v>
      </c>
      <c r="E7615" s="149">
        <f t="shared" si="118"/>
        <v>40202199</v>
      </c>
      <c r="F7615" s="149" t="s">
        <v>16569</v>
      </c>
      <c r="G7615" s="149" t="s">
        <v>8458</v>
      </c>
      <c r="H7615" s="149" t="s">
        <v>12029</v>
      </c>
      <c r="I7615" s="149" t="s">
        <v>6243</v>
      </c>
    </row>
    <row r="7616" spans="1:9" x14ac:dyDescent="0.2">
      <c r="A7616" s="149" t="s">
        <v>2920</v>
      </c>
      <c r="D7616" s="149" t="s">
        <v>12059</v>
      </c>
      <c r="E7616" s="149">
        <f t="shared" si="118"/>
        <v>40202201</v>
      </c>
      <c r="F7616" s="149" t="s">
        <v>16569</v>
      </c>
      <c r="G7616" s="149" t="s">
        <v>8458</v>
      </c>
      <c r="H7616" s="149" t="s">
        <v>12060</v>
      </c>
      <c r="I7616" s="149" t="s">
        <v>14534</v>
      </c>
    </row>
    <row r="7617" spans="1:9" x14ac:dyDescent="0.2">
      <c r="A7617" s="149" t="s">
        <v>2920</v>
      </c>
      <c r="D7617" s="149" t="s">
        <v>12061</v>
      </c>
      <c r="E7617" s="149">
        <f t="shared" si="118"/>
        <v>40202202</v>
      </c>
      <c r="F7617" s="149" t="s">
        <v>16569</v>
      </c>
      <c r="G7617" s="149" t="s">
        <v>8458</v>
      </c>
      <c r="H7617" s="149" t="s">
        <v>12060</v>
      </c>
      <c r="I7617" s="149" t="s">
        <v>13003</v>
      </c>
    </row>
    <row r="7618" spans="1:9" x14ac:dyDescent="0.2">
      <c r="A7618" s="149" t="s">
        <v>2920</v>
      </c>
      <c r="D7618" s="149" t="s">
        <v>12062</v>
      </c>
      <c r="E7618" s="149">
        <f t="shared" ref="E7618:E7681" si="119">VALUE(D7618)</f>
        <v>40202203</v>
      </c>
      <c r="F7618" s="149" t="s">
        <v>16569</v>
      </c>
      <c r="G7618" s="149" t="s">
        <v>8458</v>
      </c>
      <c r="H7618" s="149" t="s">
        <v>12060</v>
      </c>
      <c r="I7618" s="149" t="s">
        <v>14536</v>
      </c>
    </row>
    <row r="7619" spans="1:9" x14ac:dyDescent="0.2">
      <c r="A7619" s="149" t="s">
        <v>2920</v>
      </c>
      <c r="D7619" s="149" t="s">
        <v>12063</v>
      </c>
      <c r="E7619" s="149">
        <f t="shared" si="119"/>
        <v>40202204</v>
      </c>
      <c r="F7619" s="149" t="s">
        <v>16569</v>
      </c>
      <c r="G7619" s="149" t="s">
        <v>8458</v>
      </c>
      <c r="H7619" s="149" t="s">
        <v>12060</v>
      </c>
      <c r="I7619" s="149" t="s">
        <v>14538</v>
      </c>
    </row>
    <row r="7620" spans="1:9" x14ac:dyDescent="0.2">
      <c r="A7620" s="149" t="s">
        <v>2920</v>
      </c>
      <c r="D7620" s="149" t="s">
        <v>12064</v>
      </c>
      <c r="E7620" s="149">
        <f t="shared" si="119"/>
        <v>40202205</v>
      </c>
      <c r="F7620" s="149" t="s">
        <v>16569</v>
      </c>
      <c r="G7620" s="149" t="s">
        <v>8458</v>
      </c>
      <c r="H7620" s="149" t="s">
        <v>12060</v>
      </c>
      <c r="I7620" s="149" t="s">
        <v>14540</v>
      </c>
    </row>
    <row r="7621" spans="1:9" x14ac:dyDescent="0.2">
      <c r="A7621" s="149" t="s">
        <v>2920</v>
      </c>
      <c r="D7621" s="149" t="s">
        <v>12065</v>
      </c>
      <c r="E7621" s="149">
        <f t="shared" si="119"/>
        <v>40202206</v>
      </c>
      <c r="F7621" s="149" t="s">
        <v>16569</v>
      </c>
      <c r="G7621" s="149" t="s">
        <v>8458</v>
      </c>
      <c r="H7621" s="149" t="s">
        <v>12060</v>
      </c>
      <c r="I7621" s="149" t="s">
        <v>12066</v>
      </c>
    </row>
    <row r="7622" spans="1:9" x14ac:dyDescent="0.2">
      <c r="A7622" s="149" t="s">
        <v>2920</v>
      </c>
      <c r="D7622" s="149" t="s">
        <v>12067</v>
      </c>
      <c r="E7622" s="149">
        <f t="shared" si="119"/>
        <v>40202207</v>
      </c>
      <c r="F7622" s="149" t="s">
        <v>16569</v>
      </c>
      <c r="G7622" s="149" t="s">
        <v>8458</v>
      </c>
      <c r="H7622" s="149" t="s">
        <v>12060</v>
      </c>
      <c r="I7622" s="149" t="s">
        <v>12088</v>
      </c>
    </row>
    <row r="7623" spans="1:9" x14ac:dyDescent="0.2">
      <c r="A7623" s="149" t="s">
        <v>2920</v>
      </c>
      <c r="D7623" s="149" t="s">
        <v>12089</v>
      </c>
      <c r="E7623" s="149">
        <f t="shared" si="119"/>
        <v>40202208</v>
      </c>
      <c r="F7623" s="149" t="s">
        <v>16569</v>
      </c>
      <c r="G7623" s="149" t="s">
        <v>8458</v>
      </c>
      <c r="H7623" s="149" t="s">
        <v>12060</v>
      </c>
      <c r="I7623" s="149" t="s">
        <v>12090</v>
      </c>
    </row>
    <row r="7624" spans="1:9" x14ac:dyDescent="0.2">
      <c r="A7624" s="149" t="s">
        <v>2920</v>
      </c>
      <c r="D7624" s="149" t="s">
        <v>12091</v>
      </c>
      <c r="E7624" s="149">
        <f t="shared" si="119"/>
        <v>40202209</v>
      </c>
      <c r="F7624" s="149" t="s">
        <v>16569</v>
      </c>
      <c r="G7624" s="149" t="s">
        <v>8458</v>
      </c>
      <c r="H7624" s="149" t="s">
        <v>12060</v>
      </c>
      <c r="I7624" s="149" t="s">
        <v>12092</v>
      </c>
    </row>
    <row r="7625" spans="1:9" x14ac:dyDescent="0.2">
      <c r="A7625" s="149" t="s">
        <v>2920</v>
      </c>
      <c r="D7625" s="149" t="s">
        <v>12093</v>
      </c>
      <c r="E7625" s="149">
        <f t="shared" si="119"/>
        <v>40202210</v>
      </c>
      <c r="F7625" s="149" t="s">
        <v>16569</v>
      </c>
      <c r="G7625" s="149" t="s">
        <v>8458</v>
      </c>
      <c r="H7625" s="149" t="s">
        <v>12060</v>
      </c>
      <c r="I7625" s="149" t="s">
        <v>12094</v>
      </c>
    </row>
    <row r="7626" spans="1:9" x14ac:dyDescent="0.2">
      <c r="A7626" s="149" t="s">
        <v>2920</v>
      </c>
      <c r="D7626" s="149" t="s">
        <v>12095</v>
      </c>
      <c r="E7626" s="149">
        <f t="shared" si="119"/>
        <v>40202211</v>
      </c>
      <c r="F7626" s="149" t="s">
        <v>16569</v>
      </c>
      <c r="G7626" s="149" t="s">
        <v>8458</v>
      </c>
      <c r="H7626" s="149" t="s">
        <v>12060</v>
      </c>
      <c r="I7626" s="149" t="s">
        <v>12096</v>
      </c>
    </row>
    <row r="7627" spans="1:9" x14ac:dyDescent="0.2">
      <c r="A7627" s="149" t="s">
        <v>2920</v>
      </c>
      <c r="D7627" s="149" t="s">
        <v>12097</v>
      </c>
      <c r="E7627" s="149">
        <f t="shared" si="119"/>
        <v>40202212</v>
      </c>
      <c r="F7627" s="149" t="s">
        <v>16569</v>
      </c>
      <c r="G7627" s="149" t="s">
        <v>8458</v>
      </c>
      <c r="H7627" s="149" t="s">
        <v>12060</v>
      </c>
      <c r="I7627" s="149" t="s">
        <v>12098</v>
      </c>
    </row>
    <row r="7628" spans="1:9" x14ac:dyDescent="0.2">
      <c r="A7628" s="149" t="s">
        <v>2920</v>
      </c>
      <c r="D7628" s="149" t="s">
        <v>12099</v>
      </c>
      <c r="E7628" s="149">
        <f t="shared" si="119"/>
        <v>40202213</v>
      </c>
      <c r="F7628" s="149" t="s">
        <v>16569</v>
      </c>
      <c r="G7628" s="149" t="s">
        <v>8458</v>
      </c>
      <c r="H7628" s="149" t="s">
        <v>12060</v>
      </c>
      <c r="I7628" s="149" t="s">
        <v>12100</v>
      </c>
    </row>
    <row r="7629" spans="1:9" x14ac:dyDescent="0.2">
      <c r="A7629" s="149" t="s">
        <v>2920</v>
      </c>
      <c r="D7629" s="149" t="s">
        <v>12101</v>
      </c>
      <c r="E7629" s="149">
        <f t="shared" si="119"/>
        <v>40202214</v>
      </c>
      <c r="F7629" s="149" t="s">
        <v>16569</v>
      </c>
      <c r="G7629" s="149" t="s">
        <v>8458</v>
      </c>
      <c r="H7629" s="149" t="s">
        <v>12060</v>
      </c>
      <c r="I7629" s="149" t="s">
        <v>15897</v>
      </c>
    </row>
    <row r="7630" spans="1:9" x14ac:dyDescent="0.2">
      <c r="A7630" s="149" t="s">
        <v>2920</v>
      </c>
      <c r="D7630" s="149" t="s">
        <v>15898</v>
      </c>
      <c r="E7630" s="149">
        <f t="shared" si="119"/>
        <v>40202215</v>
      </c>
      <c r="F7630" s="149" t="s">
        <v>16569</v>
      </c>
      <c r="G7630" s="149" t="s">
        <v>8458</v>
      </c>
      <c r="H7630" s="149" t="s">
        <v>12060</v>
      </c>
      <c r="I7630" s="149" t="s">
        <v>15899</v>
      </c>
    </row>
    <row r="7631" spans="1:9" x14ac:dyDescent="0.2">
      <c r="A7631" s="149" t="s">
        <v>2920</v>
      </c>
      <c r="D7631" s="149" t="s">
        <v>15900</v>
      </c>
      <c r="E7631" s="149">
        <f t="shared" si="119"/>
        <v>40202220</v>
      </c>
      <c r="F7631" s="149" t="s">
        <v>16569</v>
      </c>
      <c r="G7631" s="149" t="s">
        <v>8458</v>
      </c>
      <c r="H7631" s="149" t="s">
        <v>12060</v>
      </c>
      <c r="I7631" s="149" t="s">
        <v>9239</v>
      </c>
    </row>
    <row r="7632" spans="1:9" x14ac:dyDescent="0.2">
      <c r="A7632" s="149" t="s">
        <v>2920</v>
      </c>
      <c r="D7632" s="149" t="s">
        <v>15901</v>
      </c>
      <c r="E7632" s="149">
        <f t="shared" si="119"/>
        <v>40202229</v>
      </c>
      <c r="F7632" s="149" t="s">
        <v>16569</v>
      </c>
      <c r="G7632" s="149" t="s">
        <v>8458</v>
      </c>
      <c r="H7632" s="149" t="s">
        <v>12060</v>
      </c>
      <c r="I7632" s="149" t="s">
        <v>13010</v>
      </c>
    </row>
    <row r="7633" spans="1:9" x14ac:dyDescent="0.2">
      <c r="A7633" s="149" t="s">
        <v>2920</v>
      </c>
      <c r="D7633" s="149" t="s">
        <v>15902</v>
      </c>
      <c r="E7633" s="149">
        <f t="shared" si="119"/>
        <v>40202230</v>
      </c>
      <c r="F7633" s="149" t="s">
        <v>16569</v>
      </c>
      <c r="G7633" s="149" t="s">
        <v>8458</v>
      </c>
      <c r="H7633" s="149" t="s">
        <v>12060</v>
      </c>
      <c r="I7633" s="149" t="s">
        <v>15903</v>
      </c>
    </row>
    <row r="7634" spans="1:9" x14ac:dyDescent="0.2">
      <c r="A7634" s="149" t="s">
        <v>2920</v>
      </c>
      <c r="D7634" s="149" t="s">
        <v>15904</v>
      </c>
      <c r="E7634" s="149">
        <f t="shared" si="119"/>
        <v>40202239</v>
      </c>
      <c r="F7634" s="149" t="s">
        <v>16569</v>
      </c>
      <c r="G7634" s="149" t="s">
        <v>8458</v>
      </c>
      <c r="H7634" s="149" t="s">
        <v>12060</v>
      </c>
      <c r="I7634" s="149" t="s">
        <v>15905</v>
      </c>
    </row>
    <row r="7635" spans="1:9" x14ac:dyDescent="0.2">
      <c r="A7635" s="149" t="s">
        <v>2920</v>
      </c>
      <c r="D7635" s="149" t="s">
        <v>15906</v>
      </c>
      <c r="E7635" s="149">
        <f t="shared" si="119"/>
        <v>40202240</v>
      </c>
      <c r="F7635" s="149" t="s">
        <v>16569</v>
      </c>
      <c r="G7635" s="149" t="s">
        <v>8458</v>
      </c>
      <c r="H7635" s="149" t="s">
        <v>12060</v>
      </c>
      <c r="I7635" s="149" t="s">
        <v>15907</v>
      </c>
    </row>
    <row r="7636" spans="1:9" x14ac:dyDescent="0.2">
      <c r="A7636" s="149" t="s">
        <v>2920</v>
      </c>
      <c r="D7636" s="149" t="s">
        <v>15908</v>
      </c>
      <c r="E7636" s="149">
        <f t="shared" si="119"/>
        <v>40202249</v>
      </c>
      <c r="F7636" s="149" t="s">
        <v>16569</v>
      </c>
      <c r="G7636" s="149" t="s">
        <v>8458</v>
      </c>
      <c r="H7636" s="149" t="s">
        <v>12060</v>
      </c>
      <c r="I7636" s="149" t="s">
        <v>15909</v>
      </c>
    </row>
    <row r="7637" spans="1:9" x14ac:dyDescent="0.2">
      <c r="A7637" s="149" t="s">
        <v>2920</v>
      </c>
      <c r="D7637" s="149" t="s">
        <v>15910</v>
      </c>
      <c r="E7637" s="149">
        <f t="shared" si="119"/>
        <v>40202250</v>
      </c>
      <c r="F7637" s="149" t="s">
        <v>16569</v>
      </c>
      <c r="G7637" s="149" t="s">
        <v>8458</v>
      </c>
      <c r="H7637" s="149" t="s">
        <v>12060</v>
      </c>
      <c r="I7637" s="149" t="s">
        <v>15911</v>
      </c>
    </row>
    <row r="7638" spans="1:9" x14ac:dyDescent="0.2">
      <c r="A7638" s="149" t="s">
        <v>2920</v>
      </c>
      <c r="D7638" s="149" t="s">
        <v>15912</v>
      </c>
      <c r="E7638" s="149">
        <f t="shared" si="119"/>
        <v>40202259</v>
      </c>
      <c r="F7638" s="149" t="s">
        <v>16569</v>
      </c>
      <c r="G7638" s="149" t="s">
        <v>8458</v>
      </c>
      <c r="H7638" s="149" t="s">
        <v>12060</v>
      </c>
      <c r="I7638" s="149" t="s">
        <v>15913</v>
      </c>
    </row>
    <row r="7639" spans="1:9" x14ac:dyDescent="0.2">
      <c r="A7639" s="149" t="s">
        <v>2920</v>
      </c>
      <c r="D7639" s="149" t="s">
        <v>15914</v>
      </c>
      <c r="E7639" s="149">
        <f t="shared" si="119"/>
        <v>40202270</v>
      </c>
      <c r="F7639" s="149" t="s">
        <v>16569</v>
      </c>
      <c r="G7639" s="149" t="s">
        <v>8458</v>
      </c>
      <c r="H7639" s="149" t="s">
        <v>12060</v>
      </c>
      <c r="I7639" s="149" t="s">
        <v>15915</v>
      </c>
    </row>
    <row r="7640" spans="1:9" x14ac:dyDescent="0.2">
      <c r="A7640" s="149" t="s">
        <v>2920</v>
      </c>
      <c r="D7640" s="149" t="s">
        <v>15916</v>
      </c>
      <c r="E7640" s="149">
        <f t="shared" si="119"/>
        <v>40202280</v>
      </c>
      <c r="F7640" s="149" t="s">
        <v>16569</v>
      </c>
      <c r="G7640" s="149" t="s">
        <v>8458</v>
      </c>
      <c r="H7640" s="149" t="s">
        <v>12060</v>
      </c>
      <c r="I7640" s="149" t="s">
        <v>15917</v>
      </c>
    </row>
    <row r="7641" spans="1:9" x14ac:dyDescent="0.2">
      <c r="A7641" s="149" t="s">
        <v>2920</v>
      </c>
      <c r="D7641" s="149" t="s">
        <v>15918</v>
      </c>
      <c r="E7641" s="149">
        <f t="shared" si="119"/>
        <v>40202299</v>
      </c>
      <c r="F7641" s="149" t="s">
        <v>16569</v>
      </c>
      <c r="G7641" s="149" t="s">
        <v>8458</v>
      </c>
      <c r="H7641" s="149" t="s">
        <v>12060</v>
      </c>
      <c r="I7641" s="149" t="s">
        <v>6243</v>
      </c>
    </row>
    <row r="7642" spans="1:9" x14ac:dyDescent="0.2">
      <c r="A7642" s="149" t="s">
        <v>2920</v>
      </c>
      <c r="D7642" s="149" t="s">
        <v>15919</v>
      </c>
      <c r="E7642" s="149">
        <f t="shared" si="119"/>
        <v>40202301</v>
      </c>
      <c r="F7642" s="149" t="s">
        <v>16569</v>
      </c>
      <c r="G7642" s="149" t="s">
        <v>8458</v>
      </c>
      <c r="H7642" s="149" t="s">
        <v>15920</v>
      </c>
      <c r="I7642" s="149" t="s">
        <v>13001</v>
      </c>
    </row>
    <row r="7643" spans="1:9" x14ac:dyDescent="0.2">
      <c r="A7643" s="149" t="s">
        <v>2920</v>
      </c>
      <c r="D7643" s="149" t="s">
        <v>15921</v>
      </c>
      <c r="E7643" s="149">
        <f t="shared" si="119"/>
        <v>40202302</v>
      </c>
      <c r="F7643" s="149" t="s">
        <v>16569</v>
      </c>
      <c r="G7643" s="149" t="s">
        <v>8458</v>
      </c>
      <c r="H7643" s="149" t="s">
        <v>15920</v>
      </c>
      <c r="I7643" s="149" t="s">
        <v>13003</v>
      </c>
    </row>
    <row r="7644" spans="1:9" x14ac:dyDescent="0.2">
      <c r="A7644" s="149" t="s">
        <v>2920</v>
      </c>
      <c r="D7644" s="149" t="s">
        <v>14813</v>
      </c>
      <c r="E7644" s="149">
        <f t="shared" si="119"/>
        <v>40202303</v>
      </c>
      <c r="F7644" s="149" t="s">
        <v>16569</v>
      </c>
      <c r="G7644" s="149" t="s">
        <v>8458</v>
      </c>
      <c r="H7644" s="149" t="s">
        <v>15920</v>
      </c>
      <c r="I7644" s="149" t="s">
        <v>14536</v>
      </c>
    </row>
    <row r="7645" spans="1:9" x14ac:dyDescent="0.2">
      <c r="A7645" s="149" t="s">
        <v>2920</v>
      </c>
      <c r="D7645" s="149" t="s">
        <v>14814</v>
      </c>
      <c r="E7645" s="149">
        <f t="shared" si="119"/>
        <v>40202304</v>
      </c>
      <c r="F7645" s="149" t="s">
        <v>16569</v>
      </c>
      <c r="G7645" s="149" t="s">
        <v>8458</v>
      </c>
      <c r="H7645" s="149" t="s">
        <v>15920</v>
      </c>
      <c r="I7645" s="149" t="s">
        <v>14538</v>
      </c>
    </row>
    <row r="7646" spans="1:9" x14ac:dyDescent="0.2">
      <c r="A7646" s="149" t="s">
        <v>2920</v>
      </c>
      <c r="D7646" s="149" t="s">
        <v>14815</v>
      </c>
      <c r="E7646" s="149">
        <f t="shared" si="119"/>
        <v>40202305</v>
      </c>
      <c r="F7646" s="149" t="s">
        <v>16569</v>
      </c>
      <c r="G7646" s="149" t="s">
        <v>8458</v>
      </c>
      <c r="H7646" s="149" t="s">
        <v>15920</v>
      </c>
      <c r="I7646" s="149" t="s">
        <v>14540</v>
      </c>
    </row>
    <row r="7647" spans="1:9" x14ac:dyDescent="0.2">
      <c r="A7647" s="149" t="s">
        <v>2920</v>
      </c>
      <c r="D7647" s="149" t="s">
        <v>14816</v>
      </c>
      <c r="E7647" s="149">
        <f t="shared" si="119"/>
        <v>40202306</v>
      </c>
      <c r="F7647" s="149" t="s">
        <v>16569</v>
      </c>
      <c r="G7647" s="149" t="s">
        <v>8458</v>
      </c>
      <c r="H7647" s="149" t="s">
        <v>15920</v>
      </c>
      <c r="I7647" s="149" t="s">
        <v>13047</v>
      </c>
    </row>
    <row r="7648" spans="1:9" x14ac:dyDescent="0.2">
      <c r="A7648" s="149" t="s">
        <v>2920</v>
      </c>
      <c r="D7648" s="149" t="s">
        <v>14817</v>
      </c>
      <c r="E7648" s="149">
        <f t="shared" si="119"/>
        <v>40202399</v>
      </c>
      <c r="F7648" s="149" t="s">
        <v>16569</v>
      </c>
      <c r="G7648" s="149" t="s">
        <v>8458</v>
      </c>
      <c r="H7648" s="149" t="s">
        <v>15920</v>
      </c>
      <c r="I7648" s="149" t="s">
        <v>6243</v>
      </c>
    </row>
    <row r="7649" spans="1:9" x14ac:dyDescent="0.2">
      <c r="A7649" s="149" t="s">
        <v>2920</v>
      </c>
      <c r="D7649" s="149" t="s">
        <v>14818</v>
      </c>
      <c r="E7649" s="149">
        <f t="shared" si="119"/>
        <v>40202401</v>
      </c>
      <c r="F7649" s="149" t="s">
        <v>16569</v>
      </c>
      <c r="G7649" s="149" t="s">
        <v>8458</v>
      </c>
      <c r="H7649" s="149" t="s">
        <v>14819</v>
      </c>
      <c r="I7649" s="149" t="s">
        <v>13001</v>
      </c>
    </row>
    <row r="7650" spans="1:9" x14ac:dyDescent="0.2">
      <c r="A7650" s="149" t="s">
        <v>2920</v>
      </c>
      <c r="D7650" s="149" t="s">
        <v>14820</v>
      </c>
      <c r="E7650" s="149">
        <f t="shared" si="119"/>
        <v>40202402</v>
      </c>
      <c r="F7650" s="149" t="s">
        <v>16569</v>
      </c>
      <c r="G7650" s="149" t="s">
        <v>8458</v>
      </c>
      <c r="H7650" s="149" t="s">
        <v>14819</v>
      </c>
      <c r="I7650" s="149" t="s">
        <v>13003</v>
      </c>
    </row>
    <row r="7651" spans="1:9" x14ac:dyDescent="0.2">
      <c r="A7651" s="149" t="s">
        <v>2920</v>
      </c>
      <c r="D7651" s="149" t="s">
        <v>14821</v>
      </c>
      <c r="E7651" s="149">
        <f t="shared" si="119"/>
        <v>40202403</v>
      </c>
      <c r="F7651" s="149" t="s">
        <v>16569</v>
      </c>
      <c r="G7651" s="149" t="s">
        <v>8458</v>
      </c>
      <c r="H7651" s="149" t="s">
        <v>14819</v>
      </c>
      <c r="I7651" s="149" t="s">
        <v>14536</v>
      </c>
    </row>
    <row r="7652" spans="1:9" x14ac:dyDescent="0.2">
      <c r="A7652" s="149" t="s">
        <v>2920</v>
      </c>
      <c r="D7652" s="149" t="s">
        <v>14822</v>
      </c>
      <c r="E7652" s="149">
        <f t="shared" si="119"/>
        <v>40202404</v>
      </c>
      <c r="F7652" s="149" t="s">
        <v>16569</v>
      </c>
      <c r="G7652" s="149" t="s">
        <v>8458</v>
      </c>
      <c r="H7652" s="149" t="s">
        <v>14819</v>
      </c>
      <c r="I7652" s="149" t="s">
        <v>14538</v>
      </c>
    </row>
    <row r="7653" spans="1:9" x14ac:dyDescent="0.2">
      <c r="A7653" s="149" t="s">
        <v>2920</v>
      </c>
      <c r="D7653" s="149" t="s">
        <v>14823</v>
      </c>
      <c r="E7653" s="149">
        <f t="shared" si="119"/>
        <v>40202405</v>
      </c>
      <c r="F7653" s="149" t="s">
        <v>16569</v>
      </c>
      <c r="G7653" s="149" t="s">
        <v>8458</v>
      </c>
      <c r="H7653" s="149" t="s">
        <v>14819</v>
      </c>
      <c r="I7653" s="149" t="s">
        <v>14540</v>
      </c>
    </row>
    <row r="7654" spans="1:9" x14ac:dyDescent="0.2">
      <c r="A7654" s="149" t="s">
        <v>2920</v>
      </c>
      <c r="D7654" s="149" t="s">
        <v>14824</v>
      </c>
      <c r="E7654" s="149">
        <f t="shared" si="119"/>
        <v>40202406</v>
      </c>
      <c r="F7654" s="149" t="s">
        <v>16569</v>
      </c>
      <c r="G7654" s="149" t="s">
        <v>8458</v>
      </c>
      <c r="H7654" s="149" t="s">
        <v>14819</v>
      </c>
      <c r="I7654" s="149" t="s">
        <v>13047</v>
      </c>
    </row>
    <row r="7655" spans="1:9" x14ac:dyDescent="0.2">
      <c r="A7655" s="149" t="s">
        <v>2920</v>
      </c>
      <c r="D7655" s="149" t="s">
        <v>14825</v>
      </c>
      <c r="E7655" s="149">
        <f t="shared" si="119"/>
        <v>40202499</v>
      </c>
      <c r="F7655" s="149" t="s">
        <v>16569</v>
      </c>
      <c r="G7655" s="149" t="s">
        <v>8458</v>
      </c>
      <c r="H7655" s="149" t="s">
        <v>14819</v>
      </c>
      <c r="I7655" s="149" t="s">
        <v>6243</v>
      </c>
    </row>
    <row r="7656" spans="1:9" x14ac:dyDescent="0.2">
      <c r="A7656" s="149" t="s">
        <v>2920</v>
      </c>
      <c r="D7656" s="149" t="s">
        <v>14826</v>
      </c>
      <c r="E7656" s="149">
        <f t="shared" si="119"/>
        <v>40202501</v>
      </c>
      <c r="F7656" s="149" t="s">
        <v>16569</v>
      </c>
      <c r="G7656" s="149" t="s">
        <v>8458</v>
      </c>
      <c r="H7656" s="149" t="s">
        <v>14827</v>
      </c>
      <c r="I7656" s="149" t="s">
        <v>14534</v>
      </c>
    </row>
    <row r="7657" spans="1:9" x14ac:dyDescent="0.2">
      <c r="A7657" s="149" t="s">
        <v>2920</v>
      </c>
      <c r="D7657" s="149" t="s">
        <v>14828</v>
      </c>
      <c r="E7657" s="149">
        <f t="shared" si="119"/>
        <v>40202502</v>
      </c>
      <c r="F7657" s="149" t="s">
        <v>16569</v>
      </c>
      <c r="G7657" s="149" t="s">
        <v>8458</v>
      </c>
      <c r="H7657" s="149" t="s">
        <v>14827</v>
      </c>
      <c r="I7657" s="149" t="s">
        <v>13003</v>
      </c>
    </row>
    <row r="7658" spans="1:9" x14ac:dyDescent="0.2">
      <c r="A7658" s="149" t="s">
        <v>2920</v>
      </c>
      <c r="D7658" s="149" t="s">
        <v>14829</v>
      </c>
      <c r="E7658" s="149">
        <f t="shared" si="119"/>
        <v>40202503</v>
      </c>
      <c r="F7658" s="149" t="s">
        <v>16569</v>
      </c>
      <c r="G7658" s="149" t="s">
        <v>8458</v>
      </c>
      <c r="H7658" s="149" t="s">
        <v>14827</v>
      </c>
      <c r="I7658" s="149" t="s">
        <v>14536</v>
      </c>
    </row>
    <row r="7659" spans="1:9" x14ac:dyDescent="0.2">
      <c r="A7659" s="149" t="s">
        <v>2920</v>
      </c>
      <c r="D7659" s="149" t="s">
        <v>14830</v>
      </c>
      <c r="E7659" s="149">
        <f t="shared" si="119"/>
        <v>40202504</v>
      </c>
      <c r="F7659" s="149" t="s">
        <v>16569</v>
      </c>
      <c r="G7659" s="149" t="s">
        <v>8458</v>
      </c>
      <c r="H7659" s="149" t="s">
        <v>14827</v>
      </c>
      <c r="I7659" s="149" t="s">
        <v>14538</v>
      </c>
    </row>
    <row r="7660" spans="1:9" x14ac:dyDescent="0.2">
      <c r="A7660" s="149" t="s">
        <v>2920</v>
      </c>
      <c r="D7660" s="149" t="s">
        <v>14831</v>
      </c>
      <c r="E7660" s="149">
        <f t="shared" si="119"/>
        <v>40202505</v>
      </c>
      <c r="F7660" s="149" t="s">
        <v>16569</v>
      </c>
      <c r="G7660" s="149" t="s">
        <v>8458</v>
      </c>
      <c r="H7660" s="149" t="s">
        <v>14827</v>
      </c>
      <c r="I7660" s="149" t="s">
        <v>14540</v>
      </c>
    </row>
    <row r="7661" spans="1:9" x14ac:dyDescent="0.2">
      <c r="A7661" s="149" t="s">
        <v>2920</v>
      </c>
      <c r="D7661" s="149" t="s">
        <v>14832</v>
      </c>
      <c r="E7661" s="149">
        <f t="shared" si="119"/>
        <v>40202510</v>
      </c>
      <c r="F7661" s="149" t="s">
        <v>16569</v>
      </c>
      <c r="G7661" s="149" t="s">
        <v>8458</v>
      </c>
      <c r="H7661" s="149" t="s">
        <v>14827</v>
      </c>
      <c r="I7661" s="149" t="s">
        <v>9239</v>
      </c>
    </row>
    <row r="7662" spans="1:9" x14ac:dyDescent="0.2">
      <c r="A7662" s="149" t="s">
        <v>2920</v>
      </c>
      <c r="D7662" s="149" t="s">
        <v>14833</v>
      </c>
      <c r="E7662" s="149">
        <f t="shared" si="119"/>
        <v>40202511</v>
      </c>
      <c r="F7662" s="149" t="s">
        <v>16569</v>
      </c>
      <c r="G7662" s="149" t="s">
        <v>8458</v>
      </c>
      <c r="H7662" s="149" t="s">
        <v>14827</v>
      </c>
      <c r="I7662" s="149" t="s">
        <v>9241</v>
      </c>
    </row>
    <row r="7663" spans="1:9" x14ac:dyDescent="0.2">
      <c r="A7663" s="149" t="s">
        <v>2920</v>
      </c>
      <c r="D7663" s="149" t="s">
        <v>14834</v>
      </c>
      <c r="E7663" s="149">
        <f t="shared" si="119"/>
        <v>40202512</v>
      </c>
      <c r="F7663" s="149" t="s">
        <v>16569</v>
      </c>
      <c r="G7663" s="149" t="s">
        <v>8458</v>
      </c>
      <c r="H7663" s="149" t="s">
        <v>14827</v>
      </c>
      <c r="I7663" s="149" t="s">
        <v>9243</v>
      </c>
    </row>
    <row r="7664" spans="1:9" x14ac:dyDescent="0.2">
      <c r="A7664" s="149" t="s">
        <v>2920</v>
      </c>
      <c r="D7664" s="149" t="s">
        <v>14835</v>
      </c>
      <c r="E7664" s="149">
        <f t="shared" si="119"/>
        <v>40202515</v>
      </c>
      <c r="F7664" s="149" t="s">
        <v>16569</v>
      </c>
      <c r="G7664" s="149" t="s">
        <v>8458</v>
      </c>
      <c r="H7664" s="149" t="s">
        <v>14827</v>
      </c>
      <c r="I7664" s="149" t="s">
        <v>9249</v>
      </c>
    </row>
    <row r="7665" spans="1:9" x14ac:dyDescent="0.2">
      <c r="A7665" s="149" t="s">
        <v>2920</v>
      </c>
      <c r="D7665" s="149" t="s">
        <v>14836</v>
      </c>
      <c r="E7665" s="149">
        <f t="shared" si="119"/>
        <v>40202520</v>
      </c>
      <c r="F7665" s="149" t="s">
        <v>16569</v>
      </c>
      <c r="G7665" s="149" t="s">
        <v>8458</v>
      </c>
      <c r="H7665" s="149" t="s">
        <v>14827</v>
      </c>
      <c r="I7665" s="149" t="s">
        <v>9251</v>
      </c>
    </row>
    <row r="7666" spans="1:9" x14ac:dyDescent="0.2">
      <c r="A7666" s="149" t="s">
        <v>2920</v>
      </c>
      <c r="D7666" s="149" t="s">
        <v>14837</v>
      </c>
      <c r="E7666" s="149">
        <f t="shared" si="119"/>
        <v>40202521</v>
      </c>
      <c r="F7666" s="149" t="s">
        <v>16569</v>
      </c>
      <c r="G7666" s="149" t="s">
        <v>8458</v>
      </c>
      <c r="H7666" s="149" t="s">
        <v>14827</v>
      </c>
      <c r="I7666" s="149" t="s">
        <v>9253</v>
      </c>
    </row>
    <row r="7667" spans="1:9" x14ac:dyDescent="0.2">
      <c r="A7667" s="149" t="s">
        <v>2920</v>
      </c>
      <c r="D7667" s="149" t="s">
        <v>14838</v>
      </c>
      <c r="E7667" s="149">
        <f t="shared" si="119"/>
        <v>40202522</v>
      </c>
      <c r="F7667" s="149" t="s">
        <v>16569</v>
      </c>
      <c r="G7667" s="149" t="s">
        <v>8458</v>
      </c>
      <c r="H7667" s="149" t="s">
        <v>14827</v>
      </c>
      <c r="I7667" s="149" t="s">
        <v>9255</v>
      </c>
    </row>
    <row r="7668" spans="1:9" x14ac:dyDescent="0.2">
      <c r="A7668" s="149" t="s">
        <v>2920</v>
      </c>
      <c r="D7668" s="149" t="s">
        <v>14839</v>
      </c>
      <c r="E7668" s="149">
        <f t="shared" si="119"/>
        <v>40202523</v>
      </c>
      <c r="F7668" s="149" t="s">
        <v>16569</v>
      </c>
      <c r="G7668" s="149" t="s">
        <v>8458</v>
      </c>
      <c r="H7668" s="149" t="s">
        <v>14827</v>
      </c>
      <c r="I7668" s="149" t="s">
        <v>9257</v>
      </c>
    </row>
    <row r="7669" spans="1:9" x14ac:dyDescent="0.2">
      <c r="A7669" s="149" t="s">
        <v>2920</v>
      </c>
      <c r="D7669" s="149" t="s">
        <v>14840</v>
      </c>
      <c r="E7669" s="149">
        <f t="shared" si="119"/>
        <v>40202524</v>
      </c>
      <c r="F7669" s="149" t="s">
        <v>16569</v>
      </c>
      <c r="G7669" s="149" t="s">
        <v>8458</v>
      </c>
      <c r="H7669" s="149" t="s">
        <v>14827</v>
      </c>
      <c r="I7669" s="149" t="s">
        <v>9259</v>
      </c>
    </row>
    <row r="7670" spans="1:9" x14ac:dyDescent="0.2">
      <c r="A7670" s="149" t="s">
        <v>2920</v>
      </c>
      <c r="D7670" s="149" t="s">
        <v>14841</v>
      </c>
      <c r="E7670" s="149">
        <f t="shared" si="119"/>
        <v>40202525</v>
      </c>
      <c r="F7670" s="149" t="s">
        <v>16569</v>
      </c>
      <c r="G7670" s="149" t="s">
        <v>8458</v>
      </c>
      <c r="H7670" s="149" t="s">
        <v>14827</v>
      </c>
      <c r="I7670" s="149" t="s">
        <v>9261</v>
      </c>
    </row>
    <row r="7671" spans="1:9" x14ac:dyDescent="0.2">
      <c r="A7671" s="149" t="s">
        <v>2920</v>
      </c>
      <c r="D7671" s="149" t="s">
        <v>14842</v>
      </c>
      <c r="E7671" s="149">
        <f t="shared" si="119"/>
        <v>40202531</v>
      </c>
      <c r="F7671" s="149" t="s">
        <v>16569</v>
      </c>
      <c r="G7671" s="149" t="s">
        <v>8458</v>
      </c>
      <c r="H7671" s="149" t="s">
        <v>14827</v>
      </c>
      <c r="I7671" s="149" t="s">
        <v>14843</v>
      </c>
    </row>
    <row r="7672" spans="1:9" x14ac:dyDescent="0.2">
      <c r="A7672" s="149" t="s">
        <v>2920</v>
      </c>
      <c r="D7672" s="149" t="s">
        <v>14844</v>
      </c>
      <c r="E7672" s="149">
        <f t="shared" si="119"/>
        <v>40202532</v>
      </c>
      <c r="F7672" s="149" t="s">
        <v>16569</v>
      </c>
      <c r="G7672" s="149" t="s">
        <v>8458</v>
      </c>
      <c r="H7672" s="149" t="s">
        <v>14827</v>
      </c>
      <c r="I7672" s="149" t="s">
        <v>14845</v>
      </c>
    </row>
    <row r="7673" spans="1:9" x14ac:dyDescent="0.2">
      <c r="A7673" s="149" t="s">
        <v>2920</v>
      </c>
      <c r="D7673" s="149" t="s">
        <v>14846</v>
      </c>
      <c r="E7673" s="149">
        <f t="shared" si="119"/>
        <v>40202533</v>
      </c>
      <c r="F7673" s="149" t="s">
        <v>16569</v>
      </c>
      <c r="G7673" s="149" t="s">
        <v>8458</v>
      </c>
      <c r="H7673" s="149" t="s">
        <v>14827</v>
      </c>
      <c r="I7673" s="149" t="s">
        <v>14847</v>
      </c>
    </row>
    <row r="7674" spans="1:9" x14ac:dyDescent="0.2">
      <c r="A7674" s="149" t="s">
        <v>2920</v>
      </c>
      <c r="D7674" s="149" t="s">
        <v>14848</v>
      </c>
      <c r="E7674" s="149">
        <f t="shared" si="119"/>
        <v>40202534</v>
      </c>
      <c r="F7674" s="149" t="s">
        <v>16569</v>
      </c>
      <c r="G7674" s="149" t="s">
        <v>8458</v>
      </c>
      <c r="H7674" s="149" t="s">
        <v>14827</v>
      </c>
      <c r="I7674" s="149" t="s">
        <v>14849</v>
      </c>
    </row>
    <row r="7675" spans="1:9" x14ac:dyDescent="0.2">
      <c r="A7675" s="149" t="s">
        <v>2920</v>
      </c>
      <c r="D7675" s="149" t="s">
        <v>14850</v>
      </c>
      <c r="E7675" s="149">
        <f t="shared" si="119"/>
        <v>40202535</v>
      </c>
      <c r="F7675" s="149" t="s">
        <v>16569</v>
      </c>
      <c r="G7675" s="149" t="s">
        <v>8458</v>
      </c>
      <c r="H7675" s="149" t="s">
        <v>14827</v>
      </c>
      <c r="I7675" s="149" t="s">
        <v>14851</v>
      </c>
    </row>
    <row r="7676" spans="1:9" x14ac:dyDescent="0.2">
      <c r="A7676" s="149" t="s">
        <v>2920</v>
      </c>
      <c r="D7676" s="149" t="s">
        <v>14852</v>
      </c>
      <c r="E7676" s="149">
        <f t="shared" si="119"/>
        <v>40202536</v>
      </c>
      <c r="F7676" s="149" t="s">
        <v>16569</v>
      </c>
      <c r="G7676" s="149" t="s">
        <v>8458</v>
      </c>
      <c r="H7676" s="149" t="s">
        <v>14827</v>
      </c>
      <c r="I7676" s="149" t="s">
        <v>14853</v>
      </c>
    </row>
    <row r="7677" spans="1:9" x14ac:dyDescent="0.2">
      <c r="A7677" s="149" t="s">
        <v>2920</v>
      </c>
      <c r="D7677" s="149" t="s">
        <v>14854</v>
      </c>
      <c r="E7677" s="149">
        <f t="shared" si="119"/>
        <v>40202537</v>
      </c>
      <c r="F7677" s="149" t="s">
        <v>16569</v>
      </c>
      <c r="G7677" s="149" t="s">
        <v>8458</v>
      </c>
      <c r="H7677" s="149" t="s">
        <v>14827</v>
      </c>
      <c r="I7677" s="149" t="s">
        <v>14855</v>
      </c>
    </row>
    <row r="7678" spans="1:9" x14ac:dyDescent="0.2">
      <c r="A7678" s="149" t="s">
        <v>2920</v>
      </c>
      <c r="D7678" s="149" t="s">
        <v>14856</v>
      </c>
      <c r="E7678" s="149">
        <f t="shared" si="119"/>
        <v>40202542</v>
      </c>
      <c r="F7678" s="149" t="s">
        <v>16569</v>
      </c>
      <c r="G7678" s="149" t="s">
        <v>8458</v>
      </c>
      <c r="H7678" s="149" t="s">
        <v>14827</v>
      </c>
      <c r="I7678" s="149" t="s">
        <v>12074</v>
      </c>
    </row>
    <row r="7679" spans="1:9" x14ac:dyDescent="0.2">
      <c r="A7679" s="149" t="s">
        <v>2920</v>
      </c>
      <c r="D7679" s="149" t="s">
        <v>14857</v>
      </c>
      <c r="E7679" s="149">
        <f t="shared" si="119"/>
        <v>40202543</v>
      </c>
      <c r="F7679" s="149" t="s">
        <v>16569</v>
      </c>
      <c r="G7679" s="149" t="s">
        <v>8458</v>
      </c>
      <c r="H7679" s="149" t="s">
        <v>14827</v>
      </c>
      <c r="I7679" s="149" t="s">
        <v>12076</v>
      </c>
    </row>
    <row r="7680" spans="1:9" x14ac:dyDescent="0.2">
      <c r="A7680" s="149" t="s">
        <v>2920</v>
      </c>
      <c r="D7680" s="149" t="s">
        <v>14858</v>
      </c>
      <c r="E7680" s="149">
        <f t="shared" si="119"/>
        <v>40202544</v>
      </c>
      <c r="F7680" s="149" t="s">
        <v>16569</v>
      </c>
      <c r="G7680" s="149" t="s">
        <v>8458</v>
      </c>
      <c r="H7680" s="149" t="s">
        <v>14827</v>
      </c>
      <c r="I7680" s="149" t="s">
        <v>12078</v>
      </c>
    </row>
    <row r="7681" spans="1:10" x14ac:dyDescent="0.2">
      <c r="A7681" s="149" t="s">
        <v>2920</v>
      </c>
      <c r="D7681" s="149" t="s">
        <v>14859</v>
      </c>
      <c r="E7681" s="149">
        <f t="shared" si="119"/>
        <v>40202545</v>
      </c>
      <c r="F7681" s="149" t="s">
        <v>16569</v>
      </c>
      <c r="G7681" s="149" t="s">
        <v>8458</v>
      </c>
      <c r="H7681" s="149" t="s">
        <v>14827</v>
      </c>
      <c r="I7681" s="149" t="s">
        <v>12024</v>
      </c>
    </row>
    <row r="7682" spans="1:10" x14ac:dyDescent="0.2">
      <c r="A7682" s="149" t="s">
        <v>2920</v>
      </c>
      <c r="D7682" s="149" t="s">
        <v>14860</v>
      </c>
      <c r="E7682" s="149">
        <f t="shared" ref="E7682:E7745" si="120">VALUE(D7682)</f>
        <v>40202546</v>
      </c>
      <c r="F7682" s="149" t="s">
        <v>16569</v>
      </c>
      <c r="G7682" s="149" t="s">
        <v>8458</v>
      </c>
      <c r="H7682" s="149" t="s">
        <v>14827</v>
      </c>
      <c r="I7682" s="149" t="s">
        <v>12026</v>
      </c>
    </row>
    <row r="7683" spans="1:10" x14ac:dyDescent="0.2">
      <c r="A7683" s="149" t="s">
        <v>2920</v>
      </c>
      <c r="D7683" s="149" t="s">
        <v>14861</v>
      </c>
      <c r="E7683" s="149">
        <f t="shared" si="120"/>
        <v>40202599</v>
      </c>
      <c r="F7683" s="149" t="s">
        <v>16569</v>
      </c>
      <c r="G7683" s="149" t="s">
        <v>8458</v>
      </c>
      <c r="H7683" s="149" t="s">
        <v>14827</v>
      </c>
      <c r="I7683" s="149" t="s">
        <v>6243</v>
      </c>
    </row>
    <row r="7684" spans="1:10" x14ac:dyDescent="0.2">
      <c r="A7684" s="149" t="s">
        <v>2920</v>
      </c>
      <c r="D7684" s="149" t="s">
        <v>14862</v>
      </c>
      <c r="E7684" s="149">
        <f t="shared" si="120"/>
        <v>40202601</v>
      </c>
      <c r="F7684" s="149" t="s">
        <v>16569</v>
      </c>
      <c r="G7684" s="149" t="s">
        <v>8458</v>
      </c>
      <c r="H7684" s="149" t="s">
        <v>14863</v>
      </c>
      <c r="I7684" s="149" t="s">
        <v>14534</v>
      </c>
    </row>
    <row r="7685" spans="1:10" x14ac:dyDescent="0.2">
      <c r="A7685" s="149" t="s">
        <v>2920</v>
      </c>
      <c r="D7685" s="149" t="s">
        <v>14864</v>
      </c>
      <c r="E7685" s="149">
        <f t="shared" si="120"/>
        <v>40202602</v>
      </c>
      <c r="F7685" s="149" t="s">
        <v>16569</v>
      </c>
      <c r="G7685" s="149" t="s">
        <v>8458</v>
      </c>
      <c r="H7685" s="149" t="s">
        <v>14863</v>
      </c>
      <c r="I7685" s="149" t="s">
        <v>13003</v>
      </c>
    </row>
    <row r="7686" spans="1:10" x14ac:dyDescent="0.2">
      <c r="A7686" s="149" t="s">
        <v>2920</v>
      </c>
      <c r="D7686" s="149" t="s">
        <v>14865</v>
      </c>
      <c r="E7686" s="149">
        <f t="shared" si="120"/>
        <v>40202603</v>
      </c>
      <c r="F7686" s="149" t="s">
        <v>16569</v>
      </c>
      <c r="G7686" s="149" t="s">
        <v>8458</v>
      </c>
      <c r="H7686" s="149" t="s">
        <v>14863</v>
      </c>
      <c r="I7686" s="149" t="s">
        <v>14536</v>
      </c>
    </row>
    <row r="7687" spans="1:10" x14ac:dyDescent="0.2">
      <c r="A7687" s="149" t="s">
        <v>2920</v>
      </c>
      <c r="D7687" s="149" t="s">
        <v>14866</v>
      </c>
      <c r="E7687" s="149">
        <f t="shared" si="120"/>
        <v>40202604</v>
      </c>
      <c r="F7687" s="149" t="s">
        <v>16569</v>
      </c>
      <c r="G7687" s="149" t="s">
        <v>8458</v>
      </c>
      <c r="H7687" s="149" t="s">
        <v>14863</v>
      </c>
      <c r="I7687" s="149" t="s">
        <v>14538</v>
      </c>
    </row>
    <row r="7688" spans="1:10" x14ac:dyDescent="0.2">
      <c r="A7688" s="149" t="s">
        <v>2920</v>
      </c>
      <c r="D7688" s="149" t="s">
        <v>14867</v>
      </c>
      <c r="E7688" s="149">
        <f t="shared" si="120"/>
        <v>40202605</v>
      </c>
      <c r="F7688" s="149" t="s">
        <v>16569</v>
      </c>
      <c r="G7688" s="149" t="s">
        <v>8458</v>
      </c>
      <c r="H7688" s="149" t="s">
        <v>14863</v>
      </c>
      <c r="I7688" s="149" t="s">
        <v>14540</v>
      </c>
    </row>
    <row r="7689" spans="1:10" x14ac:dyDescent="0.2">
      <c r="A7689" s="149" t="s">
        <v>2920</v>
      </c>
      <c r="D7689" s="149" t="s">
        <v>14868</v>
      </c>
      <c r="E7689" s="149">
        <f t="shared" si="120"/>
        <v>40202606</v>
      </c>
      <c r="F7689" s="149" t="s">
        <v>16569</v>
      </c>
      <c r="G7689" s="149" t="s">
        <v>8458</v>
      </c>
      <c r="H7689" s="149" t="s">
        <v>14863</v>
      </c>
      <c r="I7689" s="149" t="s">
        <v>14869</v>
      </c>
    </row>
    <row r="7690" spans="1:10" x14ac:dyDescent="0.2">
      <c r="A7690" s="149" t="s">
        <v>2920</v>
      </c>
      <c r="D7690" s="149" t="s">
        <v>14870</v>
      </c>
      <c r="E7690" s="149">
        <f t="shared" si="120"/>
        <v>40202607</v>
      </c>
      <c r="F7690" s="149" t="s">
        <v>16569</v>
      </c>
      <c r="G7690" s="149" t="s">
        <v>8458</v>
      </c>
      <c r="H7690" s="149" t="s">
        <v>14863</v>
      </c>
      <c r="I7690" s="149" t="s">
        <v>14871</v>
      </c>
    </row>
    <row r="7691" spans="1:10" x14ac:dyDescent="0.2">
      <c r="A7691" s="149" t="s">
        <v>2920</v>
      </c>
      <c r="D7691" s="149" t="s">
        <v>14872</v>
      </c>
      <c r="E7691" s="149">
        <f t="shared" si="120"/>
        <v>40202699</v>
      </c>
      <c r="F7691" s="149" t="s">
        <v>16569</v>
      </c>
      <c r="G7691" s="149" t="s">
        <v>8458</v>
      </c>
      <c r="H7691" s="149" t="s">
        <v>14863</v>
      </c>
      <c r="I7691" s="149" t="s">
        <v>8831</v>
      </c>
    </row>
    <row r="7692" spans="1:10" x14ac:dyDescent="0.2">
      <c r="A7692" s="149" t="s">
        <v>2920</v>
      </c>
      <c r="D7692" s="149" t="s">
        <v>14873</v>
      </c>
      <c r="E7692" s="149">
        <f t="shared" si="120"/>
        <v>40202701</v>
      </c>
      <c r="F7692" s="149" t="s">
        <v>16569</v>
      </c>
      <c r="G7692" s="149" t="s">
        <v>8458</v>
      </c>
      <c r="H7692" s="149" t="s">
        <v>14874</v>
      </c>
      <c r="I7692" s="149" t="s">
        <v>14875</v>
      </c>
    </row>
    <row r="7693" spans="1:10" x14ac:dyDescent="0.2">
      <c r="A7693" s="149" t="s">
        <v>2920</v>
      </c>
      <c r="D7693" s="149" t="s">
        <v>14876</v>
      </c>
      <c r="E7693" s="149">
        <f t="shared" si="120"/>
        <v>40202710</v>
      </c>
      <c r="F7693" s="149" t="s">
        <v>16569</v>
      </c>
      <c r="G7693" s="149" t="s">
        <v>8458</v>
      </c>
      <c r="H7693" s="149" t="s">
        <v>14874</v>
      </c>
      <c r="I7693" s="149" t="s">
        <v>14875</v>
      </c>
    </row>
    <row r="7694" spans="1:10" x14ac:dyDescent="0.2">
      <c r="A7694" s="149" t="s">
        <v>2920</v>
      </c>
      <c r="D7694" s="149" t="s">
        <v>14877</v>
      </c>
      <c r="E7694" s="149">
        <f t="shared" si="120"/>
        <v>40202801</v>
      </c>
      <c r="F7694" s="149" t="s">
        <v>16569</v>
      </c>
      <c r="G7694" s="149" t="s">
        <v>8458</v>
      </c>
      <c r="H7694" s="149" t="s">
        <v>14878</v>
      </c>
      <c r="I7694" s="149" t="s">
        <v>14879</v>
      </c>
      <c r="J7694" s="151">
        <v>37508</v>
      </c>
    </row>
    <row r="7695" spans="1:10" x14ac:dyDescent="0.2">
      <c r="A7695" s="149" t="s">
        <v>2920</v>
      </c>
      <c r="D7695" s="149" t="s">
        <v>14880</v>
      </c>
      <c r="E7695" s="149">
        <f t="shared" si="120"/>
        <v>40202802</v>
      </c>
      <c r="F7695" s="149" t="s">
        <v>16569</v>
      </c>
      <c r="G7695" s="149" t="s">
        <v>8458</v>
      </c>
      <c r="H7695" s="149" t="s">
        <v>14878</v>
      </c>
      <c r="I7695" s="149" t="s">
        <v>14881</v>
      </c>
      <c r="J7695" s="151">
        <v>37508</v>
      </c>
    </row>
    <row r="7696" spans="1:10" x14ac:dyDescent="0.2">
      <c r="A7696" s="149" t="s">
        <v>2920</v>
      </c>
      <c r="D7696" s="149" t="s">
        <v>14882</v>
      </c>
      <c r="E7696" s="149">
        <f t="shared" si="120"/>
        <v>40202899</v>
      </c>
      <c r="F7696" s="149" t="s">
        <v>16569</v>
      </c>
      <c r="G7696" s="149" t="s">
        <v>8458</v>
      </c>
      <c r="H7696" s="149" t="s">
        <v>14878</v>
      </c>
      <c r="I7696" s="149" t="s">
        <v>10410</v>
      </c>
      <c r="J7696" s="151">
        <v>37508</v>
      </c>
    </row>
    <row r="7697" spans="1:9" x14ac:dyDescent="0.2">
      <c r="A7697" s="149" t="s">
        <v>2920</v>
      </c>
      <c r="D7697" s="149" t="s">
        <v>14883</v>
      </c>
      <c r="E7697" s="149">
        <f t="shared" si="120"/>
        <v>40203001</v>
      </c>
      <c r="F7697" s="149" t="s">
        <v>16569</v>
      </c>
      <c r="G7697" s="149" t="s">
        <v>8458</v>
      </c>
      <c r="H7697" s="149" t="s">
        <v>14884</v>
      </c>
      <c r="I7697" s="149" t="s">
        <v>14885</v>
      </c>
    </row>
    <row r="7698" spans="1:9" x14ac:dyDescent="0.2">
      <c r="A7698" s="149" t="s">
        <v>2920</v>
      </c>
      <c r="D7698" s="149" t="s">
        <v>14886</v>
      </c>
      <c r="E7698" s="149">
        <f t="shared" si="120"/>
        <v>40204001</v>
      </c>
      <c r="F7698" s="149" t="s">
        <v>16569</v>
      </c>
      <c r="G7698" s="149" t="s">
        <v>8458</v>
      </c>
      <c r="H7698" s="149" t="s">
        <v>14887</v>
      </c>
      <c r="I7698" s="149" t="s">
        <v>14888</v>
      </c>
    </row>
    <row r="7699" spans="1:9" x14ac:dyDescent="0.2">
      <c r="A7699" s="149" t="s">
        <v>2920</v>
      </c>
      <c r="D7699" s="149" t="s">
        <v>14889</v>
      </c>
      <c r="E7699" s="149">
        <f t="shared" si="120"/>
        <v>40204002</v>
      </c>
      <c r="F7699" s="149" t="s">
        <v>16569</v>
      </c>
      <c r="G7699" s="149" t="s">
        <v>8458</v>
      </c>
      <c r="H7699" s="149" t="s">
        <v>14887</v>
      </c>
      <c r="I7699" s="149" t="s">
        <v>14890</v>
      </c>
    </row>
    <row r="7700" spans="1:9" x14ac:dyDescent="0.2">
      <c r="A7700" s="149" t="s">
        <v>2920</v>
      </c>
      <c r="D7700" s="149" t="s">
        <v>14891</v>
      </c>
      <c r="E7700" s="149">
        <f t="shared" si="120"/>
        <v>40204003</v>
      </c>
      <c r="F7700" s="149" t="s">
        <v>16569</v>
      </c>
      <c r="G7700" s="149" t="s">
        <v>8458</v>
      </c>
      <c r="H7700" s="149" t="s">
        <v>14887</v>
      </c>
      <c r="I7700" s="149" t="s">
        <v>14892</v>
      </c>
    </row>
    <row r="7701" spans="1:9" x14ac:dyDescent="0.2">
      <c r="A7701" s="149" t="s">
        <v>2920</v>
      </c>
      <c r="D7701" s="149" t="s">
        <v>14893</v>
      </c>
      <c r="E7701" s="149">
        <f t="shared" si="120"/>
        <v>40204004</v>
      </c>
      <c r="F7701" s="149" t="s">
        <v>16569</v>
      </c>
      <c r="G7701" s="149" t="s">
        <v>8458</v>
      </c>
      <c r="H7701" s="149" t="s">
        <v>14887</v>
      </c>
      <c r="I7701" s="149" t="s">
        <v>14894</v>
      </c>
    </row>
    <row r="7702" spans="1:9" x14ac:dyDescent="0.2">
      <c r="A7702" s="149" t="s">
        <v>2920</v>
      </c>
      <c r="D7702" s="149" t="s">
        <v>14895</v>
      </c>
      <c r="E7702" s="149">
        <f t="shared" si="120"/>
        <v>40204010</v>
      </c>
      <c r="F7702" s="149" t="s">
        <v>16569</v>
      </c>
      <c r="G7702" s="149" t="s">
        <v>8458</v>
      </c>
      <c r="H7702" s="149" t="s">
        <v>14887</v>
      </c>
      <c r="I7702" s="149" t="s">
        <v>14896</v>
      </c>
    </row>
    <row r="7703" spans="1:9" x14ac:dyDescent="0.2">
      <c r="A7703" s="149" t="s">
        <v>2920</v>
      </c>
      <c r="D7703" s="149" t="s">
        <v>14897</v>
      </c>
      <c r="E7703" s="149">
        <f t="shared" si="120"/>
        <v>40204011</v>
      </c>
      <c r="F7703" s="149" t="s">
        <v>16569</v>
      </c>
      <c r="G7703" s="149" t="s">
        <v>8458</v>
      </c>
      <c r="H7703" s="149" t="s">
        <v>14887</v>
      </c>
      <c r="I7703" s="149" t="s">
        <v>14898</v>
      </c>
    </row>
    <row r="7704" spans="1:9" x14ac:dyDescent="0.2">
      <c r="A7704" s="149" t="s">
        <v>2920</v>
      </c>
      <c r="D7704" s="149" t="s">
        <v>14899</v>
      </c>
      <c r="E7704" s="149">
        <f t="shared" si="120"/>
        <v>40204012</v>
      </c>
      <c r="F7704" s="149" t="s">
        <v>16569</v>
      </c>
      <c r="G7704" s="149" t="s">
        <v>8458</v>
      </c>
      <c r="H7704" s="149" t="s">
        <v>14887</v>
      </c>
      <c r="I7704" s="149" t="s">
        <v>14900</v>
      </c>
    </row>
    <row r="7705" spans="1:9" x14ac:dyDescent="0.2">
      <c r="A7705" s="149" t="s">
        <v>2920</v>
      </c>
      <c r="D7705" s="149" t="s">
        <v>14901</v>
      </c>
      <c r="E7705" s="149">
        <f t="shared" si="120"/>
        <v>40204013</v>
      </c>
      <c r="F7705" s="149" t="s">
        <v>16569</v>
      </c>
      <c r="G7705" s="149" t="s">
        <v>8458</v>
      </c>
      <c r="H7705" s="149" t="s">
        <v>14887</v>
      </c>
      <c r="I7705" s="149" t="s">
        <v>14902</v>
      </c>
    </row>
    <row r="7706" spans="1:9" x14ac:dyDescent="0.2">
      <c r="A7706" s="149" t="s">
        <v>2920</v>
      </c>
      <c r="D7706" s="149" t="s">
        <v>14903</v>
      </c>
      <c r="E7706" s="149">
        <f t="shared" si="120"/>
        <v>40204020</v>
      </c>
      <c r="F7706" s="149" t="s">
        <v>16569</v>
      </c>
      <c r="G7706" s="149" t="s">
        <v>8458</v>
      </c>
      <c r="H7706" s="149" t="s">
        <v>14887</v>
      </c>
      <c r="I7706" s="149" t="s">
        <v>14904</v>
      </c>
    </row>
    <row r="7707" spans="1:9" x14ac:dyDescent="0.2">
      <c r="A7707" s="149" t="s">
        <v>2920</v>
      </c>
      <c r="D7707" s="149" t="s">
        <v>14905</v>
      </c>
      <c r="E7707" s="149">
        <f t="shared" si="120"/>
        <v>40204021</v>
      </c>
      <c r="F7707" s="149" t="s">
        <v>16569</v>
      </c>
      <c r="G7707" s="149" t="s">
        <v>8458</v>
      </c>
      <c r="H7707" s="149" t="s">
        <v>14887</v>
      </c>
      <c r="I7707" s="149" t="s">
        <v>14906</v>
      </c>
    </row>
    <row r="7708" spans="1:9" x14ac:dyDescent="0.2">
      <c r="A7708" s="149" t="s">
        <v>2920</v>
      </c>
      <c r="D7708" s="149" t="s">
        <v>14907</v>
      </c>
      <c r="E7708" s="149">
        <f t="shared" si="120"/>
        <v>40204022</v>
      </c>
      <c r="F7708" s="149" t="s">
        <v>16569</v>
      </c>
      <c r="G7708" s="149" t="s">
        <v>8458</v>
      </c>
      <c r="H7708" s="149" t="s">
        <v>14887</v>
      </c>
      <c r="I7708" s="149" t="s">
        <v>14908</v>
      </c>
    </row>
    <row r="7709" spans="1:9" x14ac:dyDescent="0.2">
      <c r="A7709" s="149" t="s">
        <v>2920</v>
      </c>
      <c r="D7709" s="149" t="s">
        <v>14909</v>
      </c>
      <c r="E7709" s="149">
        <f t="shared" si="120"/>
        <v>40204023</v>
      </c>
      <c r="F7709" s="149" t="s">
        <v>16569</v>
      </c>
      <c r="G7709" s="149" t="s">
        <v>8458</v>
      </c>
      <c r="H7709" s="149" t="s">
        <v>14887</v>
      </c>
      <c r="I7709" s="149" t="s">
        <v>14910</v>
      </c>
    </row>
    <row r="7710" spans="1:9" x14ac:dyDescent="0.2">
      <c r="A7710" s="149" t="s">
        <v>2920</v>
      </c>
      <c r="D7710" s="149" t="s">
        <v>14911</v>
      </c>
      <c r="E7710" s="149">
        <f t="shared" si="120"/>
        <v>40204121</v>
      </c>
      <c r="F7710" s="149" t="s">
        <v>16569</v>
      </c>
      <c r="G7710" s="149" t="s">
        <v>8458</v>
      </c>
      <c r="H7710" s="149" t="s">
        <v>14912</v>
      </c>
      <c r="I7710" s="149" t="s">
        <v>14913</v>
      </c>
    </row>
    <row r="7711" spans="1:9" x14ac:dyDescent="0.2">
      <c r="A7711" s="149" t="s">
        <v>2920</v>
      </c>
      <c r="D7711" s="149" t="s">
        <v>14914</v>
      </c>
      <c r="E7711" s="149">
        <f t="shared" si="120"/>
        <v>40204130</v>
      </c>
      <c r="F7711" s="149" t="s">
        <v>16569</v>
      </c>
      <c r="G7711" s="149" t="s">
        <v>8458</v>
      </c>
      <c r="H7711" s="149" t="s">
        <v>14912</v>
      </c>
      <c r="I7711" s="149" t="s">
        <v>14915</v>
      </c>
    </row>
    <row r="7712" spans="1:9" x14ac:dyDescent="0.2">
      <c r="A7712" s="149" t="s">
        <v>2920</v>
      </c>
      <c r="D7712" s="149" t="s">
        <v>14916</v>
      </c>
      <c r="E7712" s="149">
        <f t="shared" si="120"/>
        <v>40204140</v>
      </c>
      <c r="F7712" s="149" t="s">
        <v>16569</v>
      </c>
      <c r="G7712" s="149" t="s">
        <v>8458</v>
      </c>
      <c r="H7712" s="149" t="s">
        <v>14912</v>
      </c>
      <c r="I7712" s="149" t="s">
        <v>14917</v>
      </c>
    </row>
    <row r="7713" spans="1:9" x14ac:dyDescent="0.2">
      <c r="A7713" s="149" t="s">
        <v>2920</v>
      </c>
      <c r="D7713" s="149" t="s">
        <v>14918</v>
      </c>
      <c r="E7713" s="149">
        <f t="shared" si="120"/>
        <v>40204150</v>
      </c>
      <c r="F7713" s="149" t="s">
        <v>16569</v>
      </c>
      <c r="G7713" s="149" t="s">
        <v>8458</v>
      </c>
      <c r="H7713" s="149" t="s">
        <v>14912</v>
      </c>
      <c r="I7713" s="149" t="s">
        <v>8379</v>
      </c>
    </row>
    <row r="7714" spans="1:9" x14ac:dyDescent="0.2">
      <c r="A7714" s="149" t="s">
        <v>2920</v>
      </c>
      <c r="D7714" s="149" t="s">
        <v>14919</v>
      </c>
      <c r="E7714" s="149">
        <f t="shared" si="120"/>
        <v>40204151</v>
      </c>
      <c r="F7714" s="149" t="s">
        <v>16569</v>
      </c>
      <c r="G7714" s="149" t="s">
        <v>8458</v>
      </c>
      <c r="H7714" s="149" t="s">
        <v>14912</v>
      </c>
      <c r="I7714" s="149" t="s">
        <v>14920</v>
      </c>
    </row>
    <row r="7715" spans="1:9" x14ac:dyDescent="0.2">
      <c r="A7715" s="149" t="s">
        <v>2920</v>
      </c>
      <c r="D7715" s="149" t="s">
        <v>14921</v>
      </c>
      <c r="E7715" s="149">
        <f t="shared" si="120"/>
        <v>40204152</v>
      </c>
      <c r="F7715" s="149" t="s">
        <v>16569</v>
      </c>
      <c r="G7715" s="149" t="s">
        <v>8458</v>
      </c>
      <c r="H7715" s="149" t="s">
        <v>14912</v>
      </c>
      <c r="I7715" s="149" t="s">
        <v>14922</v>
      </c>
    </row>
    <row r="7716" spans="1:9" x14ac:dyDescent="0.2">
      <c r="A7716" s="149" t="s">
        <v>2920</v>
      </c>
      <c r="D7716" s="149" t="s">
        <v>14923</v>
      </c>
      <c r="E7716" s="149">
        <f t="shared" si="120"/>
        <v>40204160</v>
      </c>
      <c r="F7716" s="149" t="s">
        <v>16569</v>
      </c>
      <c r="G7716" s="149" t="s">
        <v>8458</v>
      </c>
      <c r="H7716" s="149" t="s">
        <v>14912</v>
      </c>
      <c r="I7716" s="149" t="s">
        <v>14924</v>
      </c>
    </row>
    <row r="7717" spans="1:9" x14ac:dyDescent="0.2">
      <c r="A7717" s="149" t="s">
        <v>2920</v>
      </c>
      <c r="D7717" s="149" t="s">
        <v>14925</v>
      </c>
      <c r="E7717" s="149">
        <f t="shared" si="120"/>
        <v>40204161</v>
      </c>
      <c r="F7717" s="149" t="s">
        <v>16569</v>
      </c>
      <c r="G7717" s="149" t="s">
        <v>8458</v>
      </c>
      <c r="H7717" s="149" t="s">
        <v>14912</v>
      </c>
      <c r="I7717" s="149" t="s">
        <v>14926</v>
      </c>
    </row>
    <row r="7718" spans="1:9" x14ac:dyDescent="0.2">
      <c r="A7718" s="149" t="s">
        <v>2920</v>
      </c>
      <c r="D7718" s="149" t="s">
        <v>14927</v>
      </c>
      <c r="E7718" s="149">
        <f t="shared" si="120"/>
        <v>40204162</v>
      </c>
      <c r="F7718" s="149" t="s">
        <v>16569</v>
      </c>
      <c r="G7718" s="149" t="s">
        <v>8458</v>
      </c>
      <c r="H7718" s="149" t="s">
        <v>14912</v>
      </c>
      <c r="I7718" s="149" t="s">
        <v>14928</v>
      </c>
    </row>
    <row r="7719" spans="1:9" x14ac:dyDescent="0.2">
      <c r="A7719" s="149" t="s">
        <v>2920</v>
      </c>
      <c r="D7719" s="149" t="s">
        <v>14929</v>
      </c>
      <c r="E7719" s="149">
        <f t="shared" si="120"/>
        <v>40204221</v>
      </c>
      <c r="F7719" s="149" t="s">
        <v>16569</v>
      </c>
      <c r="G7719" s="149" t="s">
        <v>8458</v>
      </c>
      <c r="H7719" s="149" t="s">
        <v>14930</v>
      </c>
      <c r="I7719" s="149" t="s">
        <v>14913</v>
      </c>
    </row>
    <row r="7720" spans="1:9" x14ac:dyDescent="0.2">
      <c r="A7720" s="149" t="s">
        <v>2920</v>
      </c>
      <c r="D7720" s="149" t="s">
        <v>14931</v>
      </c>
      <c r="E7720" s="149">
        <f t="shared" si="120"/>
        <v>40204230</v>
      </c>
      <c r="F7720" s="149" t="s">
        <v>16569</v>
      </c>
      <c r="G7720" s="149" t="s">
        <v>8458</v>
      </c>
      <c r="H7720" s="149" t="s">
        <v>14930</v>
      </c>
      <c r="I7720" s="149" t="s">
        <v>14915</v>
      </c>
    </row>
    <row r="7721" spans="1:9" x14ac:dyDescent="0.2">
      <c r="A7721" s="149" t="s">
        <v>2920</v>
      </c>
      <c r="D7721" s="149" t="s">
        <v>14932</v>
      </c>
      <c r="E7721" s="149">
        <f t="shared" si="120"/>
        <v>40204240</v>
      </c>
      <c r="F7721" s="149" t="s">
        <v>16569</v>
      </c>
      <c r="G7721" s="149" t="s">
        <v>8458</v>
      </c>
      <c r="H7721" s="149" t="s">
        <v>14930</v>
      </c>
      <c r="I7721" s="149" t="s">
        <v>14917</v>
      </c>
    </row>
    <row r="7722" spans="1:9" x14ac:dyDescent="0.2">
      <c r="A7722" s="149" t="s">
        <v>2920</v>
      </c>
      <c r="D7722" s="149" t="s">
        <v>14933</v>
      </c>
      <c r="E7722" s="149">
        <f t="shared" si="120"/>
        <v>40204250</v>
      </c>
      <c r="F7722" s="149" t="s">
        <v>16569</v>
      </c>
      <c r="G7722" s="149" t="s">
        <v>8458</v>
      </c>
      <c r="H7722" s="149" t="s">
        <v>14930</v>
      </c>
      <c r="I7722" s="149" t="s">
        <v>8379</v>
      </c>
    </row>
    <row r="7723" spans="1:9" x14ac:dyDescent="0.2">
      <c r="A7723" s="149" t="s">
        <v>2920</v>
      </c>
      <c r="D7723" s="149" t="s">
        <v>14934</v>
      </c>
      <c r="E7723" s="149">
        <f t="shared" si="120"/>
        <v>40204251</v>
      </c>
      <c r="F7723" s="149" t="s">
        <v>16569</v>
      </c>
      <c r="G7723" s="149" t="s">
        <v>8458</v>
      </c>
      <c r="H7723" s="149" t="s">
        <v>14930</v>
      </c>
      <c r="I7723" s="149" t="s">
        <v>14920</v>
      </c>
    </row>
    <row r="7724" spans="1:9" x14ac:dyDescent="0.2">
      <c r="A7724" s="149" t="s">
        <v>2920</v>
      </c>
      <c r="D7724" s="149" t="s">
        <v>14935</v>
      </c>
      <c r="E7724" s="149">
        <f t="shared" si="120"/>
        <v>40204252</v>
      </c>
      <c r="F7724" s="149" t="s">
        <v>16569</v>
      </c>
      <c r="G7724" s="149" t="s">
        <v>8458</v>
      </c>
      <c r="H7724" s="149" t="s">
        <v>14930</v>
      </c>
      <c r="I7724" s="149" t="s">
        <v>14922</v>
      </c>
    </row>
    <row r="7725" spans="1:9" x14ac:dyDescent="0.2">
      <c r="A7725" s="149" t="s">
        <v>2920</v>
      </c>
      <c r="D7725" s="149" t="s">
        <v>14936</v>
      </c>
      <c r="E7725" s="149">
        <f t="shared" si="120"/>
        <v>40204260</v>
      </c>
      <c r="F7725" s="149" t="s">
        <v>16569</v>
      </c>
      <c r="G7725" s="149" t="s">
        <v>8458</v>
      </c>
      <c r="H7725" s="149" t="s">
        <v>14930</v>
      </c>
      <c r="I7725" s="149" t="s">
        <v>14924</v>
      </c>
    </row>
    <row r="7726" spans="1:9" x14ac:dyDescent="0.2">
      <c r="A7726" s="149" t="s">
        <v>2920</v>
      </c>
      <c r="D7726" s="149" t="s">
        <v>14937</v>
      </c>
      <c r="E7726" s="149">
        <f t="shared" si="120"/>
        <v>40204261</v>
      </c>
      <c r="F7726" s="149" t="s">
        <v>16569</v>
      </c>
      <c r="G7726" s="149" t="s">
        <v>8458</v>
      </c>
      <c r="H7726" s="149" t="s">
        <v>14930</v>
      </c>
      <c r="I7726" s="149" t="s">
        <v>14926</v>
      </c>
    </row>
    <row r="7727" spans="1:9" x14ac:dyDescent="0.2">
      <c r="A7727" s="149" t="s">
        <v>2920</v>
      </c>
      <c r="D7727" s="149" t="s">
        <v>14938</v>
      </c>
      <c r="E7727" s="149">
        <f t="shared" si="120"/>
        <v>40204262</v>
      </c>
      <c r="F7727" s="149" t="s">
        <v>16569</v>
      </c>
      <c r="G7727" s="149" t="s">
        <v>8458</v>
      </c>
      <c r="H7727" s="149" t="s">
        <v>14930</v>
      </c>
      <c r="I7727" s="149" t="s">
        <v>14928</v>
      </c>
    </row>
    <row r="7728" spans="1:9" x14ac:dyDescent="0.2">
      <c r="A7728" s="149" t="s">
        <v>2920</v>
      </c>
      <c r="D7728" s="149" t="s">
        <v>14939</v>
      </c>
      <c r="E7728" s="149">
        <f t="shared" si="120"/>
        <v>40204321</v>
      </c>
      <c r="F7728" s="149" t="s">
        <v>16569</v>
      </c>
      <c r="G7728" s="149" t="s">
        <v>8458</v>
      </c>
      <c r="H7728" s="149" t="s">
        <v>14940</v>
      </c>
      <c r="I7728" s="149" t="s">
        <v>14913</v>
      </c>
    </row>
    <row r="7729" spans="1:9" x14ac:dyDescent="0.2">
      <c r="A7729" s="149" t="s">
        <v>2920</v>
      </c>
      <c r="D7729" s="149" t="s">
        <v>14941</v>
      </c>
      <c r="E7729" s="149">
        <f t="shared" si="120"/>
        <v>40204330</v>
      </c>
      <c r="F7729" s="149" t="s">
        <v>16569</v>
      </c>
      <c r="G7729" s="149" t="s">
        <v>8458</v>
      </c>
      <c r="H7729" s="149" t="s">
        <v>14940</v>
      </c>
      <c r="I7729" s="149" t="s">
        <v>14915</v>
      </c>
    </row>
    <row r="7730" spans="1:9" x14ac:dyDescent="0.2">
      <c r="A7730" s="149" t="s">
        <v>2920</v>
      </c>
      <c r="D7730" s="149" t="s">
        <v>14942</v>
      </c>
      <c r="E7730" s="149">
        <f t="shared" si="120"/>
        <v>40204340</v>
      </c>
      <c r="F7730" s="149" t="s">
        <v>16569</v>
      </c>
      <c r="G7730" s="149" t="s">
        <v>8458</v>
      </c>
      <c r="H7730" s="149" t="s">
        <v>14940</v>
      </c>
      <c r="I7730" s="149" t="s">
        <v>14917</v>
      </c>
    </row>
    <row r="7731" spans="1:9" x14ac:dyDescent="0.2">
      <c r="A7731" s="149" t="s">
        <v>2920</v>
      </c>
      <c r="D7731" s="149" t="s">
        <v>14943</v>
      </c>
      <c r="E7731" s="149">
        <f t="shared" si="120"/>
        <v>40204350</v>
      </c>
      <c r="F7731" s="149" t="s">
        <v>16569</v>
      </c>
      <c r="G7731" s="149" t="s">
        <v>8458</v>
      </c>
      <c r="H7731" s="149" t="s">
        <v>14940</v>
      </c>
      <c r="I7731" s="149" t="s">
        <v>8379</v>
      </c>
    </row>
    <row r="7732" spans="1:9" x14ac:dyDescent="0.2">
      <c r="A7732" s="149" t="s">
        <v>2920</v>
      </c>
      <c r="D7732" s="149" t="s">
        <v>14944</v>
      </c>
      <c r="E7732" s="149">
        <f t="shared" si="120"/>
        <v>40204351</v>
      </c>
      <c r="F7732" s="149" t="s">
        <v>16569</v>
      </c>
      <c r="G7732" s="149" t="s">
        <v>8458</v>
      </c>
      <c r="H7732" s="149" t="s">
        <v>14940</v>
      </c>
      <c r="I7732" s="149" t="s">
        <v>14920</v>
      </c>
    </row>
    <row r="7733" spans="1:9" x14ac:dyDescent="0.2">
      <c r="A7733" s="149" t="s">
        <v>2920</v>
      </c>
      <c r="D7733" s="149" t="s">
        <v>14945</v>
      </c>
      <c r="E7733" s="149">
        <f t="shared" si="120"/>
        <v>40204352</v>
      </c>
      <c r="F7733" s="149" t="s">
        <v>16569</v>
      </c>
      <c r="G7733" s="149" t="s">
        <v>8458</v>
      </c>
      <c r="H7733" s="149" t="s">
        <v>14940</v>
      </c>
      <c r="I7733" s="149" t="s">
        <v>14922</v>
      </c>
    </row>
    <row r="7734" spans="1:9" x14ac:dyDescent="0.2">
      <c r="A7734" s="149" t="s">
        <v>2920</v>
      </c>
      <c r="D7734" s="149" t="s">
        <v>14946</v>
      </c>
      <c r="E7734" s="149">
        <f t="shared" si="120"/>
        <v>40204360</v>
      </c>
      <c r="F7734" s="149" t="s">
        <v>16569</v>
      </c>
      <c r="G7734" s="149" t="s">
        <v>8458</v>
      </c>
      <c r="H7734" s="149" t="s">
        <v>14940</v>
      </c>
      <c r="I7734" s="149" t="s">
        <v>14924</v>
      </c>
    </row>
    <row r="7735" spans="1:9" x14ac:dyDescent="0.2">
      <c r="A7735" s="149" t="s">
        <v>2920</v>
      </c>
      <c r="D7735" s="149" t="s">
        <v>14947</v>
      </c>
      <c r="E7735" s="149">
        <f t="shared" si="120"/>
        <v>40204361</v>
      </c>
      <c r="F7735" s="149" t="s">
        <v>16569</v>
      </c>
      <c r="G7735" s="149" t="s">
        <v>8458</v>
      </c>
      <c r="H7735" s="149" t="s">
        <v>14940</v>
      </c>
      <c r="I7735" s="149" t="s">
        <v>14926</v>
      </c>
    </row>
    <row r="7736" spans="1:9" x14ac:dyDescent="0.2">
      <c r="A7736" s="149" t="s">
        <v>2920</v>
      </c>
      <c r="D7736" s="149" t="s">
        <v>14948</v>
      </c>
      <c r="E7736" s="149">
        <f t="shared" si="120"/>
        <v>40204362</v>
      </c>
      <c r="F7736" s="149" t="s">
        <v>16569</v>
      </c>
      <c r="G7736" s="149" t="s">
        <v>8458</v>
      </c>
      <c r="H7736" s="149" t="s">
        <v>14940</v>
      </c>
      <c r="I7736" s="149" t="s">
        <v>14928</v>
      </c>
    </row>
    <row r="7737" spans="1:9" x14ac:dyDescent="0.2">
      <c r="A7737" s="149" t="s">
        <v>2920</v>
      </c>
      <c r="D7737" s="149" t="s">
        <v>14949</v>
      </c>
      <c r="E7737" s="149">
        <f t="shared" si="120"/>
        <v>40204421</v>
      </c>
      <c r="F7737" s="149" t="s">
        <v>16569</v>
      </c>
      <c r="G7737" s="149" t="s">
        <v>8458</v>
      </c>
      <c r="H7737" s="149" t="s">
        <v>14950</v>
      </c>
      <c r="I7737" s="149" t="s">
        <v>14913</v>
      </c>
    </row>
    <row r="7738" spans="1:9" x14ac:dyDescent="0.2">
      <c r="A7738" s="149" t="s">
        <v>2920</v>
      </c>
      <c r="D7738" s="149" t="s">
        <v>14951</v>
      </c>
      <c r="E7738" s="149">
        <f t="shared" si="120"/>
        <v>40204430</v>
      </c>
      <c r="F7738" s="149" t="s">
        <v>16569</v>
      </c>
      <c r="G7738" s="149" t="s">
        <v>8458</v>
      </c>
      <c r="H7738" s="149" t="s">
        <v>14950</v>
      </c>
      <c r="I7738" s="149" t="s">
        <v>14915</v>
      </c>
    </row>
    <row r="7739" spans="1:9" x14ac:dyDescent="0.2">
      <c r="A7739" s="149" t="s">
        <v>2920</v>
      </c>
      <c r="D7739" s="149" t="s">
        <v>14952</v>
      </c>
      <c r="E7739" s="149">
        <f t="shared" si="120"/>
        <v>40204431</v>
      </c>
      <c r="F7739" s="149" t="s">
        <v>16569</v>
      </c>
      <c r="G7739" s="149" t="s">
        <v>8458</v>
      </c>
      <c r="H7739" s="149" t="s">
        <v>14950</v>
      </c>
      <c r="I7739" s="149" t="s">
        <v>14953</v>
      </c>
    </row>
    <row r="7740" spans="1:9" x14ac:dyDescent="0.2">
      <c r="A7740" s="149" t="s">
        <v>2920</v>
      </c>
      <c r="D7740" s="149" t="s">
        <v>14954</v>
      </c>
      <c r="E7740" s="149">
        <f t="shared" si="120"/>
        <v>40204432</v>
      </c>
      <c r="F7740" s="149" t="s">
        <v>16569</v>
      </c>
      <c r="G7740" s="149" t="s">
        <v>8458</v>
      </c>
      <c r="H7740" s="149" t="s">
        <v>14950</v>
      </c>
      <c r="I7740" s="149" t="s">
        <v>16102</v>
      </c>
    </row>
    <row r="7741" spans="1:9" x14ac:dyDescent="0.2">
      <c r="A7741" s="149" t="s">
        <v>2920</v>
      </c>
      <c r="D7741" s="149" t="s">
        <v>16103</v>
      </c>
      <c r="E7741" s="149">
        <f t="shared" si="120"/>
        <v>40204435</v>
      </c>
      <c r="F7741" s="149" t="s">
        <v>16569</v>
      </c>
      <c r="G7741" s="149" t="s">
        <v>8458</v>
      </c>
      <c r="H7741" s="149" t="s">
        <v>14950</v>
      </c>
      <c r="I7741" s="149" t="s">
        <v>16104</v>
      </c>
    </row>
    <row r="7742" spans="1:9" x14ac:dyDescent="0.2">
      <c r="A7742" s="149" t="s">
        <v>2920</v>
      </c>
      <c r="D7742" s="149" t="s">
        <v>16105</v>
      </c>
      <c r="E7742" s="149">
        <f t="shared" si="120"/>
        <v>40204440</v>
      </c>
      <c r="F7742" s="149" t="s">
        <v>16569</v>
      </c>
      <c r="G7742" s="149" t="s">
        <v>8458</v>
      </c>
      <c r="H7742" s="149" t="s">
        <v>14950</v>
      </c>
      <c r="I7742" s="149" t="s">
        <v>14917</v>
      </c>
    </row>
    <row r="7743" spans="1:9" x14ac:dyDescent="0.2">
      <c r="A7743" s="149" t="s">
        <v>2920</v>
      </c>
      <c r="D7743" s="149" t="s">
        <v>16106</v>
      </c>
      <c r="E7743" s="149">
        <f t="shared" si="120"/>
        <v>40204441</v>
      </c>
      <c r="F7743" s="149" t="s">
        <v>16569</v>
      </c>
      <c r="G7743" s="149" t="s">
        <v>8458</v>
      </c>
      <c r="H7743" s="149" t="s">
        <v>14950</v>
      </c>
      <c r="I7743" s="149" t="s">
        <v>16107</v>
      </c>
    </row>
    <row r="7744" spans="1:9" x14ac:dyDescent="0.2">
      <c r="A7744" s="149" t="s">
        <v>2920</v>
      </c>
      <c r="D7744" s="149" t="s">
        <v>16108</v>
      </c>
      <c r="E7744" s="149">
        <f t="shared" si="120"/>
        <v>40204442</v>
      </c>
      <c r="F7744" s="149" t="s">
        <v>16569</v>
      </c>
      <c r="G7744" s="149" t="s">
        <v>8458</v>
      </c>
      <c r="H7744" s="149" t="s">
        <v>14950</v>
      </c>
      <c r="I7744" s="149" t="s">
        <v>16109</v>
      </c>
    </row>
    <row r="7745" spans="1:9" x14ac:dyDescent="0.2">
      <c r="A7745" s="149" t="s">
        <v>2920</v>
      </c>
      <c r="D7745" s="149" t="s">
        <v>16110</v>
      </c>
      <c r="E7745" s="149">
        <f t="shared" si="120"/>
        <v>40204443</v>
      </c>
      <c r="F7745" s="149" t="s">
        <v>16569</v>
      </c>
      <c r="G7745" s="149" t="s">
        <v>8458</v>
      </c>
      <c r="H7745" s="149" t="s">
        <v>14950</v>
      </c>
      <c r="I7745" s="149" t="s">
        <v>16111</v>
      </c>
    </row>
    <row r="7746" spans="1:9" x14ac:dyDescent="0.2">
      <c r="A7746" s="149" t="s">
        <v>2920</v>
      </c>
      <c r="D7746" s="149" t="s">
        <v>16112</v>
      </c>
      <c r="E7746" s="149">
        <f t="shared" ref="E7746:E7809" si="121">VALUE(D7746)</f>
        <v>40204450</v>
      </c>
      <c r="F7746" s="149" t="s">
        <v>16569</v>
      </c>
      <c r="G7746" s="149" t="s">
        <v>8458</v>
      </c>
      <c r="H7746" s="149" t="s">
        <v>14950</v>
      </c>
      <c r="I7746" s="149" t="s">
        <v>6515</v>
      </c>
    </row>
    <row r="7747" spans="1:9" x14ac:dyDescent="0.2">
      <c r="A7747" s="149" t="s">
        <v>2920</v>
      </c>
      <c r="D7747" s="149" t="s">
        <v>16113</v>
      </c>
      <c r="E7747" s="149">
        <f t="shared" si="121"/>
        <v>40204455</v>
      </c>
      <c r="F7747" s="149" t="s">
        <v>16569</v>
      </c>
      <c r="G7747" s="149" t="s">
        <v>8458</v>
      </c>
      <c r="H7747" s="149" t="s">
        <v>14950</v>
      </c>
      <c r="I7747" s="149" t="s">
        <v>16114</v>
      </c>
    </row>
    <row r="7748" spans="1:9" x14ac:dyDescent="0.2">
      <c r="A7748" s="149" t="s">
        <v>2920</v>
      </c>
      <c r="D7748" s="149" t="s">
        <v>16115</v>
      </c>
      <c r="E7748" s="149">
        <f t="shared" si="121"/>
        <v>40204460</v>
      </c>
      <c r="F7748" s="149" t="s">
        <v>16569</v>
      </c>
      <c r="G7748" s="149" t="s">
        <v>8458</v>
      </c>
      <c r="H7748" s="149" t="s">
        <v>14950</v>
      </c>
      <c r="I7748" s="149" t="s">
        <v>8379</v>
      </c>
    </row>
    <row r="7749" spans="1:9" x14ac:dyDescent="0.2">
      <c r="A7749" s="149" t="s">
        <v>2920</v>
      </c>
      <c r="D7749" s="149" t="s">
        <v>16116</v>
      </c>
      <c r="E7749" s="149">
        <f t="shared" si="121"/>
        <v>40204461</v>
      </c>
      <c r="F7749" s="149" t="s">
        <v>16569</v>
      </c>
      <c r="G7749" s="149" t="s">
        <v>8458</v>
      </c>
      <c r="H7749" s="149" t="s">
        <v>14950</v>
      </c>
      <c r="I7749" s="149" t="s">
        <v>14920</v>
      </c>
    </row>
    <row r="7750" spans="1:9" x14ac:dyDescent="0.2">
      <c r="A7750" s="149" t="s">
        <v>2920</v>
      </c>
      <c r="D7750" s="149" t="s">
        <v>16117</v>
      </c>
      <c r="E7750" s="149">
        <f t="shared" si="121"/>
        <v>40204462</v>
      </c>
      <c r="F7750" s="149" t="s">
        <v>16569</v>
      </c>
      <c r="G7750" s="149" t="s">
        <v>8458</v>
      </c>
      <c r="H7750" s="149" t="s">
        <v>14950</v>
      </c>
      <c r="I7750" s="149" t="s">
        <v>14922</v>
      </c>
    </row>
    <row r="7751" spans="1:9" x14ac:dyDescent="0.2">
      <c r="A7751" s="149" t="s">
        <v>2920</v>
      </c>
      <c r="D7751" s="149" t="s">
        <v>16118</v>
      </c>
      <c r="E7751" s="149">
        <f t="shared" si="121"/>
        <v>40204470</v>
      </c>
      <c r="F7751" s="149" t="s">
        <v>16569</v>
      </c>
      <c r="G7751" s="149" t="s">
        <v>8458</v>
      </c>
      <c r="H7751" s="149" t="s">
        <v>14950</v>
      </c>
      <c r="I7751" s="149" t="s">
        <v>14924</v>
      </c>
    </row>
    <row r="7752" spans="1:9" x14ac:dyDescent="0.2">
      <c r="A7752" s="149" t="s">
        <v>2920</v>
      </c>
      <c r="D7752" s="149" t="s">
        <v>16119</v>
      </c>
      <c r="E7752" s="149">
        <f t="shared" si="121"/>
        <v>40204471</v>
      </c>
      <c r="F7752" s="149" t="s">
        <v>16569</v>
      </c>
      <c r="G7752" s="149" t="s">
        <v>8458</v>
      </c>
      <c r="H7752" s="149" t="s">
        <v>14950</v>
      </c>
      <c r="I7752" s="149" t="s">
        <v>14926</v>
      </c>
    </row>
    <row r="7753" spans="1:9" x14ac:dyDescent="0.2">
      <c r="A7753" s="149" t="s">
        <v>2920</v>
      </c>
      <c r="D7753" s="149" t="s">
        <v>16120</v>
      </c>
      <c r="E7753" s="149">
        <f t="shared" si="121"/>
        <v>40204472</v>
      </c>
      <c r="F7753" s="149" t="s">
        <v>16569</v>
      </c>
      <c r="G7753" s="149" t="s">
        <v>8458</v>
      </c>
      <c r="H7753" s="149" t="s">
        <v>14950</v>
      </c>
      <c r="I7753" s="149" t="s">
        <v>14928</v>
      </c>
    </row>
    <row r="7754" spans="1:9" x14ac:dyDescent="0.2">
      <c r="A7754" s="149" t="s">
        <v>2920</v>
      </c>
      <c r="D7754" s="149" t="s">
        <v>16121</v>
      </c>
      <c r="E7754" s="149">
        <f t="shared" si="121"/>
        <v>40204521</v>
      </c>
      <c r="F7754" s="149" t="s">
        <v>16569</v>
      </c>
      <c r="G7754" s="149" t="s">
        <v>8458</v>
      </c>
      <c r="H7754" s="149" t="s">
        <v>16122</v>
      </c>
      <c r="I7754" s="149" t="s">
        <v>14913</v>
      </c>
    </row>
    <row r="7755" spans="1:9" x14ac:dyDescent="0.2">
      <c r="A7755" s="149" t="s">
        <v>2920</v>
      </c>
      <c r="D7755" s="149" t="s">
        <v>16123</v>
      </c>
      <c r="E7755" s="149">
        <f t="shared" si="121"/>
        <v>40204530</v>
      </c>
      <c r="F7755" s="149" t="s">
        <v>16569</v>
      </c>
      <c r="G7755" s="149" t="s">
        <v>8458</v>
      </c>
      <c r="H7755" s="149" t="s">
        <v>16122</v>
      </c>
      <c r="I7755" s="149" t="s">
        <v>14915</v>
      </c>
    </row>
    <row r="7756" spans="1:9" x14ac:dyDescent="0.2">
      <c r="A7756" s="149" t="s">
        <v>2920</v>
      </c>
      <c r="D7756" s="149" t="s">
        <v>16124</v>
      </c>
      <c r="E7756" s="149">
        <f t="shared" si="121"/>
        <v>40204531</v>
      </c>
      <c r="F7756" s="149" t="s">
        <v>16569</v>
      </c>
      <c r="G7756" s="149" t="s">
        <v>8458</v>
      </c>
      <c r="H7756" s="149" t="s">
        <v>16122</v>
      </c>
      <c r="I7756" s="149" t="s">
        <v>16125</v>
      </c>
    </row>
    <row r="7757" spans="1:9" x14ac:dyDescent="0.2">
      <c r="A7757" s="149" t="s">
        <v>2920</v>
      </c>
      <c r="D7757" s="149" t="s">
        <v>16126</v>
      </c>
      <c r="E7757" s="149">
        <f t="shared" si="121"/>
        <v>40204532</v>
      </c>
      <c r="F7757" s="149" t="s">
        <v>16569</v>
      </c>
      <c r="G7757" s="149" t="s">
        <v>8458</v>
      </c>
      <c r="H7757" s="149" t="s">
        <v>16122</v>
      </c>
      <c r="I7757" s="149" t="s">
        <v>14967</v>
      </c>
    </row>
    <row r="7758" spans="1:9" x14ac:dyDescent="0.2">
      <c r="A7758" s="149" t="s">
        <v>2920</v>
      </c>
      <c r="D7758" s="149" t="s">
        <v>14968</v>
      </c>
      <c r="E7758" s="149">
        <f t="shared" si="121"/>
        <v>40204550</v>
      </c>
      <c r="F7758" s="149" t="s">
        <v>16569</v>
      </c>
      <c r="G7758" s="149" t="s">
        <v>8458</v>
      </c>
      <c r="H7758" s="149" t="s">
        <v>16122</v>
      </c>
      <c r="I7758" s="149" t="s">
        <v>14969</v>
      </c>
    </row>
    <row r="7759" spans="1:9" x14ac:dyDescent="0.2">
      <c r="A7759" s="149" t="s">
        <v>2920</v>
      </c>
      <c r="D7759" s="149" t="s">
        <v>14970</v>
      </c>
      <c r="E7759" s="149">
        <f t="shared" si="121"/>
        <v>40204555</v>
      </c>
      <c r="F7759" s="149" t="s">
        <v>16569</v>
      </c>
      <c r="G7759" s="149" t="s">
        <v>8458</v>
      </c>
      <c r="H7759" s="149" t="s">
        <v>16122</v>
      </c>
      <c r="I7759" s="149" t="s">
        <v>16114</v>
      </c>
    </row>
    <row r="7760" spans="1:9" x14ac:dyDescent="0.2">
      <c r="A7760" s="149" t="s">
        <v>2920</v>
      </c>
      <c r="D7760" s="149" t="s">
        <v>14971</v>
      </c>
      <c r="E7760" s="149">
        <f t="shared" si="121"/>
        <v>40204560</v>
      </c>
      <c r="F7760" s="149" t="s">
        <v>16569</v>
      </c>
      <c r="G7760" s="149" t="s">
        <v>8458</v>
      </c>
      <c r="H7760" s="149" t="s">
        <v>16122</v>
      </c>
      <c r="I7760" s="149" t="s">
        <v>8379</v>
      </c>
    </row>
    <row r="7761" spans="1:9" x14ac:dyDescent="0.2">
      <c r="A7761" s="149" t="s">
        <v>2920</v>
      </c>
      <c r="D7761" s="149" t="s">
        <v>14972</v>
      </c>
      <c r="E7761" s="149">
        <f t="shared" si="121"/>
        <v>40204561</v>
      </c>
      <c r="F7761" s="149" t="s">
        <v>16569</v>
      </c>
      <c r="G7761" s="149" t="s">
        <v>8458</v>
      </c>
      <c r="H7761" s="149" t="s">
        <v>16122</v>
      </c>
      <c r="I7761" s="149" t="s">
        <v>14920</v>
      </c>
    </row>
    <row r="7762" spans="1:9" x14ac:dyDescent="0.2">
      <c r="A7762" s="149" t="s">
        <v>2920</v>
      </c>
      <c r="D7762" s="149" t="s">
        <v>14973</v>
      </c>
      <c r="E7762" s="149">
        <f t="shared" si="121"/>
        <v>40204562</v>
      </c>
      <c r="F7762" s="149" t="s">
        <v>16569</v>
      </c>
      <c r="G7762" s="149" t="s">
        <v>8458</v>
      </c>
      <c r="H7762" s="149" t="s">
        <v>16122</v>
      </c>
      <c r="I7762" s="149" t="s">
        <v>14922</v>
      </c>
    </row>
    <row r="7763" spans="1:9" x14ac:dyDescent="0.2">
      <c r="A7763" s="149" t="s">
        <v>2920</v>
      </c>
      <c r="D7763" s="149" t="s">
        <v>14974</v>
      </c>
      <c r="E7763" s="149">
        <f t="shared" si="121"/>
        <v>40204570</v>
      </c>
      <c r="F7763" s="149" t="s">
        <v>16569</v>
      </c>
      <c r="G7763" s="149" t="s">
        <v>8458</v>
      </c>
      <c r="H7763" s="149" t="s">
        <v>16122</v>
      </c>
      <c r="I7763" s="149" t="s">
        <v>14924</v>
      </c>
    </row>
    <row r="7764" spans="1:9" x14ac:dyDescent="0.2">
      <c r="A7764" s="149" t="s">
        <v>2920</v>
      </c>
      <c r="D7764" s="149" t="s">
        <v>14975</v>
      </c>
      <c r="E7764" s="149">
        <f t="shared" si="121"/>
        <v>40204571</v>
      </c>
      <c r="F7764" s="149" t="s">
        <v>16569</v>
      </c>
      <c r="G7764" s="149" t="s">
        <v>8458</v>
      </c>
      <c r="H7764" s="149" t="s">
        <v>16122</v>
      </c>
      <c r="I7764" s="149" t="s">
        <v>14926</v>
      </c>
    </row>
    <row r="7765" spans="1:9" x14ac:dyDescent="0.2">
      <c r="A7765" s="149" t="s">
        <v>2920</v>
      </c>
      <c r="D7765" s="149" t="s">
        <v>14976</v>
      </c>
      <c r="E7765" s="149">
        <f t="shared" si="121"/>
        <v>40204572</v>
      </c>
      <c r="F7765" s="149" t="s">
        <v>16569</v>
      </c>
      <c r="G7765" s="149" t="s">
        <v>8458</v>
      </c>
      <c r="H7765" s="149" t="s">
        <v>16122</v>
      </c>
      <c r="I7765" s="149" t="s">
        <v>14928</v>
      </c>
    </row>
    <row r="7766" spans="1:9" x14ac:dyDescent="0.2">
      <c r="A7766" s="149" t="s">
        <v>2920</v>
      </c>
      <c r="D7766" s="149" t="s">
        <v>14977</v>
      </c>
      <c r="E7766" s="149">
        <f t="shared" si="121"/>
        <v>40204621</v>
      </c>
      <c r="F7766" s="149" t="s">
        <v>16569</v>
      </c>
      <c r="G7766" s="149" t="s">
        <v>8458</v>
      </c>
      <c r="H7766" s="149" t="s">
        <v>12258</v>
      </c>
      <c r="I7766" s="149" t="s">
        <v>14913</v>
      </c>
    </row>
    <row r="7767" spans="1:9" x14ac:dyDescent="0.2">
      <c r="A7767" s="149" t="s">
        <v>2920</v>
      </c>
      <c r="D7767" s="149" t="s">
        <v>12259</v>
      </c>
      <c r="E7767" s="149">
        <f t="shared" si="121"/>
        <v>40204630</v>
      </c>
      <c r="F7767" s="149" t="s">
        <v>16569</v>
      </c>
      <c r="G7767" s="149" t="s">
        <v>8458</v>
      </c>
      <c r="H7767" s="149" t="s">
        <v>12258</v>
      </c>
      <c r="I7767" s="149" t="s">
        <v>14915</v>
      </c>
    </row>
    <row r="7768" spans="1:9" x14ac:dyDescent="0.2">
      <c r="A7768" s="149" t="s">
        <v>2920</v>
      </c>
      <c r="D7768" s="149" t="s">
        <v>12260</v>
      </c>
      <c r="E7768" s="149">
        <f t="shared" si="121"/>
        <v>40204631</v>
      </c>
      <c r="F7768" s="149" t="s">
        <v>16569</v>
      </c>
      <c r="G7768" s="149" t="s">
        <v>8458</v>
      </c>
      <c r="H7768" s="149" t="s">
        <v>12258</v>
      </c>
      <c r="I7768" s="149" t="s">
        <v>12261</v>
      </c>
    </row>
    <row r="7769" spans="1:9" x14ac:dyDescent="0.2">
      <c r="A7769" s="149" t="s">
        <v>2920</v>
      </c>
      <c r="D7769" s="149" t="s">
        <v>12262</v>
      </c>
      <c r="E7769" s="149">
        <f t="shared" si="121"/>
        <v>40204632</v>
      </c>
      <c r="F7769" s="149" t="s">
        <v>16569</v>
      </c>
      <c r="G7769" s="149" t="s">
        <v>8458</v>
      </c>
      <c r="H7769" s="149" t="s">
        <v>12258</v>
      </c>
      <c r="I7769" s="149" t="s">
        <v>12263</v>
      </c>
    </row>
    <row r="7770" spans="1:9" x14ac:dyDescent="0.2">
      <c r="A7770" s="149" t="s">
        <v>2920</v>
      </c>
      <c r="D7770" s="149" t="s">
        <v>12264</v>
      </c>
      <c r="E7770" s="149">
        <f t="shared" si="121"/>
        <v>40204650</v>
      </c>
      <c r="F7770" s="149" t="s">
        <v>16569</v>
      </c>
      <c r="G7770" s="149" t="s">
        <v>8458</v>
      </c>
      <c r="H7770" s="149" t="s">
        <v>12258</v>
      </c>
      <c r="I7770" s="149" t="s">
        <v>13786</v>
      </c>
    </row>
    <row r="7771" spans="1:9" x14ac:dyDescent="0.2">
      <c r="A7771" s="149" t="s">
        <v>2920</v>
      </c>
      <c r="D7771" s="149" t="s">
        <v>12265</v>
      </c>
      <c r="E7771" s="149">
        <f t="shared" si="121"/>
        <v>40204655</v>
      </c>
      <c r="F7771" s="149" t="s">
        <v>16569</v>
      </c>
      <c r="G7771" s="149" t="s">
        <v>8458</v>
      </c>
      <c r="H7771" s="149" t="s">
        <v>12258</v>
      </c>
      <c r="I7771" s="149" t="s">
        <v>16114</v>
      </c>
    </row>
    <row r="7772" spans="1:9" x14ac:dyDescent="0.2">
      <c r="A7772" s="149" t="s">
        <v>2920</v>
      </c>
      <c r="D7772" s="149" t="s">
        <v>12266</v>
      </c>
      <c r="E7772" s="149">
        <f t="shared" si="121"/>
        <v>40204660</v>
      </c>
      <c r="F7772" s="149" t="s">
        <v>16569</v>
      </c>
      <c r="G7772" s="149" t="s">
        <v>8458</v>
      </c>
      <c r="H7772" s="149" t="s">
        <v>12258</v>
      </c>
      <c r="I7772" s="149" t="s">
        <v>8379</v>
      </c>
    </row>
    <row r="7773" spans="1:9" x14ac:dyDescent="0.2">
      <c r="A7773" s="149" t="s">
        <v>2920</v>
      </c>
      <c r="D7773" s="149" t="s">
        <v>12267</v>
      </c>
      <c r="E7773" s="149">
        <f t="shared" si="121"/>
        <v>40204661</v>
      </c>
      <c r="F7773" s="149" t="s">
        <v>16569</v>
      </c>
      <c r="G7773" s="149" t="s">
        <v>8458</v>
      </c>
      <c r="H7773" s="149" t="s">
        <v>12258</v>
      </c>
      <c r="I7773" s="149" t="s">
        <v>14920</v>
      </c>
    </row>
    <row r="7774" spans="1:9" x14ac:dyDescent="0.2">
      <c r="A7774" s="149" t="s">
        <v>2920</v>
      </c>
      <c r="D7774" s="149" t="s">
        <v>12268</v>
      </c>
      <c r="E7774" s="149">
        <f t="shared" si="121"/>
        <v>40204662</v>
      </c>
      <c r="F7774" s="149" t="s">
        <v>16569</v>
      </c>
      <c r="G7774" s="149" t="s">
        <v>8458</v>
      </c>
      <c r="H7774" s="149" t="s">
        <v>12258</v>
      </c>
      <c r="I7774" s="149" t="s">
        <v>14922</v>
      </c>
    </row>
    <row r="7775" spans="1:9" x14ac:dyDescent="0.2">
      <c r="A7775" s="149" t="s">
        <v>2920</v>
      </c>
      <c r="D7775" s="149" t="s">
        <v>12269</v>
      </c>
      <c r="E7775" s="149">
        <f t="shared" si="121"/>
        <v>40204670</v>
      </c>
      <c r="F7775" s="149" t="s">
        <v>16569</v>
      </c>
      <c r="G7775" s="149" t="s">
        <v>8458</v>
      </c>
      <c r="H7775" s="149" t="s">
        <v>12258</v>
      </c>
      <c r="I7775" s="149" t="s">
        <v>14924</v>
      </c>
    </row>
    <row r="7776" spans="1:9" x14ac:dyDescent="0.2">
      <c r="A7776" s="149" t="s">
        <v>2920</v>
      </c>
      <c r="D7776" s="149" t="s">
        <v>6611</v>
      </c>
      <c r="E7776" s="149">
        <f t="shared" si="121"/>
        <v>40204671</v>
      </c>
      <c r="F7776" s="149" t="s">
        <v>16569</v>
      </c>
      <c r="G7776" s="149" t="s">
        <v>8458</v>
      </c>
      <c r="H7776" s="149" t="s">
        <v>12258</v>
      </c>
      <c r="I7776" s="149" t="s">
        <v>14926</v>
      </c>
    </row>
    <row r="7777" spans="1:9" x14ac:dyDescent="0.2">
      <c r="A7777" s="149" t="s">
        <v>2920</v>
      </c>
      <c r="D7777" s="149" t="s">
        <v>6612</v>
      </c>
      <c r="E7777" s="149">
        <f t="shared" si="121"/>
        <v>40204672</v>
      </c>
      <c r="F7777" s="149" t="s">
        <v>16569</v>
      </c>
      <c r="G7777" s="149" t="s">
        <v>8458</v>
      </c>
      <c r="H7777" s="149" t="s">
        <v>12258</v>
      </c>
      <c r="I7777" s="149" t="s">
        <v>14928</v>
      </c>
    </row>
    <row r="7778" spans="1:9" x14ac:dyDescent="0.2">
      <c r="A7778" s="149" t="s">
        <v>2920</v>
      </c>
      <c r="D7778" s="149" t="s">
        <v>6613</v>
      </c>
      <c r="E7778" s="149">
        <f t="shared" si="121"/>
        <v>40204721</v>
      </c>
      <c r="F7778" s="149" t="s">
        <v>16569</v>
      </c>
      <c r="G7778" s="149" t="s">
        <v>8458</v>
      </c>
      <c r="H7778" s="149" t="s">
        <v>6614</v>
      </c>
      <c r="I7778" s="149" t="s">
        <v>14913</v>
      </c>
    </row>
    <row r="7779" spans="1:9" x14ac:dyDescent="0.2">
      <c r="A7779" s="149" t="s">
        <v>2920</v>
      </c>
      <c r="D7779" s="149" t="s">
        <v>6615</v>
      </c>
      <c r="E7779" s="149">
        <f t="shared" si="121"/>
        <v>40204730</v>
      </c>
      <c r="F7779" s="149" t="s">
        <v>16569</v>
      </c>
      <c r="G7779" s="149" t="s">
        <v>8458</v>
      </c>
      <c r="H7779" s="149" t="s">
        <v>6614</v>
      </c>
      <c r="I7779" s="149" t="s">
        <v>14915</v>
      </c>
    </row>
    <row r="7780" spans="1:9" x14ac:dyDescent="0.2">
      <c r="A7780" s="149" t="s">
        <v>2920</v>
      </c>
      <c r="D7780" s="149" t="s">
        <v>6616</v>
      </c>
      <c r="E7780" s="149">
        <f t="shared" si="121"/>
        <v>40204735</v>
      </c>
      <c r="F7780" s="149" t="s">
        <v>16569</v>
      </c>
      <c r="G7780" s="149" t="s">
        <v>8458</v>
      </c>
      <c r="H7780" s="149" t="s">
        <v>6614</v>
      </c>
      <c r="I7780" s="149" t="s">
        <v>6617</v>
      </c>
    </row>
    <row r="7781" spans="1:9" x14ac:dyDescent="0.2">
      <c r="A7781" s="149" t="s">
        <v>2920</v>
      </c>
      <c r="D7781" s="149" t="s">
        <v>6618</v>
      </c>
      <c r="E7781" s="149">
        <f t="shared" si="121"/>
        <v>40204740</v>
      </c>
      <c r="F7781" s="149" t="s">
        <v>16569</v>
      </c>
      <c r="G7781" s="149" t="s">
        <v>8458</v>
      </c>
      <c r="H7781" s="149" t="s">
        <v>6614</v>
      </c>
      <c r="I7781" s="149" t="s">
        <v>3902</v>
      </c>
    </row>
    <row r="7782" spans="1:9" x14ac:dyDescent="0.2">
      <c r="A7782" s="149" t="s">
        <v>2920</v>
      </c>
      <c r="D7782" s="149" t="s">
        <v>6619</v>
      </c>
      <c r="E7782" s="149">
        <f t="shared" si="121"/>
        <v>40204750</v>
      </c>
      <c r="F7782" s="149" t="s">
        <v>16569</v>
      </c>
      <c r="G7782" s="149" t="s">
        <v>8458</v>
      </c>
      <c r="H7782" s="149" t="s">
        <v>6614</v>
      </c>
      <c r="I7782" s="149" t="s">
        <v>1273</v>
      </c>
    </row>
    <row r="7783" spans="1:9" x14ac:dyDescent="0.2">
      <c r="A7783" s="149" t="s">
        <v>2920</v>
      </c>
      <c r="D7783" s="149" t="s">
        <v>6620</v>
      </c>
      <c r="E7783" s="149">
        <f t="shared" si="121"/>
        <v>40204755</v>
      </c>
      <c r="F7783" s="149" t="s">
        <v>16569</v>
      </c>
      <c r="G7783" s="149" t="s">
        <v>8458</v>
      </c>
      <c r="H7783" s="149" t="s">
        <v>6614</v>
      </c>
      <c r="I7783" s="149" t="s">
        <v>16114</v>
      </c>
    </row>
    <row r="7784" spans="1:9" x14ac:dyDescent="0.2">
      <c r="A7784" s="149" t="s">
        <v>2920</v>
      </c>
      <c r="D7784" s="149" t="s">
        <v>6621</v>
      </c>
      <c r="E7784" s="149">
        <f t="shared" si="121"/>
        <v>40204760</v>
      </c>
      <c r="F7784" s="149" t="s">
        <v>16569</v>
      </c>
      <c r="G7784" s="149" t="s">
        <v>8458</v>
      </c>
      <c r="H7784" s="149" t="s">
        <v>6614</v>
      </c>
      <c r="I7784" s="149" t="s">
        <v>8379</v>
      </c>
    </row>
    <row r="7785" spans="1:9" x14ac:dyDescent="0.2">
      <c r="A7785" s="149" t="s">
        <v>2920</v>
      </c>
      <c r="D7785" s="149" t="s">
        <v>6622</v>
      </c>
      <c r="E7785" s="149">
        <f t="shared" si="121"/>
        <v>40204761</v>
      </c>
      <c r="F7785" s="149" t="s">
        <v>16569</v>
      </c>
      <c r="G7785" s="149" t="s">
        <v>8458</v>
      </c>
      <c r="H7785" s="149" t="s">
        <v>6614</v>
      </c>
      <c r="I7785" s="149" t="s">
        <v>14920</v>
      </c>
    </row>
    <row r="7786" spans="1:9" x14ac:dyDescent="0.2">
      <c r="A7786" s="149" t="s">
        <v>2920</v>
      </c>
      <c r="D7786" s="149" t="s">
        <v>6623</v>
      </c>
      <c r="E7786" s="149">
        <f t="shared" si="121"/>
        <v>40204762</v>
      </c>
      <c r="F7786" s="149" t="s">
        <v>16569</v>
      </c>
      <c r="G7786" s="149" t="s">
        <v>8458</v>
      </c>
      <c r="H7786" s="149" t="s">
        <v>6614</v>
      </c>
      <c r="I7786" s="149" t="s">
        <v>14922</v>
      </c>
    </row>
    <row r="7787" spans="1:9" x14ac:dyDescent="0.2">
      <c r="A7787" s="149" t="s">
        <v>2920</v>
      </c>
      <c r="D7787" s="149" t="s">
        <v>6624</v>
      </c>
      <c r="E7787" s="149">
        <f t="shared" si="121"/>
        <v>40204770</v>
      </c>
      <c r="F7787" s="149" t="s">
        <v>16569</v>
      </c>
      <c r="G7787" s="149" t="s">
        <v>8458</v>
      </c>
      <c r="H7787" s="149" t="s">
        <v>6614</v>
      </c>
      <c r="I7787" s="149" t="s">
        <v>14924</v>
      </c>
    </row>
    <row r="7788" spans="1:9" x14ac:dyDescent="0.2">
      <c r="A7788" s="149" t="s">
        <v>2920</v>
      </c>
      <c r="D7788" s="149" t="s">
        <v>6625</v>
      </c>
      <c r="E7788" s="149">
        <f t="shared" si="121"/>
        <v>40204771</v>
      </c>
      <c r="F7788" s="149" t="s">
        <v>16569</v>
      </c>
      <c r="G7788" s="149" t="s">
        <v>8458</v>
      </c>
      <c r="H7788" s="149" t="s">
        <v>6614</v>
      </c>
      <c r="I7788" s="149" t="s">
        <v>14926</v>
      </c>
    </row>
    <row r="7789" spans="1:9" x14ac:dyDescent="0.2">
      <c r="A7789" s="149" t="s">
        <v>2920</v>
      </c>
      <c r="D7789" s="149" t="s">
        <v>6626</v>
      </c>
      <c r="E7789" s="149">
        <f t="shared" si="121"/>
        <v>40204772</v>
      </c>
      <c r="F7789" s="149" t="s">
        <v>16569</v>
      </c>
      <c r="G7789" s="149" t="s">
        <v>8458</v>
      </c>
      <c r="H7789" s="149" t="s">
        <v>6614</v>
      </c>
      <c r="I7789" s="149" t="s">
        <v>14928</v>
      </c>
    </row>
    <row r="7790" spans="1:9" x14ac:dyDescent="0.2">
      <c r="A7790" s="149" t="s">
        <v>2920</v>
      </c>
      <c r="D7790" s="149" t="s">
        <v>6627</v>
      </c>
      <c r="E7790" s="149">
        <f t="shared" si="121"/>
        <v>40206010</v>
      </c>
      <c r="F7790" s="149" t="s">
        <v>16569</v>
      </c>
      <c r="G7790" s="149" t="s">
        <v>8458</v>
      </c>
      <c r="H7790" s="149" t="s">
        <v>12969</v>
      </c>
      <c r="I7790" s="149" t="s">
        <v>6628</v>
      </c>
    </row>
    <row r="7791" spans="1:9" x14ac:dyDescent="0.2">
      <c r="A7791" s="149" t="s">
        <v>2920</v>
      </c>
      <c r="D7791" s="149" t="s">
        <v>6629</v>
      </c>
      <c r="E7791" s="149">
        <f t="shared" si="121"/>
        <v>40206030</v>
      </c>
      <c r="F7791" s="149" t="s">
        <v>16569</v>
      </c>
      <c r="G7791" s="149" t="s">
        <v>8458</v>
      </c>
      <c r="H7791" s="149" t="s">
        <v>12969</v>
      </c>
      <c r="I7791" s="149" t="s">
        <v>6630</v>
      </c>
    </row>
    <row r="7792" spans="1:9" x14ac:dyDescent="0.2">
      <c r="A7792" s="149" t="s">
        <v>2920</v>
      </c>
      <c r="D7792" s="149" t="s">
        <v>6631</v>
      </c>
      <c r="E7792" s="149">
        <f t="shared" si="121"/>
        <v>40206031</v>
      </c>
      <c r="F7792" s="149" t="s">
        <v>16569</v>
      </c>
      <c r="G7792" s="149" t="s">
        <v>8458</v>
      </c>
      <c r="H7792" s="149" t="s">
        <v>12969</v>
      </c>
      <c r="I7792" s="149" t="s">
        <v>6632</v>
      </c>
    </row>
    <row r="7793" spans="1:9" x14ac:dyDescent="0.2">
      <c r="A7793" s="149" t="s">
        <v>2920</v>
      </c>
      <c r="D7793" s="149" t="s">
        <v>6633</v>
      </c>
      <c r="E7793" s="149">
        <f t="shared" si="121"/>
        <v>40206032</v>
      </c>
      <c r="F7793" s="149" t="s">
        <v>16569</v>
      </c>
      <c r="G7793" s="149" t="s">
        <v>8458</v>
      </c>
      <c r="H7793" s="149" t="s">
        <v>12969</v>
      </c>
      <c r="I7793" s="149" t="s">
        <v>6634</v>
      </c>
    </row>
    <row r="7794" spans="1:9" x14ac:dyDescent="0.2">
      <c r="A7794" s="149" t="s">
        <v>2920</v>
      </c>
      <c r="D7794" s="149" t="s">
        <v>6635</v>
      </c>
      <c r="E7794" s="149">
        <f t="shared" si="121"/>
        <v>40206033</v>
      </c>
      <c r="F7794" s="149" t="s">
        <v>16569</v>
      </c>
      <c r="G7794" s="149" t="s">
        <v>8458</v>
      </c>
      <c r="H7794" s="149" t="s">
        <v>12969</v>
      </c>
      <c r="I7794" s="149" t="s">
        <v>6636</v>
      </c>
    </row>
    <row r="7795" spans="1:9" x14ac:dyDescent="0.2">
      <c r="A7795" s="149" t="s">
        <v>2920</v>
      </c>
      <c r="D7795" s="149" t="s">
        <v>6637</v>
      </c>
      <c r="E7795" s="149">
        <f t="shared" si="121"/>
        <v>40206034</v>
      </c>
      <c r="F7795" s="149" t="s">
        <v>16569</v>
      </c>
      <c r="G7795" s="149" t="s">
        <v>8458</v>
      </c>
      <c r="H7795" s="149" t="s">
        <v>12969</v>
      </c>
      <c r="I7795" s="149" t="s">
        <v>6638</v>
      </c>
    </row>
    <row r="7796" spans="1:9" x14ac:dyDescent="0.2">
      <c r="A7796" s="149" t="s">
        <v>2920</v>
      </c>
      <c r="D7796" s="149" t="s">
        <v>6639</v>
      </c>
      <c r="E7796" s="149">
        <f t="shared" si="121"/>
        <v>40206035</v>
      </c>
      <c r="F7796" s="149" t="s">
        <v>16569</v>
      </c>
      <c r="G7796" s="149" t="s">
        <v>8458</v>
      </c>
      <c r="H7796" s="149" t="s">
        <v>12969</v>
      </c>
      <c r="I7796" s="149" t="s">
        <v>6640</v>
      </c>
    </row>
    <row r="7797" spans="1:9" x14ac:dyDescent="0.2">
      <c r="A7797" s="149" t="s">
        <v>2920</v>
      </c>
      <c r="D7797" s="149" t="s">
        <v>6641</v>
      </c>
      <c r="E7797" s="149">
        <f t="shared" si="121"/>
        <v>40206050</v>
      </c>
      <c r="F7797" s="149" t="s">
        <v>16569</v>
      </c>
      <c r="G7797" s="149" t="s">
        <v>8458</v>
      </c>
      <c r="H7797" s="149" t="s">
        <v>12969</v>
      </c>
      <c r="I7797" s="149" t="s">
        <v>14924</v>
      </c>
    </row>
    <row r="7798" spans="1:9" x14ac:dyDescent="0.2">
      <c r="A7798" s="149" t="s">
        <v>2920</v>
      </c>
      <c r="D7798" s="149" t="s">
        <v>6642</v>
      </c>
      <c r="E7798" s="149">
        <f t="shared" si="121"/>
        <v>40280001</v>
      </c>
      <c r="F7798" s="149" t="s">
        <v>16569</v>
      </c>
      <c r="G7798" s="149" t="s">
        <v>8458</v>
      </c>
      <c r="H7798" s="149" t="s">
        <v>3301</v>
      </c>
      <c r="I7798" s="149" t="s">
        <v>3301</v>
      </c>
    </row>
    <row r="7799" spans="1:9" x14ac:dyDescent="0.2">
      <c r="A7799" s="149" t="s">
        <v>2920</v>
      </c>
      <c r="D7799" s="149" t="s">
        <v>6643</v>
      </c>
      <c r="E7799" s="149">
        <f t="shared" si="121"/>
        <v>40282001</v>
      </c>
      <c r="F7799" s="149" t="s">
        <v>16569</v>
      </c>
      <c r="G7799" s="149" t="s">
        <v>8458</v>
      </c>
      <c r="H7799" s="149" t="s">
        <v>3303</v>
      </c>
      <c r="I7799" s="149" t="s">
        <v>3304</v>
      </c>
    </row>
    <row r="7800" spans="1:9" x14ac:dyDescent="0.2">
      <c r="A7800" s="149" t="s">
        <v>2920</v>
      </c>
      <c r="D7800" s="149" t="s">
        <v>6644</v>
      </c>
      <c r="E7800" s="149">
        <f t="shared" si="121"/>
        <v>40282002</v>
      </c>
      <c r="F7800" s="149" t="s">
        <v>16569</v>
      </c>
      <c r="G7800" s="149" t="s">
        <v>8458</v>
      </c>
      <c r="H7800" s="149" t="s">
        <v>3303</v>
      </c>
      <c r="I7800" s="149" t="s">
        <v>3306</v>
      </c>
    </row>
    <row r="7801" spans="1:9" x14ac:dyDescent="0.2">
      <c r="A7801" s="149" t="s">
        <v>2920</v>
      </c>
      <c r="D7801" s="149" t="s">
        <v>6645</v>
      </c>
      <c r="E7801" s="149">
        <f t="shared" si="121"/>
        <v>40282501</v>
      </c>
      <c r="F7801" s="149" t="s">
        <v>16569</v>
      </c>
      <c r="G7801" s="149" t="s">
        <v>8458</v>
      </c>
      <c r="H7801" s="149" t="s">
        <v>3308</v>
      </c>
      <c r="I7801" s="149" t="s">
        <v>6646</v>
      </c>
    </row>
    <row r="7802" spans="1:9" x14ac:dyDescent="0.2">
      <c r="A7802" s="149" t="s">
        <v>2920</v>
      </c>
      <c r="D7802" s="149" t="s">
        <v>6647</v>
      </c>
      <c r="E7802" s="149">
        <f t="shared" si="121"/>
        <v>40282599</v>
      </c>
      <c r="F7802" s="149" t="s">
        <v>16569</v>
      </c>
      <c r="G7802" s="149" t="s">
        <v>8458</v>
      </c>
      <c r="H7802" s="149" t="s">
        <v>3308</v>
      </c>
      <c r="I7802" s="149" t="s">
        <v>3309</v>
      </c>
    </row>
    <row r="7803" spans="1:9" x14ac:dyDescent="0.2">
      <c r="A7803" s="149" t="s">
        <v>2920</v>
      </c>
      <c r="D7803" s="149" t="s">
        <v>6648</v>
      </c>
      <c r="E7803" s="149">
        <f t="shared" si="121"/>
        <v>40288801</v>
      </c>
      <c r="F7803" s="149" t="s">
        <v>16569</v>
      </c>
      <c r="G7803" s="149" t="s">
        <v>8458</v>
      </c>
      <c r="H7803" s="149" t="s">
        <v>6493</v>
      </c>
      <c r="I7803" s="149" t="s">
        <v>8831</v>
      </c>
    </row>
    <row r="7804" spans="1:9" x14ac:dyDescent="0.2">
      <c r="A7804" s="149" t="s">
        <v>2920</v>
      </c>
      <c r="D7804" s="149" t="s">
        <v>6649</v>
      </c>
      <c r="E7804" s="149">
        <f t="shared" si="121"/>
        <v>40288802</v>
      </c>
      <c r="F7804" s="149" t="s">
        <v>16569</v>
      </c>
      <c r="G7804" s="149" t="s">
        <v>8458</v>
      </c>
      <c r="H7804" s="149" t="s">
        <v>6493</v>
      </c>
      <c r="I7804" s="149" t="s">
        <v>8831</v>
      </c>
    </row>
    <row r="7805" spans="1:9" x14ac:dyDescent="0.2">
      <c r="A7805" s="149" t="s">
        <v>2920</v>
      </c>
      <c r="D7805" s="149" t="s">
        <v>6650</v>
      </c>
      <c r="E7805" s="149">
        <f t="shared" si="121"/>
        <v>40288803</v>
      </c>
      <c r="F7805" s="149" t="s">
        <v>16569</v>
      </c>
      <c r="G7805" s="149" t="s">
        <v>8458</v>
      </c>
      <c r="H7805" s="149" t="s">
        <v>6493</v>
      </c>
      <c r="I7805" s="149" t="s">
        <v>8831</v>
      </c>
    </row>
    <row r="7806" spans="1:9" x14ac:dyDescent="0.2">
      <c r="A7806" s="149" t="s">
        <v>2920</v>
      </c>
      <c r="D7806" s="149" t="s">
        <v>6651</v>
      </c>
      <c r="E7806" s="149">
        <f t="shared" si="121"/>
        <v>40288804</v>
      </c>
      <c r="F7806" s="149" t="s">
        <v>16569</v>
      </c>
      <c r="G7806" s="149" t="s">
        <v>8458</v>
      </c>
      <c r="H7806" s="149" t="s">
        <v>6493</v>
      </c>
      <c r="I7806" s="149" t="s">
        <v>8831</v>
      </c>
    </row>
    <row r="7807" spans="1:9" x14ac:dyDescent="0.2">
      <c r="A7807" s="149" t="s">
        <v>2920</v>
      </c>
      <c r="D7807" s="149" t="s">
        <v>6652</v>
      </c>
      <c r="E7807" s="149">
        <f t="shared" si="121"/>
        <v>40288805</v>
      </c>
      <c r="F7807" s="149" t="s">
        <v>16569</v>
      </c>
      <c r="G7807" s="149" t="s">
        <v>8458</v>
      </c>
      <c r="H7807" s="149" t="s">
        <v>6493</v>
      </c>
      <c r="I7807" s="149" t="s">
        <v>8831</v>
      </c>
    </row>
    <row r="7808" spans="1:9" x14ac:dyDescent="0.2">
      <c r="A7808" s="149" t="s">
        <v>2920</v>
      </c>
      <c r="D7808" s="149" t="s">
        <v>6653</v>
      </c>
      <c r="E7808" s="149">
        <f t="shared" si="121"/>
        <v>40288821</v>
      </c>
      <c r="F7808" s="149" t="s">
        <v>16569</v>
      </c>
      <c r="G7808" s="149" t="s">
        <v>8458</v>
      </c>
      <c r="H7808" s="149" t="s">
        <v>6493</v>
      </c>
      <c r="I7808" s="149" t="s">
        <v>6654</v>
      </c>
    </row>
    <row r="7809" spans="1:9" x14ac:dyDescent="0.2">
      <c r="A7809" s="149" t="s">
        <v>2920</v>
      </c>
      <c r="D7809" s="149" t="s">
        <v>6655</v>
      </c>
      <c r="E7809" s="149">
        <f t="shared" si="121"/>
        <v>40288822</v>
      </c>
      <c r="F7809" s="149" t="s">
        <v>16569</v>
      </c>
      <c r="G7809" s="149" t="s">
        <v>8458</v>
      </c>
      <c r="H7809" s="149" t="s">
        <v>6493</v>
      </c>
      <c r="I7809" s="149" t="s">
        <v>4435</v>
      </c>
    </row>
    <row r="7810" spans="1:9" x14ac:dyDescent="0.2">
      <c r="A7810" s="149" t="s">
        <v>2920</v>
      </c>
      <c r="D7810" s="149" t="s">
        <v>6656</v>
      </c>
      <c r="E7810" s="149">
        <f t="shared" ref="E7810:E7873" si="122">VALUE(D7810)</f>
        <v>40288823</v>
      </c>
      <c r="F7810" s="149" t="s">
        <v>16569</v>
      </c>
      <c r="G7810" s="149" t="s">
        <v>8458</v>
      </c>
      <c r="H7810" s="149" t="s">
        <v>6493</v>
      </c>
      <c r="I7810" s="149" t="s">
        <v>9540</v>
      </c>
    </row>
    <row r="7811" spans="1:9" x14ac:dyDescent="0.2">
      <c r="A7811" s="149" t="s">
        <v>2920</v>
      </c>
      <c r="D7811" s="149" t="s">
        <v>9541</v>
      </c>
      <c r="E7811" s="149">
        <f t="shared" si="122"/>
        <v>40288824</v>
      </c>
      <c r="F7811" s="149" t="s">
        <v>16569</v>
      </c>
      <c r="G7811" s="149" t="s">
        <v>8458</v>
      </c>
      <c r="H7811" s="149" t="s">
        <v>6493</v>
      </c>
      <c r="I7811" s="149" t="s">
        <v>9542</v>
      </c>
    </row>
    <row r="7812" spans="1:9" x14ac:dyDescent="0.2">
      <c r="A7812" s="149" t="s">
        <v>2920</v>
      </c>
      <c r="D7812" s="149" t="s">
        <v>9543</v>
      </c>
      <c r="E7812" s="149">
        <f t="shared" si="122"/>
        <v>40290011</v>
      </c>
      <c r="F7812" s="149" t="s">
        <v>16569</v>
      </c>
      <c r="G7812" s="149" t="s">
        <v>8458</v>
      </c>
      <c r="H7812" s="149" t="s">
        <v>2947</v>
      </c>
      <c r="I7812" s="149" t="s">
        <v>9544</v>
      </c>
    </row>
    <row r="7813" spans="1:9" x14ac:dyDescent="0.2">
      <c r="A7813" s="149" t="s">
        <v>2920</v>
      </c>
      <c r="D7813" s="149" t="s">
        <v>9545</v>
      </c>
      <c r="E7813" s="149">
        <f t="shared" si="122"/>
        <v>40290012</v>
      </c>
      <c r="F7813" s="149" t="s">
        <v>16569</v>
      </c>
      <c r="G7813" s="149" t="s">
        <v>8458</v>
      </c>
      <c r="H7813" s="149" t="s">
        <v>2947</v>
      </c>
      <c r="I7813" s="149" t="s">
        <v>9546</v>
      </c>
    </row>
    <row r="7814" spans="1:9" x14ac:dyDescent="0.2">
      <c r="A7814" s="149" t="s">
        <v>2920</v>
      </c>
      <c r="D7814" s="149" t="s">
        <v>9547</v>
      </c>
      <c r="E7814" s="149">
        <f t="shared" si="122"/>
        <v>40290013</v>
      </c>
      <c r="F7814" s="149" t="s">
        <v>16569</v>
      </c>
      <c r="G7814" s="149" t="s">
        <v>8458</v>
      </c>
      <c r="H7814" s="149" t="s">
        <v>2947</v>
      </c>
      <c r="I7814" s="149" t="s">
        <v>9548</v>
      </c>
    </row>
    <row r="7815" spans="1:9" x14ac:dyDescent="0.2">
      <c r="A7815" s="149" t="s">
        <v>2920</v>
      </c>
      <c r="D7815" s="149" t="s">
        <v>9549</v>
      </c>
      <c r="E7815" s="149">
        <f t="shared" si="122"/>
        <v>40290023</v>
      </c>
      <c r="F7815" s="149" t="s">
        <v>16569</v>
      </c>
      <c r="G7815" s="149" t="s">
        <v>8458</v>
      </c>
      <c r="H7815" s="149" t="s">
        <v>2947</v>
      </c>
      <c r="I7815" s="149" t="s">
        <v>5926</v>
      </c>
    </row>
    <row r="7816" spans="1:9" x14ac:dyDescent="0.2">
      <c r="A7816" s="149" t="s">
        <v>2920</v>
      </c>
      <c r="D7816" s="149" t="s">
        <v>9550</v>
      </c>
      <c r="E7816" s="149">
        <f t="shared" si="122"/>
        <v>40299995</v>
      </c>
      <c r="F7816" s="149" t="s">
        <v>16569</v>
      </c>
      <c r="G7816" s="149" t="s">
        <v>8458</v>
      </c>
      <c r="H7816" s="149" t="s">
        <v>10410</v>
      </c>
      <c r="I7816" s="149" t="s">
        <v>8831</v>
      </c>
    </row>
    <row r="7817" spans="1:9" x14ac:dyDescent="0.2">
      <c r="A7817" s="149" t="s">
        <v>2920</v>
      </c>
      <c r="D7817" s="149" t="s">
        <v>9551</v>
      </c>
      <c r="E7817" s="149">
        <f t="shared" si="122"/>
        <v>40299996</v>
      </c>
      <c r="F7817" s="149" t="s">
        <v>16569</v>
      </c>
      <c r="G7817" s="149" t="s">
        <v>8458</v>
      </c>
      <c r="H7817" s="149" t="s">
        <v>10410</v>
      </c>
      <c r="I7817" s="149" t="s">
        <v>8831</v>
      </c>
    </row>
    <row r="7818" spans="1:9" x14ac:dyDescent="0.2">
      <c r="A7818" s="149" t="s">
        <v>2920</v>
      </c>
      <c r="D7818" s="149" t="s">
        <v>9552</v>
      </c>
      <c r="E7818" s="149">
        <f t="shared" si="122"/>
        <v>40299997</v>
      </c>
      <c r="F7818" s="149" t="s">
        <v>16569</v>
      </c>
      <c r="G7818" s="149" t="s">
        <v>8458</v>
      </c>
      <c r="H7818" s="149" t="s">
        <v>10410</v>
      </c>
      <c r="I7818" s="149" t="s">
        <v>8831</v>
      </c>
    </row>
    <row r="7819" spans="1:9" x14ac:dyDescent="0.2">
      <c r="A7819" s="149" t="s">
        <v>2920</v>
      </c>
      <c r="D7819" s="149" t="s">
        <v>9553</v>
      </c>
      <c r="E7819" s="149">
        <f t="shared" si="122"/>
        <v>40299998</v>
      </c>
      <c r="F7819" s="149" t="s">
        <v>16569</v>
      </c>
      <c r="G7819" s="149" t="s">
        <v>8458</v>
      </c>
      <c r="H7819" s="149" t="s">
        <v>10410</v>
      </c>
      <c r="I7819" s="149" t="s">
        <v>8831</v>
      </c>
    </row>
    <row r="7820" spans="1:9" x14ac:dyDescent="0.2">
      <c r="A7820" s="149" t="s">
        <v>2920</v>
      </c>
      <c r="D7820" s="149" t="s">
        <v>9554</v>
      </c>
      <c r="E7820" s="149">
        <f t="shared" si="122"/>
        <v>40299999</v>
      </c>
      <c r="F7820" s="149" t="s">
        <v>16569</v>
      </c>
      <c r="G7820" s="149" t="s">
        <v>8458</v>
      </c>
      <c r="H7820" s="149" t="s">
        <v>10410</v>
      </c>
      <c r="I7820" s="149" t="s">
        <v>10012</v>
      </c>
    </row>
    <row r="7821" spans="1:9" x14ac:dyDescent="0.2">
      <c r="A7821" s="149" t="s">
        <v>2920</v>
      </c>
      <c r="D7821" s="149" t="s">
        <v>9555</v>
      </c>
      <c r="E7821" s="149">
        <f t="shared" si="122"/>
        <v>40300101</v>
      </c>
      <c r="F7821" s="149" t="s">
        <v>16569</v>
      </c>
      <c r="G7821" s="149" t="s">
        <v>9556</v>
      </c>
      <c r="H7821" s="149" t="s">
        <v>9557</v>
      </c>
      <c r="I7821" s="149" t="s">
        <v>9558</v>
      </c>
    </row>
    <row r="7822" spans="1:9" x14ac:dyDescent="0.2">
      <c r="A7822" s="149" t="s">
        <v>2920</v>
      </c>
      <c r="D7822" s="149" t="s">
        <v>9559</v>
      </c>
      <c r="E7822" s="149">
        <f t="shared" si="122"/>
        <v>40300102</v>
      </c>
      <c r="F7822" s="149" t="s">
        <v>16569</v>
      </c>
      <c r="G7822" s="149" t="s">
        <v>9556</v>
      </c>
      <c r="H7822" s="149" t="s">
        <v>9557</v>
      </c>
      <c r="I7822" s="149" t="s">
        <v>9560</v>
      </c>
    </row>
    <row r="7823" spans="1:9" x14ac:dyDescent="0.2">
      <c r="A7823" s="149" t="s">
        <v>2920</v>
      </c>
      <c r="D7823" s="149" t="s">
        <v>9561</v>
      </c>
      <c r="E7823" s="149">
        <f t="shared" si="122"/>
        <v>40300103</v>
      </c>
      <c r="F7823" s="149" t="s">
        <v>16569</v>
      </c>
      <c r="G7823" s="149" t="s">
        <v>9556</v>
      </c>
      <c r="H7823" s="149" t="s">
        <v>9557</v>
      </c>
      <c r="I7823" s="149" t="s">
        <v>9558</v>
      </c>
    </row>
    <row r="7824" spans="1:9" x14ac:dyDescent="0.2">
      <c r="A7824" s="149" t="s">
        <v>2920</v>
      </c>
      <c r="D7824" s="149" t="s">
        <v>9562</v>
      </c>
      <c r="E7824" s="149">
        <f t="shared" si="122"/>
        <v>40300104</v>
      </c>
      <c r="F7824" s="149" t="s">
        <v>16569</v>
      </c>
      <c r="G7824" s="149" t="s">
        <v>9556</v>
      </c>
      <c r="H7824" s="149" t="s">
        <v>9557</v>
      </c>
      <c r="I7824" s="149" t="s">
        <v>9560</v>
      </c>
    </row>
    <row r="7825" spans="1:12" x14ac:dyDescent="0.2">
      <c r="A7825" s="149" t="s">
        <v>2920</v>
      </c>
      <c r="D7825" s="149" t="s">
        <v>9563</v>
      </c>
      <c r="E7825" s="149">
        <f t="shared" si="122"/>
        <v>40300105</v>
      </c>
      <c r="F7825" s="149" t="s">
        <v>16569</v>
      </c>
      <c r="G7825" s="149" t="s">
        <v>9556</v>
      </c>
      <c r="H7825" s="149" t="s">
        <v>9557</v>
      </c>
      <c r="I7825" s="149" t="s">
        <v>9564</v>
      </c>
    </row>
    <row r="7826" spans="1:12" x14ac:dyDescent="0.2">
      <c r="A7826" s="149" t="s">
        <v>2920</v>
      </c>
      <c r="D7826" s="149" t="s">
        <v>9565</v>
      </c>
      <c r="E7826" s="149">
        <f t="shared" si="122"/>
        <v>40300106</v>
      </c>
      <c r="F7826" s="149" t="s">
        <v>16569</v>
      </c>
      <c r="G7826" s="149" t="s">
        <v>9556</v>
      </c>
      <c r="H7826" s="149" t="s">
        <v>9557</v>
      </c>
      <c r="I7826" s="149" t="s">
        <v>9566</v>
      </c>
    </row>
    <row r="7827" spans="1:12" x14ac:dyDescent="0.2">
      <c r="A7827" s="149" t="s">
        <v>2920</v>
      </c>
      <c r="D7827" s="149" t="s">
        <v>9567</v>
      </c>
      <c r="E7827" s="149">
        <f t="shared" si="122"/>
        <v>40300107</v>
      </c>
      <c r="F7827" s="149" t="s">
        <v>16569</v>
      </c>
      <c r="G7827" s="149" t="s">
        <v>9556</v>
      </c>
      <c r="H7827" s="149" t="s">
        <v>9557</v>
      </c>
      <c r="I7827" s="149" t="s">
        <v>9568</v>
      </c>
    </row>
    <row r="7828" spans="1:12" x14ac:dyDescent="0.2">
      <c r="A7828" s="149" t="s">
        <v>2920</v>
      </c>
      <c r="D7828" s="149" t="s">
        <v>9569</v>
      </c>
      <c r="E7828" s="149">
        <f t="shared" si="122"/>
        <v>40300108</v>
      </c>
      <c r="F7828" s="149" t="s">
        <v>16569</v>
      </c>
      <c r="G7828" s="149" t="s">
        <v>9556</v>
      </c>
      <c r="H7828" s="149" t="s">
        <v>9557</v>
      </c>
      <c r="I7828" s="149" t="s">
        <v>9570</v>
      </c>
    </row>
    <row r="7829" spans="1:12" x14ac:dyDescent="0.2">
      <c r="A7829" s="149" t="s">
        <v>2920</v>
      </c>
      <c r="D7829" s="149" t="s">
        <v>9571</v>
      </c>
      <c r="E7829" s="149">
        <f t="shared" si="122"/>
        <v>40300109</v>
      </c>
      <c r="F7829" s="149" t="s">
        <v>16569</v>
      </c>
      <c r="G7829" s="149" t="s">
        <v>9556</v>
      </c>
      <c r="H7829" s="149" t="s">
        <v>9557</v>
      </c>
      <c r="I7829" s="149" t="s">
        <v>9572</v>
      </c>
    </row>
    <row r="7830" spans="1:12" x14ac:dyDescent="0.2">
      <c r="A7830" s="149" t="s">
        <v>2920</v>
      </c>
      <c r="D7830" s="149" t="s">
        <v>9573</v>
      </c>
      <c r="E7830" s="149">
        <f t="shared" si="122"/>
        <v>40300110</v>
      </c>
      <c r="F7830" s="149" t="s">
        <v>16569</v>
      </c>
      <c r="G7830" s="149" t="s">
        <v>9556</v>
      </c>
      <c r="H7830" s="149" t="s">
        <v>9557</v>
      </c>
      <c r="I7830" s="149" t="s">
        <v>9574</v>
      </c>
    </row>
    <row r="7831" spans="1:12" x14ac:dyDescent="0.2">
      <c r="A7831" s="149" t="s">
        <v>2920</v>
      </c>
      <c r="D7831" s="149" t="s">
        <v>9575</v>
      </c>
      <c r="E7831" s="149">
        <f t="shared" si="122"/>
        <v>40300111</v>
      </c>
      <c r="F7831" s="149" t="s">
        <v>16569</v>
      </c>
      <c r="G7831" s="149" t="s">
        <v>9556</v>
      </c>
      <c r="H7831" s="149" t="s">
        <v>9557</v>
      </c>
      <c r="I7831" s="149" t="s">
        <v>9576</v>
      </c>
      <c r="K7831" s="151"/>
      <c r="L7831" s="149"/>
    </row>
    <row r="7832" spans="1:12" x14ac:dyDescent="0.2">
      <c r="A7832" s="149" t="s">
        <v>2920</v>
      </c>
      <c r="D7832" s="149" t="s">
        <v>9577</v>
      </c>
      <c r="E7832" s="149">
        <f t="shared" si="122"/>
        <v>40300112</v>
      </c>
      <c r="F7832" s="149" t="s">
        <v>16569</v>
      </c>
      <c r="G7832" s="149" t="s">
        <v>9556</v>
      </c>
      <c r="H7832" s="149" t="s">
        <v>9557</v>
      </c>
      <c r="I7832" s="149" t="s">
        <v>9578</v>
      </c>
      <c r="K7832" s="151"/>
      <c r="L7832" s="149"/>
    </row>
    <row r="7833" spans="1:12" x14ac:dyDescent="0.2">
      <c r="A7833" s="149" t="s">
        <v>2920</v>
      </c>
      <c r="D7833" s="149" t="s">
        <v>9579</v>
      </c>
      <c r="E7833" s="149">
        <f t="shared" si="122"/>
        <v>40300113</v>
      </c>
      <c r="F7833" s="149" t="s">
        <v>16569</v>
      </c>
      <c r="G7833" s="149" t="s">
        <v>9556</v>
      </c>
      <c r="H7833" s="149" t="s">
        <v>9557</v>
      </c>
      <c r="I7833" s="149" t="s">
        <v>9580</v>
      </c>
    </row>
    <row r="7834" spans="1:12" x14ac:dyDescent="0.2">
      <c r="A7834" s="149" t="s">
        <v>2920</v>
      </c>
      <c r="D7834" s="149" t="s">
        <v>9581</v>
      </c>
      <c r="E7834" s="149">
        <f t="shared" si="122"/>
        <v>40300114</v>
      </c>
      <c r="F7834" s="149" t="s">
        <v>16569</v>
      </c>
      <c r="G7834" s="149" t="s">
        <v>9556</v>
      </c>
      <c r="H7834" s="149" t="s">
        <v>9557</v>
      </c>
      <c r="I7834" s="149" t="s">
        <v>9582</v>
      </c>
    </row>
    <row r="7835" spans="1:12" x14ac:dyDescent="0.2">
      <c r="A7835" s="149" t="s">
        <v>2920</v>
      </c>
      <c r="D7835" s="149" t="s">
        <v>9583</v>
      </c>
      <c r="E7835" s="149">
        <f t="shared" si="122"/>
        <v>40300115</v>
      </c>
      <c r="F7835" s="149" t="s">
        <v>16569</v>
      </c>
      <c r="G7835" s="149" t="s">
        <v>9556</v>
      </c>
      <c r="H7835" s="149" t="s">
        <v>9557</v>
      </c>
      <c r="I7835" s="149" t="s">
        <v>9584</v>
      </c>
      <c r="K7835" s="151"/>
      <c r="L7835" s="149"/>
    </row>
    <row r="7836" spans="1:12" x14ac:dyDescent="0.2">
      <c r="A7836" s="149" t="s">
        <v>2920</v>
      </c>
      <c r="D7836" s="149" t="s">
        <v>9585</v>
      </c>
      <c r="E7836" s="149">
        <f t="shared" si="122"/>
        <v>40300116</v>
      </c>
      <c r="F7836" s="149" t="s">
        <v>16569</v>
      </c>
      <c r="G7836" s="149" t="s">
        <v>9556</v>
      </c>
      <c r="H7836" s="149" t="s">
        <v>9557</v>
      </c>
      <c r="I7836" s="149" t="s">
        <v>9586</v>
      </c>
    </row>
    <row r="7837" spans="1:12" x14ac:dyDescent="0.2">
      <c r="A7837" s="149" t="s">
        <v>2920</v>
      </c>
      <c r="D7837" s="149" t="s">
        <v>9587</v>
      </c>
      <c r="E7837" s="149">
        <f t="shared" si="122"/>
        <v>40300150</v>
      </c>
      <c r="F7837" s="149" t="s">
        <v>16569</v>
      </c>
      <c r="G7837" s="149" t="s">
        <v>9556</v>
      </c>
      <c r="H7837" s="149" t="s">
        <v>9557</v>
      </c>
      <c r="I7837" s="149" t="s">
        <v>9564</v>
      </c>
    </row>
    <row r="7838" spans="1:12" x14ac:dyDescent="0.2">
      <c r="A7838" s="149" t="s">
        <v>2920</v>
      </c>
      <c r="D7838" s="149" t="s">
        <v>9588</v>
      </c>
      <c r="E7838" s="149">
        <f t="shared" si="122"/>
        <v>40300151</v>
      </c>
      <c r="F7838" s="149" t="s">
        <v>16569</v>
      </c>
      <c r="G7838" s="149" t="s">
        <v>9556</v>
      </c>
      <c r="H7838" s="149" t="s">
        <v>9557</v>
      </c>
      <c r="I7838" s="149" t="s">
        <v>9566</v>
      </c>
    </row>
    <row r="7839" spans="1:12" x14ac:dyDescent="0.2">
      <c r="A7839" s="149" t="s">
        <v>2920</v>
      </c>
      <c r="D7839" s="149" t="s">
        <v>9589</v>
      </c>
      <c r="E7839" s="149">
        <f t="shared" si="122"/>
        <v>40300152</v>
      </c>
      <c r="F7839" s="149" t="s">
        <v>16569</v>
      </c>
      <c r="G7839" s="149" t="s">
        <v>9556</v>
      </c>
      <c r="H7839" s="149" t="s">
        <v>9557</v>
      </c>
      <c r="I7839" s="149" t="s">
        <v>9568</v>
      </c>
    </row>
    <row r="7840" spans="1:12" x14ac:dyDescent="0.2">
      <c r="A7840" s="149" t="s">
        <v>2920</v>
      </c>
      <c r="D7840" s="149" t="s">
        <v>9590</v>
      </c>
      <c r="E7840" s="149">
        <f t="shared" si="122"/>
        <v>40300153</v>
      </c>
      <c r="F7840" s="149" t="s">
        <v>16569</v>
      </c>
      <c r="G7840" s="149" t="s">
        <v>9556</v>
      </c>
      <c r="H7840" s="149" t="s">
        <v>9557</v>
      </c>
      <c r="I7840" s="149" t="s">
        <v>9570</v>
      </c>
    </row>
    <row r="7841" spans="1:12" x14ac:dyDescent="0.2">
      <c r="A7841" s="149" t="s">
        <v>2920</v>
      </c>
      <c r="D7841" s="149" t="s">
        <v>9591</v>
      </c>
      <c r="E7841" s="149">
        <f t="shared" si="122"/>
        <v>40300154</v>
      </c>
      <c r="F7841" s="149" t="s">
        <v>16569</v>
      </c>
      <c r="G7841" s="149" t="s">
        <v>9556</v>
      </c>
      <c r="H7841" s="149" t="s">
        <v>9557</v>
      </c>
      <c r="I7841" s="149" t="s">
        <v>9572</v>
      </c>
    </row>
    <row r="7842" spans="1:12" x14ac:dyDescent="0.2">
      <c r="A7842" s="149" t="s">
        <v>2920</v>
      </c>
      <c r="D7842" s="149" t="s">
        <v>9592</v>
      </c>
      <c r="E7842" s="149">
        <f t="shared" si="122"/>
        <v>40300155</v>
      </c>
      <c r="F7842" s="149" t="s">
        <v>16569</v>
      </c>
      <c r="G7842" s="149" t="s">
        <v>9556</v>
      </c>
      <c r="H7842" s="149" t="s">
        <v>9557</v>
      </c>
      <c r="I7842" s="149" t="s">
        <v>9574</v>
      </c>
    </row>
    <row r="7843" spans="1:12" x14ac:dyDescent="0.2">
      <c r="A7843" s="149" t="s">
        <v>2920</v>
      </c>
      <c r="D7843" s="149" t="s">
        <v>9593</v>
      </c>
      <c r="E7843" s="149">
        <f t="shared" si="122"/>
        <v>40300156</v>
      </c>
      <c r="F7843" s="149" t="s">
        <v>16569</v>
      </c>
      <c r="G7843" s="149" t="s">
        <v>9556</v>
      </c>
      <c r="H7843" s="149" t="s">
        <v>9557</v>
      </c>
      <c r="I7843" s="149" t="s">
        <v>9576</v>
      </c>
      <c r="K7843" s="151"/>
      <c r="L7843" s="149"/>
    </row>
    <row r="7844" spans="1:12" x14ac:dyDescent="0.2">
      <c r="A7844" s="149" t="s">
        <v>2920</v>
      </c>
      <c r="D7844" s="149" t="s">
        <v>9594</v>
      </c>
      <c r="E7844" s="149">
        <f t="shared" si="122"/>
        <v>40300157</v>
      </c>
      <c r="F7844" s="149" t="s">
        <v>16569</v>
      </c>
      <c r="G7844" s="149" t="s">
        <v>9556</v>
      </c>
      <c r="H7844" s="149" t="s">
        <v>9557</v>
      </c>
      <c r="I7844" s="149" t="s">
        <v>9578</v>
      </c>
      <c r="K7844" s="151"/>
      <c r="L7844" s="149"/>
    </row>
    <row r="7845" spans="1:12" x14ac:dyDescent="0.2">
      <c r="A7845" s="149" t="s">
        <v>2920</v>
      </c>
      <c r="D7845" s="149" t="s">
        <v>9595</v>
      </c>
      <c r="E7845" s="149">
        <f t="shared" si="122"/>
        <v>40300158</v>
      </c>
      <c r="F7845" s="149" t="s">
        <v>16569</v>
      </c>
      <c r="G7845" s="149" t="s">
        <v>9556</v>
      </c>
      <c r="H7845" s="149" t="s">
        <v>9557</v>
      </c>
      <c r="I7845" s="149" t="s">
        <v>9580</v>
      </c>
    </row>
    <row r="7846" spans="1:12" x14ac:dyDescent="0.2">
      <c r="A7846" s="149" t="s">
        <v>2920</v>
      </c>
      <c r="D7846" s="149" t="s">
        <v>9596</v>
      </c>
      <c r="E7846" s="149">
        <f t="shared" si="122"/>
        <v>40300159</v>
      </c>
      <c r="F7846" s="149" t="s">
        <v>16569</v>
      </c>
      <c r="G7846" s="149" t="s">
        <v>9556</v>
      </c>
      <c r="H7846" s="149" t="s">
        <v>9557</v>
      </c>
      <c r="I7846" s="149" t="s">
        <v>9582</v>
      </c>
    </row>
    <row r="7847" spans="1:12" x14ac:dyDescent="0.2">
      <c r="A7847" s="149" t="s">
        <v>2920</v>
      </c>
      <c r="D7847" s="149" t="s">
        <v>9597</v>
      </c>
      <c r="E7847" s="149">
        <f t="shared" si="122"/>
        <v>40300160</v>
      </c>
      <c r="F7847" s="149" t="s">
        <v>16569</v>
      </c>
      <c r="G7847" s="149" t="s">
        <v>9556</v>
      </c>
      <c r="H7847" s="149" t="s">
        <v>9557</v>
      </c>
      <c r="I7847" s="149" t="s">
        <v>9584</v>
      </c>
      <c r="K7847" s="151"/>
      <c r="L7847" s="149"/>
    </row>
    <row r="7848" spans="1:12" x14ac:dyDescent="0.2">
      <c r="A7848" s="149" t="s">
        <v>2920</v>
      </c>
      <c r="D7848" s="149" t="s">
        <v>9598</v>
      </c>
      <c r="E7848" s="149">
        <f t="shared" si="122"/>
        <v>40300161</v>
      </c>
      <c r="F7848" s="149" t="s">
        <v>16569</v>
      </c>
      <c r="G7848" s="149" t="s">
        <v>9556</v>
      </c>
      <c r="H7848" s="149" t="s">
        <v>9557</v>
      </c>
      <c r="I7848" s="149" t="s">
        <v>9586</v>
      </c>
    </row>
    <row r="7849" spans="1:12" x14ac:dyDescent="0.2">
      <c r="A7849" s="149" t="s">
        <v>2920</v>
      </c>
      <c r="D7849" s="149" t="s">
        <v>9599</v>
      </c>
      <c r="E7849" s="149">
        <f t="shared" si="122"/>
        <v>40300198</v>
      </c>
      <c r="F7849" s="149" t="s">
        <v>16569</v>
      </c>
      <c r="G7849" s="149" t="s">
        <v>9556</v>
      </c>
      <c r="H7849" s="149" t="s">
        <v>9557</v>
      </c>
      <c r="I7849" s="149" t="s">
        <v>10012</v>
      </c>
    </row>
    <row r="7850" spans="1:12" x14ac:dyDescent="0.2">
      <c r="A7850" s="149" t="s">
        <v>2920</v>
      </c>
      <c r="D7850" s="149" t="s">
        <v>9600</v>
      </c>
      <c r="E7850" s="149">
        <f t="shared" si="122"/>
        <v>40300199</v>
      </c>
      <c r="F7850" s="149" t="s">
        <v>16569</v>
      </c>
      <c r="G7850" s="149" t="s">
        <v>9556</v>
      </c>
      <c r="H7850" s="149" t="s">
        <v>9557</v>
      </c>
      <c r="I7850" s="149" t="s">
        <v>10012</v>
      </c>
    </row>
    <row r="7851" spans="1:12" x14ac:dyDescent="0.2">
      <c r="A7851" s="149" t="s">
        <v>2920</v>
      </c>
      <c r="D7851" s="149" t="s">
        <v>9601</v>
      </c>
      <c r="E7851" s="149">
        <f t="shared" si="122"/>
        <v>40300201</v>
      </c>
      <c r="F7851" s="149" t="s">
        <v>16569</v>
      </c>
      <c r="G7851" s="149" t="s">
        <v>9556</v>
      </c>
      <c r="H7851" s="149" t="s">
        <v>9602</v>
      </c>
      <c r="I7851" s="149" t="s">
        <v>9558</v>
      </c>
    </row>
    <row r="7852" spans="1:12" x14ac:dyDescent="0.2">
      <c r="A7852" s="149" t="s">
        <v>2920</v>
      </c>
      <c r="D7852" s="149" t="s">
        <v>9603</v>
      </c>
      <c r="E7852" s="149">
        <f t="shared" si="122"/>
        <v>40300202</v>
      </c>
      <c r="F7852" s="149" t="s">
        <v>16569</v>
      </c>
      <c r="G7852" s="149" t="s">
        <v>9556</v>
      </c>
      <c r="H7852" s="149" t="s">
        <v>9602</v>
      </c>
      <c r="I7852" s="149" t="s">
        <v>9604</v>
      </c>
    </row>
    <row r="7853" spans="1:12" x14ac:dyDescent="0.2">
      <c r="A7853" s="149" t="s">
        <v>2920</v>
      </c>
      <c r="D7853" s="149" t="s">
        <v>9605</v>
      </c>
      <c r="E7853" s="149">
        <f t="shared" si="122"/>
        <v>40300203</v>
      </c>
      <c r="F7853" s="149" t="s">
        <v>16569</v>
      </c>
      <c r="G7853" s="149" t="s">
        <v>9556</v>
      </c>
      <c r="H7853" s="149" t="s">
        <v>9602</v>
      </c>
      <c r="I7853" s="149" t="s">
        <v>9560</v>
      </c>
    </row>
    <row r="7854" spans="1:12" x14ac:dyDescent="0.2">
      <c r="A7854" s="149" t="s">
        <v>2920</v>
      </c>
      <c r="D7854" s="149" t="s">
        <v>9606</v>
      </c>
      <c r="E7854" s="149">
        <f t="shared" si="122"/>
        <v>40300204</v>
      </c>
      <c r="F7854" s="149" t="s">
        <v>16569</v>
      </c>
      <c r="G7854" s="149" t="s">
        <v>9556</v>
      </c>
      <c r="H7854" s="149" t="s">
        <v>9602</v>
      </c>
      <c r="I7854" s="149" t="s">
        <v>9560</v>
      </c>
    </row>
    <row r="7855" spans="1:12" x14ac:dyDescent="0.2">
      <c r="A7855" s="149" t="s">
        <v>2920</v>
      </c>
      <c r="D7855" s="149" t="s">
        <v>9607</v>
      </c>
      <c r="E7855" s="149">
        <f t="shared" si="122"/>
        <v>40300205</v>
      </c>
      <c r="F7855" s="149" t="s">
        <v>16569</v>
      </c>
      <c r="G7855" s="149" t="s">
        <v>9556</v>
      </c>
      <c r="H7855" s="149" t="s">
        <v>9602</v>
      </c>
      <c r="I7855" s="149" t="s">
        <v>9564</v>
      </c>
    </row>
    <row r="7856" spans="1:12" x14ac:dyDescent="0.2">
      <c r="A7856" s="149" t="s">
        <v>2920</v>
      </c>
      <c r="D7856" s="149" t="s">
        <v>9608</v>
      </c>
      <c r="E7856" s="149">
        <f t="shared" si="122"/>
        <v>40300207</v>
      </c>
      <c r="F7856" s="149" t="s">
        <v>16569</v>
      </c>
      <c r="G7856" s="149" t="s">
        <v>9556</v>
      </c>
      <c r="H7856" s="149" t="s">
        <v>9602</v>
      </c>
      <c r="I7856" s="149" t="s">
        <v>9568</v>
      </c>
    </row>
    <row r="7857" spans="1:12" x14ac:dyDescent="0.2">
      <c r="A7857" s="149" t="s">
        <v>2920</v>
      </c>
      <c r="D7857" s="149" t="s">
        <v>9609</v>
      </c>
      <c r="E7857" s="149">
        <f t="shared" si="122"/>
        <v>40300208</v>
      </c>
      <c r="F7857" s="149" t="s">
        <v>16569</v>
      </c>
      <c r="G7857" s="149" t="s">
        <v>9556</v>
      </c>
      <c r="H7857" s="149" t="s">
        <v>9602</v>
      </c>
      <c r="I7857" s="149" t="s">
        <v>9570</v>
      </c>
    </row>
    <row r="7858" spans="1:12" x14ac:dyDescent="0.2">
      <c r="A7858" s="149" t="s">
        <v>2920</v>
      </c>
      <c r="D7858" s="149" t="s">
        <v>9610</v>
      </c>
      <c r="E7858" s="149">
        <f t="shared" si="122"/>
        <v>40300209</v>
      </c>
      <c r="F7858" s="149" t="s">
        <v>16569</v>
      </c>
      <c r="G7858" s="149" t="s">
        <v>9556</v>
      </c>
      <c r="H7858" s="149" t="s">
        <v>9602</v>
      </c>
      <c r="I7858" s="149" t="s">
        <v>9572</v>
      </c>
    </row>
    <row r="7859" spans="1:12" x14ac:dyDescent="0.2">
      <c r="A7859" s="149" t="s">
        <v>2920</v>
      </c>
      <c r="D7859" s="149" t="s">
        <v>9611</v>
      </c>
      <c r="E7859" s="149">
        <f t="shared" si="122"/>
        <v>40300210</v>
      </c>
      <c r="F7859" s="149" t="s">
        <v>16569</v>
      </c>
      <c r="G7859" s="149" t="s">
        <v>9556</v>
      </c>
      <c r="H7859" s="149" t="s">
        <v>9602</v>
      </c>
      <c r="I7859" s="149" t="s">
        <v>9574</v>
      </c>
    </row>
    <row r="7860" spans="1:12" x14ac:dyDescent="0.2">
      <c r="A7860" s="149" t="s">
        <v>2920</v>
      </c>
      <c r="D7860" s="149" t="s">
        <v>9612</v>
      </c>
      <c r="E7860" s="149">
        <f t="shared" si="122"/>
        <v>40300211</v>
      </c>
      <c r="F7860" s="149" t="s">
        <v>16569</v>
      </c>
      <c r="G7860" s="149" t="s">
        <v>9556</v>
      </c>
      <c r="H7860" s="149" t="s">
        <v>9602</v>
      </c>
      <c r="I7860" s="149" t="s">
        <v>9576</v>
      </c>
      <c r="K7860" s="151"/>
      <c r="L7860" s="149"/>
    </row>
    <row r="7861" spans="1:12" x14ac:dyDescent="0.2">
      <c r="A7861" s="149" t="s">
        <v>2920</v>
      </c>
      <c r="D7861" s="149" t="s">
        <v>9613</v>
      </c>
      <c r="E7861" s="149">
        <f t="shared" si="122"/>
        <v>40300212</v>
      </c>
      <c r="F7861" s="149" t="s">
        <v>16569</v>
      </c>
      <c r="G7861" s="149" t="s">
        <v>9556</v>
      </c>
      <c r="H7861" s="149" t="s">
        <v>9602</v>
      </c>
      <c r="I7861" s="149" t="s">
        <v>9578</v>
      </c>
      <c r="K7861" s="151"/>
      <c r="L7861" s="149"/>
    </row>
    <row r="7862" spans="1:12" x14ac:dyDescent="0.2">
      <c r="A7862" s="149" t="s">
        <v>2920</v>
      </c>
      <c r="D7862" s="149" t="s">
        <v>9614</v>
      </c>
      <c r="E7862" s="149">
        <f t="shared" si="122"/>
        <v>40300213</v>
      </c>
      <c r="F7862" s="149" t="s">
        <v>16569</v>
      </c>
      <c r="G7862" s="149" t="s">
        <v>9556</v>
      </c>
      <c r="H7862" s="149" t="s">
        <v>9602</v>
      </c>
      <c r="I7862" s="149" t="s">
        <v>9580</v>
      </c>
    </row>
    <row r="7863" spans="1:12" x14ac:dyDescent="0.2">
      <c r="A7863" s="149" t="s">
        <v>2920</v>
      </c>
      <c r="D7863" s="149" t="s">
        <v>9615</v>
      </c>
      <c r="E7863" s="149">
        <f t="shared" si="122"/>
        <v>40300214</v>
      </c>
      <c r="F7863" s="149" t="s">
        <v>16569</v>
      </c>
      <c r="G7863" s="149" t="s">
        <v>9556</v>
      </c>
      <c r="H7863" s="149" t="s">
        <v>9602</v>
      </c>
      <c r="I7863" s="149" t="s">
        <v>9582</v>
      </c>
    </row>
    <row r="7864" spans="1:12" x14ac:dyDescent="0.2">
      <c r="A7864" s="149" t="s">
        <v>2920</v>
      </c>
      <c r="D7864" s="149" t="s">
        <v>12393</v>
      </c>
      <c r="E7864" s="149">
        <f t="shared" si="122"/>
        <v>40300215</v>
      </c>
      <c r="F7864" s="149" t="s">
        <v>16569</v>
      </c>
      <c r="G7864" s="149" t="s">
        <v>9556</v>
      </c>
      <c r="H7864" s="149" t="s">
        <v>9602</v>
      </c>
      <c r="I7864" s="149" t="s">
        <v>9584</v>
      </c>
      <c r="K7864" s="151"/>
      <c r="L7864" s="149"/>
    </row>
    <row r="7865" spans="1:12" x14ac:dyDescent="0.2">
      <c r="A7865" s="149" t="s">
        <v>2920</v>
      </c>
      <c r="D7865" s="149" t="s">
        <v>12394</v>
      </c>
      <c r="E7865" s="149">
        <f t="shared" si="122"/>
        <v>40300216</v>
      </c>
      <c r="F7865" s="149" t="s">
        <v>16569</v>
      </c>
      <c r="G7865" s="149" t="s">
        <v>9556</v>
      </c>
      <c r="H7865" s="149" t="s">
        <v>9602</v>
      </c>
      <c r="I7865" s="149" t="s">
        <v>9586</v>
      </c>
    </row>
    <row r="7866" spans="1:12" x14ac:dyDescent="0.2">
      <c r="A7866" s="149" t="s">
        <v>2920</v>
      </c>
      <c r="D7866" s="149" t="s">
        <v>12395</v>
      </c>
      <c r="E7866" s="149">
        <f t="shared" si="122"/>
        <v>40300299</v>
      </c>
      <c r="F7866" s="149" t="s">
        <v>16569</v>
      </c>
      <c r="G7866" s="149" t="s">
        <v>9556</v>
      </c>
      <c r="H7866" s="149" t="s">
        <v>9602</v>
      </c>
      <c r="I7866" s="149" t="s">
        <v>12396</v>
      </c>
    </row>
    <row r="7867" spans="1:12" x14ac:dyDescent="0.2">
      <c r="A7867" s="149" t="s">
        <v>2920</v>
      </c>
      <c r="D7867" s="149" t="s">
        <v>12397</v>
      </c>
      <c r="E7867" s="149">
        <f t="shared" si="122"/>
        <v>40300302</v>
      </c>
      <c r="F7867" s="149" t="s">
        <v>16569</v>
      </c>
      <c r="G7867" s="149" t="s">
        <v>9556</v>
      </c>
      <c r="H7867" s="149" t="s">
        <v>9602</v>
      </c>
      <c r="I7867" s="149" t="s">
        <v>9558</v>
      </c>
    </row>
    <row r="7868" spans="1:12" x14ac:dyDescent="0.2">
      <c r="A7868" s="149" t="s">
        <v>2920</v>
      </c>
      <c r="D7868" s="149" t="s">
        <v>12398</v>
      </c>
      <c r="E7868" s="149">
        <f t="shared" si="122"/>
        <v>40301001</v>
      </c>
      <c r="F7868" s="149" t="s">
        <v>16569</v>
      </c>
      <c r="G7868" s="149" t="s">
        <v>9556</v>
      </c>
      <c r="H7868" s="149" t="s">
        <v>12399</v>
      </c>
      <c r="I7868" s="149" t="s">
        <v>12400</v>
      </c>
    </row>
    <row r="7869" spans="1:12" x14ac:dyDescent="0.2">
      <c r="A7869" s="149" t="s">
        <v>2920</v>
      </c>
      <c r="D7869" s="149" t="s">
        <v>12401</v>
      </c>
      <c r="E7869" s="149">
        <f t="shared" si="122"/>
        <v>40301002</v>
      </c>
      <c r="F7869" s="149" t="s">
        <v>16569</v>
      </c>
      <c r="G7869" s="149" t="s">
        <v>9556</v>
      </c>
      <c r="H7869" s="149" t="s">
        <v>12399</v>
      </c>
      <c r="I7869" s="149" t="s">
        <v>12402</v>
      </c>
    </row>
    <row r="7870" spans="1:12" x14ac:dyDescent="0.2">
      <c r="A7870" s="149" t="s">
        <v>2920</v>
      </c>
      <c r="D7870" s="149" t="s">
        <v>12403</v>
      </c>
      <c r="E7870" s="149">
        <f t="shared" si="122"/>
        <v>40301003</v>
      </c>
      <c r="F7870" s="149" t="s">
        <v>16569</v>
      </c>
      <c r="G7870" s="149" t="s">
        <v>9556</v>
      </c>
      <c r="H7870" s="149" t="s">
        <v>12399</v>
      </c>
      <c r="I7870" s="149" t="s">
        <v>12404</v>
      </c>
    </row>
    <row r="7871" spans="1:12" x14ac:dyDescent="0.2">
      <c r="A7871" s="149" t="s">
        <v>2920</v>
      </c>
      <c r="D7871" s="149" t="s">
        <v>12405</v>
      </c>
      <c r="E7871" s="149">
        <f t="shared" si="122"/>
        <v>40301004</v>
      </c>
      <c r="F7871" s="149" t="s">
        <v>16569</v>
      </c>
      <c r="G7871" s="149" t="s">
        <v>9556</v>
      </c>
      <c r="H7871" s="149" t="s">
        <v>12399</v>
      </c>
      <c r="I7871" s="149" t="s">
        <v>12406</v>
      </c>
    </row>
    <row r="7872" spans="1:12" x14ac:dyDescent="0.2">
      <c r="A7872" s="149" t="s">
        <v>2920</v>
      </c>
      <c r="D7872" s="149" t="s">
        <v>12407</v>
      </c>
      <c r="E7872" s="149">
        <f t="shared" si="122"/>
        <v>40301005</v>
      </c>
      <c r="F7872" s="149" t="s">
        <v>16569</v>
      </c>
      <c r="G7872" s="149" t="s">
        <v>9556</v>
      </c>
      <c r="H7872" s="149" t="s">
        <v>12399</v>
      </c>
      <c r="I7872" s="149" t="s">
        <v>12408</v>
      </c>
    </row>
    <row r="7873" spans="1:12" x14ac:dyDescent="0.2">
      <c r="A7873" s="149" t="s">
        <v>2920</v>
      </c>
      <c r="D7873" s="149" t="s">
        <v>12409</v>
      </c>
      <c r="E7873" s="149">
        <f t="shared" si="122"/>
        <v>40301006</v>
      </c>
      <c r="F7873" s="149" t="s">
        <v>16569</v>
      </c>
      <c r="G7873" s="149" t="s">
        <v>9556</v>
      </c>
      <c r="H7873" s="149" t="s">
        <v>12399</v>
      </c>
      <c r="I7873" s="149" t="s">
        <v>12410</v>
      </c>
    </row>
    <row r="7874" spans="1:12" x14ac:dyDescent="0.2">
      <c r="A7874" s="149" t="s">
        <v>2920</v>
      </c>
      <c r="D7874" s="149" t="s">
        <v>12411</v>
      </c>
      <c r="E7874" s="149">
        <f t="shared" ref="E7874:E7937" si="123">VALUE(D7874)</f>
        <v>40301007</v>
      </c>
      <c r="F7874" s="149" t="s">
        <v>16569</v>
      </c>
      <c r="G7874" s="149" t="s">
        <v>9556</v>
      </c>
      <c r="H7874" s="149" t="s">
        <v>12399</v>
      </c>
      <c r="I7874" s="149" t="s">
        <v>12412</v>
      </c>
    </row>
    <row r="7875" spans="1:12" x14ac:dyDescent="0.2">
      <c r="A7875" s="149" t="s">
        <v>2920</v>
      </c>
      <c r="D7875" s="149" t="s">
        <v>12413</v>
      </c>
      <c r="E7875" s="149">
        <f t="shared" si="123"/>
        <v>40301008</v>
      </c>
      <c r="F7875" s="149" t="s">
        <v>16569</v>
      </c>
      <c r="G7875" s="149" t="s">
        <v>9556</v>
      </c>
      <c r="H7875" s="149" t="s">
        <v>12399</v>
      </c>
      <c r="I7875" s="149" t="s">
        <v>12414</v>
      </c>
    </row>
    <row r="7876" spans="1:12" x14ac:dyDescent="0.2">
      <c r="A7876" s="149" t="s">
        <v>2920</v>
      </c>
      <c r="D7876" s="149" t="s">
        <v>12415</v>
      </c>
      <c r="E7876" s="149">
        <f t="shared" si="123"/>
        <v>40301009</v>
      </c>
      <c r="F7876" s="149" t="s">
        <v>16569</v>
      </c>
      <c r="G7876" s="149" t="s">
        <v>9556</v>
      </c>
      <c r="H7876" s="149" t="s">
        <v>12399</v>
      </c>
      <c r="I7876" s="149" t="s">
        <v>12416</v>
      </c>
    </row>
    <row r="7877" spans="1:12" x14ac:dyDescent="0.2">
      <c r="A7877" s="149" t="s">
        <v>2920</v>
      </c>
      <c r="D7877" s="149" t="s">
        <v>12417</v>
      </c>
      <c r="E7877" s="149">
        <f t="shared" si="123"/>
        <v>40301010</v>
      </c>
      <c r="F7877" s="149" t="s">
        <v>16569</v>
      </c>
      <c r="G7877" s="149" t="s">
        <v>9556</v>
      </c>
      <c r="H7877" s="149" t="s">
        <v>12399</v>
      </c>
      <c r="I7877" s="149" t="s">
        <v>12418</v>
      </c>
    </row>
    <row r="7878" spans="1:12" x14ac:dyDescent="0.2">
      <c r="A7878" s="149" t="s">
        <v>2920</v>
      </c>
      <c r="D7878" s="149" t="s">
        <v>12419</v>
      </c>
      <c r="E7878" s="149">
        <f t="shared" si="123"/>
        <v>40301011</v>
      </c>
      <c r="F7878" s="149" t="s">
        <v>16569</v>
      </c>
      <c r="G7878" s="149" t="s">
        <v>9556</v>
      </c>
      <c r="H7878" s="149" t="s">
        <v>12399</v>
      </c>
      <c r="I7878" s="149" t="s">
        <v>12420</v>
      </c>
    </row>
    <row r="7879" spans="1:12" x14ac:dyDescent="0.2">
      <c r="A7879" s="149" t="s">
        <v>2920</v>
      </c>
      <c r="D7879" s="149" t="s">
        <v>12421</v>
      </c>
      <c r="E7879" s="149">
        <f t="shared" si="123"/>
        <v>40301012</v>
      </c>
      <c r="F7879" s="149" t="s">
        <v>16569</v>
      </c>
      <c r="G7879" s="149" t="s">
        <v>9556</v>
      </c>
      <c r="H7879" s="149" t="s">
        <v>12399</v>
      </c>
      <c r="I7879" s="149" t="s">
        <v>12422</v>
      </c>
    </row>
    <row r="7880" spans="1:12" x14ac:dyDescent="0.2">
      <c r="A7880" s="149" t="s">
        <v>2920</v>
      </c>
      <c r="D7880" s="149" t="s">
        <v>12423</v>
      </c>
      <c r="E7880" s="149">
        <f t="shared" si="123"/>
        <v>40301013</v>
      </c>
      <c r="F7880" s="149" t="s">
        <v>16569</v>
      </c>
      <c r="G7880" s="149" t="s">
        <v>9556</v>
      </c>
      <c r="H7880" s="149" t="s">
        <v>12399</v>
      </c>
      <c r="I7880" s="149" t="s">
        <v>12424</v>
      </c>
      <c r="K7880" s="151"/>
      <c r="L7880" s="149"/>
    </row>
    <row r="7881" spans="1:12" x14ac:dyDescent="0.2">
      <c r="A7881" s="149" t="s">
        <v>2920</v>
      </c>
      <c r="D7881" s="149" t="s">
        <v>12425</v>
      </c>
      <c r="E7881" s="149">
        <f t="shared" si="123"/>
        <v>40301014</v>
      </c>
      <c r="F7881" s="149" t="s">
        <v>16569</v>
      </c>
      <c r="G7881" s="149" t="s">
        <v>9556</v>
      </c>
      <c r="H7881" s="149" t="s">
        <v>12399</v>
      </c>
      <c r="I7881" s="149" t="s">
        <v>12426</v>
      </c>
      <c r="K7881" s="151"/>
      <c r="L7881" s="149"/>
    </row>
    <row r="7882" spans="1:12" x14ac:dyDescent="0.2">
      <c r="A7882" s="149" t="s">
        <v>2920</v>
      </c>
      <c r="D7882" s="149" t="s">
        <v>12427</v>
      </c>
      <c r="E7882" s="149">
        <f t="shared" si="123"/>
        <v>40301015</v>
      </c>
      <c r="F7882" s="149" t="s">
        <v>16569</v>
      </c>
      <c r="G7882" s="149" t="s">
        <v>9556</v>
      </c>
      <c r="H7882" s="149" t="s">
        <v>12399</v>
      </c>
      <c r="I7882" s="149" t="s">
        <v>12428</v>
      </c>
      <c r="K7882" s="151"/>
      <c r="L7882" s="149"/>
    </row>
    <row r="7883" spans="1:12" x14ac:dyDescent="0.2">
      <c r="A7883" s="149" t="s">
        <v>2920</v>
      </c>
      <c r="D7883" s="149" t="s">
        <v>12429</v>
      </c>
      <c r="E7883" s="149">
        <f t="shared" si="123"/>
        <v>40301016</v>
      </c>
      <c r="F7883" s="149" t="s">
        <v>16569</v>
      </c>
      <c r="G7883" s="149" t="s">
        <v>9556</v>
      </c>
      <c r="H7883" s="149" t="s">
        <v>12399</v>
      </c>
      <c r="I7883" s="149" t="s">
        <v>12430</v>
      </c>
    </row>
    <row r="7884" spans="1:12" x14ac:dyDescent="0.2">
      <c r="A7884" s="149" t="s">
        <v>2920</v>
      </c>
      <c r="D7884" s="149" t="s">
        <v>12431</v>
      </c>
      <c r="E7884" s="149">
        <f t="shared" si="123"/>
        <v>40301017</v>
      </c>
      <c r="F7884" s="149" t="s">
        <v>16569</v>
      </c>
      <c r="G7884" s="149" t="s">
        <v>9556</v>
      </c>
      <c r="H7884" s="149" t="s">
        <v>12399</v>
      </c>
      <c r="I7884" s="149" t="s">
        <v>12432</v>
      </c>
    </row>
    <row r="7885" spans="1:12" x14ac:dyDescent="0.2">
      <c r="A7885" s="149" t="s">
        <v>2920</v>
      </c>
      <c r="D7885" s="149" t="s">
        <v>12433</v>
      </c>
      <c r="E7885" s="149">
        <f t="shared" si="123"/>
        <v>40301018</v>
      </c>
      <c r="F7885" s="149" t="s">
        <v>16569</v>
      </c>
      <c r="G7885" s="149" t="s">
        <v>9556</v>
      </c>
      <c r="H7885" s="149" t="s">
        <v>12399</v>
      </c>
      <c r="I7885" s="149" t="s">
        <v>12434</v>
      </c>
    </row>
    <row r="7886" spans="1:12" x14ac:dyDescent="0.2">
      <c r="A7886" s="149" t="s">
        <v>2920</v>
      </c>
      <c r="D7886" s="149" t="s">
        <v>12435</v>
      </c>
      <c r="E7886" s="149">
        <f t="shared" si="123"/>
        <v>40301019</v>
      </c>
      <c r="F7886" s="149" t="s">
        <v>16569</v>
      </c>
      <c r="G7886" s="149" t="s">
        <v>9556</v>
      </c>
      <c r="H7886" s="149" t="s">
        <v>12399</v>
      </c>
      <c r="I7886" s="149" t="s">
        <v>12436</v>
      </c>
    </row>
    <row r="7887" spans="1:12" x14ac:dyDescent="0.2">
      <c r="A7887" s="149" t="s">
        <v>2920</v>
      </c>
      <c r="D7887" s="149" t="s">
        <v>12437</v>
      </c>
      <c r="E7887" s="149">
        <f t="shared" si="123"/>
        <v>40301020</v>
      </c>
      <c r="F7887" s="149" t="s">
        <v>16569</v>
      </c>
      <c r="G7887" s="149" t="s">
        <v>9556</v>
      </c>
      <c r="H7887" s="149" t="s">
        <v>12399</v>
      </c>
      <c r="I7887" s="149" t="s">
        <v>15181</v>
      </c>
    </row>
    <row r="7888" spans="1:12" x14ac:dyDescent="0.2">
      <c r="A7888" s="149" t="s">
        <v>2920</v>
      </c>
      <c r="D7888" s="149" t="s">
        <v>15182</v>
      </c>
      <c r="E7888" s="149">
        <f t="shared" si="123"/>
        <v>40301021</v>
      </c>
      <c r="F7888" s="149" t="s">
        <v>16569</v>
      </c>
      <c r="G7888" s="149" t="s">
        <v>9556</v>
      </c>
      <c r="H7888" s="149" t="s">
        <v>12399</v>
      </c>
      <c r="I7888" s="149" t="s">
        <v>12444</v>
      </c>
    </row>
    <row r="7889" spans="1:12" x14ac:dyDescent="0.2">
      <c r="A7889" s="149" t="s">
        <v>2920</v>
      </c>
      <c r="D7889" s="149" t="s">
        <v>12445</v>
      </c>
      <c r="E7889" s="149">
        <f t="shared" si="123"/>
        <v>40301022</v>
      </c>
      <c r="F7889" s="149" t="s">
        <v>16569</v>
      </c>
      <c r="G7889" s="149" t="s">
        <v>9556</v>
      </c>
      <c r="H7889" s="149" t="s">
        <v>12399</v>
      </c>
      <c r="I7889" s="149" t="s">
        <v>12446</v>
      </c>
      <c r="K7889" s="151"/>
      <c r="L7889" s="149"/>
    </row>
    <row r="7890" spans="1:12" x14ac:dyDescent="0.2">
      <c r="A7890" s="149" t="s">
        <v>2920</v>
      </c>
      <c r="D7890" s="149" t="s">
        <v>12447</v>
      </c>
      <c r="E7890" s="149">
        <f t="shared" si="123"/>
        <v>40301023</v>
      </c>
      <c r="F7890" s="149" t="s">
        <v>16569</v>
      </c>
      <c r="G7890" s="149" t="s">
        <v>9556</v>
      </c>
      <c r="H7890" s="149" t="s">
        <v>12399</v>
      </c>
      <c r="I7890" s="149" t="s">
        <v>12448</v>
      </c>
      <c r="K7890" s="151"/>
      <c r="L7890" s="149"/>
    </row>
    <row r="7891" spans="1:12" x14ac:dyDescent="0.2">
      <c r="A7891" s="149" t="s">
        <v>2920</v>
      </c>
      <c r="D7891" s="149" t="s">
        <v>12449</v>
      </c>
      <c r="E7891" s="149">
        <f t="shared" si="123"/>
        <v>40301024</v>
      </c>
      <c r="F7891" s="149" t="s">
        <v>16569</v>
      </c>
      <c r="G7891" s="149" t="s">
        <v>9556</v>
      </c>
      <c r="H7891" s="149" t="s">
        <v>12399</v>
      </c>
      <c r="I7891" s="149" t="s">
        <v>12450</v>
      </c>
      <c r="K7891" s="151"/>
      <c r="L7891" s="149"/>
    </row>
    <row r="7892" spans="1:12" x14ac:dyDescent="0.2">
      <c r="A7892" s="149" t="s">
        <v>2920</v>
      </c>
      <c r="D7892" s="149" t="s">
        <v>12451</v>
      </c>
      <c r="E7892" s="149">
        <f t="shared" si="123"/>
        <v>40301025</v>
      </c>
      <c r="F7892" s="149" t="s">
        <v>16569</v>
      </c>
      <c r="G7892" s="149" t="s">
        <v>9556</v>
      </c>
      <c r="H7892" s="149" t="s">
        <v>12399</v>
      </c>
      <c r="I7892" s="149" t="s">
        <v>12452</v>
      </c>
      <c r="K7892" s="151"/>
      <c r="L7892" s="149"/>
    </row>
    <row r="7893" spans="1:12" x14ac:dyDescent="0.2">
      <c r="A7893" s="149" t="s">
        <v>2920</v>
      </c>
      <c r="D7893" s="149" t="s">
        <v>12453</v>
      </c>
      <c r="E7893" s="149">
        <f t="shared" si="123"/>
        <v>40301026</v>
      </c>
      <c r="F7893" s="149" t="s">
        <v>16569</v>
      </c>
      <c r="G7893" s="149" t="s">
        <v>9556</v>
      </c>
      <c r="H7893" s="149" t="s">
        <v>12399</v>
      </c>
      <c r="I7893" s="149" t="s">
        <v>15184</v>
      </c>
      <c r="K7893" s="151"/>
      <c r="L7893" s="149"/>
    </row>
    <row r="7894" spans="1:12" x14ac:dyDescent="0.2">
      <c r="A7894" s="149" t="s">
        <v>2920</v>
      </c>
      <c r="D7894" s="149" t="s">
        <v>15185</v>
      </c>
      <c r="E7894" s="149">
        <f t="shared" si="123"/>
        <v>40301027</v>
      </c>
      <c r="F7894" s="149" t="s">
        <v>16569</v>
      </c>
      <c r="G7894" s="149" t="s">
        <v>9556</v>
      </c>
      <c r="H7894" s="149" t="s">
        <v>12399</v>
      </c>
      <c r="I7894" s="149" t="s">
        <v>15186</v>
      </c>
      <c r="K7894" s="151"/>
      <c r="L7894" s="149"/>
    </row>
    <row r="7895" spans="1:12" x14ac:dyDescent="0.2">
      <c r="A7895" s="149" t="s">
        <v>2920</v>
      </c>
      <c r="D7895" s="149" t="s">
        <v>15187</v>
      </c>
      <c r="E7895" s="149">
        <f t="shared" si="123"/>
        <v>40301028</v>
      </c>
      <c r="F7895" s="149" t="s">
        <v>16569</v>
      </c>
      <c r="G7895" s="149" t="s">
        <v>9556</v>
      </c>
      <c r="H7895" s="149" t="s">
        <v>12399</v>
      </c>
      <c r="I7895" s="149" t="s">
        <v>15188</v>
      </c>
      <c r="K7895" s="151"/>
      <c r="L7895" s="149"/>
    </row>
    <row r="7896" spans="1:12" x14ac:dyDescent="0.2">
      <c r="A7896" s="149" t="s">
        <v>2920</v>
      </c>
      <c r="D7896" s="149" t="s">
        <v>15189</v>
      </c>
      <c r="E7896" s="149">
        <f t="shared" si="123"/>
        <v>40301029</v>
      </c>
      <c r="F7896" s="149" t="s">
        <v>16569</v>
      </c>
      <c r="G7896" s="149" t="s">
        <v>9556</v>
      </c>
      <c r="H7896" s="149" t="s">
        <v>12399</v>
      </c>
      <c r="I7896" s="149" t="s">
        <v>15190</v>
      </c>
      <c r="K7896" s="151"/>
      <c r="L7896" s="149"/>
    </row>
    <row r="7897" spans="1:12" x14ac:dyDescent="0.2">
      <c r="A7897" s="149" t="s">
        <v>2920</v>
      </c>
      <c r="D7897" s="149" t="s">
        <v>15191</v>
      </c>
      <c r="E7897" s="149">
        <f t="shared" si="123"/>
        <v>40301065</v>
      </c>
      <c r="F7897" s="149" t="s">
        <v>16569</v>
      </c>
      <c r="G7897" s="149" t="s">
        <v>9556</v>
      </c>
      <c r="H7897" s="149" t="s">
        <v>12399</v>
      </c>
      <c r="I7897" s="149" t="s">
        <v>15192</v>
      </c>
      <c r="K7897" s="151"/>
      <c r="L7897" s="149"/>
    </row>
    <row r="7898" spans="1:12" x14ac:dyDescent="0.2">
      <c r="A7898" s="149" t="s">
        <v>2920</v>
      </c>
      <c r="D7898" s="149" t="s">
        <v>15193</v>
      </c>
      <c r="E7898" s="149">
        <f t="shared" si="123"/>
        <v>40301066</v>
      </c>
      <c r="F7898" s="149" t="s">
        <v>16569</v>
      </c>
      <c r="G7898" s="149" t="s">
        <v>9556</v>
      </c>
      <c r="H7898" s="149" t="s">
        <v>12399</v>
      </c>
      <c r="I7898" s="149" t="s">
        <v>15194</v>
      </c>
      <c r="K7898" s="151"/>
      <c r="L7898" s="149"/>
    </row>
    <row r="7899" spans="1:12" x14ac:dyDescent="0.2">
      <c r="A7899" s="149" t="s">
        <v>2920</v>
      </c>
      <c r="D7899" s="149" t="s">
        <v>15195</v>
      </c>
      <c r="E7899" s="149">
        <f t="shared" si="123"/>
        <v>40301067</v>
      </c>
      <c r="F7899" s="149" t="s">
        <v>16569</v>
      </c>
      <c r="G7899" s="149" t="s">
        <v>9556</v>
      </c>
      <c r="H7899" s="149" t="s">
        <v>12399</v>
      </c>
      <c r="I7899" s="149" t="s">
        <v>15196</v>
      </c>
      <c r="K7899" s="151"/>
      <c r="L7899" s="149"/>
    </row>
    <row r="7900" spans="1:12" x14ac:dyDescent="0.2">
      <c r="A7900" s="149" t="s">
        <v>2920</v>
      </c>
      <c r="D7900" s="149" t="s">
        <v>15197</v>
      </c>
      <c r="E7900" s="149">
        <f t="shared" si="123"/>
        <v>40301068</v>
      </c>
      <c r="F7900" s="149" t="s">
        <v>16569</v>
      </c>
      <c r="G7900" s="149" t="s">
        <v>9556</v>
      </c>
      <c r="H7900" s="149" t="s">
        <v>12399</v>
      </c>
      <c r="I7900" s="149" t="s">
        <v>15198</v>
      </c>
      <c r="K7900" s="151"/>
      <c r="L7900" s="149"/>
    </row>
    <row r="7901" spans="1:12" x14ac:dyDescent="0.2">
      <c r="A7901" s="149" t="s">
        <v>2920</v>
      </c>
      <c r="D7901" s="149" t="s">
        <v>15199</v>
      </c>
      <c r="E7901" s="149">
        <f t="shared" si="123"/>
        <v>40301069</v>
      </c>
      <c r="F7901" s="149" t="s">
        <v>16569</v>
      </c>
      <c r="G7901" s="149" t="s">
        <v>9556</v>
      </c>
      <c r="H7901" s="149" t="s">
        <v>12399</v>
      </c>
      <c r="I7901" s="149" t="s">
        <v>15200</v>
      </c>
      <c r="K7901" s="151"/>
      <c r="L7901" s="149"/>
    </row>
    <row r="7902" spans="1:12" x14ac:dyDescent="0.2">
      <c r="A7902" s="149" t="s">
        <v>2920</v>
      </c>
      <c r="D7902" s="149" t="s">
        <v>15201</v>
      </c>
      <c r="E7902" s="149">
        <f t="shared" si="123"/>
        <v>40301075</v>
      </c>
      <c r="F7902" s="149" t="s">
        <v>16569</v>
      </c>
      <c r="G7902" s="149" t="s">
        <v>9556</v>
      </c>
      <c r="H7902" s="149" t="s">
        <v>12399</v>
      </c>
      <c r="I7902" s="149" t="s">
        <v>15202</v>
      </c>
      <c r="K7902" s="151"/>
      <c r="L7902" s="149"/>
    </row>
    <row r="7903" spans="1:12" x14ac:dyDescent="0.2">
      <c r="A7903" s="149" t="s">
        <v>2920</v>
      </c>
      <c r="D7903" s="149" t="s">
        <v>15203</v>
      </c>
      <c r="E7903" s="149">
        <f t="shared" si="123"/>
        <v>40301076</v>
      </c>
      <c r="F7903" s="149" t="s">
        <v>16569</v>
      </c>
      <c r="G7903" s="149" t="s">
        <v>9556</v>
      </c>
      <c r="H7903" s="149" t="s">
        <v>12399</v>
      </c>
      <c r="I7903" s="149" t="s">
        <v>15204</v>
      </c>
      <c r="K7903" s="151"/>
      <c r="L7903" s="149"/>
    </row>
    <row r="7904" spans="1:12" x14ac:dyDescent="0.2">
      <c r="A7904" s="149" t="s">
        <v>2920</v>
      </c>
      <c r="D7904" s="149" t="s">
        <v>15205</v>
      </c>
      <c r="E7904" s="149">
        <f t="shared" si="123"/>
        <v>40301077</v>
      </c>
      <c r="F7904" s="149" t="s">
        <v>16569</v>
      </c>
      <c r="G7904" s="149" t="s">
        <v>9556</v>
      </c>
      <c r="H7904" s="149" t="s">
        <v>12399</v>
      </c>
      <c r="I7904" s="149" t="s">
        <v>15206</v>
      </c>
      <c r="K7904" s="151"/>
      <c r="L7904" s="149"/>
    </row>
    <row r="7905" spans="1:12" x14ac:dyDescent="0.2">
      <c r="A7905" s="149" t="s">
        <v>2920</v>
      </c>
      <c r="D7905" s="149" t="s">
        <v>15207</v>
      </c>
      <c r="E7905" s="149">
        <f t="shared" si="123"/>
        <v>40301078</v>
      </c>
      <c r="F7905" s="149" t="s">
        <v>16569</v>
      </c>
      <c r="G7905" s="149" t="s">
        <v>9556</v>
      </c>
      <c r="H7905" s="149" t="s">
        <v>12399</v>
      </c>
      <c r="I7905" s="149" t="s">
        <v>15208</v>
      </c>
      <c r="K7905" s="151"/>
      <c r="L7905" s="149"/>
    </row>
    <row r="7906" spans="1:12" x14ac:dyDescent="0.2">
      <c r="A7906" s="149" t="s">
        <v>2920</v>
      </c>
      <c r="D7906" s="149" t="s">
        <v>15209</v>
      </c>
      <c r="E7906" s="149">
        <f t="shared" si="123"/>
        <v>40301079</v>
      </c>
      <c r="F7906" s="149" t="s">
        <v>16569</v>
      </c>
      <c r="G7906" s="149" t="s">
        <v>9556</v>
      </c>
      <c r="H7906" s="149" t="s">
        <v>12399</v>
      </c>
      <c r="I7906" s="149" t="s">
        <v>16307</v>
      </c>
      <c r="K7906" s="151"/>
      <c r="L7906" s="149"/>
    </row>
    <row r="7907" spans="1:12" x14ac:dyDescent="0.2">
      <c r="A7907" s="149" t="s">
        <v>2920</v>
      </c>
      <c r="D7907" s="149" t="s">
        <v>16308</v>
      </c>
      <c r="E7907" s="149">
        <f t="shared" si="123"/>
        <v>40301097</v>
      </c>
      <c r="F7907" s="149" t="s">
        <v>16569</v>
      </c>
      <c r="G7907" s="149" t="s">
        <v>9556</v>
      </c>
      <c r="H7907" s="149" t="s">
        <v>12399</v>
      </c>
      <c r="I7907" s="149" t="s">
        <v>16309</v>
      </c>
    </row>
    <row r="7908" spans="1:12" x14ac:dyDescent="0.2">
      <c r="A7908" s="149" t="s">
        <v>2920</v>
      </c>
      <c r="D7908" s="149" t="s">
        <v>16310</v>
      </c>
      <c r="E7908" s="149">
        <f t="shared" si="123"/>
        <v>40301098</v>
      </c>
      <c r="F7908" s="149" t="s">
        <v>16569</v>
      </c>
      <c r="G7908" s="149" t="s">
        <v>9556</v>
      </c>
      <c r="H7908" s="149" t="s">
        <v>12399</v>
      </c>
      <c r="I7908" s="149" t="s">
        <v>16311</v>
      </c>
    </row>
    <row r="7909" spans="1:12" x14ac:dyDescent="0.2">
      <c r="A7909" s="149" t="s">
        <v>2920</v>
      </c>
      <c r="D7909" s="149" t="s">
        <v>16312</v>
      </c>
      <c r="E7909" s="149">
        <f t="shared" si="123"/>
        <v>40301099</v>
      </c>
      <c r="F7909" s="149" t="s">
        <v>16569</v>
      </c>
      <c r="G7909" s="149" t="s">
        <v>9556</v>
      </c>
      <c r="H7909" s="149" t="s">
        <v>12399</v>
      </c>
      <c r="I7909" s="149" t="s">
        <v>16313</v>
      </c>
    </row>
    <row r="7910" spans="1:12" x14ac:dyDescent="0.2">
      <c r="A7910" s="149" t="s">
        <v>2920</v>
      </c>
      <c r="D7910" s="149" t="s">
        <v>16314</v>
      </c>
      <c r="E7910" s="149">
        <f t="shared" si="123"/>
        <v>40301101</v>
      </c>
      <c r="F7910" s="149" t="s">
        <v>16569</v>
      </c>
      <c r="G7910" s="149" t="s">
        <v>9556</v>
      </c>
      <c r="H7910" s="149" t="s">
        <v>16315</v>
      </c>
      <c r="I7910" s="149" t="s">
        <v>16316</v>
      </c>
    </row>
    <row r="7911" spans="1:12" x14ac:dyDescent="0.2">
      <c r="A7911" s="149" t="s">
        <v>2920</v>
      </c>
      <c r="D7911" s="149" t="s">
        <v>16317</v>
      </c>
      <c r="E7911" s="149">
        <f t="shared" si="123"/>
        <v>40301102</v>
      </c>
      <c r="F7911" s="149" t="s">
        <v>16569</v>
      </c>
      <c r="G7911" s="149" t="s">
        <v>9556</v>
      </c>
      <c r="H7911" s="149" t="s">
        <v>16315</v>
      </c>
      <c r="I7911" s="149" t="s">
        <v>16318</v>
      </c>
    </row>
    <row r="7912" spans="1:12" x14ac:dyDescent="0.2">
      <c r="A7912" s="149" t="s">
        <v>2920</v>
      </c>
      <c r="D7912" s="149" t="s">
        <v>16319</v>
      </c>
      <c r="E7912" s="149">
        <f t="shared" si="123"/>
        <v>40301103</v>
      </c>
      <c r="F7912" s="149" t="s">
        <v>16569</v>
      </c>
      <c r="G7912" s="149" t="s">
        <v>9556</v>
      </c>
      <c r="H7912" s="149" t="s">
        <v>16315</v>
      </c>
      <c r="I7912" s="149" t="s">
        <v>16320</v>
      </c>
    </row>
    <row r="7913" spans="1:12" x14ac:dyDescent="0.2">
      <c r="A7913" s="149" t="s">
        <v>2920</v>
      </c>
      <c r="D7913" s="149" t="s">
        <v>16321</v>
      </c>
      <c r="E7913" s="149">
        <f t="shared" si="123"/>
        <v>40301104</v>
      </c>
      <c r="F7913" s="149" t="s">
        <v>16569</v>
      </c>
      <c r="G7913" s="149" t="s">
        <v>9556</v>
      </c>
      <c r="H7913" s="149" t="s">
        <v>16315</v>
      </c>
      <c r="I7913" s="149" t="s">
        <v>16322</v>
      </c>
    </row>
    <row r="7914" spans="1:12" x14ac:dyDescent="0.2">
      <c r="A7914" s="149" t="s">
        <v>2920</v>
      </c>
      <c r="D7914" s="149" t="s">
        <v>16323</v>
      </c>
      <c r="E7914" s="149">
        <f t="shared" si="123"/>
        <v>40301105</v>
      </c>
      <c r="F7914" s="149" t="s">
        <v>16569</v>
      </c>
      <c r="G7914" s="149" t="s">
        <v>9556</v>
      </c>
      <c r="H7914" s="149" t="s">
        <v>16315</v>
      </c>
      <c r="I7914" s="149" t="s">
        <v>16324</v>
      </c>
    </row>
    <row r="7915" spans="1:12" x14ac:dyDescent="0.2">
      <c r="A7915" s="149" t="s">
        <v>2920</v>
      </c>
      <c r="D7915" s="149" t="s">
        <v>16325</v>
      </c>
      <c r="E7915" s="149">
        <f t="shared" si="123"/>
        <v>40301106</v>
      </c>
      <c r="F7915" s="149" t="s">
        <v>16569</v>
      </c>
      <c r="G7915" s="149" t="s">
        <v>9556</v>
      </c>
      <c r="H7915" s="149" t="s">
        <v>16315</v>
      </c>
      <c r="I7915" s="149" t="s">
        <v>16326</v>
      </c>
    </row>
    <row r="7916" spans="1:12" x14ac:dyDescent="0.2">
      <c r="A7916" s="149" t="s">
        <v>2920</v>
      </c>
      <c r="D7916" s="149" t="s">
        <v>16327</v>
      </c>
      <c r="E7916" s="149">
        <f t="shared" si="123"/>
        <v>40301107</v>
      </c>
      <c r="F7916" s="149" t="s">
        <v>16569</v>
      </c>
      <c r="G7916" s="149" t="s">
        <v>9556</v>
      </c>
      <c r="H7916" s="149" t="s">
        <v>16315</v>
      </c>
      <c r="I7916" s="149" t="s">
        <v>16328</v>
      </c>
    </row>
    <row r="7917" spans="1:12" x14ac:dyDescent="0.2">
      <c r="A7917" s="149" t="s">
        <v>2920</v>
      </c>
      <c r="D7917" s="149" t="s">
        <v>15244</v>
      </c>
      <c r="E7917" s="149">
        <f t="shared" si="123"/>
        <v>40301108</v>
      </c>
      <c r="F7917" s="149" t="s">
        <v>16569</v>
      </c>
      <c r="G7917" s="149" t="s">
        <v>9556</v>
      </c>
      <c r="H7917" s="149" t="s">
        <v>16315</v>
      </c>
      <c r="I7917" s="149" t="s">
        <v>15245</v>
      </c>
    </row>
    <row r="7918" spans="1:12" x14ac:dyDescent="0.2">
      <c r="A7918" s="149" t="s">
        <v>2920</v>
      </c>
      <c r="D7918" s="149" t="s">
        <v>15246</v>
      </c>
      <c r="E7918" s="149">
        <f t="shared" si="123"/>
        <v>40301109</v>
      </c>
      <c r="F7918" s="149" t="s">
        <v>16569</v>
      </c>
      <c r="G7918" s="149" t="s">
        <v>9556</v>
      </c>
      <c r="H7918" s="149" t="s">
        <v>16315</v>
      </c>
      <c r="I7918" s="149" t="s">
        <v>15247</v>
      </c>
    </row>
    <row r="7919" spans="1:12" x14ac:dyDescent="0.2">
      <c r="A7919" s="149" t="s">
        <v>2920</v>
      </c>
      <c r="D7919" s="149" t="s">
        <v>15248</v>
      </c>
      <c r="E7919" s="149">
        <f t="shared" si="123"/>
        <v>40301110</v>
      </c>
      <c r="F7919" s="149" t="s">
        <v>16569</v>
      </c>
      <c r="G7919" s="149" t="s">
        <v>9556</v>
      </c>
      <c r="H7919" s="149" t="s">
        <v>16315</v>
      </c>
      <c r="I7919" s="149" t="s">
        <v>15249</v>
      </c>
    </row>
    <row r="7920" spans="1:12" x14ac:dyDescent="0.2">
      <c r="A7920" s="149" t="s">
        <v>2920</v>
      </c>
      <c r="D7920" s="149" t="s">
        <v>15250</v>
      </c>
      <c r="E7920" s="149">
        <f t="shared" si="123"/>
        <v>40301111</v>
      </c>
      <c r="F7920" s="149" t="s">
        <v>16569</v>
      </c>
      <c r="G7920" s="149" t="s">
        <v>9556</v>
      </c>
      <c r="H7920" s="149" t="s">
        <v>16315</v>
      </c>
      <c r="I7920" s="149" t="s">
        <v>15251</v>
      </c>
      <c r="K7920" s="151"/>
      <c r="L7920" s="149"/>
    </row>
    <row r="7921" spans="1:12" x14ac:dyDescent="0.2">
      <c r="A7921" s="149" t="s">
        <v>2920</v>
      </c>
      <c r="D7921" s="149" t="s">
        <v>15252</v>
      </c>
      <c r="E7921" s="149">
        <f t="shared" si="123"/>
        <v>40301112</v>
      </c>
      <c r="F7921" s="149" t="s">
        <v>16569</v>
      </c>
      <c r="G7921" s="149" t="s">
        <v>9556</v>
      </c>
      <c r="H7921" s="149" t="s">
        <v>16315</v>
      </c>
      <c r="I7921" s="149" t="s">
        <v>15253</v>
      </c>
      <c r="K7921" s="151"/>
      <c r="L7921" s="149"/>
    </row>
    <row r="7922" spans="1:12" x14ac:dyDescent="0.2">
      <c r="A7922" s="149" t="s">
        <v>2920</v>
      </c>
      <c r="D7922" s="149" t="s">
        <v>15254</v>
      </c>
      <c r="E7922" s="149">
        <f t="shared" si="123"/>
        <v>40301113</v>
      </c>
      <c r="F7922" s="149" t="s">
        <v>16569</v>
      </c>
      <c r="G7922" s="149" t="s">
        <v>9556</v>
      </c>
      <c r="H7922" s="149" t="s">
        <v>16315</v>
      </c>
      <c r="I7922" s="149" t="s">
        <v>15255</v>
      </c>
    </row>
    <row r="7923" spans="1:12" x14ac:dyDescent="0.2">
      <c r="A7923" s="149" t="s">
        <v>2920</v>
      </c>
      <c r="D7923" s="149" t="s">
        <v>15256</v>
      </c>
      <c r="E7923" s="149">
        <f t="shared" si="123"/>
        <v>40301114</v>
      </c>
      <c r="F7923" s="149" t="s">
        <v>16569</v>
      </c>
      <c r="G7923" s="149" t="s">
        <v>9556</v>
      </c>
      <c r="H7923" s="149" t="s">
        <v>16315</v>
      </c>
      <c r="I7923" s="149" t="s">
        <v>15257</v>
      </c>
    </row>
    <row r="7924" spans="1:12" x14ac:dyDescent="0.2">
      <c r="A7924" s="149" t="s">
        <v>2920</v>
      </c>
      <c r="D7924" s="149" t="s">
        <v>15258</v>
      </c>
      <c r="E7924" s="149">
        <f t="shared" si="123"/>
        <v>40301115</v>
      </c>
      <c r="F7924" s="149" t="s">
        <v>16569</v>
      </c>
      <c r="G7924" s="149" t="s">
        <v>9556</v>
      </c>
      <c r="H7924" s="149" t="s">
        <v>16315</v>
      </c>
      <c r="I7924" s="149" t="s">
        <v>15259</v>
      </c>
    </row>
    <row r="7925" spans="1:12" x14ac:dyDescent="0.2">
      <c r="A7925" s="149" t="s">
        <v>2920</v>
      </c>
      <c r="D7925" s="149" t="s">
        <v>15260</v>
      </c>
      <c r="E7925" s="149">
        <f t="shared" si="123"/>
        <v>40301116</v>
      </c>
      <c r="F7925" s="149" t="s">
        <v>16569</v>
      </c>
      <c r="G7925" s="149" t="s">
        <v>9556</v>
      </c>
      <c r="H7925" s="149" t="s">
        <v>16315</v>
      </c>
      <c r="I7925" s="149" t="s">
        <v>15261</v>
      </c>
    </row>
    <row r="7926" spans="1:12" x14ac:dyDescent="0.2">
      <c r="A7926" s="149" t="s">
        <v>2920</v>
      </c>
      <c r="D7926" s="149" t="s">
        <v>15262</v>
      </c>
      <c r="E7926" s="149">
        <f t="shared" si="123"/>
        <v>40301117</v>
      </c>
      <c r="F7926" s="149" t="s">
        <v>16569</v>
      </c>
      <c r="G7926" s="149" t="s">
        <v>9556</v>
      </c>
      <c r="H7926" s="149" t="s">
        <v>16315</v>
      </c>
      <c r="I7926" s="149" t="s">
        <v>15263</v>
      </c>
    </row>
    <row r="7927" spans="1:12" x14ac:dyDescent="0.2">
      <c r="A7927" s="149" t="s">
        <v>2920</v>
      </c>
      <c r="D7927" s="149" t="s">
        <v>15264</v>
      </c>
      <c r="E7927" s="149">
        <f t="shared" si="123"/>
        <v>40301118</v>
      </c>
      <c r="F7927" s="149" t="s">
        <v>16569</v>
      </c>
      <c r="G7927" s="149" t="s">
        <v>9556</v>
      </c>
      <c r="H7927" s="149" t="s">
        <v>16315</v>
      </c>
      <c r="I7927" s="149" t="s">
        <v>15265</v>
      </c>
      <c r="K7927" s="151"/>
      <c r="L7927" s="149"/>
    </row>
    <row r="7928" spans="1:12" x14ac:dyDescent="0.2">
      <c r="A7928" s="149" t="s">
        <v>2920</v>
      </c>
      <c r="D7928" s="149" t="s">
        <v>15266</v>
      </c>
      <c r="E7928" s="149">
        <f t="shared" si="123"/>
        <v>40301119</v>
      </c>
      <c r="F7928" s="149" t="s">
        <v>16569</v>
      </c>
      <c r="G7928" s="149" t="s">
        <v>9556</v>
      </c>
      <c r="H7928" s="149" t="s">
        <v>16315</v>
      </c>
      <c r="I7928" s="149" t="s">
        <v>12559</v>
      </c>
    </row>
    <row r="7929" spans="1:12" x14ac:dyDescent="0.2">
      <c r="A7929" s="149" t="s">
        <v>2920</v>
      </c>
      <c r="D7929" s="149" t="s">
        <v>12560</v>
      </c>
      <c r="E7929" s="149">
        <f t="shared" si="123"/>
        <v>40301120</v>
      </c>
      <c r="F7929" s="149" t="s">
        <v>16569</v>
      </c>
      <c r="G7929" s="149" t="s">
        <v>9556</v>
      </c>
      <c r="H7929" s="149" t="s">
        <v>16315</v>
      </c>
      <c r="I7929" s="149" t="s">
        <v>12561</v>
      </c>
    </row>
    <row r="7930" spans="1:12" x14ac:dyDescent="0.2">
      <c r="A7930" s="149" t="s">
        <v>2920</v>
      </c>
      <c r="D7930" s="149" t="s">
        <v>12562</v>
      </c>
      <c r="E7930" s="149">
        <f t="shared" si="123"/>
        <v>40301125</v>
      </c>
      <c r="F7930" s="149" t="s">
        <v>16569</v>
      </c>
      <c r="G7930" s="149" t="s">
        <v>9556</v>
      </c>
      <c r="H7930" s="149" t="s">
        <v>16315</v>
      </c>
      <c r="I7930" s="149" t="s">
        <v>12563</v>
      </c>
      <c r="K7930" s="151"/>
      <c r="L7930" s="149"/>
    </row>
    <row r="7931" spans="1:12" x14ac:dyDescent="0.2">
      <c r="A7931" s="149" t="s">
        <v>2920</v>
      </c>
      <c r="D7931" s="149" t="s">
        <v>12564</v>
      </c>
      <c r="E7931" s="149">
        <f t="shared" si="123"/>
        <v>40301126</v>
      </c>
      <c r="F7931" s="149" t="s">
        <v>16569</v>
      </c>
      <c r="G7931" s="149" t="s">
        <v>9556</v>
      </c>
      <c r="H7931" s="149" t="s">
        <v>16315</v>
      </c>
      <c r="I7931" s="149" t="s">
        <v>12565</v>
      </c>
      <c r="K7931" s="151"/>
      <c r="L7931" s="149"/>
    </row>
    <row r="7932" spans="1:12" x14ac:dyDescent="0.2">
      <c r="A7932" s="149" t="s">
        <v>2920</v>
      </c>
      <c r="D7932" s="149" t="s">
        <v>12566</v>
      </c>
      <c r="E7932" s="149">
        <f t="shared" si="123"/>
        <v>40301127</v>
      </c>
      <c r="F7932" s="149" t="s">
        <v>16569</v>
      </c>
      <c r="G7932" s="149" t="s">
        <v>9556</v>
      </c>
      <c r="H7932" s="149" t="s">
        <v>16315</v>
      </c>
      <c r="I7932" s="149" t="s">
        <v>12567</v>
      </c>
      <c r="K7932" s="151"/>
      <c r="L7932" s="149"/>
    </row>
    <row r="7933" spans="1:12" x14ac:dyDescent="0.2">
      <c r="A7933" s="149" t="s">
        <v>2920</v>
      </c>
      <c r="D7933" s="149" t="s">
        <v>12568</v>
      </c>
      <c r="E7933" s="149">
        <f t="shared" si="123"/>
        <v>40301128</v>
      </c>
      <c r="F7933" s="149" t="s">
        <v>16569</v>
      </c>
      <c r="G7933" s="149" t="s">
        <v>9556</v>
      </c>
      <c r="H7933" s="149" t="s">
        <v>16315</v>
      </c>
      <c r="I7933" s="149" t="s">
        <v>12569</v>
      </c>
      <c r="K7933" s="151"/>
      <c r="L7933" s="149"/>
    </row>
    <row r="7934" spans="1:12" x14ac:dyDescent="0.2">
      <c r="A7934" s="149" t="s">
        <v>2920</v>
      </c>
      <c r="D7934" s="149" t="s">
        <v>12570</v>
      </c>
      <c r="E7934" s="149">
        <f t="shared" si="123"/>
        <v>40301129</v>
      </c>
      <c r="F7934" s="149" t="s">
        <v>16569</v>
      </c>
      <c r="G7934" s="149" t="s">
        <v>9556</v>
      </c>
      <c r="H7934" s="149" t="s">
        <v>16315</v>
      </c>
      <c r="I7934" s="149" t="s">
        <v>12571</v>
      </c>
      <c r="K7934" s="151"/>
      <c r="L7934" s="149"/>
    </row>
    <row r="7935" spans="1:12" x14ac:dyDescent="0.2">
      <c r="A7935" s="149" t="s">
        <v>2920</v>
      </c>
      <c r="D7935" s="149" t="s">
        <v>12572</v>
      </c>
      <c r="E7935" s="149">
        <f t="shared" si="123"/>
        <v>40301130</v>
      </c>
      <c r="F7935" s="149" t="s">
        <v>16569</v>
      </c>
      <c r="G7935" s="149" t="s">
        <v>9556</v>
      </c>
      <c r="H7935" s="149" t="s">
        <v>16315</v>
      </c>
      <c r="I7935" s="149" t="s">
        <v>12573</v>
      </c>
    </row>
    <row r="7936" spans="1:12" x14ac:dyDescent="0.2">
      <c r="A7936" s="149" t="s">
        <v>2920</v>
      </c>
      <c r="D7936" s="149" t="s">
        <v>12574</v>
      </c>
      <c r="E7936" s="149">
        <f t="shared" si="123"/>
        <v>40301131</v>
      </c>
      <c r="F7936" s="149" t="s">
        <v>16569</v>
      </c>
      <c r="G7936" s="149" t="s">
        <v>9556</v>
      </c>
      <c r="H7936" s="149" t="s">
        <v>16315</v>
      </c>
      <c r="I7936" s="149" t="s">
        <v>12575</v>
      </c>
    </row>
    <row r="7937" spans="1:12" x14ac:dyDescent="0.2">
      <c r="A7937" s="149" t="s">
        <v>2920</v>
      </c>
      <c r="D7937" s="149" t="s">
        <v>12576</v>
      </c>
      <c r="E7937" s="149">
        <f t="shared" si="123"/>
        <v>40301132</v>
      </c>
      <c r="F7937" s="149" t="s">
        <v>16569</v>
      </c>
      <c r="G7937" s="149" t="s">
        <v>9556</v>
      </c>
      <c r="H7937" s="149" t="s">
        <v>16315</v>
      </c>
      <c r="I7937" s="149" t="s">
        <v>12577</v>
      </c>
    </row>
    <row r="7938" spans="1:12" x14ac:dyDescent="0.2">
      <c r="A7938" s="149" t="s">
        <v>2920</v>
      </c>
      <c r="D7938" s="149" t="s">
        <v>12578</v>
      </c>
      <c r="E7938" s="149">
        <f t="shared" ref="E7938:E8001" si="124">VALUE(D7938)</f>
        <v>40301133</v>
      </c>
      <c r="F7938" s="149" t="s">
        <v>16569</v>
      </c>
      <c r="G7938" s="149" t="s">
        <v>9556</v>
      </c>
      <c r="H7938" s="149" t="s">
        <v>16315</v>
      </c>
      <c r="I7938" s="149" t="s">
        <v>12579</v>
      </c>
      <c r="K7938" s="151"/>
      <c r="L7938" s="149"/>
    </row>
    <row r="7939" spans="1:12" x14ac:dyDescent="0.2">
      <c r="A7939" s="149" t="s">
        <v>2920</v>
      </c>
      <c r="D7939" s="149" t="s">
        <v>12580</v>
      </c>
      <c r="E7939" s="149">
        <f t="shared" si="124"/>
        <v>40301134</v>
      </c>
      <c r="F7939" s="149" t="s">
        <v>16569</v>
      </c>
      <c r="G7939" s="149" t="s">
        <v>9556</v>
      </c>
      <c r="H7939" s="149" t="s">
        <v>16315</v>
      </c>
      <c r="I7939" s="149" t="s">
        <v>12581</v>
      </c>
    </row>
    <row r="7940" spans="1:12" x14ac:dyDescent="0.2">
      <c r="A7940" s="149" t="s">
        <v>2920</v>
      </c>
      <c r="D7940" s="149" t="s">
        <v>12582</v>
      </c>
      <c r="E7940" s="149">
        <f t="shared" si="124"/>
        <v>40301135</v>
      </c>
      <c r="F7940" s="149" t="s">
        <v>16569</v>
      </c>
      <c r="G7940" s="149" t="s">
        <v>9556</v>
      </c>
      <c r="H7940" s="149" t="s">
        <v>16315</v>
      </c>
      <c r="I7940" s="149" t="s">
        <v>12583</v>
      </c>
    </row>
    <row r="7941" spans="1:12" x14ac:dyDescent="0.2">
      <c r="A7941" s="149" t="s">
        <v>2920</v>
      </c>
      <c r="D7941" s="149" t="s">
        <v>12584</v>
      </c>
      <c r="E7941" s="149">
        <f t="shared" si="124"/>
        <v>40301140</v>
      </c>
      <c r="F7941" s="149" t="s">
        <v>16569</v>
      </c>
      <c r="G7941" s="149" t="s">
        <v>9556</v>
      </c>
      <c r="H7941" s="149" t="s">
        <v>16315</v>
      </c>
      <c r="I7941" s="149" t="s">
        <v>12585</v>
      </c>
    </row>
    <row r="7942" spans="1:12" x14ac:dyDescent="0.2">
      <c r="A7942" s="149" t="s">
        <v>2920</v>
      </c>
      <c r="D7942" s="149" t="s">
        <v>12586</v>
      </c>
      <c r="E7942" s="149">
        <f t="shared" si="124"/>
        <v>40301141</v>
      </c>
      <c r="F7942" s="149" t="s">
        <v>16569</v>
      </c>
      <c r="G7942" s="149" t="s">
        <v>9556</v>
      </c>
      <c r="H7942" s="149" t="s">
        <v>16315</v>
      </c>
      <c r="I7942" s="149" t="s">
        <v>12587</v>
      </c>
    </row>
    <row r="7943" spans="1:12" x14ac:dyDescent="0.2">
      <c r="A7943" s="149" t="s">
        <v>2920</v>
      </c>
      <c r="D7943" s="149" t="s">
        <v>12588</v>
      </c>
      <c r="E7943" s="149">
        <f t="shared" si="124"/>
        <v>40301142</v>
      </c>
      <c r="F7943" s="149" t="s">
        <v>16569</v>
      </c>
      <c r="G7943" s="149" t="s">
        <v>9556</v>
      </c>
      <c r="H7943" s="149" t="s">
        <v>16315</v>
      </c>
      <c r="I7943" s="149" t="s">
        <v>12589</v>
      </c>
    </row>
    <row r="7944" spans="1:12" x14ac:dyDescent="0.2">
      <c r="A7944" s="149" t="s">
        <v>2920</v>
      </c>
      <c r="D7944" s="149" t="s">
        <v>12590</v>
      </c>
      <c r="E7944" s="149">
        <f t="shared" si="124"/>
        <v>40301143</v>
      </c>
      <c r="F7944" s="149" t="s">
        <v>16569</v>
      </c>
      <c r="G7944" s="149" t="s">
        <v>9556</v>
      </c>
      <c r="H7944" s="149" t="s">
        <v>16315</v>
      </c>
      <c r="I7944" s="149" t="s">
        <v>12591</v>
      </c>
      <c r="K7944" s="151"/>
      <c r="L7944" s="149"/>
    </row>
    <row r="7945" spans="1:12" x14ac:dyDescent="0.2">
      <c r="A7945" s="149" t="s">
        <v>2920</v>
      </c>
      <c r="D7945" s="149" t="s">
        <v>12592</v>
      </c>
      <c r="E7945" s="149">
        <f t="shared" si="124"/>
        <v>40301144</v>
      </c>
      <c r="F7945" s="149" t="s">
        <v>16569</v>
      </c>
      <c r="G7945" s="149" t="s">
        <v>9556</v>
      </c>
      <c r="H7945" s="149" t="s">
        <v>16315</v>
      </c>
      <c r="I7945" s="149" t="s">
        <v>12593</v>
      </c>
    </row>
    <row r="7946" spans="1:12" x14ac:dyDescent="0.2">
      <c r="A7946" s="149" t="s">
        <v>2920</v>
      </c>
      <c r="D7946" s="149" t="s">
        <v>12594</v>
      </c>
      <c r="E7946" s="149">
        <f t="shared" si="124"/>
        <v>40301145</v>
      </c>
      <c r="F7946" s="149" t="s">
        <v>16569</v>
      </c>
      <c r="G7946" s="149" t="s">
        <v>9556</v>
      </c>
      <c r="H7946" s="149" t="s">
        <v>16315</v>
      </c>
      <c r="I7946" s="149" t="s">
        <v>12595</v>
      </c>
    </row>
    <row r="7947" spans="1:12" x14ac:dyDescent="0.2">
      <c r="A7947" s="149" t="s">
        <v>2920</v>
      </c>
      <c r="D7947" s="149" t="s">
        <v>12596</v>
      </c>
      <c r="E7947" s="149">
        <f t="shared" si="124"/>
        <v>40301150</v>
      </c>
      <c r="F7947" s="149" t="s">
        <v>16569</v>
      </c>
      <c r="G7947" s="149" t="s">
        <v>9556</v>
      </c>
      <c r="H7947" s="149" t="s">
        <v>16315</v>
      </c>
      <c r="I7947" s="149" t="s">
        <v>12597</v>
      </c>
    </row>
    <row r="7948" spans="1:12" x14ac:dyDescent="0.2">
      <c r="A7948" s="149" t="s">
        <v>2920</v>
      </c>
      <c r="D7948" s="149" t="s">
        <v>12598</v>
      </c>
      <c r="E7948" s="149">
        <f t="shared" si="124"/>
        <v>40301151</v>
      </c>
      <c r="F7948" s="149" t="s">
        <v>16569</v>
      </c>
      <c r="G7948" s="149" t="s">
        <v>9556</v>
      </c>
      <c r="H7948" s="149" t="s">
        <v>16315</v>
      </c>
      <c r="I7948" s="149" t="s">
        <v>12599</v>
      </c>
    </row>
    <row r="7949" spans="1:12" x14ac:dyDescent="0.2">
      <c r="A7949" s="149" t="s">
        <v>2920</v>
      </c>
      <c r="D7949" s="149" t="s">
        <v>12600</v>
      </c>
      <c r="E7949" s="149">
        <f t="shared" si="124"/>
        <v>40301152</v>
      </c>
      <c r="F7949" s="149" t="s">
        <v>16569</v>
      </c>
      <c r="G7949" s="149" t="s">
        <v>9556</v>
      </c>
      <c r="H7949" s="149" t="s">
        <v>16315</v>
      </c>
      <c r="I7949" s="149" t="s">
        <v>9851</v>
      </c>
    </row>
    <row r="7950" spans="1:12" x14ac:dyDescent="0.2">
      <c r="A7950" s="149" t="s">
        <v>2920</v>
      </c>
      <c r="D7950" s="149" t="s">
        <v>9852</v>
      </c>
      <c r="E7950" s="149">
        <f t="shared" si="124"/>
        <v>40301153</v>
      </c>
      <c r="F7950" s="149" t="s">
        <v>16569</v>
      </c>
      <c r="G7950" s="149" t="s">
        <v>9556</v>
      </c>
      <c r="H7950" s="149" t="s">
        <v>16315</v>
      </c>
      <c r="I7950" s="149" t="s">
        <v>9853</v>
      </c>
      <c r="K7950" s="151"/>
      <c r="L7950" s="149"/>
    </row>
    <row r="7951" spans="1:12" x14ac:dyDescent="0.2">
      <c r="A7951" s="149" t="s">
        <v>2920</v>
      </c>
      <c r="D7951" s="149" t="s">
        <v>7022</v>
      </c>
      <c r="E7951" s="149">
        <f t="shared" si="124"/>
        <v>40301154</v>
      </c>
      <c r="F7951" s="149" t="s">
        <v>16569</v>
      </c>
      <c r="G7951" s="149" t="s">
        <v>9556</v>
      </c>
      <c r="H7951" s="149" t="s">
        <v>16315</v>
      </c>
      <c r="I7951" s="149" t="s">
        <v>7023</v>
      </c>
    </row>
    <row r="7952" spans="1:12" x14ac:dyDescent="0.2">
      <c r="A7952" s="149" t="s">
        <v>2920</v>
      </c>
      <c r="D7952" s="149" t="s">
        <v>7024</v>
      </c>
      <c r="E7952" s="149">
        <f t="shared" si="124"/>
        <v>40301155</v>
      </c>
      <c r="F7952" s="149" t="s">
        <v>16569</v>
      </c>
      <c r="G7952" s="149" t="s">
        <v>9556</v>
      </c>
      <c r="H7952" s="149" t="s">
        <v>16315</v>
      </c>
      <c r="I7952" s="149" t="s">
        <v>7025</v>
      </c>
    </row>
    <row r="7953" spans="1:12" x14ac:dyDescent="0.2">
      <c r="A7953" s="149" t="s">
        <v>2920</v>
      </c>
      <c r="D7953" s="149" t="s">
        <v>7026</v>
      </c>
      <c r="E7953" s="149">
        <f t="shared" si="124"/>
        <v>40301165</v>
      </c>
      <c r="F7953" s="149" t="s">
        <v>16569</v>
      </c>
      <c r="G7953" s="149" t="s">
        <v>9556</v>
      </c>
      <c r="H7953" s="149" t="s">
        <v>16315</v>
      </c>
      <c r="I7953" s="149" t="s">
        <v>7027</v>
      </c>
      <c r="K7953" s="151"/>
      <c r="L7953" s="149"/>
    </row>
    <row r="7954" spans="1:12" x14ac:dyDescent="0.2">
      <c r="A7954" s="149" t="s">
        <v>2920</v>
      </c>
      <c r="D7954" s="149" t="s">
        <v>7028</v>
      </c>
      <c r="E7954" s="149">
        <f t="shared" si="124"/>
        <v>40301166</v>
      </c>
      <c r="F7954" s="149" t="s">
        <v>16569</v>
      </c>
      <c r="G7954" s="149" t="s">
        <v>9556</v>
      </c>
      <c r="H7954" s="149" t="s">
        <v>16315</v>
      </c>
      <c r="I7954" s="149" t="s">
        <v>7029</v>
      </c>
      <c r="K7954" s="151"/>
      <c r="L7954" s="149"/>
    </row>
    <row r="7955" spans="1:12" x14ac:dyDescent="0.2">
      <c r="A7955" s="149" t="s">
        <v>2920</v>
      </c>
      <c r="D7955" s="149" t="s">
        <v>7030</v>
      </c>
      <c r="E7955" s="149">
        <f t="shared" si="124"/>
        <v>40301167</v>
      </c>
      <c r="F7955" s="149" t="s">
        <v>16569</v>
      </c>
      <c r="G7955" s="149" t="s">
        <v>9556</v>
      </c>
      <c r="H7955" s="149" t="s">
        <v>16315</v>
      </c>
      <c r="I7955" s="149" t="s">
        <v>7031</v>
      </c>
      <c r="K7955" s="151"/>
      <c r="L7955" s="149"/>
    </row>
    <row r="7956" spans="1:12" x14ac:dyDescent="0.2">
      <c r="A7956" s="149" t="s">
        <v>2920</v>
      </c>
      <c r="D7956" s="149" t="s">
        <v>7032</v>
      </c>
      <c r="E7956" s="149">
        <f t="shared" si="124"/>
        <v>40301168</v>
      </c>
      <c r="F7956" s="149" t="s">
        <v>16569</v>
      </c>
      <c r="G7956" s="149" t="s">
        <v>9556</v>
      </c>
      <c r="H7956" s="149" t="s">
        <v>16315</v>
      </c>
      <c r="I7956" s="149" t="s">
        <v>15313</v>
      </c>
      <c r="K7956" s="151"/>
      <c r="L7956" s="149"/>
    </row>
    <row r="7957" spans="1:12" x14ac:dyDescent="0.2">
      <c r="A7957" s="149" t="s">
        <v>2920</v>
      </c>
      <c r="D7957" s="149" t="s">
        <v>15314</v>
      </c>
      <c r="E7957" s="149">
        <f t="shared" si="124"/>
        <v>40301169</v>
      </c>
      <c r="F7957" s="149" t="s">
        <v>16569</v>
      </c>
      <c r="G7957" s="149" t="s">
        <v>9556</v>
      </c>
      <c r="H7957" s="149" t="s">
        <v>16315</v>
      </c>
      <c r="I7957" s="149" t="s">
        <v>12601</v>
      </c>
      <c r="K7957" s="151"/>
      <c r="L7957" s="149"/>
    </row>
    <row r="7958" spans="1:12" x14ac:dyDescent="0.2">
      <c r="A7958" s="149" t="s">
        <v>2920</v>
      </c>
      <c r="D7958" s="149" t="s">
        <v>12602</v>
      </c>
      <c r="E7958" s="149">
        <f t="shared" si="124"/>
        <v>40301175</v>
      </c>
      <c r="F7958" s="149" t="s">
        <v>16569</v>
      </c>
      <c r="G7958" s="149" t="s">
        <v>9556</v>
      </c>
      <c r="H7958" s="149" t="s">
        <v>16315</v>
      </c>
      <c r="I7958" s="149" t="s">
        <v>12603</v>
      </c>
      <c r="K7958" s="151"/>
      <c r="L7958" s="149"/>
    </row>
    <row r="7959" spans="1:12" x14ac:dyDescent="0.2">
      <c r="A7959" s="149" t="s">
        <v>2920</v>
      </c>
      <c r="D7959" s="149" t="s">
        <v>12604</v>
      </c>
      <c r="E7959" s="149">
        <f t="shared" si="124"/>
        <v>40301176</v>
      </c>
      <c r="F7959" s="149" t="s">
        <v>16569</v>
      </c>
      <c r="G7959" s="149" t="s">
        <v>9556</v>
      </c>
      <c r="H7959" s="149" t="s">
        <v>16315</v>
      </c>
      <c r="I7959" s="149" t="s">
        <v>9854</v>
      </c>
      <c r="K7959" s="151"/>
      <c r="L7959" s="149"/>
    </row>
    <row r="7960" spans="1:12" x14ac:dyDescent="0.2">
      <c r="A7960" s="149" t="s">
        <v>2920</v>
      </c>
      <c r="D7960" s="149" t="s">
        <v>9855</v>
      </c>
      <c r="E7960" s="149">
        <f t="shared" si="124"/>
        <v>40301177</v>
      </c>
      <c r="F7960" s="149" t="s">
        <v>16569</v>
      </c>
      <c r="G7960" s="149" t="s">
        <v>9556</v>
      </c>
      <c r="H7960" s="149" t="s">
        <v>16315</v>
      </c>
      <c r="I7960" s="149" t="s">
        <v>9856</v>
      </c>
      <c r="K7960" s="151"/>
      <c r="L7960" s="149"/>
    </row>
    <row r="7961" spans="1:12" x14ac:dyDescent="0.2">
      <c r="A7961" s="149" t="s">
        <v>2920</v>
      </c>
      <c r="D7961" s="149" t="s">
        <v>9857</v>
      </c>
      <c r="E7961" s="149">
        <f t="shared" si="124"/>
        <v>40301178</v>
      </c>
      <c r="F7961" s="149" t="s">
        <v>16569</v>
      </c>
      <c r="G7961" s="149" t="s">
        <v>9556</v>
      </c>
      <c r="H7961" s="149" t="s">
        <v>16315</v>
      </c>
      <c r="I7961" s="149" t="s">
        <v>9858</v>
      </c>
      <c r="K7961" s="151"/>
      <c r="L7961" s="149"/>
    </row>
    <row r="7962" spans="1:12" x14ac:dyDescent="0.2">
      <c r="A7962" s="149" t="s">
        <v>2920</v>
      </c>
      <c r="D7962" s="149" t="s">
        <v>9859</v>
      </c>
      <c r="E7962" s="149">
        <f t="shared" si="124"/>
        <v>40301179</v>
      </c>
      <c r="F7962" s="149" t="s">
        <v>16569</v>
      </c>
      <c r="G7962" s="149" t="s">
        <v>9556</v>
      </c>
      <c r="H7962" s="149" t="s">
        <v>16315</v>
      </c>
      <c r="I7962" s="149" t="s">
        <v>9860</v>
      </c>
      <c r="K7962" s="151"/>
      <c r="L7962" s="149"/>
    </row>
    <row r="7963" spans="1:12" x14ac:dyDescent="0.2">
      <c r="A7963" s="149" t="s">
        <v>2920</v>
      </c>
      <c r="D7963" s="149" t="s">
        <v>9861</v>
      </c>
      <c r="E7963" s="149">
        <f t="shared" si="124"/>
        <v>40301180</v>
      </c>
      <c r="F7963" s="149" t="s">
        <v>16569</v>
      </c>
      <c r="G7963" s="149" t="s">
        <v>9556</v>
      </c>
      <c r="H7963" s="149" t="s">
        <v>16315</v>
      </c>
      <c r="I7963" s="149" t="s">
        <v>9862</v>
      </c>
    </row>
    <row r="7964" spans="1:12" x14ac:dyDescent="0.2">
      <c r="A7964" s="149" t="s">
        <v>2920</v>
      </c>
      <c r="D7964" s="149" t="s">
        <v>9863</v>
      </c>
      <c r="E7964" s="149">
        <f t="shared" si="124"/>
        <v>40301181</v>
      </c>
      <c r="F7964" s="149" t="s">
        <v>16569</v>
      </c>
      <c r="G7964" s="149" t="s">
        <v>9556</v>
      </c>
      <c r="H7964" s="149" t="s">
        <v>16315</v>
      </c>
      <c r="I7964" s="149" t="s">
        <v>9864</v>
      </c>
    </row>
    <row r="7965" spans="1:12" x14ac:dyDescent="0.2">
      <c r="A7965" s="149" t="s">
        <v>2920</v>
      </c>
      <c r="D7965" s="149" t="s">
        <v>9865</v>
      </c>
      <c r="E7965" s="149">
        <f t="shared" si="124"/>
        <v>40301182</v>
      </c>
      <c r="F7965" s="149" t="s">
        <v>16569</v>
      </c>
      <c r="G7965" s="149" t="s">
        <v>9556</v>
      </c>
      <c r="H7965" s="149" t="s">
        <v>16315</v>
      </c>
      <c r="I7965" s="149" t="s">
        <v>9866</v>
      </c>
    </row>
    <row r="7966" spans="1:12" x14ac:dyDescent="0.2">
      <c r="A7966" s="149" t="s">
        <v>2920</v>
      </c>
      <c r="D7966" s="149" t="s">
        <v>9867</v>
      </c>
      <c r="E7966" s="149">
        <f t="shared" si="124"/>
        <v>40301197</v>
      </c>
      <c r="F7966" s="149" t="s">
        <v>16569</v>
      </c>
      <c r="G7966" s="149" t="s">
        <v>9556</v>
      </c>
      <c r="H7966" s="149" t="s">
        <v>16315</v>
      </c>
      <c r="I7966" s="149" t="s">
        <v>8801</v>
      </c>
    </row>
    <row r="7967" spans="1:12" x14ac:dyDescent="0.2">
      <c r="A7967" s="149" t="s">
        <v>2920</v>
      </c>
      <c r="D7967" s="149" t="s">
        <v>9868</v>
      </c>
      <c r="E7967" s="149">
        <f t="shared" si="124"/>
        <v>40301198</v>
      </c>
      <c r="F7967" s="149" t="s">
        <v>16569</v>
      </c>
      <c r="G7967" s="149" t="s">
        <v>9556</v>
      </c>
      <c r="H7967" s="149" t="s">
        <v>16315</v>
      </c>
      <c r="I7967" s="149" t="s">
        <v>9869</v>
      </c>
    </row>
    <row r="7968" spans="1:12" x14ac:dyDescent="0.2">
      <c r="A7968" s="149" t="s">
        <v>2920</v>
      </c>
      <c r="D7968" s="149" t="s">
        <v>9870</v>
      </c>
      <c r="E7968" s="149">
        <f t="shared" si="124"/>
        <v>40301199</v>
      </c>
      <c r="F7968" s="149" t="s">
        <v>16569</v>
      </c>
      <c r="G7968" s="149" t="s">
        <v>9556</v>
      </c>
      <c r="H7968" s="149" t="s">
        <v>16315</v>
      </c>
      <c r="I7968" s="149" t="s">
        <v>9871</v>
      </c>
    </row>
    <row r="7969" spans="1:12" x14ac:dyDescent="0.2">
      <c r="A7969" s="149" t="s">
        <v>2920</v>
      </c>
      <c r="D7969" s="149" t="s">
        <v>9872</v>
      </c>
      <c r="E7969" s="149">
        <f t="shared" si="124"/>
        <v>40301201</v>
      </c>
      <c r="F7969" s="149" t="s">
        <v>16569</v>
      </c>
      <c r="G7969" s="149" t="s">
        <v>9556</v>
      </c>
      <c r="H7969" s="149" t="s">
        <v>9873</v>
      </c>
      <c r="I7969" s="149" t="s">
        <v>9874</v>
      </c>
    </row>
    <row r="7970" spans="1:12" x14ac:dyDescent="0.2">
      <c r="A7970" s="149" t="s">
        <v>2920</v>
      </c>
      <c r="D7970" s="149" t="s">
        <v>9875</v>
      </c>
      <c r="E7970" s="149">
        <f t="shared" si="124"/>
        <v>40301202</v>
      </c>
      <c r="F7970" s="149" t="s">
        <v>16569</v>
      </c>
      <c r="G7970" s="149" t="s">
        <v>9556</v>
      </c>
      <c r="H7970" s="149" t="s">
        <v>9873</v>
      </c>
      <c r="I7970" s="149" t="s">
        <v>9876</v>
      </c>
    </row>
    <row r="7971" spans="1:12" x14ac:dyDescent="0.2">
      <c r="A7971" s="149" t="s">
        <v>2920</v>
      </c>
      <c r="D7971" s="149" t="s">
        <v>9877</v>
      </c>
      <c r="E7971" s="149">
        <f t="shared" si="124"/>
        <v>40301203</v>
      </c>
      <c r="F7971" s="149" t="s">
        <v>16569</v>
      </c>
      <c r="G7971" s="149" t="s">
        <v>9556</v>
      </c>
      <c r="H7971" s="149" t="s">
        <v>9873</v>
      </c>
      <c r="I7971" s="149" t="s">
        <v>9878</v>
      </c>
    </row>
    <row r="7972" spans="1:12" x14ac:dyDescent="0.2">
      <c r="A7972" s="149" t="s">
        <v>2920</v>
      </c>
      <c r="D7972" s="149" t="s">
        <v>9911</v>
      </c>
      <c r="E7972" s="149">
        <f t="shared" si="124"/>
        <v>40301204</v>
      </c>
      <c r="F7972" s="149" t="s">
        <v>16569</v>
      </c>
      <c r="G7972" s="149" t="s">
        <v>9556</v>
      </c>
      <c r="H7972" s="149" t="s">
        <v>9873</v>
      </c>
      <c r="I7972" s="149" t="s">
        <v>9912</v>
      </c>
      <c r="K7972" s="151"/>
      <c r="L7972" s="149"/>
    </row>
    <row r="7973" spans="1:12" x14ac:dyDescent="0.2">
      <c r="A7973" s="149" t="s">
        <v>2920</v>
      </c>
      <c r="D7973" s="149" t="s">
        <v>9913</v>
      </c>
      <c r="E7973" s="149">
        <f t="shared" si="124"/>
        <v>40301205</v>
      </c>
      <c r="F7973" s="149" t="s">
        <v>16569</v>
      </c>
      <c r="G7973" s="149" t="s">
        <v>9556</v>
      </c>
      <c r="H7973" s="149" t="s">
        <v>9873</v>
      </c>
      <c r="I7973" s="149" t="s">
        <v>9914</v>
      </c>
    </row>
    <row r="7974" spans="1:12" x14ac:dyDescent="0.2">
      <c r="A7974" s="149" t="s">
        <v>2920</v>
      </c>
      <c r="D7974" s="149" t="s">
        <v>9915</v>
      </c>
      <c r="E7974" s="149">
        <f t="shared" si="124"/>
        <v>40301206</v>
      </c>
      <c r="F7974" s="149" t="s">
        <v>16569</v>
      </c>
      <c r="G7974" s="149" t="s">
        <v>9556</v>
      </c>
      <c r="H7974" s="149" t="s">
        <v>9873</v>
      </c>
      <c r="I7974" s="149" t="s">
        <v>9916</v>
      </c>
    </row>
    <row r="7975" spans="1:12" x14ac:dyDescent="0.2">
      <c r="A7975" s="149" t="s">
        <v>2920</v>
      </c>
      <c r="D7975" s="149" t="s">
        <v>9917</v>
      </c>
      <c r="E7975" s="149">
        <f t="shared" si="124"/>
        <v>40301207</v>
      </c>
      <c r="F7975" s="149" t="s">
        <v>16569</v>
      </c>
      <c r="G7975" s="149" t="s">
        <v>9556</v>
      </c>
      <c r="H7975" s="149" t="s">
        <v>9873</v>
      </c>
      <c r="I7975" s="149" t="s">
        <v>9918</v>
      </c>
    </row>
    <row r="7976" spans="1:12" x14ac:dyDescent="0.2">
      <c r="A7976" s="149" t="s">
        <v>2920</v>
      </c>
      <c r="D7976" s="149" t="s">
        <v>9919</v>
      </c>
      <c r="E7976" s="149">
        <f t="shared" si="124"/>
        <v>40301299</v>
      </c>
      <c r="F7976" s="149" t="s">
        <v>16569</v>
      </c>
      <c r="G7976" s="149" t="s">
        <v>9556</v>
      </c>
      <c r="H7976" s="149" t="s">
        <v>9873</v>
      </c>
      <c r="I7976" s="149" t="s">
        <v>9920</v>
      </c>
    </row>
    <row r="7977" spans="1:12" x14ac:dyDescent="0.2">
      <c r="A7977" s="149" t="s">
        <v>2920</v>
      </c>
      <c r="D7977" s="149" t="s">
        <v>9921</v>
      </c>
      <c r="E7977" s="149">
        <f t="shared" si="124"/>
        <v>40388801</v>
      </c>
      <c r="F7977" s="149" t="s">
        <v>16569</v>
      </c>
      <c r="G7977" s="149" t="s">
        <v>9556</v>
      </c>
      <c r="H7977" s="149" t="s">
        <v>6493</v>
      </c>
      <c r="I7977" s="149" t="s">
        <v>8831</v>
      </c>
    </row>
    <row r="7978" spans="1:12" x14ac:dyDescent="0.2">
      <c r="A7978" s="149" t="s">
        <v>2920</v>
      </c>
      <c r="B7978" s="152" t="s">
        <v>2902</v>
      </c>
      <c r="C7978" s="149" t="s">
        <v>9921</v>
      </c>
      <c r="D7978" s="149" t="s">
        <v>9922</v>
      </c>
      <c r="E7978" s="149">
        <f t="shared" si="124"/>
        <v>40388802</v>
      </c>
      <c r="F7978" s="149" t="s">
        <v>16569</v>
      </c>
      <c r="G7978" s="149" t="s">
        <v>9556</v>
      </c>
      <c r="H7978" s="149" t="s">
        <v>6493</v>
      </c>
      <c r="I7978" s="149" t="s">
        <v>8831</v>
      </c>
    </row>
    <row r="7979" spans="1:12" x14ac:dyDescent="0.2">
      <c r="A7979" s="149" t="s">
        <v>2920</v>
      </c>
      <c r="B7979" s="152" t="s">
        <v>2902</v>
      </c>
      <c r="C7979" s="149" t="s">
        <v>9921</v>
      </c>
      <c r="D7979" s="149" t="s">
        <v>9923</v>
      </c>
      <c r="E7979" s="149">
        <f t="shared" si="124"/>
        <v>40388803</v>
      </c>
      <c r="F7979" s="149" t="s">
        <v>16569</v>
      </c>
      <c r="G7979" s="149" t="s">
        <v>9556</v>
      </c>
      <c r="H7979" s="149" t="s">
        <v>6493</v>
      </c>
      <c r="I7979" s="149" t="s">
        <v>8831</v>
      </c>
    </row>
    <row r="7980" spans="1:12" x14ac:dyDescent="0.2">
      <c r="A7980" s="149" t="s">
        <v>2920</v>
      </c>
      <c r="B7980" s="152" t="s">
        <v>2902</v>
      </c>
      <c r="C7980" s="149" t="s">
        <v>9921</v>
      </c>
      <c r="D7980" s="149" t="s">
        <v>9924</v>
      </c>
      <c r="E7980" s="149">
        <f t="shared" si="124"/>
        <v>40388804</v>
      </c>
      <c r="F7980" s="149" t="s">
        <v>16569</v>
      </c>
      <c r="G7980" s="149" t="s">
        <v>9556</v>
      </c>
      <c r="H7980" s="149" t="s">
        <v>6493</v>
      </c>
      <c r="I7980" s="149" t="s">
        <v>8831</v>
      </c>
    </row>
    <row r="7981" spans="1:12" x14ac:dyDescent="0.2">
      <c r="A7981" s="149" t="s">
        <v>2920</v>
      </c>
      <c r="B7981" s="152" t="s">
        <v>2902</v>
      </c>
      <c r="C7981" s="149" t="s">
        <v>9921</v>
      </c>
      <c r="D7981" s="149" t="s">
        <v>9925</v>
      </c>
      <c r="E7981" s="149">
        <f t="shared" si="124"/>
        <v>40388805</v>
      </c>
      <c r="F7981" s="149" t="s">
        <v>16569</v>
      </c>
      <c r="G7981" s="149" t="s">
        <v>9556</v>
      </c>
      <c r="H7981" s="149" t="s">
        <v>6493</v>
      </c>
      <c r="I7981" s="149" t="s">
        <v>8831</v>
      </c>
    </row>
    <row r="7982" spans="1:12" x14ac:dyDescent="0.2">
      <c r="A7982" s="149" t="s">
        <v>2920</v>
      </c>
      <c r="D7982" s="149" t="s">
        <v>9926</v>
      </c>
      <c r="E7982" s="149">
        <f t="shared" si="124"/>
        <v>40399999</v>
      </c>
      <c r="F7982" s="149" t="s">
        <v>16569</v>
      </c>
      <c r="G7982" s="149" t="s">
        <v>9556</v>
      </c>
      <c r="H7982" s="149" t="s">
        <v>6243</v>
      </c>
      <c r="I7982" s="149" t="s">
        <v>10012</v>
      </c>
    </row>
    <row r="7983" spans="1:12" x14ac:dyDescent="0.2">
      <c r="A7983" s="149" t="s">
        <v>2920</v>
      </c>
      <c r="D7983" s="149" t="s">
        <v>9927</v>
      </c>
      <c r="E7983" s="149">
        <f t="shared" si="124"/>
        <v>40400101</v>
      </c>
      <c r="F7983" s="149" t="s">
        <v>16569</v>
      </c>
      <c r="G7983" s="149" t="s">
        <v>9928</v>
      </c>
      <c r="H7983" s="149" t="s">
        <v>9929</v>
      </c>
      <c r="I7983" s="149" t="s">
        <v>9930</v>
      </c>
    </row>
    <row r="7984" spans="1:12" x14ac:dyDescent="0.2">
      <c r="A7984" s="149" t="s">
        <v>2920</v>
      </c>
      <c r="D7984" s="149" t="s">
        <v>9931</v>
      </c>
      <c r="E7984" s="149">
        <f t="shared" si="124"/>
        <v>40400102</v>
      </c>
      <c r="F7984" s="149" t="s">
        <v>16569</v>
      </c>
      <c r="G7984" s="149" t="s">
        <v>9928</v>
      </c>
      <c r="H7984" s="149" t="s">
        <v>9929</v>
      </c>
      <c r="I7984" s="149" t="s">
        <v>9932</v>
      </c>
    </row>
    <row r="7985" spans="1:9" x14ac:dyDescent="0.2">
      <c r="A7985" s="149" t="s">
        <v>2920</v>
      </c>
      <c r="D7985" s="149" t="s">
        <v>9933</v>
      </c>
      <c r="E7985" s="149">
        <f t="shared" si="124"/>
        <v>40400103</v>
      </c>
      <c r="F7985" s="149" t="s">
        <v>16569</v>
      </c>
      <c r="G7985" s="149" t="s">
        <v>9928</v>
      </c>
      <c r="H7985" s="149" t="s">
        <v>9929</v>
      </c>
      <c r="I7985" s="149" t="s">
        <v>9934</v>
      </c>
    </row>
    <row r="7986" spans="1:9" x14ac:dyDescent="0.2">
      <c r="A7986" s="149" t="s">
        <v>2920</v>
      </c>
      <c r="D7986" s="149" t="s">
        <v>9935</v>
      </c>
      <c r="E7986" s="149">
        <f t="shared" si="124"/>
        <v>40400104</v>
      </c>
      <c r="F7986" s="149" t="s">
        <v>16569</v>
      </c>
      <c r="G7986" s="149" t="s">
        <v>9928</v>
      </c>
      <c r="H7986" s="149" t="s">
        <v>9929</v>
      </c>
      <c r="I7986" s="149" t="s">
        <v>9936</v>
      </c>
    </row>
    <row r="7987" spans="1:9" x14ac:dyDescent="0.2">
      <c r="A7987" s="149" t="s">
        <v>2920</v>
      </c>
      <c r="D7987" s="149" t="s">
        <v>9937</v>
      </c>
      <c r="E7987" s="149">
        <f t="shared" si="124"/>
        <v>40400105</v>
      </c>
      <c r="F7987" s="149" t="s">
        <v>16569</v>
      </c>
      <c r="G7987" s="149" t="s">
        <v>9928</v>
      </c>
      <c r="H7987" s="149" t="s">
        <v>9929</v>
      </c>
      <c r="I7987" s="149" t="s">
        <v>9938</v>
      </c>
    </row>
    <row r="7988" spans="1:9" x14ac:dyDescent="0.2">
      <c r="A7988" s="149" t="s">
        <v>2920</v>
      </c>
      <c r="D7988" s="149" t="s">
        <v>9939</v>
      </c>
      <c r="E7988" s="149">
        <f t="shared" si="124"/>
        <v>40400106</v>
      </c>
      <c r="F7988" s="149" t="s">
        <v>16569</v>
      </c>
      <c r="G7988" s="149" t="s">
        <v>9928</v>
      </c>
      <c r="H7988" s="149" t="s">
        <v>9929</v>
      </c>
      <c r="I7988" s="149" t="s">
        <v>9940</v>
      </c>
    </row>
    <row r="7989" spans="1:9" x14ac:dyDescent="0.2">
      <c r="A7989" s="149" t="s">
        <v>2920</v>
      </c>
      <c r="D7989" s="149" t="s">
        <v>9941</v>
      </c>
      <c r="E7989" s="149">
        <f t="shared" si="124"/>
        <v>40400107</v>
      </c>
      <c r="F7989" s="149" t="s">
        <v>16569</v>
      </c>
      <c r="G7989" s="149" t="s">
        <v>9928</v>
      </c>
      <c r="H7989" s="149" t="s">
        <v>9929</v>
      </c>
      <c r="I7989" s="149" t="s">
        <v>9942</v>
      </c>
    </row>
    <row r="7990" spans="1:9" x14ac:dyDescent="0.2">
      <c r="A7990" s="149" t="s">
        <v>2920</v>
      </c>
      <c r="D7990" s="149" t="s">
        <v>9943</v>
      </c>
      <c r="E7990" s="149">
        <f t="shared" si="124"/>
        <v>40400108</v>
      </c>
      <c r="F7990" s="149" t="s">
        <v>16569</v>
      </c>
      <c r="G7990" s="149" t="s">
        <v>9928</v>
      </c>
      <c r="H7990" s="149" t="s">
        <v>9929</v>
      </c>
      <c r="I7990" s="149" t="s">
        <v>9944</v>
      </c>
    </row>
    <row r="7991" spans="1:9" x14ac:dyDescent="0.2">
      <c r="A7991" s="149" t="s">
        <v>2920</v>
      </c>
      <c r="D7991" s="149" t="s">
        <v>9945</v>
      </c>
      <c r="E7991" s="149">
        <f t="shared" si="124"/>
        <v>40400109</v>
      </c>
      <c r="F7991" s="149" t="s">
        <v>16569</v>
      </c>
      <c r="G7991" s="149" t="s">
        <v>9928</v>
      </c>
      <c r="H7991" s="149" t="s">
        <v>9929</v>
      </c>
      <c r="I7991" s="149" t="s">
        <v>9946</v>
      </c>
    </row>
    <row r="7992" spans="1:9" x14ac:dyDescent="0.2">
      <c r="A7992" s="149" t="s">
        <v>2920</v>
      </c>
      <c r="D7992" s="149" t="s">
        <v>9947</v>
      </c>
      <c r="E7992" s="149">
        <f t="shared" si="124"/>
        <v>40400110</v>
      </c>
      <c r="F7992" s="149" t="s">
        <v>16569</v>
      </c>
      <c r="G7992" s="149" t="s">
        <v>9928</v>
      </c>
      <c r="H7992" s="149" t="s">
        <v>9929</v>
      </c>
      <c r="I7992" s="149" t="s">
        <v>9948</v>
      </c>
    </row>
    <row r="7993" spans="1:9" x14ac:dyDescent="0.2">
      <c r="A7993" s="149" t="s">
        <v>2920</v>
      </c>
      <c r="D7993" s="149" t="s">
        <v>9949</v>
      </c>
      <c r="E7993" s="149">
        <f t="shared" si="124"/>
        <v>40400111</v>
      </c>
      <c r="F7993" s="149" t="s">
        <v>16569</v>
      </c>
      <c r="G7993" s="149" t="s">
        <v>9928</v>
      </c>
      <c r="H7993" s="149" t="s">
        <v>9929</v>
      </c>
      <c r="I7993" s="149" t="s">
        <v>9950</v>
      </c>
    </row>
    <row r="7994" spans="1:9" x14ac:dyDescent="0.2">
      <c r="A7994" s="149" t="s">
        <v>2920</v>
      </c>
      <c r="D7994" s="149" t="s">
        <v>9951</v>
      </c>
      <c r="E7994" s="149">
        <f t="shared" si="124"/>
        <v>40400112</v>
      </c>
      <c r="F7994" s="149" t="s">
        <v>16569</v>
      </c>
      <c r="G7994" s="149" t="s">
        <v>9928</v>
      </c>
      <c r="H7994" s="149" t="s">
        <v>9929</v>
      </c>
      <c r="I7994" s="149" t="s">
        <v>9952</v>
      </c>
    </row>
    <row r="7995" spans="1:9" x14ac:dyDescent="0.2">
      <c r="A7995" s="149" t="s">
        <v>2920</v>
      </c>
      <c r="D7995" s="149" t="s">
        <v>9953</v>
      </c>
      <c r="E7995" s="149">
        <f t="shared" si="124"/>
        <v>40400113</v>
      </c>
      <c r="F7995" s="149" t="s">
        <v>16569</v>
      </c>
      <c r="G7995" s="149" t="s">
        <v>9928</v>
      </c>
      <c r="H7995" s="149" t="s">
        <v>9929</v>
      </c>
      <c r="I7995" s="149" t="s">
        <v>9954</v>
      </c>
    </row>
    <row r="7996" spans="1:9" x14ac:dyDescent="0.2">
      <c r="A7996" s="149" t="s">
        <v>2920</v>
      </c>
      <c r="D7996" s="149" t="s">
        <v>9955</v>
      </c>
      <c r="E7996" s="149">
        <f t="shared" si="124"/>
        <v>40400114</v>
      </c>
      <c r="F7996" s="149" t="s">
        <v>16569</v>
      </c>
      <c r="G7996" s="149" t="s">
        <v>9928</v>
      </c>
      <c r="H7996" s="149" t="s">
        <v>9929</v>
      </c>
      <c r="I7996" s="149" t="s">
        <v>9956</v>
      </c>
    </row>
    <row r="7997" spans="1:9" x14ac:dyDescent="0.2">
      <c r="A7997" s="149" t="s">
        <v>2920</v>
      </c>
      <c r="D7997" s="149" t="s">
        <v>9957</v>
      </c>
      <c r="E7997" s="149">
        <f t="shared" si="124"/>
        <v>40400115</v>
      </c>
      <c r="F7997" s="149" t="s">
        <v>16569</v>
      </c>
      <c r="G7997" s="149" t="s">
        <v>9928</v>
      </c>
      <c r="H7997" s="149" t="s">
        <v>9929</v>
      </c>
      <c r="I7997" s="149" t="s">
        <v>9958</v>
      </c>
    </row>
    <row r="7998" spans="1:9" x14ac:dyDescent="0.2">
      <c r="A7998" s="149" t="s">
        <v>2920</v>
      </c>
      <c r="D7998" s="149" t="s">
        <v>9959</v>
      </c>
      <c r="E7998" s="149">
        <f t="shared" si="124"/>
        <v>40400116</v>
      </c>
      <c r="F7998" s="149" t="s">
        <v>16569</v>
      </c>
      <c r="G7998" s="149" t="s">
        <v>9928</v>
      </c>
      <c r="H7998" s="149" t="s">
        <v>9929</v>
      </c>
      <c r="I7998" s="149" t="s">
        <v>12746</v>
      </c>
    </row>
    <row r="7999" spans="1:9" x14ac:dyDescent="0.2">
      <c r="A7999" s="149" t="s">
        <v>2920</v>
      </c>
      <c r="D7999" s="149" t="s">
        <v>12747</v>
      </c>
      <c r="E7999" s="149">
        <f t="shared" si="124"/>
        <v>40400117</v>
      </c>
      <c r="F7999" s="149" t="s">
        <v>16569</v>
      </c>
      <c r="G7999" s="149" t="s">
        <v>9928</v>
      </c>
      <c r="H7999" s="149" t="s">
        <v>9929</v>
      </c>
      <c r="I7999" s="149" t="s">
        <v>12748</v>
      </c>
    </row>
    <row r="8000" spans="1:9" x14ac:dyDescent="0.2">
      <c r="A8000" s="149" t="s">
        <v>2920</v>
      </c>
      <c r="D8000" s="149" t="s">
        <v>12749</v>
      </c>
      <c r="E8000" s="149">
        <f t="shared" si="124"/>
        <v>40400118</v>
      </c>
      <c r="F8000" s="149" t="s">
        <v>16569</v>
      </c>
      <c r="G8000" s="149" t="s">
        <v>9928</v>
      </c>
      <c r="H8000" s="149" t="s">
        <v>9929</v>
      </c>
      <c r="I8000" s="149" t="s">
        <v>12750</v>
      </c>
    </row>
    <row r="8001" spans="1:12" x14ac:dyDescent="0.2">
      <c r="A8001" s="149" t="s">
        <v>2920</v>
      </c>
      <c r="D8001" s="149" t="s">
        <v>12751</v>
      </c>
      <c r="E8001" s="149">
        <f t="shared" si="124"/>
        <v>40400119</v>
      </c>
      <c r="F8001" s="149" t="s">
        <v>16569</v>
      </c>
      <c r="G8001" s="149" t="s">
        <v>9928</v>
      </c>
      <c r="H8001" s="149" t="s">
        <v>9929</v>
      </c>
      <c r="I8001" s="149" t="s">
        <v>12752</v>
      </c>
    </row>
    <row r="8002" spans="1:12" x14ac:dyDescent="0.2">
      <c r="A8002" s="149" t="s">
        <v>2920</v>
      </c>
      <c r="D8002" s="149" t="s">
        <v>12753</v>
      </c>
      <c r="E8002" s="149">
        <f t="shared" ref="E8002:E8065" si="125">VALUE(D8002)</f>
        <v>40400120</v>
      </c>
      <c r="F8002" s="149" t="s">
        <v>16569</v>
      </c>
      <c r="G8002" s="149" t="s">
        <v>9928</v>
      </c>
      <c r="H8002" s="149" t="s">
        <v>9929</v>
      </c>
      <c r="I8002" s="149" t="s">
        <v>12754</v>
      </c>
    </row>
    <row r="8003" spans="1:12" x14ac:dyDescent="0.2">
      <c r="A8003" s="149" t="s">
        <v>2920</v>
      </c>
      <c r="D8003" s="149" t="s">
        <v>12755</v>
      </c>
      <c r="E8003" s="149">
        <f t="shared" si="125"/>
        <v>40400121</v>
      </c>
      <c r="F8003" s="149" t="s">
        <v>16569</v>
      </c>
      <c r="G8003" s="149" t="s">
        <v>9928</v>
      </c>
      <c r="H8003" s="149" t="s">
        <v>9929</v>
      </c>
      <c r="I8003" s="149" t="s">
        <v>12756</v>
      </c>
    </row>
    <row r="8004" spans="1:12" x14ac:dyDescent="0.2">
      <c r="A8004" s="149" t="s">
        <v>2920</v>
      </c>
      <c r="D8004" s="149" t="s">
        <v>12757</v>
      </c>
      <c r="E8004" s="149">
        <f t="shared" si="125"/>
        <v>40400122</v>
      </c>
      <c r="F8004" s="149" t="s">
        <v>16569</v>
      </c>
      <c r="G8004" s="149" t="s">
        <v>9928</v>
      </c>
      <c r="H8004" s="149" t="s">
        <v>9929</v>
      </c>
      <c r="I8004" s="149" t="s">
        <v>15445</v>
      </c>
      <c r="K8004" s="151"/>
      <c r="L8004" s="149"/>
    </row>
    <row r="8005" spans="1:12" x14ac:dyDescent="0.2">
      <c r="A8005" s="149" t="s">
        <v>2920</v>
      </c>
      <c r="D8005" s="149" t="s">
        <v>15446</v>
      </c>
      <c r="E8005" s="149">
        <f t="shared" si="125"/>
        <v>40400130</v>
      </c>
      <c r="F8005" s="149" t="s">
        <v>16569</v>
      </c>
      <c r="G8005" s="149" t="s">
        <v>9928</v>
      </c>
      <c r="H8005" s="149" t="s">
        <v>9929</v>
      </c>
      <c r="I8005" s="149" t="s">
        <v>15447</v>
      </c>
    </row>
    <row r="8006" spans="1:12" x14ac:dyDescent="0.2">
      <c r="A8006" s="149" t="s">
        <v>2920</v>
      </c>
      <c r="D8006" s="149" t="s">
        <v>15448</v>
      </c>
      <c r="E8006" s="149">
        <f t="shared" si="125"/>
        <v>40400131</v>
      </c>
      <c r="F8006" s="149" t="s">
        <v>16569</v>
      </c>
      <c r="G8006" s="149" t="s">
        <v>9928</v>
      </c>
      <c r="H8006" s="149" t="s">
        <v>9929</v>
      </c>
      <c r="I8006" s="149" t="s">
        <v>15449</v>
      </c>
    </row>
    <row r="8007" spans="1:12" x14ac:dyDescent="0.2">
      <c r="A8007" s="149" t="s">
        <v>2920</v>
      </c>
      <c r="D8007" s="149" t="s">
        <v>15450</v>
      </c>
      <c r="E8007" s="149">
        <f t="shared" si="125"/>
        <v>40400132</v>
      </c>
      <c r="F8007" s="149" t="s">
        <v>16569</v>
      </c>
      <c r="G8007" s="149" t="s">
        <v>9928</v>
      </c>
      <c r="H8007" s="149" t="s">
        <v>9929</v>
      </c>
      <c r="I8007" s="149" t="s">
        <v>15451</v>
      </c>
    </row>
    <row r="8008" spans="1:12" x14ac:dyDescent="0.2">
      <c r="A8008" s="149" t="s">
        <v>2920</v>
      </c>
      <c r="D8008" s="149" t="s">
        <v>15452</v>
      </c>
      <c r="E8008" s="149">
        <f t="shared" si="125"/>
        <v>40400133</v>
      </c>
      <c r="F8008" s="149" t="s">
        <v>16569</v>
      </c>
      <c r="G8008" s="149" t="s">
        <v>9928</v>
      </c>
      <c r="H8008" s="149" t="s">
        <v>9929</v>
      </c>
      <c r="I8008" s="149" t="s">
        <v>15453</v>
      </c>
    </row>
    <row r="8009" spans="1:12" x14ac:dyDescent="0.2">
      <c r="A8009" s="149" t="s">
        <v>2920</v>
      </c>
      <c r="D8009" s="149" t="s">
        <v>15454</v>
      </c>
      <c r="E8009" s="149">
        <f t="shared" si="125"/>
        <v>40400140</v>
      </c>
      <c r="F8009" s="149" t="s">
        <v>16569</v>
      </c>
      <c r="G8009" s="149" t="s">
        <v>9928</v>
      </c>
      <c r="H8009" s="149" t="s">
        <v>9929</v>
      </c>
      <c r="I8009" s="149" t="s">
        <v>15455</v>
      </c>
    </row>
    <row r="8010" spans="1:12" x14ac:dyDescent="0.2">
      <c r="A8010" s="149" t="s">
        <v>2920</v>
      </c>
      <c r="D8010" s="149" t="s">
        <v>15456</v>
      </c>
      <c r="E8010" s="149">
        <f t="shared" si="125"/>
        <v>40400141</v>
      </c>
      <c r="F8010" s="149" t="s">
        <v>16569</v>
      </c>
      <c r="G8010" s="149" t="s">
        <v>9928</v>
      </c>
      <c r="H8010" s="149" t="s">
        <v>9929</v>
      </c>
      <c r="I8010" s="149" t="s">
        <v>12770</v>
      </c>
    </row>
    <row r="8011" spans="1:12" x14ac:dyDescent="0.2">
      <c r="A8011" s="149" t="s">
        <v>2920</v>
      </c>
      <c r="D8011" s="149" t="s">
        <v>12771</v>
      </c>
      <c r="E8011" s="149">
        <f t="shared" si="125"/>
        <v>40400142</v>
      </c>
      <c r="F8011" s="149" t="s">
        <v>16569</v>
      </c>
      <c r="G8011" s="149" t="s">
        <v>9928</v>
      </c>
      <c r="H8011" s="149" t="s">
        <v>9929</v>
      </c>
      <c r="I8011" s="149" t="s">
        <v>12772</v>
      </c>
    </row>
    <row r="8012" spans="1:12" x14ac:dyDescent="0.2">
      <c r="A8012" s="149" t="s">
        <v>2920</v>
      </c>
      <c r="D8012" s="149" t="s">
        <v>12773</v>
      </c>
      <c r="E8012" s="149">
        <f t="shared" si="125"/>
        <v>40400143</v>
      </c>
      <c r="F8012" s="149" t="s">
        <v>16569</v>
      </c>
      <c r="G8012" s="149" t="s">
        <v>9928</v>
      </c>
      <c r="H8012" s="149" t="s">
        <v>9929</v>
      </c>
      <c r="I8012" s="149" t="s">
        <v>12774</v>
      </c>
    </row>
    <row r="8013" spans="1:12" x14ac:dyDescent="0.2">
      <c r="A8013" s="149" t="s">
        <v>2920</v>
      </c>
      <c r="D8013" s="149" t="s">
        <v>12775</v>
      </c>
      <c r="E8013" s="149">
        <f t="shared" si="125"/>
        <v>40400148</v>
      </c>
      <c r="F8013" s="149" t="s">
        <v>16569</v>
      </c>
      <c r="G8013" s="149" t="s">
        <v>9928</v>
      </c>
      <c r="H8013" s="149" t="s">
        <v>9929</v>
      </c>
      <c r="I8013" s="149" t="s">
        <v>12776</v>
      </c>
    </row>
    <row r="8014" spans="1:12" x14ac:dyDescent="0.2">
      <c r="A8014" s="149" t="s">
        <v>2920</v>
      </c>
      <c r="D8014" s="149" t="s">
        <v>12777</v>
      </c>
      <c r="E8014" s="149">
        <f t="shared" si="125"/>
        <v>40400149</v>
      </c>
      <c r="F8014" s="149" t="s">
        <v>16569</v>
      </c>
      <c r="G8014" s="149" t="s">
        <v>9928</v>
      </c>
      <c r="H8014" s="149" t="s">
        <v>9929</v>
      </c>
      <c r="I8014" s="149" t="s">
        <v>12778</v>
      </c>
    </row>
    <row r="8015" spans="1:12" x14ac:dyDescent="0.2">
      <c r="A8015" s="149" t="s">
        <v>2920</v>
      </c>
      <c r="D8015" s="149" t="s">
        <v>12779</v>
      </c>
      <c r="E8015" s="149">
        <f t="shared" si="125"/>
        <v>40400150</v>
      </c>
      <c r="F8015" s="149" t="s">
        <v>16569</v>
      </c>
      <c r="G8015" s="149" t="s">
        <v>9928</v>
      </c>
      <c r="H8015" s="149" t="s">
        <v>9929</v>
      </c>
      <c r="I8015" s="149" t="s">
        <v>12780</v>
      </c>
    </row>
    <row r="8016" spans="1:12" x14ac:dyDescent="0.2">
      <c r="A8016" s="149" t="s">
        <v>2920</v>
      </c>
      <c r="D8016" s="149" t="s">
        <v>12781</v>
      </c>
      <c r="E8016" s="149">
        <f t="shared" si="125"/>
        <v>40400151</v>
      </c>
      <c r="F8016" s="149" t="s">
        <v>16569</v>
      </c>
      <c r="G8016" s="149" t="s">
        <v>9928</v>
      </c>
      <c r="H8016" s="149" t="s">
        <v>9929</v>
      </c>
      <c r="I8016" s="149" t="s">
        <v>12782</v>
      </c>
    </row>
    <row r="8017" spans="1:9" x14ac:dyDescent="0.2">
      <c r="A8017" s="149" t="s">
        <v>2920</v>
      </c>
      <c r="D8017" s="149" t="s">
        <v>12783</v>
      </c>
      <c r="E8017" s="149">
        <f t="shared" si="125"/>
        <v>40400152</v>
      </c>
      <c r="F8017" s="149" t="s">
        <v>16569</v>
      </c>
      <c r="G8017" s="149" t="s">
        <v>9928</v>
      </c>
      <c r="H8017" s="149" t="s">
        <v>9929</v>
      </c>
      <c r="I8017" s="149" t="s">
        <v>12784</v>
      </c>
    </row>
    <row r="8018" spans="1:9" x14ac:dyDescent="0.2">
      <c r="A8018" s="149" t="s">
        <v>2920</v>
      </c>
      <c r="D8018" s="149" t="s">
        <v>15479</v>
      </c>
      <c r="E8018" s="149">
        <f t="shared" si="125"/>
        <v>40400153</v>
      </c>
      <c r="F8018" s="149" t="s">
        <v>16569</v>
      </c>
      <c r="G8018" s="149" t="s">
        <v>9928</v>
      </c>
      <c r="H8018" s="149" t="s">
        <v>9929</v>
      </c>
      <c r="I8018" s="149" t="s">
        <v>15480</v>
      </c>
    </row>
    <row r="8019" spans="1:9" x14ac:dyDescent="0.2">
      <c r="A8019" s="149" t="s">
        <v>2920</v>
      </c>
      <c r="D8019" s="149" t="s">
        <v>15481</v>
      </c>
      <c r="E8019" s="149">
        <f t="shared" si="125"/>
        <v>40400154</v>
      </c>
      <c r="F8019" s="149" t="s">
        <v>16569</v>
      </c>
      <c r="G8019" s="149" t="s">
        <v>9928</v>
      </c>
      <c r="H8019" s="149" t="s">
        <v>9929</v>
      </c>
      <c r="I8019" s="149" t="s">
        <v>15482</v>
      </c>
    </row>
    <row r="8020" spans="1:9" x14ac:dyDescent="0.2">
      <c r="A8020" s="149" t="s">
        <v>2920</v>
      </c>
      <c r="D8020" s="149" t="s">
        <v>15483</v>
      </c>
      <c r="E8020" s="149">
        <f t="shared" si="125"/>
        <v>40400160</v>
      </c>
      <c r="F8020" s="149" t="s">
        <v>16569</v>
      </c>
      <c r="G8020" s="149" t="s">
        <v>9928</v>
      </c>
      <c r="H8020" s="149" t="s">
        <v>9929</v>
      </c>
      <c r="I8020" s="149" t="s">
        <v>15484</v>
      </c>
    </row>
    <row r="8021" spans="1:9" x14ac:dyDescent="0.2">
      <c r="A8021" s="149" t="s">
        <v>2920</v>
      </c>
      <c r="D8021" s="149" t="s">
        <v>12800</v>
      </c>
      <c r="E8021" s="149">
        <f t="shared" si="125"/>
        <v>40400161</v>
      </c>
      <c r="F8021" s="149" t="s">
        <v>16569</v>
      </c>
      <c r="G8021" s="149" t="s">
        <v>9928</v>
      </c>
      <c r="H8021" s="149" t="s">
        <v>9929</v>
      </c>
      <c r="I8021" s="149" t="s">
        <v>12801</v>
      </c>
    </row>
    <row r="8022" spans="1:9" x14ac:dyDescent="0.2">
      <c r="A8022" s="149" t="s">
        <v>2920</v>
      </c>
      <c r="D8022" s="149" t="s">
        <v>15498</v>
      </c>
      <c r="E8022" s="149">
        <f t="shared" si="125"/>
        <v>40400162</v>
      </c>
      <c r="F8022" s="149" t="s">
        <v>16569</v>
      </c>
      <c r="G8022" s="149" t="s">
        <v>9928</v>
      </c>
      <c r="H8022" s="149" t="s">
        <v>9929</v>
      </c>
      <c r="I8022" s="149" t="s">
        <v>15499</v>
      </c>
    </row>
    <row r="8023" spans="1:9" x14ac:dyDescent="0.2">
      <c r="A8023" s="149" t="s">
        <v>2920</v>
      </c>
      <c r="D8023" s="149" t="s">
        <v>15500</v>
      </c>
      <c r="E8023" s="149">
        <f t="shared" si="125"/>
        <v>40400163</v>
      </c>
      <c r="F8023" s="149" t="s">
        <v>16569</v>
      </c>
      <c r="G8023" s="149" t="s">
        <v>9928</v>
      </c>
      <c r="H8023" s="149" t="s">
        <v>9929</v>
      </c>
      <c r="I8023" s="149" t="s">
        <v>15501</v>
      </c>
    </row>
    <row r="8024" spans="1:9" x14ac:dyDescent="0.2">
      <c r="A8024" s="149" t="s">
        <v>2920</v>
      </c>
      <c r="D8024" s="149" t="s">
        <v>15502</v>
      </c>
      <c r="E8024" s="149">
        <f t="shared" si="125"/>
        <v>40400170</v>
      </c>
      <c r="F8024" s="149" t="s">
        <v>16569</v>
      </c>
      <c r="G8024" s="149" t="s">
        <v>9928</v>
      </c>
      <c r="H8024" s="149" t="s">
        <v>9929</v>
      </c>
      <c r="I8024" s="149" t="s">
        <v>15503</v>
      </c>
    </row>
    <row r="8025" spans="1:9" x14ac:dyDescent="0.2">
      <c r="A8025" s="149" t="s">
        <v>2920</v>
      </c>
      <c r="D8025" s="149" t="s">
        <v>15504</v>
      </c>
      <c r="E8025" s="149">
        <f t="shared" si="125"/>
        <v>40400171</v>
      </c>
      <c r="F8025" s="149" t="s">
        <v>16569</v>
      </c>
      <c r="G8025" s="149" t="s">
        <v>9928</v>
      </c>
      <c r="H8025" s="149" t="s">
        <v>9929</v>
      </c>
      <c r="I8025" s="149" t="s">
        <v>15505</v>
      </c>
    </row>
    <row r="8026" spans="1:9" x14ac:dyDescent="0.2">
      <c r="A8026" s="149" t="s">
        <v>2920</v>
      </c>
      <c r="D8026" s="149" t="s">
        <v>15506</v>
      </c>
      <c r="E8026" s="149">
        <f t="shared" si="125"/>
        <v>40400172</v>
      </c>
      <c r="F8026" s="149" t="s">
        <v>16569</v>
      </c>
      <c r="G8026" s="149" t="s">
        <v>9928</v>
      </c>
      <c r="H8026" s="149" t="s">
        <v>9929</v>
      </c>
      <c r="I8026" s="149" t="s">
        <v>16658</v>
      </c>
    </row>
    <row r="8027" spans="1:9" x14ac:dyDescent="0.2">
      <c r="A8027" s="149" t="s">
        <v>2920</v>
      </c>
      <c r="D8027" s="149" t="s">
        <v>16659</v>
      </c>
      <c r="E8027" s="149">
        <f t="shared" si="125"/>
        <v>40400173</v>
      </c>
      <c r="F8027" s="149" t="s">
        <v>16569</v>
      </c>
      <c r="G8027" s="149" t="s">
        <v>9928</v>
      </c>
      <c r="H8027" s="149" t="s">
        <v>9929</v>
      </c>
      <c r="I8027" s="149" t="s">
        <v>16660</v>
      </c>
    </row>
    <row r="8028" spans="1:9" x14ac:dyDescent="0.2">
      <c r="A8028" s="149" t="s">
        <v>2920</v>
      </c>
      <c r="D8028" s="149" t="s">
        <v>16661</v>
      </c>
      <c r="E8028" s="149">
        <f t="shared" si="125"/>
        <v>40400178</v>
      </c>
      <c r="F8028" s="149" t="s">
        <v>16569</v>
      </c>
      <c r="G8028" s="149" t="s">
        <v>9928</v>
      </c>
      <c r="H8028" s="149" t="s">
        <v>9929</v>
      </c>
      <c r="I8028" s="149" t="s">
        <v>16662</v>
      </c>
    </row>
    <row r="8029" spans="1:9" x14ac:dyDescent="0.2">
      <c r="A8029" s="149" t="s">
        <v>2920</v>
      </c>
      <c r="D8029" s="149" t="s">
        <v>16663</v>
      </c>
      <c r="E8029" s="149">
        <f t="shared" si="125"/>
        <v>40400179</v>
      </c>
      <c r="F8029" s="149" t="s">
        <v>16569</v>
      </c>
      <c r="G8029" s="149" t="s">
        <v>9928</v>
      </c>
      <c r="H8029" s="149" t="s">
        <v>9929</v>
      </c>
      <c r="I8029" s="149" t="s">
        <v>16664</v>
      </c>
    </row>
    <row r="8030" spans="1:9" x14ac:dyDescent="0.2">
      <c r="A8030" s="149" t="s">
        <v>2920</v>
      </c>
      <c r="D8030" s="149" t="s">
        <v>16665</v>
      </c>
      <c r="E8030" s="149">
        <f t="shared" si="125"/>
        <v>40400199</v>
      </c>
      <c r="F8030" s="149" t="s">
        <v>16569</v>
      </c>
      <c r="G8030" s="149" t="s">
        <v>9928</v>
      </c>
      <c r="H8030" s="149" t="s">
        <v>9929</v>
      </c>
      <c r="I8030" s="149" t="s">
        <v>10012</v>
      </c>
    </row>
    <row r="8031" spans="1:9" x14ac:dyDescent="0.2">
      <c r="A8031" s="149" t="s">
        <v>2920</v>
      </c>
      <c r="D8031" s="149" t="s">
        <v>16666</v>
      </c>
      <c r="E8031" s="149">
        <f t="shared" si="125"/>
        <v>40400201</v>
      </c>
      <c r="F8031" s="149" t="s">
        <v>16569</v>
      </c>
      <c r="G8031" s="149" t="s">
        <v>9928</v>
      </c>
      <c r="H8031" s="149" t="s">
        <v>16667</v>
      </c>
      <c r="I8031" s="149" t="s">
        <v>9930</v>
      </c>
    </row>
    <row r="8032" spans="1:9" x14ac:dyDescent="0.2">
      <c r="A8032" s="149" t="s">
        <v>2920</v>
      </c>
      <c r="D8032" s="149" t="s">
        <v>16668</v>
      </c>
      <c r="E8032" s="149">
        <f t="shared" si="125"/>
        <v>40400202</v>
      </c>
      <c r="F8032" s="149" t="s">
        <v>16569</v>
      </c>
      <c r="G8032" s="149" t="s">
        <v>9928</v>
      </c>
      <c r="H8032" s="149" t="s">
        <v>16667</v>
      </c>
      <c r="I8032" s="149" t="s">
        <v>9932</v>
      </c>
    </row>
    <row r="8033" spans="1:9" x14ac:dyDescent="0.2">
      <c r="A8033" s="149" t="s">
        <v>2920</v>
      </c>
      <c r="D8033" s="149" t="s">
        <v>16669</v>
      </c>
      <c r="E8033" s="149">
        <f t="shared" si="125"/>
        <v>40400203</v>
      </c>
      <c r="F8033" s="149" t="s">
        <v>16569</v>
      </c>
      <c r="G8033" s="149" t="s">
        <v>9928</v>
      </c>
      <c r="H8033" s="149" t="s">
        <v>16667</v>
      </c>
      <c r="I8033" s="149" t="s">
        <v>9934</v>
      </c>
    </row>
    <row r="8034" spans="1:9" x14ac:dyDescent="0.2">
      <c r="A8034" s="149" t="s">
        <v>2920</v>
      </c>
      <c r="D8034" s="149" t="s">
        <v>16670</v>
      </c>
      <c r="E8034" s="149">
        <f t="shared" si="125"/>
        <v>40400204</v>
      </c>
      <c r="F8034" s="149" t="s">
        <v>16569</v>
      </c>
      <c r="G8034" s="149" t="s">
        <v>9928</v>
      </c>
      <c r="H8034" s="149" t="s">
        <v>16667</v>
      </c>
      <c r="I8034" s="149" t="s">
        <v>16671</v>
      </c>
    </row>
    <row r="8035" spans="1:9" x14ac:dyDescent="0.2">
      <c r="A8035" s="149" t="s">
        <v>2920</v>
      </c>
      <c r="D8035" s="149" t="s">
        <v>16672</v>
      </c>
      <c r="E8035" s="149">
        <f t="shared" si="125"/>
        <v>40400205</v>
      </c>
      <c r="F8035" s="149" t="s">
        <v>16569</v>
      </c>
      <c r="G8035" s="149" t="s">
        <v>9928</v>
      </c>
      <c r="H8035" s="149" t="s">
        <v>16667</v>
      </c>
      <c r="I8035" s="149" t="s">
        <v>16673</v>
      </c>
    </row>
    <row r="8036" spans="1:9" x14ac:dyDescent="0.2">
      <c r="A8036" s="149" t="s">
        <v>2920</v>
      </c>
      <c r="D8036" s="149" t="s">
        <v>16674</v>
      </c>
      <c r="E8036" s="149">
        <f t="shared" si="125"/>
        <v>40400206</v>
      </c>
      <c r="F8036" s="149" t="s">
        <v>16569</v>
      </c>
      <c r="G8036" s="149" t="s">
        <v>9928</v>
      </c>
      <c r="H8036" s="149" t="s">
        <v>16667</v>
      </c>
      <c r="I8036" s="149" t="s">
        <v>16675</v>
      </c>
    </row>
    <row r="8037" spans="1:9" x14ac:dyDescent="0.2">
      <c r="A8037" s="149" t="s">
        <v>2920</v>
      </c>
      <c r="D8037" s="149" t="s">
        <v>16676</v>
      </c>
      <c r="E8037" s="149">
        <f t="shared" si="125"/>
        <v>40400207</v>
      </c>
      <c r="F8037" s="149" t="s">
        <v>16569</v>
      </c>
      <c r="G8037" s="149" t="s">
        <v>9928</v>
      </c>
      <c r="H8037" s="149" t="s">
        <v>16667</v>
      </c>
      <c r="I8037" s="149" t="s">
        <v>16677</v>
      </c>
    </row>
    <row r="8038" spans="1:9" x14ac:dyDescent="0.2">
      <c r="A8038" s="149" t="s">
        <v>2920</v>
      </c>
      <c r="D8038" s="149" t="s">
        <v>16678</v>
      </c>
      <c r="E8038" s="149">
        <f t="shared" si="125"/>
        <v>40400208</v>
      </c>
      <c r="F8038" s="149" t="s">
        <v>16569</v>
      </c>
      <c r="G8038" s="149" t="s">
        <v>9928</v>
      </c>
      <c r="H8038" s="149" t="s">
        <v>16667</v>
      </c>
      <c r="I8038" s="149" t="s">
        <v>16679</v>
      </c>
    </row>
    <row r="8039" spans="1:9" x14ac:dyDescent="0.2">
      <c r="A8039" s="149" t="s">
        <v>2920</v>
      </c>
      <c r="D8039" s="149" t="s">
        <v>16680</v>
      </c>
      <c r="E8039" s="149">
        <f t="shared" si="125"/>
        <v>40400209</v>
      </c>
      <c r="F8039" s="149" t="s">
        <v>16569</v>
      </c>
      <c r="G8039" s="149" t="s">
        <v>9928</v>
      </c>
      <c r="H8039" s="149" t="s">
        <v>16667</v>
      </c>
      <c r="I8039" s="149" t="s">
        <v>16681</v>
      </c>
    </row>
    <row r="8040" spans="1:9" x14ac:dyDescent="0.2">
      <c r="A8040" s="149" t="s">
        <v>2920</v>
      </c>
      <c r="D8040" s="149" t="s">
        <v>16682</v>
      </c>
      <c r="E8040" s="149">
        <f t="shared" si="125"/>
        <v>40400210</v>
      </c>
      <c r="F8040" s="149" t="s">
        <v>16569</v>
      </c>
      <c r="G8040" s="149" t="s">
        <v>9928</v>
      </c>
      <c r="H8040" s="149" t="s">
        <v>16667</v>
      </c>
      <c r="I8040" s="149" t="s">
        <v>12746</v>
      </c>
    </row>
    <row r="8041" spans="1:9" x14ac:dyDescent="0.2">
      <c r="A8041" s="149" t="s">
        <v>2920</v>
      </c>
      <c r="D8041" s="149" t="s">
        <v>16683</v>
      </c>
      <c r="E8041" s="149">
        <f t="shared" si="125"/>
        <v>40400211</v>
      </c>
      <c r="F8041" s="149" t="s">
        <v>16569</v>
      </c>
      <c r="G8041" s="149" t="s">
        <v>9928</v>
      </c>
      <c r="H8041" s="149" t="s">
        <v>16667</v>
      </c>
      <c r="I8041" s="149" t="s">
        <v>12750</v>
      </c>
    </row>
    <row r="8042" spans="1:9" x14ac:dyDescent="0.2">
      <c r="A8042" s="149" t="s">
        <v>2920</v>
      </c>
      <c r="D8042" s="149" t="s">
        <v>16684</v>
      </c>
      <c r="E8042" s="149">
        <f t="shared" si="125"/>
        <v>40400212</v>
      </c>
      <c r="F8042" s="149" t="s">
        <v>16569</v>
      </c>
      <c r="G8042" s="149" t="s">
        <v>9928</v>
      </c>
      <c r="H8042" s="149" t="s">
        <v>16667</v>
      </c>
      <c r="I8042" s="149" t="s">
        <v>12752</v>
      </c>
    </row>
    <row r="8043" spans="1:9" x14ac:dyDescent="0.2">
      <c r="A8043" s="149" t="s">
        <v>2920</v>
      </c>
      <c r="D8043" s="149" t="s">
        <v>16685</v>
      </c>
      <c r="E8043" s="149">
        <f t="shared" si="125"/>
        <v>40400213</v>
      </c>
      <c r="F8043" s="149" t="s">
        <v>16569</v>
      </c>
      <c r="G8043" s="149" t="s">
        <v>9928</v>
      </c>
      <c r="H8043" s="149" t="s">
        <v>16667</v>
      </c>
      <c r="I8043" s="149" t="s">
        <v>12754</v>
      </c>
    </row>
    <row r="8044" spans="1:9" x14ac:dyDescent="0.2">
      <c r="A8044" s="149" t="s">
        <v>2920</v>
      </c>
      <c r="D8044" s="149" t="s">
        <v>16686</v>
      </c>
      <c r="E8044" s="149">
        <f t="shared" si="125"/>
        <v>40400230</v>
      </c>
      <c r="F8044" s="149" t="s">
        <v>16569</v>
      </c>
      <c r="G8044" s="149" t="s">
        <v>9928</v>
      </c>
      <c r="H8044" s="149" t="s">
        <v>16667</v>
      </c>
      <c r="I8044" s="149" t="s">
        <v>15447</v>
      </c>
    </row>
    <row r="8045" spans="1:9" x14ac:dyDescent="0.2">
      <c r="A8045" s="149" t="s">
        <v>2920</v>
      </c>
      <c r="D8045" s="149" t="s">
        <v>16687</v>
      </c>
      <c r="E8045" s="149">
        <f t="shared" si="125"/>
        <v>40400231</v>
      </c>
      <c r="F8045" s="149" t="s">
        <v>16569</v>
      </c>
      <c r="G8045" s="149" t="s">
        <v>9928</v>
      </c>
      <c r="H8045" s="149" t="s">
        <v>16667</v>
      </c>
      <c r="I8045" s="149" t="s">
        <v>15449</v>
      </c>
    </row>
    <row r="8046" spans="1:9" x14ac:dyDescent="0.2">
      <c r="A8046" s="149" t="s">
        <v>2920</v>
      </c>
      <c r="D8046" s="149" t="s">
        <v>16688</v>
      </c>
      <c r="E8046" s="149">
        <f t="shared" si="125"/>
        <v>40400232</v>
      </c>
      <c r="F8046" s="149" t="s">
        <v>16569</v>
      </c>
      <c r="G8046" s="149" t="s">
        <v>9928</v>
      </c>
      <c r="H8046" s="149" t="s">
        <v>16667</v>
      </c>
      <c r="I8046" s="149" t="s">
        <v>15451</v>
      </c>
    </row>
    <row r="8047" spans="1:9" x14ac:dyDescent="0.2">
      <c r="A8047" s="149" t="s">
        <v>2920</v>
      </c>
      <c r="D8047" s="149" t="s">
        <v>16689</v>
      </c>
      <c r="E8047" s="149">
        <f t="shared" si="125"/>
        <v>40400233</v>
      </c>
      <c r="F8047" s="149" t="s">
        <v>16569</v>
      </c>
      <c r="G8047" s="149" t="s">
        <v>9928</v>
      </c>
      <c r="H8047" s="149" t="s">
        <v>16667</v>
      </c>
      <c r="I8047" s="149" t="s">
        <v>15453</v>
      </c>
    </row>
    <row r="8048" spans="1:9" x14ac:dyDescent="0.2">
      <c r="A8048" s="149" t="s">
        <v>2920</v>
      </c>
      <c r="D8048" s="149" t="s">
        <v>16690</v>
      </c>
      <c r="E8048" s="149">
        <f t="shared" si="125"/>
        <v>40400240</v>
      </c>
      <c r="F8048" s="149" t="s">
        <v>16569</v>
      </c>
      <c r="G8048" s="149" t="s">
        <v>9928</v>
      </c>
      <c r="H8048" s="149" t="s">
        <v>16667</v>
      </c>
      <c r="I8048" s="149" t="s">
        <v>16691</v>
      </c>
    </row>
    <row r="8049" spans="1:9" x14ac:dyDescent="0.2">
      <c r="A8049" s="149" t="s">
        <v>2920</v>
      </c>
      <c r="D8049" s="149" t="s">
        <v>16692</v>
      </c>
      <c r="E8049" s="149">
        <f t="shared" si="125"/>
        <v>40400241</v>
      </c>
      <c r="F8049" s="149" t="s">
        <v>16569</v>
      </c>
      <c r="G8049" s="149" t="s">
        <v>9928</v>
      </c>
      <c r="H8049" s="149" t="s">
        <v>16667</v>
      </c>
      <c r="I8049" s="149" t="s">
        <v>12770</v>
      </c>
    </row>
    <row r="8050" spans="1:9" x14ac:dyDescent="0.2">
      <c r="A8050" s="149" t="s">
        <v>2920</v>
      </c>
      <c r="D8050" s="149" t="s">
        <v>16693</v>
      </c>
      <c r="E8050" s="149">
        <f t="shared" si="125"/>
        <v>40400242</v>
      </c>
      <c r="F8050" s="149" t="s">
        <v>16569</v>
      </c>
      <c r="G8050" s="149" t="s">
        <v>9928</v>
      </c>
      <c r="H8050" s="149" t="s">
        <v>16667</v>
      </c>
      <c r="I8050" s="149" t="s">
        <v>12772</v>
      </c>
    </row>
    <row r="8051" spans="1:9" x14ac:dyDescent="0.2">
      <c r="A8051" s="149" t="s">
        <v>2920</v>
      </c>
      <c r="D8051" s="149" t="s">
        <v>16694</v>
      </c>
      <c r="E8051" s="149">
        <f t="shared" si="125"/>
        <v>40400243</v>
      </c>
      <c r="F8051" s="149" t="s">
        <v>16569</v>
      </c>
      <c r="G8051" s="149" t="s">
        <v>9928</v>
      </c>
      <c r="H8051" s="149" t="s">
        <v>16667</v>
      </c>
      <c r="I8051" s="149" t="s">
        <v>12774</v>
      </c>
    </row>
    <row r="8052" spans="1:9" x14ac:dyDescent="0.2">
      <c r="A8052" s="149" t="s">
        <v>2920</v>
      </c>
      <c r="D8052" s="149" t="s">
        <v>16695</v>
      </c>
      <c r="E8052" s="149">
        <f t="shared" si="125"/>
        <v>40400248</v>
      </c>
      <c r="F8052" s="149" t="s">
        <v>16569</v>
      </c>
      <c r="G8052" s="149" t="s">
        <v>9928</v>
      </c>
      <c r="H8052" s="149" t="s">
        <v>16667</v>
      </c>
      <c r="I8052" s="149" t="s">
        <v>16696</v>
      </c>
    </row>
    <row r="8053" spans="1:9" x14ac:dyDescent="0.2">
      <c r="A8053" s="149" t="s">
        <v>2920</v>
      </c>
      <c r="D8053" s="149" t="s">
        <v>16697</v>
      </c>
      <c r="E8053" s="149">
        <f t="shared" si="125"/>
        <v>40400249</v>
      </c>
      <c r="F8053" s="149" t="s">
        <v>16569</v>
      </c>
      <c r="G8053" s="149" t="s">
        <v>9928</v>
      </c>
      <c r="H8053" s="149" t="s">
        <v>16667</v>
      </c>
      <c r="I8053" s="149" t="s">
        <v>12778</v>
      </c>
    </row>
    <row r="8054" spans="1:9" x14ac:dyDescent="0.2">
      <c r="A8054" s="149" t="s">
        <v>2920</v>
      </c>
      <c r="D8054" s="149" t="s">
        <v>16698</v>
      </c>
      <c r="E8054" s="149">
        <f t="shared" si="125"/>
        <v>40400250</v>
      </c>
      <c r="F8054" s="149" t="s">
        <v>16569</v>
      </c>
      <c r="G8054" s="149" t="s">
        <v>9928</v>
      </c>
      <c r="H8054" s="149" t="s">
        <v>16667</v>
      </c>
      <c r="I8054" s="149" t="s">
        <v>16699</v>
      </c>
    </row>
    <row r="8055" spans="1:9" x14ac:dyDescent="0.2">
      <c r="A8055" s="149" t="s">
        <v>2920</v>
      </c>
      <c r="D8055" s="149" t="s">
        <v>16700</v>
      </c>
      <c r="E8055" s="149">
        <f t="shared" si="125"/>
        <v>40400251</v>
      </c>
      <c r="F8055" s="149" t="s">
        <v>16569</v>
      </c>
      <c r="G8055" s="149" t="s">
        <v>9928</v>
      </c>
      <c r="H8055" s="149" t="s">
        <v>16667</v>
      </c>
      <c r="I8055" s="149" t="s">
        <v>12782</v>
      </c>
    </row>
    <row r="8056" spans="1:9" x14ac:dyDescent="0.2">
      <c r="A8056" s="149" t="s">
        <v>2920</v>
      </c>
      <c r="D8056" s="149" t="s">
        <v>16701</v>
      </c>
      <c r="E8056" s="149">
        <f t="shared" si="125"/>
        <v>40400252</v>
      </c>
      <c r="F8056" s="149" t="s">
        <v>16569</v>
      </c>
      <c r="G8056" s="149" t="s">
        <v>9928</v>
      </c>
      <c r="H8056" s="149" t="s">
        <v>16667</v>
      </c>
      <c r="I8056" s="149" t="s">
        <v>16702</v>
      </c>
    </row>
    <row r="8057" spans="1:9" x14ac:dyDescent="0.2">
      <c r="A8057" s="149" t="s">
        <v>2920</v>
      </c>
      <c r="D8057" s="149" t="s">
        <v>16703</v>
      </c>
      <c r="E8057" s="149">
        <f t="shared" si="125"/>
        <v>40400253</v>
      </c>
      <c r="F8057" s="149" t="s">
        <v>16569</v>
      </c>
      <c r="G8057" s="149" t="s">
        <v>9928</v>
      </c>
      <c r="H8057" s="149" t="s">
        <v>16667</v>
      </c>
      <c r="I8057" s="149" t="s">
        <v>16704</v>
      </c>
    </row>
    <row r="8058" spans="1:9" x14ac:dyDescent="0.2">
      <c r="A8058" s="149" t="s">
        <v>2920</v>
      </c>
      <c r="D8058" s="149" t="s">
        <v>16705</v>
      </c>
      <c r="E8058" s="149">
        <f t="shared" si="125"/>
        <v>40400254</v>
      </c>
      <c r="F8058" s="149" t="s">
        <v>16569</v>
      </c>
      <c r="G8058" s="149" t="s">
        <v>9928</v>
      </c>
      <c r="H8058" s="149" t="s">
        <v>16667</v>
      </c>
      <c r="I8058" s="149" t="s">
        <v>16706</v>
      </c>
    </row>
    <row r="8059" spans="1:9" x14ac:dyDescent="0.2">
      <c r="A8059" s="149" t="s">
        <v>2920</v>
      </c>
      <c r="D8059" s="149" t="s">
        <v>16707</v>
      </c>
      <c r="E8059" s="149">
        <f t="shared" si="125"/>
        <v>40400255</v>
      </c>
      <c r="F8059" s="149" t="s">
        <v>16569</v>
      </c>
      <c r="G8059" s="149" t="s">
        <v>9928</v>
      </c>
      <c r="H8059" s="149" t="s">
        <v>16667</v>
      </c>
      <c r="I8059" s="149" t="s">
        <v>16708</v>
      </c>
    </row>
    <row r="8060" spans="1:9" x14ac:dyDescent="0.2">
      <c r="A8060" s="149" t="s">
        <v>2920</v>
      </c>
      <c r="D8060" s="149" t="s">
        <v>16709</v>
      </c>
      <c r="E8060" s="149">
        <f t="shared" si="125"/>
        <v>40400260</v>
      </c>
      <c r="F8060" s="149" t="s">
        <v>16569</v>
      </c>
      <c r="G8060" s="149" t="s">
        <v>9928</v>
      </c>
      <c r="H8060" s="149" t="s">
        <v>16667</v>
      </c>
      <c r="I8060" s="149" t="s">
        <v>15484</v>
      </c>
    </row>
    <row r="8061" spans="1:9" x14ac:dyDescent="0.2">
      <c r="A8061" s="149" t="s">
        <v>2920</v>
      </c>
      <c r="D8061" s="149" t="s">
        <v>16710</v>
      </c>
      <c r="E8061" s="149">
        <f t="shared" si="125"/>
        <v>40400261</v>
      </c>
      <c r="F8061" s="149" t="s">
        <v>16569</v>
      </c>
      <c r="G8061" s="149" t="s">
        <v>9928</v>
      </c>
      <c r="H8061" s="149" t="s">
        <v>16667</v>
      </c>
      <c r="I8061" s="149" t="s">
        <v>12801</v>
      </c>
    </row>
    <row r="8062" spans="1:9" x14ac:dyDescent="0.2">
      <c r="A8062" s="149" t="s">
        <v>2920</v>
      </c>
      <c r="D8062" s="149" t="s">
        <v>16711</v>
      </c>
      <c r="E8062" s="149">
        <f t="shared" si="125"/>
        <v>40400262</v>
      </c>
      <c r="F8062" s="149" t="s">
        <v>16569</v>
      </c>
      <c r="G8062" s="149" t="s">
        <v>9928</v>
      </c>
      <c r="H8062" s="149" t="s">
        <v>16667</v>
      </c>
      <c r="I8062" s="149" t="s">
        <v>15499</v>
      </c>
    </row>
    <row r="8063" spans="1:9" x14ac:dyDescent="0.2">
      <c r="A8063" s="149" t="s">
        <v>2920</v>
      </c>
      <c r="D8063" s="149" t="s">
        <v>16712</v>
      </c>
      <c r="E8063" s="149">
        <f t="shared" si="125"/>
        <v>40400263</v>
      </c>
      <c r="F8063" s="149" t="s">
        <v>16569</v>
      </c>
      <c r="G8063" s="149" t="s">
        <v>9928</v>
      </c>
      <c r="H8063" s="149" t="s">
        <v>16667</v>
      </c>
      <c r="I8063" s="149" t="s">
        <v>15501</v>
      </c>
    </row>
    <row r="8064" spans="1:9" x14ac:dyDescent="0.2">
      <c r="A8064" s="149" t="s">
        <v>2920</v>
      </c>
      <c r="D8064" s="149" t="s">
        <v>16713</v>
      </c>
      <c r="E8064" s="149">
        <f t="shared" si="125"/>
        <v>40400270</v>
      </c>
      <c r="F8064" s="149" t="s">
        <v>16569</v>
      </c>
      <c r="G8064" s="149" t="s">
        <v>9928</v>
      </c>
      <c r="H8064" s="149" t="s">
        <v>16667</v>
      </c>
      <c r="I8064" s="149" t="s">
        <v>15503</v>
      </c>
    </row>
    <row r="8065" spans="1:9" x14ac:dyDescent="0.2">
      <c r="A8065" s="149" t="s">
        <v>2920</v>
      </c>
      <c r="D8065" s="149" t="s">
        <v>16714</v>
      </c>
      <c r="E8065" s="149">
        <f t="shared" si="125"/>
        <v>40400271</v>
      </c>
      <c r="F8065" s="149" t="s">
        <v>16569</v>
      </c>
      <c r="G8065" s="149" t="s">
        <v>9928</v>
      </c>
      <c r="H8065" s="149" t="s">
        <v>16667</v>
      </c>
      <c r="I8065" s="149" t="s">
        <v>15505</v>
      </c>
    </row>
    <row r="8066" spans="1:9" x14ac:dyDescent="0.2">
      <c r="A8066" s="149" t="s">
        <v>2920</v>
      </c>
      <c r="D8066" s="149" t="s">
        <v>16715</v>
      </c>
      <c r="E8066" s="149">
        <f t="shared" ref="E8066:E8129" si="126">VALUE(D8066)</f>
        <v>40400272</v>
      </c>
      <c r="F8066" s="149" t="s">
        <v>16569</v>
      </c>
      <c r="G8066" s="149" t="s">
        <v>9928</v>
      </c>
      <c r="H8066" s="149" t="s">
        <v>16667</v>
      </c>
      <c r="I8066" s="149" t="s">
        <v>16658</v>
      </c>
    </row>
    <row r="8067" spans="1:9" x14ac:dyDescent="0.2">
      <c r="A8067" s="149" t="s">
        <v>2920</v>
      </c>
      <c r="D8067" s="149" t="s">
        <v>16716</v>
      </c>
      <c r="E8067" s="149">
        <f t="shared" si="126"/>
        <v>40400273</v>
      </c>
      <c r="F8067" s="149" t="s">
        <v>16569</v>
      </c>
      <c r="G8067" s="149" t="s">
        <v>9928</v>
      </c>
      <c r="H8067" s="149" t="s">
        <v>16667</v>
      </c>
      <c r="I8067" s="149" t="s">
        <v>16660</v>
      </c>
    </row>
    <row r="8068" spans="1:9" x14ac:dyDescent="0.2">
      <c r="A8068" s="149" t="s">
        <v>2920</v>
      </c>
      <c r="D8068" s="149" t="s">
        <v>16717</v>
      </c>
      <c r="E8068" s="149">
        <f t="shared" si="126"/>
        <v>40400278</v>
      </c>
      <c r="F8068" s="149" t="s">
        <v>16569</v>
      </c>
      <c r="G8068" s="149" t="s">
        <v>9928</v>
      </c>
      <c r="H8068" s="149" t="s">
        <v>16667</v>
      </c>
      <c r="I8068" s="149" t="s">
        <v>16718</v>
      </c>
    </row>
    <row r="8069" spans="1:9" x14ac:dyDescent="0.2">
      <c r="A8069" s="149" t="s">
        <v>2920</v>
      </c>
      <c r="D8069" s="149" t="s">
        <v>16719</v>
      </c>
      <c r="E8069" s="149">
        <f t="shared" si="126"/>
        <v>40400279</v>
      </c>
      <c r="F8069" s="149" t="s">
        <v>16569</v>
      </c>
      <c r="G8069" s="149" t="s">
        <v>9928</v>
      </c>
      <c r="H8069" s="149" t="s">
        <v>16667</v>
      </c>
      <c r="I8069" s="149" t="s">
        <v>16664</v>
      </c>
    </row>
    <row r="8070" spans="1:9" x14ac:dyDescent="0.2">
      <c r="A8070" s="149" t="s">
        <v>2920</v>
      </c>
      <c r="D8070" s="149" t="s">
        <v>1129</v>
      </c>
      <c r="E8070" s="149">
        <f t="shared" si="126"/>
        <v>40400301</v>
      </c>
      <c r="F8070" s="149" t="s">
        <v>16569</v>
      </c>
      <c r="G8070" s="149" t="s">
        <v>9928</v>
      </c>
      <c r="H8070" s="149" t="s">
        <v>16720</v>
      </c>
      <c r="I8070" s="149" t="s">
        <v>16721</v>
      </c>
    </row>
    <row r="8071" spans="1:9" x14ac:dyDescent="0.2">
      <c r="A8071" s="149" t="s">
        <v>2920</v>
      </c>
      <c r="D8071" s="149" t="s">
        <v>1131</v>
      </c>
      <c r="E8071" s="149">
        <f t="shared" si="126"/>
        <v>40400302</v>
      </c>
      <c r="F8071" s="149" t="s">
        <v>16569</v>
      </c>
      <c r="G8071" s="149" t="s">
        <v>9928</v>
      </c>
      <c r="H8071" s="149" t="s">
        <v>16720</v>
      </c>
      <c r="I8071" s="149" t="s">
        <v>11065</v>
      </c>
    </row>
    <row r="8072" spans="1:9" x14ac:dyDescent="0.2">
      <c r="A8072" s="149" t="s">
        <v>2920</v>
      </c>
      <c r="D8072" s="149" t="s">
        <v>16722</v>
      </c>
      <c r="E8072" s="149">
        <f t="shared" si="126"/>
        <v>40400303</v>
      </c>
      <c r="F8072" s="149" t="s">
        <v>16569</v>
      </c>
      <c r="G8072" s="149" t="s">
        <v>9928</v>
      </c>
      <c r="H8072" s="149" t="s">
        <v>16720</v>
      </c>
      <c r="I8072" s="149" t="s">
        <v>16723</v>
      </c>
    </row>
    <row r="8073" spans="1:9" x14ac:dyDescent="0.2">
      <c r="A8073" s="149" t="s">
        <v>2920</v>
      </c>
      <c r="D8073" s="149" t="s">
        <v>1133</v>
      </c>
      <c r="E8073" s="149">
        <f t="shared" si="126"/>
        <v>40400304</v>
      </c>
      <c r="F8073" s="149" t="s">
        <v>16569</v>
      </c>
      <c r="G8073" s="149" t="s">
        <v>9928</v>
      </c>
      <c r="H8073" s="149" t="s">
        <v>16720</v>
      </c>
      <c r="I8073" s="149" t="s">
        <v>16724</v>
      </c>
    </row>
    <row r="8074" spans="1:9" x14ac:dyDescent="0.2">
      <c r="A8074" s="149" t="s">
        <v>2920</v>
      </c>
      <c r="D8074" s="149" t="s">
        <v>1135</v>
      </c>
      <c r="E8074" s="149">
        <f t="shared" si="126"/>
        <v>40400305</v>
      </c>
      <c r="F8074" s="149" t="s">
        <v>16569</v>
      </c>
      <c r="G8074" s="149" t="s">
        <v>9928</v>
      </c>
      <c r="H8074" s="149" t="s">
        <v>16720</v>
      </c>
      <c r="I8074" s="149" t="s">
        <v>16725</v>
      </c>
    </row>
    <row r="8075" spans="1:9" x14ac:dyDescent="0.2">
      <c r="A8075" s="149" t="s">
        <v>2920</v>
      </c>
      <c r="D8075" s="149" t="s">
        <v>16726</v>
      </c>
      <c r="E8075" s="149">
        <f t="shared" si="126"/>
        <v>40400306</v>
      </c>
      <c r="F8075" s="149" t="s">
        <v>16569</v>
      </c>
      <c r="G8075" s="149" t="s">
        <v>9928</v>
      </c>
      <c r="H8075" s="149" t="s">
        <v>16720</v>
      </c>
      <c r="I8075" s="149" t="s">
        <v>15331</v>
      </c>
    </row>
    <row r="8076" spans="1:9" x14ac:dyDescent="0.2">
      <c r="A8076" s="149" t="s">
        <v>2920</v>
      </c>
      <c r="D8076" s="149" t="s">
        <v>15332</v>
      </c>
      <c r="E8076" s="149">
        <f t="shared" si="126"/>
        <v>40400307</v>
      </c>
      <c r="F8076" s="149" t="s">
        <v>16569</v>
      </c>
      <c r="G8076" s="149" t="s">
        <v>9928</v>
      </c>
      <c r="H8076" s="149" t="s">
        <v>16720</v>
      </c>
      <c r="I8076" s="149" t="s">
        <v>15333</v>
      </c>
    </row>
    <row r="8077" spans="1:9" x14ac:dyDescent="0.2">
      <c r="A8077" s="149" t="s">
        <v>2920</v>
      </c>
      <c r="D8077" s="149" t="s">
        <v>1137</v>
      </c>
      <c r="E8077" s="149">
        <f t="shared" si="126"/>
        <v>40400311</v>
      </c>
      <c r="F8077" s="149" t="s">
        <v>16569</v>
      </c>
      <c r="G8077" s="149" t="s">
        <v>9928</v>
      </c>
      <c r="H8077" s="149" t="s">
        <v>16720</v>
      </c>
      <c r="I8077" s="149" t="s">
        <v>15334</v>
      </c>
    </row>
    <row r="8078" spans="1:9" x14ac:dyDescent="0.2">
      <c r="A8078" s="149" t="s">
        <v>2920</v>
      </c>
      <c r="D8078" s="149" t="s">
        <v>1139</v>
      </c>
      <c r="E8078" s="149">
        <f t="shared" si="126"/>
        <v>40400312</v>
      </c>
      <c r="F8078" s="149" t="s">
        <v>16569</v>
      </c>
      <c r="G8078" s="149" t="s">
        <v>9928</v>
      </c>
      <c r="H8078" s="149" t="s">
        <v>16720</v>
      </c>
      <c r="I8078" s="149" t="s">
        <v>15335</v>
      </c>
    </row>
    <row r="8079" spans="1:9" x14ac:dyDescent="0.2">
      <c r="A8079" s="149" t="s">
        <v>2920</v>
      </c>
      <c r="D8079" s="149" t="s">
        <v>15336</v>
      </c>
      <c r="E8079" s="149">
        <f t="shared" si="126"/>
        <v>40400313</v>
      </c>
      <c r="F8079" s="149" t="s">
        <v>16569</v>
      </c>
      <c r="G8079" s="149" t="s">
        <v>9928</v>
      </c>
      <c r="H8079" s="149" t="s">
        <v>16720</v>
      </c>
      <c r="I8079" s="149" t="s">
        <v>15337</v>
      </c>
    </row>
    <row r="8080" spans="1:9" x14ac:dyDescent="0.2">
      <c r="A8080" s="149" t="s">
        <v>2920</v>
      </c>
      <c r="D8080" s="149" t="s">
        <v>15338</v>
      </c>
      <c r="E8080" s="149">
        <f t="shared" si="126"/>
        <v>40400314</v>
      </c>
      <c r="F8080" s="149" t="s">
        <v>16569</v>
      </c>
      <c r="G8080" s="149" t="s">
        <v>9928</v>
      </c>
      <c r="H8080" s="149" t="s">
        <v>16720</v>
      </c>
      <c r="I8080" s="149" t="s">
        <v>15339</v>
      </c>
    </row>
    <row r="8081" spans="1:9" x14ac:dyDescent="0.2">
      <c r="A8081" s="149" t="s">
        <v>2920</v>
      </c>
      <c r="D8081" s="149" t="s">
        <v>1141</v>
      </c>
      <c r="E8081" s="149">
        <f t="shared" si="126"/>
        <v>40400315</v>
      </c>
      <c r="F8081" s="149" t="s">
        <v>16569</v>
      </c>
      <c r="G8081" s="149" t="s">
        <v>9928</v>
      </c>
      <c r="H8081" s="149" t="s">
        <v>16720</v>
      </c>
      <c r="I8081" s="149" t="s">
        <v>15340</v>
      </c>
    </row>
    <row r="8082" spans="1:9" x14ac:dyDescent="0.2">
      <c r="A8082" s="149" t="s">
        <v>2920</v>
      </c>
      <c r="D8082" s="149" t="s">
        <v>15341</v>
      </c>
      <c r="E8082" s="149">
        <f t="shared" si="126"/>
        <v>40400316</v>
      </c>
      <c r="F8082" s="149" t="s">
        <v>16569</v>
      </c>
      <c r="G8082" s="149" t="s">
        <v>9928</v>
      </c>
      <c r="H8082" s="149" t="s">
        <v>16720</v>
      </c>
      <c r="I8082" s="149" t="s">
        <v>15342</v>
      </c>
    </row>
    <row r="8083" spans="1:9" x14ac:dyDescent="0.2">
      <c r="A8083" s="149" t="s">
        <v>2920</v>
      </c>
      <c r="D8083" s="149" t="s">
        <v>15343</v>
      </c>
      <c r="E8083" s="149">
        <f t="shared" si="126"/>
        <v>40400321</v>
      </c>
      <c r="F8083" s="149" t="s">
        <v>16569</v>
      </c>
      <c r="G8083" s="149" t="s">
        <v>9928</v>
      </c>
      <c r="H8083" s="149" t="s">
        <v>16720</v>
      </c>
      <c r="I8083" s="149" t="s">
        <v>15344</v>
      </c>
    </row>
    <row r="8084" spans="1:9" x14ac:dyDescent="0.2">
      <c r="A8084" s="149" t="s">
        <v>2920</v>
      </c>
      <c r="D8084" s="149" t="s">
        <v>1143</v>
      </c>
      <c r="E8084" s="149">
        <f t="shared" si="126"/>
        <v>40400322</v>
      </c>
      <c r="F8084" s="149" t="s">
        <v>16569</v>
      </c>
      <c r="G8084" s="149" t="s">
        <v>9928</v>
      </c>
      <c r="H8084" s="149" t="s">
        <v>16720</v>
      </c>
      <c r="I8084" s="149" t="s">
        <v>15345</v>
      </c>
    </row>
    <row r="8085" spans="1:9" x14ac:dyDescent="0.2">
      <c r="A8085" s="149" t="s">
        <v>2920</v>
      </c>
      <c r="D8085" s="149" t="s">
        <v>15346</v>
      </c>
      <c r="E8085" s="149">
        <f t="shared" si="126"/>
        <v>40400323</v>
      </c>
      <c r="F8085" s="149" t="s">
        <v>16569</v>
      </c>
      <c r="G8085" s="149" t="s">
        <v>9928</v>
      </c>
      <c r="H8085" s="149" t="s">
        <v>16720</v>
      </c>
      <c r="I8085" s="149" t="s">
        <v>15347</v>
      </c>
    </row>
    <row r="8086" spans="1:9" x14ac:dyDescent="0.2">
      <c r="A8086" s="149" t="s">
        <v>2920</v>
      </c>
      <c r="D8086" s="149" t="s">
        <v>15348</v>
      </c>
      <c r="E8086" s="149">
        <f t="shared" si="126"/>
        <v>40400324</v>
      </c>
      <c r="F8086" s="149" t="s">
        <v>16569</v>
      </c>
      <c r="G8086" s="149" t="s">
        <v>9928</v>
      </c>
      <c r="H8086" s="149" t="s">
        <v>16720</v>
      </c>
      <c r="I8086" s="149" t="s">
        <v>15349</v>
      </c>
    </row>
    <row r="8087" spans="1:9" x14ac:dyDescent="0.2">
      <c r="A8087" s="149" t="s">
        <v>2920</v>
      </c>
      <c r="D8087" s="149" t="s">
        <v>15350</v>
      </c>
      <c r="E8087" s="149">
        <f t="shared" si="126"/>
        <v>40400325</v>
      </c>
      <c r="F8087" s="149" t="s">
        <v>16569</v>
      </c>
      <c r="G8087" s="149" t="s">
        <v>9928</v>
      </c>
      <c r="H8087" s="149" t="s">
        <v>16720</v>
      </c>
      <c r="I8087" s="149" t="s">
        <v>15351</v>
      </c>
    </row>
    <row r="8088" spans="1:9" x14ac:dyDescent="0.2">
      <c r="A8088" s="149" t="s">
        <v>2920</v>
      </c>
      <c r="D8088" s="149" t="s">
        <v>15352</v>
      </c>
      <c r="E8088" s="149">
        <f t="shared" si="126"/>
        <v>40400326</v>
      </c>
      <c r="F8088" s="149" t="s">
        <v>16569</v>
      </c>
      <c r="G8088" s="149" t="s">
        <v>9928</v>
      </c>
      <c r="H8088" s="149" t="s">
        <v>16720</v>
      </c>
      <c r="I8088" s="149" t="s">
        <v>15353</v>
      </c>
    </row>
    <row r="8089" spans="1:9" x14ac:dyDescent="0.2">
      <c r="A8089" s="149" t="s">
        <v>2920</v>
      </c>
      <c r="D8089" s="149" t="s">
        <v>15354</v>
      </c>
      <c r="E8089" s="149">
        <f t="shared" si="126"/>
        <v>40400331</v>
      </c>
      <c r="F8089" s="149" t="s">
        <v>16569</v>
      </c>
      <c r="G8089" s="149" t="s">
        <v>9928</v>
      </c>
      <c r="H8089" s="149" t="s">
        <v>16720</v>
      </c>
      <c r="I8089" s="149" t="s">
        <v>15355</v>
      </c>
    </row>
    <row r="8090" spans="1:9" x14ac:dyDescent="0.2">
      <c r="A8090" s="149" t="s">
        <v>2920</v>
      </c>
      <c r="D8090" s="149" t="s">
        <v>1145</v>
      </c>
      <c r="E8090" s="149">
        <f t="shared" si="126"/>
        <v>40400332</v>
      </c>
      <c r="F8090" s="149" t="s">
        <v>16569</v>
      </c>
      <c r="G8090" s="149" t="s">
        <v>9928</v>
      </c>
      <c r="H8090" s="149" t="s">
        <v>16720</v>
      </c>
      <c r="I8090" s="149" t="s">
        <v>15356</v>
      </c>
    </row>
    <row r="8091" spans="1:9" x14ac:dyDescent="0.2">
      <c r="A8091" s="149" t="s">
        <v>2920</v>
      </c>
      <c r="D8091" s="149" t="s">
        <v>15357</v>
      </c>
      <c r="E8091" s="149">
        <f t="shared" si="126"/>
        <v>40400333</v>
      </c>
      <c r="F8091" s="149" t="s">
        <v>16569</v>
      </c>
      <c r="G8091" s="149" t="s">
        <v>9928</v>
      </c>
      <c r="H8091" s="149" t="s">
        <v>16720</v>
      </c>
      <c r="I8091" s="149" t="s">
        <v>15358</v>
      </c>
    </row>
    <row r="8092" spans="1:9" x14ac:dyDescent="0.2">
      <c r="A8092" s="149" t="s">
        <v>2920</v>
      </c>
      <c r="D8092" s="149" t="s">
        <v>15359</v>
      </c>
      <c r="E8092" s="149">
        <f t="shared" si="126"/>
        <v>40400334</v>
      </c>
      <c r="F8092" s="149" t="s">
        <v>16569</v>
      </c>
      <c r="G8092" s="149" t="s">
        <v>9928</v>
      </c>
      <c r="H8092" s="149" t="s">
        <v>16720</v>
      </c>
      <c r="I8092" s="149" t="s">
        <v>15360</v>
      </c>
    </row>
    <row r="8093" spans="1:9" x14ac:dyDescent="0.2">
      <c r="A8093" s="149" t="s">
        <v>2920</v>
      </c>
      <c r="D8093" s="149" t="s">
        <v>15361</v>
      </c>
      <c r="E8093" s="149">
        <f t="shared" si="126"/>
        <v>40400335</v>
      </c>
      <c r="F8093" s="149" t="s">
        <v>16569</v>
      </c>
      <c r="G8093" s="149" t="s">
        <v>9928</v>
      </c>
      <c r="H8093" s="149" t="s">
        <v>16720</v>
      </c>
      <c r="I8093" s="149" t="s">
        <v>15362</v>
      </c>
    </row>
    <row r="8094" spans="1:9" x14ac:dyDescent="0.2">
      <c r="A8094" s="149" t="s">
        <v>2920</v>
      </c>
      <c r="D8094" s="149" t="s">
        <v>15363</v>
      </c>
      <c r="E8094" s="149">
        <f t="shared" si="126"/>
        <v>40400336</v>
      </c>
      <c r="F8094" s="149" t="s">
        <v>16569</v>
      </c>
      <c r="G8094" s="149" t="s">
        <v>9928</v>
      </c>
      <c r="H8094" s="149" t="s">
        <v>16720</v>
      </c>
      <c r="I8094" s="149" t="s">
        <v>15364</v>
      </c>
    </row>
    <row r="8095" spans="1:9" x14ac:dyDescent="0.2">
      <c r="A8095" s="149" t="s">
        <v>2920</v>
      </c>
      <c r="D8095" s="149" t="s">
        <v>15365</v>
      </c>
      <c r="E8095" s="149">
        <f t="shared" si="126"/>
        <v>40400340</v>
      </c>
      <c r="F8095" s="149" t="s">
        <v>16569</v>
      </c>
      <c r="G8095" s="149" t="s">
        <v>9928</v>
      </c>
      <c r="H8095" s="149" t="s">
        <v>16720</v>
      </c>
      <c r="I8095" s="149" t="s">
        <v>15320</v>
      </c>
    </row>
    <row r="8096" spans="1:9" x14ac:dyDescent="0.2">
      <c r="A8096" s="149" t="s">
        <v>2920</v>
      </c>
      <c r="D8096" s="149" t="s">
        <v>15321</v>
      </c>
      <c r="E8096" s="149">
        <f t="shared" si="126"/>
        <v>40400401</v>
      </c>
      <c r="F8096" s="149" t="s">
        <v>16569</v>
      </c>
      <c r="G8096" s="149" t="s">
        <v>9928</v>
      </c>
      <c r="H8096" s="149" t="s">
        <v>15322</v>
      </c>
      <c r="I8096" s="149" t="s">
        <v>15323</v>
      </c>
    </row>
    <row r="8097" spans="1:12" x14ac:dyDescent="0.2">
      <c r="A8097" s="149" t="s">
        <v>2920</v>
      </c>
      <c r="D8097" s="149" t="s">
        <v>15324</v>
      </c>
      <c r="E8097" s="149">
        <f t="shared" si="126"/>
        <v>40400402</v>
      </c>
      <c r="F8097" s="149" t="s">
        <v>16569</v>
      </c>
      <c r="G8097" s="149" t="s">
        <v>9928</v>
      </c>
      <c r="H8097" s="149" t="s">
        <v>15322</v>
      </c>
      <c r="I8097" s="149" t="s">
        <v>15325</v>
      </c>
    </row>
    <row r="8098" spans="1:12" x14ac:dyDescent="0.2">
      <c r="A8098" s="149" t="s">
        <v>2920</v>
      </c>
      <c r="D8098" s="149" t="s">
        <v>15326</v>
      </c>
      <c r="E8098" s="149">
        <f t="shared" si="126"/>
        <v>40400403</v>
      </c>
      <c r="F8098" s="149" t="s">
        <v>16569</v>
      </c>
      <c r="G8098" s="149" t="s">
        <v>9928</v>
      </c>
      <c r="H8098" s="149" t="s">
        <v>15322</v>
      </c>
      <c r="I8098" s="149" t="s">
        <v>15327</v>
      </c>
    </row>
    <row r="8099" spans="1:12" x14ac:dyDescent="0.2">
      <c r="A8099" s="149" t="s">
        <v>2920</v>
      </c>
      <c r="D8099" s="149" t="s">
        <v>15328</v>
      </c>
      <c r="E8099" s="149">
        <f t="shared" si="126"/>
        <v>40400404</v>
      </c>
      <c r="F8099" s="149" t="s">
        <v>16569</v>
      </c>
      <c r="G8099" s="149" t="s">
        <v>9928</v>
      </c>
      <c r="H8099" s="149" t="s">
        <v>15322</v>
      </c>
      <c r="I8099" s="149" t="s">
        <v>15329</v>
      </c>
    </row>
    <row r="8100" spans="1:12" x14ac:dyDescent="0.2">
      <c r="A8100" s="149" t="s">
        <v>2920</v>
      </c>
      <c r="D8100" s="149" t="s">
        <v>15330</v>
      </c>
      <c r="E8100" s="149">
        <f t="shared" si="126"/>
        <v>40400405</v>
      </c>
      <c r="F8100" s="149" t="s">
        <v>16569</v>
      </c>
      <c r="G8100" s="149" t="s">
        <v>9928</v>
      </c>
      <c r="H8100" s="149" t="s">
        <v>15322</v>
      </c>
      <c r="I8100" s="149" t="s">
        <v>16780</v>
      </c>
    </row>
    <row r="8101" spans="1:12" x14ac:dyDescent="0.2">
      <c r="A8101" s="149" t="s">
        <v>2920</v>
      </c>
      <c r="D8101" s="149" t="s">
        <v>16781</v>
      </c>
      <c r="E8101" s="149">
        <f t="shared" si="126"/>
        <v>40400406</v>
      </c>
      <c r="F8101" s="149" t="s">
        <v>16569</v>
      </c>
      <c r="G8101" s="149" t="s">
        <v>9928</v>
      </c>
      <c r="H8101" s="149" t="s">
        <v>15322</v>
      </c>
      <c r="I8101" s="149" t="s">
        <v>16782</v>
      </c>
    </row>
    <row r="8102" spans="1:12" x14ac:dyDescent="0.2">
      <c r="A8102" s="149" t="s">
        <v>2920</v>
      </c>
      <c r="D8102" s="149" t="s">
        <v>16783</v>
      </c>
      <c r="E8102" s="149">
        <f t="shared" si="126"/>
        <v>40400407</v>
      </c>
      <c r="F8102" s="149" t="s">
        <v>16569</v>
      </c>
      <c r="G8102" s="149" t="s">
        <v>9928</v>
      </c>
      <c r="H8102" s="149" t="s">
        <v>15322</v>
      </c>
      <c r="I8102" s="149" t="s">
        <v>16784</v>
      </c>
    </row>
    <row r="8103" spans="1:12" x14ac:dyDescent="0.2">
      <c r="A8103" s="149" t="s">
        <v>2920</v>
      </c>
      <c r="D8103" s="149" t="s">
        <v>16785</v>
      </c>
      <c r="E8103" s="149">
        <f t="shared" si="126"/>
        <v>40400408</v>
      </c>
      <c r="F8103" s="149" t="s">
        <v>16569</v>
      </c>
      <c r="G8103" s="149" t="s">
        <v>9928</v>
      </c>
      <c r="H8103" s="149" t="s">
        <v>15322</v>
      </c>
      <c r="I8103" s="149" t="s">
        <v>16786</v>
      </c>
    </row>
    <row r="8104" spans="1:12" x14ac:dyDescent="0.2">
      <c r="A8104" s="149" t="s">
        <v>2920</v>
      </c>
      <c r="D8104" s="149" t="s">
        <v>16787</v>
      </c>
      <c r="E8104" s="149">
        <f t="shared" si="126"/>
        <v>40400409</v>
      </c>
      <c r="F8104" s="149" t="s">
        <v>16569</v>
      </c>
      <c r="G8104" s="149" t="s">
        <v>9928</v>
      </c>
      <c r="H8104" s="149" t="s">
        <v>15322</v>
      </c>
      <c r="I8104" s="149" t="s">
        <v>16788</v>
      </c>
      <c r="K8104" s="151"/>
      <c r="L8104" s="149"/>
    </row>
    <row r="8105" spans="1:12" x14ac:dyDescent="0.2">
      <c r="A8105" s="149" t="s">
        <v>2920</v>
      </c>
      <c r="D8105" s="149" t="s">
        <v>16789</v>
      </c>
      <c r="E8105" s="149">
        <f t="shared" si="126"/>
        <v>40400410</v>
      </c>
      <c r="F8105" s="149" t="s">
        <v>16569</v>
      </c>
      <c r="G8105" s="149" t="s">
        <v>9928</v>
      </c>
      <c r="H8105" s="149" t="s">
        <v>15322</v>
      </c>
      <c r="I8105" s="149" t="s">
        <v>16790</v>
      </c>
      <c r="K8105" s="151"/>
      <c r="L8105" s="149"/>
    </row>
    <row r="8106" spans="1:12" x14ac:dyDescent="0.2">
      <c r="A8106" s="149" t="s">
        <v>2920</v>
      </c>
      <c r="D8106" s="149" t="s">
        <v>16791</v>
      </c>
      <c r="E8106" s="149">
        <f t="shared" si="126"/>
        <v>40400411</v>
      </c>
      <c r="F8106" s="149" t="s">
        <v>16569</v>
      </c>
      <c r="G8106" s="149" t="s">
        <v>9928</v>
      </c>
      <c r="H8106" s="149" t="s">
        <v>15322</v>
      </c>
      <c r="I8106" s="149" t="s">
        <v>16792</v>
      </c>
    </row>
    <row r="8107" spans="1:12" x14ac:dyDescent="0.2">
      <c r="A8107" s="149" t="s">
        <v>2920</v>
      </c>
      <c r="D8107" s="149" t="s">
        <v>16793</v>
      </c>
      <c r="E8107" s="149">
        <f t="shared" si="126"/>
        <v>40400412</v>
      </c>
      <c r="F8107" s="149" t="s">
        <v>16569</v>
      </c>
      <c r="G8107" s="149" t="s">
        <v>9928</v>
      </c>
      <c r="H8107" s="149" t="s">
        <v>15322</v>
      </c>
      <c r="I8107" s="149" t="s">
        <v>12605</v>
      </c>
    </row>
    <row r="8108" spans="1:12" x14ac:dyDescent="0.2">
      <c r="A8108" s="149" t="s">
        <v>2920</v>
      </c>
      <c r="D8108" s="149" t="s">
        <v>12606</v>
      </c>
      <c r="E8108" s="149">
        <f t="shared" si="126"/>
        <v>40400413</v>
      </c>
      <c r="F8108" s="149" t="s">
        <v>16569</v>
      </c>
      <c r="G8108" s="149" t="s">
        <v>9928</v>
      </c>
      <c r="H8108" s="149" t="s">
        <v>15322</v>
      </c>
      <c r="I8108" s="149" t="s">
        <v>12607</v>
      </c>
    </row>
    <row r="8109" spans="1:12" x14ac:dyDescent="0.2">
      <c r="A8109" s="149" t="s">
        <v>2920</v>
      </c>
      <c r="D8109" s="149" t="s">
        <v>12608</v>
      </c>
      <c r="E8109" s="149">
        <f t="shared" si="126"/>
        <v>40400414</v>
      </c>
      <c r="F8109" s="149" t="s">
        <v>16569</v>
      </c>
      <c r="G8109" s="149" t="s">
        <v>9928</v>
      </c>
      <c r="H8109" s="149" t="s">
        <v>15322</v>
      </c>
      <c r="I8109" s="149" t="s">
        <v>12609</v>
      </c>
    </row>
    <row r="8110" spans="1:12" x14ac:dyDescent="0.2">
      <c r="A8110" s="149" t="s">
        <v>2920</v>
      </c>
      <c r="D8110" s="149" t="s">
        <v>12610</v>
      </c>
      <c r="E8110" s="149">
        <f t="shared" si="126"/>
        <v>40400497</v>
      </c>
      <c r="F8110" s="149" t="s">
        <v>16569</v>
      </c>
      <c r="G8110" s="149" t="s">
        <v>9928</v>
      </c>
      <c r="H8110" s="149" t="s">
        <v>15322</v>
      </c>
      <c r="I8110" s="149" t="s">
        <v>11488</v>
      </c>
    </row>
    <row r="8111" spans="1:12" x14ac:dyDescent="0.2">
      <c r="A8111" s="149" t="s">
        <v>2920</v>
      </c>
      <c r="D8111" s="149" t="s">
        <v>12611</v>
      </c>
      <c r="E8111" s="149">
        <f t="shared" si="126"/>
        <v>40400498</v>
      </c>
      <c r="F8111" s="149" t="s">
        <v>16569</v>
      </c>
      <c r="G8111" s="149" t="s">
        <v>9928</v>
      </c>
      <c r="H8111" s="149" t="s">
        <v>15322</v>
      </c>
      <c r="I8111" s="149" t="s">
        <v>11490</v>
      </c>
    </row>
    <row r="8112" spans="1:12" x14ac:dyDescent="0.2">
      <c r="A8112" s="149" t="s">
        <v>2920</v>
      </c>
      <c r="D8112" s="149" t="s">
        <v>12612</v>
      </c>
      <c r="E8112" s="149">
        <f t="shared" si="126"/>
        <v>40500101</v>
      </c>
      <c r="F8112" s="149" t="s">
        <v>16569</v>
      </c>
      <c r="G8112" s="149" t="s">
        <v>12613</v>
      </c>
      <c r="H8112" s="149" t="s">
        <v>1273</v>
      </c>
      <c r="I8112" s="149" t="s">
        <v>6513</v>
      </c>
    </row>
    <row r="8113" spans="1:9" x14ac:dyDescent="0.2">
      <c r="A8113" s="149" t="s">
        <v>2920</v>
      </c>
      <c r="D8113" s="149" t="s">
        <v>12614</v>
      </c>
      <c r="E8113" s="149">
        <f t="shared" si="126"/>
        <v>40500199</v>
      </c>
      <c r="F8113" s="149" t="s">
        <v>16569</v>
      </c>
      <c r="G8113" s="149" t="s">
        <v>12613</v>
      </c>
      <c r="H8113" s="149" t="s">
        <v>1273</v>
      </c>
      <c r="I8113" s="149" t="s">
        <v>6513</v>
      </c>
    </row>
    <row r="8114" spans="1:9" x14ac:dyDescent="0.2">
      <c r="A8114" s="149" t="s">
        <v>2920</v>
      </c>
      <c r="D8114" s="149" t="s">
        <v>12615</v>
      </c>
      <c r="E8114" s="149">
        <f t="shared" si="126"/>
        <v>40500201</v>
      </c>
      <c r="F8114" s="149" t="s">
        <v>16569</v>
      </c>
      <c r="G8114" s="149" t="s">
        <v>12613</v>
      </c>
      <c r="H8114" s="149" t="s">
        <v>2383</v>
      </c>
      <c r="I8114" s="149" t="s">
        <v>12616</v>
      </c>
    </row>
    <row r="8115" spans="1:9" x14ac:dyDescent="0.2">
      <c r="A8115" s="149" t="s">
        <v>2920</v>
      </c>
      <c r="D8115" s="149" t="s">
        <v>12968</v>
      </c>
      <c r="E8115" s="149">
        <f t="shared" si="126"/>
        <v>40500202</v>
      </c>
      <c r="F8115" s="149" t="s">
        <v>16569</v>
      </c>
      <c r="G8115" s="149" t="s">
        <v>12613</v>
      </c>
      <c r="H8115" s="149" t="s">
        <v>2383</v>
      </c>
      <c r="I8115" s="149" t="s">
        <v>10228</v>
      </c>
    </row>
    <row r="8116" spans="1:9" x14ac:dyDescent="0.2">
      <c r="A8116" s="149" t="s">
        <v>2920</v>
      </c>
      <c r="D8116" s="149" t="s">
        <v>10229</v>
      </c>
      <c r="E8116" s="149">
        <f t="shared" si="126"/>
        <v>40500203</v>
      </c>
      <c r="F8116" s="149" t="s">
        <v>16569</v>
      </c>
      <c r="G8116" s="149" t="s">
        <v>12613</v>
      </c>
      <c r="H8116" s="149" t="s">
        <v>2383</v>
      </c>
      <c r="I8116" s="149" t="s">
        <v>10230</v>
      </c>
    </row>
    <row r="8117" spans="1:9" x14ac:dyDescent="0.2">
      <c r="A8117" s="149" t="s">
        <v>2920</v>
      </c>
      <c r="D8117" s="149" t="s">
        <v>10231</v>
      </c>
      <c r="E8117" s="149">
        <f t="shared" si="126"/>
        <v>40500211</v>
      </c>
      <c r="F8117" s="149" t="s">
        <v>16569</v>
      </c>
      <c r="G8117" s="149" t="s">
        <v>12613</v>
      </c>
      <c r="H8117" s="149" t="s">
        <v>2383</v>
      </c>
      <c r="I8117" s="149" t="s">
        <v>12616</v>
      </c>
    </row>
    <row r="8118" spans="1:9" x14ac:dyDescent="0.2">
      <c r="A8118" s="149" t="s">
        <v>2920</v>
      </c>
      <c r="D8118" s="149" t="s">
        <v>10232</v>
      </c>
      <c r="E8118" s="149">
        <f t="shared" si="126"/>
        <v>40500212</v>
      </c>
      <c r="F8118" s="149" t="s">
        <v>16569</v>
      </c>
      <c r="G8118" s="149" t="s">
        <v>12613</v>
      </c>
      <c r="H8118" s="149" t="s">
        <v>2383</v>
      </c>
      <c r="I8118" s="149" t="s">
        <v>10233</v>
      </c>
    </row>
    <row r="8119" spans="1:9" x14ac:dyDescent="0.2">
      <c r="A8119" s="149" t="s">
        <v>2920</v>
      </c>
      <c r="D8119" s="149" t="s">
        <v>10234</v>
      </c>
      <c r="E8119" s="149">
        <f t="shared" si="126"/>
        <v>40500215</v>
      </c>
      <c r="F8119" s="149" t="s">
        <v>16569</v>
      </c>
      <c r="G8119" s="149" t="s">
        <v>12613</v>
      </c>
      <c r="H8119" s="149" t="s">
        <v>2383</v>
      </c>
      <c r="I8119" s="149" t="s">
        <v>10235</v>
      </c>
    </row>
    <row r="8120" spans="1:9" x14ac:dyDescent="0.2">
      <c r="A8120" s="149" t="s">
        <v>2920</v>
      </c>
      <c r="D8120" s="149" t="s">
        <v>10236</v>
      </c>
      <c r="E8120" s="149">
        <f t="shared" si="126"/>
        <v>40500301</v>
      </c>
      <c r="F8120" s="149" t="s">
        <v>16569</v>
      </c>
      <c r="G8120" s="149" t="s">
        <v>12613</v>
      </c>
      <c r="H8120" s="149" t="s">
        <v>2383</v>
      </c>
      <c r="I8120" s="149" t="s">
        <v>10237</v>
      </c>
    </row>
    <row r="8121" spans="1:9" x14ac:dyDescent="0.2">
      <c r="A8121" s="149" t="s">
        <v>2920</v>
      </c>
      <c r="D8121" s="149" t="s">
        <v>10238</v>
      </c>
      <c r="E8121" s="149">
        <f t="shared" si="126"/>
        <v>40500302</v>
      </c>
      <c r="F8121" s="149" t="s">
        <v>16569</v>
      </c>
      <c r="G8121" s="149" t="s">
        <v>12613</v>
      </c>
      <c r="H8121" s="149" t="s">
        <v>2383</v>
      </c>
      <c r="I8121" s="149" t="s">
        <v>10239</v>
      </c>
    </row>
    <row r="8122" spans="1:9" x14ac:dyDescent="0.2">
      <c r="A8122" s="149" t="s">
        <v>2920</v>
      </c>
      <c r="D8122" s="149" t="s">
        <v>10240</v>
      </c>
      <c r="E8122" s="149">
        <f t="shared" si="126"/>
        <v>40500303</v>
      </c>
      <c r="F8122" s="149" t="s">
        <v>16569</v>
      </c>
      <c r="G8122" s="149" t="s">
        <v>12613</v>
      </c>
      <c r="H8122" s="149" t="s">
        <v>2383</v>
      </c>
      <c r="I8122" s="149" t="s">
        <v>10241</v>
      </c>
    </row>
    <row r="8123" spans="1:9" x14ac:dyDescent="0.2">
      <c r="A8123" s="149" t="s">
        <v>2920</v>
      </c>
      <c r="D8123" s="149" t="s">
        <v>10242</v>
      </c>
      <c r="E8123" s="149">
        <f t="shared" si="126"/>
        <v>40500304</v>
      </c>
      <c r="F8123" s="149" t="s">
        <v>16569</v>
      </c>
      <c r="G8123" s="149" t="s">
        <v>12613</v>
      </c>
      <c r="H8123" s="149" t="s">
        <v>2383</v>
      </c>
      <c r="I8123" s="149" t="s">
        <v>10243</v>
      </c>
    </row>
    <row r="8124" spans="1:9" x14ac:dyDescent="0.2">
      <c r="A8124" s="149" t="s">
        <v>2920</v>
      </c>
      <c r="D8124" s="149" t="s">
        <v>10244</v>
      </c>
      <c r="E8124" s="149">
        <f t="shared" si="126"/>
        <v>40500305</v>
      </c>
      <c r="F8124" s="149" t="s">
        <v>16569</v>
      </c>
      <c r="G8124" s="149" t="s">
        <v>12613</v>
      </c>
      <c r="H8124" s="149" t="s">
        <v>2383</v>
      </c>
      <c r="I8124" s="149" t="s">
        <v>10245</v>
      </c>
    </row>
    <row r="8125" spans="1:9" x14ac:dyDescent="0.2">
      <c r="A8125" s="149" t="s">
        <v>2920</v>
      </c>
      <c r="D8125" s="149" t="s">
        <v>10246</v>
      </c>
      <c r="E8125" s="149">
        <f t="shared" si="126"/>
        <v>40500306</v>
      </c>
      <c r="F8125" s="149" t="s">
        <v>16569</v>
      </c>
      <c r="G8125" s="149" t="s">
        <v>12613</v>
      </c>
      <c r="H8125" s="149" t="s">
        <v>2383</v>
      </c>
      <c r="I8125" s="149" t="s">
        <v>10247</v>
      </c>
    </row>
    <row r="8126" spans="1:9" x14ac:dyDescent="0.2">
      <c r="A8126" s="149" t="s">
        <v>2920</v>
      </c>
      <c r="D8126" s="149" t="s">
        <v>10248</v>
      </c>
      <c r="E8126" s="149">
        <f t="shared" si="126"/>
        <v>40500307</v>
      </c>
      <c r="F8126" s="149" t="s">
        <v>16569</v>
      </c>
      <c r="G8126" s="149" t="s">
        <v>12613</v>
      </c>
      <c r="H8126" s="149" t="s">
        <v>2383</v>
      </c>
      <c r="I8126" s="149" t="s">
        <v>10249</v>
      </c>
    </row>
    <row r="8127" spans="1:9" x14ac:dyDescent="0.2">
      <c r="A8127" s="149" t="s">
        <v>2920</v>
      </c>
      <c r="D8127" s="149" t="s">
        <v>10250</v>
      </c>
      <c r="E8127" s="149">
        <f t="shared" si="126"/>
        <v>40500311</v>
      </c>
      <c r="F8127" s="149" t="s">
        <v>16569</v>
      </c>
      <c r="G8127" s="149" t="s">
        <v>12613</v>
      </c>
      <c r="H8127" s="149" t="s">
        <v>2383</v>
      </c>
      <c r="I8127" s="149" t="s">
        <v>10237</v>
      </c>
    </row>
    <row r="8128" spans="1:9" x14ac:dyDescent="0.2">
      <c r="A8128" s="149" t="s">
        <v>2920</v>
      </c>
      <c r="D8128" s="149" t="s">
        <v>10251</v>
      </c>
      <c r="E8128" s="149">
        <f t="shared" si="126"/>
        <v>40500312</v>
      </c>
      <c r="F8128" s="149" t="s">
        <v>16569</v>
      </c>
      <c r="G8128" s="149" t="s">
        <v>12613</v>
      </c>
      <c r="H8128" s="149" t="s">
        <v>2383</v>
      </c>
      <c r="I8128" s="149" t="s">
        <v>10237</v>
      </c>
    </row>
    <row r="8129" spans="1:9" x14ac:dyDescent="0.2">
      <c r="A8129" s="149" t="s">
        <v>2920</v>
      </c>
      <c r="D8129" s="149" t="s">
        <v>10252</v>
      </c>
      <c r="E8129" s="149">
        <f t="shared" si="126"/>
        <v>40500314</v>
      </c>
      <c r="F8129" s="149" t="s">
        <v>16569</v>
      </c>
      <c r="G8129" s="149" t="s">
        <v>12613</v>
      </c>
      <c r="H8129" s="149" t="s">
        <v>2383</v>
      </c>
      <c r="I8129" s="149" t="s">
        <v>10253</v>
      </c>
    </row>
    <row r="8130" spans="1:9" x14ac:dyDescent="0.2">
      <c r="A8130" s="149" t="s">
        <v>2920</v>
      </c>
      <c r="D8130" s="149" t="s">
        <v>10254</v>
      </c>
      <c r="E8130" s="149">
        <f t="shared" ref="E8130:E8193" si="127">VALUE(D8130)</f>
        <v>40500315</v>
      </c>
      <c r="F8130" s="149" t="s">
        <v>16569</v>
      </c>
      <c r="G8130" s="149" t="s">
        <v>12613</v>
      </c>
      <c r="H8130" s="149" t="s">
        <v>2383</v>
      </c>
      <c r="I8130" s="149" t="s">
        <v>10255</v>
      </c>
    </row>
    <row r="8131" spans="1:9" x14ac:dyDescent="0.2">
      <c r="A8131" s="149" t="s">
        <v>2920</v>
      </c>
      <c r="D8131" s="149" t="s">
        <v>10256</v>
      </c>
      <c r="E8131" s="149">
        <f t="shared" si="127"/>
        <v>40500316</v>
      </c>
      <c r="F8131" s="149" t="s">
        <v>16569</v>
      </c>
      <c r="G8131" s="149" t="s">
        <v>12613</v>
      </c>
      <c r="H8131" s="149" t="s">
        <v>2383</v>
      </c>
      <c r="I8131" s="149" t="s">
        <v>10255</v>
      </c>
    </row>
    <row r="8132" spans="1:9" x14ac:dyDescent="0.2">
      <c r="A8132" s="149" t="s">
        <v>2920</v>
      </c>
      <c r="D8132" s="149" t="s">
        <v>10257</v>
      </c>
      <c r="E8132" s="149">
        <f t="shared" si="127"/>
        <v>40500317</v>
      </c>
      <c r="F8132" s="149" t="s">
        <v>16569</v>
      </c>
      <c r="G8132" s="149" t="s">
        <v>12613</v>
      </c>
      <c r="H8132" s="149" t="s">
        <v>2383</v>
      </c>
      <c r="I8132" s="149" t="s">
        <v>10255</v>
      </c>
    </row>
    <row r="8133" spans="1:9" x14ac:dyDescent="0.2">
      <c r="A8133" s="149" t="s">
        <v>2920</v>
      </c>
      <c r="D8133" s="149" t="s">
        <v>10258</v>
      </c>
      <c r="E8133" s="149">
        <f t="shared" si="127"/>
        <v>40500318</v>
      </c>
      <c r="F8133" s="149" t="s">
        <v>16569</v>
      </c>
      <c r="G8133" s="149" t="s">
        <v>12613</v>
      </c>
      <c r="H8133" s="149" t="s">
        <v>2383</v>
      </c>
      <c r="I8133" s="149" t="s">
        <v>10259</v>
      </c>
    </row>
    <row r="8134" spans="1:9" x14ac:dyDescent="0.2">
      <c r="A8134" s="149" t="s">
        <v>2920</v>
      </c>
      <c r="D8134" s="149" t="s">
        <v>10260</v>
      </c>
      <c r="E8134" s="149">
        <f t="shared" si="127"/>
        <v>40500319</v>
      </c>
      <c r="F8134" s="149" t="s">
        <v>16569</v>
      </c>
      <c r="G8134" s="149" t="s">
        <v>12613</v>
      </c>
      <c r="H8134" s="149" t="s">
        <v>2383</v>
      </c>
      <c r="I8134" s="149" t="s">
        <v>10261</v>
      </c>
    </row>
    <row r="8135" spans="1:9" x14ac:dyDescent="0.2">
      <c r="A8135" s="149" t="s">
        <v>2920</v>
      </c>
      <c r="D8135" s="149" t="s">
        <v>10262</v>
      </c>
      <c r="E8135" s="149">
        <f t="shared" si="127"/>
        <v>40500401</v>
      </c>
      <c r="F8135" s="149" t="s">
        <v>16569</v>
      </c>
      <c r="G8135" s="149" t="s">
        <v>12613</v>
      </c>
      <c r="H8135" s="149" t="s">
        <v>2383</v>
      </c>
      <c r="I8135" s="149" t="s">
        <v>10263</v>
      </c>
    </row>
    <row r="8136" spans="1:9" x14ac:dyDescent="0.2">
      <c r="A8136" s="149" t="s">
        <v>2920</v>
      </c>
      <c r="D8136" s="149" t="s">
        <v>10264</v>
      </c>
      <c r="E8136" s="149">
        <f t="shared" si="127"/>
        <v>40500411</v>
      </c>
      <c r="F8136" s="149" t="s">
        <v>16569</v>
      </c>
      <c r="G8136" s="149" t="s">
        <v>12613</v>
      </c>
      <c r="H8136" s="149" t="s">
        <v>2383</v>
      </c>
      <c r="I8136" s="149" t="s">
        <v>10263</v>
      </c>
    </row>
    <row r="8137" spans="1:9" x14ac:dyDescent="0.2">
      <c r="A8137" s="149" t="s">
        <v>2920</v>
      </c>
      <c r="D8137" s="149" t="s">
        <v>10265</v>
      </c>
      <c r="E8137" s="149">
        <f t="shared" si="127"/>
        <v>40500412</v>
      </c>
      <c r="F8137" s="149" t="s">
        <v>16569</v>
      </c>
      <c r="G8137" s="149" t="s">
        <v>12613</v>
      </c>
      <c r="H8137" s="149" t="s">
        <v>2383</v>
      </c>
      <c r="I8137" s="149" t="s">
        <v>10263</v>
      </c>
    </row>
    <row r="8138" spans="1:9" x14ac:dyDescent="0.2">
      <c r="A8138" s="149" t="s">
        <v>2920</v>
      </c>
      <c r="D8138" s="149" t="s">
        <v>10266</v>
      </c>
      <c r="E8138" s="149">
        <f t="shared" si="127"/>
        <v>40500413</v>
      </c>
      <c r="F8138" s="149" t="s">
        <v>16569</v>
      </c>
      <c r="G8138" s="149" t="s">
        <v>12613</v>
      </c>
      <c r="H8138" s="149" t="s">
        <v>2383</v>
      </c>
      <c r="I8138" s="149" t="s">
        <v>10267</v>
      </c>
    </row>
    <row r="8139" spans="1:9" x14ac:dyDescent="0.2">
      <c r="A8139" s="149" t="s">
        <v>2920</v>
      </c>
      <c r="D8139" s="149" t="s">
        <v>10268</v>
      </c>
      <c r="E8139" s="149">
        <f t="shared" si="127"/>
        <v>40500414</v>
      </c>
      <c r="F8139" s="149" t="s">
        <v>16569</v>
      </c>
      <c r="G8139" s="149" t="s">
        <v>12613</v>
      </c>
      <c r="H8139" s="149" t="s">
        <v>2383</v>
      </c>
      <c r="I8139" s="149" t="s">
        <v>7454</v>
      </c>
    </row>
    <row r="8140" spans="1:9" x14ac:dyDescent="0.2">
      <c r="A8140" s="149" t="s">
        <v>2920</v>
      </c>
      <c r="D8140" s="149" t="s">
        <v>7455</v>
      </c>
      <c r="E8140" s="149">
        <f t="shared" si="127"/>
        <v>40500415</v>
      </c>
      <c r="F8140" s="149" t="s">
        <v>16569</v>
      </c>
      <c r="G8140" s="149" t="s">
        <v>12613</v>
      </c>
      <c r="H8140" s="149" t="s">
        <v>2383</v>
      </c>
      <c r="I8140" s="149" t="s">
        <v>7456</v>
      </c>
    </row>
    <row r="8141" spans="1:9" x14ac:dyDescent="0.2">
      <c r="A8141" s="149" t="s">
        <v>2920</v>
      </c>
      <c r="D8141" s="149" t="s">
        <v>7457</v>
      </c>
      <c r="E8141" s="149">
        <f t="shared" si="127"/>
        <v>40500416</v>
      </c>
      <c r="F8141" s="149" t="s">
        <v>16569</v>
      </c>
      <c r="G8141" s="149" t="s">
        <v>12613</v>
      </c>
      <c r="H8141" s="149" t="s">
        <v>2383</v>
      </c>
      <c r="I8141" s="149" t="s">
        <v>7458</v>
      </c>
    </row>
    <row r="8142" spans="1:9" x14ac:dyDescent="0.2">
      <c r="A8142" s="149" t="s">
        <v>2920</v>
      </c>
      <c r="D8142" s="149" t="s">
        <v>7459</v>
      </c>
      <c r="E8142" s="149">
        <f t="shared" si="127"/>
        <v>40500417</v>
      </c>
      <c r="F8142" s="149" t="s">
        <v>16569</v>
      </c>
      <c r="G8142" s="149" t="s">
        <v>12613</v>
      </c>
      <c r="H8142" s="149" t="s">
        <v>2383</v>
      </c>
      <c r="I8142" s="149" t="s">
        <v>7460</v>
      </c>
    </row>
    <row r="8143" spans="1:9" x14ac:dyDescent="0.2">
      <c r="A8143" s="149" t="s">
        <v>2920</v>
      </c>
      <c r="D8143" s="149" t="s">
        <v>7461</v>
      </c>
      <c r="E8143" s="149">
        <f t="shared" si="127"/>
        <v>40500418</v>
      </c>
      <c r="F8143" s="149" t="s">
        <v>16569</v>
      </c>
      <c r="G8143" s="149" t="s">
        <v>12613</v>
      </c>
      <c r="H8143" s="149" t="s">
        <v>2383</v>
      </c>
      <c r="I8143" s="149" t="s">
        <v>7462</v>
      </c>
    </row>
    <row r="8144" spans="1:9" x14ac:dyDescent="0.2">
      <c r="A8144" s="149" t="s">
        <v>2920</v>
      </c>
      <c r="D8144" s="149" t="s">
        <v>7463</v>
      </c>
      <c r="E8144" s="149">
        <f t="shared" si="127"/>
        <v>40500421</v>
      </c>
      <c r="F8144" s="149" t="s">
        <v>16569</v>
      </c>
      <c r="G8144" s="149" t="s">
        <v>12613</v>
      </c>
      <c r="H8144" s="149" t="s">
        <v>2383</v>
      </c>
      <c r="I8144" s="149" t="s">
        <v>7464</v>
      </c>
    </row>
    <row r="8145" spans="1:9" x14ac:dyDescent="0.2">
      <c r="A8145" s="149" t="s">
        <v>2920</v>
      </c>
      <c r="D8145" s="149" t="s">
        <v>7465</v>
      </c>
      <c r="E8145" s="149">
        <f t="shared" si="127"/>
        <v>40500422</v>
      </c>
      <c r="F8145" s="149" t="s">
        <v>16569</v>
      </c>
      <c r="G8145" s="149" t="s">
        <v>12613</v>
      </c>
      <c r="H8145" s="149" t="s">
        <v>2383</v>
      </c>
      <c r="I8145" s="149" t="s">
        <v>7466</v>
      </c>
    </row>
    <row r="8146" spans="1:9" x14ac:dyDescent="0.2">
      <c r="A8146" s="149" t="s">
        <v>2920</v>
      </c>
      <c r="D8146" s="149" t="s">
        <v>7467</v>
      </c>
      <c r="E8146" s="149">
        <f t="shared" si="127"/>
        <v>40500431</v>
      </c>
      <c r="F8146" s="149" t="s">
        <v>16569</v>
      </c>
      <c r="G8146" s="149" t="s">
        <v>12613</v>
      </c>
      <c r="H8146" s="149" t="s">
        <v>2383</v>
      </c>
      <c r="I8146" s="149" t="s">
        <v>7468</v>
      </c>
    </row>
    <row r="8147" spans="1:9" x14ac:dyDescent="0.2">
      <c r="A8147" s="149" t="s">
        <v>2920</v>
      </c>
      <c r="D8147" s="149" t="s">
        <v>7469</v>
      </c>
      <c r="E8147" s="149">
        <f t="shared" si="127"/>
        <v>40500432</v>
      </c>
      <c r="F8147" s="149" t="s">
        <v>16569</v>
      </c>
      <c r="G8147" s="149" t="s">
        <v>12613</v>
      </c>
      <c r="H8147" s="149" t="s">
        <v>2383</v>
      </c>
      <c r="I8147" s="149" t="s">
        <v>7468</v>
      </c>
    </row>
    <row r="8148" spans="1:9" x14ac:dyDescent="0.2">
      <c r="A8148" s="149" t="s">
        <v>2920</v>
      </c>
      <c r="D8148" s="149" t="s">
        <v>7470</v>
      </c>
      <c r="E8148" s="149">
        <f t="shared" si="127"/>
        <v>40500433</v>
      </c>
      <c r="F8148" s="149" t="s">
        <v>16569</v>
      </c>
      <c r="G8148" s="149" t="s">
        <v>12613</v>
      </c>
      <c r="H8148" s="149" t="s">
        <v>2383</v>
      </c>
      <c r="I8148" s="149" t="s">
        <v>7468</v>
      </c>
    </row>
    <row r="8149" spans="1:9" x14ac:dyDescent="0.2">
      <c r="A8149" s="149" t="s">
        <v>2920</v>
      </c>
      <c r="D8149" s="149" t="s">
        <v>7471</v>
      </c>
      <c r="E8149" s="149">
        <f t="shared" si="127"/>
        <v>40500501</v>
      </c>
      <c r="F8149" s="149" t="s">
        <v>16569</v>
      </c>
      <c r="G8149" s="149" t="s">
        <v>12613</v>
      </c>
      <c r="H8149" s="149" t="s">
        <v>2383</v>
      </c>
      <c r="I8149" s="149" t="s">
        <v>7472</v>
      </c>
    </row>
    <row r="8150" spans="1:9" x14ac:dyDescent="0.2">
      <c r="A8150" s="149" t="s">
        <v>2920</v>
      </c>
      <c r="D8150" s="149" t="s">
        <v>7473</v>
      </c>
      <c r="E8150" s="149">
        <f t="shared" si="127"/>
        <v>40500502</v>
      </c>
      <c r="F8150" s="149" t="s">
        <v>16569</v>
      </c>
      <c r="G8150" s="149" t="s">
        <v>12613</v>
      </c>
      <c r="H8150" s="149" t="s">
        <v>2383</v>
      </c>
      <c r="I8150" s="149" t="s">
        <v>7474</v>
      </c>
    </row>
    <row r="8151" spans="1:9" x14ac:dyDescent="0.2">
      <c r="A8151" s="149" t="s">
        <v>2920</v>
      </c>
      <c r="D8151" s="149" t="s">
        <v>7475</v>
      </c>
      <c r="E8151" s="149">
        <f t="shared" si="127"/>
        <v>40500503</v>
      </c>
      <c r="F8151" s="149" t="s">
        <v>16569</v>
      </c>
      <c r="G8151" s="149" t="s">
        <v>12613</v>
      </c>
      <c r="H8151" s="149" t="s">
        <v>2383</v>
      </c>
      <c r="I8151" s="149" t="s">
        <v>7476</v>
      </c>
    </row>
    <row r="8152" spans="1:9" x14ac:dyDescent="0.2">
      <c r="A8152" s="149" t="s">
        <v>2920</v>
      </c>
      <c r="D8152" s="149" t="s">
        <v>7477</v>
      </c>
      <c r="E8152" s="149">
        <f t="shared" si="127"/>
        <v>40500506</v>
      </c>
      <c r="F8152" s="149" t="s">
        <v>16569</v>
      </c>
      <c r="G8152" s="149" t="s">
        <v>12613</v>
      </c>
      <c r="H8152" s="149" t="s">
        <v>2383</v>
      </c>
      <c r="I8152" s="149" t="s">
        <v>7478</v>
      </c>
    </row>
    <row r="8153" spans="1:9" x14ac:dyDescent="0.2">
      <c r="A8153" s="149" t="s">
        <v>2920</v>
      </c>
      <c r="D8153" s="149" t="s">
        <v>7479</v>
      </c>
      <c r="E8153" s="149">
        <f t="shared" si="127"/>
        <v>40500507</v>
      </c>
      <c r="F8153" s="149" t="s">
        <v>16569</v>
      </c>
      <c r="G8153" s="149" t="s">
        <v>12613</v>
      </c>
      <c r="H8153" s="149" t="s">
        <v>2383</v>
      </c>
      <c r="I8153" s="149" t="s">
        <v>7480</v>
      </c>
    </row>
    <row r="8154" spans="1:9" x14ac:dyDescent="0.2">
      <c r="A8154" s="149" t="s">
        <v>2920</v>
      </c>
      <c r="D8154" s="149" t="s">
        <v>7481</v>
      </c>
      <c r="E8154" s="149">
        <f t="shared" si="127"/>
        <v>40500510</v>
      </c>
      <c r="F8154" s="149" t="s">
        <v>16569</v>
      </c>
      <c r="G8154" s="149" t="s">
        <v>12613</v>
      </c>
      <c r="H8154" s="149" t="s">
        <v>2383</v>
      </c>
      <c r="I8154" s="149" t="s">
        <v>7482</v>
      </c>
    </row>
    <row r="8155" spans="1:9" x14ac:dyDescent="0.2">
      <c r="A8155" s="149" t="s">
        <v>2920</v>
      </c>
      <c r="D8155" s="149" t="s">
        <v>7483</v>
      </c>
      <c r="E8155" s="149">
        <f t="shared" si="127"/>
        <v>40500511</v>
      </c>
      <c r="F8155" s="149" t="s">
        <v>16569</v>
      </c>
      <c r="G8155" s="149" t="s">
        <v>12613</v>
      </c>
      <c r="H8155" s="149" t="s">
        <v>2383</v>
      </c>
      <c r="I8155" s="149" t="s">
        <v>7472</v>
      </c>
    </row>
    <row r="8156" spans="1:9" x14ac:dyDescent="0.2">
      <c r="A8156" s="149" t="s">
        <v>2920</v>
      </c>
      <c r="D8156" s="149" t="s">
        <v>7484</v>
      </c>
      <c r="E8156" s="149">
        <f t="shared" si="127"/>
        <v>40500512</v>
      </c>
      <c r="F8156" s="149" t="s">
        <v>16569</v>
      </c>
      <c r="G8156" s="149" t="s">
        <v>12613</v>
      </c>
      <c r="H8156" s="149" t="s">
        <v>2383</v>
      </c>
      <c r="I8156" s="149" t="s">
        <v>7472</v>
      </c>
    </row>
    <row r="8157" spans="1:9" x14ac:dyDescent="0.2">
      <c r="A8157" s="149" t="s">
        <v>2920</v>
      </c>
      <c r="D8157" s="149" t="s">
        <v>7485</v>
      </c>
      <c r="E8157" s="149">
        <f t="shared" si="127"/>
        <v>40500513</v>
      </c>
      <c r="F8157" s="149" t="s">
        <v>16569</v>
      </c>
      <c r="G8157" s="149" t="s">
        <v>12613</v>
      </c>
      <c r="H8157" s="149" t="s">
        <v>2383</v>
      </c>
      <c r="I8157" s="149" t="s">
        <v>7472</v>
      </c>
    </row>
    <row r="8158" spans="1:9" x14ac:dyDescent="0.2">
      <c r="A8158" s="149" t="s">
        <v>2920</v>
      </c>
      <c r="D8158" s="149" t="s">
        <v>7486</v>
      </c>
      <c r="E8158" s="149">
        <f t="shared" si="127"/>
        <v>40500514</v>
      </c>
      <c r="F8158" s="149" t="s">
        <v>16569</v>
      </c>
      <c r="G8158" s="149" t="s">
        <v>12613</v>
      </c>
      <c r="H8158" s="149" t="s">
        <v>2383</v>
      </c>
      <c r="I8158" s="149" t="s">
        <v>7487</v>
      </c>
    </row>
    <row r="8159" spans="1:9" x14ac:dyDescent="0.2">
      <c r="A8159" s="149" t="s">
        <v>2920</v>
      </c>
      <c r="D8159" s="149" t="s">
        <v>7488</v>
      </c>
      <c r="E8159" s="149">
        <f t="shared" si="127"/>
        <v>40500597</v>
      </c>
      <c r="F8159" s="149" t="s">
        <v>16569</v>
      </c>
      <c r="G8159" s="149" t="s">
        <v>12613</v>
      </c>
      <c r="H8159" s="149" t="s">
        <v>2383</v>
      </c>
      <c r="I8159" s="149" t="s">
        <v>6243</v>
      </c>
    </row>
    <row r="8160" spans="1:9" x14ac:dyDescent="0.2">
      <c r="A8160" s="149" t="s">
        <v>2920</v>
      </c>
      <c r="D8160" s="149" t="s">
        <v>7489</v>
      </c>
      <c r="E8160" s="149">
        <f t="shared" si="127"/>
        <v>40500598</v>
      </c>
      <c r="F8160" s="149" t="s">
        <v>16569</v>
      </c>
      <c r="G8160" s="149" t="s">
        <v>12613</v>
      </c>
      <c r="H8160" s="149" t="s">
        <v>2383</v>
      </c>
      <c r="I8160" s="149" t="s">
        <v>7490</v>
      </c>
    </row>
    <row r="8161" spans="1:9" x14ac:dyDescent="0.2">
      <c r="A8161" s="149" t="s">
        <v>2920</v>
      </c>
      <c r="D8161" s="149" t="s">
        <v>7491</v>
      </c>
      <c r="E8161" s="149">
        <f t="shared" si="127"/>
        <v>40500599</v>
      </c>
      <c r="F8161" s="149" t="s">
        <v>16569</v>
      </c>
      <c r="G8161" s="149" t="s">
        <v>12613</v>
      </c>
      <c r="H8161" s="149" t="s">
        <v>2383</v>
      </c>
      <c r="I8161" s="149" t="s">
        <v>7490</v>
      </c>
    </row>
    <row r="8162" spans="1:9" x14ac:dyDescent="0.2">
      <c r="A8162" s="149" t="s">
        <v>2920</v>
      </c>
      <c r="D8162" s="149" t="s">
        <v>7492</v>
      </c>
      <c r="E8162" s="149">
        <f t="shared" si="127"/>
        <v>40500601</v>
      </c>
      <c r="F8162" s="149" t="s">
        <v>16569</v>
      </c>
      <c r="G8162" s="149" t="s">
        <v>12613</v>
      </c>
      <c r="H8162" s="149" t="s">
        <v>2383</v>
      </c>
      <c r="I8162" s="149" t="s">
        <v>7493</v>
      </c>
    </row>
    <row r="8163" spans="1:9" x14ac:dyDescent="0.2">
      <c r="A8163" s="149" t="s">
        <v>2920</v>
      </c>
      <c r="D8163" s="149" t="s">
        <v>7494</v>
      </c>
      <c r="E8163" s="149">
        <f t="shared" si="127"/>
        <v>40500701</v>
      </c>
      <c r="F8163" s="149" t="s">
        <v>16569</v>
      </c>
      <c r="G8163" s="149" t="s">
        <v>12613</v>
      </c>
      <c r="H8163" s="149" t="s">
        <v>2383</v>
      </c>
      <c r="I8163" s="149" t="s">
        <v>3978</v>
      </c>
    </row>
    <row r="8164" spans="1:9" x14ac:dyDescent="0.2">
      <c r="A8164" s="149" t="s">
        <v>2920</v>
      </c>
      <c r="D8164" s="149" t="s">
        <v>7495</v>
      </c>
      <c r="E8164" s="149">
        <f t="shared" si="127"/>
        <v>40500801</v>
      </c>
      <c r="F8164" s="149" t="s">
        <v>16569</v>
      </c>
      <c r="G8164" s="149" t="s">
        <v>12613</v>
      </c>
      <c r="H8164" s="149" t="s">
        <v>2383</v>
      </c>
      <c r="I8164" s="149" t="s">
        <v>10323</v>
      </c>
    </row>
    <row r="8165" spans="1:9" x14ac:dyDescent="0.2">
      <c r="A8165" s="149" t="s">
        <v>2920</v>
      </c>
      <c r="D8165" s="149" t="s">
        <v>10324</v>
      </c>
      <c r="E8165" s="149">
        <f t="shared" si="127"/>
        <v>40500802</v>
      </c>
      <c r="F8165" s="149" t="s">
        <v>16569</v>
      </c>
      <c r="G8165" s="149" t="s">
        <v>12613</v>
      </c>
      <c r="H8165" s="149" t="s">
        <v>2383</v>
      </c>
      <c r="I8165" s="149" t="s">
        <v>10325</v>
      </c>
    </row>
    <row r="8166" spans="1:9" x14ac:dyDescent="0.2">
      <c r="A8166" s="149" t="s">
        <v>2920</v>
      </c>
      <c r="D8166" s="149" t="s">
        <v>10326</v>
      </c>
      <c r="E8166" s="149">
        <f t="shared" si="127"/>
        <v>40500811</v>
      </c>
      <c r="F8166" s="149" t="s">
        <v>16569</v>
      </c>
      <c r="G8166" s="149" t="s">
        <v>12613</v>
      </c>
      <c r="H8166" s="149" t="s">
        <v>2383</v>
      </c>
      <c r="I8166" s="149" t="s">
        <v>10323</v>
      </c>
    </row>
    <row r="8167" spans="1:9" x14ac:dyDescent="0.2">
      <c r="A8167" s="149" t="s">
        <v>2920</v>
      </c>
      <c r="D8167" s="149" t="s">
        <v>10327</v>
      </c>
      <c r="E8167" s="149">
        <f t="shared" si="127"/>
        <v>40500812</v>
      </c>
      <c r="F8167" s="149" t="s">
        <v>16569</v>
      </c>
      <c r="G8167" s="149" t="s">
        <v>12613</v>
      </c>
      <c r="H8167" s="149" t="s">
        <v>2383</v>
      </c>
      <c r="I8167" s="149" t="s">
        <v>10323</v>
      </c>
    </row>
    <row r="8168" spans="1:9" x14ac:dyDescent="0.2">
      <c r="A8168" s="149" t="s">
        <v>2920</v>
      </c>
      <c r="D8168" s="149" t="s">
        <v>10328</v>
      </c>
      <c r="E8168" s="149">
        <f t="shared" si="127"/>
        <v>40588801</v>
      </c>
      <c r="F8168" s="149" t="s">
        <v>16569</v>
      </c>
      <c r="G8168" s="149" t="s">
        <v>12613</v>
      </c>
      <c r="H8168" s="149" t="s">
        <v>6493</v>
      </c>
      <c r="I8168" s="149" t="s">
        <v>8831</v>
      </c>
    </row>
    <row r="8169" spans="1:9" x14ac:dyDescent="0.2">
      <c r="A8169" s="149" t="s">
        <v>2920</v>
      </c>
      <c r="D8169" s="149" t="s">
        <v>10329</v>
      </c>
      <c r="E8169" s="149">
        <f t="shared" si="127"/>
        <v>40588802</v>
      </c>
      <c r="F8169" s="149" t="s">
        <v>16569</v>
      </c>
      <c r="G8169" s="149" t="s">
        <v>12613</v>
      </c>
      <c r="H8169" s="149" t="s">
        <v>6493</v>
      </c>
      <c r="I8169" s="149" t="s">
        <v>8831</v>
      </c>
    </row>
    <row r="8170" spans="1:9" x14ac:dyDescent="0.2">
      <c r="A8170" s="149" t="s">
        <v>2920</v>
      </c>
      <c r="D8170" s="149" t="s">
        <v>10330</v>
      </c>
      <c r="E8170" s="149">
        <f t="shared" si="127"/>
        <v>40588803</v>
      </c>
      <c r="F8170" s="149" t="s">
        <v>16569</v>
      </c>
      <c r="G8170" s="149" t="s">
        <v>12613</v>
      </c>
      <c r="H8170" s="149" t="s">
        <v>6493</v>
      </c>
      <c r="I8170" s="149" t="s">
        <v>8831</v>
      </c>
    </row>
    <row r="8171" spans="1:9" x14ac:dyDescent="0.2">
      <c r="A8171" s="149" t="s">
        <v>2920</v>
      </c>
      <c r="D8171" s="149" t="s">
        <v>10331</v>
      </c>
      <c r="E8171" s="149">
        <f t="shared" si="127"/>
        <v>40588804</v>
      </c>
      <c r="F8171" s="149" t="s">
        <v>16569</v>
      </c>
      <c r="G8171" s="149" t="s">
        <v>12613</v>
      </c>
      <c r="H8171" s="149" t="s">
        <v>6493</v>
      </c>
      <c r="I8171" s="149" t="s">
        <v>8831</v>
      </c>
    </row>
    <row r="8172" spans="1:9" x14ac:dyDescent="0.2">
      <c r="A8172" s="149" t="s">
        <v>2920</v>
      </c>
      <c r="D8172" s="149" t="s">
        <v>10332</v>
      </c>
      <c r="E8172" s="149">
        <f t="shared" si="127"/>
        <v>40588805</v>
      </c>
      <c r="F8172" s="149" t="s">
        <v>16569</v>
      </c>
      <c r="G8172" s="149" t="s">
        <v>12613</v>
      </c>
      <c r="H8172" s="149" t="s">
        <v>6493</v>
      </c>
      <c r="I8172" s="149" t="s">
        <v>8831</v>
      </c>
    </row>
    <row r="8173" spans="1:9" x14ac:dyDescent="0.2">
      <c r="A8173" s="149" t="s">
        <v>2920</v>
      </c>
      <c r="D8173" s="149" t="s">
        <v>10333</v>
      </c>
      <c r="E8173" s="149">
        <f t="shared" si="127"/>
        <v>40600101</v>
      </c>
      <c r="F8173" s="149" t="s">
        <v>16569</v>
      </c>
      <c r="G8173" s="149" t="s">
        <v>10334</v>
      </c>
      <c r="H8173" s="149" t="s">
        <v>13066</v>
      </c>
      <c r="I8173" s="149" t="s">
        <v>13067</v>
      </c>
    </row>
    <row r="8174" spans="1:9" x14ac:dyDescent="0.2">
      <c r="A8174" s="149" t="s">
        <v>2920</v>
      </c>
      <c r="D8174" s="149" t="s">
        <v>13068</v>
      </c>
      <c r="E8174" s="149">
        <f t="shared" si="127"/>
        <v>40600126</v>
      </c>
      <c r="F8174" s="149" t="s">
        <v>16569</v>
      </c>
      <c r="G8174" s="149" t="s">
        <v>10334</v>
      </c>
      <c r="H8174" s="149" t="s">
        <v>13066</v>
      </c>
      <c r="I8174" s="149" t="s">
        <v>13069</v>
      </c>
    </row>
    <row r="8175" spans="1:9" x14ac:dyDescent="0.2">
      <c r="A8175" s="149" t="s">
        <v>2920</v>
      </c>
      <c r="D8175" s="149" t="s">
        <v>13070</v>
      </c>
      <c r="E8175" s="149">
        <f t="shared" si="127"/>
        <v>40600129</v>
      </c>
      <c r="F8175" s="149" t="s">
        <v>16569</v>
      </c>
      <c r="G8175" s="149" t="s">
        <v>10334</v>
      </c>
      <c r="H8175" s="149" t="s">
        <v>13066</v>
      </c>
      <c r="I8175" s="149" t="s">
        <v>13071</v>
      </c>
    </row>
    <row r="8176" spans="1:9" x14ac:dyDescent="0.2">
      <c r="A8176" s="149" t="s">
        <v>2920</v>
      </c>
      <c r="D8176" s="149" t="s">
        <v>13072</v>
      </c>
      <c r="E8176" s="149">
        <f t="shared" si="127"/>
        <v>40600130</v>
      </c>
      <c r="F8176" s="149" t="s">
        <v>16569</v>
      </c>
      <c r="G8176" s="149" t="s">
        <v>10334</v>
      </c>
      <c r="H8176" s="149" t="s">
        <v>13066</v>
      </c>
      <c r="I8176" s="149" t="s">
        <v>13073</v>
      </c>
    </row>
    <row r="8177" spans="1:9" x14ac:dyDescent="0.2">
      <c r="A8177" s="149" t="s">
        <v>2920</v>
      </c>
      <c r="D8177" s="149" t="s">
        <v>13074</v>
      </c>
      <c r="E8177" s="149">
        <f t="shared" si="127"/>
        <v>40600131</v>
      </c>
      <c r="F8177" s="149" t="s">
        <v>16569</v>
      </c>
      <c r="G8177" s="149" t="s">
        <v>10334</v>
      </c>
      <c r="H8177" s="149" t="s">
        <v>13066</v>
      </c>
      <c r="I8177" s="149" t="s">
        <v>13075</v>
      </c>
    </row>
    <row r="8178" spans="1:9" x14ac:dyDescent="0.2">
      <c r="A8178" s="149" t="s">
        <v>2920</v>
      </c>
      <c r="D8178" s="149" t="s">
        <v>13076</v>
      </c>
      <c r="E8178" s="149">
        <f t="shared" si="127"/>
        <v>40600132</v>
      </c>
      <c r="F8178" s="149" t="s">
        <v>16569</v>
      </c>
      <c r="G8178" s="149" t="s">
        <v>10334</v>
      </c>
      <c r="H8178" s="149" t="s">
        <v>13066</v>
      </c>
      <c r="I8178" s="149" t="s">
        <v>13077</v>
      </c>
    </row>
    <row r="8179" spans="1:9" x14ac:dyDescent="0.2">
      <c r="A8179" s="149" t="s">
        <v>2920</v>
      </c>
      <c r="D8179" s="149" t="s">
        <v>13078</v>
      </c>
      <c r="E8179" s="149">
        <f t="shared" si="127"/>
        <v>40600133</v>
      </c>
      <c r="F8179" s="149" t="s">
        <v>16569</v>
      </c>
      <c r="G8179" s="149" t="s">
        <v>10334</v>
      </c>
      <c r="H8179" s="149" t="s">
        <v>13066</v>
      </c>
      <c r="I8179" s="149" t="s">
        <v>13079</v>
      </c>
    </row>
    <row r="8180" spans="1:9" x14ac:dyDescent="0.2">
      <c r="A8180" s="149" t="s">
        <v>2920</v>
      </c>
      <c r="D8180" s="149" t="s">
        <v>13080</v>
      </c>
      <c r="E8180" s="149">
        <f t="shared" si="127"/>
        <v>40600134</v>
      </c>
      <c r="F8180" s="149" t="s">
        <v>16569</v>
      </c>
      <c r="G8180" s="149" t="s">
        <v>10334</v>
      </c>
      <c r="H8180" s="149" t="s">
        <v>13066</v>
      </c>
      <c r="I8180" s="149" t="s">
        <v>13081</v>
      </c>
    </row>
    <row r="8181" spans="1:9" x14ac:dyDescent="0.2">
      <c r="A8181" s="149" t="s">
        <v>2920</v>
      </c>
      <c r="D8181" s="149" t="s">
        <v>13082</v>
      </c>
      <c r="E8181" s="149">
        <f t="shared" si="127"/>
        <v>40600135</v>
      </c>
      <c r="F8181" s="149" t="s">
        <v>16569</v>
      </c>
      <c r="G8181" s="149" t="s">
        <v>10334</v>
      </c>
      <c r="H8181" s="149" t="s">
        <v>13066</v>
      </c>
      <c r="I8181" s="149" t="s">
        <v>13083</v>
      </c>
    </row>
    <row r="8182" spans="1:9" x14ac:dyDescent="0.2">
      <c r="A8182" s="149" t="s">
        <v>2920</v>
      </c>
      <c r="D8182" s="149" t="s">
        <v>13084</v>
      </c>
      <c r="E8182" s="149">
        <f t="shared" si="127"/>
        <v>40600136</v>
      </c>
      <c r="F8182" s="149" t="s">
        <v>16569</v>
      </c>
      <c r="G8182" s="149" t="s">
        <v>10334</v>
      </c>
      <c r="H8182" s="149" t="s">
        <v>13066</v>
      </c>
      <c r="I8182" s="149" t="s">
        <v>13085</v>
      </c>
    </row>
    <row r="8183" spans="1:9" x14ac:dyDescent="0.2">
      <c r="A8183" s="149" t="s">
        <v>2920</v>
      </c>
      <c r="D8183" s="149" t="s">
        <v>13086</v>
      </c>
      <c r="E8183" s="149">
        <f t="shared" si="127"/>
        <v>40600137</v>
      </c>
      <c r="F8183" s="149" t="s">
        <v>16569</v>
      </c>
      <c r="G8183" s="149" t="s">
        <v>10334</v>
      </c>
      <c r="H8183" s="149" t="s">
        <v>13066</v>
      </c>
      <c r="I8183" s="149" t="s">
        <v>13087</v>
      </c>
    </row>
    <row r="8184" spans="1:9" x14ac:dyDescent="0.2">
      <c r="A8184" s="149" t="s">
        <v>2920</v>
      </c>
      <c r="D8184" s="149" t="s">
        <v>13088</v>
      </c>
      <c r="E8184" s="149">
        <f t="shared" si="127"/>
        <v>40600138</v>
      </c>
      <c r="F8184" s="149" t="s">
        <v>16569</v>
      </c>
      <c r="G8184" s="149" t="s">
        <v>10334</v>
      </c>
      <c r="H8184" s="149" t="s">
        <v>13066</v>
      </c>
      <c r="I8184" s="149" t="s">
        <v>13089</v>
      </c>
    </row>
    <row r="8185" spans="1:9" x14ac:dyDescent="0.2">
      <c r="A8185" s="149" t="s">
        <v>2920</v>
      </c>
      <c r="D8185" s="149" t="s">
        <v>13090</v>
      </c>
      <c r="E8185" s="149">
        <f t="shared" si="127"/>
        <v>40600139</v>
      </c>
      <c r="F8185" s="149" t="s">
        <v>16569</v>
      </c>
      <c r="G8185" s="149" t="s">
        <v>10334</v>
      </c>
      <c r="H8185" s="149" t="s">
        <v>13066</v>
      </c>
      <c r="I8185" s="149" t="s">
        <v>13091</v>
      </c>
    </row>
    <row r="8186" spans="1:9" x14ac:dyDescent="0.2">
      <c r="A8186" s="149" t="s">
        <v>2920</v>
      </c>
      <c r="D8186" s="149" t="s">
        <v>13092</v>
      </c>
      <c r="E8186" s="149">
        <f t="shared" si="127"/>
        <v>40600140</v>
      </c>
      <c r="F8186" s="149" t="s">
        <v>16569</v>
      </c>
      <c r="G8186" s="149" t="s">
        <v>10334</v>
      </c>
      <c r="H8186" s="149" t="s">
        <v>13066</v>
      </c>
      <c r="I8186" s="149" t="s">
        <v>13093</v>
      </c>
    </row>
    <row r="8187" spans="1:9" x14ac:dyDescent="0.2">
      <c r="A8187" s="149" t="s">
        <v>2920</v>
      </c>
      <c r="D8187" s="149" t="s">
        <v>13094</v>
      </c>
      <c r="E8187" s="149">
        <f t="shared" si="127"/>
        <v>40600141</v>
      </c>
      <c r="F8187" s="149" t="s">
        <v>16569</v>
      </c>
      <c r="G8187" s="149" t="s">
        <v>10334</v>
      </c>
      <c r="H8187" s="149" t="s">
        <v>13066</v>
      </c>
      <c r="I8187" s="149" t="s">
        <v>13095</v>
      </c>
    </row>
    <row r="8188" spans="1:9" x14ac:dyDescent="0.2">
      <c r="A8188" s="149" t="s">
        <v>2920</v>
      </c>
      <c r="D8188" s="149" t="s">
        <v>13096</v>
      </c>
      <c r="E8188" s="149">
        <f t="shared" si="127"/>
        <v>40600142</v>
      </c>
      <c r="F8188" s="149" t="s">
        <v>16569</v>
      </c>
      <c r="G8188" s="149" t="s">
        <v>10334</v>
      </c>
      <c r="H8188" s="149" t="s">
        <v>13066</v>
      </c>
      <c r="I8188" s="149" t="s">
        <v>13097</v>
      </c>
    </row>
    <row r="8189" spans="1:9" x14ac:dyDescent="0.2">
      <c r="A8189" s="149" t="s">
        <v>2920</v>
      </c>
      <c r="D8189" s="149" t="s">
        <v>13098</v>
      </c>
      <c r="E8189" s="149">
        <f t="shared" si="127"/>
        <v>40600143</v>
      </c>
      <c r="F8189" s="149" t="s">
        <v>16569</v>
      </c>
      <c r="G8189" s="149" t="s">
        <v>10334</v>
      </c>
      <c r="H8189" s="149" t="s">
        <v>13066</v>
      </c>
      <c r="I8189" s="149" t="s">
        <v>13099</v>
      </c>
    </row>
    <row r="8190" spans="1:9" x14ac:dyDescent="0.2">
      <c r="A8190" s="149" t="s">
        <v>2920</v>
      </c>
      <c r="D8190" s="149" t="s">
        <v>13100</v>
      </c>
      <c r="E8190" s="149">
        <f t="shared" si="127"/>
        <v>40600144</v>
      </c>
      <c r="F8190" s="149" t="s">
        <v>16569</v>
      </c>
      <c r="G8190" s="149" t="s">
        <v>10334</v>
      </c>
      <c r="H8190" s="149" t="s">
        <v>13066</v>
      </c>
      <c r="I8190" s="149" t="s">
        <v>13101</v>
      </c>
    </row>
    <row r="8191" spans="1:9" x14ac:dyDescent="0.2">
      <c r="A8191" s="149" t="s">
        <v>2920</v>
      </c>
      <c r="D8191" s="149" t="s">
        <v>13102</v>
      </c>
      <c r="E8191" s="149">
        <f t="shared" si="127"/>
        <v>40600145</v>
      </c>
      <c r="F8191" s="149" t="s">
        <v>16569</v>
      </c>
      <c r="G8191" s="149" t="s">
        <v>10334</v>
      </c>
      <c r="H8191" s="149" t="s">
        <v>13066</v>
      </c>
      <c r="I8191" s="149" t="s">
        <v>13103</v>
      </c>
    </row>
    <row r="8192" spans="1:9" x14ac:dyDescent="0.2">
      <c r="A8192" s="149" t="s">
        <v>2920</v>
      </c>
      <c r="D8192" s="149" t="s">
        <v>13104</v>
      </c>
      <c r="E8192" s="149">
        <f t="shared" si="127"/>
        <v>40600146</v>
      </c>
      <c r="F8192" s="149" t="s">
        <v>16569</v>
      </c>
      <c r="G8192" s="149" t="s">
        <v>10334</v>
      </c>
      <c r="H8192" s="149" t="s">
        <v>13066</v>
      </c>
      <c r="I8192" s="149" t="s">
        <v>13105</v>
      </c>
    </row>
    <row r="8193" spans="1:9" x14ac:dyDescent="0.2">
      <c r="A8193" s="149" t="s">
        <v>2920</v>
      </c>
      <c r="D8193" s="149" t="s">
        <v>13106</v>
      </c>
      <c r="E8193" s="149">
        <f t="shared" si="127"/>
        <v>40600147</v>
      </c>
      <c r="F8193" s="149" t="s">
        <v>16569</v>
      </c>
      <c r="G8193" s="149" t="s">
        <v>10334</v>
      </c>
      <c r="H8193" s="149" t="s">
        <v>13066</v>
      </c>
      <c r="I8193" s="149" t="s">
        <v>13107</v>
      </c>
    </row>
    <row r="8194" spans="1:9" x14ac:dyDescent="0.2">
      <c r="A8194" s="149" t="s">
        <v>2920</v>
      </c>
      <c r="D8194" s="149" t="s">
        <v>13108</v>
      </c>
      <c r="E8194" s="149">
        <f t="shared" ref="E8194:E8257" si="128">VALUE(D8194)</f>
        <v>40600148</v>
      </c>
      <c r="F8194" s="149" t="s">
        <v>16569</v>
      </c>
      <c r="G8194" s="149" t="s">
        <v>10334</v>
      </c>
      <c r="H8194" s="149" t="s">
        <v>13066</v>
      </c>
      <c r="I8194" s="149" t="s">
        <v>13109</v>
      </c>
    </row>
    <row r="8195" spans="1:9" x14ac:dyDescent="0.2">
      <c r="A8195" s="149" t="s">
        <v>2920</v>
      </c>
      <c r="D8195" s="149" t="s">
        <v>13110</v>
      </c>
      <c r="E8195" s="149">
        <f t="shared" si="128"/>
        <v>40600149</v>
      </c>
      <c r="F8195" s="149" t="s">
        <v>16569</v>
      </c>
      <c r="G8195" s="149" t="s">
        <v>10334</v>
      </c>
      <c r="H8195" s="149" t="s">
        <v>13066</v>
      </c>
      <c r="I8195" s="149" t="s">
        <v>13111</v>
      </c>
    </row>
    <row r="8196" spans="1:9" x14ac:dyDescent="0.2">
      <c r="A8196" s="149" t="s">
        <v>2920</v>
      </c>
      <c r="D8196" s="149" t="s">
        <v>13112</v>
      </c>
      <c r="E8196" s="149">
        <f t="shared" si="128"/>
        <v>40600160</v>
      </c>
      <c r="F8196" s="149" t="s">
        <v>16569</v>
      </c>
      <c r="G8196" s="149" t="s">
        <v>10334</v>
      </c>
      <c r="H8196" s="149" t="s">
        <v>13066</v>
      </c>
      <c r="I8196" s="149" t="s">
        <v>13113</v>
      </c>
    </row>
    <row r="8197" spans="1:9" x14ac:dyDescent="0.2">
      <c r="A8197" s="149" t="s">
        <v>2920</v>
      </c>
      <c r="D8197" s="149" t="s">
        <v>13114</v>
      </c>
      <c r="E8197" s="149">
        <f t="shared" si="128"/>
        <v>40600161</v>
      </c>
      <c r="F8197" s="149" t="s">
        <v>16569</v>
      </c>
      <c r="G8197" s="149" t="s">
        <v>10334</v>
      </c>
      <c r="H8197" s="149" t="s">
        <v>13066</v>
      </c>
      <c r="I8197" s="149" t="s">
        <v>13115</v>
      </c>
    </row>
    <row r="8198" spans="1:9" x14ac:dyDescent="0.2">
      <c r="A8198" s="149" t="s">
        <v>2920</v>
      </c>
      <c r="D8198" s="149" t="s">
        <v>13116</v>
      </c>
      <c r="E8198" s="149">
        <f t="shared" si="128"/>
        <v>40600162</v>
      </c>
      <c r="F8198" s="149" t="s">
        <v>16569</v>
      </c>
      <c r="G8198" s="149" t="s">
        <v>10334</v>
      </c>
      <c r="H8198" s="149" t="s">
        <v>13066</v>
      </c>
      <c r="I8198" s="149" t="s">
        <v>13117</v>
      </c>
    </row>
    <row r="8199" spans="1:9" x14ac:dyDescent="0.2">
      <c r="A8199" s="149" t="s">
        <v>2920</v>
      </c>
      <c r="D8199" s="149" t="s">
        <v>13118</v>
      </c>
      <c r="E8199" s="149">
        <f t="shared" si="128"/>
        <v>40600163</v>
      </c>
      <c r="F8199" s="149" t="s">
        <v>16569</v>
      </c>
      <c r="G8199" s="149" t="s">
        <v>10334</v>
      </c>
      <c r="H8199" s="149" t="s">
        <v>13066</v>
      </c>
      <c r="I8199" s="149" t="s">
        <v>13119</v>
      </c>
    </row>
    <row r="8200" spans="1:9" x14ac:dyDescent="0.2">
      <c r="A8200" s="149" t="s">
        <v>2920</v>
      </c>
      <c r="D8200" s="149" t="s">
        <v>13120</v>
      </c>
      <c r="E8200" s="149">
        <f t="shared" si="128"/>
        <v>40600164</v>
      </c>
      <c r="F8200" s="149" t="s">
        <v>16569</v>
      </c>
      <c r="G8200" s="149" t="s">
        <v>10334</v>
      </c>
      <c r="H8200" s="149" t="s">
        <v>13066</v>
      </c>
      <c r="I8200" s="149" t="s">
        <v>13121</v>
      </c>
    </row>
    <row r="8201" spans="1:9" x14ac:dyDescent="0.2">
      <c r="A8201" s="149" t="s">
        <v>2920</v>
      </c>
      <c r="D8201" s="149" t="s">
        <v>13122</v>
      </c>
      <c r="E8201" s="149">
        <f t="shared" si="128"/>
        <v>40600165</v>
      </c>
      <c r="F8201" s="149" t="s">
        <v>16569</v>
      </c>
      <c r="G8201" s="149" t="s">
        <v>10334</v>
      </c>
      <c r="H8201" s="149" t="s">
        <v>13066</v>
      </c>
      <c r="I8201" s="149" t="s">
        <v>13123</v>
      </c>
    </row>
    <row r="8202" spans="1:9" x14ac:dyDescent="0.2">
      <c r="A8202" s="149" t="s">
        <v>2920</v>
      </c>
      <c r="D8202" s="149" t="s">
        <v>13124</v>
      </c>
      <c r="E8202" s="149">
        <f t="shared" si="128"/>
        <v>40600166</v>
      </c>
      <c r="F8202" s="149" t="s">
        <v>16569</v>
      </c>
      <c r="G8202" s="149" t="s">
        <v>10334</v>
      </c>
      <c r="H8202" s="149" t="s">
        <v>13066</v>
      </c>
      <c r="I8202" s="149" t="s">
        <v>16997</v>
      </c>
    </row>
    <row r="8203" spans="1:9" x14ac:dyDescent="0.2">
      <c r="A8203" s="149" t="s">
        <v>2920</v>
      </c>
      <c r="D8203" s="149" t="s">
        <v>16998</v>
      </c>
      <c r="E8203" s="149">
        <f t="shared" si="128"/>
        <v>40600167</v>
      </c>
      <c r="F8203" s="149" t="s">
        <v>16569</v>
      </c>
      <c r="G8203" s="149" t="s">
        <v>10334</v>
      </c>
      <c r="H8203" s="149" t="s">
        <v>13066</v>
      </c>
      <c r="I8203" s="149" t="s">
        <v>16999</v>
      </c>
    </row>
    <row r="8204" spans="1:9" x14ac:dyDescent="0.2">
      <c r="A8204" s="149" t="s">
        <v>2920</v>
      </c>
      <c r="D8204" s="149" t="s">
        <v>17000</v>
      </c>
      <c r="E8204" s="149">
        <f t="shared" si="128"/>
        <v>40600168</v>
      </c>
      <c r="F8204" s="149" t="s">
        <v>16569</v>
      </c>
      <c r="G8204" s="149" t="s">
        <v>10334</v>
      </c>
      <c r="H8204" s="149" t="s">
        <v>13066</v>
      </c>
      <c r="I8204" s="149" t="s">
        <v>17001</v>
      </c>
    </row>
    <row r="8205" spans="1:9" x14ac:dyDescent="0.2">
      <c r="A8205" s="149" t="s">
        <v>2920</v>
      </c>
      <c r="D8205" s="149" t="s">
        <v>17002</v>
      </c>
      <c r="E8205" s="149">
        <f t="shared" si="128"/>
        <v>40600169</v>
      </c>
      <c r="F8205" s="149" t="s">
        <v>16569</v>
      </c>
      <c r="G8205" s="149" t="s">
        <v>10334</v>
      </c>
      <c r="H8205" s="149" t="s">
        <v>13066</v>
      </c>
      <c r="I8205" s="149" t="s">
        <v>17003</v>
      </c>
    </row>
    <row r="8206" spans="1:9" x14ac:dyDescent="0.2">
      <c r="A8206" s="149" t="s">
        <v>2920</v>
      </c>
      <c r="D8206" s="149" t="s">
        <v>17004</v>
      </c>
      <c r="E8206" s="149">
        <f t="shared" si="128"/>
        <v>40600170</v>
      </c>
      <c r="F8206" s="149" t="s">
        <v>16569</v>
      </c>
      <c r="G8206" s="149" t="s">
        <v>10334</v>
      </c>
      <c r="H8206" s="149" t="s">
        <v>13066</v>
      </c>
      <c r="I8206" s="149" t="s">
        <v>17005</v>
      </c>
    </row>
    <row r="8207" spans="1:9" x14ac:dyDescent="0.2">
      <c r="A8207" s="149" t="s">
        <v>2920</v>
      </c>
      <c r="D8207" s="149" t="s">
        <v>17006</v>
      </c>
      <c r="E8207" s="149">
        <f t="shared" si="128"/>
        <v>40600171</v>
      </c>
      <c r="F8207" s="149" t="s">
        <v>16569</v>
      </c>
      <c r="G8207" s="149" t="s">
        <v>10334</v>
      </c>
      <c r="H8207" s="149" t="s">
        <v>13066</v>
      </c>
      <c r="I8207" s="149" t="s">
        <v>11641</v>
      </c>
    </row>
    <row r="8208" spans="1:9" x14ac:dyDescent="0.2">
      <c r="A8208" s="149" t="s">
        <v>2920</v>
      </c>
      <c r="D8208" s="149" t="s">
        <v>11642</v>
      </c>
      <c r="E8208" s="149">
        <f t="shared" si="128"/>
        <v>40600172</v>
      </c>
      <c r="F8208" s="149" t="s">
        <v>16569</v>
      </c>
      <c r="G8208" s="149" t="s">
        <v>10334</v>
      </c>
      <c r="H8208" s="149" t="s">
        <v>13066</v>
      </c>
      <c r="I8208" s="149" t="s">
        <v>11643</v>
      </c>
    </row>
    <row r="8209" spans="1:9" x14ac:dyDescent="0.2">
      <c r="A8209" s="149" t="s">
        <v>2920</v>
      </c>
      <c r="D8209" s="149" t="s">
        <v>11644</v>
      </c>
      <c r="E8209" s="149">
        <f t="shared" si="128"/>
        <v>40600173</v>
      </c>
      <c r="F8209" s="149" t="s">
        <v>16569</v>
      </c>
      <c r="G8209" s="149" t="s">
        <v>10334</v>
      </c>
      <c r="H8209" s="149" t="s">
        <v>13066</v>
      </c>
      <c r="I8209" s="149" t="s">
        <v>11645</v>
      </c>
    </row>
    <row r="8210" spans="1:9" x14ac:dyDescent="0.2">
      <c r="A8210" s="149" t="s">
        <v>2920</v>
      </c>
      <c r="D8210" s="149" t="s">
        <v>11646</v>
      </c>
      <c r="E8210" s="149">
        <f t="shared" si="128"/>
        <v>40600197</v>
      </c>
      <c r="F8210" s="149" t="s">
        <v>16569</v>
      </c>
      <c r="G8210" s="149" t="s">
        <v>10334</v>
      </c>
      <c r="H8210" s="149" t="s">
        <v>13066</v>
      </c>
      <c r="I8210" s="149" t="s">
        <v>7689</v>
      </c>
    </row>
    <row r="8211" spans="1:9" x14ac:dyDescent="0.2">
      <c r="A8211" s="149" t="s">
        <v>2920</v>
      </c>
      <c r="D8211" s="149" t="s">
        <v>11647</v>
      </c>
      <c r="E8211" s="149">
        <f t="shared" si="128"/>
        <v>40600198</v>
      </c>
      <c r="F8211" s="149" t="s">
        <v>16569</v>
      </c>
      <c r="G8211" s="149" t="s">
        <v>10334</v>
      </c>
      <c r="H8211" s="149" t="s">
        <v>13066</v>
      </c>
      <c r="I8211" s="149" t="s">
        <v>7689</v>
      </c>
    </row>
    <row r="8212" spans="1:9" x14ac:dyDescent="0.2">
      <c r="A8212" s="149" t="s">
        <v>2920</v>
      </c>
      <c r="D8212" s="149" t="s">
        <v>11648</v>
      </c>
      <c r="E8212" s="149">
        <f t="shared" si="128"/>
        <v>40600199</v>
      </c>
      <c r="F8212" s="149" t="s">
        <v>16569</v>
      </c>
      <c r="G8212" s="149" t="s">
        <v>10334</v>
      </c>
      <c r="H8212" s="149" t="s">
        <v>13066</v>
      </c>
      <c r="I8212" s="149" t="s">
        <v>7689</v>
      </c>
    </row>
    <row r="8213" spans="1:9" x14ac:dyDescent="0.2">
      <c r="A8213" s="149" t="s">
        <v>2920</v>
      </c>
      <c r="D8213" s="149" t="s">
        <v>11649</v>
      </c>
      <c r="E8213" s="149">
        <f t="shared" si="128"/>
        <v>40600231</v>
      </c>
      <c r="F8213" s="149" t="s">
        <v>16569</v>
      </c>
      <c r="G8213" s="149" t="s">
        <v>10334</v>
      </c>
      <c r="H8213" s="149" t="s">
        <v>11650</v>
      </c>
      <c r="I8213" s="149" t="s">
        <v>14345</v>
      </c>
    </row>
    <row r="8214" spans="1:9" x14ac:dyDescent="0.2">
      <c r="A8214" s="149" t="s">
        <v>2920</v>
      </c>
      <c r="D8214" s="149" t="s">
        <v>14346</v>
      </c>
      <c r="E8214" s="149">
        <f t="shared" si="128"/>
        <v>40600232</v>
      </c>
      <c r="F8214" s="149" t="s">
        <v>16569</v>
      </c>
      <c r="G8214" s="149" t="s">
        <v>10334</v>
      </c>
      <c r="H8214" s="149" t="s">
        <v>11650</v>
      </c>
      <c r="I8214" s="149" t="s">
        <v>14347</v>
      </c>
    </row>
    <row r="8215" spans="1:9" x14ac:dyDescent="0.2">
      <c r="A8215" s="149" t="s">
        <v>2920</v>
      </c>
      <c r="D8215" s="149" t="s">
        <v>14348</v>
      </c>
      <c r="E8215" s="149">
        <f t="shared" si="128"/>
        <v>40600233</v>
      </c>
      <c r="F8215" s="149" t="s">
        <v>16569</v>
      </c>
      <c r="G8215" s="149" t="s">
        <v>10334</v>
      </c>
      <c r="H8215" s="149" t="s">
        <v>11650</v>
      </c>
      <c r="I8215" s="149" t="s">
        <v>14349</v>
      </c>
    </row>
    <row r="8216" spans="1:9" x14ac:dyDescent="0.2">
      <c r="A8216" s="149" t="s">
        <v>2920</v>
      </c>
      <c r="D8216" s="149" t="s">
        <v>14350</v>
      </c>
      <c r="E8216" s="149">
        <f t="shared" si="128"/>
        <v>40600234</v>
      </c>
      <c r="F8216" s="149" t="s">
        <v>16569</v>
      </c>
      <c r="G8216" s="149" t="s">
        <v>10334</v>
      </c>
      <c r="H8216" s="149" t="s">
        <v>11650</v>
      </c>
      <c r="I8216" s="149" t="s">
        <v>14351</v>
      </c>
    </row>
    <row r="8217" spans="1:9" x14ac:dyDescent="0.2">
      <c r="A8217" s="149" t="s">
        <v>2920</v>
      </c>
      <c r="D8217" s="149" t="s">
        <v>14352</v>
      </c>
      <c r="E8217" s="149">
        <f t="shared" si="128"/>
        <v>40600235</v>
      </c>
      <c r="F8217" s="149" t="s">
        <v>16569</v>
      </c>
      <c r="G8217" s="149" t="s">
        <v>10334</v>
      </c>
      <c r="H8217" s="149" t="s">
        <v>11650</v>
      </c>
      <c r="I8217" s="149" t="s">
        <v>14353</v>
      </c>
    </row>
    <row r="8218" spans="1:9" x14ac:dyDescent="0.2">
      <c r="A8218" s="149" t="s">
        <v>2920</v>
      </c>
      <c r="D8218" s="149" t="s">
        <v>14354</v>
      </c>
      <c r="E8218" s="149">
        <f t="shared" si="128"/>
        <v>40600236</v>
      </c>
      <c r="F8218" s="149" t="s">
        <v>16569</v>
      </c>
      <c r="G8218" s="149" t="s">
        <v>10334</v>
      </c>
      <c r="H8218" s="149" t="s">
        <v>11650</v>
      </c>
      <c r="I8218" s="149" t="s">
        <v>14355</v>
      </c>
    </row>
    <row r="8219" spans="1:9" x14ac:dyDescent="0.2">
      <c r="A8219" s="149" t="s">
        <v>2920</v>
      </c>
      <c r="D8219" s="149" t="s">
        <v>14356</v>
      </c>
      <c r="E8219" s="149">
        <f t="shared" si="128"/>
        <v>40600237</v>
      </c>
      <c r="F8219" s="149" t="s">
        <v>16569</v>
      </c>
      <c r="G8219" s="149" t="s">
        <v>10334</v>
      </c>
      <c r="H8219" s="149" t="s">
        <v>11650</v>
      </c>
      <c r="I8219" s="149" t="s">
        <v>14357</v>
      </c>
    </row>
    <row r="8220" spans="1:9" x14ac:dyDescent="0.2">
      <c r="A8220" s="149" t="s">
        <v>2920</v>
      </c>
      <c r="D8220" s="149" t="s">
        <v>11688</v>
      </c>
      <c r="E8220" s="149">
        <f t="shared" si="128"/>
        <v>40600238</v>
      </c>
      <c r="F8220" s="149" t="s">
        <v>16569</v>
      </c>
      <c r="G8220" s="149" t="s">
        <v>10334</v>
      </c>
      <c r="H8220" s="149" t="s">
        <v>11650</v>
      </c>
      <c r="I8220" s="149" t="s">
        <v>11689</v>
      </c>
    </row>
    <row r="8221" spans="1:9" x14ac:dyDescent="0.2">
      <c r="A8221" s="149" t="s">
        <v>2920</v>
      </c>
      <c r="D8221" s="149" t="s">
        <v>11690</v>
      </c>
      <c r="E8221" s="149">
        <f t="shared" si="128"/>
        <v>40600239</v>
      </c>
      <c r="F8221" s="149" t="s">
        <v>16569</v>
      </c>
      <c r="G8221" s="149" t="s">
        <v>10334</v>
      </c>
      <c r="H8221" s="149" t="s">
        <v>11650</v>
      </c>
      <c r="I8221" s="149" t="s">
        <v>11691</v>
      </c>
    </row>
    <row r="8222" spans="1:9" x14ac:dyDescent="0.2">
      <c r="A8222" s="149" t="s">
        <v>2920</v>
      </c>
      <c r="D8222" s="149" t="s">
        <v>11692</v>
      </c>
      <c r="E8222" s="149">
        <f t="shared" si="128"/>
        <v>40600240</v>
      </c>
      <c r="F8222" s="149" t="s">
        <v>16569</v>
      </c>
      <c r="G8222" s="149" t="s">
        <v>10334</v>
      </c>
      <c r="H8222" s="149" t="s">
        <v>11650</v>
      </c>
      <c r="I8222" s="149" t="s">
        <v>11693</v>
      </c>
    </row>
    <row r="8223" spans="1:9" x14ac:dyDescent="0.2">
      <c r="A8223" s="149" t="s">
        <v>2920</v>
      </c>
      <c r="D8223" s="149" t="s">
        <v>11694</v>
      </c>
      <c r="E8223" s="149">
        <f t="shared" si="128"/>
        <v>40600241</v>
      </c>
      <c r="F8223" s="149" t="s">
        <v>16569</v>
      </c>
      <c r="G8223" s="149" t="s">
        <v>10334</v>
      </c>
      <c r="H8223" s="149" t="s">
        <v>11650</v>
      </c>
      <c r="I8223" s="149" t="s">
        <v>14401</v>
      </c>
    </row>
    <row r="8224" spans="1:9" x14ac:dyDescent="0.2">
      <c r="A8224" s="149" t="s">
        <v>2920</v>
      </c>
      <c r="D8224" s="149" t="s">
        <v>14402</v>
      </c>
      <c r="E8224" s="149">
        <f t="shared" si="128"/>
        <v>40600242</v>
      </c>
      <c r="F8224" s="149" t="s">
        <v>16569</v>
      </c>
      <c r="G8224" s="149" t="s">
        <v>10334</v>
      </c>
      <c r="H8224" s="149" t="s">
        <v>11650</v>
      </c>
      <c r="I8224" s="149" t="s">
        <v>14403</v>
      </c>
    </row>
    <row r="8225" spans="1:9" x14ac:dyDescent="0.2">
      <c r="A8225" s="149" t="s">
        <v>2920</v>
      </c>
      <c r="D8225" s="149" t="s">
        <v>14404</v>
      </c>
      <c r="E8225" s="149">
        <f t="shared" si="128"/>
        <v>40600243</v>
      </c>
      <c r="F8225" s="149" t="s">
        <v>16569</v>
      </c>
      <c r="G8225" s="149" t="s">
        <v>10334</v>
      </c>
      <c r="H8225" s="149" t="s">
        <v>11650</v>
      </c>
      <c r="I8225" s="149" t="s">
        <v>14405</v>
      </c>
    </row>
    <row r="8226" spans="1:9" x14ac:dyDescent="0.2">
      <c r="A8226" s="149" t="s">
        <v>2920</v>
      </c>
      <c r="D8226" s="149" t="s">
        <v>14406</v>
      </c>
      <c r="E8226" s="149">
        <f t="shared" si="128"/>
        <v>40600244</v>
      </c>
      <c r="F8226" s="149" t="s">
        <v>16569</v>
      </c>
      <c r="G8226" s="149" t="s">
        <v>10334</v>
      </c>
      <c r="H8226" s="149" t="s">
        <v>11650</v>
      </c>
      <c r="I8226" s="149" t="s">
        <v>14407</v>
      </c>
    </row>
    <row r="8227" spans="1:9" x14ac:dyDescent="0.2">
      <c r="A8227" s="149" t="s">
        <v>2920</v>
      </c>
      <c r="D8227" s="149" t="s">
        <v>14408</v>
      </c>
      <c r="E8227" s="149">
        <f t="shared" si="128"/>
        <v>40600245</v>
      </c>
      <c r="F8227" s="149" t="s">
        <v>16569</v>
      </c>
      <c r="G8227" s="149" t="s">
        <v>10334</v>
      </c>
      <c r="H8227" s="149" t="s">
        <v>11650</v>
      </c>
      <c r="I8227" s="149" t="s">
        <v>15605</v>
      </c>
    </row>
    <row r="8228" spans="1:9" x14ac:dyDescent="0.2">
      <c r="A8228" s="149" t="s">
        <v>2920</v>
      </c>
      <c r="D8228" s="149" t="s">
        <v>15606</v>
      </c>
      <c r="E8228" s="149">
        <f t="shared" si="128"/>
        <v>40600246</v>
      </c>
      <c r="F8228" s="149" t="s">
        <v>16569</v>
      </c>
      <c r="G8228" s="149" t="s">
        <v>10334</v>
      </c>
      <c r="H8228" s="149" t="s">
        <v>11650</v>
      </c>
      <c r="I8228" s="149" t="s">
        <v>15607</v>
      </c>
    </row>
    <row r="8229" spans="1:9" x14ac:dyDescent="0.2">
      <c r="A8229" s="149" t="s">
        <v>2920</v>
      </c>
      <c r="D8229" s="149" t="s">
        <v>15608</v>
      </c>
      <c r="E8229" s="149">
        <f t="shared" si="128"/>
        <v>40600248</v>
      </c>
      <c r="F8229" s="149" t="s">
        <v>16569</v>
      </c>
      <c r="G8229" s="149" t="s">
        <v>10334</v>
      </c>
      <c r="H8229" s="149" t="s">
        <v>11650</v>
      </c>
      <c r="I8229" s="149" t="s">
        <v>15609</v>
      </c>
    </row>
    <row r="8230" spans="1:9" x14ac:dyDescent="0.2">
      <c r="A8230" s="149" t="s">
        <v>2920</v>
      </c>
      <c r="D8230" s="149" t="s">
        <v>15610</v>
      </c>
      <c r="E8230" s="149">
        <f t="shared" si="128"/>
        <v>40600249</v>
      </c>
      <c r="F8230" s="149" t="s">
        <v>16569</v>
      </c>
      <c r="G8230" s="149" t="s">
        <v>10334</v>
      </c>
      <c r="H8230" s="149" t="s">
        <v>11650</v>
      </c>
      <c r="I8230" s="149" t="s">
        <v>15611</v>
      </c>
    </row>
    <row r="8231" spans="1:9" x14ac:dyDescent="0.2">
      <c r="A8231" s="149" t="s">
        <v>2920</v>
      </c>
      <c r="D8231" s="149" t="s">
        <v>15612</v>
      </c>
      <c r="E8231" s="149">
        <f t="shared" si="128"/>
        <v>40600250</v>
      </c>
      <c r="F8231" s="149" t="s">
        <v>16569</v>
      </c>
      <c r="G8231" s="149" t="s">
        <v>10334</v>
      </c>
      <c r="H8231" s="149" t="s">
        <v>11650</v>
      </c>
      <c r="I8231" s="149" t="s">
        <v>15613</v>
      </c>
    </row>
    <row r="8232" spans="1:9" x14ac:dyDescent="0.2">
      <c r="A8232" s="149" t="s">
        <v>2920</v>
      </c>
      <c r="D8232" s="149" t="s">
        <v>15614</v>
      </c>
      <c r="E8232" s="149">
        <f t="shared" si="128"/>
        <v>40600251</v>
      </c>
      <c r="F8232" s="149" t="s">
        <v>16569</v>
      </c>
      <c r="G8232" s="149" t="s">
        <v>10334</v>
      </c>
      <c r="H8232" s="149" t="s">
        <v>11650</v>
      </c>
      <c r="I8232" s="149" t="s">
        <v>15615</v>
      </c>
    </row>
    <row r="8233" spans="1:9" x14ac:dyDescent="0.2">
      <c r="A8233" s="149" t="s">
        <v>2920</v>
      </c>
      <c r="D8233" s="149" t="s">
        <v>15616</v>
      </c>
      <c r="E8233" s="149">
        <f t="shared" si="128"/>
        <v>40600253</v>
      </c>
      <c r="F8233" s="149" t="s">
        <v>16569</v>
      </c>
      <c r="G8233" s="149" t="s">
        <v>10334</v>
      </c>
      <c r="H8233" s="149" t="s">
        <v>11650</v>
      </c>
      <c r="I8233" s="149" t="s">
        <v>15617</v>
      </c>
    </row>
    <row r="8234" spans="1:9" x14ac:dyDescent="0.2">
      <c r="A8234" s="149" t="s">
        <v>2920</v>
      </c>
      <c r="D8234" s="149" t="s">
        <v>15618</v>
      </c>
      <c r="E8234" s="149">
        <f t="shared" si="128"/>
        <v>40600254</v>
      </c>
      <c r="F8234" s="149" t="s">
        <v>16569</v>
      </c>
      <c r="G8234" s="149" t="s">
        <v>10334</v>
      </c>
      <c r="H8234" s="149" t="s">
        <v>11650</v>
      </c>
      <c r="I8234" s="149" t="s">
        <v>15619</v>
      </c>
    </row>
    <row r="8235" spans="1:9" x14ac:dyDescent="0.2">
      <c r="A8235" s="149" t="s">
        <v>2920</v>
      </c>
      <c r="D8235" s="149" t="s">
        <v>15620</v>
      </c>
      <c r="E8235" s="149">
        <f t="shared" si="128"/>
        <v>40600255</v>
      </c>
      <c r="F8235" s="149" t="s">
        <v>16569</v>
      </c>
      <c r="G8235" s="149" t="s">
        <v>10334</v>
      </c>
      <c r="H8235" s="149" t="s">
        <v>11650</v>
      </c>
      <c r="I8235" s="149" t="s">
        <v>15621</v>
      </c>
    </row>
    <row r="8236" spans="1:9" x14ac:dyDescent="0.2">
      <c r="A8236" s="149" t="s">
        <v>2920</v>
      </c>
      <c r="D8236" s="149" t="s">
        <v>15622</v>
      </c>
      <c r="E8236" s="149">
        <f t="shared" si="128"/>
        <v>40600256</v>
      </c>
      <c r="F8236" s="149" t="s">
        <v>16569</v>
      </c>
      <c r="G8236" s="149" t="s">
        <v>10334</v>
      </c>
      <c r="H8236" s="149" t="s">
        <v>11650</v>
      </c>
      <c r="I8236" s="149" t="s">
        <v>15623</v>
      </c>
    </row>
    <row r="8237" spans="1:9" x14ac:dyDescent="0.2">
      <c r="A8237" s="149" t="s">
        <v>2920</v>
      </c>
      <c r="D8237" s="149" t="s">
        <v>15624</v>
      </c>
      <c r="E8237" s="149">
        <f t="shared" si="128"/>
        <v>40600257</v>
      </c>
      <c r="F8237" s="149" t="s">
        <v>16569</v>
      </c>
      <c r="G8237" s="149" t="s">
        <v>10334</v>
      </c>
      <c r="H8237" s="149" t="s">
        <v>11650</v>
      </c>
      <c r="I8237" s="149" t="s">
        <v>15625</v>
      </c>
    </row>
    <row r="8238" spans="1:9" x14ac:dyDescent="0.2">
      <c r="A8238" s="149" t="s">
        <v>2920</v>
      </c>
      <c r="D8238" s="149" t="s">
        <v>15626</v>
      </c>
      <c r="E8238" s="149">
        <f t="shared" si="128"/>
        <v>40600259</v>
      </c>
      <c r="F8238" s="149" t="s">
        <v>16569</v>
      </c>
      <c r="G8238" s="149" t="s">
        <v>10334</v>
      </c>
      <c r="H8238" s="149" t="s">
        <v>11650</v>
      </c>
      <c r="I8238" s="149" t="s">
        <v>15627</v>
      </c>
    </row>
    <row r="8239" spans="1:9" x14ac:dyDescent="0.2">
      <c r="A8239" s="149" t="s">
        <v>2920</v>
      </c>
      <c r="D8239" s="149" t="s">
        <v>15628</v>
      </c>
      <c r="E8239" s="149">
        <f t="shared" si="128"/>
        <v>40600260</v>
      </c>
      <c r="F8239" s="149" t="s">
        <v>16569</v>
      </c>
      <c r="G8239" s="149" t="s">
        <v>10334</v>
      </c>
      <c r="H8239" s="149" t="s">
        <v>11650</v>
      </c>
      <c r="I8239" s="149" t="s">
        <v>15629</v>
      </c>
    </row>
    <row r="8240" spans="1:9" x14ac:dyDescent="0.2">
      <c r="A8240" s="149" t="s">
        <v>2920</v>
      </c>
      <c r="D8240" s="149" t="s">
        <v>15630</v>
      </c>
      <c r="E8240" s="149">
        <f t="shared" si="128"/>
        <v>40600261</v>
      </c>
      <c r="F8240" s="149" t="s">
        <v>16569</v>
      </c>
      <c r="G8240" s="149" t="s">
        <v>10334</v>
      </c>
      <c r="H8240" s="149" t="s">
        <v>11650</v>
      </c>
      <c r="I8240" s="149" t="s">
        <v>15631</v>
      </c>
    </row>
    <row r="8241" spans="1:12" x14ac:dyDescent="0.2">
      <c r="A8241" s="149" t="s">
        <v>2920</v>
      </c>
      <c r="D8241" s="149" t="s">
        <v>15632</v>
      </c>
      <c r="E8241" s="149">
        <f t="shared" si="128"/>
        <v>40600298</v>
      </c>
      <c r="F8241" s="149" t="s">
        <v>16569</v>
      </c>
      <c r="G8241" s="149" t="s">
        <v>10334</v>
      </c>
      <c r="H8241" s="149" t="s">
        <v>11650</v>
      </c>
      <c r="I8241" s="149" t="s">
        <v>7689</v>
      </c>
    </row>
    <row r="8242" spans="1:12" x14ac:dyDescent="0.2">
      <c r="A8242" s="149" t="s">
        <v>2920</v>
      </c>
      <c r="D8242" s="149" t="s">
        <v>15633</v>
      </c>
      <c r="E8242" s="149">
        <f t="shared" si="128"/>
        <v>40600299</v>
      </c>
      <c r="F8242" s="149" t="s">
        <v>16569</v>
      </c>
      <c r="G8242" s="149" t="s">
        <v>10334</v>
      </c>
      <c r="H8242" s="149" t="s">
        <v>11650</v>
      </c>
      <c r="I8242" s="149" t="s">
        <v>7689</v>
      </c>
    </row>
    <row r="8243" spans="1:12" x14ac:dyDescent="0.2">
      <c r="A8243" s="149" t="s">
        <v>2920</v>
      </c>
      <c r="D8243" s="149" t="s">
        <v>15634</v>
      </c>
      <c r="E8243" s="149">
        <f t="shared" si="128"/>
        <v>40600301</v>
      </c>
      <c r="F8243" s="149" t="s">
        <v>16569</v>
      </c>
      <c r="G8243" s="149" t="s">
        <v>10334</v>
      </c>
      <c r="H8243" s="149" t="s">
        <v>15635</v>
      </c>
      <c r="I8243" s="149" t="s">
        <v>15636</v>
      </c>
    </row>
    <row r="8244" spans="1:12" x14ac:dyDescent="0.2">
      <c r="A8244" s="149" t="s">
        <v>2920</v>
      </c>
      <c r="D8244" s="149" t="s">
        <v>15637</v>
      </c>
      <c r="E8244" s="149">
        <f t="shared" si="128"/>
        <v>40600302</v>
      </c>
      <c r="F8244" s="149" t="s">
        <v>16569</v>
      </c>
      <c r="G8244" s="149" t="s">
        <v>10334</v>
      </c>
      <c r="H8244" s="149" t="s">
        <v>15635</v>
      </c>
      <c r="I8244" s="149" t="s">
        <v>15638</v>
      </c>
    </row>
    <row r="8245" spans="1:12" x14ac:dyDescent="0.2">
      <c r="A8245" s="149" t="s">
        <v>2920</v>
      </c>
      <c r="D8245" s="149" t="s">
        <v>15639</v>
      </c>
      <c r="E8245" s="149">
        <f t="shared" si="128"/>
        <v>40600305</v>
      </c>
      <c r="F8245" s="149" t="s">
        <v>16569</v>
      </c>
      <c r="G8245" s="149" t="s">
        <v>10334</v>
      </c>
      <c r="H8245" s="149" t="s">
        <v>15635</v>
      </c>
      <c r="I8245" s="149" t="s">
        <v>15640</v>
      </c>
    </row>
    <row r="8246" spans="1:12" x14ac:dyDescent="0.2">
      <c r="A8246" s="149" t="s">
        <v>2920</v>
      </c>
      <c r="D8246" s="149" t="s">
        <v>15641</v>
      </c>
      <c r="E8246" s="149">
        <f t="shared" si="128"/>
        <v>40600306</v>
      </c>
      <c r="F8246" s="149" t="s">
        <v>16569</v>
      </c>
      <c r="G8246" s="149" t="s">
        <v>10334</v>
      </c>
      <c r="H8246" s="149" t="s">
        <v>15635</v>
      </c>
      <c r="I8246" s="149" t="s">
        <v>15642</v>
      </c>
    </row>
    <row r="8247" spans="1:12" x14ac:dyDescent="0.2">
      <c r="A8247" s="149" t="s">
        <v>2920</v>
      </c>
      <c r="D8247" s="149" t="s">
        <v>15643</v>
      </c>
      <c r="E8247" s="149">
        <f t="shared" si="128"/>
        <v>40600307</v>
      </c>
      <c r="F8247" s="149" t="s">
        <v>16569</v>
      </c>
      <c r="G8247" s="149" t="s">
        <v>10334</v>
      </c>
      <c r="H8247" s="149" t="s">
        <v>15635</v>
      </c>
      <c r="I8247" s="149" t="s">
        <v>15644</v>
      </c>
    </row>
    <row r="8248" spans="1:12" x14ac:dyDescent="0.2">
      <c r="A8248" s="149" t="s">
        <v>2920</v>
      </c>
      <c r="D8248" s="149" t="s">
        <v>15645</v>
      </c>
      <c r="E8248" s="149">
        <f t="shared" si="128"/>
        <v>40600399</v>
      </c>
      <c r="F8248" s="149" t="s">
        <v>16569</v>
      </c>
      <c r="G8248" s="149" t="s">
        <v>10334</v>
      </c>
      <c r="H8248" s="149" t="s">
        <v>15635</v>
      </c>
      <c r="I8248" s="149" t="s">
        <v>7689</v>
      </c>
    </row>
    <row r="8249" spans="1:12" x14ac:dyDescent="0.2">
      <c r="A8249" s="149" t="s">
        <v>2920</v>
      </c>
      <c r="D8249" s="149" t="s">
        <v>15646</v>
      </c>
      <c r="E8249" s="149">
        <f t="shared" si="128"/>
        <v>40600401</v>
      </c>
      <c r="F8249" s="149" t="s">
        <v>16569</v>
      </c>
      <c r="G8249" s="149" t="s">
        <v>10334</v>
      </c>
      <c r="H8249" s="149" t="s">
        <v>15647</v>
      </c>
      <c r="I8249" s="149" t="s">
        <v>15648</v>
      </c>
    </row>
    <row r="8250" spans="1:12" x14ac:dyDescent="0.2">
      <c r="A8250" s="149" t="s">
        <v>2920</v>
      </c>
      <c r="D8250" s="149" t="s">
        <v>15649</v>
      </c>
      <c r="E8250" s="149">
        <f t="shared" si="128"/>
        <v>40600402</v>
      </c>
      <c r="F8250" s="149" t="s">
        <v>16569</v>
      </c>
      <c r="G8250" s="149" t="s">
        <v>10334</v>
      </c>
      <c r="H8250" s="149" t="s">
        <v>15647</v>
      </c>
      <c r="I8250" s="149" t="s">
        <v>15650</v>
      </c>
    </row>
    <row r="8251" spans="1:12" x14ac:dyDescent="0.2">
      <c r="A8251" s="149" t="s">
        <v>2920</v>
      </c>
      <c r="B8251" s="149"/>
      <c r="D8251" s="149" t="s">
        <v>15651</v>
      </c>
      <c r="E8251" s="149">
        <f t="shared" si="128"/>
        <v>40600403</v>
      </c>
      <c r="F8251" s="149" t="s">
        <v>16569</v>
      </c>
      <c r="G8251" s="149" t="s">
        <v>10334</v>
      </c>
      <c r="H8251" s="149" t="s">
        <v>15647</v>
      </c>
      <c r="I8251" s="149" t="s">
        <v>15648</v>
      </c>
      <c r="L8251" s="149" t="s">
        <v>15652</v>
      </c>
    </row>
    <row r="8252" spans="1:12" x14ac:dyDescent="0.2">
      <c r="A8252" s="149" t="s">
        <v>2920</v>
      </c>
      <c r="D8252" s="149" t="s">
        <v>15653</v>
      </c>
      <c r="E8252" s="149">
        <f t="shared" si="128"/>
        <v>40600499</v>
      </c>
      <c r="F8252" s="149" t="s">
        <v>16569</v>
      </c>
      <c r="G8252" s="149" t="s">
        <v>10334</v>
      </c>
      <c r="H8252" s="149" t="s">
        <v>15647</v>
      </c>
      <c r="I8252" s="149" t="s">
        <v>7689</v>
      </c>
    </row>
    <row r="8253" spans="1:12" x14ac:dyDescent="0.2">
      <c r="A8253" s="149" t="s">
        <v>2920</v>
      </c>
      <c r="D8253" s="149" t="s">
        <v>15654</v>
      </c>
      <c r="E8253" s="149">
        <f t="shared" si="128"/>
        <v>40600501</v>
      </c>
      <c r="F8253" s="149" t="s">
        <v>16569</v>
      </c>
      <c r="G8253" s="149" t="s">
        <v>10334</v>
      </c>
      <c r="H8253" s="149" t="s">
        <v>15655</v>
      </c>
      <c r="I8253" s="149" t="s">
        <v>15656</v>
      </c>
    </row>
    <row r="8254" spans="1:12" x14ac:dyDescent="0.2">
      <c r="A8254" s="149" t="s">
        <v>2920</v>
      </c>
      <c r="D8254" s="149" t="s">
        <v>15657</v>
      </c>
      <c r="E8254" s="149">
        <f t="shared" si="128"/>
        <v>40600502</v>
      </c>
      <c r="F8254" s="149" t="s">
        <v>16569</v>
      </c>
      <c r="G8254" s="149" t="s">
        <v>10334</v>
      </c>
      <c r="H8254" s="149" t="s">
        <v>15655</v>
      </c>
      <c r="I8254" s="149" t="s">
        <v>15658</v>
      </c>
    </row>
    <row r="8255" spans="1:12" x14ac:dyDescent="0.2">
      <c r="A8255" s="149" t="s">
        <v>2920</v>
      </c>
      <c r="D8255" s="149" t="s">
        <v>15659</v>
      </c>
      <c r="E8255" s="149">
        <f t="shared" si="128"/>
        <v>40600503</v>
      </c>
      <c r="F8255" s="149" t="s">
        <v>16569</v>
      </c>
      <c r="G8255" s="149" t="s">
        <v>10334</v>
      </c>
      <c r="H8255" s="149" t="s">
        <v>15655</v>
      </c>
      <c r="I8255" s="149" t="s">
        <v>15660</v>
      </c>
    </row>
    <row r="8256" spans="1:12" x14ac:dyDescent="0.2">
      <c r="A8256" s="149" t="s">
        <v>2920</v>
      </c>
      <c r="D8256" s="149" t="s">
        <v>15661</v>
      </c>
      <c r="E8256" s="149">
        <f t="shared" si="128"/>
        <v>40600504</v>
      </c>
      <c r="F8256" s="149" t="s">
        <v>16569</v>
      </c>
      <c r="G8256" s="149" t="s">
        <v>10334</v>
      </c>
      <c r="H8256" s="149" t="s">
        <v>15655</v>
      </c>
      <c r="I8256" s="149" t="s">
        <v>15662</v>
      </c>
    </row>
    <row r="8257" spans="1:12" x14ac:dyDescent="0.2">
      <c r="A8257" s="149" t="s">
        <v>2920</v>
      </c>
      <c r="D8257" s="149" t="s">
        <v>15663</v>
      </c>
      <c r="E8257" s="149">
        <f t="shared" si="128"/>
        <v>40600601</v>
      </c>
      <c r="F8257" s="149" t="s">
        <v>16569</v>
      </c>
      <c r="G8257" s="149" t="s">
        <v>10334</v>
      </c>
      <c r="H8257" s="149" t="s">
        <v>15664</v>
      </c>
      <c r="I8257" s="149" t="s">
        <v>15648</v>
      </c>
    </row>
    <row r="8258" spans="1:12" x14ac:dyDescent="0.2">
      <c r="A8258" s="149" t="s">
        <v>2920</v>
      </c>
      <c r="D8258" s="149" t="s">
        <v>15665</v>
      </c>
      <c r="E8258" s="149">
        <f t="shared" ref="E8258:E8321" si="129">VALUE(D8258)</f>
        <v>40600602</v>
      </c>
      <c r="F8258" s="149" t="s">
        <v>16569</v>
      </c>
      <c r="G8258" s="149" t="s">
        <v>10334</v>
      </c>
      <c r="H8258" s="149" t="s">
        <v>15664</v>
      </c>
      <c r="I8258" s="149" t="s">
        <v>15650</v>
      </c>
    </row>
    <row r="8259" spans="1:12" x14ac:dyDescent="0.2">
      <c r="A8259" s="149" t="s">
        <v>2920</v>
      </c>
      <c r="D8259" s="149" t="s">
        <v>15666</v>
      </c>
      <c r="E8259" s="149">
        <f t="shared" si="129"/>
        <v>40600603</v>
      </c>
      <c r="F8259" s="149" t="s">
        <v>16569</v>
      </c>
      <c r="G8259" s="149" t="s">
        <v>10334</v>
      </c>
      <c r="H8259" s="149" t="s">
        <v>15664</v>
      </c>
      <c r="I8259" s="149" t="s">
        <v>15667</v>
      </c>
    </row>
    <row r="8260" spans="1:12" x14ac:dyDescent="0.2">
      <c r="A8260" s="149" t="s">
        <v>2920</v>
      </c>
      <c r="D8260" s="149" t="s">
        <v>13290</v>
      </c>
      <c r="E8260" s="149">
        <f t="shared" si="129"/>
        <v>40600630</v>
      </c>
      <c r="F8260" s="149" t="s">
        <v>16569</v>
      </c>
      <c r="G8260" s="149" t="s">
        <v>10334</v>
      </c>
      <c r="H8260" s="149" t="s">
        <v>15664</v>
      </c>
      <c r="I8260" s="149" t="s">
        <v>13071</v>
      </c>
    </row>
    <row r="8261" spans="1:12" x14ac:dyDescent="0.2">
      <c r="A8261" s="149" t="s">
        <v>2920</v>
      </c>
      <c r="D8261" s="149" t="s">
        <v>13291</v>
      </c>
      <c r="E8261" s="149">
        <f t="shared" si="129"/>
        <v>40600651</v>
      </c>
      <c r="F8261" s="149" t="s">
        <v>16569</v>
      </c>
      <c r="G8261" s="149" t="s">
        <v>10334</v>
      </c>
      <c r="H8261" s="149" t="s">
        <v>15664</v>
      </c>
      <c r="I8261" s="149" t="s">
        <v>13292</v>
      </c>
    </row>
    <row r="8262" spans="1:12" x14ac:dyDescent="0.2">
      <c r="A8262" s="149" t="s">
        <v>2920</v>
      </c>
      <c r="D8262" s="149" t="s">
        <v>13293</v>
      </c>
      <c r="E8262" s="149">
        <f t="shared" si="129"/>
        <v>40600701</v>
      </c>
      <c r="F8262" s="149" t="s">
        <v>16569</v>
      </c>
      <c r="G8262" s="149" t="s">
        <v>10334</v>
      </c>
      <c r="H8262" s="149" t="s">
        <v>13294</v>
      </c>
      <c r="I8262" s="149" t="s">
        <v>15636</v>
      </c>
    </row>
    <row r="8263" spans="1:12" x14ac:dyDescent="0.2">
      <c r="A8263" s="149" t="s">
        <v>2920</v>
      </c>
      <c r="D8263" s="149" t="s">
        <v>13295</v>
      </c>
      <c r="E8263" s="149">
        <f t="shared" si="129"/>
        <v>40600702</v>
      </c>
      <c r="F8263" s="149" t="s">
        <v>16569</v>
      </c>
      <c r="G8263" s="149" t="s">
        <v>10334</v>
      </c>
      <c r="H8263" s="149" t="s">
        <v>13294</v>
      </c>
      <c r="I8263" s="149" t="s">
        <v>15638</v>
      </c>
    </row>
    <row r="8264" spans="1:12" x14ac:dyDescent="0.2">
      <c r="A8264" s="149" t="s">
        <v>2920</v>
      </c>
      <c r="D8264" s="149" t="s">
        <v>13296</v>
      </c>
      <c r="E8264" s="149">
        <f t="shared" si="129"/>
        <v>40600706</v>
      </c>
      <c r="F8264" s="149" t="s">
        <v>16569</v>
      </c>
      <c r="G8264" s="149" t="s">
        <v>10334</v>
      </c>
      <c r="H8264" s="149" t="s">
        <v>13294</v>
      </c>
      <c r="I8264" s="149" t="s">
        <v>15642</v>
      </c>
    </row>
    <row r="8265" spans="1:12" x14ac:dyDescent="0.2">
      <c r="A8265" s="149" t="s">
        <v>2920</v>
      </c>
      <c r="D8265" s="149" t="s">
        <v>13297</v>
      </c>
      <c r="E8265" s="149">
        <f t="shared" si="129"/>
        <v>40600707</v>
      </c>
      <c r="F8265" s="149" t="s">
        <v>16569</v>
      </c>
      <c r="G8265" s="149" t="s">
        <v>10334</v>
      </c>
      <c r="H8265" s="149" t="s">
        <v>13294</v>
      </c>
      <c r="I8265" s="149" t="s">
        <v>15644</v>
      </c>
    </row>
    <row r="8266" spans="1:12" x14ac:dyDescent="0.2">
      <c r="A8266" s="149" t="s">
        <v>2920</v>
      </c>
      <c r="D8266" s="149" t="s">
        <v>13298</v>
      </c>
      <c r="E8266" s="149">
        <f t="shared" si="129"/>
        <v>40688801</v>
      </c>
      <c r="F8266" s="149" t="s">
        <v>16569</v>
      </c>
      <c r="G8266" s="149" t="s">
        <v>10334</v>
      </c>
      <c r="H8266" s="149" t="s">
        <v>6493</v>
      </c>
      <c r="I8266" s="149" t="s">
        <v>8831</v>
      </c>
    </row>
    <row r="8267" spans="1:12" x14ac:dyDescent="0.2">
      <c r="A8267" s="149" t="s">
        <v>2920</v>
      </c>
      <c r="D8267" s="149" t="s">
        <v>13299</v>
      </c>
      <c r="E8267" s="149">
        <f t="shared" si="129"/>
        <v>40688802</v>
      </c>
      <c r="F8267" s="149" t="s">
        <v>16569</v>
      </c>
      <c r="G8267" s="149" t="s">
        <v>10334</v>
      </c>
      <c r="H8267" s="149" t="s">
        <v>6493</v>
      </c>
      <c r="I8267" s="149" t="s">
        <v>8831</v>
      </c>
    </row>
    <row r="8268" spans="1:12" x14ac:dyDescent="0.2">
      <c r="A8268" s="149" t="s">
        <v>2920</v>
      </c>
      <c r="D8268" s="149" t="s">
        <v>13300</v>
      </c>
      <c r="E8268" s="149">
        <f t="shared" si="129"/>
        <v>40688803</v>
      </c>
      <c r="F8268" s="149" t="s">
        <v>16569</v>
      </c>
      <c r="G8268" s="149" t="s">
        <v>10334</v>
      </c>
      <c r="H8268" s="149" t="s">
        <v>6493</v>
      </c>
      <c r="I8268" s="149" t="s">
        <v>8831</v>
      </c>
    </row>
    <row r="8269" spans="1:12" x14ac:dyDescent="0.2">
      <c r="A8269" s="149" t="s">
        <v>2920</v>
      </c>
      <c r="D8269" s="149" t="s">
        <v>13301</v>
      </c>
      <c r="E8269" s="149">
        <f t="shared" si="129"/>
        <v>40688804</v>
      </c>
      <c r="F8269" s="149" t="s">
        <v>16569</v>
      </c>
      <c r="G8269" s="149" t="s">
        <v>10334</v>
      </c>
      <c r="H8269" s="149" t="s">
        <v>6493</v>
      </c>
      <c r="I8269" s="149" t="s">
        <v>8831</v>
      </c>
    </row>
    <row r="8270" spans="1:12" x14ac:dyDescent="0.2">
      <c r="A8270" s="149" t="s">
        <v>2920</v>
      </c>
      <c r="D8270" s="149" t="s">
        <v>13302</v>
      </c>
      <c r="E8270" s="149">
        <f t="shared" si="129"/>
        <v>40688805</v>
      </c>
      <c r="F8270" s="149" t="s">
        <v>16569</v>
      </c>
      <c r="G8270" s="149" t="s">
        <v>10334</v>
      </c>
      <c r="H8270" s="149" t="s">
        <v>6493</v>
      </c>
      <c r="I8270" s="149" t="s">
        <v>8831</v>
      </c>
    </row>
    <row r="8271" spans="1:12" x14ac:dyDescent="0.2">
      <c r="A8271" s="149" t="s">
        <v>2920</v>
      </c>
      <c r="D8271" s="149" t="s">
        <v>13303</v>
      </c>
      <c r="E8271" s="149">
        <f t="shared" si="129"/>
        <v>40700401</v>
      </c>
      <c r="F8271" s="149" t="s">
        <v>16569</v>
      </c>
      <c r="G8271" s="149" t="s">
        <v>930</v>
      </c>
      <c r="H8271" s="149" t="s">
        <v>13304</v>
      </c>
      <c r="I8271" s="149" t="s">
        <v>13305</v>
      </c>
      <c r="K8271" s="151"/>
      <c r="L8271" s="149"/>
    </row>
    <row r="8272" spans="1:12" x14ac:dyDescent="0.2">
      <c r="A8272" s="149" t="s">
        <v>2920</v>
      </c>
      <c r="D8272" s="149" t="s">
        <v>13306</v>
      </c>
      <c r="E8272" s="149">
        <f t="shared" si="129"/>
        <v>40700402</v>
      </c>
      <c r="F8272" s="149" t="s">
        <v>16569</v>
      </c>
      <c r="G8272" s="149" t="s">
        <v>930</v>
      </c>
      <c r="H8272" s="149" t="s">
        <v>13304</v>
      </c>
      <c r="I8272" s="149" t="s">
        <v>13307</v>
      </c>
      <c r="K8272" s="151"/>
      <c r="L8272" s="149"/>
    </row>
    <row r="8273" spans="1:9" x14ac:dyDescent="0.2">
      <c r="A8273" s="149" t="s">
        <v>2920</v>
      </c>
      <c r="D8273" s="149" t="s">
        <v>13308</v>
      </c>
      <c r="E8273" s="149">
        <f t="shared" si="129"/>
        <v>40700403</v>
      </c>
      <c r="F8273" s="149" t="s">
        <v>16569</v>
      </c>
      <c r="G8273" s="149" t="s">
        <v>930</v>
      </c>
      <c r="H8273" s="149" t="s">
        <v>13304</v>
      </c>
      <c r="I8273" s="149" t="s">
        <v>13309</v>
      </c>
    </row>
    <row r="8274" spans="1:9" x14ac:dyDescent="0.2">
      <c r="A8274" s="149" t="s">
        <v>2920</v>
      </c>
      <c r="D8274" s="149" t="s">
        <v>13310</v>
      </c>
      <c r="E8274" s="149">
        <f t="shared" si="129"/>
        <v>40700404</v>
      </c>
      <c r="F8274" s="149" t="s">
        <v>16569</v>
      </c>
      <c r="G8274" s="149" t="s">
        <v>930</v>
      </c>
      <c r="H8274" s="149" t="s">
        <v>13304</v>
      </c>
      <c r="I8274" s="149" t="s">
        <v>13311</v>
      </c>
    </row>
    <row r="8275" spans="1:9" x14ac:dyDescent="0.2">
      <c r="A8275" s="149" t="s">
        <v>2920</v>
      </c>
      <c r="D8275" s="149" t="s">
        <v>13312</v>
      </c>
      <c r="E8275" s="149">
        <f t="shared" si="129"/>
        <v>40700405</v>
      </c>
      <c r="F8275" s="149" t="s">
        <v>16569</v>
      </c>
      <c r="G8275" s="149" t="s">
        <v>930</v>
      </c>
      <c r="H8275" s="149" t="s">
        <v>13304</v>
      </c>
      <c r="I8275" s="149" t="s">
        <v>13313</v>
      </c>
    </row>
    <row r="8276" spans="1:9" x14ac:dyDescent="0.2">
      <c r="A8276" s="149" t="s">
        <v>2920</v>
      </c>
      <c r="D8276" s="149" t="s">
        <v>13314</v>
      </c>
      <c r="E8276" s="149">
        <f t="shared" si="129"/>
        <v>40700406</v>
      </c>
      <c r="F8276" s="149" t="s">
        <v>16569</v>
      </c>
      <c r="G8276" s="149" t="s">
        <v>930</v>
      </c>
      <c r="H8276" s="149" t="s">
        <v>13304</v>
      </c>
      <c r="I8276" s="149" t="s">
        <v>13315</v>
      </c>
    </row>
    <row r="8277" spans="1:9" x14ac:dyDescent="0.2">
      <c r="A8277" s="149" t="s">
        <v>2920</v>
      </c>
      <c r="D8277" s="149" t="s">
        <v>13316</v>
      </c>
      <c r="E8277" s="149">
        <f t="shared" si="129"/>
        <v>40700497</v>
      </c>
      <c r="F8277" s="149" t="s">
        <v>16569</v>
      </c>
      <c r="G8277" s="149" t="s">
        <v>930</v>
      </c>
      <c r="H8277" s="149" t="s">
        <v>13304</v>
      </c>
      <c r="I8277" s="149" t="s">
        <v>13317</v>
      </c>
    </row>
    <row r="8278" spans="1:9" x14ac:dyDescent="0.2">
      <c r="A8278" s="149" t="s">
        <v>2920</v>
      </c>
      <c r="D8278" s="149" t="s">
        <v>13318</v>
      </c>
      <c r="E8278" s="149">
        <f t="shared" si="129"/>
        <v>40700498</v>
      </c>
      <c r="F8278" s="149" t="s">
        <v>16569</v>
      </c>
      <c r="G8278" s="149" t="s">
        <v>930</v>
      </c>
      <c r="H8278" s="149" t="s">
        <v>13304</v>
      </c>
      <c r="I8278" s="149" t="s">
        <v>13319</v>
      </c>
    </row>
    <row r="8279" spans="1:9" x14ac:dyDescent="0.2">
      <c r="A8279" s="149" t="s">
        <v>2920</v>
      </c>
      <c r="D8279" s="149" t="s">
        <v>13320</v>
      </c>
      <c r="E8279" s="149">
        <f t="shared" si="129"/>
        <v>40700801</v>
      </c>
      <c r="F8279" s="149" t="s">
        <v>16569</v>
      </c>
      <c r="G8279" s="149" t="s">
        <v>930</v>
      </c>
      <c r="H8279" s="149" t="s">
        <v>13321</v>
      </c>
      <c r="I8279" s="149" t="s">
        <v>13322</v>
      </c>
    </row>
    <row r="8280" spans="1:9" x14ac:dyDescent="0.2">
      <c r="A8280" s="149" t="s">
        <v>2920</v>
      </c>
      <c r="D8280" s="149" t="s">
        <v>13323</v>
      </c>
      <c r="E8280" s="149">
        <f t="shared" si="129"/>
        <v>40700802</v>
      </c>
      <c r="F8280" s="149" t="s">
        <v>16569</v>
      </c>
      <c r="G8280" s="149" t="s">
        <v>930</v>
      </c>
      <c r="H8280" s="149" t="s">
        <v>13321</v>
      </c>
      <c r="I8280" s="149" t="s">
        <v>13324</v>
      </c>
    </row>
    <row r="8281" spans="1:9" x14ac:dyDescent="0.2">
      <c r="A8281" s="149" t="s">
        <v>2920</v>
      </c>
      <c r="D8281" s="149" t="s">
        <v>13325</v>
      </c>
      <c r="E8281" s="149">
        <f t="shared" si="129"/>
        <v>40700803</v>
      </c>
      <c r="F8281" s="149" t="s">
        <v>16569</v>
      </c>
      <c r="G8281" s="149" t="s">
        <v>930</v>
      </c>
      <c r="H8281" s="149" t="s">
        <v>13321</v>
      </c>
      <c r="I8281" s="149" t="s">
        <v>13326</v>
      </c>
    </row>
    <row r="8282" spans="1:9" x14ac:dyDescent="0.2">
      <c r="A8282" s="149" t="s">
        <v>2920</v>
      </c>
      <c r="D8282" s="149" t="s">
        <v>13327</v>
      </c>
      <c r="E8282" s="149">
        <f t="shared" si="129"/>
        <v>40700804</v>
      </c>
      <c r="F8282" s="149" t="s">
        <v>16569</v>
      </c>
      <c r="G8282" s="149" t="s">
        <v>930</v>
      </c>
      <c r="H8282" s="149" t="s">
        <v>13321</v>
      </c>
      <c r="I8282" s="149" t="s">
        <v>13328</v>
      </c>
    </row>
    <row r="8283" spans="1:9" x14ac:dyDescent="0.2">
      <c r="A8283" s="149" t="s">
        <v>2920</v>
      </c>
      <c r="D8283" s="149" t="s">
        <v>13329</v>
      </c>
      <c r="E8283" s="149">
        <f t="shared" si="129"/>
        <v>40700805</v>
      </c>
      <c r="F8283" s="149" t="s">
        <v>16569</v>
      </c>
      <c r="G8283" s="149" t="s">
        <v>930</v>
      </c>
      <c r="H8283" s="149" t="s">
        <v>13321</v>
      </c>
      <c r="I8283" s="149" t="s">
        <v>13330</v>
      </c>
    </row>
    <row r="8284" spans="1:9" x14ac:dyDescent="0.2">
      <c r="A8284" s="149" t="s">
        <v>2920</v>
      </c>
      <c r="D8284" s="149" t="s">
        <v>13331</v>
      </c>
      <c r="E8284" s="149">
        <f t="shared" si="129"/>
        <v>40700806</v>
      </c>
      <c r="F8284" s="149" t="s">
        <v>16569</v>
      </c>
      <c r="G8284" s="149" t="s">
        <v>930</v>
      </c>
      <c r="H8284" s="149" t="s">
        <v>13321</v>
      </c>
      <c r="I8284" s="149" t="s">
        <v>13332</v>
      </c>
    </row>
    <row r="8285" spans="1:9" x14ac:dyDescent="0.2">
      <c r="A8285" s="149" t="s">
        <v>2920</v>
      </c>
      <c r="D8285" s="149" t="s">
        <v>13333</v>
      </c>
      <c r="E8285" s="149">
        <f t="shared" si="129"/>
        <v>40700807</v>
      </c>
      <c r="F8285" s="149" t="s">
        <v>16569</v>
      </c>
      <c r="G8285" s="149" t="s">
        <v>930</v>
      </c>
      <c r="H8285" s="149" t="s">
        <v>13321</v>
      </c>
      <c r="I8285" s="149" t="s">
        <v>13334</v>
      </c>
    </row>
    <row r="8286" spans="1:9" x14ac:dyDescent="0.2">
      <c r="A8286" s="149" t="s">
        <v>2920</v>
      </c>
      <c r="D8286" s="149" t="s">
        <v>13335</v>
      </c>
      <c r="E8286" s="149">
        <f t="shared" si="129"/>
        <v>40700808</v>
      </c>
      <c r="F8286" s="149" t="s">
        <v>16569</v>
      </c>
      <c r="G8286" s="149" t="s">
        <v>930</v>
      </c>
      <c r="H8286" s="149" t="s">
        <v>13321</v>
      </c>
      <c r="I8286" s="149" t="s">
        <v>13336</v>
      </c>
    </row>
    <row r="8287" spans="1:9" x14ac:dyDescent="0.2">
      <c r="A8287" s="149" t="s">
        <v>2920</v>
      </c>
      <c r="D8287" s="149" t="s">
        <v>13337</v>
      </c>
      <c r="E8287" s="149">
        <f t="shared" si="129"/>
        <v>40700809</v>
      </c>
      <c r="F8287" s="149" t="s">
        <v>16569</v>
      </c>
      <c r="G8287" s="149" t="s">
        <v>930</v>
      </c>
      <c r="H8287" s="149" t="s">
        <v>13321</v>
      </c>
      <c r="I8287" s="149" t="s">
        <v>13338</v>
      </c>
    </row>
    <row r="8288" spans="1:9" x14ac:dyDescent="0.2">
      <c r="A8288" s="149" t="s">
        <v>2920</v>
      </c>
      <c r="D8288" s="149" t="s">
        <v>13339</v>
      </c>
      <c r="E8288" s="149">
        <f t="shared" si="129"/>
        <v>40700810</v>
      </c>
      <c r="F8288" s="149" t="s">
        <v>16569</v>
      </c>
      <c r="G8288" s="149" t="s">
        <v>930</v>
      </c>
      <c r="H8288" s="149" t="s">
        <v>13321</v>
      </c>
      <c r="I8288" s="149" t="s">
        <v>13340</v>
      </c>
    </row>
    <row r="8289" spans="1:12" x14ac:dyDescent="0.2">
      <c r="A8289" s="149" t="s">
        <v>2920</v>
      </c>
      <c r="D8289" s="149" t="s">
        <v>13341</v>
      </c>
      <c r="E8289" s="149">
        <f t="shared" si="129"/>
        <v>40700811</v>
      </c>
      <c r="F8289" s="149" t="s">
        <v>16569</v>
      </c>
      <c r="G8289" s="149" t="s">
        <v>930</v>
      </c>
      <c r="H8289" s="149" t="s">
        <v>13321</v>
      </c>
      <c r="I8289" s="149" t="s">
        <v>13342</v>
      </c>
    </row>
    <row r="8290" spans="1:12" x14ac:dyDescent="0.2">
      <c r="A8290" s="149" t="s">
        <v>2920</v>
      </c>
      <c r="D8290" s="149" t="s">
        <v>13343</v>
      </c>
      <c r="E8290" s="149">
        <f t="shared" si="129"/>
        <v>40700812</v>
      </c>
      <c r="F8290" s="149" t="s">
        <v>16569</v>
      </c>
      <c r="G8290" s="149" t="s">
        <v>930</v>
      </c>
      <c r="H8290" s="149" t="s">
        <v>13321</v>
      </c>
      <c r="I8290" s="149" t="s">
        <v>13344</v>
      </c>
    </row>
    <row r="8291" spans="1:12" x14ac:dyDescent="0.2">
      <c r="A8291" s="149" t="s">
        <v>2920</v>
      </c>
      <c r="D8291" s="149" t="s">
        <v>10609</v>
      </c>
      <c r="E8291" s="149">
        <f t="shared" si="129"/>
        <v>40700813</v>
      </c>
      <c r="F8291" s="149" t="s">
        <v>16569</v>
      </c>
      <c r="G8291" s="149" t="s">
        <v>930</v>
      </c>
      <c r="H8291" s="149" t="s">
        <v>13321</v>
      </c>
      <c r="I8291" s="149" t="s">
        <v>10610</v>
      </c>
      <c r="K8291" s="151"/>
      <c r="L8291" s="149"/>
    </row>
    <row r="8292" spans="1:12" x14ac:dyDescent="0.2">
      <c r="A8292" s="149" t="s">
        <v>2920</v>
      </c>
      <c r="D8292" s="149" t="s">
        <v>10611</v>
      </c>
      <c r="E8292" s="149">
        <f t="shared" si="129"/>
        <v>40700814</v>
      </c>
      <c r="F8292" s="149" t="s">
        <v>16569</v>
      </c>
      <c r="G8292" s="149" t="s">
        <v>930</v>
      </c>
      <c r="H8292" s="149" t="s">
        <v>13321</v>
      </c>
      <c r="I8292" s="149" t="s">
        <v>10612</v>
      </c>
      <c r="K8292" s="151"/>
      <c r="L8292" s="149"/>
    </row>
    <row r="8293" spans="1:12" x14ac:dyDescent="0.2">
      <c r="A8293" s="149" t="s">
        <v>2920</v>
      </c>
      <c r="D8293" s="149" t="s">
        <v>10613</v>
      </c>
      <c r="E8293" s="149">
        <f t="shared" si="129"/>
        <v>40700815</v>
      </c>
      <c r="F8293" s="149" t="s">
        <v>16569</v>
      </c>
      <c r="G8293" s="149" t="s">
        <v>930</v>
      </c>
      <c r="H8293" s="149" t="s">
        <v>13321</v>
      </c>
      <c r="I8293" s="149" t="s">
        <v>10614</v>
      </c>
    </row>
    <row r="8294" spans="1:12" x14ac:dyDescent="0.2">
      <c r="A8294" s="149" t="s">
        <v>2920</v>
      </c>
      <c r="D8294" s="149" t="s">
        <v>10615</v>
      </c>
      <c r="E8294" s="149">
        <f t="shared" si="129"/>
        <v>40700816</v>
      </c>
      <c r="F8294" s="149" t="s">
        <v>16569</v>
      </c>
      <c r="G8294" s="149" t="s">
        <v>930</v>
      </c>
      <c r="H8294" s="149" t="s">
        <v>13321</v>
      </c>
      <c r="I8294" s="149" t="s">
        <v>10616</v>
      </c>
    </row>
    <row r="8295" spans="1:12" x14ac:dyDescent="0.2">
      <c r="A8295" s="149" t="s">
        <v>2920</v>
      </c>
      <c r="D8295" s="149" t="s">
        <v>10617</v>
      </c>
      <c r="E8295" s="149">
        <f t="shared" si="129"/>
        <v>40700817</v>
      </c>
      <c r="F8295" s="149" t="s">
        <v>16569</v>
      </c>
      <c r="G8295" s="149" t="s">
        <v>930</v>
      </c>
      <c r="H8295" s="149" t="s">
        <v>13321</v>
      </c>
      <c r="I8295" s="149" t="s">
        <v>10618</v>
      </c>
    </row>
    <row r="8296" spans="1:12" x14ac:dyDescent="0.2">
      <c r="A8296" s="149" t="s">
        <v>2920</v>
      </c>
      <c r="D8296" s="149" t="s">
        <v>10619</v>
      </c>
      <c r="E8296" s="149">
        <f t="shared" si="129"/>
        <v>40700818</v>
      </c>
      <c r="F8296" s="149" t="s">
        <v>16569</v>
      </c>
      <c r="G8296" s="149" t="s">
        <v>930</v>
      </c>
      <c r="H8296" s="149" t="s">
        <v>13321</v>
      </c>
      <c r="I8296" s="149" t="s">
        <v>10620</v>
      </c>
    </row>
    <row r="8297" spans="1:12" x14ac:dyDescent="0.2">
      <c r="A8297" s="149" t="s">
        <v>2920</v>
      </c>
      <c r="D8297" s="149" t="s">
        <v>10621</v>
      </c>
      <c r="E8297" s="149">
        <f t="shared" si="129"/>
        <v>40700819</v>
      </c>
      <c r="F8297" s="149" t="s">
        <v>16569</v>
      </c>
      <c r="G8297" s="149" t="s">
        <v>930</v>
      </c>
      <c r="H8297" s="149" t="s">
        <v>13321</v>
      </c>
      <c r="I8297" s="149" t="s">
        <v>10622</v>
      </c>
    </row>
    <row r="8298" spans="1:12" x14ac:dyDescent="0.2">
      <c r="A8298" s="149" t="s">
        <v>2920</v>
      </c>
      <c r="D8298" s="149" t="s">
        <v>10623</v>
      </c>
      <c r="E8298" s="149">
        <f t="shared" si="129"/>
        <v>40700820</v>
      </c>
      <c r="F8298" s="149" t="s">
        <v>16569</v>
      </c>
      <c r="G8298" s="149" t="s">
        <v>930</v>
      </c>
      <c r="H8298" s="149" t="s">
        <v>13321</v>
      </c>
      <c r="I8298" s="149" t="s">
        <v>10624</v>
      </c>
    </row>
    <row r="8299" spans="1:12" x14ac:dyDescent="0.2">
      <c r="A8299" s="149" t="s">
        <v>2920</v>
      </c>
      <c r="D8299" s="149" t="s">
        <v>10625</v>
      </c>
      <c r="E8299" s="149">
        <f t="shared" si="129"/>
        <v>40700897</v>
      </c>
      <c r="F8299" s="149" t="s">
        <v>16569</v>
      </c>
      <c r="G8299" s="149" t="s">
        <v>930</v>
      </c>
      <c r="H8299" s="149" t="s">
        <v>13321</v>
      </c>
      <c r="I8299" s="149" t="s">
        <v>10626</v>
      </c>
    </row>
    <row r="8300" spans="1:12" x14ac:dyDescent="0.2">
      <c r="A8300" s="149" t="s">
        <v>2920</v>
      </c>
      <c r="D8300" s="149" t="s">
        <v>10627</v>
      </c>
      <c r="E8300" s="149">
        <f t="shared" si="129"/>
        <v>40700898</v>
      </c>
      <c r="F8300" s="149" t="s">
        <v>16569</v>
      </c>
      <c r="G8300" s="149" t="s">
        <v>930</v>
      </c>
      <c r="H8300" s="149" t="s">
        <v>13321</v>
      </c>
      <c r="I8300" s="149" t="s">
        <v>10628</v>
      </c>
    </row>
    <row r="8301" spans="1:12" x14ac:dyDescent="0.2">
      <c r="A8301" s="149" t="s">
        <v>2920</v>
      </c>
      <c r="D8301" s="149" t="s">
        <v>10629</v>
      </c>
      <c r="E8301" s="149">
        <f t="shared" si="129"/>
        <v>40701601</v>
      </c>
      <c r="F8301" s="149" t="s">
        <v>16569</v>
      </c>
      <c r="G8301" s="149" t="s">
        <v>930</v>
      </c>
      <c r="H8301" s="149" t="s">
        <v>10630</v>
      </c>
      <c r="I8301" s="149" t="s">
        <v>10631</v>
      </c>
    </row>
    <row r="8302" spans="1:12" x14ac:dyDescent="0.2">
      <c r="A8302" s="149" t="s">
        <v>2920</v>
      </c>
      <c r="D8302" s="149" t="s">
        <v>10632</v>
      </c>
      <c r="E8302" s="149">
        <f t="shared" si="129"/>
        <v>40701602</v>
      </c>
      <c r="F8302" s="149" t="s">
        <v>16569</v>
      </c>
      <c r="G8302" s="149" t="s">
        <v>930</v>
      </c>
      <c r="H8302" s="149" t="s">
        <v>10630</v>
      </c>
      <c r="I8302" s="149" t="s">
        <v>10633</v>
      </c>
    </row>
    <row r="8303" spans="1:12" x14ac:dyDescent="0.2">
      <c r="A8303" s="149" t="s">
        <v>2920</v>
      </c>
      <c r="D8303" s="149" t="s">
        <v>10634</v>
      </c>
      <c r="E8303" s="149">
        <f t="shared" si="129"/>
        <v>40701603</v>
      </c>
      <c r="F8303" s="149" t="s">
        <v>16569</v>
      </c>
      <c r="G8303" s="149" t="s">
        <v>930</v>
      </c>
      <c r="H8303" s="149" t="s">
        <v>10630</v>
      </c>
      <c r="I8303" s="149" t="s">
        <v>10635</v>
      </c>
    </row>
    <row r="8304" spans="1:12" x14ac:dyDescent="0.2">
      <c r="A8304" s="149" t="s">
        <v>2920</v>
      </c>
      <c r="D8304" s="149" t="s">
        <v>10636</v>
      </c>
      <c r="E8304" s="149">
        <f t="shared" si="129"/>
        <v>40701604</v>
      </c>
      <c r="F8304" s="149" t="s">
        <v>16569</v>
      </c>
      <c r="G8304" s="149" t="s">
        <v>930</v>
      </c>
      <c r="H8304" s="149" t="s">
        <v>10630</v>
      </c>
      <c r="I8304" s="149" t="s">
        <v>10637</v>
      </c>
    </row>
    <row r="8305" spans="1:12" x14ac:dyDescent="0.2">
      <c r="A8305" s="149" t="s">
        <v>2920</v>
      </c>
      <c r="D8305" s="149" t="s">
        <v>10638</v>
      </c>
      <c r="E8305" s="149">
        <f t="shared" si="129"/>
        <v>40701605</v>
      </c>
      <c r="F8305" s="149" t="s">
        <v>16569</v>
      </c>
      <c r="G8305" s="149" t="s">
        <v>930</v>
      </c>
      <c r="H8305" s="149" t="s">
        <v>10630</v>
      </c>
      <c r="I8305" s="149" t="s">
        <v>15381</v>
      </c>
    </row>
    <row r="8306" spans="1:12" x14ac:dyDescent="0.2">
      <c r="A8306" s="149" t="s">
        <v>2920</v>
      </c>
      <c r="D8306" s="149" t="s">
        <v>15382</v>
      </c>
      <c r="E8306" s="149">
        <f t="shared" si="129"/>
        <v>40701606</v>
      </c>
      <c r="F8306" s="149" t="s">
        <v>16569</v>
      </c>
      <c r="G8306" s="149" t="s">
        <v>930</v>
      </c>
      <c r="H8306" s="149" t="s">
        <v>10630</v>
      </c>
      <c r="I8306" s="149" t="s">
        <v>15383</v>
      </c>
    </row>
    <row r="8307" spans="1:12" x14ac:dyDescent="0.2">
      <c r="A8307" s="149" t="s">
        <v>2920</v>
      </c>
      <c r="D8307" s="149" t="s">
        <v>15384</v>
      </c>
      <c r="E8307" s="149">
        <f t="shared" si="129"/>
        <v>40701607</v>
      </c>
      <c r="F8307" s="149" t="s">
        <v>16569</v>
      </c>
      <c r="G8307" s="149" t="s">
        <v>930</v>
      </c>
      <c r="H8307" s="149" t="s">
        <v>10630</v>
      </c>
      <c r="I8307" s="149" t="s">
        <v>15385</v>
      </c>
    </row>
    <row r="8308" spans="1:12" x14ac:dyDescent="0.2">
      <c r="A8308" s="149" t="s">
        <v>2920</v>
      </c>
      <c r="D8308" s="149" t="s">
        <v>15386</v>
      </c>
      <c r="E8308" s="149">
        <f t="shared" si="129"/>
        <v>40701608</v>
      </c>
      <c r="F8308" s="149" t="s">
        <v>16569</v>
      </c>
      <c r="G8308" s="149" t="s">
        <v>930</v>
      </c>
      <c r="H8308" s="149" t="s">
        <v>10630</v>
      </c>
      <c r="I8308" s="149" t="s">
        <v>15387</v>
      </c>
    </row>
    <row r="8309" spans="1:12" x14ac:dyDescent="0.2">
      <c r="A8309" s="149" t="s">
        <v>2920</v>
      </c>
      <c r="D8309" s="149" t="s">
        <v>15388</v>
      </c>
      <c r="E8309" s="149">
        <f t="shared" si="129"/>
        <v>40701609</v>
      </c>
      <c r="F8309" s="149" t="s">
        <v>16569</v>
      </c>
      <c r="G8309" s="149" t="s">
        <v>930</v>
      </c>
      <c r="H8309" s="149" t="s">
        <v>10630</v>
      </c>
      <c r="I8309" s="149" t="s">
        <v>15389</v>
      </c>
    </row>
    <row r="8310" spans="1:12" x14ac:dyDescent="0.2">
      <c r="A8310" s="149" t="s">
        <v>2920</v>
      </c>
      <c r="D8310" s="149" t="s">
        <v>15390</v>
      </c>
      <c r="E8310" s="149">
        <f t="shared" si="129"/>
        <v>40701610</v>
      </c>
      <c r="F8310" s="149" t="s">
        <v>16569</v>
      </c>
      <c r="G8310" s="149" t="s">
        <v>930</v>
      </c>
      <c r="H8310" s="149" t="s">
        <v>10630</v>
      </c>
      <c r="I8310" s="149" t="s">
        <v>15391</v>
      </c>
    </row>
    <row r="8311" spans="1:12" x14ac:dyDescent="0.2">
      <c r="A8311" s="149" t="s">
        <v>2920</v>
      </c>
      <c r="D8311" s="149" t="s">
        <v>15392</v>
      </c>
      <c r="E8311" s="149">
        <f t="shared" si="129"/>
        <v>40701611</v>
      </c>
      <c r="F8311" s="149" t="s">
        <v>16569</v>
      </c>
      <c r="G8311" s="149" t="s">
        <v>930</v>
      </c>
      <c r="H8311" s="149" t="s">
        <v>10630</v>
      </c>
      <c r="I8311" s="149" t="s">
        <v>15393</v>
      </c>
    </row>
    <row r="8312" spans="1:12" x14ac:dyDescent="0.2">
      <c r="A8312" s="149" t="s">
        <v>2920</v>
      </c>
      <c r="D8312" s="149" t="s">
        <v>15394</v>
      </c>
      <c r="E8312" s="149">
        <f t="shared" si="129"/>
        <v>40701612</v>
      </c>
      <c r="F8312" s="149" t="s">
        <v>16569</v>
      </c>
      <c r="G8312" s="149" t="s">
        <v>930</v>
      </c>
      <c r="H8312" s="149" t="s">
        <v>10630</v>
      </c>
      <c r="I8312" s="149" t="s">
        <v>15395</v>
      </c>
    </row>
    <row r="8313" spans="1:12" x14ac:dyDescent="0.2">
      <c r="A8313" s="149" t="s">
        <v>2920</v>
      </c>
      <c r="D8313" s="149" t="s">
        <v>15396</v>
      </c>
      <c r="E8313" s="149">
        <f t="shared" si="129"/>
        <v>40701613</v>
      </c>
      <c r="F8313" s="149" t="s">
        <v>16569</v>
      </c>
      <c r="G8313" s="149" t="s">
        <v>930</v>
      </c>
      <c r="H8313" s="149" t="s">
        <v>10630</v>
      </c>
      <c r="I8313" s="149" t="s">
        <v>15397</v>
      </c>
    </row>
    <row r="8314" spans="1:12" x14ac:dyDescent="0.2">
      <c r="A8314" s="149" t="s">
        <v>2920</v>
      </c>
      <c r="D8314" s="149" t="s">
        <v>15398</v>
      </c>
      <c r="E8314" s="149">
        <f t="shared" si="129"/>
        <v>40701614</v>
      </c>
      <c r="F8314" s="149" t="s">
        <v>16569</v>
      </c>
      <c r="G8314" s="149" t="s">
        <v>930</v>
      </c>
      <c r="H8314" s="149" t="s">
        <v>10630</v>
      </c>
      <c r="I8314" s="149" t="s">
        <v>15399</v>
      </c>
    </row>
    <row r="8315" spans="1:12" x14ac:dyDescent="0.2">
      <c r="A8315" s="149" t="s">
        <v>2920</v>
      </c>
      <c r="D8315" s="149" t="s">
        <v>15400</v>
      </c>
      <c r="E8315" s="149">
        <f t="shared" si="129"/>
        <v>40701615</v>
      </c>
      <c r="F8315" s="149" t="s">
        <v>16569</v>
      </c>
      <c r="G8315" s="149" t="s">
        <v>930</v>
      </c>
      <c r="H8315" s="149" t="s">
        <v>10630</v>
      </c>
      <c r="I8315" s="149" t="s">
        <v>15401</v>
      </c>
      <c r="K8315" s="151"/>
      <c r="L8315" s="149"/>
    </row>
    <row r="8316" spans="1:12" x14ac:dyDescent="0.2">
      <c r="A8316" s="149" t="s">
        <v>2920</v>
      </c>
      <c r="D8316" s="149" t="s">
        <v>15402</v>
      </c>
      <c r="E8316" s="149">
        <f t="shared" si="129"/>
        <v>40701616</v>
      </c>
      <c r="F8316" s="149" t="s">
        <v>16569</v>
      </c>
      <c r="G8316" s="149" t="s">
        <v>930</v>
      </c>
      <c r="H8316" s="149" t="s">
        <v>10630</v>
      </c>
      <c r="I8316" s="149" t="s">
        <v>15403</v>
      </c>
      <c r="K8316" s="151"/>
      <c r="L8316" s="149"/>
    </row>
    <row r="8317" spans="1:12" x14ac:dyDescent="0.2">
      <c r="A8317" s="149" t="s">
        <v>2920</v>
      </c>
      <c r="D8317" s="149" t="s">
        <v>15404</v>
      </c>
      <c r="E8317" s="149">
        <f t="shared" si="129"/>
        <v>40701697</v>
      </c>
      <c r="F8317" s="149" t="s">
        <v>16569</v>
      </c>
      <c r="G8317" s="149" t="s">
        <v>930</v>
      </c>
      <c r="H8317" s="149" t="s">
        <v>10630</v>
      </c>
      <c r="I8317" s="149" t="s">
        <v>15405</v>
      </c>
    </row>
    <row r="8318" spans="1:12" x14ac:dyDescent="0.2">
      <c r="A8318" s="149" t="s">
        <v>2920</v>
      </c>
      <c r="D8318" s="149" t="s">
        <v>15406</v>
      </c>
      <c r="E8318" s="149">
        <f t="shared" si="129"/>
        <v>40701698</v>
      </c>
      <c r="F8318" s="149" t="s">
        <v>16569</v>
      </c>
      <c r="G8318" s="149" t="s">
        <v>930</v>
      </c>
      <c r="H8318" s="149" t="s">
        <v>10630</v>
      </c>
      <c r="I8318" s="149" t="s">
        <v>15407</v>
      </c>
    </row>
    <row r="8319" spans="1:12" x14ac:dyDescent="0.2">
      <c r="A8319" s="149" t="s">
        <v>2920</v>
      </c>
      <c r="D8319" s="149" t="s">
        <v>15408</v>
      </c>
      <c r="E8319" s="149">
        <f t="shared" si="129"/>
        <v>40702001</v>
      </c>
      <c r="F8319" s="149" t="s">
        <v>16569</v>
      </c>
      <c r="G8319" s="149" t="s">
        <v>930</v>
      </c>
      <c r="H8319" s="149" t="s">
        <v>15409</v>
      </c>
      <c r="I8319" s="149" t="s">
        <v>15410</v>
      </c>
    </row>
    <row r="8320" spans="1:12" x14ac:dyDescent="0.2">
      <c r="A8320" s="149" t="s">
        <v>2920</v>
      </c>
      <c r="D8320" s="149" t="s">
        <v>15411</v>
      </c>
      <c r="E8320" s="149">
        <f t="shared" si="129"/>
        <v>40702002</v>
      </c>
      <c r="F8320" s="149" t="s">
        <v>16569</v>
      </c>
      <c r="G8320" s="149" t="s">
        <v>930</v>
      </c>
      <c r="H8320" s="149" t="s">
        <v>15409</v>
      </c>
      <c r="I8320" s="149" t="s">
        <v>15412</v>
      </c>
    </row>
    <row r="8321" spans="1:9" x14ac:dyDescent="0.2">
      <c r="A8321" s="149" t="s">
        <v>2920</v>
      </c>
      <c r="D8321" s="149" t="s">
        <v>15413</v>
      </c>
      <c r="E8321" s="149">
        <f t="shared" si="129"/>
        <v>40702003</v>
      </c>
      <c r="F8321" s="149" t="s">
        <v>16569</v>
      </c>
      <c r="G8321" s="149" t="s">
        <v>930</v>
      </c>
      <c r="H8321" s="149" t="s">
        <v>15409</v>
      </c>
      <c r="I8321" s="149" t="s">
        <v>15414</v>
      </c>
    </row>
    <row r="8322" spans="1:9" x14ac:dyDescent="0.2">
      <c r="A8322" s="149" t="s">
        <v>2920</v>
      </c>
      <c r="D8322" s="149" t="s">
        <v>15415</v>
      </c>
      <c r="E8322" s="149">
        <f t="shared" ref="E8322:E8385" si="130">VALUE(D8322)</f>
        <v>40702004</v>
      </c>
      <c r="F8322" s="149" t="s">
        <v>16569</v>
      </c>
      <c r="G8322" s="149" t="s">
        <v>930</v>
      </c>
      <c r="H8322" s="149" t="s">
        <v>15409</v>
      </c>
      <c r="I8322" s="149" t="s">
        <v>15416</v>
      </c>
    </row>
    <row r="8323" spans="1:9" x14ac:dyDescent="0.2">
      <c r="A8323" s="149" t="s">
        <v>2920</v>
      </c>
      <c r="D8323" s="149" t="s">
        <v>15417</v>
      </c>
      <c r="E8323" s="149">
        <f t="shared" si="130"/>
        <v>40702097</v>
      </c>
      <c r="F8323" s="149" t="s">
        <v>16569</v>
      </c>
      <c r="G8323" s="149" t="s">
        <v>930</v>
      </c>
      <c r="H8323" s="149" t="s">
        <v>15409</v>
      </c>
      <c r="I8323" s="149" t="s">
        <v>15418</v>
      </c>
    </row>
    <row r="8324" spans="1:9" x14ac:dyDescent="0.2">
      <c r="A8324" s="149" t="s">
        <v>2920</v>
      </c>
      <c r="D8324" s="149" t="s">
        <v>15419</v>
      </c>
      <c r="E8324" s="149">
        <f t="shared" si="130"/>
        <v>40702098</v>
      </c>
      <c r="F8324" s="149" t="s">
        <v>16569</v>
      </c>
      <c r="G8324" s="149" t="s">
        <v>930</v>
      </c>
      <c r="H8324" s="149" t="s">
        <v>15409</v>
      </c>
      <c r="I8324" s="149" t="s">
        <v>15420</v>
      </c>
    </row>
    <row r="8325" spans="1:9" x14ac:dyDescent="0.2">
      <c r="A8325" s="149" t="s">
        <v>2920</v>
      </c>
      <c r="D8325" s="149" t="s">
        <v>15421</v>
      </c>
      <c r="E8325" s="149">
        <f t="shared" si="130"/>
        <v>40702801</v>
      </c>
      <c r="F8325" s="149" t="s">
        <v>16569</v>
      </c>
      <c r="G8325" s="149" t="s">
        <v>930</v>
      </c>
      <c r="H8325" s="149" t="s">
        <v>15422</v>
      </c>
      <c r="I8325" s="149" t="s">
        <v>16558</v>
      </c>
    </row>
    <row r="8326" spans="1:9" x14ac:dyDescent="0.2">
      <c r="A8326" s="149" t="s">
        <v>2920</v>
      </c>
      <c r="D8326" s="149" t="s">
        <v>16559</v>
      </c>
      <c r="E8326" s="149">
        <f t="shared" si="130"/>
        <v>40702802</v>
      </c>
      <c r="F8326" s="149" t="s">
        <v>16569</v>
      </c>
      <c r="G8326" s="149" t="s">
        <v>930</v>
      </c>
      <c r="H8326" s="149" t="s">
        <v>15422</v>
      </c>
      <c r="I8326" s="149" t="s">
        <v>16560</v>
      </c>
    </row>
    <row r="8327" spans="1:9" x14ac:dyDescent="0.2">
      <c r="A8327" s="149" t="s">
        <v>2920</v>
      </c>
      <c r="D8327" s="149" t="s">
        <v>16561</v>
      </c>
      <c r="E8327" s="149">
        <f t="shared" si="130"/>
        <v>40703201</v>
      </c>
      <c r="F8327" s="149" t="s">
        <v>16569</v>
      </c>
      <c r="G8327" s="149" t="s">
        <v>930</v>
      </c>
      <c r="H8327" s="149" t="s">
        <v>16562</v>
      </c>
      <c r="I8327" s="149" t="s">
        <v>16563</v>
      </c>
    </row>
    <row r="8328" spans="1:9" x14ac:dyDescent="0.2">
      <c r="A8328" s="149" t="s">
        <v>2920</v>
      </c>
      <c r="D8328" s="149" t="s">
        <v>16564</v>
      </c>
      <c r="E8328" s="149">
        <f t="shared" si="130"/>
        <v>40703202</v>
      </c>
      <c r="F8328" s="149" t="s">
        <v>16569</v>
      </c>
      <c r="G8328" s="149" t="s">
        <v>930</v>
      </c>
      <c r="H8328" s="149" t="s">
        <v>16562</v>
      </c>
      <c r="I8328" s="149" t="s">
        <v>16565</v>
      </c>
    </row>
    <row r="8329" spans="1:9" x14ac:dyDescent="0.2">
      <c r="A8329" s="149" t="s">
        <v>2920</v>
      </c>
      <c r="D8329" s="149" t="s">
        <v>13413</v>
      </c>
      <c r="E8329" s="149">
        <f t="shared" si="130"/>
        <v>40703203</v>
      </c>
      <c r="F8329" s="149" t="s">
        <v>16569</v>
      </c>
      <c r="G8329" s="149" t="s">
        <v>930</v>
      </c>
      <c r="H8329" s="149" t="s">
        <v>16562</v>
      </c>
      <c r="I8329" s="149" t="s">
        <v>13414</v>
      </c>
    </row>
    <row r="8330" spans="1:9" x14ac:dyDescent="0.2">
      <c r="A8330" s="149" t="s">
        <v>2920</v>
      </c>
      <c r="D8330" s="149" t="s">
        <v>13415</v>
      </c>
      <c r="E8330" s="149">
        <f t="shared" si="130"/>
        <v>40703204</v>
      </c>
      <c r="F8330" s="149" t="s">
        <v>16569</v>
      </c>
      <c r="G8330" s="149" t="s">
        <v>930</v>
      </c>
      <c r="H8330" s="149" t="s">
        <v>16562</v>
      </c>
      <c r="I8330" s="149" t="s">
        <v>13416</v>
      </c>
    </row>
    <row r="8331" spans="1:9" x14ac:dyDescent="0.2">
      <c r="A8331" s="149" t="s">
        <v>2920</v>
      </c>
      <c r="D8331" s="149" t="s">
        <v>13417</v>
      </c>
      <c r="E8331" s="149">
        <f t="shared" si="130"/>
        <v>40703205</v>
      </c>
      <c r="F8331" s="149" t="s">
        <v>16569</v>
      </c>
      <c r="G8331" s="149" t="s">
        <v>930</v>
      </c>
      <c r="H8331" s="149" t="s">
        <v>16562</v>
      </c>
      <c r="I8331" s="149" t="s">
        <v>13418</v>
      </c>
    </row>
    <row r="8332" spans="1:9" x14ac:dyDescent="0.2">
      <c r="A8332" s="149" t="s">
        <v>2920</v>
      </c>
      <c r="D8332" s="149" t="s">
        <v>13419</v>
      </c>
      <c r="E8332" s="149">
        <f t="shared" si="130"/>
        <v>40703206</v>
      </c>
      <c r="F8332" s="149" t="s">
        <v>16569</v>
      </c>
      <c r="G8332" s="149" t="s">
        <v>930</v>
      </c>
      <c r="H8332" s="149" t="s">
        <v>16562</v>
      </c>
      <c r="I8332" s="149" t="s">
        <v>13420</v>
      </c>
    </row>
    <row r="8333" spans="1:9" x14ac:dyDescent="0.2">
      <c r="A8333" s="149" t="s">
        <v>2920</v>
      </c>
      <c r="D8333" s="149" t="s">
        <v>13421</v>
      </c>
      <c r="E8333" s="149">
        <f t="shared" si="130"/>
        <v>40703207</v>
      </c>
      <c r="F8333" s="149" t="s">
        <v>16569</v>
      </c>
      <c r="G8333" s="149" t="s">
        <v>930</v>
      </c>
      <c r="H8333" s="149" t="s">
        <v>16562</v>
      </c>
      <c r="I8333" s="149" t="s">
        <v>13422</v>
      </c>
    </row>
    <row r="8334" spans="1:9" x14ac:dyDescent="0.2">
      <c r="A8334" s="149" t="s">
        <v>2920</v>
      </c>
      <c r="D8334" s="149" t="s">
        <v>13423</v>
      </c>
      <c r="E8334" s="149">
        <f t="shared" si="130"/>
        <v>40703208</v>
      </c>
      <c r="F8334" s="149" t="s">
        <v>16569</v>
      </c>
      <c r="G8334" s="149" t="s">
        <v>930</v>
      </c>
      <c r="H8334" s="149" t="s">
        <v>16562</v>
      </c>
      <c r="I8334" s="149" t="s">
        <v>13424</v>
      </c>
    </row>
    <row r="8335" spans="1:9" x14ac:dyDescent="0.2">
      <c r="A8335" s="149" t="s">
        <v>2920</v>
      </c>
      <c r="D8335" s="149" t="s">
        <v>13425</v>
      </c>
      <c r="E8335" s="149">
        <f t="shared" si="130"/>
        <v>40703209</v>
      </c>
      <c r="F8335" s="149" t="s">
        <v>16569</v>
      </c>
      <c r="G8335" s="149" t="s">
        <v>930</v>
      </c>
      <c r="H8335" s="149" t="s">
        <v>16562</v>
      </c>
      <c r="I8335" s="149" t="s">
        <v>13426</v>
      </c>
    </row>
    <row r="8336" spans="1:9" x14ac:dyDescent="0.2">
      <c r="A8336" s="149" t="s">
        <v>2920</v>
      </c>
      <c r="D8336" s="149" t="s">
        <v>16141</v>
      </c>
      <c r="E8336" s="149">
        <f t="shared" si="130"/>
        <v>40703210</v>
      </c>
      <c r="F8336" s="149" t="s">
        <v>16569</v>
      </c>
      <c r="G8336" s="149" t="s">
        <v>930</v>
      </c>
      <c r="H8336" s="149" t="s">
        <v>16562</v>
      </c>
      <c r="I8336" s="149" t="s">
        <v>16142</v>
      </c>
    </row>
    <row r="8337" spans="1:9" x14ac:dyDescent="0.2">
      <c r="A8337" s="149" t="s">
        <v>2920</v>
      </c>
      <c r="D8337" s="149" t="s">
        <v>16143</v>
      </c>
      <c r="E8337" s="149">
        <f t="shared" si="130"/>
        <v>40703211</v>
      </c>
      <c r="F8337" s="149" t="s">
        <v>16569</v>
      </c>
      <c r="G8337" s="149" t="s">
        <v>930</v>
      </c>
      <c r="H8337" s="149" t="s">
        <v>16562</v>
      </c>
      <c r="I8337" s="149" t="s">
        <v>16144</v>
      </c>
    </row>
    <row r="8338" spans="1:9" x14ac:dyDescent="0.2">
      <c r="A8338" s="149" t="s">
        <v>2920</v>
      </c>
      <c r="D8338" s="149" t="s">
        <v>16145</v>
      </c>
      <c r="E8338" s="149">
        <f t="shared" si="130"/>
        <v>40703212</v>
      </c>
      <c r="F8338" s="149" t="s">
        <v>16569</v>
      </c>
      <c r="G8338" s="149" t="s">
        <v>930</v>
      </c>
      <c r="H8338" s="149" t="s">
        <v>16562</v>
      </c>
      <c r="I8338" s="149" t="s">
        <v>16146</v>
      </c>
    </row>
    <row r="8339" spans="1:9" x14ac:dyDescent="0.2">
      <c r="A8339" s="149" t="s">
        <v>2920</v>
      </c>
      <c r="D8339" s="149" t="s">
        <v>16147</v>
      </c>
      <c r="E8339" s="149">
        <f t="shared" si="130"/>
        <v>40703297</v>
      </c>
      <c r="F8339" s="149" t="s">
        <v>16569</v>
      </c>
      <c r="G8339" s="149" t="s">
        <v>930</v>
      </c>
      <c r="H8339" s="149" t="s">
        <v>16562</v>
      </c>
      <c r="I8339" s="149" t="s">
        <v>16148</v>
      </c>
    </row>
    <row r="8340" spans="1:9" x14ac:dyDescent="0.2">
      <c r="A8340" s="149" t="s">
        <v>2920</v>
      </c>
      <c r="D8340" s="149" t="s">
        <v>16149</v>
      </c>
      <c r="E8340" s="149">
        <f t="shared" si="130"/>
        <v>40703298</v>
      </c>
      <c r="F8340" s="149" t="s">
        <v>16569</v>
      </c>
      <c r="G8340" s="149" t="s">
        <v>930</v>
      </c>
      <c r="H8340" s="149" t="s">
        <v>16562</v>
      </c>
      <c r="I8340" s="149" t="s">
        <v>16150</v>
      </c>
    </row>
    <row r="8341" spans="1:9" x14ac:dyDescent="0.2">
      <c r="A8341" s="149" t="s">
        <v>2920</v>
      </c>
      <c r="D8341" s="149" t="s">
        <v>16151</v>
      </c>
      <c r="E8341" s="149">
        <f t="shared" si="130"/>
        <v>40703601</v>
      </c>
      <c r="F8341" s="149" t="s">
        <v>16569</v>
      </c>
      <c r="G8341" s="149" t="s">
        <v>930</v>
      </c>
      <c r="H8341" s="149" t="s">
        <v>16152</v>
      </c>
      <c r="I8341" s="149" t="s">
        <v>16153</v>
      </c>
    </row>
    <row r="8342" spans="1:9" x14ac:dyDescent="0.2">
      <c r="A8342" s="149" t="s">
        <v>2920</v>
      </c>
      <c r="D8342" s="149" t="s">
        <v>15715</v>
      </c>
      <c r="E8342" s="149">
        <f t="shared" si="130"/>
        <v>40703602</v>
      </c>
      <c r="F8342" s="149" t="s">
        <v>16569</v>
      </c>
      <c r="G8342" s="149" t="s">
        <v>930</v>
      </c>
      <c r="H8342" s="149" t="s">
        <v>16152</v>
      </c>
      <c r="I8342" s="149" t="s">
        <v>15716</v>
      </c>
    </row>
    <row r="8343" spans="1:9" x14ac:dyDescent="0.2">
      <c r="A8343" s="149" t="s">
        <v>2920</v>
      </c>
      <c r="D8343" s="149" t="s">
        <v>15717</v>
      </c>
      <c r="E8343" s="149">
        <f t="shared" si="130"/>
        <v>40703603</v>
      </c>
      <c r="F8343" s="149" t="s">
        <v>16569</v>
      </c>
      <c r="G8343" s="149" t="s">
        <v>930</v>
      </c>
      <c r="H8343" s="149" t="s">
        <v>16152</v>
      </c>
      <c r="I8343" s="149" t="s">
        <v>15718</v>
      </c>
    </row>
    <row r="8344" spans="1:9" x14ac:dyDescent="0.2">
      <c r="A8344" s="149" t="s">
        <v>2920</v>
      </c>
      <c r="D8344" s="149" t="s">
        <v>15719</v>
      </c>
      <c r="E8344" s="149">
        <f t="shared" si="130"/>
        <v>40703604</v>
      </c>
      <c r="F8344" s="149" t="s">
        <v>16569</v>
      </c>
      <c r="G8344" s="149" t="s">
        <v>930</v>
      </c>
      <c r="H8344" s="149" t="s">
        <v>16152</v>
      </c>
      <c r="I8344" s="149" t="s">
        <v>15720</v>
      </c>
    </row>
    <row r="8345" spans="1:9" x14ac:dyDescent="0.2">
      <c r="A8345" s="149" t="s">
        <v>2920</v>
      </c>
      <c r="D8345" s="149" t="s">
        <v>15721</v>
      </c>
      <c r="E8345" s="149">
        <f t="shared" si="130"/>
        <v>40703605</v>
      </c>
      <c r="F8345" s="149" t="s">
        <v>16569</v>
      </c>
      <c r="G8345" s="149" t="s">
        <v>930</v>
      </c>
      <c r="H8345" s="149" t="s">
        <v>16152</v>
      </c>
      <c r="I8345" s="149" t="s">
        <v>15722</v>
      </c>
    </row>
    <row r="8346" spans="1:9" x14ac:dyDescent="0.2">
      <c r="A8346" s="149" t="s">
        <v>2920</v>
      </c>
      <c r="D8346" s="149" t="s">
        <v>15723</v>
      </c>
      <c r="E8346" s="149">
        <f t="shared" si="130"/>
        <v>40703606</v>
      </c>
      <c r="F8346" s="149" t="s">
        <v>16569</v>
      </c>
      <c r="G8346" s="149" t="s">
        <v>930</v>
      </c>
      <c r="H8346" s="149" t="s">
        <v>16152</v>
      </c>
      <c r="I8346" s="149" t="s">
        <v>15724</v>
      </c>
    </row>
    <row r="8347" spans="1:9" x14ac:dyDescent="0.2">
      <c r="A8347" s="149" t="s">
        <v>2920</v>
      </c>
      <c r="D8347" s="149" t="s">
        <v>15725</v>
      </c>
      <c r="E8347" s="149">
        <f t="shared" si="130"/>
        <v>40703607</v>
      </c>
      <c r="F8347" s="149" t="s">
        <v>16569</v>
      </c>
      <c r="G8347" s="149" t="s">
        <v>930</v>
      </c>
      <c r="H8347" s="149" t="s">
        <v>16152</v>
      </c>
      <c r="I8347" s="149" t="s">
        <v>15726</v>
      </c>
    </row>
    <row r="8348" spans="1:9" x14ac:dyDescent="0.2">
      <c r="A8348" s="149" t="s">
        <v>2920</v>
      </c>
      <c r="D8348" s="149" t="s">
        <v>15727</v>
      </c>
      <c r="E8348" s="149">
        <f t="shared" si="130"/>
        <v>40703608</v>
      </c>
      <c r="F8348" s="149" t="s">
        <v>16569</v>
      </c>
      <c r="G8348" s="149" t="s">
        <v>930</v>
      </c>
      <c r="H8348" s="149" t="s">
        <v>16152</v>
      </c>
      <c r="I8348" s="149" t="s">
        <v>15728</v>
      </c>
    </row>
    <row r="8349" spans="1:9" x14ac:dyDescent="0.2">
      <c r="A8349" s="149" t="s">
        <v>2920</v>
      </c>
      <c r="D8349" s="149" t="s">
        <v>15729</v>
      </c>
      <c r="E8349" s="149">
        <f t="shared" si="130"/>
        <v>40703609</v>
      </c>
      <c r="F8349" s="149" t="s">
        <v>16569</v>
      </c>
      <c r="G8349" s="149" t="s">
        <v>930</v>
      </c>
      <c r="H8349" s="149" t="s">
        <v>16152</v>
      </c>
      <c r="I8349" s="149" t="s">
        <v>15730</v>
      </c>
    </row>
    <row r="8350" spans="1:9" x14ac:dyDescent="0.2">
      <c r="A8350" s="149" t="s">
        <v>2920</v>
      </c>
      <c r="D8350" s="149" t="s">
        <v>15731</v>
      </c>
      <c r="E8350" s="149">
        <f t="shared" si="130"/>
        <v>40703610</v>
      </c>
      <c r="F8350" s="149" t="s">
        <v>16569</v>
      </c>
      <c r="G8350" s="149" t="s">
        <v>930</v>
      </c>
      <c r="H8350" s="149" t="s">
        <v>16152</v>
      </c>
      <c r="I8350" s="149" t="s">
        <v>15732</v>
      </c>
    </row>
    <row r="8351" spans="1:9" x14ac:dyDescent="0.2">
      <c r="A8351" s="149" t="s">
        <v>2920</v>
      </c>
      <c r="D8351" s="149" t="s">
        <v>15733</v>
      </c>
      <c r="E8351" s="149">
        <f t="shared" si="130"/>
        <v>40703611</v>
      </c>
      <c r="F8351" s="149" t="s">
        <v>16569</v>
      </c>
      <c r="G8351" s="149" t="s">
        <v>930</v>
      </c>
      <c r="H8351" s="149" t="s">
        <v>16152</v>
      </c>
      <c r="I8351" s="149" t="s">
        <v>15734</v>
      </c>
    </row>
    <row r="8352" spans="1:9" x14ac:dyDescent="0.2">
      <c r="A8352" s="149" t="s">
        <v>2920</v>
      </c>
      <c r="D8352" s="149" t="s">
        <v>15735</v>
      </c>
      <c r="E8352" s="149">
        <f t="shared" si="130"/>
        <v>40703612</v>
      </c>
      <c r="F8352" s="149" t="s">
        <v>16569</v>
      </c>
      <c r="G8352" s="149" t="s">
        <v>930</v>
      </c>
      <c r="H8352" s="149" t="s">
        <v>16152</v>
      </c>
      <c r="I8352" s="149" t="s">
        <v>15736</v>
      </c>
    </row>
    <row r="8353" spans="1:9" x14ac:dyDescent="0.2">
      <c r="A8353" s="149" t="s">
        <v>2920</v>
      </c>
      <c r="D8353" s="149" t="s">
        <v>15737</v>
      </c>
      <c r="E8353" s="149">
        <f t="shared" si="130"/>
        <v>40703613</v>
      </c>
      <c r="F8353" s="149" t="s">
        <v>16569</v>
      </c>
      <c r="G8353" s="149" t="s">
        <v>930</v>
      </c>
      <c r="H8353" s="149" t="s">
        <v>16152</v>
      </c>
      <c r="I8353" s="149" t="s">
        <v>15738</v>
      </c>
    </row>
    <row r="8354" spans="1:9" x14ac:dyDescent="0.2">
      <c r="A8354" s="149" t="s">
        <v>2920</v>
      </c>
      <c r="D8354" s="149" t="s">
        <v>15739</v>
      </c>
      <c r="E8354" s="149">
        <f t="shared" si="130"/>
        <v>40703614</v>
      </c>
      <c r="F8354" s="149" t="s">
        <v>16569</v>
      </c>
      <c r="G8354" s="149" t="s">
        <v>930</v>
      </c>
      <c r="H8354" s="149" t="s">
        <v>16152</v>
      </c>
      <c r="I8354" s="149" t="s">
        <v>15740</v>
      </c>
    </row>
    <row r="8355" spans="1:9" x14ac:dyDescent="0.2">
      <c r="A8355" s="149" t="s">
        <v>2920</v>
      </c>
      <c r="D8355" s="149" t="s">
        <v>15741</v>
      </c>
      <c r="E8355" s="149">
        <f t="shared" si="130"/>
        <v>40703615</v>
      </c>
      <c r="F8355" s="149" t="s">
        <v>16569</v>
      </c>
      <c r="G8355" s="149" t="s">
        <v>930</v>
      </c>
      <c r="H8355" s="149" t="s">
        <v>16152</v>
      </c>
      <c r="I8355" s="149" t="s">
        <v>15742</v>
      </c>
    </row>
    <row r="8356" spans="1:9" x14ac:dyDescent="0.2">
      <c r="A8356" s="149" t="s">
        <v>2920</v>
      </c>
      <c r="D8356" s="149" t="s">
        <v>15743</v>
      </c>
      <c r="E8356" s="149">
        <f t="shared" si="130"/>
        <v>40703616</v>
      </c>
      <c r="F8356" s="149" t="s">
        <v>16569</v>
      </c>
      <c r="G8356" s="149" t="s">
        <v>930</v>
      </c>
      <c r="H8356" s="149" t="s">
        <v>16152</v>
      </c>
      <c r="I8356" s="149" t="s">
        <v>15744</v>
      </c>
    </row>
    <row r="8357" spans="1:9" x14ac:dyDescent="0.2">
      <c r="A8357" s="149" t="s">
        <v>2920</v>
      </c>
      <c r="D8357" s="149" t="s">
        <v>15745</v>
      </c>
      <c r="E8357" s="149">
        <f t="shared" si="130"/>
        <v>40703617</v>
      </c>
      <c r="F8357" s="149" t="s">
        <v>16569</v>
      </c>
      <c r="G8357" s="149" t="s">
        <v>930</v>
      </c>
      <c r="H8357" s="149" t="s">
        <v>16152</v>
      </c>
      <c r="I8357" s="149" t="s">
        <v>15746</v>
      </c>
    </row>
    <row r="8358" spans="1:9" x14ac:dyDescent="0.2">
      <c r="A8358" s="149" t="s">
        <v>2920</v>
      </c>
      <c r="D8358" s="149" t="s">
        <v>15747</v>
      </c>
      <c r="E8358" s="149">
        <f t="shared" si="130"/>
        <v>40703618</v>
      </c>
      <c r="F8358" s="149" t="s">
        <v>16569</v>
      </c>
      <c r="G8358" s="149" t="s">
        <v>930</v>
      </c>
      <c r="H8358" s="149" t="s">
        <v>16152</v>
      </c>
      <c r="I8358" s="149" t="s">
        <v>15748</v>
      </c>
    </row>
    <row r="8359" spans="1:9" x14ac:dyDescent="0.2">
      <c r="A8359" s="149" t="s">
        <v>2920</v>
      </c>
      <c r="D8359" s="149" t="s">
        <v>15749</v>
      </c>
      <c r="E8359" s="149">
        <f t="shared" si="130"/>
        <v>40703619</v>
      </c>
      <c r="F8359" s="149" t="s">
        <v>16569</v>
      </c>
      <c r="G8359" s="149" t="s">
        <v>930</v>
      </c>
      <c r="H8359" s="149" t="s">
        <v>16152</v>
      </c>
      <c r="I8359" s="149" t="s">
        <v>15750</v>
      </c>
    </row>
    <row r="8360" spans="1:9" x14ac:dyDescent="0.2">
      <c r="A8360" s="149" t="s">
        <v>2920</v>
      </c>
      <c r="D8360" s="149" t="s">
        <v>15751</v>
      </c>
      <c r="E8360" s="149">
        <f t="shared" si="130"/>
        <v>40703620</v>
      </c>
      <c r="F8360" s="149" t="s">
        <v>16569</v>
      </c>
      <c r="G8360" s="149" t="s">
        <v>930</v>
      </c>
      <c r="H8360" s="149" t="s">
        <v>16152</v>
      </c>
      <c r="I8360" s="149" t="s">
        <v>15752</v>
      </c>
    </row>
    <row r="8361" spans="1:9" x14ac:dyDescent="0.2">
      <c r="A8361" s="149" t="s">
        <v>2920</v>
      </c>
      <c r="D8361" s="149" t="s">
        <v>15753</v>
      </c>
      <c r="E8361" s="149">
        <f t="shared" si="130"/>
        <v>40703621</v>
      </c>
      <c r="F8361" s="149" t="s">
        <v>16569</v>
      </c>
      <c r="G8361" s="149" t="s">
        <v>930</v>
      </c>
      <c r="H8361" s="149" t="s">
        <v>16152</v>
      </c>
      <c r="I8361" s="149" t="s">
        <v>15754</v>
      </c>
    </row>
    <row r="8362" spans="1:9" x14ac:dyDescent="0.2">
      <c r="A8362" s="149" t="s">
        <v>2920</v>
      </c>
      <c r="D8362" s="149" t="s">
        <v>15755</v>
      </c>
      <c r="E8362" s="149">
        <f t="shared" si="130"/>
        <v>40703622</v>
      </c>
      <c r="F8362" s="149" t="s">
        <v>16569</v>
      </c>
      <c r="G8362" s="149" t="s">
        <v>930</v>
      </c>
      <c r="H8362" s="149" t="s">
        <v>16152</v>
      </c>
      <c r="I8362" s="149" t="s">
        <v>15756</v>
      </c>
    </row>
    <row r="8363" spans="1:9" x14ac:dyDescent="0.2">
      <c r="A8363" s="149" t="s">
        <v>2920</v>
      </c>
      <c r="D8363" s="149" t="s">
        <v>15757</v>
      </c>
      <c r="E8363" s="149">
        <f t="shared" si="130"/>
        <v>40703623</v>
      </c>
      <c r="F8363" s="149" t="s">
        <v>16569</v>
      </c>
      <c r="G8363" s="149" t="s">
        <v>930</v>
      </c>
      <c r="H8363" s="149" t="s">
        <v>16152</v>
      </c>
      <c r="I8363" s="149" t="s">
        <v>15758</v>
      </c>
    </row>
    <row r="8364" spans="1:9" x14ac:dyDescent="0.2">
      <c r="A8364" s="149" t="s">
        <v>2920</v>
      </c>
      <c r="D8364" s="149" t="s">
        <v>15759</v>
      </c>
      <c r="E8364" s="149">
        <f t="shared" si="130"/>
        <v>40703624</v>
      </c>
      <c r="F8364" s="149" t="s">
        <v>16569</v>
      </c>
      <c r="G8364" s="149" t="s">
        <v>930</v>
      </c>
      <c r="H8364" s="149" t="s">
        <v>16152</v>
      </c>
      <c r="I8364" s="149" t="s">
        <v>15760</v>
      </c>
    </row>
    <row r="8365" spans="1:9" x14ac:dyDescent="0.2">
      <c r="A8365" s="149" t="s">
        <v>2920</v>
      </c>
      <c r="D8365" s="149" t="s">
        <v>15761</v>
      </c>
      <c r="E8365" s="149">
        <f t="shared" si="130"/>
        <v>40703625</v>
      </c>
      <c r="F8365" s="149" t="s">
        <v>16569</v>
      </c>
      <c r="G8365" s="149" t="s">
        <v>930</v>
      </c>
      <c r="H8365" s="149" t="s">
        <v>16152</v>
      </c>
      <c r="I8365" s="149" t="s">
        <v>15762</v>
      </c>
    </row>
    <row r="8366" spans="1:9" x14ac:dyDescent="0.2">
      <c r="A8366" s="149" t="s">
        <v>2920</v>
      </c>
      <c r="D8366" s="149" t="s">
        <v>15763</v>
      </c>
      <c r="E8366" s="149">
        <f t="shared" si="130"/>
        <v>40703626</v>
      </c>
      <c r="F8366" s="149" t="s">
        <v>16569</v>
      </c>
      <c r="G8366" s="149" t="s">
        <v>930</v>
      </c>
      <c r="H8366" s="149" t="s">
        <v>16152</v>
      </c>
      <c r="I8366" s="149" t="s">
        <v>15764</v>
      </c>
    </row>
    <row r="8367" spans="1:9" x14ac:dyDescent="0.2">
      <c r="A8367" s="149" t="s">
        <v>2920</v>
      </c>
      <c r="D8367" s="149" t="s">
        <v>15765</v>
      </c>
      <c r="E8367" s="149">
        <f t="shared" si="130"/>
        <v>40703697</v>
      </c>
      <c r="F8367" s="149" t="s">
        <v>16569</v>
      </c>
      <c r="G8367" s="149" t="s">
        <v>930</v>
      </c>
      <c r="H8367" s="149" t="s">
        <v>16152</v>
      </c>
      <c r="I8367" s="149" t="s">
        <v>15766</v>
      </c>
    </row>
    <row r="8368" spans="1:9" x14ac:dyDescent="0.2">
      <c r="A8368" s="149" t="s">
        <v>2920</v>
      </c>
      <c r="D8368" s="149" t="s">
        <v>15767</v>
      </c>
      <c r="E8368" s="149">
        <f t="shared" si="130"/>
        <v>40703698</v>
      </c>
      <c r="F8368" s="149" t="s">
        <v>16569</v>
      </c>
      <c r="G8368" s="149" t="s">
        <v>930</v>
      </c>
      <c r="H8368" s="149" t="s">
        <v>16152</v>
      </c>
      <c r="I8368" s="149" t="s">
        <v>15768</v>
      </c>
    </row>
    <row r="8369" spans="1:9" x14ac:dyDescent="0.2">
      <c r="A8369" s="149" t="s">
        <v>2920</v>
      </c>
      <c r="D8369" s="149" t="s">
        <v>15769</v>
      </c>
      <c r="E8369" s="149">
        <f t="shared" si="130"/>
        <v>40704001</v>
      </c>
      <c r="F8369" s="149" t="s">
        <v>16569</v>
      </c>
      <c r="G8369" s="149" t="s">
        <v>930</v>
      </c>
      <c r="H8369" s="149" t="s">
        <v>15770</v>
      </c>
      <c r="I8369" s="149" t="s">
        <v>15771</v>
      </c>
    </row>
    <row r="8370" spans="1:9" x14ac:dyDescent="0.2">
      <c r="A8370" s="149" t="s">
        <v>2920</v>
      </c>
      <c r="D8370" s="149" t="s">
        <v>15772</v>
      </c>
      <c r="E8370" s="149">
        <f t="shared" si="130"/>
        <v>40704002</v>
      </c>
      <c r="F8370" s="149" t="s">
        <v>16569</v>
      </c>
      <c r="G8370" s="149" t="s">
        <v>930</v>
      </c>
      <c r="H8370" s="149" t="s">
        <v>15770</v>
      </c>
      <c r="I8370" s="149" t="s">
        <v>15773</v>
      </c>
    </row>
    <row r="8371" spans="1:9" x14ac:dyDescent="0.2">
      <c r="A8371" s="149" t="s">
        <v>2920</v>
      </c>
      <c r="D8371" s="149" t="s">
        <v>15774</v>
      </c>
      <c r="E8371" s="149">
        <f t="shared" si="130"/>
        <v>40704003</v>
      </c>
      <c r="F8371" s="149" t="s">
        <v>16569</v>
      </c>
      <c r="G8371" s="149" t="s">
        <v>930</v>
      </c>
      <c r="H8371" s="149" t="s">
        <v>15770</v>
      </c>
      <c r="I8371" s="149" t="s">
        <v>15775</v>
      </c>
    </row>
    <row r="8372" spans="1:9" x14ac:dyDescent="0.2">
      <c r="A8372" s="149" t="s">
        <v>2920</v>
      </c>
      <c r="D8372" s="149" t="s">
        <v>15776</v>
      </c>
      <c r="E8372" s="149">
        <f t="shared" si="130"/>
        <v>40704004</v>
      </c>
      <c r="F8372" s="149" t="s">
        <v>16569</v>
      </c>
      <c r="G8372" s="149" t="s">
        <v>930</v>
      </c>
      <c r="H8372" s="149" t="s">
        <v>15770</v>
      </c>
      <c r="I8372" s="149" t="s">
        <v>15777</v>
      </c>
    </row>
    <row r="8373" spans="1:9" x14ac:dyDescent="0.2">
      <c r="A8373" s="149" t="s">
        <v>2920</v>
      </c>
      <c r="D8373" s="149" t="s">
        <v>15778</v>
      </c>
      <c r="E8373" s="149">
        <f t="shared" si="130"/>
        <v>40704005</v>
      </c>
      <c r="F8373" s="149" t="s">
        <v>16569</v>
      </c>
      <c r="G8373" s="149" t="s">
        <v>930</v>
      </c>
      <c r="H8373" s="149" t="s">
        <v>15770</v>
      </c>
      <c r="I8373" s="149" t="s">
        <v>15779</v>
      </c>
    </row>
    <row r="8374" spans="1:9" x14ac:dyDescent="0.2">
      <c r="A8374" s="149" t="s">
        <v>2920</v>
      </c>
      <c r="D8374" s="149" t="s">
        <v>15780</v>
      </c>
      <c r="E8374" s="149">
        <f t="shared" si="130"/>
        <v>40704006</v>
      </c>
      <c r="F8374" s="149" t="s">
        <v>16569</v>
      </c>
      <c r="G8374" s="149" t="s">
        <v>930</v>
      </c>
      <c r="H8374" s="149" t="s">
        <v>15770</v>
      </c>
      <c r="I8374" s="149" t="s">
        <v>15781</v>
      </c>
    </row>
    <row r="8375" spans="1:9" x14ac:dyDescent="0.2">
      <c r="A8375" s="149" t="s">
        <v>2920</v>
      </c>
      <c r="D8375" s="149" t="s">
        <v>15782</v>
      </c>
      <c r="E8375" s="149">
        <f t="shared" si="130"/>
        <v>40704007</v>
      </c>
      <c r="F8375" s="149" t="s">
        <v>16569</v>
      </c>
      <c r="G8375" s="149" t="s">
        <v>930</v>
      </c>
      <c r="H8375" s="149" t="s">
        <v>15770</v>
      </c>
      <c r="I8375" s="149" t="s">
        <v>15783</v>
      </c>
    </row>
    <row r="8376" spans="1:9" x14ac:dyDescent="0.2">
      <c r="A8376" s="149" t="s">
        <v>2920</v>
      </c>
      <c r="D8376" s="149" t="s">
        <v>15784</v>
      </c>
      <c r="E8376" s="149">
        <f t="shared" si="130"/>
        <v>40704008</v>
      </c>
      <c r="F8376" s="149" t="s">
        <v>16569</v>
      </c>
      <c r="G8376" s="149" t="s">
        <v>930</v>
      </c>
      <c r="H8376" s="149" t="s">
        <v>15770</v>
      </c>
      <c r="I8376" s="149" t="s">
        <v>15785</v>
      </c>
    </row>
    <row r="8377" spans="1:9" x14ac:dyDescent="0.2">
      <c r="A8377" s="149" t="s">
        <v>2920</v>
      </c>
      <c r="D8377" s="149" t="s">
        <v>15786</v>
      </c>
      <c r="E8377" s="149">
        <f t="shared" si="130"/>
        <v>40704009</v>
      </c>
      <c r="F8377" s="149" t="s">
        <v>16569</v>
      </c>
      <c r="G8377" s="149" t="s">
        <v>930</v>
      </c>
      <c r="H8377" s="149" t="s">
        <v>15770</v>
      </c>
      <c r="I8377" s="149" t="s">
        <v>15787</v>
      </c>
    </row>
    <row r="8378" spans="1:9" x14ac:dyDescent="0.2">
      <c r="A8378" s="149" t="s">
        <v>2920</v>
      </c>
      <c r="D8378" s="149" t="s">
        <v>15788</v>
      </c>
      <c r="E8378" s="149">
        <f t="shared" si="130"/>
        <v>40704010</v>
      </c>
      <c r="F8378" s="149" t="s">
        <v>16569</v>
      </c>
      <c r="G8378" s="149" t="s">
        <v>930</v>
      </c>
      <c r="H8378" s="149" t="s">
        <v>15770</v>
      </c>
      <c r="I8378" s="149" t="s">
        <v>15789</v>
      </c>
    </row>
    <row r="8379" spans="1:9" x14ac:dyDescent="0.2">
      <c r="A8379" s="149" t="s">
        <v>2920</v>
      </c>
      <c r="D8379" s="149" t="s">
        <v>15790</v>
      </c>
      <c r="E8379" s="149">
        <f t="shared" si="130"/>
        <v>40704011</v>
      </c>
      <c r="F8379" s="149" t="s">
        <v>16569</v>
      </c>
      <c r="G8379" s="149" t="s">
        <v>930</v>
      </c>
      <c r="H8379" s="149" t="s">
        <v>15770</v>
      </c>
      <c r="I8379" s="149" t="s">
        <v>15791</v>
      </c>
    </row>
    <row r="8380" spans="1:9" x14ac:dyDescent="0.2">
      <c r="A8380" s="149" t="s">
        <v>2920</v>
      </c>
      <c r="D8380" s="149" t="s">
        <v>15792</v>
      </c>
      <c r="E8380" s="149">
        <f t="shared" si="130"/>
        <v>40704012</v>
      </c>
      <c r="F8380" s="149" t="s">
        <v>16569</v>
      </c>
      <c r="G8380" s="149" t="s">
        <v>930</v>
      </c>
      <c r="H8380" s="149" t="s">
        <v>15770</v>
      </c>
      <c r="I8380" s="149" t="s">
        <v>15793</v>
      </c>
    </row>
    <row r="8381" spans="1:9" x14ac:dyDescent="0.2">
      <c r="A8381" s="149" t="s">
        <v>2920</v>
      </c>
      <c r="D8381" s="149" t="s">
        <v>15794</v>
      </c>
      <c r="E8381" s="149">
        <f t="shared" si="130"/>
        <v>40704097</v>
      </c>
      <c r="F8381" s="149" t="s">
        <v>16569</v>
      </c>
      <c r="G8381" s="149" t="s">
        <v>930</v>
      </c>
      <c r="H8381" s="149" t="s">
        <v>15770</v>
      </c>
      <c r="I8381" s="149" t="s">
        <v>15795</v>
      </c>
    </row>
    <row r="8382" spans="1:9" x14ac:dyDescent="0.2">
      <c r="A8382" s="149" t="s">
        <v>2920</v>
      </c>
      <c r="D8382" s="149" t="s">
        <v>15796</v>
      </c>
      <c r="E8382" s="149">
        <f t="shared" si="130"/>
        <v>40704098</v>
      </c>
      <c r="F8382" s="149" t="s">
        <v>16569</v>
      </c>
      <c r="G8382" s="149" t="s">
        <v>930</v>
      </c>
      <c r="H8382" s="149" t="s">
        <v>15770</v>
      </c>
      <c r="I8382" s="149" t="s">
        <v>15797</v>
      </c>
    </row>
    <row r="8383" spans="1:9" x14ac:dyDescent="0.2">
      <c r="A8383" s="149" t="s">
        <v>2920</v>
      </c>
      <c r="D8383" s="149" t="s">
        <v>15798</v>
      </c>
      <c r="E8383" s="149">
        <f t="shared" si="130"/>
        <v>40704099</v>
      </c>
      <c r="F8383" s="149" t="s">
        <v>16569</v>
      </c>
      <c r="G8383" s="149" t="s">
        <v>930</v>
      </c>
      <c r="H8383" s="149" t="s">
        <v>15770</v>
      </c>
      <c r="I8383" s="149" t="s">
        <v>15795</v>
      </c>
    </row>
    <row r="8384" spans="1:9" x14ac:dyDescent="0.2">
      <c r="A8384" s="149" t="s">
        <v>2920</v>
      </c>
      <c r="D8384" s="149" t="s">
        <v>15799</v>
      </c>
      <c r="E8384" s="149">
        <f t="shared" si="130"/>
        <v>40704401</v>
      </c>
      <c r="F8384" s="149" t="s">
        <v>16569</v>
      </c>
      <c r="G8384" s="149" t="s">
        <v>930</v>
      </c>
      <c r="H8384" s="149" t="s">
        <v>15800</v>
      </c>
      <c r="I8384" s="149" t="s">
        <v>15801</v>
      </c>
    </row>
    <row r="8385" spans="1:9" x14ac:dyDescent="0.2">
      <c r="A8385" s="149" t="s">
        <v>2920</v>
      </c>
      <c r="D8385" s="149" t="s">
        <v>15802</v>
      </c>
      <c r="E8385" s="149">
        <f t="shared" si="130"/>
        <v>40704402</v>
      </c>
      <c r="F8385" s="149" t="s">
        <v>16569</v>
      </c>
      <c r="G8385" s="149" t="s">
        <v>930</v>
      </c>
      <c r="H8385" s="149" t="s">
        <v>15800</v>
      </c>
      <c r="I8385" s="149" t="s">
        <v>15803</v>
      </c>
    </row>
    <row r="8386" spans="1:9" x14ac:dyDescent="0.2">
      <c r="A8386" s="149" t="s">
        <v>2920</v>
      </c>
      <c r="D8386" s="149" t="s">
        <v>15804</v>
      </c>
      <c r="E8386" s="149">
        <f t="shared" ref="E8386:E8449" si="131">VALUE(D8386)</f>
        <v>40704403</v>
      </c>
      <c r="F8386" s="149" t="s">
        <v>16569</v>
      </c>
      <c r="G8386" s="149" t="s">
        <v>930</v>
      </c>
      <c r="H8386" s="149" t="s">
        <v>15800</v>
      </c>
      <c r="I8386" s="149" t="s">
        <v>15805</v>
      </c>
    </row>
    <row r="8387" spans="1:9" x14ac:dyDescent="0.2">
      <c r="A8387" s="149" t="s">
        <v>2920</v>
      </c>
      <c r="D8387" s="149" t="s">
        <v>15806</v>
      </c>
      <c r="E8387" s="149">
        <f t="shared" si="131"/>
        <v>40704404</v>
      </c>
      <c r="F8387" s="149" t="s">
        <v>16569</v>
      </c>
      <c r="G8387" s="149" t="s">
        <v>930</v>
      </c>
      <c r="H8387" s="149" t="s">
        <v>15800</v>
      </c>
      <c r="I8387" s="149" t="s">
        <v>15807</v>
      </c>
    </row>
    <row r="8388" spans="1:9" x14ac:dyDescent="0.2">
      <c r="A8388" s="149" t="s">
        <v>2920</v>
      </c>
      <c r="D8388" s="149" t="s">
        <v>15808</v>
      </c>
      <c r="E8388" s="149">
        <f t="shared" si="131"/>
        <v>40704405</v>
      </c>
      <c r="F8388" s="149" t="s">
        <v>16569</v>
      </c>
      <c r="G8388" s="149" t="s">
        <v>930</v>
      </c>
      <c r="H8388" s="149" t="s">
        <v>15800</v>
      </c>
      <c r="I8388" s="149" t="s">
        <v>15809</v>
      </c>
    </row>
    <row r="8389" spans="1:9" x14ac:dyDescent="0.2">
      <c r="A8389" s="149" t="s">
        <v>2920</v>
      </c>
      <c r="D8389" s="149" t="s">
        <v>15810</v>
      </c>
      <c r="E8389" s="149">
        <f t="shared" si="131"/>
        <v>40704406</v>
      </c>
      <c r="F8389" s="149" t="s">
        <v>16569</v>
      </c>
      <c r="G8389" s="149" t="s">
        <v>930</v>
      </c>
      <c r="H8389" s="149" t="s">
        <v>15800</v>
      </c>
      <c r="I8389" s="149" t="s">
        <v>15811</v>
      </c>
    </row>
    <row r="8390" spans="1:9" x14ac:dyDescent="0.2">
      <c r="A8390" s="149" t="s">
        <v>2920</v>
      </c>
      <c r="D8390" s="149" t="s">
        <v>15812</v>
      </c>
      <c r="E8390" s="149">
        <f t="shared" si="131"/>
        <v>40704407</v>
      </c>
      <c r="F8390" s="149" t="s">
        <v>16569</v>
      </c>
      <c r="G8390" s="149" t="s">
        <v>930</v>
      </c>
      <c r="H8390" s="149" t="s">
        <v>15800</v>
      </c>
      <c r="I8390" s="149" t="s">
        <v>15813</v>
      </c>
    </row>
    <row r="8391" spans="1:9" x14ac:dyDescent="0.2">
      <c r="A8391" s="149" t="s">
        <v>2920</v>
      </c>
      <c r="D8391" s="149" t="s">
        <v>15814</v>
      </c>
      <c r="E8391" s="149">
        <f t="shared" si="131"/>
        <v>40704408</v>
      </c>
      <c r="F8391" s="149" t="s">
        <v>16569</v>
      </c>
      <c r="G8391" s="149" t="s">
        <v>930</v>
      </c>
      <c r="H8391" s="149" t="s">
        <v>15800</v>
      </c>
      <c r="I8391" s="149" t="s">
        <v>15815</v>
      </c>
    </row>
    <row r="8392" spans="1:9" x14ac:dyDescent="0.2">
      <c r="A8392" s="149" t="s">
        <v>2920</v>
      </c>
      <c r="D8392" s="149" t="s">
        <v>15816</v>
      </c>
      <c r="E8392" s="149">
        <f t="shared" si="131"/>
        <v>40704409</v>
      </c>
      <c r="F8392" s="149" t="s">
        <v>16569</v>
      </c>
      <c r="G8392" s="149" t="s">
        <v>930</v>
      </c>
      <c r="H8392" s="149" t="s">
        <v>15800</v>
      </c>
      <c r="I8392" s="149" t="s">
        <v>15817</v>
      </c>
    </row>
    <row r="8393" spans="1:9" x14ac:dyDescent="0.2">
      <c r="A8393" s="149" t="s">
        <v>2920</v>
      </c>
      <c r="D8393" s="149" t="s">
        <v>15818</v>
      </c>
      <c r="E8393" s="149">
        <f t="shared" si="131"/>
        <v>40704410</v>
      </c>
      <c r="F8393" s="149" t="s">
        <v>16569</v>
      </c>
      <c r="G8393" s="149" t="s">
        <v>930</v>
      </c>
      <c r="H8393" s="149" t="s">
        <v>15800</v>
      </c>
      <c r="I8393" s="149" t="s">
        <v>15819</v>
      </c>
    </row>
    <row r="8394" spans="1:9" x14ac:dyDescent="0.2">
      <c r="A8394" s="149" t="s">
        <v>2920</v>
      </c>
      <c r="D8394" s="149" t="s">
        <v>15820</v>
      </c>
      <c r="E8394" s="149">
        <f t="shared" si="131"/>
        <v>40704411</v>
      </c>
      <c r="F8394" s="149" t="s">
        <v>16569</v>
      </c>
      <c r="G8394" s="149" t="s">
        <v>930</v>
      </c>
      <c r="H8394" s="149" t="s">
        <v>15800</v>
      </c>
      <c r="I8394" s="149" t="s">
        <v>15821</v>
      </c>
    </row>
    <row r="8395" spans="1:9" x14ac:dyDescent="0.2">
      <c r="A8395" s="149" t="s">
        <v>2920</v>
      </c>
      <c r="D8395" s="149" t="s">
        <v>15822</v>
      </c>
      <c r="E8395" s="149">
        <f t="shared" si="131"/>
        <v>40704412</v>
      </c>
      <c r="F8395" s="149" t="s">
        <v>16569</v>
      </c>
      <c r="G8395" s="149" t="s">
        <v>930</v>
      </c>
      <c r="H8395" s="149" t="s">
        <v>15800</v>
      </c>
      <c r="I8395" s="149" t="s">
        <v>15823</v>
      </c>
    </row>
    <row r="8396" spans="1:9" x14ac:dyDescent="0.2">
      <c r="A8396" s="149" t="s">
        <v>2920</v>
      </c>
      <c r="D8396" s="149" t="s">
        <v>15824</v>
      </c>
      <c r="E8396" s="149">
        <f t="shared" si="131"/>
        <v>40704413</v>
      </c>
      <c r="F8396" s="149" t="s">
        <v>16569</v>
      </c>
      <c r="G8396" s="149" t="s">
        <v>930</v>
      </c>
      <c r="H8396" s="149" t="s">
        <v>15800</v>
      </c>
      <c r="I8396" s="149" t="s">
        <v>15825</v>
      </c>
    </row>
    <row r="8397" spans="1:9" x14ac:dyDescent="0.2">
      <c r="A8397" s="149" t="s">
        <v>2920</v>
      </c>
      <c r="D8397" s="149" t="s">
        <v>15826</v>
      </c>
      <c r="E8397" s="149">
        <f t="shared" si="131"/>
        <v>40704414</v>
      </c>
      <c r="F8397" s="149" t="s">
        <v>16569</v>
      </c>
      <c r="G8397" s="149" t="s">
        <v>930</v>
      </c>
      <c r="H8397" s="149" t="s">
        <v>15800</v>
      </c>
      <c r="I8397" s="149" t="s">
        <v>15827</v>
      </c>
    </row>
    <row r="8398" spans="1:9" x14ac:dyDescent="0.2">
      <c r="A8398" s="149" t="s">
        <v>2920</v>
      </c>
      <c r="D8398" s="149" t="s">
        <v>15828</v>
      </c>
      <c r="E8398" s="149">
        <f t="shared" si="131"/>
        <v>40704415</v>
      </c>
      <c r="F8398" s="149" t="s">
        <v>16569</v>
      </c>
      <c r="G8398" s="149" t="s">
        <v>930</v>
      </c>
      <c r="H8398" s="149" t="s">
        <v>15800</v>
      </c>
      <c r="I8398" s="149" t="s">
        <v>15829</v>
      </c>
    </row>
    <row r="8399" spans="1:9" x14ac:dyDescent="0.2">
      <c r="A8399" s="149" t="s">
        <v>2920</v>
      </c>
      <c r="D8399" s="149" t="s">
        <v>15830</v>
      </c>
      <c r="E8399" s="149">
        <f t="shared" si="131"/>
        <v>40704416</v>
      </c>
      <c r="F8399" s="149" t="s">
        <v>16569</v>
      </c>
      <c r="G8399" s="149" t="s">
        <v>930</v>
      </c>
      <c r="H8399" s="149" t="s">
        <v>15800</v>
      </c>
      <c r="I8399" s="149" t="s">
        <v>15831</v>
      </c>
    </row>
    <row r="8400" spans="1:9" x14ac:dyDescent="0.2">
      <c r="A8400" s="149" t="s">
        <v>2920</v>
      </c>
      <c r="D8400" s="149" t="s">
        <v>15832</v>
      </c>
      <c r="E8400" s="149">
        <f t="shared" si="131"/>
        <v>40704417</v>
      </c>
      <c r="F8400" s="149" t="s">
        <v>16569</v>
      </c>
      <c r="G8400" s="149" t="s">
        <v>930</v>
      </c>
      <c r="H8400" s="149" t="s">
        <v>15800</v>
      </c>
      <c r="I8400" s="149" t="s">
        <v>15833</v>
      </c>
    </row>
    <row r="8401" spans="1:12" x14ac:dyDescent="0.2">
      <c r="A8401" s="149" t="s">
        <v>2920</v>
      </c>
      <c r="D8401" s="149" t="s">
        <v>15834</v>
      </c>
      <c r="E8401" s="149">
        <f t="shared" si="131"/>
        <v>40704418</v>
      </c>
      <c r="F8401" s="149" t="s">
        <v>16569</v>
      </c>
      <c r="G8401" s="149" t="s">
        <v>930</v>
      </c>
      <c r="H8401" s="149" t="s">
        <v>15800</v>
      </c>
      <c r="I8401" s="149" t="s">
        <v>15835</v>
      </c>
    </row>
    <row r="8402" spans="1:12" x14ac:dyDescent="0.2">
      <c r="A8402" s="149" t="s">
        <v>2920</v>
      </c>
      <c r="D8402" s="149" t="s">
        <v>14759</v>
      </c>
      <c r="E8402" s="149">
        <f t="shared" si="131"/>
        <v>40704419</v>
      </c>
      <c r="F8402" s="149" t="s">
        <v>16569</v>
      </c>
      <c r="G8402" s="149" t="s">
        <v>930</v>
      </c>
      <c r="H8402" s="149" t="s">
        <v>15800</v>
      </c>
      <c r="I8402" s="149" t="s">
        <v>14760</v>
      </c>
    </row>
    <row r="8403" spans="1:12" x14ac:dyDescent="0.2">
      <c r="A8403" s="149" t="s">
        <v>2920</v>
      </c>
      <c r="D8403" s="149" t="s">
        <v>14761</v>
      </c>
      <c r="E8403" s="149">
        <f t="shared" si="131"/>
        <v>40704420</v>
      </c>
      <c r="F8403" s="149" t="s">
        <v>16569</v>
      </c>
      <c r="G8403" s="149" t="s">
        <v>930</v>
      </c>
      <c r="H8403" s="149" t="s">
        <v>15800</v>
      </c>
      <c r="I8403" s="149" t="s">
        <v>14762</v>
      </c>
    </row>
    <row r="8404" spans="1:12" x14ac:dyDescent="0.2">
      <c r="A8404" s="149" t="s">
        <v>2920</v>
      </c>
      <c r="D8404" s="149" t="s">
        <v>14763</v>
      </c>
      <c r="E8404" s="149">
        <f t="shared" si="131"/>
        <v>40704421</v>
      </c>
      <c r="F8404" s="149" t="s">
        <v>16569</v>
      </c>
      <c r="G8404" s="149" t="s">
        <v>930</v>
      </c>
      <c r="H8404" s="149" t="s">
        <v>15800</v>
      </c>
      <c r="I8404" s="149" t="s">
        <v>14764</v>
      </c>
    </row>
    <row r="8405" spans="1:12" x14ac:dyDescent="0.2">
      <c r="A8405" s="149" t="s">
        <v>2920</v>
      </c>
      <c r="D8405" s="149" t="s">
        <v>14765</v>
      </c>
      <c r="E8405" s="149">
        <f t="shared" si="131"/>
        <v>40704422</v>
      </c>
      <c r="F8405" s="149" t="s">
        <v>16569</v>
      </c>
      <c r="G8405" s="149" t="s">
        <v>930</v>
      </c>
      <c r="H8405" s="149" t="s">
        <v>15800</v>
      </c>
      <c r="I8405" s="149" t="s">
        <v>14766</v>
      </c>
    </row>
    <row r="8406" spans="1:12" x14ac:dyDescent="0.2">
      <c r="A8406" s="149" t="s">
        <v>2920</v>
      </c>
      <c r="D8406" s="149" t="s">
        <v>14767</v>
      </c>
      <c r="E8406" s="149">
        <f t="shared" si="131"/>
        <v>40704423</v>
      </c>
      <c r="F8406" s="149" t="s">
        <v>16569</v>
      </c>
      <c r="G8406" s="149" t="s">
        <v>930</v>
      </c>
      <c r="H8406" s="149" t="s">
        <v>15800</v>
      </c>
      <c r="I8406" s="149" t="s">
        <v>14768</v>
      </c>
      <c r="K8406" s="151"/>
      <c r="L8406" s="149"/>
    </row>
    <row r="8407" spans="1:12" x14ac:dyDescent="0.2">
      <c r="A8407" s="149" t="s">
        <v>2920</v>
      </c>
      <c r="D8407" s="149" t="s">
        <v>14769</v>
      </c>
      <c r="E8407" s="149">
        <f t="shared" si="131"/>
        <v>40704424</v>
      </c>
      <c r="F8407" s="149" t="s">
        <v>16569</v>
      </c>
      <c r="G8407" s="149" t="s">
        <v>930</v>
      </c>
      <c r="H8407" s="149" t="s">
        <v>15800</v>
      </c>
      <c r="I8407" s="149" t="s">
        <v>14770</v>
      </c>
      <c r="K8407" s="151"/>
      <c r="L8407" s="149"/>
    </row>
    <row r="8408" spans="1:12" x14ac:dyDescent="0.2">
      <c r="A8408" s="149" t="s">
        <v>2920</v>
      </c>
      <c r="D8408" s="149" t="s">
        <v>14771</v>
      </c>
      <c r="E8408" s="149">
        <f t="shared" si="131"/>
        <v>40704425</v>
      </c>
      <c r="F8408" s="149" t="s">
        <v>16569</v>
      </c>
      <c r="G8408" s="149" t="s">
        <v>930</v>
      </c>
      <c r="H8408" s="149" t="s">
        <v>15800</v>
      </c>
      <c r="I8408" s="149" t="s">
        <v>14772</v>
      </c>
    </row>
    <row r="8409" spans="1:12" x14ac:dyDescent="0.2">
      <c r="A8409" s="149" t="s">
        <v>2920</v>
      </c>
      <c r="D8409" s="149" t="s">
        <v>14773</v>
      </c>
      <c r="E8409" s="149">
        <f t="shared" si="131"/>
        <v>40704426</v>
      </c>
      <c r="F8409" s="149" t="s">
        <v>16569</v>
      </c>
      <c r="G8409" s="149" t="s">
        <v>930</v>
      </c>
      <c r="H8409" s="149" t="s">
        <v>15800</v>
      </c>
      <c r="I8409" s="149" t="s">
        <v>14774</v>
      </c>
    </row>
    <row r="8410" spans="1:12" x14ac:dyDescent="0.2">
      <c r="A8410" s="149" t="s">
        <v>2920</v>
      </c>
      <c r="D8410" s="149" t="s">
        <v>14775</v>
      </c>
      <c r="E8410" s="149">
        <f t="shared" si="131"/>
        <v>40704497</v>
      </c>
      <c r="F8410" s="149" t="s">
        <v>16569</v>
      </c>
      <c r="G8410" s="149" t="s">
        <v>930</v>
      </c>
      <c r="H8410" s="149" t="s">
        <v>15800</v>
      </c>
      <c r="I8410" s="149" t="s">
        <v>14776</v>
      </c>
    </row>
    <row r="8411" spans="1:12" x14ac:dyDescent="0.2">
      <c r="A8411" s="149" t="s">
        <v>2920</v>
      </c>
      <c r="D8411" s="149" t="s">
        <v>14777</v>
      </c>
      <c r="E8411" s="149">
        <f t="shared" si="131"/>
        <v>40704498</v>
      </c>
      <c r="F8411" s="149" t="s">
        <v>16569</v>
      </c>
      <c r="G8411" s="149" t="s">
        <v>930</v>
      </c>
      <c r="H8411" s="149" t="s">
        <v>15800</v>
      </c>
      <c r="I8411" s="149" t="s">
        <v>14778</v>
      </c>
    </row>
    <row r="8412" spans="1:12" x14ac:dyDescent="0.2">
      <c r="A8412" s="149" t="s">
        <v>2920</v>
      </c>
      <c r="D8412" s="149" t="s">
        <v>14779</v>
      </c>
      <c r="E8412" s="149">
        <f t="shared" si="131"/>
        <v>40704801</v>
      </c>
      <c r="F8412" s="149" t="s">
        <v>16569</v>
      </c>
      <c r="G8412" s="149" t="s">
        <v>930</v>
      </c>
      <c r="H8412" s="149" t="s">
        <v>14780</v>
      </c>
      <c r="I8412" s="149" t="s">
        <v>14781</v>
      </c>
    </row>
    <row r="8413" spans="1:12" x14ac:dyDescent="0.2">
      <c r="A8413" s="149" t="s">
        <v>2920</v>
      </c>
      <c r="D8413" s="149" t="s">
        <v>14782</v>
      </c>
      <c r="E8413" s="149">
        <f t="shared" si="131"/>
        <v>40704802</v>
      </c>
      <c r="F8413" s="149" t="s">
        <v>16569</v>
      </c>
      <c r="G8413" s="149" t="s">
        <v>930</v>
      </c>
      <c r="H8413" s="149" t="s">
        <v>14780</v>
      </c>
      <c r="I8413" s="149" t="s">
        <v>14783</v>
      </c>
    </row>
    <row r="8414" spans="1:12" x14ac:dyDescent="0.2">
      <c r="A8414" s="149" t="s">
        <v>2920</v>
      </c>
      <c r="D8414" s="149" t="s">
        <v>14784</v>
      </c>
      <c r="E8414" s="149">
        <f t="shared" si="131"/>
        <v>40704805</v>
      </c>
      <c r="F8414" s="149" t="s">
        <v>16569</v>
      </c>
      <c r="G8414" s="149" t="s">
        <v>930</v>
      </c>
      <c r="H8414" s="149" t="s">
        <v>14780</v>
      </c>
      <c r="I8414" s="149" t="s">
        <v>14785</v>
      </c>
    </row>
    <row r="8415" spans="1:12" x14ac:dyDescent="0.2">
      <c r="A8415" s="149" t="s">
        <v>2920</v>
      </c>
      <c r="D8415" s="149" t="s">
        <v>14786</v>
      </c>
      <c r="E8415" s="149">
        <f t="shared" si="131"/>
        <v>40704806</v>
      </c>
      <c r="F8415" s="149" t="s">
        <v>16569</v>
      </c>
      <c r="G8415" s="149" t="s">
        <v>930</v>
      </c>
      <c r="H8415" s="149" t="s">
        <v>14780</v>
      </c>
      <c r="I8415" s="149" t="s">
        <v>14787</v>
      </c>
    </row>
    <row r="8416" spans="1:12" x14ac:dyDescent="0.2">
      <c r="A8416" s="149" t="s">
        <v>2920</v>
      </c>
      <c r="D8416" s="149" t="s">
        <v>14788</v>
      </c>
      <c r="E8416" s="149">
        <f t="shared" si="131"/>
        <v>40704897</v>
      </c>
      <c r="F8416" s="149" t="s">
        <v>16569</v>
      </c>
      <c r="G8416" s="149" t="s">
        <v>930</v>
      </c>
      <c r="H8416" s="149" t="s">
        <v>14780</v>
      </c>
      <c r="I8416" s="149" t="s">
        <v>14789</v>
      </c>
    </row>
    <row r="8417" spans="1:9" x14ac:dyDescent="0.2">
      <c r="A8417" s="149" t="s">
        <v>2920</v>
      </c>
      <c r="D8417" s="149" t="s">
        <v>15970</v>
      </c>
      <c r="E8417" s="149">
        <f t="shared" si="131"/>
        <v>40704898</v>
      </c>
      <c r="F8417" s="149" t="s">
        <v>16569</v>
      </c>
      <c r="G8417" s="149" t="s">
        <v>930</v>
      </c>
      <c r="H8417" s="149" t="s">
        <v>14780</v>
      </c>
      <c r="I8417" s="149" t="s">
        <v>15971</v>
      </c>
    </row>
    <row r="8418" spans="1:9" x14ac:dyDescent="0.2">
      <c r="A8418" s="149" t="s">
        <v>2920</v>
      </c>
      <c r="D8418" s="149" t="s">
        <v>15972</v>
      </c>
      <c r="E8418" s="149">
        <f t="shared" si="131"/>
        <v>40705201</v>
      </c>
      <c r="F8418" s="149" t="s">
        <v>16569</v>
      </c>
      <c r="G8418" s="149" t="s">
        <v>930</v>
      </c>
      <c r="H8418" s="149" t="s">
        <v>8032</v>
      </c>
      <c r="I8418" s="149" t="s">
        <v>8033</v>
      </c>
    </row>
    <row r="8419" spans="1:9" x14ac:dyDescent="0.2">
      <c r="A8419" s="149" t="s">
        <v>2920</v>
      </c>
      <c r="D8419" s="149" t="s">
        <v>8034</v>
      </c>
      <c r="E8419" s="149">
        <f t="shared" si="131"/>
        <v>40705202</v>
      </c>
      <c r="F8419" s="149" t="s">
        <v>16569</v>
      </c>
      <c r="G8419" s="149" t="s">
        <v>930</v>
      </c>
      <c r="H8419" s="149" t="s">
        <v>8032</v>
      </c>
      <c r="I8419" s="149" t="s">
        <v>8035</v>
      </c>
    </row>
    <row r="8420" spans="1:9" x14ac:dyDescent="0.2">
      <c r="A8420" s="149" t="s">
        <v>2920</v>
      </c>
      <c r="D8420" s="149" t="s">
        <v>8036</v>
      </c>
      <c r="E8420" s="149">
        <f t="shared" si="131"/>
        <v>40705203</v>
      </c>
      <c r="F8420" s="149" t="s">
        <v>16569</v>
      </c>
      <c r="G8420" s="149" t="s">
        <v>930</v>
      </c>
      <c r="H8420" s="149" t="s">
        <v>8032</v>
      </c>
      <c r="I8420" s="149" t="s">
        <v>8037</v>
      </c>
    </row>
    <row r="8421" spans="1:9" x14ac:dyDescent="0.2">
      <c r="A8421" s="149" t="s">
        <v>2920</v>
      </c>
      <c r="D8421" s="149" t="s">
        <v>8038</v>
      </c>
      <c r="E8421" s="149">
        <f t="shared" si="131"/>
        <v>40705204</v>
      </c>
      <c r="F8421" s="149" t="s">
        <v>16569</v>
      </c>
      <c r="G8421" s="149" t="s">
        <v>930</v>
      </c>
      <c r="H8421" s="149" t="s">
        <v>8032</v>
      </c>
      <c r="I8421" s="149" t="s">
        <v>8039</v>
      </c>
    </row>
    <row r="8422" spans="1:9" x14ac:dyDescent="0.2">
      <c r="A8422" s="149" t="s">
        <v>2920</v>
      </c>
      <c r="D8422" s="149" t="s">
        <v>8040</v>
      </c>
      <c r="E8422" s="149">
        <f t="shared" si="131"/>
        <v>40705205</v>
      </c>
      <c r="F8422" s="149" t="s">
        <v>16569</v>
      </c>
      <c r="G8422" s="149" t="s">
        <v>930</v>
      </c>
      <c r="H8422" s="149" t="s">
        <v>8032</v>
      </c>
      <c r="I8422" s="149" t="s">
        <v>8041</v>
      </c>
    </row>
    <row r="8423" spans="1:9" x14ac:dyDescent="0.2">
      <c r="A8423" s="149" t="s">
        <v>2920</v>
      </c>
      <c r="D8423" s="149" t="s">
        <v>8042</v>
      </c>
      <c r="E8423" s="149">
        <f t="shared" si="131"/>
        <v>40705206</v>
      </c>
      <c r="F8423" s="149" t="s">
        <v>16569</v>
      </c>
      <c r="G8423" s="149" t="s">
        <v>930</v>
      </c>
      <c r="H8423" s="149" t="s">
        <v>8032</v>
      </c>
      <c r="I8423" s="149" t="s">
        <v>8043</v>
      </c>
    </row>
    <row r="8424" spans="1:9" x14ac:dyDescent="0.2">
      <c r="A8424" s="149" t="s">
        <v>2920</v>
      </c>
      <c r="D8424" s="149" t="s">
        <v>8044</v>
      </c>
      <c r="E8424" s="149">
        <f t="shared" si="131"/>
        <v>40705207</v>
      </c>
      <c r="F8424" s="149" t="s">
        <v>16569</v>
      </c>
      <c r="G8424" s="149" t="s">
        <v>930</v>
      </c>
      <c r="H8424" s="149" t="s">
        <v>8032</v>
      </c>
      <c r="I8424" s="149" t="s">
        <v>8045</v>
      </c>
    </row>
    <row r="8425" spans="1:9" x14ac:dyDescent="0.2">
      <c r="A8425" s="149" t="s">
        <v>2920</v>
      </c>
      <c r="D8425" s="149" t="s">
        <v>8046</v>
      </c>
      <c r="E8425" s="149">
        <f t="shared" si="131"/>
        <v>40705208</v>
      </c>
      <c r="F8425" s="149" t="s">
        <v>16569</v>
      </c>
      <c r="G8425" s="149" t="s">
        <v>930</v>
      </c>
      <c r="H8425" s="149" t="s">
        <v>8032</v>
      </c>
      <c r="I8425" s="149" t="s">
        <v>8047</v>
      </c>
    </row>
    <row r="8426" spans="1:9" x14ac:dyDescent="0.2">
      <c r="A8426" s="149" t="s">
        <v>2920</v>
      </c>
      <c r="D8426" s="149" t="s">
        <v>8048</v>
      </c>
      <c r="E8426" s="149">
        <f t="shared" si="131"/>
        <v>40705209</v>
      </c>
      <c r="F8426" s="149" t="s">
        <v>16569</v>
      </c>
      <c r="G8426" s="149" t="s">
        <v>930</v>
      </c>
      <c r="H8426" s="149" t="s">
        <v>8032</v>
      </c>
      <c r="I8426" s="149" t="s">
        <v>8049</v>
      </c>
    </row>
    <row r="8427" spans="1:9" x14ac:dyDescent="0.2">
      <c r="A8427" s="149" t="s">
        <v>2920</v>
      </c>
      <c r="D8427" s="149" t="s">
        <v>8050</v>
      </c>
      <c r="E8427" s="149">
        <f t="shared" si="131"/>
        <v>40705210</v>
      </c>
      <c r="F8427" s="149" t="s">
        <v>16569</v>
      </c>
      <c r="G8427" s="149" t="s">
        <v>930</v>
      </c>
      <c r="H8427" s="149" t="s">
        <v>8032</v>
      </c>
      <c r="I8427" s="149" t="s">
        <v>8051</v>
      </c>
    </row>
    <row r="8428" spans="1:9" x14ac:dyDescent="0.2">
      <c r="A8428" s="149" t="s">
        <v>2920</v>
      </c>
      <c r="D8428" s="149" t="s">
        <v>8052</v>
      </c>
      <c r="E8428" s="149">
        <f t="shared" si="131"/>
        <v>40705211</v>
      </c>
      <c r="F8428" s="149" t="s">
        <v>16569</v>
      </c>
      <c r="G8428" s="149" t="s">
        <v>930</v>
      </c>
      <c r="H8428" s="149" t="s">
        <v>8032</v>
      </c>
      <c r="I8428" s="149" t="s">
        <v>8053</v>
      </c>
    </row>
    <row r="8429" spans="1:9" x14ac:dyDescent="0.2">
      <c r="A8429" s="149" t="s">
        <v>2920</v>
      </c>
      <c r="D8429" s="149" t="s">
        <v>8054</v>
      </c>
      <c r="E8429" s="149">
        <f t="shared" si="131"/>
        <v>40705212</v>
      </c>
      <c r="F8429" s="149" t="s">
        <v>16569</v>
      </c>
      <c r="G8429" s="149" t="s">
        <v>930</v>
      </c>
      <c r="H8429" s="149" t="s">
        <v>8032</v>
      </c>
      <c r="I8429" s="149" t="s">
        <v>8055</v>
      </c>
    </row>
    <row r="8430" spans="1:9" x14ac:dyDescent="0.2">
      <c r="A8430" s="149" t="s">
        <v>2920</v>
      </c>
      <c r="D8430" s="149" t="s">
        <v>8056</v>
      </c>
      <c r="E8430" s="149">
        <f t="shared" si="131"/>
        <v>40705213</v>
      </c>
      <c r="F8430" s="149" t="s">
        <v>16569</v>
      </c>
      <c r="G8430" s="149" t="s">
        <v>930</v>
      </c>
      <c r="H8430" s="149" t="s">
        <v>8032</v>
      </c>
      <c r="I8430" s="149" t="s">
        <v>8057</v>
      </c>
    </row>
    <row r="8431" spans="1:9" x14ac:dyDescent="0.2">
      <c r="A8431" s="149" t="s">
        <v>2920</v>
      </c>
      <c r="D8431" s="149" t="s">
        <v>8058</v>
      </c>
      <c r="E8431" s="149">
        <f t="shared" si="131"/>
        <v>40705214</v>
      </c>
      <c r="F8431" s="149" t="s">
        <v>16569</v>
      </c>
      <c r="G8431" s="149" t="s">
        <v>930</v>
      </c>
      <c r="H8431" s="149" t="s">
        <v>8032</v>
      </c>
      <c r="I8431" s="149" t="s">
        <v>8059</v>
      </c>
    </row>
    <row r="8432" spans="1:9" x14ac:dyDescent="0.2">
      <c r="A8432" s="149" t="s">
        <v>2920</v>
      </c>
      <c r="D8432" s="149" t="s">
        <v>8060</v>
      </c>
      <c r="E8432" s="149">
        <f t="shared" si="131"/>
        <v>40705215</v>
      </c>
      <c r="F8432" s="149" t="s">
        <v>16569</v>
      </c>
      <c r="G8432" s="149" t="s">
        <v>930</v>
      </c>
      <c r="H8432" s="149" t="s">
        <v>8032</v>
      </c>
      <c r="I8432" s="149" t="s">
        <v>8061</v>
      </c>
    </row>
    <row r="8433" spans="1:9" x14ac:dyDescent="0.2">
      <c r="A8433" s="149" t="s">
        <v>2920</v>
      </c>
      <c r="D8433" s="149" t="s">
        <v>8062</v>
      </c>
      <c r="E8433" s="149">
        <f t="shared" si="131"/>
        <v>40705216</v>
      </c>
      <c r="F8433" s="149" t="s">
        <v>16569</v>
      </c>
      <c r="G8433" s="149" t="s">
        <v>930</v>
      </c>
      <c r="H8433" s="149" t="s">
        <v>8032</v>
      </c>
      <c r="I8433" s="149" t="s">
        <v>8063</v>
      </c>
    </row>
    <row r="8434" spans="1:9" x14ac:dyDescent="0.2">
      <c r="A8434" s="149" t="s">
        <v>2920</v>
      </c>
      <c r="D8434" s="149" t="s">
        <v>8064</v>
      </c>
      <c r="E8434" s="149">
        <f t="shared" si="131"/>
        <v>40705217</v>
      </c>
      <c r="F8434" s="149" t="s">
        <v>16569</v>
      </c>
      <c r="G8434" s="149" t="s">
        <v>930</v>
      </c>
      <c r="H8434" s="149" t="s">
        <v>8032</v>
      </c>
      <c r="I8434" s="149" t="s">
        <v>8065</v>
      </c>
    </row>
    <row r="8435" spans="1:9" x14ac:dyDescent="0.2">
      <c r="A8435" s="149" t="s">
        <v>2920</v>
      </c>
      <c r="D8435" s="149" t="s">
        <v>8066</v>
      </c>
      <c r="E8435" s="149">
        <f t="shared" si="131"/>
        <v>40705218</v>
      </c>
      <c r="F8435" s="149" t="s">
        <v>16569</v>
      </c>
      <c r="G8435" s="149" t="s">
        <v>930</v>
      </c>
      <c r="H8435" s="149" t="s">
        <v>8032</v>
      </c>
      <c r="I8435" s="149" t="s">
        <v>8067</v>
      </c>
    </row>
    <row r="8436" spans="1:9" x14ac:dyDescent="0.2">
      <c r="A8436" s="149" t="s">
        <v>2920</v>
      </c>
      <c r="D8436" s="149" t="s">
        <v>8068</v>
      </c>
      <c r="E8436" s="149">
        <f t="shared" si="131"/>
        <v>40705297</v>
      </c>
      <c r="F8436" s="149" t="s">
        <v>16569</v>
      </c>
      <c r="G8436" s="149" t="s">
        <v>930</v>
      </c>
      <c r="H8436" s="149" t="s">
        <v>8032</v>
      </c>
      <c r="I8436" s="149" t="s">
        <v>8069</v>
      </c>
    </row>
    <row r="8437" spans="1:9" x14ac:dyDescent="0.2">
      <c r="A8437" s="149" t="s">
        <v>2920</v>
      </c>
      <c r="D8437" s="149" t="s">
        <v>8070</v>
      </c>
      <c r="E8437" s="149">
        <f t="shared" si="131"/>
        <v>40705298</v>
      </c>
      <c r="F8437" s="149" t="s">
        <v>16569</v>
      </c>
      <c r="G8437" s="149" t="s">
        <v>930</v>
      </c>
      <c r="H8437" s="149" t="s">
        <v>8032</v>
      </c>
      <c r="I8437" s="149" t="s">
        <v>8071</v>
      </c>
    </row>
    <row r="8438" spans="1:9" x14ac:dyDescent="0.2">
      <c r="A8438" s="149" t="s">
        <v>2920</v>
      </c>
      <c r="D8438" s="149" t="s">
        <v>8072</v>
      </c>
      <c r="E8438" s="149">
        <f t="shared" si="131"/>
        <v>40705601</v>
      </c>
      <c r="F8438" s="149" t="s">
        <v>16569</v>
      </c>
      <c r="G8438" s="149" t="s">
        <v>930</v>
      </c>
      <c r="H8438" s="149" t="s">
        <v>8073</v>
      </c>
      <c r="I8438" s="149" t="s">
        <v>10924</v>
      </c>
    </row>
    <row r="8439" spans="1:9" x14ac:dyDescent="0.2">
      <c r="A8439" s="149" t="s">
        <v>2920</v>
      </c>
      <c r="D8439" s="149" t="s">
        <v>10925</v>
      </c>
      <c r="E8439" s="149">
        <f t="shared" si="131"/>
        <v>40705602</v>
      </c>
      <c r="F8439" s="149" t="s">
        <v>16569</v>
      </c>
      <c r="G8439" s="149" t="s">
        <v>930</v>
      </c>
      <c r="H8439" s="149" t="s">
        <v>8073</v>
      </c>
      <c r="I8439" s="149" t="s">
        <v>10926</v>
      </c>
    </row>
    <row r="8440" spans="1:9" x14ac:dyDescent="0.2">
      <c r="A8440" s="149" t="s">
        <v>2920</v>
      </c>
      <c r="D8440" s="149" t="s">
        <v>10927</v>
      </c>
      <c r="E8440" s="149">
        <f t="shared" si="131"/>
        <v>40705603</v>
      </c>
      <c r="F8440" s="149" t="s">
        <v>16569</v>
      </c>
      <c r="G8440" s="149" t="s">
        <v>930</v>
      </c>
      <c r="H8440" s="149" t="s">
        <v>8073</v>
      </c>
      <c r="I8440" s="149" t="s">
        <v>10928</v>
      </c>
    </row>
    <row r="8441" spans="1:9" x14ac:dyDescent="0.2">
      <c r="A8441" s="149" t="s">
        <v>2920</v>
      </c>
      <c r="D8441" s="149" t="s">
        <v>10929</v>
      </c>
      <c r="E8441" s="149">
        <f t="shared" si="131"/>
        <v>40705604</v>
      </c>
      <c r="F8441" s="149" t="s">
        <v>16569</v>
      </c>
      <c r="G8441" s="149" t="s">
        <v>930</v>
      </c>
      <c r="H8441" s="149" t="s">
        <v>8073</v>
      </c>
      <c r="I8441" s="149" t="s">
        <v>10930</v>
      </c>
    </row>
    <row r="8442" spans="1:9" x14ac:dyDescent="0.2">
      <c r="A8442" s="149" t="s">
        <v>2920</v>
      </c>
      <c r="D8442" s="149" t="s">
        <v>10931</v>
      </c>
      <c r="E8442" s="149">
        <f t="shared" si="131"/>
        <v>40705605</v>
      </c>
      <c r="F8442" s="149" t="s">
        <v>16569</v>
      </c>
      <c r="G8442" s="149" t="s">
        <v>930</v>
      </c>
      <c r="H8442" s="149" t="s">
        <v>8073</v>
      </c>
      <c r="I8442" s="149" t="s">
        <v>10932</v>
      </c>
    </row>
    <row r="8443" spans="1:9" x14ac:dyDescent="0.2">
      <c r="A8443" s="149" t="s">
        <v>2920</v>
      </c>
      <c r="D8443" s="149" t="s">
        <v>10933</v>
      </c>
      <c r="E8443" s="149">
        <f t="shared" si="131"/>
        <v>40705606</v>
      </c>
      <c r="F8443" s="149" t="s">
        <v>16569</v>
      </c>
      <c r="G8443" s="149" t="s">
        <v>930</v>
      </c>
      <c r="H8443" s="149" t="s">
        <v>8073</v>
      </c>
      <c r="I8443" s="149" t="s">
        <v>10934</v>
      </c>
    </row>
    <row r="8444" spans="1:9" x14ac:dyDescent="0.2">
      <c r="A8444" s="149" t="s">
        <v>2920</v>
      </c>
      <c r="D8444" s="149" t="s">
        <v>10935</v>
      </c>
      <c r="E8444" s="149">
        <f t="shared" si="131"/>
        <v>40705607</v>
      </c>
      <c r="F8444" s="149" t="s">
        <v>16569</v>
      </c>
      <c r="G8444" s="149" t="s">
        <v>930</v>
      </c>
      <c r="H8444" s="149" t="s">
        <v>8073</v>
      </c>
      <c r="I8444" s="149" t="s">
        <v>10936</v>
      </c>
    </row>
    <row r="8445" spans="1:9" x14ac:dyDescent="0.2">
      <c r="A8445" s="149" t="s">
        <v>2920</v>
      </c>
      <c r="D8445" s="149" t="s">
        <v>10937</v>
      </c>
      <c r="E8445" s="149">
        <f t="shared" si="131"/>
        <v>40705608</v>
      </c>
      <c r="F8445" s="149" t="s">
        <v>16569</v>
      </c>
      <c r="G8445" s="149" t="s">
        <v>930</v>
      </c>
      <c r="H8445" s="149" t="s">
        <v>8073</v>
      </c>
      <c r="I8445" s="149" t="s">
        <v>10938</v>
      </c>
    </row>
    <row r="8446" spans="1:9" x14ac:dyDescent="0.2">
      <c r="A8446" s="149" t="s">
        <v>2920</v>
      </c>
      <c r="D8446" s="149" t="s">
        <v>10939</v>
      </c>
      <c r="E8446" s="149">
        <f t="shared" si="131"/>
        <v>40705609</v>
      </c>
      <c r="F8446" s="149" t="s">
        <v>16569</v>
      </c>
      <c r="G8446" s="149" t="s">
        <v>930</v>
      </c>
      <c r="H8446" s="149" t="s">
        <v>8073</v>
      </c>
      <c r="I8446" s="149" t="s">
        <v>10940</v>
      </c>
    </row>
    <row r="8447" spans="1:9" x14ac:dyDescent="0.2">
      <c r="A8447" s="149" t="s">
        <v>2920</v>
      </c>
      <c r="D8447" s="149" t="s">
        <v>10941</v>
      </c>
      <c r="E8447" s="149">
        <f t="shared" si="131"/>
        <v>40705610</v>
      </c>
      <c r="F8447" s="149" t="s">
        <v>16569</v>
      </c>
      <c r="G8447" s="149" t="s">
        <v>930</v>
      </c>
      <c r="H8447" s="149" t="s">
        <v>8073</v>
      </c>
      <c r="I8447" s="149" t="s">
        <v>10942</v>
      </c>
    </row>
    <row r="8448" spans="1:9" x14ac:dyDescent="0.2">
      <c r="A8448" s="149" t="s">
        <v>2920</v>
      </c>
      <c r="D8448" s="149" t="s">
        <v>10943</v>
      </c>
      <c r="E8448" s="149">
        <f t="shared" si="131"/>
        <v>40705697</v>
      </c>
      <c r="F8448" s="149" t="s">
        <v>16569</v>
      </c>
      <c r="G8448" s="149" t="s">
        <v>930</v>
      </c>
      <c r="H8448" s="149" t="s">
        <v>8073</v>
      </c>
      <c r="I8448" s="149" t="s">
        <v>10944</v>
      </c>
    </row>
    <row r="8449" spans="1:9" x14ac:dyDescent="0.2">
      <c r="A8449" s="149" t="s">
        <v>2920</v>
      </c>
      <c r="D8449" s="149" t="s">
        <v>10945</v>
      </c>
      <c r="E8449" s="149">
        <f t="shared" si="131"/>
        <v>40705698</v>
      </c>
      <c r="F8449" s="149" t="s">
        <v>16569</v>
      </c>
      <c r="G8449" s="149" t="s">
        <v>930</v>
      </c>
      <c r="H8449" s="149" t="s">
        <v>8073</v>
      </c>
      <c r="I8449" s="149" t="s">
        <v>10946</v>
      </c>
    </row>
    <row r="8450" spans="1:9" x14ac:dyDescent="0.2">
      <c r="A8450" s="149" t="s">
        <v>2920</v>
      </c>
      <c r="D8450" s="149" t="s">
        <v>10947</v>
      </c>
      <c r="E8450" s="149">
        <f t="shared" ref="E8450:E8513" si="132">VALUE(D8450)</f>
        <v>40706001</v>
      </c>
      <c r="F8450" s="149" t="s">
        <v>16569</v>
      </c>
      <c r="G8450" s="149" t="s">
        <v>930</v>
      </c>
      <c r="H8450" s="149" t="s">
        <v>10948</v>
      </c>
      <c r="I8450" s="149" t="s">
        <v>10949</v>
      </c>
    </row>
    <row r="8451" spans="1:9" x14ac:dyDescent="0.2">
      <c r="A8451" s="149" t="s">
        <v>2920</v>
      </c>
      <c r="D8451" s="149" t="s">
        <v>10950</v>
      </c>
      <c r="E8451" s="149">
        <f t="shared" si="132"/>
        <v>40706002</v>
      </c>
      <c r="F8451" s="149" t="s">
        <v>16569</v>
      </c>
      <c r="G8451" s="149" t="s">
        <v>930</v>
      </c>
      <c r="H8451" s="149" t="s">
        <v>10948</v>
      </c>
      <c r="I8451" s="149" t="s">
        <v>10951</v>
      </c>
    </row>
    <row r="8452" spans="1:9" x14ac:dyDescent="0.2">
      <c r="A8452" s="149" t="s">
        <v>2920</v>
      </c>
      <c r="D8452" s="149" t="s">
        <v>10952</v>
      </c>
      <c r="E8452" s="149">
        <f t="shared" si="132"/>
        <v>40706003</v>
      </c>
      <c r="F8452" s="149" t="s">
        <v>16569</v>
      </c>
      <c r="G8452" s="149" t="s">
        <v>930</v>
      </c>
      <c r="H8452" s="149" t="s">
        <v>10948</v>
      </c>
      <c r="I8452" s="149" t="s">
        <v>10953</v>
      </c>
    </row>
    <row r="8453" spans="1:9" x14ac:dyDescent="0.2">
      <c r="A8453" s="149" t="s">
        <v>2920</v>
      </c>
      <c r="D8453" s="149" t="s">
        <v>10954</v>
      </c>
      <c r="E8453" s="149">
        <f t="shared" si="132"/>
        <v>40706004</v>
      </c>
      <c r="F8453" s="149" t="s">
        <v>16569</v>
      </c>
      <c r="G8453" s="149" t="s">
        <v>930</v>
      </c>
      <c r="H8453" s="149" t="s">
        <v>10948</v>
      </c>
      <c r="I8453" s="149" t="s">
        <v>10955</v>
      </c>
    </row>
    <row r="8454" spans="1:9" x14ac:dyDescent="0.2">
      <c r="A8454" s="149" t="s">
        <v>2920</v>
      </c>
      <c r="D8454" s="149" t="s">
        <v>10956</v>
      </c>
      <c r="E8454" s="149">
        <f t="shared" si="132"/>
        <v>40706005</v>
      </c>
      <c r="F8454" s="149" t="s">
        <v>16569</v>
      </c>
      <c r="G8454" s="149" t="s">
        <v>930</v>
      </c>
      <c r="H8454" s="149" t="s">
        <v>10948</v>
      </c>
      <c r="I8454" s="149" t="s">
        <v>10957</v>
      </c>
    </row>
    <row r="8455" spans="1:9" x14ac:dyDescent="0.2">
      <c r="A8455" s="149" t="s">
        <v>2920</v>
      </c>
      <c r="D8455" s="149" t="s">
        <v>10958</v>
      </c>
      <c r="E8455" s="149">
        <f t="shared" si="132"/>
        <v>40706006</v>
      </c>
      <c r="F8455" s="149" t="s">
        <v>16569</v>
      </c>
      <c r="G8455" s="149" t="s">
        <v>930</v>
      </c>
      <c r="H8455" s="149" t="s">
        <v>10948</v>
      </c>
      <c r="I8455" s="149" t="s">
        <v>10959</v>
      </c>
    </row>
    <row r="8456" spans="1:9" x14ac:dyDescent="0.2">
      <c r="A8456" s="149" t="s">
        <v>2920</v>
      </c>
      <c r="D8456" s="149" t="s">
        <v>10960</v>
      </c>
      <c r="E8456" s="149">
        <f t="shared" si="132"/>
        <v>40706007</v>
      </c>
      <c r="F8456" s="149" t="s">
        <v>16569</v>
      </c>
      <c r="G8456" s="149" t="s">
        <v>930</v>
      </c>
      <c r="H8456" s="149" t="s">
        <v>10948</v>
      </c>
      <c r="I8456" s="149" t="s">
        <v>10961</v>
      </c>
    </row>
    <row r="8457" spans="1:9" x14ac:dyDescent="0.2">
      <c r="A8457" s="149" t="s">
        <v>2920</v>
      </c>
      <c r="D8457" s="149" t="s">
        <v>10962</v>
      </c>
      <c r="E8457" s="149">
        <f t="shared" si="132"/>
        <v>40706008</v>
      </c>
      <c r="F8457" s="149" t="s">
        <v>16569</v>
      </c>
      <c r="G8457" s="149" t="s">
        <v>930</v>
      </c>
      <c r="H8457" s="149" t="s">
        <v>10948</v>
      </c>
      <c r="I8457" s="149" t="s">
        <v>10963</v>
      </c>
    </row>
    <row r="8458" spans="1:9" x14ac:dyDescent="0.2">
      <c r="A8458" s="149" t="s">
        <v>2920</v>
      </c>
      <c r="D8458" s="149" t="s">
        <v>10964</v>
      </c>
      <c r="E8458" s="149">
        <f t="shared" si="132"/>
        <v>40706009</v>
      </c>
      <c r="F8458" s="149" t="s">
        <v>16569</v>
      </c>
      <c r="G8458" s="149" t="s">
        <v>930</v>
      </c>
      <c r="H8458" s="149" t="s">
        <v>10948</v>
      </c>
      <c r="I8458" s="149" t="s">
        <v>10965</v>
      </c>
    </row>
    <row r="8459" spans="1:9" x14ac:dyDescent="0.2">
      <c r="A8459" s="149" t="s">
        <v>2920</v>
      </c>
      <c r="D8459" s="149" t="s">
        <v>10966</v>
      </c>
      <c r="E8459" s="149">
        <f t="shared" si="132"/>
        <v>40706010</v>
      </c>
      <c r="F8459" s="149" t="s">
        <v>16569</v>
      </c>
      <c r="G8459" s="149" t="s">
        <v>930</v>
      </c>
      <c r="H8459" s="149" t="s">
        <v>10948</v>
      </c>
      <c r="I8459" s="149" t="s">
        <v>10967</v>
      </c>
    </row>
    <row r="8460" spans="1:9" x14ac:dyDescent="0.2">
      <c r="A8460" s="149" t="s">
        <v>2920</v>
      </c>
      <c r="D8460" s="149" t="s">
        <v>10968</v>
      </c>
      <c r="E8460" s="149">
        <f t="shared" si="132"/>
        <v>40706011</v>
      </c>
      <c r="F8460" s="149" t="s">
        <v>16569</v>
      </c>
      <c r="G8460" s="149" t="s">
        <v>930</v>
      </c>
      <c r="H8460" s="149" t="s">
        <v>10948</v>
      </c>
      <c r="I8460" s="149" t="s">
        <v>10969</v>
      </c>
    </row>
    <row r="8461" spans="1:9" x14ac:dyDescent="0.2">
      <c r="A8461" s="149" t="s">
        <v>2920</v>
      </c>
      <c r="D8461" s="149" t="s">
        <v>10970</v>
      </c>
      <c r="E8461" s="149">
        <f t="shared" si="132"/>
        <v>40706012</v>
      </c>
      <c r="F8461" s="149" t="s">
        <v>16569</v>
      </c>
      <c r="G8461" s="149" t="s">
        <v>930</v>
      </c>
      <c r="H8461" s="149" t="s">
        <v>10948</v>
      </c>
      <c r="I8461" s="149" t="s">
        <v>10971</v>
      </c>
    </row>
    <row r="8462" spans="1:9" x14ac:dyDescent="0.2">
      <c r="A8462" s="149" t="s">
        <v>2920</v>
      </c>
      <c r="D8462" s="149" t="s">
        <v>10972</v>
      </c>
      <c r="E8462" s="149">
        <f t="shared" si="132"/>
        <v>40706013</v>
      </c>
      <c r="F8462" s="149" t="s">
        <v>16569</v>
      </c>
      <c r="G8462" s="149" t="s">
        <v>930</v>
      </c>
      <c r="H8462" s="149" t="s">
        <v>10948</v>
      </c>
      <c r="I8462" s="149" t="s">
        <v>10973</v>
      </c>
    </row>
    <row r="8463" spans="1:9" x14ac:dyDescent="0.2">
      <c r="A8463" s="149" t="s">
        <v>2920</v>
      </c>
      <c r="D8463" s="149" t="s">
        <v>10974</v>
      </c>
      <c r="E8463" s="149">
        <f t="shared" si="132"/>
        <v>40706014</v>
      </c>
      <c r="F8463" s="149" t="s">
        <v>16569</v>
      </c>
      <c r="G8463" s="149" t="s">
        <v>930</v>
      </c>
      <c r="H8463" s="149" t="s">
        <v>10948</v>
      </c>
      <c r="I8463" s="149" t="s">
        <v>10975</v>
      </c>
    </row>
    <row r="8464" spans="1:9" x14ac:dyDescent="0.2">
      <c r="A8464" s="149" t="s">
        <v>2920</v>
      </c>
      <c r="D8464" s="149" t="s">
        <v>10976</v>
      </c>
      <c r="E8464" s="149">
        <f t="shared" si="132"/>
        <v>40706015</v>
      </c>
      <c r="F8464" s="149" t="s">
        <v>16569</v>
      </c>
      <c r="G8464" s="149" t="s">
        <v>930</v>
      </c>
      <c r="H8464" s="149" t="s">
        <v>10948</v>
      </c>
      <c r="I8464" s="149" t="s">
        <v>10977</v>
      </c>
    </row>
    <row r="8465" spans="1:9" x14ac:dyDescent="0.2">
      <c r="A8465" s="149" t="s">
        <v>2920</v>
      </c>
      <c r="D8465" s="149" t="s">
        <v>10978</v>
      </c>
      <c r="E8465" s="149">
        <f t="shared" si="132"/>
        <v>40706016</v>
      </c>
      <c r="F8465" s="149" t="s">
        <v>16569</v>
      </c>
      <c r="G8465" s="149" t="s">
        <v>930</v>
      </c>
      <c r="H8465" s="149" t="s">
        <v>10948</v>
      </c>
      <c r="I8465" s="149" t="s">
        <v>10979</v>
      </c>
    </row>
    <row r="8466" spans="1:9" x14ac:dyDescent="0.2">
      <c r="A8466" s="149" t="s">
        <v>2920</v>
      </c>
      <c r="D8466" s="149" t="s">
        <v>13673</v>
      </c>
      <c r="E8466" s="149">
        <f t="shared" si="132"/>
        <v>40706017</v>
      </c>
      <c r="F8466" s="149" t="s">
        <v>16569</v>
      </c>
      <c r="G8466" s="149" t="s">
        <v>930</v>
      </c>
      <c r="H8466" s="149" t="s">
        <v>10948</v>
      </c>
      <c r="I8466" s="149" t="s">
        <v>13674</v>
      </c>
    </row>
    <row r="8467" spans="1:9" x14ac:dyDescent="0.2">
      <c r="A8467" s="149" t="s">
        <v>2920</v>
      </c>
      <c r="D8467" s="149" t="s">
        <v>13675</v>
      </c>
      <c r="E8467" s="149">
        <f t="shared" si="132"/>
        <v>40706018</v>
      </c>
      <c r="F8467" s="149" t="s">
        <v>16569</v>
      </c>
      <c r="G8467" s="149" t="s">
        <v>930</v>
      </c>
      <c r="H8467" s="149" t="s">
        <v>10948</v>
      </c>
      <c r="I8467" s="149" t="s">
        <v>13676</v>
      </c>
    </row>
    <row r="8468" spans="1:9" x14ac:dyDescent="0.2">
      <c r="A8468" s="149" t="s">
        <v>2920</v>
      </c>
      <c r="D8468" s="149" t="s">
        <v>13677</v>
      </c>
      <c r="E8468" s="149">
        <f t="shared" si="132"/>
        <v>40706019</v>
      </c>
      <c r="F8468" s="149" t="s">
        <v>16569</v>
      </c>
      <c r="G8468" s="149" t="s">
        <v>930</v>
      </c>
      <c r="H8468" s="149" t="s">
        <v>10948</v>
      </c>
      <c r="I8468" s="149" t="s">
        <v>13678</v>
      </c>
    </row>
    <row r="8469" spans="1:9" x14ac:dyDescent="0.2">
      <c r="A8469" s="149" t="s">
        <v>2920</v>
      </c>
      <c r="D8469" s="149" t="s">
        <v>13679</v>
      </c>
      <c r="E8469" s="149">
        <f t="shared" si="132"/>
        <v>40706020</v>
      </c>
      <c r="F8469" s="149" t="s">
        <v>16569</v>
      </c>
      <c r="G8469" s="149" t="s">
        <v>930</v>
      </c>
      <c r="H8469" s="149" t="s">
        <v>10948</v>
      </c>
      <c r="I8469" s="149" t="s">
        <v>13680</v>
      </c>
    </row>
    <row r="8470" spans="1:9" x14ac:dyDescent="0.2">
      <c r="A8470" s="149" t="s">
        <v>2920</v>
      </c>
      <c r="D8470" s="149" t="s">
        <v>13681</v>
      </c>
      <c r="E8470" s="149">
        <f t="shared" si="132"/>
        <v>40706021</v>
      </c>
      <c r="F8470" s="149" t="s">
        <v>16569</v>
      </c>
      <c r="G8470" s="149" t="s">
        <v>930</v>
      </c>
      <c r="H8470" s="149" t="s">
        <v>10948</v>
      </c>
      <c r="I8470" s="149" t="s">
        <v>13682</v>
      </c>
    </row>
    <row r="8471" spans="1:9" x14ac:dyDescent="0.2">
      <c r="A8471" s="149" t="s">
        <v>2920</v>
      </c>
      <c r="D8471" s="149" t="s">
        <v>13683</v>
      </c>
      <c r="E8471" s="149">
        <f t="shared" si="132"/>
        <v>40706022</v>
      </c>
      <c r="F8471" s="149" t="s">
        <v>16569</v>
      </c>
      <c r="G8471" s="149" t="s">
        <v>930</v>
      </c>
      <c r="H8471" s="149" t="s">
        <v>10948</v>
      </c>
      <c r="I8471" s="149" t="s">
        <v>13684</v>
      </c>
    </row>
    <row r="8472" spans="1:9" x14ac:dyDescent="0.2">
      <c r="A8472" s="149" t="s">
        <v>2920</v>
      </c>
      <c r="D8472" s="149" t="s">
        <v>13685</v>
      </c>
      <c r="E8472" s="149">
        <f t="shared" si="132"/>
        <v>40706023</v>
      </c>
      <c r="F8472" s="149" t="s">
        <v>16569</v>
      </c>
      <c r="G8472" s="149" t="s">
        <v>930</v>
      </c>
      <c r="H8472" s="149" t="s">
        <v>10948</v>
      </c>
      <c r="I8472" s="149" t="s">
        <v>13686</v>
      </c>
    </row>
    <row r="8473" spans="1:9" x14ac:dyDescent="0.2">
      <c r="A8473" s="149" t="s">
        <v>2920</v>
      </c>
      <c r="D8473" s="149" t="s">
        <v>13687</v>
      </c>
      <c r="E8473" s="149">
        <f t="shared" si="132"/>
        <v>40706024</v>
      </c>
      <c r="F8473" s="149" t="s">
        <v>16569</v>
      </c>
      <c r="G8473" s="149" t="s">
        <v>930</v>
      </c>
      <c r="H8473" s="149" t="s">
        <v>10948</v>
      </c>
      <c r="I8473" s="149" t="s">
        <v>13688</v>
      </c>
    </row>
    <row r="8474" spans="1:9" x14ac:dyDescent="0.2">
      <c r="A8474" s="149" t="s">
        <v>2920</v>
      </c>
      <c r="D8474" s="149" t="s">
        <v>13689</v>
      </c>
      <c r="E8474" s="149">
        <f t="shared" si="132"/>
        <v>40706027</v>
      </c>
      <c r="F8474" s="149" t="s">
        <v>16569</v>
      </c>
      <c r="G8474" s="149" t="s">
        <v>930</v>
      </c>
      <c r="H8474" s="149" t="s">
        <v>10948</v>
      </c>
      <c r="I8474" s="149" t="s">
        <v>13690</v>
      </c>
    </row>
    <row r="8475" spans="1:9" x14ac:dyDescent="0.2">
      <c r="A8475" s="149" t="s">
        <v>2920</v>
      </c>
      <c r="D8475" s="149" t="s">
        <v>13691</v>
      </c>
      <c r="E8475" s="149">
        <f t="shared" si="132"/>
        <v>40706028</v>
      </c>
      <c r="F8475" s="149" t="s">
        <v>16569</v>
      </c>
      <c r="G8475" s="149" t="s">
        <v>930</v>
      </c>
      <c r="H8475" s="149" t="s">
        <v>10948</v>
      </c>
      <c r="I8475" s="149" t="s">
        <v>13692</v>
      </c>
    </row>
    <row r="8476" spans="1:9" x14ac:dyDescent="0.2">
      <c r="A8476" s="149" t="s">
        <v>2920</v>
      </c>
      <c r="D8476" s="149" t="s">
        <v>13693</v>
      </c>
      <c r="E8476" s="149">
        <f t="shared" si="132"/>
        <v>40706029</v>
      </c>
      <c r="F8476" s="149" t="s">
        <v>16569</v>
      </c>
      <c r="G8476" s="149" t="s">
        <v>930</v>
      </c>
      <c r="H8476" s="149" t="s">
        <v>10948</v>
      </c>
      <c r="I8476" s="149" t="s">
        <v>13694</v>
      </c>
    </row>
    <row r="8477" spans="1:9" x14ac:dyDescent="0.2">
      <c r="A8477" s="149" t="s">
        <v>2920</v>
      </c>
      <c r="D8477" s="149" t="s">
        <v>13695</v>
      </c>
      <c r="E8477" s="149">
        <f t="shared" si="132"/>
        <v>40706030</v>
      </c>
      <c r="F8477" s="149" t="s">
        <v>16569</v>
      </c>
      <c r="G8477" s="149" t="s">
        <v>930</v>
      </c>
      <c r="H8477" s="149" t="s">
        <v>10948</v>
      </c>
      <c r="I8477" s="149" t="s">
        <v>13696</v>
      </c>
    </row>
    <row r="8478" spans="1:9" x14ac:dyDescent="0.2">
      <c r="A8478" s="149" t="s">
        <v>2920</v>
      </c>
      <c r="D8478" s="149" t="s">
        <v>13697</v>
      </c>
      <c r="E8478" s="149">
        <f t="shared" si="132"/>
        <v>40706031</v>
      </c>
      <c r="F8478" s="149" t="s">
        <v>16569</v>
      </c>
      <c r="G8478" s="149" t="s">
        <v>930</v>
      </c>
      <c r="H8478" s="149" t="s">
        <v>10948</v>
      </c>
      <c r="I8478" s="149" t="s">
        <v>13698</v>
      </c>
    </row>
    <row r="8479" spans="1:9" x14ac:dyDescent="0.2">
      <c r="A8479" s="149" t="s">
        <v>2920</v>
      </c>
      <c r="D8479" s="149" t="s">
        <v>13699</v>
      </c>
      <c r="E8479" s="149">
        <f t="shared" si="132"/>
        <v>40706032</v>
      </c>
      <c r="F8479" s="149" t="s">
        <v>16569</v>
      </c>
      <c r="G8479" s="149" t="s">
        <v>930</v>
      </c>
      <c r="H8479" s="149" t="s">
        <v>10948</v>
      </c>
      <c r="I8479" s="149" t="s">
        <v>13700</v>
      </c>
    </row>
    <row r="8480" spans="1:9" x14ac:dyDescent="0.2">
      <c r="A8480" s="149" t="s">
        <v>2920</v>
      </c>
      <c r="D8480" s="149" t="s">
        <v>13701</v>
      </c>
      <c r="E8480" s="149">
        <f t="shared" si="132"/>
        <v>40706033</v>
      </c>
      <c r="F8480" s="149" t="s">
        <v>16569</v>
      </c>
      <c r="G8480" s="149" t="s">
        <v>930</v>
      </c>
      <c r="H8480" s="149" t="s">
        <v>10948</v>
      </c>
      <c r="I8480" s="149" t="s">
        <v>13702</v>
      </c>
    </row>
    <row r="8481" spans="1:12" x14ac:dyDescent="0.2">
      <c r="A8481" s="149" t="s">
        <v>2920</v>
      </c>
      <c r="D8481" s="149" t="s">
        <v>13703</v>
      </c>
      <c r="E8481" s="149">
        <f t="shared" si="132"/>
        <v>40706034</v>
      </c>
      <c r="F8481" s="149" t="s">
        <v>16569</v>
      </c>
      <c r="G8481" s="149" t="s">
        <v>930</v>
      </c>
      <c r="H8481" s="149" t="s">
        <v>10948</v>
      </c>
      <c r="I8481" s="149" t="s">
        <v>13704</v>
      </c>
    </row>
    <row r="8482" spans="1:12" x14ac:dyDescent="0.2">
      <c r="A8482" s="149" t="s">
        <v>2920</v>
      </c>
      <c r="D8482" s="149" t="s">
        <v>13705</v>
      </c>
      <c r="E8482" s="149">
        <f t="shared" si="132"/>
        <v>40706035</v>
      </c>
      <c r="F8482" s="149" t="s">
        <v>16569</v>
      </c>
      <c r="G8482" s="149" t="s">
        <v>930</v>
      </c>
      <c r="H8482" s="149" t="s">
        <v>10948</v>
      </c>
      <c r="I8482" s="149" t="s">
        <v>13706</v>
      </c>
    </row>
    <row r="8483" spans="1:12" x14ac:dyDescent="0.2">
      <c r="A8483" s="149" t="s">
        <v>2920</v>
      </c>
      <c r="D8483" s="149" t="s">
        <v>13707</v>
      </c>
      <c r="E8483" s="149">
        <f t="shared" si="132"/>
        <v>40706036</v>
      </c>
      <c r="F8483" s="149" t="s">
        <v>16569</v>
      </c>
      <c r="G8483" s="149" t="s">
        <v>930</v>
      </c>
      <c r="H8483" s="149" t="s">
        <v>10948</v>
      </c>
      <c r="I8483" s="149" t="s">
        <v>13708</v>
      </c>
    </row>
    <row r="8484" spans="1:12" x14ac:dyDescent="0.2">
      <c r="A8484" s="149" t="s">
        <v>2920</v>
      </c>
      <c r="D8484" s="149" t="s">
        <v>13709</v>
      </c>
      <c r="E8484" s="149">
        <f t="shared" si="132"/>
        <v>40706097</v>
      </c>
      <c r="F8484" s="149" t="s">
        <v>16569</v>
      </c>
      <c r="G8484" s="149" t="s">
        <v>930</v>
      </c>
      <c r="H8484" s="149" t="s">
        <v>10948</v>
      </c>
      <c r="I8484" s="149" t="s">
        <v>13710</v>
      </c>
    </row>
    <row r="8485" spans="1:12" x14ac:dyDescent="0.2">
      <c r="A8485" s="149" t="s">
        <v>2920</v>
      </c>
      <c r="D8485" s="149" t="s">
        <v>13711</v>
      </c>
      <c r="E8485" s="149">
        <f t="shared" si="132"/>
        <v>40706098</v>
      </c>
      <c r="F8485" s="149" t="s">
        <v>16569</v>
      </c>
      <c r="G8485" s="149" t="s">
        <v>930</v>
      </c>
      <c r="H8485" s="149" t="s">
        <v>10948</v>
      </c>
      <c r="I8485" s="149" t="s">
        <v>13712</v>
      </c>
    </row>
    <row r="8486" spans="1:12" x14ac:dyDescent="0.2">
      <c r="A8486" s="149" t="s">
        <v>2920</v>
      </c>
      <c r="D8486" s="149" t="s">
        <v>13713</v>
      </c>
      <c r="E8486" s="149">
        <f t="shared" si="132"/>
        <v>40706401</v>
      </c>
      <c r="F8486" s="149" t="s">
        <v>16569</v>
      </c>
      <c r="G8486" s="149" t="s">
        <v>930</v>
      </c>
      <c r="H8486" s="149" t="s">
        <v>13714</v>
      </c>
      <c r="I8486" s="149" t="s">
        <v>13715</v>
      </c>
    </row>
    <row r="8487" spans="1:12" x14ac:dyDescent="0.2">
      <c r="A8487" s="149" t="s">
        <v>2920</v>
      </c>
      <c r="D8487" s="149" t="s">
        <v>13716</v>
      </c>
      <c r="E8487" s="149">
        <f t="shared" si="132"/>
        <v>40706402</v>
      </c>
      <c r="F8487" s="149" t="s">
        <v>16569</v>
      </c>
      <c r="G8487" s="149" t="s">
        <v>930</v>
      </c>
      <c r="H8487" s="149" t="s">
        <v>13714</v>
      </c>
      <c r="I8487" s="149" t="s">
        <v>13717</v>
      </c>
    </row>
    <row r="8488" spans="1:12" x14ac:dyDescent="0.2">
      <c r="A8488" s="149" t="s">
        <v>2920</v>
      </c>
      <c r="D8488" s="149" t="s">
        <v>13718</v>
      </c>
      <c r="E8488" s="149">
        <f t="shared" si="132"/>
        <v>40706403</v>
      </c>
      <c r="F8488" s="149" t="s">
        <v>16569</v>
      </c>
      <c r="G8488" s="149" t="s">
        <v>930</v>
      </c>
      <c r="H8488" s="149" t="s">
        <v>13714</v>
      </c>
      <c r="I8488" s="149" t="s">
        <v>13719</v>
      </c>
      <c r="K8488" s="151"/>
      <c r="L8488" s="149"/>
    </row>
    <row r="8489" spans="1:12" x14ac:dyDescent="0.2">
      <c r="A8489" s="149" t="s">
        <v>2920</v>
      </c>
      <c r="D8489" s="149" t="s">
        <v>13720</v>
      </c>
      <c r="E8489" s="149">
        <f t="shared" si="132"/>
        <v>40706404</v>
      </c>
      <c r="F8489" s="149" t="s">
        <v>16569</v>
      </c>
      <c r="G8489" s="149" t="s">
        <v>930</v>
      </c>
      <c r="H8489" s="149" t="s">
        <v>13714</v>
      </c>
      <c r="I8489" s="149" t="s">
        <v>16452</v>
      </c>
      <c r="K8489" s="151"/>
      <c r="L8489" s="149"/>
    </row>
    <row r="8490" spans="1:12" x14ac:dyDescent="0.2">
      <c r="A8490" s="149" t="s">
        <v>2920</v>
      </c>
      <c r="D8490" s="149" t="s">
        <v>16453</v>
      </c>
      <c r="E8490" s="149">
        <f t="shared" si="132"/>
        <v>40706497</v>
      </c>
      <c r="F8490" s="149" t="s">
        <v>16569</v>
      </c>
      <c r="G8490" s="149" t="s">
        <v>930</v>
      </c>
      <c r="H8490" s="149" t="s">
        <v>13714</v>
      </c>
      <c r="I8490" s="149" t="s">
        <v>16454</v>
      </c>
    </row>
    <row r="8491" spans="1:12" x14ac:dyDescent="0.2">
      <c r="A8491" s="149" t="s">
        <v>2920</v>
      </c>
      <c r="D8491" s="149" t="s">
        <v>16455</v>
      </c>
      <c r="E8491" s="149">
        <f t="shared" si="132"/>
        <v>40706498</v>
      </c>
      <c r="F8491" s="149" t="s">
        <v>16569</v>
      </c>
      <c r="G8491" s="149" t="s">
        <v>930</v>
      </c>
      <c r="H8491" s="149" t="s">
        <v>13714</v>
      </c>
      <c r="I8491" s="149" t="s">
        <v>16456</v>
      </c>
    </row>
    <row r="8492" spans="1:12" x14ac:dyDescent="0.2">
      <c r="A8492" s="149" t="s">
        <v>2920</v>
      </c>
      <c r="D8492" s="149" t="s">
        <v>16457</v>
      </c>
      <c r="E8492" s="149">
        <f t="shared" si="132"/>
        <v>40706801</v>
      </c>
      <c r="F8492" s="149" t="s">
        <v>16569</v>
      </c>
      <c r="G8492" s="149" t="s">
        <v>930</v>
      </c>
      <c r="H8492" s="149" t="s">
        <v>16458</v>
      </c>
      <c r="I8492" s="149" t="s">
        <v>16459</v>
      </c>
    </row>
    <row r="8493" spans="1:12" x14ac:dyDescent="0.2">
      <c r="A8493" s="149" t="s">
        <v>2920</v>
      </c>
      <c r="D8493" s="149" t="s">
        <v>16460</v>
      </c>
      <c r="E8493" s="149">
        <f t="shared" si="132"/>
        <v>40706802</v>
      </c>
      <c r="F8493" s="149" t="s">
        <v>16569</v>
      </c>
      <c r="G8493" s="149" t="s">
        <v>930</v>
      </c>
      <c r="H8493" s="149" t="s">
        <v>16458</v>
      </c>
      <c r="I8493" s="149" t="s">
        <v>16461</v>
      </c>
    </row>
    <row r="8494" spans="1:12" x14ac:dyDescent="0.2">
      <c r="A8494" s="149" t="s">
        <v>2920</v>
      </c>
      <c r="D8494" s="149" t="s">
        <v>16462</v>
      </c>
      <c r="E8494" s="149">
        <f t="shared" si="132"/>
        <v>40706803</v>
      </c>
      <c r="F8494" s="149" t="s">
        <v>16569</v>
      </c>
      <c r="G8494" s="149" t="s">
        <v>930</v>
      </c>
      <c r="H8494" s="149" t="s">
        <v>16458</v>
      </c>
      <c r="I8494" s="149" t="s">
        <v>16463</v>
      </c>
    </row>
    <row r="8495" spans="1:12" x14ac:dyDescent="0.2">
      <c r="A8495" s="149" t="s">
        <v>2920</v>
      </c>
      <c r="D8495" s="149" t="s">
        <v>16464</v>
      </c>
      <c r="E8495" s="149">
        <f t="shared" si="132"/>
        <v>40706804</v>
      </c>
      <c r="F8495" s="149" t="s">
        <v>16569</v>
      </c>
      <c r="G8495" s="149" t="s">
        <v>930</v>
      </c>
      <c r="H8495" s="149" t="s">
        <v>16458</v>
      </c>
      <c r="I8495" s="149" t="s">
        <v>16465</v>
      </c>
    </row>
    <row r="8496" spans="1:12" x14ac:dyDescent="0.2">
      <c r="A8496" s="149" t="s">
        <v>2920</v>
      </c>
      <c r="D8496" s="149" t="s">
        <v>16466</v>
      </c>
      <c r="E8496" s="149">
        <f t="shared" si="132"/>
        <v>40706805</v>
      </c>
      <c r="F8496" s="149" t="s">
        <v>16569</v>
      </c>
      <c r="G8496" s="149" t="s">
        <v>930</v>
      </c>
      <c r="H8496" s="149" t="s">
        <v>16458</v>
      </c>
      <c r="I8496" s="149" t="s">
        <v>16467</v>
      </c>
    </row>
    <row r="8497" spans="1:12" x14ac:dyDescent="0.2">
      <c r="A8497" s="149" t="s">
        <v>2920</v>
      </c>
      <c r="D8497" s="149" t="s">
        <v>16468</v>
      </c>
      <c r="E8497" s="149">
        <f t="shared" si="132"/>
        <v>40706806</v>
      </c>
      <c r="F8497" s="149" t="s">
        <v>16569</v>
      </c>
      <c r="G8497" s="149" t="s">
        <v>930</v>
      </c>
      <c r="H8497" s="149" t="s">
        <v>16458</v>
      </c>
      <c r="I8497" s="149" t="s">
        <v>16469</v>
      </c>
    </row>
    <row r="8498" spans="1:12" x14ac:dyDescent="0.2">
      <c r="A8498" s="149" t="s">
        <v>2920</v>
      </c>
      <c r="D8498" s="149" t="s">
        <v>16470</v>
      </c>
      <c r="E8498" s="149">
        <f t="shared" si="132"/>
        <v>40706807</v>
      </c>
      <c r="F8498" s="149" t="s">
        <v>16569</v>
      </c>
      <c r="G8498" s="149" t="s">
        <v>930</v>
      </c>
      <c r="H8498" s="149" t="s">
        <v>16458</v>
      </c>
      <c r="I8498" s="149" t="s">
        <v>16471</v>
      </c>
    </row>
    <row r="8499" spans="1:12" x14ac:dyDescent="0.2">
      <c r="A8499" s="149" t="s">
        <v>2920</v>
      </c>
      <c r="D8499" s="149" t="s">
        <v>16472</v>
      </c>
      <c r="E8499" s="149">
        <f t="shared" si="132"/>
        <v>40706808</v>
      </c>
      <c r="F8499" s="149" t="s">
        <v>16569</v>
      </c>
      <c r="G8499" s="149" t="s">
        <v>930</v>
      </c>
      <c r="H8499" s="149" t="s">
        <v>16458</v>
      </c>
      <c r="I8499" s="149" t="s">
        <v>16473</v>
      </c>
    </row>
    <row r="8500" spans="1:12" x14ac:dyDescent="0.2">
      <c r="A8500" s="149" t="s">
        <v>2920</v>
      </c>
      <c r="D8500" s="149" t="s">
        <v>16474</v>
      </c>
      <c r="E8500" s="149">
        <f t="shared" si="132"/>
        <v>40706813</v>
      </c>
      <c r="F8500" s="149" t="s">
        <v>16569</v>
      </c>
      <c r="G8500" s="149" t="s">
        <v>930</v>
      </c>
      <c r="H8500" s="149" t="s">
        <v>16458</v>
      </c>
      <c r="I8500" s="149" t="s">
        <v>16475</v>
      </c>
      <c r="K8500" s="151"/>
      <c r="L8500" s="149"/>
    </row>
    <row r="8501" spans="1:12" x14ac:dyDescent="0.2">
      <c r="A8501" s="149" t="s">
        <v>2920</v>
      </c>
      <c r="D8501" s="149" t="s">
        <v>16476</v>
      </c>
      <c r="E8501" s="149">
        <f t="shared" si="132"/>
        <v>40706814</v>
      </c>
      <c r="F8501" s="149" t="s">
        <v>16569</v>
      </c>
      <c r="G8501" s="149" t="s">
        <v>930</v>
      </c>
      <c r="H8501" s="149" t="s">
        <v>16458</v>
      </c>
      <c r="I8501" s="149" t="s">
        <v>16477</v>
      </c>
      <c r="K8501" s="151"/>
      <c r="L8501" s="149"/>
    </row>
    <row r="8502" spans="1:12" x14ac:dyDescent="0.2">
      <c r="A8502" s="149" t="s">
        <v>2920</v>
      </c>
      <c r="D8502" s="149" t="s">
        <v>16478</v>
      </c>
      <c r="E8502" s="149">
        <f t="shared" si="132"/>
        <v>40706897</v>
      </c>
      <c r="F8502" s="149" t="s">
        <v>16569</v>
      </c>
      <c r="G8502" s="149" t="s">
        <v>930</v>
      </c>
      <c r="H8502" s="149" t="s">
        <v>16458</v>
      </c>
      <c r="I8502" s="149" t="s">
        <v>16479</v>
      </c>
    </row>
    <row r="8503" spans="1:12" x14ac:dyDescent="0.2">
      <c r="A8503" s="149" t="s">
        <v>2920</v>
      </c>
      <c r="D8503" s="149" t="s">
        <v>16480</v>
      </c>
      <c r="E8503" s="149">
        <f t="shared" si="132"/>
        <v>40706898</v>
      </c>
      <c r="F8503" s="149" t="s">
        <v>16569</v>
      </c>
      <c r="G8503" s="149" t="s">
        <v>930</v>
      </c>
      <c r="H8503" s="149" t="s">
        <v>16458</v>
      </c>
      <c r="I8503" s="149" t="s">
        <v>16481</v>
      </c>
    </row>
    <row r="8504" spans="1:12" x14ac:dyDescent="0.2">
      <c r="A8504" s="149" t="s">
        <v>2920</v>
      </c>
      <c r="D8504" s="149" t="s">
        <v>16482</v>
      </c>
      <c r="E8504" s="149">
        <f t="shared" si="132"/>
        <v>40707203</v>
      </c>
      <c r="F8504" s="149" t="s">
        <v>16569</v>
      </c>
      <c r="G8504" s="149" t="s">
        <v>930</v>
      </c>
      <c r="H8504" s="149" t="s">
        <v>16483</v>
      </c>
      <c r="I8504" s="149" t="s">
        <v>16484</v>
      </c>
    </row>
    <row r="8505" spans="1:12" x14ac:dyDescent="0.2">
      <c r="A8505" s="149" t="s">
        <v>2920</v>
      </c>
      <c r="D8505" s="149" t="s">
        <v>16485</v>
      </c>
      <c r="E8505" s="149">
        <f t="shared" si="132"/>
        <v>40707204</v>
      </c>
      <c r="F8505" s="149" t="s">
        <v>16569</v>
      </c>
      <c r="G8505" s="149" t="s">
        <v>930</v>
      </c>
      <c r="H8505" s="149" t="s">
        <v>16483</v>
      </c>
      <c r="I8505" s="149" t="s">
        <v>16486</v>
      </c>
    </row>
    <row r="8506" spans="1:12" x14ac:dyDescent="0.2">
      <c r="A8506" s="149" t="s">
        <v>2920</v>
      </c>
      <c r="D8506" s="149" t="s">
        <v>16487</v>
      </c>
      <c r="E8506" s="149">
        <f t="shared" si="132"/>
        <v>40707601</v>
      </c>
      <c r="F8506" s="149" t="s">
        <v>16569</v>
      </c>
      <c r="G8506" s="149" t="s">
        <v>930</v>
      </c>
      <c r="H8506" s="149" t="s">
        <v>16488</v>
      </c>
      <c r="I8506" s="149" t="s">
        <v>16489</v>
      </c>
    </row>
    <row r="8507" spans="1:12" x14ac:dyDescent="0.2">
      <c r="A8507" s="149" t="s">
        <v>2920</v>
      </c>
      <c r="D8507" s="149" t="s">
        <v>16490</v>
      </c>
      <c r="E8507" s="149">
        <f t="shared" si="132"/>
        <v>40707602</v>
      </c>
      <c r="F8507" s="149" t="s">
        <v>16569</v>
      </c>
      <c r="G8507" s="149" t="s">
        <v>930</v>
      </c>
      <c r="H8507" s="149" t="s">
        <v>16488</v>
      </c>
      <c r="I8507" s="149" t="s">
        <v>16491</v>
      </c>
    </row>
    <row r="8508" spans="1:12" x14ac:dyDescent="0.2">
      <c r="A8508" s="149" t="s">
        <v>2920</v>
      </c>
      <c r="D8508" s="149" t="s">
        <v>16492</v>
      </c>
      <c r="E8508" s="149">
        <f t="shared" si="132"/>
        <v>40707603</v>
      </c>
      <c r="F8508" s="149" t="s">
        <v>16569</v>
      </c>
      <c r="G8508" s="149" t="s">
        <v>930</v>
      </c>
      <c r="H8508" s="149" t="s">
        <v>16488</v>
      </c>
      <c r="I8508" s="149" t="s">
        <v>16493</v>
      </c>
    </row>
    <row r="8509" spans="1:12" x14ac:dyDescent="0.2">
      <c r="A8509" s="149" t="s">
        <v>2920</v>
      </c>
      <c r="D8509" s="149" t="s">
        <v>16494</v>
      </c>
      <c r="E8509" s="149">
        <f t="shared" si="132"/>
        <v>40707604</v>
      </c>
      <c r="F8509" s="149" t="s">
        <v>16569</v>
      </c>
      <c r="G8509" s="149" t="s">
        <v>930</v>
      </c>
      <c r="H8509" s="149" t="s">
        <v>16488</v>
      </c>
      <c r="I8509" s="149" t="s">
        <v>16495</v>
      </c>
    </row>
    <row r="8510" spans="1:12" x14ac:dyDescent="0.2">
      <c r="A8510" s="149" t="s">
        <v>2920</v>
      </c>
      <c r="D8510" s="149" t="s">
        <v>16496</v>
      </c>
      <c r="E8510" s="149">
        <f t="shared" si="132"/>
        <v>40707697</v>
      </c>
      <c r="F8510" s="149" t="s">
        <v>16569</v>
      </c>
      <c r="G8510" s="149" t="s">
        <v>930</v>
      </c>
      <c r="H8510" s="149" t="s">
        <v>16488</v>
      </c>
      <c r="I8510" s="149" t="s">
        <v>16497</v>
      </c>
    </row>
    <row r="8511" spans="1:12" x14ac:dyDescent="0.2">
      <c r="A8511" s="149" t="s">
        <v>2920</v>
      </c>
      <c r="D8511" s="149" t="s">
        <v>16498</v>
      </c>
      <c r="E8511" s="149">
        <f t="shared" si="132"/>
        <v>40707698</v>
      </c>
      <c r="F8511" s="149" t="s">
        <v>16569</v>
      </c>
      <c r="G8511" s="149" t="s">
        <v>930</v>
      </c>
      <c r="H8511" s="149" t="s">
        <v>16488</v>
      </c>
      <c r="I8511" s="149" t="s">
        <v>16499</v>
      </c>
    </row>
    <row r="8512" spans="1:12" x14ac:dyDescent="0.2">
      <c r="A8512" s="149" t="s">
        <v>2920</v>
      </c>
      <c r="D8512" s="149" t="s">
        <v>16500</v>
      </c>
      <c r="E8512" s="149">
        <f t="shared" si="132"/>
        <v>40708001</v>
      </c>
      <c r="F8512" s="149" t="s">
        <v>16569</v>
      </c>
      <c r="G8512" s="149" t="s">
        <v>930</v>
      </c>
      <c r="H8512" s="149" t="s">
        <v>16501</v>
      </c>
      <c r="I8512" s="149" t="s">
        <v>16502</v>
      </c>
    </row>
    <row r="8513" spans="1:9" x14ac:dyDescent="0.2">
      <c r="A8513" s="149" t="s">
        <v>2920</v>
      </c>
      <c r="D8513" s="149" t="s">
        <v>16503</v>
      </c>
      <c r="E8513" s="149">
        <f t="shared" si="132"/>
        <v>40708002</v>
      </c>
      <c r="F8513" s="149" t="s">
        <v>16569</v>
      </c>
      <c r="G8513" s="149" t="s">
        <v>930</v>
      </c>
      <c r="H8513" s="149" t="s">
        <v>16501</v>
      </c>
      <c r="I8513" s="149" t="s">
        <v>15027</v>
      </c>
    </row>
    <row r="8514" spans="1:9" x14ac:dyDescent="0.2">
      <c r="A8514" s="149" t="s">
        <v>2920</v>
      </c>
      <c r="D8514" s="149" t="s">
        <v>15028</v>
      </c>
      <c r="E8514" s="149">
        <f t="shared" ref="E8514:E8577" si="133">VALUE(D8514)</f>
        <v>40708097</v>
      </c>
      <c r="F8514" s="149" t="s">
        <v>16569</v>
      </c>
      <c r="G8514" s="149" t="s">
        <v>930</v>
      </c>
      <c r="H8514" s="149" t="s">
        <v>16501</v>
      </c>
      <c r="I8514" s="149" t="s">
        <v>15029</v>
      </c>
    </row>
    <row r="8515" spans="1:9" x14ac:dyDescent="0.2">
      <c r="A8515" s="149" t="s">
        <v>2920</v>
      </c>
      <c r="D8515" s="149" t="s">
        <v>15030</v>
      </c>
      <c r="E8515" s="149">
        <f t="shared" si="133"/>
        <v>40708098</v>
      </c>
      <c r="F8515" s="149" t="s">
        <v>16569</v>
      </c>
      <c r="G8515" s="149" t="s">
        <v>930</v>
      </c>
      <c r="H8515" s="149" t="s">
        <v>16501</v>
      </c>
      <c r="I8515" s="149" t="s">
        <v>15031</v>
      </c>
    </row>
    <row r="8516" spans="1:9" x14ac:dyDescent="0.2">
      <c r="A8516" s="149" t="s">
        <v>2920</v>
      </c>
      <c r="D8516" s="149" t="s">
        <v>15032</v>
      </c>
      <c r="E8516" s="149">
        <f t="shared" si="133"/>
        <v>40708401</v>
      </c>
      <c r="F8516" s="149" t="s">
        <v>16569</v>
      </c>
      <c r="G8516" s="149" t="s">
        <v>930</v>
      </c>
      <c r="H8516" s="149" t="s">
        <v>15033</v>
      </c>
      <c r="I8516" s="149" t="s">
        <v>15034</v>
      </c>
    </row>
    <row r="8517" spans="1:9" x14ac:dyDescent="0.2">
      <c r="A8517" s="149" t="s">
        <v>2920</v>
      </c>
      <c r="D8517" s="149" t="s">
        <v>15035</v>
      </c>
      <c r="E8517" s="149">
        <f t="shared" si="133"/>
        <v>40708402</v>
      </c>
      <c r="F8517" s="149" t="s">
        <v>16569</v>
      </c>
      <c r="G8517" s="149" t="s">
        <v>930</v>
      </c>
      <c r="H8517" s="149" t="s">
        <v>15033</v>
      </c>
      <c r="I8517" s="149" t="s">
        <v>15036</v>
      </c>
    </row>
    <row r="8518" spans="1:9" x14ac:dyDescent="0.2">
      <c r="A8518" s="149" t="s">
        <v>2920</v>
      </c>
      <c r="D8518" s="149" t="s">
        <v>15037</v>
      </c>
      <c r="E8518" s="149">
        <f t="shared" si="133"/>
        <v>40708403</v>
      </c>
      <c r="F8518" s="149" t="s">
        <v>16569</v>
      </c>
      <c r="G8518" s="149" t="s">
        <v>930</v>
      </c>
      <c r="H8518" s="149" t="s">
        <v>15033</v>
      </c>
      <c r="I8518" s="149" t="s">
        <v>15038</v>
      </c>
    </row>
    <row r="8519" spans="1:9" x14ac:dyDescent="0.2">
      <c r="A8519" s="149" t="s">
        <v>2920</v>
      </c>
      <c r="D8519" s="149" t="s">
        <v>15039</v>
      </c>
      <c r="E8519" s="149">
        <f t="shared" si="133"/>
        <v>40708404</v>
      </c>
      <c r="F8519" s="149" t="s">
        <v>16569</v>
      </c>
      <c r="G8519" s="149" t="s">
        <v>930</v>
      </c>
      <c r="H8519" s="149" t="s">
        <v>15033</v>
      </c>
      <c r="I8519" s="149" t="s">
        <v>15040</v>
      </c>
    </row>
    <row r="8520" spans="1:9" x14ac:dyDescent="0.2">
      <c r="A8520" s="149" t="s">
        <v>2920</v>
      </c>
      <c r="D8520" s="149" t="s">
        <v>15041</v>
      </c>
      <c r="E8520" s="149">
        <f t="shared" si="133"/>
        <v>40708405</v>
      </c>
      <c r="F8520" s="149" t="s">
        <v>16569</v>
      </c>
      <c r="G8520" s="149" t="s">
        <v>930</v>
      </c>
      <c r="H8520" s="149" t="s">
        <v>15033</v>
      </c>
      <c r="I8520" s="149" t="s">
        <v>15042</v>
      </c>
    </row>
    <row r="8521" spans="1:9" x14ac:dyDescent="0.2">
      <c r="A8521" s="149" t="s">
        <v>2920</v>
      </c>
      <c r="D8521" s="149" t="s">
        <v>15043</v>
      </c>
      <c r="E8521" s="149">
        <f t="shared" si="133"/>
        <v>40708406</v>
      </c>
      <c r="F8521" s="149" t="s">
        <v>16569</v>
      </c>
      <c r="G8521" s="149" t="s">
        <v>930</v>
      </c>
      <c r="H8521" s="149" t="s">
        <v>15033</v>
      </c>
      <c r="I8521" s="149" t="s">
        <v>15044</v>
      </c>
    </row>
    <row r="8522" spans="1:9" x14ac:dyDescent="0.2">
      <c r="A8522" s="149" t="s">
        <v>2920</v>
      </c>
      <c r="D8522" s="149" t="s">
        <v>15045</v>
      </c>
      <c r="E8522" s="149">
        <f t="shared" si="133"/>
        <v>40708497</v>
      </c>
      <c r="F8522" s="149" t="s">
        <v>16569</v>
      </c>
      <c r="G8522" s="149" t="s">
        <v>930</v>
      </c>
      <c r="H8522" s="149" t="s">
        <v>15033</v>
      </c>
      <c r="I8522" s="149" t="s">
        <v>15046</v>
      </c>
    </row>
    <row r="8523" spans="1:9" x14ac:dyDescent="0.2">
      <c r="A8523" s="149" t="s">
        <v>2920</v>
      </c>
      <c r="D8523" s="149" t="s">
        <v>15047</v>
      </c>
      <c r="E8523" s="149">
        <f t="shared" si="133"/>
        <v>40708498</v>
      </c>
      <c r="F8523" s="149" t="s">
        <v>16569</v>
      </c>
      <c r="G8523" s="149" t="s">
        <v>930</v>
      </c>
      <c r="H8523" s="149" t="s">
        <v>15033</v>
      </c>
      <c r="I8523" s="149" t="s">
        <v>15048</v>
      </c>
    </row>
    <row r="8524" spans="1:9" x14ac:dyDescent="0.2">
      <c r="A8524" s="149" t="s">
        <v>2920</v>
      </c>
      <c r="D8524" s="149" t="s">
        <v>15049</v>
      </c>
      <c r="E8524" s="149">
        <f t="shared" si="133"/>
        <v>40714601</v>
      </c>
      <c r="F8524" s="149" t="s">
        <v>16569</v>
      </c>
      <c r="G8524" s="149" t="s">
        <v>930</v>
      </c>
      <c r="H8524" s="149" t="s">
        <v>15050</v>
      </c>
      <c r="I8524" s="149" t="s">
        <v>15051</v>
      </c>
    </row>
    <row r="8525" spans="1:9" x14ac:dyDescent="0.2">
      <c r="A8525" s="149" t="s">
        <v>2920</v>
      </c>
      <c r="D8525" s="149" t="s">
        <v>15052</v>
      </c>
      <c r="E8525" s="149">
        <f t="shared" si="133"/>
        <v>40714602</v>
      </c>
      <c r="F8525" s="149" t="s">
        <v>16569</v>
      </c>
      <c r="G8525" s="149" t="s">
        <v>930</v>
      </c>
      <c r="H8525" s="149" t="s">
        <v>15050</v>
      </c>
      <c r="I8525" s="149" t="s">
        <v>15053</v>
      </c>
    </row>
    <row r="8526" spans="1:9" x14ac:dyDescent="0.2">
      <c r="A8526" s="149" t="s">
        <v>2920</v>
      </c>
      <c r="D8526" s="149" t="s">
        <v>15054</v>
      </c>
      <c r="E8526" s="149">
        <f t="shared" si="133"/>
        <v>40714603</v>
      </c>
      <c r="F8526" s="149" t="s">
        <v>16569</v>
      </c>
      <c r="G8526" s="149" t="s">
        <v>930</v>
      </c>
      <c r="H8526" s="149" t="s">
        <v>15050</v>
      </c>
      <c r="I8526" s="149" t="s">
        <v>15055</v>
      </c>
    </row>
    <row r="8527" spans="1:9" x14ac:dyDescent="0.2">
      <c r="A8527" s="149" t="s">
        <v>2920</v>
      </c>
      <c r="D8527" s="149" t="s">
        <v>15056</v>
      </c>
      <c r="E8527" s="149">
        <f t="shared" si="133"/>
        <v>40714604</v>
      </c>
      <c r="F8527" s="149" t="s">
        <v>16569</v>
      </c>
      <c r="G8527" s="149" t="s">
        <v>930</v>
      </c>
      <c r="H8527" s="149" t="s">
        <v>15050</v>
      </c>
      <c r="I8527" s="149" t="s">
        <v>15057</v>
      </c>
    </row>
    <row r="8528" spans="1:9" x14ac:dyDescent="0.2">
      <c r="A8528" s="149" t="s">
        <v>2920</v>
      </c>
      <c r="D8528" s="149" t="s">
        <v>15058</v>
      </c>
      <c r="E8528" s="149">
        <f t="shared" si="133"/>
        <v>40714605</v>
      </c>
      <c r="F8528" s="149" t="s">
        <v>16569</v>
      </c>
      <c r="G8528" s="149" t="s">
        <v>930</v>
      </c>
      <c r="H8528" s="149" t="s">
        <v>15050</v>
      </c>
      <c r="I8528" s="149" t="s">
        <v>15059</v>
      </c>
    </row>
    <row r="8529" spans="1:12" x14ac:dyDescent="0.2">
      <c r="A8529" s="149" t="s">
        <v>2920</v>
      </c>
      <c r="D8529" s="149" t="s">
        <v>15060</v>
      </c>
      <c r="E8529" s="149">
        <f t="shared" si="133"/>
        <v>40714606</v>
      </c>
      <c r="F8529" s="149" t="s">
        <v>16569</v>
      </c>
      <c r="G8529" s="149" t="s">
        <v>930</v>
      </c>
      <c r="H8529" s="149" t="s">
        <v>15050</v>
      </c>
      <c r="I8529" s="149" t="s">
        <v>15061</v>
      </c>
    </row>
    <row r="8530" spans="1:12" x14ac:dyDescent="0.2">
      <c r="A8530" s="149" t="s">
        <v>2920</v>
      </c>
      <c r="D8530" s="149" t="s">
        <v>15062</v>
      </c>
      <c r="E8530" s="149">
        <f t="shared" si="133"/>
        <v>40714697</v>
      </c>
      <c r="F8530" s="149" t="s">
        <v>16569</v>
      </c>
      <c r="G8530" s="149" t="s">
        <v>930</v>
      </c>
      <c r="H8530" s="149" t="s">
        <v>15050</v>
      </c>
      <c r="I8530" s="149" t="s">
        <v>16155</v>
      </c>
    </row>
    <row r="8531" spans="1:12" x14ac:dyDescent="0.2">
      <c r="A8531" s="149" t="s">
        <v>2920</v>
      </c>
      <c r="D8531" s="149" t="s">
        <v>16156</v>
      </c>
      <c r="E8531" s="149">
        <f t="shared" si="133"/>
        <v>40714698</v>
      </c>
      <c r="F8531" s="149" t="s">
        <v>16569</v>
      </c>
      <c r="G8531" s="149" t="s">
        <v>930</v>
      </c>
      <c r="H8531" s="149" t="s">
        <v>15050</v>
      </c>
      <c r="I8531" s="149" t="s">
        <v>16157</v>
      </c>
    </row>
    <row r="8532" spans="1:12" x14ac:dyDescent="0.2">
      <c r="A8532" s="149" t="s">
        <v>2920</v>
      </c>
      <c r="D8532" s="149" t="s">
        <v>16158</v>
      </c>
      <c r="E8532" s="149">
        <f t="shared" si="133"/>
        <v>40715401</v>
      </c>
      <c r="F8532" s="149" t="s">
        <v>16569</v>
      </c>
      <c r="G8532" s="149" t="s">
        <v>930</v>
      </c>
      <c r="H8532" s="149" t="s">
        <v>16159</v>
      </c>
      <c r="I8532" s="149" t="s">
        <v>16160</v>
      </c>
      <c r="K8532" s="151"/>
      <c r="L8532" s="149"/>
    </row>
    <row r="8533" spans="1:12" x14ac:dyDescent="0.2">
      <c r="A8533" s="149" t="s">
        <v>2920</v>
      </c>
      <c r="D8533" s="149" t="s">
        <v>16161</v>
      </c>
      <c r="E8533" s="149">
        <f t="shared" si="133"/>
        <v>40715402</v>
      </c>
      <c r="F8533" s="149" t="s">
        <v>16569</v>
      </c>
      <c r="G8533" s="149" t="s">
        <v>930</v>
      </c>
      <c r="H8533" s="149" t="s">
        <v>16159</v>
      </c>
      <c r="I8533" s="149" t="s">
        <v>16162</v>
      </c>
      <c r="K8533" s="151"/>
      <c r="L8533" s="149"/>
    </row>
    <row r="8534" spans="1:12" x14ac:dyDescent="0.2">
      <c r="A8534" s="149" t="s">
        <v>2920</v>
      </c>
      <c r="D8534" s="149" t="s">
        <v>16163</v>
      </c>
      <c r="E8534" s="149">
        <f t="shared" si="133"/>
        <v>40715403</v>
      </c>
      <c r="F8534" s="149" t="s">
        <v>16569</v>
      </c>
      <c r="G8534" s="149" t="s">
        <v>930</v>
      </c>
      <c r="H8534" s="149" t="s">
        <v>16159</v>
      </c>
      <c r="I8534" s="149" t="s">
        <v>16164</v>
      </c>
    </row>
    <row r="8535" spans="1:12" x14ac:dyDescent="0.2">
      <c r="A8535" s="149" t="s">
        <v>2920</v>
      </c>
      <c r="D8535" s="149" t="s">
        <v>16165</v>
      </c>
      <c r="E8535" s="149">
        <f t="shared" si="133"/>
        <v>40715404</v>
      </c>
      <c r="F8535" s="149" t="s">
        <v>16569</v>
      </c>
      <c r="G8535" s="149" t="s">
        <v>930</v>
      </c>
      <c r="H8535" s="149" t="s">
        <v>16159</v>
      </c>
      <c r="I8535" s="149" t="s">
        <v>16166</v>
      </c>
    </row>
    <row r="8536" spans="1:12" x14ac:dyDescent="0.2">
      <c r="A8536" s="149" t="s">
        <v>2920</v>
      </c>
      <c r="D8536" s="149" t="s">
        <v>16167</v>
      </c>
      <c r="E8536" s="149">
        <f t="shared" si="133"/>
        <v>40715405</v>
      </c>
      <c r="F8536" s="149" t="s">
        <v>16569</v>
      </c>
      <c r="G8536" s="149" t="s">
        <v>930</v>
      </c>
      <c r="H8536" s="149" t="s">
        <v>16159</v>
      </c>
      <c r="I8536" s="149" t="s">
        <v>16168</v>
      </c>
    </row>
    <row r="8537" spans="1:12" x14ac:dyDescent="0.2">
      <c r="A8537" s="149" t="s">
        <v>2920</v>
      </c>
      <c r="D8537" s="149" t="s">
        <v>16518</v>
      </c>
      <c r="E8537" s="149">
        <f t="shared" si="133"/>
        <v>40715406</v>
      </c>
      <c r="F8537" s="149" t="s">
        <v>16569</v>
      </c>
      <c r="G8537" s="149" t="s">
        <v>930</v>
      </c>
      <c r="H8537" s="149" t="s">
        <v>16159</v>
      </c>
      <c r="I8537" s="149" t="s">
        <v>16519</v>
      </c>
    </row>
    <row r="8538" spans="1:12" x14ac:dyDescent="0.2">
      <c r="A8538" s="149" t="s">
        <v>2920</v>
      </c>
      <c r="D8538" s="149" t="s">
        <v>16520</v>
      </c>
      <c r="E8538" s="149">
        <f t="shared" si="133"/>
        <v>40715801</v>
      </c>
      <c r="F8538" s="149" t="s">
        <v>16569</v>
      </c>
      <c r="G8538" s="149" t="s">
        <v>930</v>
      </c>
      <c r="H8538" s="149" t="s">
        <v>16521</v>
      </c>
      <c r="I8538" s="149" t="s">
        <v>16865</v>
      </c>
    </row>
    <row r="8539" spans="1:12" x14ac:dyDescent="0.2">
      <c r="A8539" s="149" t="s">
        <v>2920</v>
      </c>
      <c r="D8539" s="149" t="s">
        <v>16522</v>
      </c>
      <c r="E8539" s="149">
        <f t="shared" si="133"/>
        <v>40715802</v>
      </c>
      <c r="F8539" s="149" t="s">
        <v>16569</v>
      </c>
      <c r="G8539" s="149" t="s">
        <v>930</v>
      </c>
      <c r="H8539" s="149" t="s">
        <v>16521</v>
      </c>
      <c r="I8539" s="149" t="s">
        <v>16867</v>
      </c>
    </row>
    <row r="8540" spans="1:12" x14ac:dyDescent="0.2">
      <c r="A8540" s="149" t="s">
        <v>2920</v>
      </c>
      <c r="D8540" s="149" t="s">
        <v>16523</v>
      </c>
      <c r="E8540" s="149">
        <f t="shared" si="133"/>
        <v>40715809</v>
      </c>
      <c r="F8540" s="149" t="s">
        <v>16569</v>
      </c>
      <c r="G8540" s="149" t="s">
        <v>930</v>
      </c>
      <c r="H8540" s="149" t="s">
        <v>16521</v>
      </c>
      <c r="I8540" s="149" t="s">
        <v>16524</v>
      </c>
    </row>
    <row r="8541" spans="1:12" x14ac:dyDescent="0.2">
      <c r="A8541" s="149" t="s">
        <v>2920</v>
      </c>
      <c r="D8541" s="149" t="s">
        <v>16525</v>
      </c>
      <c r="E8541" s="149">
        <f t="shared" si="133"/>
        <v>40715810</v>
      </c>
      <c r="F8541" s="149" t="s">
        <v>16569</v>
      </c>
      <c r="G8541" s="149" t="s">
        <v>930</v>
      </c>
      <c r="H8541" s="149" t="s">
        <v>16521</v>
      </c>
      <c r="I8541" s="149" t="s">
        <v>13340</v>
      </c>
    </row>
    <row r="8542" spans="1:12" x14ac:dyDescent="0.2">
      <c r="A8542" s="149" t="s">
        <v>2920</v>
      </c>
      <c r="D8542" s="149" t="s">
        <v>16526</v>
      </c>
      <c r="E8542" s="149">
        <f t="shared" si="133"/>
        <v>40715811</v>
      </c>
      <c r="F8542" s="149" t="s">
        <v>16569</v>
      </c>
      <c r="G8542" s="149" t="s">
        <v>930</v>
      </c>
      <c r="H8542" s="149" t="s">
        <v>16521</v>
      </c>
      <c r="I8542" s="149" t="s">
        <v>16527</v>
      </c>
    </row>
    <row r="8543" spans="1:12" x14ac:dyDescent="0.2">
      <c r="A8543" s="149" t="s">
        <v>2920</v>
      </c>
      <c r="D8543" s="149" t="s">
        <v>16528</v>
      </c>
      <c r="E8543" s="149">
        <f t="shared" si="133"/>
        <v>40715812</v>
      </c>
      <c r="F8543" s="149" t="s">
        <v>16569</v>
      </c>
      <c r="G8543" s="149" t="s">
        <v>930</v>
      </c>
      <c r="H8543" s="149" t="s">
        <v>16521</v>
      </c>
      <c r="I8543" s="149" t="s">
        <v>16529</v>
      </c>
    </row>
    <row r="8544" spans="1:12" x14ac:dyDescent="0.2">
      <c r="A8544" s="149" t="s">
        <v>2920</v>
      </c>
      <c r="D8544" s="149" t="s">
        <v>16530</v>
      </c>
      <c r="E8544" s="149">
        <f t="shared" si="133"/>
        <v>40715817</v>
      </c>
      <c r="F8544" s="149" t="s">
        <v>16569</v>
      </c>
      <c r="G8544" s="149" t="s">
        <v>930</v>
      </c>
      <c r="H8544" s="149" t="s">
        <v>16521</v>
      </c>
      <c r="I8544" s="149" t="s">
        <v>16531</v>
      </c>
    </row>
    <row r="8545" spans="1:9" x14ac:dyDescent="0.2">
      <c r="A8545" s="149" t="s">
        <v>2920</v>
      </c>
      <c r="D8545" s="149" t="s">
        <v>16532</v>
      </c>
      <c r="E8545" s="149">
        <f t="shared" si="133"/>
        <v>40715818</v>
      </c>
      <c r="F8545" s="149" t="s">
        <v>16569</v>
      </c>
      <c r="G8545" s="149" t="s">
        <v>930</v>
      </c>
      <c r="H8545" s="149" t="s">
        <v>16521</v>
      </c>
      <c r="I8545" s="149" t="s">
        <v>16533</v>
      </c>
    </row>
    <row r="8546" spans="1:9" x14ac:dyDescent="0.2">
      <c r="A8546" s="149" t="s">
        <v>2920</v>
      </c>
      <c r="D8546" s="149" t="s">
        <v>16534</v>
      </c>
      <c r="E8546" s="149">
        <f t="shared" si="133"/>
        <v>40715819</v>
      </c>
      <c r="F8546" s="149" t="s">
        <v>16569</v>
      </c>
      <c r="G8546" s="149" t="s">
        <v>930</v>
      </c>
      <c r="H8546" s="149" t="s">
        <v>16521</v>
      </c>
      <c r="I8546" s="149" t="s">
        <v>16535</v>
      </c>
    </row>
    <row r="8547" spans="1:9" x14ac:dyDescent="0.2">
      <c r="A8547" s="149" t="s">
        <v>2920</v>
      </c>
      <c r="D8547" s="149" t="s">
        <v>16536</v>
      </c>
      <c r="E8547" s="149">
        <f t="shared" si="133"/>
        <v>40715820</v>
      </c>
      <c r="F8547" s="149" t="s">
        <v>16569</v>
      </c>
      <c r="G8547" s="149" t="s">
        <v>930</v>
      </c>
      <c r="H8547" s="149" t="s">
        <v>16521</v>
      </c>
      <c r="I8547" s="149" t="s">
        <v>16537</v>
      </c>
    </row>
    <row r="8548" spans="1:9" x14ac:dyDescent="0.2">
      <c r="A8548" s="149" t="s">
        <v>2920</v>
      </c>
      <c r="D8548" s="149" t="s">
        <v>16538</v>
      </c>
      <c r="E8548" s="149">
        <f t="shared" si="133"/>
        <v>40717201</v>
      </c>
      <c r="F8548" s="149" t="s">
        <v>16569</v>
      </c>
      <c r="G8548" s="149" t="s">
        <v>930</v>
      </c>
      <c r="H8548" s="149" t="s">
        <v>16539</v>
      </c>
      <c r="I8548" s="149" t="s">
        <v>16540</v>
      </c>
    </row>
    <row r="8549" spans="1:9" x14ac:dyDescent="0.2">
      <c r="A8549" s="149" t="s">
        <v>2920</v>
      </c>
      <c r="D8549" s="149" t="s">
        <v>16541</v>
      </c>
      <c r="E8549" s="149">
        <f t="shared" si="133"/>
        <v>40717202</v>
      </c>
      <c r="F8549" s="149" t="s">
        <v>16569</v>
      </c>
      <c r="G8549" s="149" t="s">
        <v>930</v>
      </c>
      <c r="H8549" s="149" t="s">
        <v>16539</v>
      </c>
      <c r="I8549" s="149" t="s">
        <v>16542</v>
      </c>
    </row>
    <row r="8550" spans="1:9" x14ac:dyDescent="0.2">
      <c r="A8550" s="149" t="s">
        <v>2920</v>
      </c>
      <c r="D8550" s="149" t="s">
        <v>16543</v>
      </c>
      <c r="E8550" s="149">
        <f t="shared" si="133"/>
        <v>40717203</v>
      </c>
      <c r="F8550" s="149" t="s">
        <v>16569</v>
      </c>
      <c r="G8550" s="149" t="s">
        <v>930</v>
      </c>
      <c r="H8550" s="149" t="s">
        <v>16539</v>
      </c>
      <c r="I8550" s="149" t="s">
        <v>16544</v>
      </c>
    </row>
    <row r="8551" spans="1:9" x14ac:dyDescent="0.2">
      <c r="A8551" s="149" t="s">
        <v>2920</v>
      </c>
      <c r="D8551" s="149" t="s">
        <v>16545</v>
      </c>
      <c r="E8551" s="149">
        <f t="shared" si="133"/>
        <v>40717204</v>
      </c>
      <c r="F8551" s="149" t="s">
        <v>16569</v>
      </c>
      <c r="G8551" s="149" t="s">
        <v>930</v>
      </c>
      <c r="H8551" s="149" t="s">
        <v>16539</v>
      </c>
      <c r="I8551" s="149" t="s">
        <v>16546</v>
      </c>
    </row>
    <row r="8552" spans="1:9" x14ac:dyDescent="0.2">
      <c r="A8552" s="149" t="s">
        <v>2920</v>
      </c>
      <c r="D8552" s="149" t="s">
        <v>16547</v>
      </c>
      <c r="E8552" s="149">
        <f t="shared" si="133"/>
        <v>40717205</v>
      </c>
      <c r="F8552" s="149" t="s">
        <v>16569</v>
      </c>
      <c r="G8552" s="149" t="s">
        <v>930</v>
      </c>
      <c r="H8552" s="149" t="s">
        <v>16539</v>
      </c>
      <c r="I8552" s="149" t="s">
        <v>16548</v>
      </c>
    </row>
    <row r="8553" spans="1:9" x14ac:dyDescent="0.2">
      <c r="A8553" s="149" t="s">
        <v>2920</v>
      </c>
      <c r="D8553" s="149" t="s">
        <v>16549</v>
      </c>
      <c r="E8553" s="149">
        <f t="shared" si="133"/>
        <v>40717206</v>
      </c>
      <c r="F8553" s="149" t="s">
        <v>16569</v>
      </c>
      <c r="G8553" s="149" t="s">
        <v>930</v>
      </c>
      <c r="H8553" s="149" t="s">
        <v>16539</v>
      </c>
      <c r="I8553" s="149" t="s">
        <v>16550</v>
      </c>
    </row>
    <row r="8554" spans="1:9" x14ac:dyDescent="0.2">
      <c r="A8554" s="149" t="s">
        <v>2920</v>
      </c>
      <c r="D8554" s="149" t="s">
        <v>16551</v>
      </c>
      <c r="E8554" s="149">
        <f t="shared" si="133"/>
        <v>40717207</v>
      </c>
      <c r="F8554" s="149" t="s">
        <v>16569</v>
      </c>
      <c r="G8554" s="149" t="s">
        <v>930</v>
      </c>
      <c r="H8554" s="149" t="s">
        <v>16539</v>
      </c>
      <c r="I8554" s="149" t="s">
        <v>16552</v>
      </c>
    </row>
    <row r="8555" spans="1:9" x14ac:dyDescent="0.2">
      <c r="A8555" s="149" t="s">
        <v>2920</v>
      </c>
      <c r="D8555" s="149" t="s">
        <v>16553</v>
      </c>
      <c r="E8555" s="149">
        <f t="shared" si="133"/>
        <v>40717208</v>
      </c>
      <c r="F8555" s="149" t="s">
        <v>16569</v>
      </c>
      <c r="G8555" s="149" t="s">
        <v>930</v>
      </c>
      <c r="H8555" s="149" t="s">
        <v>16539</v>
      </c>
      <c r="I8555" s="149" t="s">
        <v>16554</v>
      </c>
    </row>
    <row r="8556" spans="1:9" x14ac:dyDescent="0.2">
      <c r="A8556" s="149" t="s">
        <v>2920</v>
      </c>
      <c r="D8556" s="149" t="s">
        <v>16555</v>
      </c>
      <c r="E8556" s="149">
        <f t="shared" si="133"/>
        <v>40717209</v>
      </c>
      <c r="F8556" s="149" t="s">
        <v>16569</v>
      </c>
      <c r="G8556" s="149" t="s">
        <v>930</v>
      </c>
      <c r="H8556" s="149" t="s">
        <v>16539</v>
      </c>
      <c r="I8556" s="149" t="s">
        <v>16556</v>
      </c>
    </row>
    <row r="8557" spans="1:9" x14ac:dyDescent="0.2">
      <c r="A8557" s="149" t="s">
        <v>2920</v>
      </c>
      <c r="D8557" s="149" t="s">
        <v>16557</v>
      </c>
      <c r="E8557" s="149">
        <f t="shared" si="133"/>
        <v>40717210</v>
      </c>
      <c r="F8557" s="149" t="s">
        <v>16569</v>
      </c>
      <c r="G8557" s="149" t="s">
        <v>930</v>
      </c>
      <c r="H8557" s="149" t="s">
        <v>16539</v>
      </c>
      <c r="I8557" s="149" t="s">
        <v>13834</v>
      </c>
    </row>
    <row r="8558" spans="1:9" x14ac:dyDescent="0.2">
      <c r="A8558" s="149" t="s">
        <v>2920</v>
      </c>
      <c r="D8558" s="149" t="s">
        <v>13835</v>
      </c>
      <c r="E8558" s="149">
        <f t="shared" si="133"/>
        <v>40717211</v>
      </c>
      <c r="F8558" s="149" t="s">
        <v>16569</v>
      </c>
      <c r="G8558" s="149" t="s">
        <v>930</v>
      </c>
      <c r="H8558" s="149" t="s">
        <v>16539</v>
      </c>
      <c r="I8558" s="149" t="s">
        <v>13836</v>
      </c>
    </row>
    <row r="8559" spans="1:9" x14ac:dyDescent="0.2">
      <c r="A8559" s="149" t="s">
        <v>2920</v>
      </c>
      <c r="D8559" s="149" t="s">
        <v>13837</v>
      </c>
      <c r="E8559" s="149">
        <f t="shared" si="133"/>
        <v>40717212</v>
      </c>
      <c r="F8559" s="149" t="s">
        <v>16569</v>
      </c>
      <c r="G8559" s="149" t="s">
        <v>930</v>
      </c>
      <c r="H8559" s="149" t="s">
        <v>16539</v>
      </c>
      <c r="I8559" s="149" t="s">
        <v>13838</v>
      </c>
    </row>
    <row r="8560" spans="1:9" x14ac:dyDescent="0.2">
      <c r="A8560" s="149" t="s">
        <v>2920</v>
      </c>
      <c r="D8560" s="149" t="s">
        <v>13839</v>
      </c>
      <c r="E8560" s="149">
        <f t="shared" si="133"/>
        <v>40717297</v>
      </c>
      <c r="F8560" s="149" t="s">
        <v>16569</v>
      </c>
      <c r="G8560" s="149" t="s">
        <v>930</v>
      </c>
      <c r="H8560" s="149" t="s">
        <v>16539</v>
      </c>
      <c r="I8560" s="149" t="s">
        <v>13840</v>
      </c>
    </row>
    <row r="8561" spans="1:9" x14ac:dyDescent="0.2">
      <c r="A8561" s="149" t="s">
        <v>2920</v>
      </c>
      <c r="D8561" s="149" t="s">
        <v>13841</v>
      </c>
      <c r="E8561" s="149">
        <f t="shared" si="133"/>
        <v>40717298</v>
      </c>
      <c r="F8561" s="149" t="s">
        <v>16569</v>
      </c>
      <c r="G8561" s="149" t="s">
        <v>930</v>
      </c>
      <c r="H8561" s="149" t="s">
        <v>16539</v>
      </c>
      <c r="I8561" s="149" t="s">
        <v>13842</v>
      </c>
    </row>
    <row r="8562" spans="1:9" x14ac:dyDescent="0.2">
      <c r="A8562" s="149" t="s">
        <v>2920</v>
      </c>
      <c r="D8562" s="149" t="s">
        <v>13843</v>
      </c>
      <c r="E8562" s="149">
        <f t="shared" si="133"/>
        <v>40717601</v>
      </c>
      <c r="F8562" s="149" t="s">
        <v>16569</v>
      </c>
      <c r="G8562" s="149" t="s">
        <v>930</v>
      </c>
      <c r="H8562" s="149" t="s">
        <v>13844</v>
      </c>
      <c r="I8562" s="149" t="s">
        <v>13845</v>
      </c>
    </row>
    <row r="8563" spans="1:9" x14ac:dyDescent="0.2">
      <c r="A8563" s="149" t="s">
        <v>2920</v>
      </c>
      <c r="D8563" s="149" t="s">
        <v>13846</v>
      </c>
      <c r="E8563" s="149">
        <f t="shared" si="133"/>
        <v>40717602</v>
      </c>
      <c r="F8563" s="149" t="s">
        <v>16569</v>
      </c>
      <c r="G8563" s="149" t="s">
        <v>930</v>
      </c>
      <c r="H8563" s="149" t="s">
        <v>13844</v>
      </c>
      <c r="I8563" s="149" t="s">
        <v>13847</v>
      </c>
    </row>
    <row r="8564" spans="1:9" x14ac:dyDescent="0.2">
      <c r="A8564" s="149" t="s">
        <v>2920</v>
      </c>
      <c r="D8564" s="149" t="s">
        <v>13848</v>
      </c>
      <c r="E8564" s="149">
        <f t="shared" si="133"/>
        <v>40717603</v>
      </c>
      <c r="F8564" s="149" t="s">
        <v>16569</v>
      </c>
      <c r="G8564" s="149" t="s">
        <v>930</v>
      </c>
      <c r="H8564" s="149" t="s">
        <v>13844</v>
      </c>
      <c r="I8564" s="149" t="s">
        <v>13849</v>
      </c>
    </row>
    <row r="8565" spans="1:9" x14ac:dyDescent="0.2">
      <c r="A8565" s="149" t="s">
        <v>2920</v>
      </c>
      <c r="D8565" s="149" t="s">
        <v>13850</v>
      </c>
      <c r="E8565" s="149">
        <f t="shared" si="133"/>
        <v>40717604</v>
      </c>
      <c r="F8565" s="149" t="s">
        <v>16569</v>
      </c>
      <c r="G8565" s="149" t="s">
        <v>930</v>
      </c>
      <c r="H8565" s="149" t="s">
        <v>13844</v>
      </c>
      <c r="I8565" s="149" t="s">
        <v>13851</v>
      </c>
    </row>
    <row r="8566" spans="1:9" x14ac:dyDescent="0.2">
      <c r="A8566" s="149" t="s">
        <v>2920</v>
      </c>
      <c r="D8566" s="149" t="s">
        <v>13852</v>
      </c>
      <c r="E8566" s="149">
        <f t="shared" si="133"/>
        <v>40717605</v>
      </c>
      <c r="F8566" s="149" t="s">
        <v>16569</v>
      </c>
      <c r="G8566" s="149" t="s">
        <v>930</v>
      </c>
      <c r="H8566" s="149" t="s">
        <v>13844</v>
      </c>
      <c r="I8566" s="149" t="s">
        <v>13853</v>
      </c>
    </row>
    <row r="8567" spans="1:9" x14ac:dyDescent="0.2">
      <c r="A8567" s="149" t="s">
        <v>2920</v>
      </c>
      <c r="D8567" s="149" t="s">
        <v>13854</v>
      </c>
      <c r="E8567" s="149">
        <f t="shared" si="133"/>
        <v>40717606</v>
      </c>
      <c r="F8567" s="149" t="s">
        <v>16569</v>
      </c>
      <c r="G8567" s="149" t="s">
        <v>930</v>
      </c>
      <c r="H8567" s="149" t="s">
        <v>13844</v>
      </c>
      <c r="I8567" s="149" t="s">
        <v>13855</v>
      </c>
    </row>
    <row r="8568" spans="1:9" x14ac:dyDescent="0.2">
      <c r="A8568" s="149" t="s">
        <v>2920</v>
      </c>
      <c r="D8568" s="149" t="s">
        <v>13856</v>
      </c>
      <c r="E8568" s="149">
        <f t="shared" si="133"/>
        <v>40717611</v>
      </c>
      <c r="F8568" s="149" t="s">
        <v>16569</v>
      </c>
      <c r="G8568" s="149" t="s">
        <v>930</v>
      </c>
      <c r="H8568" s="149" t="s">
        <v>13844</v>
      </c>
      <c r="I8568" s="149" t="s">
        <v>13857</v>
      </c>
    </row>
    <row r="8569" spans="1:9" x14ac:dyDescent="0.2">
      <c r="A8569" s="149" t="s">
        <v>2920</v>
      </c>
      <c r="D8569" s="149" t="s">
        <v>13858</v>
      </c>
      <c r="E8569" s="149">
        <f t="shared" si="133"/>
        <v>40717612</v>
      </c>
      <c r="F8569" s="149" t="s">
        <v>16569</v>
      </c>
      <c r="G8569" s="149" t="s">
        <v>930</v>
      </c>
      <c r="H8569" s="149" t="s">
        <v>13844</v>
      </c>
      <c r="I8569" s="149" t="s">
        <v>13859</v>
      </c>
    </row>
    <row r="8570" spans="1:9" x14ac:dyDescent="0.2">
      <c r="A8570" s="149" t="s">
        <v>2920</v>
      </c>
      <c r="D8570" s="149" t="s">
        <v>13860</v>
      </c>
      <c r="E8570" s="149">
        <f t="shared" si="133"/>
        <v>40717613</v>
      </c>
      <c r="F8570" s="149" t="s">
        <v>16569</v>
      </c>
      <c r="G8570" s="149" t="s">
        <v>930</v>
      </c>
      <c r="H8570" s="149" t="s">
        <v>13844</v>
      </c>
      <c r="I8570" s="149" t="s">
        <v>13861</v>
      </c>
    </row>
    <row r="8571" spans="1:9" x14ac:dyDescent="0.2">
      <c r="A8571" s="149" t="s">
        <v>2920</v>
      </c>
      <c r="D8571" s="149" t="s">
        <v>13862</v>
      </c>
      <c r="E8571" s="149">
        <f t="shared" si="133"/>
        <v>40717614</v>
      </c>
      <c r="F8571" s="149" t="s">
        <v>16569</v>
      </c>
      <c r="G8571" s="149" t="s">
        <v>930</v>
      </c>
      <c r="H8571" s="149" t="s">
        <v>13844</v>
      </c>
      <c r="I8571" s="149" t="s">
        <v>13863</v>
      </c>
    </row>
    <row r="8572" spans="1:9" x14ac:dyDescent="0.2">
      <c r="A8572" s="149" t="s">
        <v>2920</v>
      </c>
      <c r="D8572" s="149" t="s">
        <v>13864</v>
      </c>
      <c r="E8572" s="149">
        <f t="shared" si="133"/>
        <v>40717697</v>
      </c>
      <c r="F8572" s="149" t="s">
        <v>16569</v>
      </c>
      <c r="G8572" s="149" t="s">
        <v>930</v>
      </c>
      <c r="H8572" s="149" t="s">
        <v>13844</v>
      </c>
      <c r="I8572" s="149" t="s">
        <v>13865</v>
      </c>
    </row>
    <row r="8573" spans="1:9" x14ac:dyDescent="0.2">
      <c r="A8573" s="149" t="s">
        <v>2920</v>
      </c>
      <c r="D8573" s="149" t="s">
        <v>13866</v>
      </c>
      <c r="E8573" s="149">
        <f t="shared" si="133"/>
        <v>40717698</v>
      </c>
      <c r="F8573" s="149" t="s">
        <v>16569</v>
      </c>
      <c r="G8573" s="149" t="s">
        <v>930</v>
      </c>
      <c r="H8573" s="149" t="s">
        <v>13844</v>
      </c>
      <c r="I8573" s="149" t="s">
        <v>13867</v>
      </c>
    </row>
    <row r="8574" spans="1:9" x14ac:dyDescent="0.2">
      <c r="A8574" s="149" t="s">
        <v>2920</v>
      </c>
      <c r="D8574" s="149" t="s">
        <v>13868</v>
      </c>
      <c r="E8574" s="149">
        <f t="shared" si="133"/>
        <v>40718001</v>
      </c>
      <c r="F8574" s="149" t="s">
        <v>16569</v>
      </c>
      <c r="G8574" s="149" t="s">
        <v>930</v>
      </c>
      <c r="H8574" s="149" t="s">
        <v>13869</v>
      </c>
      <c r="I8574" s="149" t="s">
        <v>13870</v>
      </c>
    </row>
    <row r="8575" spans="1:9" x14ac:dyDescent="0.2">
      <c r="A8575" s="149" t="s">
        <v>2920</v>
      </c>
      <c r="D8575" s="149" t="s">
        <v>13871</v>
      </c>
      <c r="E8575" s="149">
        <f t="shared" si="133"/>
        <v>40718002</v>
      </c>
      <c r="F8575" s="149" t="s">
        <v>16569</v>
      </c>
      <c r="G8575" s="149" t="s">
        <v>930</v>
      </c>
      <c r="H8575" s="149" t="s">
        <v>13869</v>
      </c>
      <c r="I8575" s="149" t="s">
        <v>13872</v>
      </c>
    </row>
    <row r="8576" spans="1:9" x14ac:dyDescent="0.2">
      <c r="A8576" s="149" t="s">
        <v>2920</v>
      </c>
      <c r="D8576" s="149" t="s">
        <v>13873</v>
      </c>
      <c r="E8576" s="149">
        <f t="shared" si="133"/>
        <v>40718003</v>
      </c>
      <c r="F8576" s="149" t="s">
        <v>16569</v>
      </c>
      <c r="G8576" s="149" t="s">
        <v>930</v>
      </c>
      <c r="H8576" s="149" t="s">
        <v>13869</v>
      </c>
      <c r="I8576" s="149" t="s">
        <v>13874</v>
      </c>
    </row>
    <row r="8577" spans="1:9" x14ac:dyDescent="0.2">
      <c r="A8577" s="149" t="s">
        <v>2920</v>
      </c>
      <c r="D8577" s="149" t="s">
        <v>13875</v>
      </c>
      <c r="E8577" s="149">
        <f t="shared" si="133"/>
        <v>40718004</v>
      </c>
      <c r="F8577" s="149" t="s">
        <v>16569</v>
      </c>
      <c r="G8577" s="149" t="s">
        <v>930</v>
      </c>
      <c r="H8577" s="149" t="s">
        <v>13869</v>
      </c>
      <c r="I8577" s="149" t="s">
        <v>13876</v>
      </c>
    </row>
    <row r="8578" spans="1:9" x14ac:dyDescent="0.2">
      <c r="A8578" s="149" t="s">
        <v>2920</v>
      </c>
      <c r="D8578" s="149" t="s">
        <v>13877</v>
      </c>
      <c r="E8578" s="149">
        <f t="shared" ref="E8578:E8641" si="134">VALUE(D8578)</f>
        <v>40718005</v>
      </c>
      <c r="F8578" s="149" t="s">
        <v>16569</v>
      </c>
      <c r="G8578" s="149" t="s">
        <v>930</v>
      </c>
      <c r="H8578" s="149" t="s">
        <v>13869</v>
      </c>
      <c r="I8578" s="149" t="s">
        <v>13878</v>
      </c>
    </row>
    <row r="8579" spans="1:9" x14ac:dyDescent="0.2">
      <c r="A8579" s="149" t="s">
        <v>2920</v>
      </c>
      <c r="D8579" s="149" t="s">
        <v>13879</v>
      </c>
      <c r="E8579" s="149">
        <f t="shared" si="134"/>
        <v>40718006</v>
      </c>
      <c r="F8579" s="149" t="s">
        <v>16569</v>
      </c>
      <c r="G8579" s="149" t="s">
        <v>930</v>
      </c>
      <c r="H8579" s="149" t="s">
        <v>13869</v>
      </c>
      <c r="I8579" s="149" t="s">
        <v>13880</v>
      </c>
    </row>
    <row r="8580" spans="1:9" x14ac:dyDescent="0.2">
      <c r="A8580" s="149" t="s">
        <v>2920</v>
      </c>
      <c r="D8580" s="149" t="s">
        <v>13881</v>
      </c>
      <c r="E8580" s="149">
        <f t="shared" si="134"/>
        <v>40718007</v>
      </c>
      <c r="F8580" s="149" t="s">
        <v>16569</v>
      </c>
      <c r="G8580" s="149" t="s">
        <v>930</v>
      </c>
      <c r="H8580" s="149" t="s">
        <v>13869</v>
      </c>
      <c r="I8580" s="149" t="s">
        <v>13882</v>
      </c>
    </row>
    <row r="8581" spans="1:9" x14ac:dyDescent="0.2">
      <c r="A8581" s="149" t="s">
        <v>2920</v>
      </c>
      <c r="D8581" s="149" t="s">
        <v>13883</v>
      </c>
      <c r="E8581" s="149">
        <f t="shared" si="134"/>
        <v>40718008</v>
      </c>
      <c r="F8581" s="149" t="s">
        <v>16569</v>
      </c>
      <c r="G8581" s="149" t="s">
        <v>930</v>
      </c>
      <c r="H8581" s="149" t="s">
        <v>13869</v>
      </c>
      <c r="I8581" s="149" t="s">
        <v>13884</v>
      </c>
    </row>
    <row r="8582" spans="1:9" x14ac:dyDescent="0.2">
      <c r="A8582" s="149" t="s">
        <v>2920</v>
      </c>
      <c r="D8582" s="149" t="s">
        <v>13885</v>
      </c>
      <c r="E8582" s="149">
        <f t="shared" si="134"/>
        <v>40718009</v>
      </c>
      <c r="F8582" s="149" t="s">
        <v>16569</v>
      </c>
      <c r="G8582" s="149" t="s">
        <v>930</v>
      </c>
      <c r="H8582" s="149" t="s">
        <v>13869</v>
      </c>
      <c r="I8582" s="149" t="s">
        <v>13886</v>
      </c>
    </row>
    <row r="8583" spans="1:9" x14ac:dyDescent="0.2">
      <c r="A8583" s="149" t="s">
        <v>2920</v>
      </c>
      <c r="D8583" s="149" t="s">
        <v>13887</v>
      </c>
      <c r="E8583" s="149">
        <f t="shared" si="134"/>
        <v>40718010</v>
      </c>
      <c r="F8583" s="149" t="s">
        <v>16569</v>
      </c>
      <c r="G8583" s="149" t="s">
        <v>930</v>
      </c>
      <c r="H8583" s="149" t="s">
        <v>13869</v>
      </c>
      <c r="I8583" s="149" t="s">
        <v>13888</v>
      </c>
    </row>
    <row r="8584" spans="1:9" x14ac:dyDescent="0.2">
      <c r="A8584" s="149" t="s">
        <v>2920</v>
      </c>
      <c r="D8584" s="149" t="s">
        <v>13889</v>
      </c>
      <c r="E8584" s="149">
        <f t="shared" si="134"/>
        <v>40718097</v>
      </c>
      <c r="F8584" s="149" t="s">
        <v>16569</v>
      </c>
      <c r="G8584" s="149" t="s">
        <v>930</v>
      </c>
      <c r="H8584" s="149" t="s">
        <v>13869</v>
      </c>
      <c r="I8584" s="149" t="s">
        <v>8394</v>
      </c>
    </row>
    <row r="8585" spans="1:9" x14ac:dyDescent="0.2">
      <c r="A8585" s="149" t="s">
        <v>2920</v>
      </c>
      <c r="D8585" s="149" t="s">
        <v>8395</v>
      </c>
      <c r="E8585" s="149">
        <f t="shared" si="134"/>
        <v>40718098</v>
      </c>
      <c r="F8585" s="149" t="s">
        <v>16569</v>
      </c>
      <c r="G8585" s="149" t="s">
        <v>930</v>
      </c>
      <c r="H8585" s="149" t="s">
        <v>13869</v>
      </c>
      <c r="I8585" s="149" t="s">
        <v>8396</v>
      </c>
    </row>
    <row r="8586" spans="1:9" x14ac:dyDescent="0.2">
      <c r="A8586" s="149" t="s">
        <v>2920</v>
      </c>
      <c r="D8586" s="149" t="s">
        <v>8397</v>
      </c>
      <c r="E8586" s="149">
        <f t="shared" si="134"/>
        <v>40718801</v>
      </c>
      <c r="F8586" s="149" t="s">
        <v>16569</v>
      </c>
      <c r="G8586" s="149" t="s">
        <v>930</v>
      </c>
      <c r="H8586" s="149" t="s">
        <v>15892</v>
      </c>
      <c r="I8586" s="149" t="s">
        <v>15893</v>
      </c>
    </row>
    <row r="8587" spans="1:9" x14ac:dyDescent="0.2">
      <c r="A8587" s="149" t="s">
        <v>2920</v>
      </c>
      <c r="D8587" s="149" t="s">
        <v>13573</v>
      </c>
      <c r="E8587" s="149">
        <f t="shared" si="134"/>
        <v>40718802</v>
      </c>
      <c r="F8587" s="149" t="s">
        <v>16569</v>
      </c>
      <c r="G8587" s="149" t="s">
        <v>930</v>
      </c>
      <c r="H8587" s="149" t="s">
        <v>15892</v>
      </c>
      <c r="I8587" s="149" t="s">
        <v>13574</v>
      </c>
    </row>
    <row r="8588" spans="1:9" x14ac:dyDescent="0.2">
      <c r="A8588" s="149" t="s">
        <v>2920</v>
      </c>
      <c r="D8588" s="149" t="s">
        <v>13575</v>
      </c>
      <c r="E8588" s="149">
        <f t="shared" si="134"/>
        <v>40719201</v>
      </c>
      <c r="F8588" s="149" t="s">
        <v>16569</v>
      </c>
      <c r="G8588" s="149" t="s">
        <v>930</v>
      </c>
      <c r="H8588" s="149" t="s">
        <v>13576</v>
      </c>
      <c r="I8588" s="149" t="s">
        <v>13577</v>
      </c>
    </row>
    <row r="8589" spans="1:9" x14ac:dyDescent="0.2">
      <c r="A8589" s="149" t="s">
        <v>2920</v>
      </c>
      <c r="D8589" s="149" t="s">
        <v>13578</v>
      </c>
      <c r="E8589" s="149">
        <f t="shared" si="134"/>
        <v>40719202</v>
      </c>
      <c r="F8589" s="149" t="s">
        <v>16569</v>
      </c>
      <c r="G8589" s="149" t="s">
        <v>930</v>
      </c>
      <c r="H8589" s="149" t="s">
        <v>13576</v>
      </c>
      <c r="I8589" s="149" t="s">
        <v>13579</v>
      </c>
    </row>
    <row r="8590" spans="1:9" x14ac:dyDescent="0.2">
      <c r="A8590" s="149" t="s">
        <v>2920</v>
      </c>
      <c r="D8590" s="149" t="s">
        <v>13580</v>
      </c>
      <c r="E8590" s="149">
        <f t="shared" si="134"/>
        <v>40719207</v>
      </c>
      <c r="F8590" s="149" t="s">
        <v>16569</v>
      </c>
      <c r="G8590" s="149" t="s">
        <v>930</v>
      </c>
      <c r="H8590" s="149" t="s">
        <v>13576</v>
      </c>
      <c r="I8590" s="149" t="s">
        <v>13581</v>
      </c>
    </row>
    <row r="8591" spans="1:9" x14ac:dyDescent="0.2">
      <c r="A8591" s="149" t="s">
        <v>2920</v>
      </c>
      <c r="D8591" s="149" t="s">
        <v>13582</v>
      </c>
      <c r="E8591" s="149">
        <f t="shared" si="134"/>
        <v>40719208</v>
      </c>
      <c r="F8591" s="149" t="s">
        <v>16569</v>
      </c>
      <c r="G8591" s="149" t="s">
        <v>930</v>
      </c>
      <c r="H8591" s="149" t="s">
        <v>13576</v>
      </c>
      <c r="I8591" s="149" t="s">
        <v>13583</v>
      </c>
    </row>
    <row r="8592" spans="1:9" x14ac:dyDescent="0.2">
      <c r="A8592" s="149" t="s">
        <v>2920</v>
      </c>
      <c r="D8592" s="149" t="s">
        <v>13584</v>
      </c>
      <c r="E8592" s="149">
        <f t="shared" si="134"/>
        <v>40719209</v>
      </c>
      <c r="F8592" s="149" t="s">
        <v>16569</v>
      </c>
      <c r="G8592" s="149" t="s">
        <v>930</v>
      </c>
      <c r="H8592" s="149" t="s">
        <v>13576</v>
      </c>
      <c r="I8592" s="149" t="s">
        <v>13585</v>
      </c>
    </row>
    <row r="8593" spans="1:9" x14ac:dyDescent="0.2">
      <c r="A8593" s="149" t="s">
        <v>2920</v>
      </c>
      <c r="D8593" s="149" t="s">
        <v>13586</v>
      </c>
      <c r="E8593" s="149">
        <f t="shared" si="134"/>
        <v>40719210</v>
      </c>
      <c r="F8593" s="149" t="s">
        <v>16569</v>
      </c>
      <c r="G8593" s="149" t="s">
        <v>930</v>
      </c>
      <c r="H8593" s="149" t="s">
        <v>13576</v>
      </c>
      <c r="I8593" s="149" t="s">
        <v>13890</v>
      </c>
    </row>
    <row r="8594" spans="1:9" x14ac:dyDescent="0.2">
      <c r="A8594" s="149" t="s">
        <v>2920</v>
      </c>
      <c r="D8594" s="149" t="s">
        <v>13891</v>
      </c>
      <c r="E8594" s="149">
        <f t="shared" si="134"/>
        <v>40719211</v>
      </c>
      <c r="F8594" s="149" t="s">
        <v>16569</v>
      </c>
      <c r="G8594" s="149" t="s">
        <v>930</v>
      </c>
      <c r="H8594" s="149" t="s">
        <v>13576</v>
      </c>
      <c r="I8594" s="149" t="s">
        <v>13892</v>
      </c>
    </row>
    <row r="8595" spans="1:9" x14ac:dyDescent="0.2">
      <c r="A8595" s="149" t="s">
        <v>2920</v>
      </c>
      <c r="D8595" s="149" t="s">
        <v>13893</v>
      </c>
      <c r="E8595" s="149">
        <f t="shared" si="134"/>
        <v>40719212</v>
      </c>
      <c r="F8595" s="149" t="s">
        <v>16569</v>
      </c>
      <c r="G8595" s="149" t="s">
        <v>930</v>
      </c>
      <c r="H8595" s="149" t="s">
        <v>13576</v>
      </c>
      <c r="I8595" s="149" t="s">
        <v>13894</v>
      </c>
    </row>
    <row r="8596" spans="1:9" x14ac:dyDescent="0.2">
      <c r="A8596" s="149" t="s">
        <v>2920</v>
      </c>
      <c r="D8596" s="149" t="s">
        <v>13895</v>
      </c>
      <c r="E8596" s="149">
        <f t="shared" si="134"/>
        <v>40719601</v>
      </c>
      <c r="F8596" s="149" t="s">
        <v>16569</v>
      </c>
      <c r="G8596" s="149" t="s">
        <v>930</v>
      </c>
      <c r="H8596" s="149" t="s">
        <v>11188</v>
      </c>
      <c r="I8596" s="149" t="s">
        <v>11189</v>
      </c>
    </row>
    <row r="8597" spans="1:9" x14ac:dyDescent="0.2">
      <c r="A8597" s="149" t="s">
        <v>2920</v>
      </c>
      <c r="D8597" s="149" t="s">
        <v>11190</v>
      </c>
      <c r="E8597" s="149">
        <f t="shared" si="134"/>
        <v>40719602</v>
      </c>
      <c r="F8597" s="149" t="s">
        <v>16569</v>
      </c>
      <c r="G8597" s="149" t="s">
        <v>930</v>
      </c>
      <c r="H8597" s="149" t="s">
        <v>11188</v>
      </c>
      <c r="I8597" s="149" t="s">
        <v>11191</v>
      </c>
    </row>
    <row r="8598" spans="1:9" x14ac:dyDescent="0.2">
      <c r="A8598" s="149" t="s">
        <v>2920</v>
      </c>
      <c r="D8598" s="149" t="s">
        <v>11192</v>
      </c>
      <c r="E8598" s="149">
        <f t="shared" si="134"/>
        <v>40719613</v>
      </c>
      <c r="F8598" s="149" t="s">
        <v>16569</v>
      </c>
      <c r="G8598" s="149" t="s">
        <v>930</v>
      </c>
      <c r="H8598" s="149" t="s">
        <v>11188</v>
      </c>
      <c r="I8598" s="149" t="s">
        <v>11193</v>
      </c>
    </row>
    <row r="8599" spans="1:9" x14ac:dyDescent="0.2">
      <c r="A8599" s="149" t="s">
        <v>2920</v>
      </c>
      <c r="D8599" s="149" t="s">
        <v>11194</v>
      </c>
      <c r="E8599" s="149">
        <f t="shared" si="134"/>
        <v>40719614</v>
      </c>
      <c r="F8599" s="149" t="s">
        <v>16569</v>
      </c>
      <c r="G8599" s="149" t="s">
        <v>930</v>
      </c>
      <c r="H8599" s="149" t="s">
        <v>11188</v>
      </c>
      <c r="I8599" s="149" t="s">
        <v>11195</v>
      </c>
    </row>
    <row r="8600" spans="1:9" x14ac:dyDescent="0.2">
      <c r="A8600" s="149" t="s">
        <v>2920</v>
      </c>
      <c r="D8600" s="149" t="s">
        <v>11196</v>
      </c>
      <c r="E8600" s="149">
        <f t="shared" si="134"/>
        <v>40719615</v>
      </c>
      <c r="F8600" s="149" t="s">
        <v>16569</v>
      </c>
      <c r="G8600" s="149" t="s">
        <v>930</v>
      </c>
      <c r="H8600" s="149" t="s">
        <v>11188</v>
      </c>
      <c r="I8600" s="149" t="s">
        <v>11197</v>
      </c>
    </row>
    <row r="8601" spans="1:9" x14ac:dyDescent="0.2">
      <c r="A8601" s="149" t="s">
        <v>2920</v>
      </c>
      <c r="D8601" s="149" t="s">
        <v>11198</v>
      </c>
      <c r="E8601" s="149">
        <f t="shared" si="134"/>
        <v>40719616</v>
      </c>
      <c r="F8601" s="149" t="s">
        <v>16569</v>
      </c>
      <c r="G8601" s="149" t="s">
        <v>930</v>
      </c>
      <c r="H8601" s="149" t="s">
        <v>11188</v>
      </c>
      <c r="I8601" s="149" t="s">
        <v>11199</v>
      </c>
    </row>
    <row r="8602" spans="1:9" x14ac:dyDescent="0.2">
      <c r="A8602" s="149" t="s">
        <v>2920</v>
      </c>
      <c r="D8602" s="149" t="s">
        <v>11200</v>
      </c>
      <c r="E8602" s="149">
        <f t="shared" si="134"/>
        <v>40719619</v>
      </c>
      <c r="F8602" s="149" t="s">
        <v>16569</v>
      </c>
      <c r="G8602" s="149" t="s">
        <v>930</v>
      </c>
      <c r="H8602" s="149" t="s">
        <v>11188</v>
      </c>
      <c r="I8602" s="149" t="s">
        <v>15750</v>
      </c>
    </row>
    <row r="8603" spans="1:9" x14ac:dyDescent="0.2">
      <c r="A8603" s="149" t="s">
        <v>2920</v>
      </c>
      <c r="D8603" s="149" t="s">
        <v>11201</v>
      </c>
      <c r="E8603" s="149">
        <f t="shared" si="134"/>
        <v>40719620</v>
      </c>
      <c r="F8603" s="149" t="s">
        <v>16569</v>
      </c>
      <c r="G8603" s="149" t="s">
        <v>930</v>
      </c>
      <c r="H8603" s="149" t="s">
        <v>11188</v>
      </c>
      <c r="I8603" s="149" t="s">
        <v>15752</v>
      </c>
    </row>
    <row r="8604" spans="1:9" x14ac:dyDescent="0.2">
      <c r="A8604" s="149" t="s">
        <v>2920</v>
      </c>
      <c r="D8604" s="149" t="s">
        <v>11202</v>
      </c>
      <c r="E8604" s="149">
        <f t="shared" si="134"/>
        <v>40719621</v>
      </c>
      <c r="F8604" s="149" t="s">
        <v>16569</v>
      </c>
      <c r="G8604" s="149" t="s">
        <v>930</v>
      </c>
      <c r="H8604" s="149" t="s">
        <v>11188</v>
      </c>
      <c r="I8604" s="149" t="s">
        <v>11203</v>
      </c>
    </row>
    <row r="8605" spans="1:9" x14ac:dyDescent="0.2">
      <c r="A8605" s="149" t="s">
        <v>2920</v>
      </c>
      <c r="D8605" s="149" t="s">
        <v>11204</v>
      </c>
      <c r="E8605" s="149">
        <f t="shared" si="134"/>
        <v>40719622</v>
      </c>
      <c r="F8605" s="149" t="s">
        <v>16569</v>
      </c>
      <c r="G8605" s="149" t="s">
        <v>930</v>
      </c>
      <c r="H8605" s="149" t="s">
        <v>11188</v>
      </c>
      <c r="I8605" s="149" t="s">
        <v>11205</v>
      </c>
    </row>
    <row r="8606" spans="1:9" x14ac:dyDescent="0.2">
      <c r="A8606" s="149" t="s">
        <v>2920</v>
      </c>
      <c r="D8606" s="149" t="s">
        <v>11206</v>
      </c>
      <c r="E8606" s="149">
        <f t="shared" si="134"/>
        <v>40719623</v>
      </c>
      <c r="F8606" s="149" t="s">
        <v>16569</v>
      </c>
      <c r="G8606" s="149" t="s">
        <v>930</v>
      </c>
      <c r="H8606" s="149" t="s">
        <v>11188</v>
      </c>
      <c r="I8606" s="149" t="s">
        <v>11207</v>
      </c>
    </row>
    <row r="8607" spans="1:9" x14ac:dyDescent="0.2">
      <c r="A8607" s="149" t="s">
        <v>2920</v>
      </c>
      <c r="D8607" s="149" t="s">
        <v>11208</v>
      </c>
      <c r="E8607" s="149">
        <f t="shared" si="134"/>
        <v>40719624</v>
      </c>
      <c r="F8607" s="149" t="s">
        <v>16569</v>
      </c>
      <c r="G8607" s="149" t="s">
        <v>930</v>
      </c>
      <c r="H8607" s="149" t="s">
        <v>11188</v>
      </c>
      <c r="I8607" s="149" t="s">
        <v>11209</v>
      </c>
    </row>
    <row r="8608" spans="1:9" x14ac:dyDescent="0.2">
      <c r="A8608" s="149" t="s">
        <v>2920</v>
      </c>
      <c r="D8608" s="149" t="s">
        <v>11210</v>
      </c>
      <c r="E8608" s="149">
        <f t="shared" si="134"/>
        <v>40719697</v>
      </c>
      <c r="F8608" s="149" t="s">
        <v>16569</v>
      </c>
      <c r="G8608" s="149" t="s">
        <v>930</v>
      </c>
      <c r="H8608" s="149" t="s">
        <v>11188</v>
      </c>
      <c r="I8608" s="149" t="s">
        <v>11211</v>
      </c>
    </row>
    <row r="8609" spans="1:9" x14ac:dyDescent="0.2">
      <c r="A8609" s="149" t="s">
        <v>2920</v>
      </c>
      <c r="D8609" s="149" t="s">
        <v>11212</v>
      </c>
      <c r="E8609" s="149">
        <f t="shared" si="134"/>
        <v>40719698</v>
      </c>
      <c r="F8609" s="149" t="s">
        <v>16569</v>
      </c>
      <c r="G8609" s="149" t="s">
        <v>930</v>
      </c>
      <c r="H8609" s="149" t="s">
        <v>11188</v>
      </c>
      <c r="I8609" s="149" t="s">
        <v>11213</v>
      </c>
    </row>
    <row r="8610" spans="1:9" x14ac:dyDescent="0.2">
      <c r="A8610" s="149" t="s">
        <v>2920</v>
      </c>
      <c r="D8610" s="149" t="s">
        <v>11214</v>
      </c>
      <c r="E8610" s="149">
        <f t="shared" si="134"/>
        <v>40720001</v>
      </c>
      <c r="F8610" s="149" t="s">
        <v>16569</v>
      </c>
      <c r="G8610" s="149" t="s">
        <v>930</v>
      </c>
      <c r="H8610" s="149" t="s">
        <v>11248</v>
      </c>
      <c r="I8610" s="149" t="s">
        <v>11249</v>
      </c>
    </row>
    <row r="8611" spans="1:9" x14ac:dyDescent="0.2">
      <c r="A8611" s="149" t="s">
        <v>2920</v>
      </c>
      <c r="D8611" s="149" t="s">
        <v>11250</v>
      </c>
      <c r="E8611" s="149">
        <f t="shared" si="134"/>
        <v>40720002</v>
      </c>
      <c r="F8611" s="149" t="s">
        <v>16569</v>
      </c>
      <c r="G8611" s="149" t="s">
        <v>930</v>
      </c>
      <c r="H8611" s="149" t="s">
        <v>11248</v>
      </c>
      <c r="I8611" s="149" t="s">
        <v>11251</v>
      </c>
    </row>
    <row r="8612" spans="1:9" x14ac:dyDescent="0.2">
      <c r="A8612" s="149" t="s">
        <v>2920</v>
      </c>
      <c r="D8612" s="149" t="s">
        <v>11252</v>
      </c>
      <c r="E8612" s="149">
        <f t="shared" si="134"/>
        <v>40720003</v>
      </c>
      <c r="F8612" s="149" t="s">
        <v>16569</v>
      </c>
      <c r="G8612" s="149" t="s">
        <v>930</v>
      </c>
      <c r="H8612" s="149" t="s">
        <v>11248</v>
      </c>
      <c r="I8612" s="149" t="s">
        <v>11253</v>
      </c>
    </row>
    <row r="8613" spans="1:9" x14ac:dyDescent="0.2">
      <c r="A8613" s="149" t="s">
        <v>2920</v>
      </c>
      <c r="D8613" s="149" t="s">
        <v>11254</v>
      </c>
      <c r="E8613" s="149">
        <f t="shared" si="134"/>
        <v>40720004</v>
      </c>
      <c r="F8613" s="149" t="s">
        <v>16569</v>
      </c>
      <c r="G8613" s="149" t="s">
        <v>930</v>
      </c>
      <c r="H8613" s="149" t="s">
        <v>11248</v>
      </c>
      <c r="I8613" s="149" t="s">
        <v>11255</v>
      </c>
    </row>
    <row r="8614" spans="1:9" x14ac:dyDescent="0.2">
      <c r="A8614" s="149" t="s">
        <v>2920</v>
      </c>
      <c r="D8614" s="149" t="s">
        <v>11256</v>
      </c>
      <c r="E8614" s="149">
        <f t="shared" si="134"/>
        <v>40720011</v>
      </c>
      <c r="F8614" s="149" t="s">
        <v>16569</v>
      </c>
      <c r="G8614" s="149" t="s">
        <v>930</v>
      </c>
      <c r="H8614" s="149" t="s">
        <v>11248</v>
      </c>
      <c r="I8614" s="149" t="s">
        <v>11257</v>
      </c>
    </row>
    <row r="8615" spans="1:9" x14ac:dyDescent="0.2">
      <c r="A8615" s="149" t="s">
        <v>2920</v>
      </c>
      <c r="D8615" s="149" t="s">
        <v>11258</v>
      </c>
      <c r="E8615" s="149">
        <f t="shared" si="134"/>
        <v>40720012</v>
      </c>
      <c r="F8615" s="149" t="s">
        <v>16569</v>
      </c>
      <c r="G8615" s="149" t="s">
        <v>930</v>
      </c>
      <c r="H8615" s="149" t="s">
        <v>11248</v>
      </c>
      <c r="I8615" s="149" t="s">
        <v>11259</v>
      </c>
    </row>
    <row r="8616" spans="1:9" x14ac:dyDescent="0.2">
      <c r="A8616" s="149" t="s">
        <v>2920</v>
      </c>
      <c r="D8616" s="149" t="s">
        <v>11260</v>
      </c>
      <c r="E8616" s="149">
        <f t="shared" si="134"/>
        <v>40720097</v>
      </c>
      <c r="F8616" s="149" t="s">
        <v>16569</v>
      </c>
      <c r="G8616" s="149" t="s">
        <v>930</v>
      </c>
      <c r="H8616" s="149" t="s">
        <v>11248</v>
      </c>
      <c r="I8616" s="149" t="s">
        <v>11261</v>
      </c>
    </row>
    <row r="8617" spans="1:9" x14ac:dyDescent="0.2">
      <c r="A8617" s="149" t="s">
        <v>2920</v>
      </c>
      <c r="D8617" s="149" t="s">
        <v>11262</v>
      </c>
      <c r="E8617" s="149">
        <f t="shared" si="134"/>
        <v>40720098</v>
      </c>
      <c r="F8617" s="149" t="s">
        <v>16569</v>
      </c>
      <c r="G8617" s="149" t="s">
        <v>930</v>
      </c>
      <c r="H8617" s="149" t="s">
        <v>11248</v>
      </c>
      <c r="I8617" s="149" t="s">
        <v>11263</v>
      </c>
    </row>
    <row r="8618" spans="1:9" x14ac:dyDescent="0.2">
      <c r="A8618" s="149" t="s">
        <v>2920</v>
      </c>
      <c r="D8618" s="149" t="s">
        <v>11264</v>
      </c>
      <c r="E8618" s="149">
        <f t="shared" si="134"/>
        <v>40720401</v>
      </c>
      <c r="F8618" s="149" t="s">
        <v>16569</v>
      </c>
      <c r="G8618" s="149" t="s">
        <v>930</v>
      </c>
      <c r="H8618" s="149" t="s">
        <v>11265</v>
      </c>
      <c r="I8618" s="149" t="s">
        <v>11266</v>
      </c>
    </row>
    <row r="8619" spans="1:9" x14ac:dyDescent="0.2">
      <c r="A8619" s="149" t="s">
        <v>2920</v>
      </c>
      <c r="D8619" s="149" t="s">
        <v>11267</v>
      </c>
      <c r="E8619" s="149">
        <f t="shared" si="134"/>
        <v>40720402</v>
      </c>
      <c r="F8619" s="149" t="s">
        <v>16569</v>
      </c>
      <c r="G8619" s="149" t="s">
        <v>930</v>
      </c>
      <c r="H8619" s="149" t="s">
        <v>11265</v>
      </c>
      <c r="I8619" s="149" t="s">
        <v>11268</v>
      </c>
    </row>
    <row r="8620" spans="1:9" x14ac:dyDescent="0.2">
      <c r="A8620" s="149" t="s">
        <v>2920</v>
      </c>
      <c r="D8620" s="149" t="s">
        <v>11269</v>
      </c>
      <c r="E8620" s="149">
        <f t="shared" si="134"/>
        <v>40720405</v>
      </c>
      <c r="F8620" s="149" t="s">
        <v>16569</v>
      </c>
      <c r="G8620" s="149" t="s">
        <v>930</v>
      </c>
      <c r="H8620" s="149" t="s">
        <v>11265</v>
      </c>
      <c r="I8620" s="149" t="s">
        <v>11270</v>
      </c>
    </row>
    <row r="8621" spans="1:9" x14ac:dyDescent="0.2">
      <c r="A8621" s="149" t="s">
        <v>2920</v>
      </c>
      <c r="D8621" s="149" t="s">
        <v>11271</v>
      </c>
      <c r="E8621" s="149">
        <f t="shared" si="134"/>
        <v>40720406</v>
      </c>
      <c r="F8621" s="149" t="s">
        <v>16569</v>
      </c>
      <c r="G8621" s="149" t="s">
        <v>930</v>
      </c>
      <c r="H8621" s="149" t="s">
        <v>11265</v>
      </c>
      <c r="I8621" s="149" t="s">
        <v>11272</v>
      </c>
    </row>
    <row r="8622" spans="1:9" x14ac:dyDescent="0.2">
      <c r="A8622" s="149" t="s">
        <v>2920</v>
      </c>
      <c r="D8622" s="149" t="s">
        <v>11273</v>
      </c>
      <c r="E8622" s="149">
        <f t="shared" si="134"/>
        <v>40720417</v>
      </c>
      <c r="F8622" s="149" t="s">
        <v>16569</v>
      </c>
      <c r="G8622" s="149" t="s">
        <v>930</v>
      </c>
      <c r="H8622" s="149" t="s">
        <v>11265</v>
      </c>
      <c r="I8622" s="149" t="s">
        <v>11274</v>
      </c>
    </row>
    <row r="8623" spans="1:9" x14ac:dyDescent="0.2">
      <c r="A8623" s="149" t="s">
        <v>2920</v>
      </c>
      <c r="D8623" s="149" t="s">
        <v>11275</v>
      </c>
      <c r="E8623" s="149">
        <f t="shared" si="134"/>
        <v>40720418</v>
      </c>
      <c r="F8623" s="149" t="s">
        <v>16569</v>
      </c>
      <c r="G8623" s="149" t="s">
        <v>930</v>
      </c>
      <c r="H8623" s="149" t="s">
        <v>11265</v>
      </c>
      <c r="I8623" s="149" t="s">
        <v>11276</v>
      </c>
    </row>
    <row r="8624" spans="1:9" x14ac:dyDescent="0.2">
      <c r="A8624" s="149" t="s">
        <v>2920</v>
      </c>
      <c r="D8624" s="149" t="s">
        <v>11277</v>
      </c>
      <c r="E8624" s="149">
        <f t="shared" si="134"/>
        <v>40720419</v>
      </c>
      <c r="F8624" s="149" t="s">
        <v>16569</v>
      </c>
      <c r="G8624" s="149" t="s">
        <v>930</v>
      </c>
      <c r="H8624" s="149" t="s">
        <v>11265</v>
      </c>
      <c r="I8624" s="149" t="s">
        <v>11278</v>
      </c>
    </row>
    <row r="8625" spans="1:9" x14ac:dyDescent="0.2">
      <c r="A8625" s="149" t="s">
        <v>2920</v>
      </c>
      <c r="D8625" s="149" t="s">
        <v>11279</v>
      </c>
      <c r="E8625" s="149">
        <f t="shared" si="134"/>
        <v>40720420</v>
      </c>
      <c r="F8625" s="149" t="s">
        <v>16569</v>
      </c>
      <c r="G8625" s="149" t="s">
        <v>930</v>
      </c>
      <c r="H8625" s="149" t="s">
        <v>11265</v>
      </c>
      <c r="I8625" s="149" t="s">
        <v>11280</v>
      </c>
    </row>
    <row r="8626" spans="1:9" x14ac:dyDescent="0.2">
      <c r="A8626" s="149" t="s">
        <v>2920</v>
      </c>
      <c r="D8626" s="149" t="s">
        <v>11281</v>
      </c>
      <c r="E8626" s="149">
        <f t="shared" si="134"/>
        <v>40720425</v>
      </c>
      <c r="F8626" s="149" t="s">
        <v>16569</v>
      </c>
      <c r="G8626" s="149" t="s">
        <v>930</v>
      </c>
      <c r="H8626" s="149" t="s">
        <v>11265</v>
      </c>
      <c r="I8626" s="149" t="s">
        <v>11282</v>
      </c>
    </row>
    <row r="8627" spans="1:9" x14ac:dyDescent="0.2">
      <c r="A8627" s="149" t="s">
        <v>2920</v>
      </c>
      <c r="D8627" s="149" t="s">
        <v>11283</v>
      </c>
      <c r="E8627" s="149">
        <f t="shared" si="134"/>
        <v>40720426</v>
      </c>
      <c r="F8627" s="149" t="s">
        <v>16569</v>
      </c>
      <c r="G8627" s="149" t="s">
        <v>930</v>
      </c>
      <c r="H8627" s="149" t="s">
        <v>11265</v>
      </c>
      <c r="I8627" s="149" t="s">
        <v>11284</v>
      </c>
    </row>
    <row r="8628" spans="1:9" x14ac:dyDescent="0.2">
      <c r="A8628" s="149" t="s">
        <v>2920</v>
      </c>
      <c r="D8628" s="149" t="s">
        <v>11285</v>
      </c>
      <c r="E8628" s="149">
        <f t="shared" si="134"/>
        <v>40720801</v>
      </c>
      <c r="F8628" s="149" t="s">
        <v>16569</v>
      </c>
      <c r="G8628" s="149" t="s">
        <v>930</v>
      </c>
      <c r="H8628" s="149" t="s">
        <v>11286</v>
      </c>
      <c r="I8628" s="149" t="s">
        <v>11287</v>
      </c>
    </row>
    <row r="8629" spans="1:9" x14ac:dyDescent="0.2">
      <c r="A8629" s="149" t="s">
        <v>2920</v>
      </c>
      <c r="D8629" s="149" t="s">
        <v>11288</v>
      </c>
      <c r="E8629" s="149">
        <f t="shared" si="134"/>
        <v>40720802</v>
      </c>
      <c r="F8629" s="149" t="s">
        <v>16569</v>
      </c>
      <c r="G8629" s="149" t="s">
        <v>930</v>
      </c>
      <c r="H8629" s="149" t="s">
        <v>11286</v>
      </c>
      <c r="I8629" s="149" t="s">
        <v>11289</v>
      </c>
    </row>
    <row r="8630" spans="1:9" x14ac:dyDescent="0.2">
      <c r="A8630" s="149" t="s">
        <v>2920</v>
      </c>
      <c r="D8630" s="149" t="s">
        <v>11290</v>
      </c>
      <c r="E8630" s="149">
        <f t="shared" si="134"/>
        <v>40720803</v>
      </c>
      <c r="F8630" s="149" t="s">
        <v>16569</v>
      </c>
      <c r="G8630" s="149" t="s">
        <v>930</v>
      </c>
      <c r="H8630" s="149" t="s">
        <v>11286</v>
      </c>
      <c r="I8630" s="149" t="s">
        <v>11291</v>
      </c>
    </row>
    <row r="8631" spans="1:9" x14ac:dyDescent="0.2">
      <c r="A8631" s="149" t="s">
        <v>2920</v>
      </c>
      <c r="D8631" s="149" t="s">
        <v>11292</v>
      </c>
      <c r="E8631" s="149">
        <f t="shared" si="134"/>
        <v>40720804</v>
      </c>
      <c r="F8631" s="149" t="s">
        <v>16569</v>
      </c>
      <c r="G8631" s="149" t="s">
        <v>930</v>
      </c>
      <c r="H8631" s="149" t="s">
        <v>11286</v>
      </c>
      <c r="I8631" s="149" t="s">
        <v>11293</v>
      </c>
    </row>
    <row r="8632" spans="1:9" x14ac:dyDescent="0.2">
      <c r="A8632" s="149" t="s">
        <v>2920</v>
      </c>
      <c r="D8632" s="149" t="s">
        <v>11294</v>
      </c>
      <c r="E8632" s="149">
        <f t="shared" si="134"/>
        <v>40720805</v>
      </c>
      <c r="F8632" s="149" t="s">
        <v>16569</v>
      </c>
      <c r="G8632" s="149" t="s">
        <v>930</v>
      </c>
      <c r="H8632" s="149" t="s">
        <v>11286</v>
      </c>
      <c r="I8632" s="149" t="s">
        <v>11295</v>
      </c>
    </row>
    <row r="8633" spans="1:9" x14ac:dyDescent="0.2">
      <c r="A8633" s="149" t="s">
        <v>2920</v>
      </c>
      <c r="D8633" s="149" t="s">
        <v>11296</v>
      </c>
      <c r="E8633" s="149">
        <f t="shared" si="134"/>
        <v>40720806</v>
      </c>
      <c r="F8633" s="149" t="s">
        <v>16569</v>
      </c>
      <c r="G8633" s="149" t="s">
        <v>930</v>
      </c>
      <c r="H8633" s="149" t="s">
        <v>11286</v>
      </c>
      <c r="I8633" s="149" t="s">
        <v>11297</v>
      </c>
    </row>
    <row r="8634" spans="1:9" x14ac:dyDescent="0.2">
      <c r="A8634" s="149" t="s">
        <v>2920</v>
      </c>
      <c r="D8634" s="149" t="s">
        <v>11298</v>
      </c>
      <c r="E8634" s="149">
        <f t="shared" si="134"/>
        <v>40720897</v>
      </c>
      <c r="F8634" s="149" t="s">
        <v>16569</v>
      </c>
      <c r="G8634" s="149" t="s">
        <v>930</v>
      </c>
      <c r="H8634" s="149" t="s">
        <v>11286</v>
      </c>
      <c r="I8634" s="149" t="s">
        <v>11299</v>
      </c>
    </row>
    <row r="8635" spans="1:9" x14ac:dyDescent="0.2">
      <c r="A8635" s="149" t="s">
        <v>2920</v>
      </c>
      <c r="D8635" s="149" t="s">
        <v>11300</v>
      </c>
      <c r="E8635" s="149">
        <f t="shared" si="134"/>
        <v>40720898</v>
      </c>
      <c r="F8635" s="149" t="s">
        <v>16569</v>
      </c>
      <c r="G8635" s="149" t="s">
        <v>930</v>
      </c>
      <c r="H8635" s="149" t="s">
        <v>11286</v>
      </c>
      <c r="I8635" s="149" t="s">
        <v>11301</v>
      </c>
    </row>
    <row r="8636" spans="1:9" x14ac:dyDescent="0.2">
      <c r="A8636" s="149" t="s">
        <v>2920</v>
      </c>
      <c r="D8636" s="149" t="s">
        <v>11302</v>
      </c>
      <c r="E8636" s="149">
        <f t="shared" si="134"/>
        <v>40721205</v>
      </c>
      <c r="F8636" s="149" t="s">
        <v>16569</v>
      </c>
      <c r="G8636" s="149" t="s">
        <v>930</v>
      </c>
      <c r="H8636" s="149" t="s">
        <v>11303</v>
      </c>
      <c r="I8636" s="149" t="s">
        <v>11304</v>
      </c>
    </row>
    <row r="8637" spans="1:9" x14ac:dyDescent="0.2">
      <c r="A8637" s="149" t="s">
        <v>2920</v>
      </c>
      <c r="D8637" s="149" t="s">
        <v>11305</v>
      </c>
      <c r="E8637" s="149">
        <f t="shared" si="134"/>
        <v>40721206</v>
      </c>
      <c r="F8637" s="149" t="s">
        <v>16569</v>
      </c>
      <c r="G8637" s="149" t="s">
        <v>930</v>
      </c>
      <c r="H8637" s="149" t="s">
        <v>11303</v>
      </c>
      <c r="I8637" s="149" t="s">
        <v>11306</v>
      </c>
    </row>
    <row r="8638" spans="1:9" x14ac:dyDescent="0.2">
      <c r="A8638" s="149" t="s">
        <v>2920</v>
      </c>
      <c r="D8638" s="149" t="s">
        <v>11307</v>
      </c>
      <c r="E8638" s="149">
        <f t="shared" si="134"/>
        <v>40721207</v>
      </c>
      <c r="F8638" s="149" t="s">
        <v>16569</v>
      </c>
      <c r="G8638" s="149" t="s">
        <v>930</v>
      </c>
      <c r="H8638" s="149" t="s">
        <v>11303</v>
      </c>
      <c r="I8638" s="149" t="s">
        <v>11308</v>
      </c>
    </row>
    <row r="8639" spans="1:9" x14ac:dyDescent="0.2">
      <c r="A8639" s="149" t="s">
        <v>2920</v>
      </c>
      <c r="D8639" s="149" t="s">
        <v>11309</v>
      </c>
      <c r="E8639" s="149">
        <f t="shared" si="134"/>
        <v>40721208</v>
      </c>
      <c r="F8639" s="149" t="s">
        <v>16569</v>
      </c>
      <c r="G8639" s="149" t="s">
        <v>930</v>
      </c>
      <c r="H8639" s="149" t="s">
        <v>11303</v>
      </c>
      <c r="I8639" s="149" t="s">
        <v>11310</v>
      </c>
    </row>
    <row r="8640" spans="1:9" x14ac:dyDescent="0.2">
      <c r="A8640" s="149" t="s">
        <v>2920</v>
      </c>
      <c r="D8640" s="149" t="s">
        <v>11311</v>
      </c>
      <c r="E8640" s="149">
        <f t="shared" si="134"/>
        <v>40721217</v>
      </c>
      <c r="F8640" s="149" t="s">
        <v>16569</v>
      </c>
      <c r="G8640" s="149" t="s">
        <v>930</v>
      </c>
      <c r="H8640" s="149" t="s">
        <v>11303</v>
      </c>
      <c r="I8640" s="149" t="s">
        <v>11312</v>
      </c>
    </row>
    <row r="8641" spans="1:12" x14ac:dyDescent="0.2">
      <c r="A8641" s="149" t="s">
        <v>2920</v>
      </c>
      <c r="D8641" s="149" t="s">
        <v>11313</v>
      </c>
      <c r="E8641" s="149">
        <f t="shared" si="134"/>
        <v>40721218</v>
      </c>
      <c r="F8641" s="149" t="s">
        <v>16569</v>
      </c>
      <c r="G8641" s="149" t="s">
        <v>930</v>
      </c>
      <c r="H8641" s="149" t="s">
        <v>11303</v>
      </c>
      <c r="I8641" s="149" t="s">
        <v>11314</v>
      </c>
    </row>
    <row r="8642" spans="1:12" x14ac:dyDescent="0.2">
      <c r="A8642" s="149" t="s">
        <v>2920</v>
      </c>
      <c r="D8642" s="149" t="s">
        <v>11315</v>
      </c>
      <c r="E8642" s="149">
        <f t="shared" ref="E8642:E8705" si="135">VALUE(D8642)</f>
        <v>40721603</v>
      </c>
      <c r="F8642" s="149" t="s">
        <v>16569</v>
      </c>
      <c r="G8642" s="149" t="s">
        <v>930</v>
      </c>
      <c r="H8642" s="149" t="s">
        <v>11316</v>
      </c>
      <c r="I8642" s="149" t="s">
        <v>11317</v>
      </c>
    </row>
    <row r="8643" spans="1:12" x14ac:dyDescent="0.2">
      <c r="A8643" s="149" t="s">
        <v>2920</v>
      </c>
      <c r="D8643" s="149" t="s">
        <v>11318</v>
      </c>
      <c r="E8643" s="149">
        <f t="shared" si="135"/>
        <v>40721604</v>
      </c>
      <c r="F8643" s="149" t="s">
        <v>16569</v>
      </c>
      <c r="G8643" s="149" t="s">
        <v>930</v>
      </c>
      <c r="H8643" s="149" t="s">
        <v>11316</v>
      </c>
      <c r="I8643" s="149" t="s">
        <v>11319</v>
      </c>
    </row>
    <row r="8644" spans="1:12" x14ac:dyDescent="0.2">
      <c r="A8644" s="149" t="s">
        <v>2920</v>
      </c>
      <c r="D8644" s="149" t="s">
        <v>11320</v>
      </c>
      <c r="E8644" s="149">
        <f t="shared" si="135"/>
        <v>40722001</v>
      </c>
      <c r="F8644" s="149" t="s">
        <v>16569</v>
      </c>
      <c r="G8644" s="149" t="s">
        <v>930</v>
      </c>
      <c r="H8644" s="149" t="s">
        <v>11321</v>
      </c>
      <c r="I8644" s="149" t="s">
        <v>11322</v>
      </c>
    </row>
    <row r="8645" spans="1:12" x14ac:dyDescent="0.2">
      <c r="A8645" s="149" t="s">
        <v>2920</v>
      </c>
      <c r="D8645" s="149" t="s">
        <v>11323</v>
      </c>
      <c r="E8645" s="149">
        <f t="shared" si="135"/>
        <v>40722002</v>
      </c>
      <c r="F8645" s="149" t="s">
        <v>16569</v>
      </c>
      <c r="G8645" s="149" t="s">
        <v>930</v>
      </c>
      <c r="H8645" s="149" t="s">
        <v>11321</v>
      </c>
      <c r="I8645" s="149" t="s">
        <v>11324</v>
      </c>
    </row>
    <row r="8646" spans="1:12" x14ac:dyDescent="0.2">
      <c r="A8646" s="149" t="s">
        <v>2920</v>
      </c>
      <c r="D8646" s="149" t="s">
        <v>11325</v>
      </c>
      <c r="E8646" s="149">
        <f t="shared" si="135"/>
        <v>40722003</v>
      </c>
      <c r="F8646" s="149" t="s">
        <v>16569</v>
      </c>
      <c r="G8646" s="149" t="s">
        <v>930</v>
      </c>
      <c r="H8646" s="149" t="s">
        <v>11321</v>
      </c>
      <c r="I8646" s="149" t="s">
        <v>11326</v>
      </c>
    </row>
    <row r="8647" spans="1:12" x14ac:dyDescent="0.2">
      <c r="A8647" s="149" t="s">
        <v>2920</v>
      </c>
      <c r="D8647" s="149" t="s">
        <v>11327</v>
      </c>
      <c r="E8647" s="149">
        <f t="shared" si="135"/>
        <v>40722004</v>
      </c>
      <c r="F8647" s="149" t="s">
        <v>16569</v>
      </c>
      <c r="G8647" s="149" t="s">
        <v>930</v>
      </c>
      <c r="H8647" s="149" t="s">
        <v>11321</v>
      </c>
      <c r="I8647" s="149" t="s">
        <v>14042</v>
      </c>
    </row>
    <row r="8648" spans="1:12" x14ac:dyDescent="0.2">
      <c r="A8648" s="149" t="s">
        <v>2920</v>
      </c>
      <c r="D8648" s="149" t="s">
        <v>14043</v>
      </c>
      <c r="E8648" s="149">
        <f t="shared" si="135"/>
        <v>40722005</v>
      </c>
      <c r="F8648" s="149" t="s">
        <v>16569</v>
      </c>
      <c r="G8648" s="149" t="s">
        <v>930</v>
      </c>
      <c r="H8648" s="149" t="s">
        <v>11321</v>
      </c>
      <c r="I8648" s="149" t="s">
        <v>14044</v>
      </c>
    </row>
    <row r="8649" spans="1:12" x14ac:dyDescent="0.2">
      <c r="A8649" s="149" t="s">
        <v>2920</v>
      </c>
      <c r="D8649" s="149" t="s">
        <v>14045</v>
      </c>
      <c r="E8649" s="149">
        <f t="shared" si="135"/>
        <v>40722006</v>
      </c>
      <c r="F8649" s="149" t="s">
        <v>16569</v>
      </c>
      <c r="G8649" s="149" t="s">
        <v>930</v>
      </c>
      <c r="H8649" s="149" t="s">
        <v>11321</v>
      </c>
      <c r="I8649" s="149" t="s">
        <v>14046</v>
      </c>
    </row>
    <row r="8650" spans="1:12" x14ac:dyDescent="0.2">
      <c r="A8650" s="149" t="s">
        <v>2920</v>
      </c>
      <c r="D8650" s="149" t="s">
        <v>14047</v>
      </c>
      <c r="E8650" s="149">
        <f t="shared" si="135"/>
        <v>40722007</v>
      </c>
      <c r="F8650" s="149" t="s">
        <v>16569</v>
      </c>
      <c r="G8650" s="149" t="s">
        <v>930</v>
      </c>
      <c r="H8650" s="149" t="s">
        <v>11321</v>
      </c>
      <c r="I8650" s="149" t="s">
        <v>14048</v>
      </c>
    </row>
    <row r="8651" spans="1:12" x14ac:dyDescent="0.2">
      <c r="A8651" s="149" t="s">
        <v>2920</v>
      </c>
      <c r="D8651" s="149" t="s">
        <v>14049</v>
      </c>
      <c r="E8651" s="149">
        <f t="shared" si="135"/>
        <v>40722008</v>
      </c>
      <c r="F8651" s="149" t="s">
        <v>16569</v>
      </c>
      <c r="G8651" s="149" t="s">
        <v>930</v>
      </c>
      <c r="H8651" s="149" t="s">
        <v>11321</v>
      </c>
      <c r="I8651" s="149" t="s">
        <v>14050</v>
      </c>
    </row>
    <row r="8652" spans="1:12" x14ac:dyDescent="0.2">
      <c r="A8652" s="149" t="s">
        <v>2920</v>
      </c>
      <c r="D8652" s="149" t="s">
        <v>14051</v>
      </c>
      <c r="E8652" s="149">
        <f t="shared" si="135"/>
        <v>40722009</v>
      </c>
      <c r="F8652" s="149" t="s">
        <v>16569</v>
      </c>
      <c r="G8652" s="149" t="s">
        <v>930</v>
      </c>
      <c r="H8652" s="149" t="s">
        <v>11321</v>
      </c>
      <c r="I8652" s="149" t="s">
        <v>14052</v>
      </c>
      <c r="K8652" s="151">
        <v>36797</v>
      </c>
      <c r="L8652" s="149" t="s">
        <v>14053</v>
      </c>
    </row>
    <row r="8653" spans="1:12" x14ac:dyDescent="0.2">
      <c r="A8653" s="149" t="s">
        <v>2920</v>
      </c>
      <c r="D8653" s="149" t="s">
        <v>14054</v>
      </c>
      <c r="E8653" s="149">
        <f t="shared" si="135"/>
        <v>40722010</v>
      </c>
      <c r="F8653" s="149" t="s">
        <v>16569</v>
      </c>
      <c r="G8653" s="149" t="s">
        <v>930</v>
      </c>
      <c r="H8653" s="149" t="s">
        <v>11321</v>
      </c>
      <c r="I8653" s="149" t="s">
        <v>14055</v>
      </c>
      <c r="K8653" s="151">
        <v>36797</v>
      </c>
      <c r="L8653" s="149" t="s">
        <v>14053</v>
      </c>
    </row>
    <row r="8654" spans="1:12" x14ac:dyDescent="0.2">
      <c r="A8654" s="149" t="s">
        <v>2920</v>
      </c>
      <c r="D8654" s="149" t="s">
        <v>14056</v>
      </c>
      <c r="E8654" s="149">
        <f t="shared" si="135"/>
        <v>40722011</v>
      </c>
      <c r="F8654" s="149" t="s">
        <v>16569</v>
      </c>
      <c r="G8654" s="149" t="s">
        <v>930</v>
      </c>
      <c r="H8654" s="149" t="s">
        <v>11321</v>
      </c>
      <c r="I8654" s="149" t="s">
        <v>14057</v>
      </c>
    </row>
    <row r="8655" spans="1:12" x14ac:dyDescent="0.2">
      <c r="A8655" s="149" t="s">
        <v>2920</v>
      </c>
      <c r="D8655" s="149" t="s">
        <v>14058</v>
      </c>
      <c r="E8655" s="149">
        <f t="shared" si="135"/>
        <v>40722012</v>
      </c>
      <c r="F8655" s="149" t="s">
        <v>16569</v>
      </c>
      <c r="G8655" s="149" t="s">
        <v>930</v>
      </c>
      <c r="H8655" s="149" t="s">
        <v>11321</v>
      </c>
      <c r="I8655" s="149" t="s">
        <v>14059</v>
      </c>
    </row>
    <row r="8656" spans="1:12" x14ac:dyDescent="0.2">
      <c r="A8656" s="149" t="s">
        <v>2920</v>
      </c>
      <c r="D8656" s="149" t="s">
        <v>14060</v>
      </c>
      <c r="E8656" s="149">
        <f t="shared" si="135"/>
        <v>40722021</v>
      </c>
      <c r="F8656" s="149" t="s">
        <v>16569</v>
      </c>
      <c r="G8656" s="149" t="s">
        <v>930</v>
      </c>
      <c r="H8656" s="149" t="s">
        <v>11321</v>
      </c>
      <c r="I8656" s="149" t="s">
        <v>14061</v>
      </c>
    </row>
    <row r="8657" spans="1:9" x14ac:dyDescent="0.2">
      <c r="A8657" s="149" t="s">
        <v>2920</v>
      </c>
      <c r="D8657" s="149" t="s">
        <v>14062</v>
      </c>
      <c r="E8657" s="149">
        <f t="shared" si="135"/>
        <v>40722022</v>
      </c>
      <c r="F8657" s="149" t="s">
        <v>16569</v>
      </c>
      <c r="G8657" s="149" t="s">
        <v>930</v>
      </c>
      <c r="H8657" s="149" t="s">
        <v>11321</v>
      </c>
      <c r="I8657" s="149" t="s">
        <v>14063</v>
      </c>
    </row>
    <row r="8658" spans="1:9" x14ac:dyDescent="0.2">
      <c r="A8658" s="149" t="s">
        <v>2920</v>
      </c>
      <c r="D8658" s="149" t="s">
        <v>14064</v>
      </c>
      <c r="E8658" s="149">
        <f t="shared" si="135"/>
        <v>40722029</v>
      </c>
      <c r="F8658" s="149" t="s">
        <v>16569</v>
      </c>
      <c r="G8658" s="149" t="s">
        <v>930</v>
      </c>
      <c r="H8658" s="149" t="s">
        <v>11321</v>
      </c>
      <c r="I8658" s="149" t="s">
        <v>16764</v>
      </c>
    </row>
    <row r="8659" spans="1:9" x14ac:dyDescent="0.2">
      <c r="A8659" s="149" t="s">
        <v>2920</v>
      </c>
      <c r="D8659" s="149" t="s">
        <v>16765</v>
      </c>
      <c r="E8659" s="149">
        <f t="shared" si="135"/>
        <v>40722030</v>
      </c>
      <c r="F8659" s="149" t="s">
        <v>16569</v>
      </c>
      <c r="G8659" s="149" t="s">
        <v>930</v>
      </c>
      <c r="H8659" s="149" t="s">
        <v>11321</v>
      </c>
      <c r="I8659" s="149" t="s">
        <v>16766</v>
      </c>
    </row>
    <row r="8660" spans="1:9" x14ac:dyDescent="0.2">
      <c r="A8660" s="149" t="s">
        <v>2920</v>
      </c>
      <c r="D8660" s="149" t="s">
        <v>16767</v>
      </c>
      <c r="E8660" s="149">
        <f t="shared" si="135"/>
        <v>40722031</v>
      </c>
      <c r="F8660" s="149" t="s">
        <v>16569</v>
      </c>
      <c r="G8660" s="149" t="s">
        <v>930</v>
      </c>
      <c r="H8660" s="149" t="s">
        <v>11321</v>
      </c>
      <c r="I8660" s="149" t="s">
        <v>16768</v>
      </c>
    </row>
    <row r="8661" spans="1:9" x14ac:dyDescent="0.2">
      <c r="A8661" s="149" t="s">
        <v>2920</v>
      </c>
      <c r="D8661" s="149" t="s">
        <v>16769</v>
      </c>
      <c r="E8661" s="149">
        <f t="shared" si="135"/>
        <v>40722032</v>
      </c>
      <c r="F8661" s="149" t="s">
        <v>16569</v>
      </c>
      <c r="G8661" s="149" t="s">
        <v>930</v>
      </c>
      <c r="H8661" s="149" t="s">
        <v>11321</v>
      </c>
      <c r="I8661" s="149" t="s">
        <v>16770</v>
      </c>
    </row>
    <row r="8662" spans="1:9" x14ac:dyDescent="0.2">
      <c r="A8662" s="149" t="s">
        <v>2920</v>
      </c>
      <c r="D8662" s="149" t="s">
        <v>16771</v>
      </c>
      <c r="E8662" s="149">
        <f t="shared" si="135"/>
        <v>40722033</v>
      </c>
      <c r="F8662" s="149" t="s">
        <v>16569</v>
      </c>
      <c r="G8662" s="149" t="s">
        <v>930</v>
      </c>
      <c r="H8662" s="149" t="s">
        <v>11321</v>
      </c>
      <c r="I8662" s="149" t="s">
        <v>16772</v>
      </c>
    </row>
    <row r="8663" spans="1:9" x14ac:dyDescent="0.2">
      <c r="A8663" s="149" t="s">
        <v>2920</v>
      </c>
      <c r="D8663" s="149" t="s">
        <v>16773</v>
      </c>
      <c r="E8663" s="149">
        <f t="shared" si="135"/>
        <v>40722034</v>
      </c>
      <c r="F8663" s="149" t="s">
        <v>16569</v>
      </c>
      <c r="G8663" s="149" t="s">
        <v>930</v>
      </c>
      <c r="H8663" s="149" t="s">
        <v>11321</v>
      </c>
      <c r="I8663" s="149" t="s">
        <v>16774</v>
      </c>
    </row>
    <row r="8664" spans="1:9" x14ac:dyDescent="0.2">
      <c r="A8664" s="149" t="s">
        <v>2920</v>
      </c>
      <c r="D8664" s="149" t="s">
        <v>16775</v>
      </c>
      <c r="E8664" s="149">
        <f t="shared" si="135"/>
        <v>40722035</v>
      </c>
      <c r="F8664" s="149" t="s">
        <v>16569</v>
      </c>
      <c r="G8664" s="149" t="s">
        <v>930</v>
      </c>
      <c r="H8664" s="149" t="s">
        <v>11321</v>
      </c>
      <c r="I8664" s="149" t="s">
        <v>16776</v>
      </c>
    </row>
    <row r="8665" spans="1:9" x14ac:dyDescent="0.2">
      <c r="A8665" s="149" t="s">
        <v>2920</v>
      </c>
      <c r="D8665" s="149" t="s">
        <v>16777</v>
      </c>
      <c r="E8665" s="149">
        <f t="shared" si="135"/>
        <v>40722036</v>
      </c>
      <c r="F8665" s="149" t="s">
        <v>16569</v>
      </c>
      <c r="G8665" s="149" t="s">
        <v>930</v>
      </c>
      <c r="H8665" s="149" t="s">
        <v>11321</v>
      </c>
      <c r="I8665" s="149" t="s">
        <v>16778</v>
      </c>
    </row>
    <row r="8666" spans="1:9" x14ac:dyDescent="0.2">
      <c r="A8666" s="149" t="s">
        <v>2920</v>
      </c>
      <c r="D8666" s="149" t="s">
        <v>16779</v>
      </c>
      <c r="E8666" s="149">
        <f t="shared" si="135"/>
        <v>40722097</v>
      </c>
      <c r="F8666" s="149" t="s">
        <v>16569</v>
      </c>
      <c r="G8666" s="149" t="s">
        <v>930</v>
      </c>
      <c r="H8666" s="149" t="s">
        <v>11321</v>
      </c>
      <c r="I8666" s="149" t="s">
        <v>14106</v>
      </c>
    </row>
    <row r="8667" spans="1:9" x14ac:dyDescent="0.2">
      <c r="A8667" s="149" t="s">
        <v>2920</v>
      </c>
      <c r="D8667" s="149" t="s">
        <v>14107</v>
      </c>
      <c r="E8667" s="149">
        <f t="shared" si="135"/>
        <v>40722098</v>
      </c>
      <c r="F8667" s="149" t="s">
        <v>16569</v>
      </c>
      <c r="G8667" s="149" t="s">
        <v>930</v>
      </c>
      <c r="H8667" s="149" t="s">
        <v>11321</v>
      </c>
      <c r="I8667" s="149" t="s">
        <v>14108</v>
      </c>
    </row>
    <row r="8668" spans="1:9" x14ac:dyDescent="0.2">
      <c r="A8668" s="149" t="s">
        <v>2920</v>
      </c>
      <c r="D8668" s="149" t="s">
        <v>14109</v>
      </c>
      <c r="E8668" s="149">
        <f t="shared" si="135"/>
        <v>40722801</v>
      </c>
      <c r="F8668" s="149" t="s">
        <v>16569</v>
      </c>
      <c r="G8668" s="149" t="s">
        <v>930</v>
      </c>
      <c r="H8668" s="149" t="s">
        <v>14110</v>
      </c>
      <c r="I8668" s="149" t="s">
        <v>14111</v>
      </c>
    </row>
    <row r="8669" spans="1:9" x14ac:dyDescent="0.2">
      <c r="A8669" s="149" t="s">
        <v>2920</v>
      </c>
      <c r="D8669" s="149" t="s">
        <v>14112</v>
      </c>
      <c r="E8669" s="149">
        <f t="shared" si="135"/>
        <v>40722802</v>
      </c>
      <c r="F8669" s="149" t="s">
        <v>16569</v>
      </c>
      <c r="G8669" s="149" t="s">
        <v>930</v>
      </c>
      <c r="H8669" s="149" t="s">
        <v>14110</v>
      </c>
      <c r="I8669" s="149" t="s">
        <v>14113</v>
      </c>
    </row>
    <row r="8670" spans="1:9" x14ac:dyDescent="0.2">
      <c r="A8670" s="149" t="s">
        <v>2920</v>
      </c>
      <c r="D8670" s="149" t="s">
        <v>14114</v>
      </c>
      <c r="E8670" s="149">
        <f t="shared" si="135"/>
        <v>40722803</v>
      </c>
      <c r="F8670" s="149" t="s">
        <v>16569</v>
      </c>
      <c r="G8670" s="149" t="s">
        <v>930</v>
      </c>
      <c r="H8670" s="149" t="s">
        <v>14110</v>
      </c>
      <c r="I8670" s="149" t="s">
        <v>14115</v>
      </c>
    </row>
    <row r="8671" spans="1:9" x14ac:dyDescent="0.2">
      <c r="A8671" s="149" t="s">
        <v>2920</v>
      </c>
      <c r="D8671" s="149" t="s">
        <v>14116</v>
      </c>
      <c r="E8671" s="149">
        <f t="shared" si="135"/>
        <v>40722804</v>
      </c>
      <c r="F8671" s="149" t="s">
        <v>16569</v>
      </c>
      <c r="G8671" s="149" t="s">
        <v>930</v>
      </c>
      <c r="H8671" s="149" t="s">
        <v>14110</v>
      </c>
      <c r="I8671" s="149" t="s">
        <v>14117</v>
      </c>
    </row>
    <row r="8672" spans="1:9" x14ac:dyDescent="0.2">
      <c r="A8672" s="149" t="s">
        <v>2920</v>
      </c>
      <c r="D8672" s="149" t="s">
        <v>14118</v>
      </c>
      <c r="E8672" s="149">
        <f t="shared" si="135"/>
        <v>40722805</v>
      </c>
      <c r="F8672" s="149" t="s">
        <v>16569</v>
      </c>
      <c r="G8672" s="149" t="s">
        <v>930</v>
      </c>
      <c r="H8672" s="149" t="s">
        <v>14110</v>
      </c>
      <c r="I8672" s="149" t="s">
        <v>14119</v>
      </c>
    </row>
    <row r="8673" spans="1:9" x14ac:dyDescent="0.2">
      <c r="A8673" s="149" t="s">
        <v>2920</v>
      </c>
      <c r="D8673" s="149" t="s">
        <v>14120</v>
      </c>
      <c r="E8673" s="149">
        <f t="shared" si="135"/>
        <v>40722806</v>
      </c>
      <c r="F8673" s="149" t="s">
        <v>16569</v>
      </c>
      <c r="G8673" s="149" t="s">
        <v>930</v>
      </c>
      <c r="H8673" s="149" t="s">
        <v>14110</v>
      </c>
      <c r="I8673" s="149" t="s">
        <v>14121</v>
      </c>
    </row>
    <row r="8674" spans="1:9" x14ac:dyDescent="0.2">
      <c r="A8674" s="149" t="s">
        <v>2920</v>
      </c>
      <c r="D8674" s="149" t="s">
        <v>14122</v>
      </c>
      <c r="E8674" s="149">
        <f t="shared" si="135"/>
        <v>40722807</v>
      </c>
      <c r="F8674" s="149" t="s">
        <v>16569</v>
      </c>
      <c r="G8674" s="149" t="s">
        <v>930</v>
      </c>
      <c r="H8674" s="149" t="s">
        <v>14110</v>
      </c>
      <c r="I8674" s="149" t="s">
        <v>14123</v>
      </c>
    </row>
    <row r="8675" spans="1:9" x14ac:dyDescent="0.2">
      <c r="A8675" s="149" t="s">
        <v>2920</v>
      </c>
      <c r="D8675" s="149" t="s">
        <v>14124</v>
      </c>
      <c r="E8675" s="149">
        <f t="shared" si="135"/>
        <v>40722808</v>
      </c>
      <c r="F8675" s="149" t="s">
        <v>16569</v>
      </c>
      <c r="G8675" s="149" t="s">
        <v>930</v>
      </c>
      <c r="H8675" s="149" t="s">
        <v>14110</v>
      </c>
      <c r="I8675" s="149" t="s">
        <v>14125</v>
      </c>
    </row>
    <row r="8676" spans="1:9" x14ac:dyDescent="0.2">
      <c r="A8676" s="149" t="s">
        <v>2920</v>
      </c>
      <c r="D8676" s="149" t="s">
        <v>14145</v>
      </c>
      <c r="E8676" s="149">
        <f t="shared" si="135"/>
        <v>40722897</v>
      </c>
      <c r="F8676" s="149" t="s">
        <v>16569</v>
      </c>
      <c r="G8676" s="149" t="s">
        <v>930</v>
      </c>
      <c r="H8676" s="149" t="s">
        <v>14110</v>
      </c>
      <c r="I8676" s="149" t="s">
        <v>14146</v>
      </c>
    </row>
    <row r="8677" spans="1:9" x14ac:dyDescent="0.2">
      <c r="A8677" s="149" t="s">
        <v>2920</v>
      </c>
      <c r="D8677" s="149" t="s">
        <v>14147</v>
      </c>
      <c r="E8677" s="149">
        <f t="shared" si="135"/>
        <v>40722898</v>
      </c>
      <c r="F8677" s="149" t="s">
        <v>16569</v>
      </c>
      <c r="G8677" s="149" t="s">
        <v>930</v>
      </c>
      <c r="H8677" s="149" t="s">
        <v>14110</v>
      </c>
      <c r="I8677" s="149" t="s">
        <v>14148</v>
      </c>
    </row>
    <row r="8678" spans="1:9" x14ac:dyDescent="0.2">
      <c r="A8678" s="149" t="s">
        <v>2920</v>
      </c>
      <c r="D8678" s="149" t="s">
        <v>14149</v>
      </c>
      <c r="E8678" s="149">
        <f t="shared" si="135"/>
        <v>40723201</v>
      </c>
      <c r="F8678" s="149" t="s">
        <v>16569</v>
      </c>
      <c r="G8678" s="149" t="s">
        <v>930</v>
      </c>
      <c r="H8678" s="149" t="s">
        <v>14150</v>
      </c>
      <c r="I8678" s="149" t="s">
        <v>14151</v>
      </c>
    </row>
    <row r="8679" spans="1:9" x14ac:dyDescent="0.2">
      <c r="A8679" s="149" t="s">
        <v>2920</v>
      </c>
      <c r="D8679" s="149" t="s">
        <v>14152</v>
      </c>
      <c r="E8679" s="149">
        <f t="shared" si="135"/>
        <v>40723202</v>
      </c>
      <c r="F8679" s="149" t="s">
        <v>16569</v>
      </c>
      <c r="G8679" s="149" t="s">
        <v>930</v>
      </c>
      <c r="H8679" s="149" t="s">
        <v>14150</v>
      </c>
      <c r="I8679" s="149" t="s">
        <v>14153</v>
      </c>
    </row>
    <row r="8680" spans="1:9" x14ac:dyDescent="0.2">
      <c r="A8680" s="149" t="s">
        <v>2920</v>
      </c>
      <c r="D8680" s="149" t="s">
        <v>14154</v>
      </c>
      <c r="E8680" s="149">
        <f t="shared" si="135"/>
        <v>40723203</v>
      </c>
      <c r="F8680" s="149" t="s">
        <v>16569</v>
      </c>
      <c r="G8680" s="149" t="s">
        <v>930</v>
      </c>
      <c r="H8680" s="149" t="s">
        <v>14150</v>
      </c>
      <c r="I8680" s="149" t="s">
        <v>14155</v>
      </c>
    </row>
    <row r="8681" spans="1:9" x14ac:dyDescent="0.2">
      <c r="A8681" s="149" t="s">
        <v>2920</v>
      </c>
      <c r="D8681" s="149" t="s">
        <v>14156</v>
      </c>
      <c r="E8681" s="149">
        <f t="shared" si="135"/>
        <v>40723204</v>
      </c>
      <c r="F8681" s="149" t="s">
        <v>16569</v>
      </c>
      <c r="G8681" s="149" t="s">
        <v>930</v>
      </c>
      <c r="H8681" s="149" t="s">
        <v>14150</v>
      </c>
      <c r="I8681" s="149" t="s">
        <v>16815</v>
      </c>
    </row>
    <row r="8682" spans="1:9" x14ac:dyDescent="0.2">
      <c r="A8682" s="149" t="s">
        <v>2920</v>
      </c>
      <c r="D8682" s="149" t="s">
        <v>16816</v>
      </c>
      <c r="E8682" s="149">
        <f t="shared" si="135"/>
        <v>40723297</v>
      </c>
      <c r="F8682" s="149" t="s">
        <v>16569</v>
      </c>
      <c r="G8682" s="149" t="s">
        <v>930</v>
      </c>
      <c r="H8682" s="149" t="s">
        <v>14150</v>
      </c>
      <c r="I8682" s="149" t="s">
        <v>16817</v>
      </c>
    </row>
    <row r="8683" spans="1:9" x14ac:dyDescent="0.2">
      <c r="A8683" s="149" t="s">
        <v>2920</v>
      </c>
      <c r="D8683" s="149" t="s">
        <v>16818</v>
      </c>
      <c r="E8683" s="149">
        <f t="shared" si="135"/>
        <v>40723298</v>
      </c>
      <c r="F8683" s="149" t="s">
        <v>16569</v>
      </c>
      <c r="G8683" s="149" t="s">
        <v>930</v>
      </c>
      <c r="H8683" s="149" t="s">
        <v>14150</v>
      </c>
      <c r="I8683" s="149" t="s">
        <v>16819</v>
      </c>
    </row>
    <row r="8684" spans="1:9" x14ac:dyDescent="0.2">
      <c r="A8684" s="149" t="s">
        <v>2920</v>
      </c>
      <c r="D8684" s="149" t="s">
        <v>16820</v>
      </c>
      <c r="E8684" s="149">
        <f t="shared" si="135"/>
        <v>40723601</v>
      </c>
      <c r="F8684" s="149" t="s">
        <v>16569</v>
      </c>
      <c r="G8684" s="149" t="s">
        <v>930</v>
      </c>
      <c r="H8684" s="149" t="s">
        <v>16821</v>
      </c>
      <c r="I8684" s="149" t="s">
        <v>16822</v>
      </c>
    </row>
    <row r="8685" spans="1:9" x14ac:dyDescent="0.2">
      <c r="A8685" s="149" t="s">
        <v>2920</v>
      </c>
      <c r="D8685" s="149" t="s">
        <v>16823</v>
      </c>
      <c r="E8685" s="149">
        <f t="shared" si="135"/>
        <v>40723602</v>
      </c>
      <c r="F8685" s="149" t="s">
        <v>16569</v>
      </c>
      <c r="G8685" s="149" t="s">
        <v>930</v>
      </c>
      <c r="H8685" s="149" t="s">
        <v>16821</v>
      </c>
      <c r="I8685" s="149" t="s">
        <v>16824</v>
      </c>
    </row>
    <row r="8686" spans="1:9" x14ac:dyDescent="0.2">
      <c r="A8686" s="149" t="s">
        <v>2920</v>
      </c>
      <c r="D8686" s="149" t="s">
        <v>16825</v>
      </c>
      <c r="E8686" s="149">
        <f t="shared" si="135"/>
        <v>40723603</v>
      </c>
      <c r="F8686" s="149" t="s">
        <v>16569</v>
      </c>
      <c r="G8686" s="149" t="s">
        <v>930</v>
      </c>
      <c r="H8686" s="149" t="s">
        <v>16821</v>
      </c>
      <c r="I8686" s="149" t="s">
        <v>16826</v>
      </c>
    </row>
    <row r="8687" spans="1:9" x14ac:dyDescent="0.2">
      <c r="A8687" s="149" t="s">
        <v>2920</v>
      </c>
      <c r="D8687" s="149" t="s">
        <v>16827</v>
      </c>
      <c r="E8687" s="149">
        <f t="shared" si="135"/>
        <v>40723604</v>
      </c>
      <c r="F8687" s="149" t="s">
        <v>16569</v>
      </c>
      <c r="G8687" s="149" t="s">
        <v>930</v>
      </c>
      <c r="H8687" s="149" t="s">
        <v>16821</v>
      </c>
      <c r="I8687" s="149" t="s">
        <v>16828</v>
      </c>
    </row>
    <row r="8688" spans="1:9" x14ac:dyDescent="0.2">
      <c r="A8688" s="149" t="s">
        <v>2920</v>
      </c>
      <c r="D8688" s="149" t="s">
        <v>16829</v>
      </c>
      <c r="E8688" s="149">
        <f t="shared" si="135"/>
        <v>40724403</v>
      </c>
      <c r="F8688" s="149" t="s">
        <v>16569</v>
      </c>
      <c r="G8688" s="149" t="s">
        <v>930</v>
      </c>
      <c r="H8688" s="149" t="s">
        <v>12302</v>
      </c>
      <c r="I8688" s="149" t="s">
        <v>12303</v>
      </c>
    </row>
    <row r="8689" spans="1:12" x14ac:dyDescent="0.2">
      <c r="A8689" s="149" t="s">
        <v>2920</v>
      </c>
      <c r="D8689" s="149" t="s">
        <v>12304</v>
      </c>
      <c r="E8689" s="149">
        <f t="shared" si="135"/>
        <v>40724404</v>
      </c>
      <c r="F8689" s="149" t="s">
        <v>16569</v>
      </c>
      <c r="G8689" s="149" t="s">
        <v>930</v>
      </c>
      <c r="H8689" s="149" t="s">
        <v>12302</v>
      </c>
      <c r="I8689" s="149" t="s">
        <v>12305</v>
      </c>
    </row>
    <row r="8690" spans="1:12" x14ac:dyDescent="0.2">
      <c r="A8690" s="149" t="s">
        <v>2920</v>
      </c>
      <c r="D8690" s="149" t="s">
        <v>12306</v>
      </c>
      <c r="E8690" s="149">
        <f t="shared" si="135"/>
        <v>40724405</v>
      </c>
      <c r="F8690" s="149" t="s">
        <v>16569</v>
      </c>
      <c r="G8690" s="149" t="s">
        <v>930</v>
      </c>
      <c r="H8690" s="149" t="s">
        <v>12302</v>
      </c>
      <c r="I8690" s="149" t="s">
        <v>12307</v>
      </c>
    </row>
    <row r="8691" spans="1:12" x14ac:dyDescent="0.2">
      <c r="A8691" s="149" t="s">
        <v>2920</v>
      </c>
      <c r="D8691" s="149" t="s">
        <v>12308</v>
      </c>
      <c r="E8691" s="149">
        <f t="shared" si="135"/>
        <v>40724406</v>
      </c>
      <c r="F8691" s="149" t="s">
        <v>16569</v>
      </c>
      <c r="G8691" s="149" t="s">
        <v>930</v>
      </c>
      <c r="H8691" s="149" t="s">
        <v>12302</v>
      </c>
      <c r="I8691" s="149" t="s">
        <v>12309</v>
      </c>
    </row>
    <row r="8692" spans="1:12" x14ac:dyDescent="0.2">
      <c r="A8692" s="149" t="s">
        <v>2920</v>
      </c>
      <c r="D8692" s="149" t="s">
        <v>12310</v>
      </c>
      <c r="E8692" s="149">
        <f t="shared" si="135"/>
        <v>40729601</v>
      </c>
      <c r="F8692" s="149" t="s">
        <v>16569</v>
      </c>
      <c r="G8692" s="149" t="s">
        <v>930</v>
      </c>
      <c r="H8692" s="149" t="s">
        <v>12311</v>
      </c>
      <c r="I8692" s="149" t="s">
        <v>12312</v>
      </c>
    </row>
    <row r="8693" spans="1:12" x14ac:dyDescent="0.2">
      <c r="A8693" s="149" t="s">
        <v>2920</v>
      </c>
      <c r="D8693" s="149" t="s">
        <v>12313</v>
      </c>
      <c r="E8693" s="149">
        <f t="shared" si="135"/>
        <v>40729602</v>
      </c>
      <c r="F8693" s="149" t="s">
        <v>16569</v>
      </c>
      <c r="G8693" s="149" t="s">
        <v>930</v>
      </c>
      <c r="H8693" s="149" t="s">
        <v>12311</v>
      </c>
      <c r="I8693" s="149" t="s">
        <v>12314</v>
      </c>
    </row>
    <row r="8694" spans="1:12" x14ac:dyDescent="0.2">
      <c r="A8694" s="149" t="s">
        <v>2920</v>
      </c>
      <c r="D8694" s="149" t="s">
        <v>12315</v>
      </c>
      <c r="E8694" s="149">
        <f t="shared" si="135"/>
        <v>40729603</v>
      </c>
      <c r="F8694" s="149" t="s">
        <v>16569</v>
      </c>
      <c r="G8694" s="149" t="s">
        <v>930</v>
      </c>
      <c r="H8694" s="149" t="s">
        <v>12311</v>
      </c>
      <c r="I8694" s="149" t="s">
        <v>12316</v>
      </c>
    </row>
    <row r="8695" spans="1:12" x14ac:dyDescent="0.2">
      <c r="A8695" s="149" t="s">
        <v>2920</v>
      </c>
      <c r="D8695" s="149" t="s">
        <v>12317</v>
      </c>
      <c r="E8695" s="149">
        <f t="shared" si="135"/>
        <v>40729604</v>
      </c>
      <c r="F8695" s="149" t="s">
        <v>16569</v>
      </c>
      <c r="G8695" s="149" t="s">
        <v>930</v>
      </c>
      <c r="H8695" s="149" t="s">
        <v>12311</v>
      </c>
      <c r="I8695" s="149" t="s">
        <v>12318</v>
      </c>
    </row>
    <row r="8696" spans="1:12" x14ac:dyDescent="0.2">
      <c r="A8696" s="149" t="s">
        <v>2920</v>
      </c>
      <c r="D8696" s="149" t="s">
        <v>12319</v>
      </c>
      <c r="E8696" s="149">
        <f t="shared" si="135"/>
        <v>40729605</v>
      </c>
      <c r="F8696" s="149" t="s">
        <v>16569</v>
      </c>
      <c r="G8696" s="149" t="s">
        <v>930</v>
      </c>
      <c r="H8696" s="149" t="s">
        <v>12311</v>
      </c>
      <c r="I8696" s="149" t="s">
        <v>12320</v>
      </c>
    </row>
    <row r="8697" spans="1:12" x14ac:dyDescent="0.2">
      <c r="A8697" s="149" t="s">
        <v>2920</v>
      </c>
      <c r="D8697" s="149" t="s">
        <v>12321</v>
      </c>
      <c r="E8697" s="149">
        <f t="shared" si="135"/>
        <v>40729606</v>
      </c>
      <c r="F8697" s="149" t="s">
        <v>16569</v>
      </c>
      <c r="G8697" s="149" t="s">
        <v>930</v>
      </c>
      <c r="H8697" s="149" t="s">
        <v>12311</v>
      </c>
      <c r="I8697" s="149" t="s">
        <v>12322</v>
      </c>
    </row>
    <row r="8698" spans="1:12" x14ac:dyDescent="0.2">
      <c r="A8698" s="149" t="s">
        <v>2920</v>
      </c>
      <c r="D8698" s="149" t="s">
        <v>12323</v>
      </c>
      <c r="E8698" s="149">
        <f t="shared" si="135"/>
        <v>40729697</v>
      </c>
      <c r="F8698" s="149" t="s">
        <v>16569</v>
      </c>
      <c r="G8698" s="149" t="s">
        <v>930</v>
      </c>
      <c r="H8698" s="149" t="s">
        <v>12311</v>
      </c>
      <c r="I8698" s="149" t="s">
        <v>16155</v>
      </c>
    </row>
    <row r="8699" spans="1:12" x14ac:dyDescent="0.2">
      <c r="A8699" s="149" t="s">
        <v>2920</v>
      </c>
      <c r="D8699" s="149" t="s">
        <v>12324</v>
      </c>
      <c r="E8699" s="149">
        <f t="shared" si="135"/>
        <v>40729698</v>
      </c>
      <c r="F8699" s="149" t="s">
        <v>16569</v>
      </c>
      <c r="G8699" s="149" t="s">
        <v>930</v>
      </c>
      <c r="H8699" s="149" t="s">
        <v>12311</v>
      </c>
      <c r="I8699" s="149" t="s">
        <v>16157</v>
      </c>
    </row>
    <row r="8700" spans="1:12" x14ac:dyDescent="0.2">
      <c r="A8700" s="149" t="s">
        <v>2920</v>
      </c>
      <c r="D8700" s="149" t="s">
        <v>12325</v>
      </c>
      <c r="E8700" s="149">
        <f t="shared" si="135"/>
        <v>40780401</v>
      </c>
      <c r="F8700" s="149" t="s">
        <v>16569</v>
      </c>
      <c r="G8700" s="149" t="s">
        <v>930</v>
      </c>
      <c r="H8700" s="149" t="s">
        <v>12326</v>
      </c>
      <c r="I8700" s="149" t="s">
        <v>12327</v>
      </c>
      <c r="K8700" s="151"/>
      <c r="L8700" s="149"/>
    </row>
    <row r="8701" spans="1:12" x14ac:dyDescent="0.2">
      <c r="A8701" s="149" t="s">
        <v>2920</v>
      </c>
      <c r="D8701" s="149" t="s">
        <v>12328</v>
      </c>
      <c r="E8701" s="149">
        <f t="shared" si="135"/>
        <v>40780403</v>
      </c>
      <c r="F8701" s="149" t="s">
        <v>16569</v>
      </c>
      <c r="G8701" s="149" t="s">
        <v>930</v>
      </c>
      <c r="H8701" s="149" t="s">
        <v>12326</v>
      </c>
      <c r="I8701" s="149" t="s">
        <v>16166</v>
      </c>
    </row>
    <row r="8702" spans="1:12" x14ac:dyDescent="0.2">
      <c r="A8702" s="149" t="s">
        <v>2920</v>
      </c>
      <c r="D8702" s="149" t="s">
        <v>12329</v>
      </c>
      <c r="E8702" s="149">
        <f t="shared" si="135"/>
        <v>40780815</v>
      </c>
      <c r="F8702" s="149" t="s">
        <v>16569</v>
      </c>
      <c r="G8702" s="149" t="s">
        <v>930</v>
      </c>
      <c r="H8702" s="149" t="s">
        <v>12330</v>
      </c>
      <c r="I8702" s="149" t="s">
        <v>16867</v>
      </c>
    </row>
    <row r="8703" spans="1:12" x14ac:dyDescent="0.2">
      <c r="A8703" s="149" t="s">
        <v>2920</v>
      </c>
      <c r="D8703" s="149" t="s">
        <v>12331</v>
      </c>
      <c r="E8703" s="149">
        <f t="shared" si="135"/>
        <v>40780819</v>
      </c>
      <c r="F8703" s="149" t="s">
        <v>16569</v>
      </c>
      <c r="G8703" s="149" t="s">
        <v>930</v>
      </c>
      <c r="H8703" s="149" t="s">
        <v>12330</v>
      </c>
      <c r="I8703" s="149" t="s">
        <v>16537</v>
      </c>
    </row>
    <row r="8704" spans="1:12" x14ac:dyDescent="0.2">
      <c r="A8704" s="149" t="s">
        <v>2920</v>
      </c>
      <c r="D8704" s="149" t="s">
        <v>12332</v>
      </c>
      <c r="E8704" s="149">
        <f t="shared" si="135"/>
        <v>40781201</v>
      </c>
      <c r="F8704" s="149" t="s">
        <v>16569</v>
      </c>
      <c r="G8704" s="149" t="s">
        <v>930</v>
      </c>
      <c r="H8704" s="149" t="s">
        <v>12333</v>
      </c>
      <c r="I8704" s="149" t="s">
        <v>12334</v>
      </c>
    </row>
    <row r="8705" spans="1:12" x14ac:dyDescent="0.2">
      <c r="A8705" s="149" t="s">
        <v>2920</v>
      </c>
      <c r="D8705" s="149" t="s">
        <v>12335</v>
      </c>
      <c r="E8705" s="149">
        <f t="shared" si="135"/>
        <v>40781202</v>
      </c>
      <c r="F8705" s="149" t="s">
        <v>16569</v>
      </c>
      <c r="G8705" s="149" t="s">
        <v>930</v>
      </c>
      <c r="H8705" s="149" t="s">
        <v>12333</v>
      </c>
      <c r="I8705" s="149" t="s">
        <v>12336</v>
      </c>
    </row>
    <row r="8706" spans="1:12" x14ac:dyDescent="0.2">
      <c r="A8706" s="149" t="s">
        <v>2920</v>
      </c>
      <c r="D8706" s="149" t="s">
        <v>12337</v>
      </c>
      <c r="E8706" s="149">
        <f t="shared" ref="E8706:E8769" si="136">VALUE(D8706)</f>
        <v>40781601</v>
      </c>
      <c r="F8706" s="149" t="s">
        <v>16569</v>
      </c>
      <c r="G8706" s="149" t="s">
        <v>930</v>
      </c>
      <c r="H8706" s="149" t="s">
        <v>12338</v>
      </c>
      <c r="I8706" s="149" t="s">
        <v>12339</v>
      </c>
    </row>
    <row r="8707" spans="1:12" x14ac:dyDescent="0.2">
      <c r="A8707" s="149" t="s">
        <v>2920</v>
      </c>
      <c r="D8707" s="149" t="s">
        <v>12340</v>
      </c>
      <c r="E8707" s="149">
        <f t="shared" si="136"/>
        <v>40781602</v>
      </c>
      <c r="F8707" s="149" t="s">
        <v>16569</v>
      </c>
      <c r="G8707" s="149" t="s">
        <v>930</v>
      </c>
      <c r="H8707" s="149" t="s">
        <v>12338</v>
      </c>
      <c r="I8707" s="149" t="s">
        <v>12341</v>
      </c>
    </row>
    <row r="8708" spans="1:12" x14ac:dyDescent="0.2">
      <c r="A8708" s="149" t="s">
        <v>2920</v>
      </c>
      <c r="D8708" s="149" t="s">
        <v>12342</v>
      </c>
      <c r="E8708" s="149">
        <f t="shared" si="136"/>
        <v>40781603</v>
      </c>
      <c r="F8708" s="149" t="s">
        <v>16569</v>
      </c>
      <c r="G8708" s="149" t="s">
        <v>930</v>
      </c>
      <c r="H8708" s="149" t="s">
        <v>12338</v>
      </c>
      <c r="I8708" s="149" t="s">
        <v>12343</v>
      </c>
    </row>
    <row r="8709" spans="1:12" x14ac:dyDescent="0.2">
      <c r="A8709" s="149" t="s">
        <v>2920</v>
      </c>
      <c r="D8709" s="149" t="s">
        <v>12344</v>
      </c>
      <c r="E8709" s="149">
        <f t="shared" si="136"/>
        <v>40781604</v>
      </c>
      <c r="F8709" s="149" t="s">
        <v>16569</v>
      </c>
      <c r="G8709" s="149" t="s">
        <v>930</v>
      </c>
      <c r="H8709" s="149" t="s">
        <v>12338</v>
      </c>
      <c r="I8709" s="149" t="s">
        <v>16878</v>
      </c>
    </row>
    <row r="8710" spans="1:12" x14ac:dyDescent="0.2">
      <c r="A8710" s="149" t="s">
        <v>2920</v>
      </c>
      <c r="D8710" s="149" t="s">
        <v>12345</v>
      </c>
      <c r="E8710" s="149">
        <f t="shared" si="136"/>
        <v>40781605</v>
      </c>
      <c r="F8710" s="149" t="s">
        <v>16569</v>
      </c>
      <c r="G8710" s="149" t="s">
        <v>930</v>
      </c>
      <c r="H8710" s="149" t="s">
        <v>12338</v>
      </c>
      <c r="I8710" s="149" t="s">
        <v>15063</v>
      </c>
    </row>
    <row r="8711" spans="1:12" x14ac:dyDescent="0.2">
      <c r="A8711" s="149" t="s">
        <v>2920</v>
      </c>
      <c r="D8711" s="149" t="s">
        <v>15064</v>
      </c>
      <c r="E8711" s="149">
        <f t="shared" si="136"/>
        <v>40781606</v>
      </c>
      <c r="F8711" s="149" t="s">
        <v>16569</v>
      </c>
      <c r="G8711" s="149" t="s">
        <v>930</v>
      </c>
      <c r="H8711" s="149" t="s">
        <v>12338</v>
      </c>
      <c r="I8711" s="149" t="s">
        <v>15065</v>
      </c>
    </row>
    <row r="8712" spans="1:12" x14ac:dyDescent="0.2">
      <c r="A8712" s="149" t="s">
        <v>2920</v>
      </c>
      <c r="D8712" s="149" t="s">
        <v>15066</v>
      </c>
      <c r="E8712" s="149">
        <f t="shared" si="136"/>
        <v>40781607</v>
      </c>
      <c r="F8712" s="149" t="s">
        <v>16569</v>
      </c>
      <c r="G8712" s="149" t="s">
        <v>930</v>
      </c>
      <c r="H8712" s="149" t="s">
        <v>12338</v>
      </c>
      <c r="I8712" s="149" t="s">
        <v>13855</v>
      </c>
    </row>
    <row r="8713" spans="1:12" x14ac:dyDescent="0.2">
      <c r="A8713" s="149" t="s">
        <v>2920</v>
      </c>
      <c r="D8713" s="149" t="s">
        <v>15067</v>
      </c>
      <c r="E8713" s="149">
        <f t="shared" si="136"/>
        <v>40781699</v>
      </c>
      <c r="F8713" s="149" t="s">
        <v>16569</v>
      </c>
      <c r="G8713" s="149" t="s">
        <v>930</v>
      </c>
      <c r="H8713" s="149" t="s">
        <v>12338</v>
      </c>
      <c r="I8713" s="149" t="s">
        <v>8829</v>
      </c>
    </row>
    <row r="8714" spans="1:12" x14ac:dyDescent="0.2">
      <c r="A8714" s="149" t="s">
        <v>2920</v>
      </c>
      <c r="D8714" s="149" t="s">
        <v>15068</v>
      </c>
      <c r="E8714" s="149">
        <f t="shared" si="136"/>
        <v>40782001</v>
      </c>
      <c r="F8714" s="149" t="s">
        <v>16569</v>
      </c>
      <c r="G8714" s="149" t="s">
        <v>930</v>
      </c>
      <c r="H8714" s="149" t="s">
        <v>15069</v>
      </c>
      <c r="I8714" s="149" t="s">
        <v>15070</v>
      </c>
      <c r="K8714" s="151"/>
      <c r="L8714" s="149"/>
    </row>
    <row r="8715" spans="1:12" x14ac:dyDescent="0.2">
      <c r="A8715" s="149" t="s">
        <v>2920</v>
      </c>
      <c r="D8715" s="149" t="s">
        <v>15071</v>
      </c>
      <c r="E8715" s="149">
        <f t="shared" si="136"/>
        <v>40782002</v>
      </c>
      <c r="F8715" s="149" t="s">
        <v>16569</v>
      </c>
      <c r="G8715" s="149" t="s">
        <v>930</v>
      </c>
      <c r="H8715" s="149" t="s">
        <v>15069</v>
      </c>
      <c r="I8715" s="149" t="s">
        <v>15072</v>
      </c>
    </row>
    <row r="8716" spans="1:12" x14ac:dyDescent="0.2">
      <c r="A8716" s="149" t="s">
        <v>2920</v>
      </c>
      <c r="D8716" s="149" t="s">
        <v>15073</v>
      </c>
      <c r="E8716" s="149">
        <f t="shared" si="136"/>
        <v>40782003</v>
      </c>
      <c r="F8716" s="149" t="s">
        <v>16569</v>
      </c>
      <c r="G8716" s="149" t="s">
        <v>930</v>
      </c>
      <c r="H8716" s="149" t="s">
        <v>15069</v>
      </c>
      <c r="I8716" s="149" t="s">
        <v>15074</v>
      </c>
    </row>
    <row r="8717" spans="1:12" x14ac:dyDescent="0.2">
      <c r="A8717" s="149" t="s">
        <v>2920</v>
      </c>
      <c r="D8717" s="149" t="s">
        <v>15075</v>
      </c>
      <c r="E8717" s="149">
        <f t="shared" si="136"/>
        <v>40782004</v>
      </c>
      <c r="F8717" s="149" t="s">
        <v>16569</v>
      </c>
      <c r="G8717" s="149" t="s">
        <v>930</v>
      </c>
      <c r="H8717" s="149" t="s">
        <v>15069</v>
      </c>
      <c r="I8717" s="149" t="s">
        <v>15076</v>
      </c>
    </row>
    <row r="8718" spans="1:12" x14ac:dyDescent="0.2">
      <c r="A8718" s="149" t="s">
        <v>2920</v>
      </c>
      <c r="D8718" s="149" t="s">
        <v>15077</v>
      </c>
      <c r="E8718" s="149">
        <f t="shared" si="136"/>
        <v>40782005</v>
      </c>
      <c r="F8718" s="149" t="s">
        <v>16569</v>
      </c>
      <c r="G8718" s="149" t="s">
        <v>930</v>
      </c>
      <c r="H8718" s="149" t="s">
        <v>15069</v>
      </c>
      <c r="I8718" s="149" t="s">
        <v>15078</v>
      </c>
    </row>
    <row r="8719" spans="1:12" x14ac:dyDescent="0.2">
      <c r="A8719" s="149" t="s">
        <v>2920</v>
      </c>
      <c r="D8719" s="149" t="s">
        <v>15079</v>
      </c>
      <c r="E8719" s="149">
        <f t="shared" si="136"/>
        <v>40782006</v>
      </c>
      <c r="F8719" s="149" t="s">
        <v>16569</v>
      </c>
      <c r="G8719" s="149" t="s">
        <v>930</v>
      </c>
      <c r="H8719" s="149" t="s">
        <v>15069</v>
      </c>
      <c r="I8719" s="149" t="s">
        <v>15080</v>
      </c>
    </row>
    <row r="8720" spans="1:12" x14ac:dyDescent="0.2">
      <c r="A8720" s="149" t="s">
        <v>2920</v>
      </c>
      <c r="D8720" s="149" t="s">
        <v>15081</v>
      </c>
      <c r="E8720" s="149">
        <f t="shared" si="136"/>
        <v>40782007</v>
      </c>
      <c r="F8720" s="149" t="s">
        <v>16569</v>
      </c>
      <c r="G8720" s="149" t="s">
        <v>930</v>
      </c>
      <c r="H8720" s="149" t="s">
        <v>15069</v>
      </c>
      <c r="I8720" s="149" t="s">
        <v>13872</v>
      </c>
    </row>
    <row r="8721" spans="1:9" x14ac:dyDescent="0.2">
      <c r="A8721" s="149" t="s">
        <v>2920</v>
      </c>
      <c r="D8721" s="149" t="s">
        <v>15082</v>
      </c>
      <c r="E8721" s="149">
        <f t="shared" si="136"/>
        <v>40782008</v>
      </c>
      <c r="F8721" s="149" t="s">
        <v>16569</v>
      </c>
      <c r="G8721" s="149" t="s">
        <v>930</v>
      </c>
      <c r="H8721" s="149" t="s">
        <v>15069</v>
      </c>
      <c r="I8721" s="149" t="s">
        <v>13876</v>
      </c>
    </row>
    <row r="8722" spans="1:9" x14ac:dyDescent="0.2">
      <c r="A8722" s="149" t="s">
        <v>2920</v>
      </c>
      <c r="D8722" s="149" t="s">
        <v>15083</v>
      </c>
      <c r="E8722" s="149">
        <f t="shared" si="136"/>
        <v>40782009</v>
      </c>
      <c r="F8722" s="149" t="s">
        <v>16569</v>
      </c>
      <c r="G8722" s="149" t="s">
        <v>930</v>
      </c>
      <c r="H8722" s="149" t="s">
        <v>15069</v>
      </c>
      <c r="I8722" s="149" t="s">
        <v>13880</v>
      </c>
    </row>
    <row r="8723" spans="1:9" x14ac:dyDescent="0.2">
      <c r="A8723" s="149" t="s">
        <v>2920</v>
      </c>
      <c r="D8723" s="149" t="s">
        <v>15084</v>
      </c>
      <c r="E8723" s="149">
        <f t="shared" si="136"/>
        <v>40782010</v>
      </c>
      <c r="F8723" s="149" t="s">
        <v>16569</v>
      </c>
      <c r="G8723" s="149" t="s">
        <v>930</v>
      </c>
      <c r="H8723" s="149" t="s">
        <v>15069</v>
      </c>
      <c r="I8723" s="149" t="s">
        <v>13884</v>
      </c>
    </row>
    <row r="8724" spans="1:9" x14ac:dyDescent="0.2">
      <c r="A8724" s="149" t="s">
        <v>2920</v>
      </c>
      <c r="D8724" s="149" t="s">
        <v>15085</v>
      </c>
      <c r="E8724" s="149">
        <f t="shared" si="136"/>
        <v>40782011</v>
      </c>
      <c r="F8724" s="149" t="s">
        <v>16569</v>
      </c>
      <c r="G8724" s="149" t="s">
        <v>930</v>
      </c>
      <c r="H8724" s="149" t="s">
        <v>15069</v>
      </c>
      <c r="I8724" s="149" t="s">
        <v>13888</v>
      </c>
    </row>
    <row r="8725" spans="1:9" x14ac:dyDescent="0.2">
      <c r="A8725" s="149" t="s">
        <v>2920</v>
      </c>
      <c r="D8725" s="149" t="s">
        <v>15086</v>
      </c>
      <c r="E8725" s="149">
        <f t="shared" si="136"/>
        <v>40782012</v>
      </c>
      <c r="F8725" s="149" t="s">
        <v>16569</v>
      </c>
      <c r="G8725" s="149" t="s">
        <v>930</v>
      </c>
      <c r="H8725" s="149" t="s">
        <v>15069</v>
      </c>
      <c r="I8725" s="149" t="s">
        <v>15087</v>
      </c>
    </row>
    <row r="8726" spans="1:9" x14ac:dyDescent="0.2">
      <c r="A8726" s="149" t="s">
        <v>2920</v>
      </c>
      <c r="D8726" s="149" t="s">
        <v>15088</v>
      </c>
      <c r="E8726" s="149">
        <f t="shared" si="136"/>
        <v>40782099</v>
      </c>
      <c r="F8726" s="149" t="s">
        <v>16569</v>
      </c>
      <c r="G8726" s="149" t="s">
        <v>930</v>
      </c>
      <c r="H8726" s="149" t="s">
        <v>15069</v>
      </c>
      <c r="I8726" s="149" t="s">
        <v>15089</v>
      </c>
    </row>
    <row r="8727" spans="1:9" x14ac:dyDescent="0.2">
      <c r="A8727" s="149" t="s">
        <v>2920</v>
      </c>
      <c r="D8727" s="149" t="s">
        <v>15090</v>
      </c>
      <c r="E8727" s="149">
        <f t="shared" si="136"/>
        <v>40782401</v>
      </c>
      <c r="F8727" s="149" t="s">
        <v>16569</v>
      </c>
      <c r="G8727" s="149" t="s">
        <v>930</v>
      </c>
      <c r="H8727" s="149" t="s">
        <v>15091</v>
      </c>
      <c r="I8727" s="149" t="s">
        <v>15092</v>
      </c>
    </row>
    <row r="8728" spans="1:9" x14ac:dyDescent="0.2">
      <c r="A8728" s="149" t="s">
        <v>2920</v>
      </c>
      <c r="D8728" s="149" t="s">
        <v>15093</v>
      </c>
      <c r="E8728" s="149">
        <f t="shared" si="136"/>
        <v>40782499</v>
      </c>
      <c r="F8728" s="149" t="s">
        <v>16569</v>
      </c>
      <c r="G8728" s="149" t="s">
        <v>930</v>
      </c>
      <c r="H8728" s="149" t="s">
        <v>15091</v>
      </c>
      <c r="I8728" s="149" t="s">
        <v>15094</v>
      </c>
    </row>
    <row r="8729" spans="1:9" x14ac:dyDescent="0.2">
      <c r="A8729" s="149" t="s">
        <v>2920</v>
      </c>
      <c r="D8729" s="149" t="s">
        <v>15095</v>
      </c>
      <c r="E8729" s="149">
        <f t="shared" si="136"/>
        <v>40783201</v>
      </c>
      <c r="F8729" s="149" t="s">
        <v>16569</v>
      </c>
      <c r="G8729" s="149" t="s">
        <v>930</v>
      </c>
      <c r="H8729" s="149" t="s">
        <v>15096</v>
      </c>
      <c r="I8729" s="149" t="s">
        <v>15097</v>
      </c>
    </row>
    <row r="8730" spans="1:9" x14ac:dyDescent="0.2">
      <c r="A8730" s="149" t="s">
        <v>2920</v>
      </c>
      <c r="D8730" s="149" t="s">
        <v>15098</v>
      </c>
      <c r="E8730" s="149">
        <f t="shared" si="136"/>
        <v>40783202</v>
      </c>
      <c r="F8730" s="149" t="s">
        <v>16569</v>
      </c>
      <c r="G8730" s="149" t="s">
        <v>930</v>
      </c>
      <c r="H8730" s="149" t="s">
        <v>15096</v>
      </c>
      <c r="I8730" s="149" t="s">
        <v>15099</v>
      </c>
    </row>
    <row r="8731" spans="1:9" x14ac:dyDescent="0.2">
      <c r="A8731" s="149" t="s">
        <v>2920</v>
      </c>
      <c r="D8731" s="149" t="s">
        <v>15100</v>
      </c>
      <c r="E8731" s="149">
        <f t="shared" si="136"/>
        <v>40783203</v>
      </c>
      <c r="F8731" s="149" t="s">
        <v>16569</v>
      </c>
      <c r="G8731" s="149" t="s">
        <v>930</v>
      </c>
      <c r="H8731" s="149" t="s">
        <v>15096</v>
      </c>
      <c r="I8731" s="149" t="s">
        <v>15101</v>
      </c>
    </row>
    <row r="8732" spans="1:9" x14ac:dyDescent="0.2">
      <c r="A8732" s="149" t="s">
        <v>2920</v>
      </c>
      <c r="D8732" s="149" t="s">
        <v>15102</v>
      </c>
      <c r="E8732" s="149">
        <f t="shared" si="136"/>
        <v>40783204</v>
      </c>
      <c r="F8732" s="149" t="s">
        <v>16569</v>
      </c>
      <c r="G8732" s="149" t="s">
        <v>930</v>
      </c>
      <c r="H8732" s="149" t="s">
        <v>15096</v>
      </c>
      <c r="I8732" s="149" t="s">
        <v>13890</v>
      </c>
    </row>
    <row r="8733" spans="1:9" x14ac:dyDescent="0.2">
      <c r="A8733" s="149" t="s">
        <v>2920</v>
      </c>
      <c r="D8733" s="149" t="s">
        <v>15103</v>
      </c>
      <c r="E8733" s="149">
        <f t="shared" si="136"/>
        <v>40783205</v>
      </c>
      <c r="F8733" s="149" t="s">
        <v>16569</v>
      </c>
      <c r="G8733" s="149" t="s">
        <v>930</v>
      </c>
      <c r="H8733" s="149" t="s">
        <v>15096</v>
      </c>
      <c r="I8733" s="149" t="s">
        <v>13579</v>
      </c>
    </row>
    <row r="8734" spans="1:9" x14ac:dyDescent="0.2">
      <c r="A8734" s="149" t="s">
        <v>2920</v>
      </c>
      <c r="D8734" s="149" t="s">
        <v>15104</v>
      </c>
      <c r="E8734" s="149">
        <f t="shared" si="136"/>
        <v>40783299</v>
      </c>
      <c r="F8734" s="149" t="s">
        <v>16569</v>
      </c>
      <c r="G8734" s="149" t="s">
        <v>930</v>
      </c>
      <c r="H8734" s="149" t="s">
        <v>15096</v>
      </c>
      <c r="I8734" s="149" t="s">
        <v>15105</v>
      </c>
    </row>
    <row r="8735" spans="1:9" x14ac:dyDescent="0.2">
      <c r="A8735" s="149" t="s">
        <v>2920</v>
      </c>
      <c r="D8735" s="149" t="s">
        <v>15106</v>
      </c>
      <c r="E8735" s="149">
        <f t="shared" si="136"/>
        <v>40783601</v>
      </c>
      <c r="F8735" s="149" t="s">
        <v>16569</v>
      </c>
      <c r="G8735" s="149" t="s">
        <v>930</v>
      </c>
      <c r="H8735" s="149" t="s">
        <v>15107</v>
      </c>
      <c r="I8735" s="149" t="s">
        <v>11191</v>
      </c>
    </row>
    <row r="8736" spans="1:9" x14ac:dyDescent="0.2">
      <c r="A8736" s="149" t="s">
        <v>2920</v>
      </c>
      <c r="D8736" s="149" t="s">
        <v>15108</v>
      </c>
      <c r="E8736" s="149">
        <f t="shared" si="136"/>
        <v>40783621</v>
      </c>
      <c r="F8736" s="149" t="s">
        <v>16569</v>
      </c>
      <c r="G8736" s="149" t="s">
        <v>930</v>
      </c>
      <c r="H8736" s="149" t="s">
        <v>15107</v>
      </c>
      <c r="I8736" s="149" t="s">
        <v>11205</v>
      </c>
    </row>
    <row r="8737" spans="1:9" x14ac:dyDescent="0.2">
      <c r="A8737" s="149" t="s">
        <v>2920</v>
      </c>
      <c r="D8737" s="149" t="s">
        <v>15109</v>
      </c>
      <c r="E8737" s="149">
        <f t="shared" si="136"/>
        <v>40784801</v>
      </c>
      <c r="F8737" s="149" t="s">
        <v>16569</v>
      </c>
      <c r="G8737" s="149" t="s">
        <v>930</v>
      </c>
      <c r="H8737" s="149" t="s">
        <v>15110</v>
      </c>
      <c r="I8737" s="149" t="s">
        <v>15111</v>
      </c>
    </row>
    <row r="8738" spans="1:9" x14ac:dyDescent="0.2">
      <c r="A8738" s="149" t="s">
        <v>2920</v>
      </c>
      <c r="D8738" s="149" t="s">
        <v>15112</v>
      </c>
      <c r="E8738" s="149">
        <f t="shared" si="136"/>
        <v>40784899</v>
      </c>
      <c r="F8738" s="149" t="s">
        <v>16569</v>
      </c>
      <c r="G8738" s="149" t="s">
        <v>930</v>
      </c>
      <c r="H8738" s="149" t="s">
        <v>15110</v>
      </c>
      <c r="I8738" s="149" t="s">
        <v>11301</v>
      </c>
    </row>
    <row r="8739" spans="1:9" x14ac:dyDescent="0.2">
      <c r="A8739" s="149" t="s">
        <v>2920</v>
      </c>
      <c r="D8739" s="149" t="s">
        <v>15113</v>
      </c>
      <c r="E8739" s="149">
        <f t="shared" si="136"/>
        <v>40786001</v>
      </c>
      <c r="F8739" s="149" t="s">
        <v>16569</v>
      </c>
      <c r="G8739" s="149" t="s">
        <v>930</v>
      </c>
      <c r="H8739" s="149" t="s">
        <v>15114</v>
      </c>
      <c r="I8739" s="149" t="s">
        <v>15115</v>
      </c>
    </row>
    <row r="8740" spans="1:9" x14ac:dyDescent="0.2">
      <c r="A8740" s="149" t="s">
        <v>2920</v>
      </c>
      <c r="D8740" s="149" t="s">
        <v>15116</v>
      </c>
      <c r="E8740" s="149">
        <f t="shared" si="136"/>
        <v>40786002</v>
      </c>
      <c r="F8740" s="149" t="s">
        <v>16569</v>
      </c>
      <c r="G8740" s="149" t="s">
        <v>930</v>
      </c>
      <c r="H8740" s="149" t="s">
        <v>15114</v>
      </c>
      <c r="I8740" s="149" t="s">
        <v>16770</v>
      </c>
    </row>
    <row r="8741" spans="1:9" x14ac:dyDescent="0.2">
      <c r="A8741" s="149" t="s">
        <v>2920</v>
      </c>
      <c r="D8741" s="149" t="s">
        <v>15117</v>
      </c>
      <c r="E8741" s="149">
        <f t="shared" si="136"/>
        <v>40786003</v>
      </c>
      <c r="F8741" s="149" t="s">
        <v>16569</v>
      </c>
      <c r="G8741" s="149" t="s">
        <v>930</v>
      </c>
      <c r="H8741" s="149" t="s">
        <v>15114</v>
      </c>
      <c r="I8741" s="149" t="s">
        <v>15118</v>
      </c>
    </row>
    <row r="8742" spans="1:9" x14ac:dyDescent="0.2">
      <c r="A8742" s="149" t="s">
        <v>2920</v>
      </c>
      <c r="D8742" s="149" t="s">
        <v>15119</v>
      </c>
      <c r="E8742" s="149">
        <f t="shared" si="136"/>
        <v>40786004</v>
      </c>
      <c r="F8742" s="149" t="s">
        <v>16569</v>
      </c>
      <c r="G8742" s="149" t="s">
        <v>930</v>
      </c>
      <c r="H8742" s="149" t="s">
        <v>15114</v>
      </c>
      <c r="I8742" s="149" t="s">
        <v>15120</v>
      </c>
    </row>
    <row r="8743" spans="1:9" x14ac:dyDescent="0.2">
      <c r="A8743" s="149" t="s">
        <v>2920</v>
      </c>
      <c r="D8743" s="149" t="s">
        <v>15121</v>
      </c>
      <c r="E8743" s="149">
        <f t="shared" si="136"/>
        <v>40786005</v>
      </c>
      <c r="F8743" s="149" t="s">
        <v>16569</v>
      </c>
      <c r="G8743" s="149" t="s">
        <v>930</v>
      </c>
      <c r="H8743" s="149" t="s">
        <v>15114</v>
      </c>
      <c r="I8743" s="149" t="s">
        <v>15122</v>
      </c>
    </row>
    <row r="8744" spans="1:9" x14ac:dyDescent="0.2">
      <c r="A8744" s="149" t="s">
        <v>2920</v>
      </c>
      <c r="D8744" s="149" t="s">
        <v>15123</v>
      </c>
      <c r="E8744" s="149">
        <f t="shared" si="136"/>
        <v>40786006</v>
      </c>
      <c r="F8744" s="149" t="s">
        <v>16569</v>
      </c>
      <c r="G8744" s="149" t="s">
        <v>930</v>
      </c>
      <c r="H8744" s="149" t="s">
        <v>15114</v>
      </c>
      <c r="I8744" s="149" t="s">
        <v>11324</v>
      </c>
    </row>
    <row r="8745" spans="1:9" x14ac:dyDescent="0.2">
      <c r="A8745" s="149" t="s">
        <v>2920</v>
      </c>
      <c r="D8745" s="149" t="s">
        <v>15124</v>
      </c>
      <c r="E8745" s="149">
        <f t="shared" si="136"/>
        <v>40786019</v>
      </c>
      <c r="F8745" s="149" t="s">
        <v>16569</v>
      </c>
      <c r="G8745" s="149" t="s">
        <v>930</v>
      </c>
      <c r="H8745" s="149" t="s">
        <v>15114</v>
      </c>
      <c r="I8745" s="149" t="s">
        <v>14050</v>
      </c>
    </row>
    <row r="8746" spans="1:9" x14ac:dyDescent="0.2">
      <c r="A8746" s="149" t="s">
        <v>2920</v>
      </c>
      <c r="D8746" s="149" t="s">
        <v>15125</v>
      </c>
      <c r="E8746" s="149">
        <f t="shared" si="136"/>
        <v>40786021</v>
      </c>
      <c r="F8746" s="149" t="s">
        <v>16569</v>
      </c>
      <c r="G8746" s="149" t="s">
        <v>930</v>
      </c>
      <c r="H8746" s="149" t="s">
        <v>15114</v>
      </c>
      <c r="I8746" s="149" t="s">
        <v>14063</v>
      </c>
    </row>
    <row r="8747" spans="1:9" x14ac:dyDescent="0.2">
      <c r="A8747" s="149" t="s">
        <v>2920</v>
      </c>
      <c r="D8747" s="149" t="s">
        <v>15126</v>
      </c>
      <c r="E8747" s="149">
        <f t="shared" si="136"/>
        <v>40786023</v>
      </c>
      <c r="F8747" s="149" t="s">
        <v>16569</v>
      </c>
      <c r="G8747" s="149" t="s">
        <v>930</v>
      </c>
      <c r="H8747" s="149" t="s">
        <v>15114</v>
      </c>
      <c r="I8747" s="149" t="s">
        <v>15127</v>
      </c>
    </row>
    <row r="8748" spans="1:9" x14ac:dyDescent="0.2">
      <c r="A8748" s="149" t="s">
        <v>2920</v>
      </c>
      <c r="D8748" s="149" t="s">
        <v>15128</v>
      </c>
      <c r="E8748" s="149">
        <f t="shared" si="136"/>
        <v>40786099</v>
      </c>
      <c r="F8748" s="149" t="s">
        <v>16569</v>
      </c>
      <c r="G8748" s="149" t="s">
        <v>930</v>
      </c>
      <c r="H8748" s="149" t="s">
        <v>15114</v>
      </c>
      <c r="I8748" s="149" t="s">
        <v>14108</v>
      </c>
    </row>
    <row r="8749" spans="1:9" x14ac:dyDescent="0.2">
      <c r="A8749" s="149" t="s">
        <v>2920</v>
      </c>
      <c r="D8749" s="149" t="s">
        <v>15129</v>
      </c>
      <c r="E8749" s="149">
        <f t="shared" si="136"/>
        <v>40786401</v>
      </c>
      <c r="F8749" s="149" t="s">
        <v>16569</v>
      </c>
      <c r="G8749" s="149" t="s">
        <v>930</v>
      </c>
      <c r="H8749" s="149" t="s">
        <v>15130</v>
      </c>
      <c r="I8749" s="149" t="s">
        <v>15131</v>
      </c>
    </row>
    <row r="8750" spans="1:9" x14ac:dyDescent="0.2">
      <c r="A8750" s="149" t="s">
        <v>2920</v>
      </c>
      <c r="D8750" s="149" t="s">
        <v>15132</v>
      </c>
      <c r="E8750" s="149">
        <f t="shared" si="136"/>
        <v>40786499</v>
      </c>
      <c r="F8750" s="149" t="s">
        <v>16569</v>
      </c>
      <c r="G8750" s="149" t="s">
        <v>930</v>
      </c>
      <c r="H8750" s="149" t="s">
        <v>15130</v>
      </c>
      <c r="I8750" s="149" t="s">
        <v>15864</v>
      </c>
    </row>
    <row r="8751" spans="1:9" x14ac:dyDescent="0.2">
      <c r="A8751" s="149" t="s">
        <v>2920</v>
      </c>
      <c r="D8751" s="149" t="s">
        <v>15865</v>
      </c>
      <c r="E8751" s="149">
        <f t="shared" si="136"/>
        <v>40786801</v>
      </c>
      <c r="F8751" s="149" t="s">
        <v>16569</v>
      </c>
      <c r="G8751" s="149" t="s">
        <v>930</v>
      </c>
      <c r="H8751" s="149" t="s">
        <v>15866</v>
      </c>
      <c r="I8751" s="149" t="s">
        <v>14125</v>
      </c>
    </row>
    <row r="8752" spans="1:9" x14ac:dyDescent="0.2">
      <c r="A8752" s="149" t="s">
        <v>2920</v>
      </c>
      <c r="D8752" s="149" t="s">
        <v>15867</v>
      </c>
      <c r="E8752" s="149">
        <f t="shared" si="136"/>
        <v>40786803</v>
      </c>
      <c r="F8752" s="149" t="s">
        <v>16569</v>
      </c>
      <c r="G8752" s="149" t="s">
        <v>930</v>
      </c>
      <c r="H8752" s="149" t="s">
        <v>15866</v>
      </c>
      <c r="I8752" s="149" t="s">
        <v>14113</v>
      </c>
    </row>
    <row r="8753" spans="1:9" x14ac:dyDescent="0.2">
      <c r="A8753" s="149" t="s">
        <v>2920</v>
      </c>
      <c r="D8753" s="149" t="s">
        <v>15868</v>
      </c>
      <c r="E8753" s="149">
        <f t="shared" si="136"/>
        <v>40786805</v>
      </c>
      <c r="F8753" s="149" t="s">
        <v>16569</v>
      </c>
      <c r="G8753" s="149" t="s">
        <v>930</v>
      </c>
      <c r="H8753" s="149" t="s">
        <v>15866</v>
      </c>
      <c r="I8753" s="149" t="s">
        <v>14117</v>
      </c>
    </row>
    <row r="8754" spans="1:9" x14ac:dyDescent="0.2">
      <c r="A8754" s="149" t="s">
        <v>2920</v>
      </c>
      <c r="D8754" s="149" t="s">
        <v>15869</v>
      </c>
      <c r="E8754" s="149">
        <f t="shared" si="136"/>
        <v>40787201</v>
      </c>
      <c r="F8754" s="149" t="s">
        <v>16569</v>
      </c>
      <c r="G8754" s="149" t="s">
        <v>930</v>
      </c>
      <c r="H8754" s="149" t="s">
        <v>15870</v>
      </c>
      <c r="I8754" s="149" t="s">
        <v>15871</v>
      </c>
    </row>
    <row r="8755" spans="1:9" x14ac:dyDescent="0.2">
      <c r="A8755" s="149" t="s">
        <v>2920</v>
      </c>
      <c r="D8755" s="149" t="s">
        <v>15872</v>
      </c>
      <c r="E8755" s="149">
        <f t="shared" si="136"/>
        <v>40787203</v>
      </c>
      <c r="F8755" s="149" t="s">
        <v>16569</v>
      </c>
      <c r="G8755" s="149" t="s">
        <v>930</v>
      </c>
      <c r="H8755" s="149" t="s">
        <v>15870</v>
      </c>
      <c r="I8755" s="149" t="s">
        <v>16815</v>
      </c>
    </row>
    <row r="8756" spans="1:9" x14ac:dyDescent="0.2">
      <c r="A8756" s="149" t="s">
        <v>2920</v>
      </c>
      <c r="D8756" s="149" t="s">
        <v>15873</v>
      </c>
      <c r="E8756" s="149">
        <f t="shared" si="136"/>
        <v>40787299</v>
      </c>
      <c r="F8756" s="149" t="s">
        <v>16569</v>
      </c>
      <c r="G8756" s="149" t="s">
        <v>930</v>
      </c>
      <c r="H8756" s="149" t="s">
        <v>15870</v>
      </c>
      <c r="I8756" s="149" t="s">
        <v>16819</v>
      </c>
    </row>
    <row r="8757" spans="1:9" x14ac:dyDescent="0.2">
      <c r="A8757" s="149" t="s">
        <v>2920</v>
      </c>
      <c r="D8757" s="149" t="s">
        <v>15874</v>
      </c>
      <c r="E8757" s="149">
        <f t="shared" si="136"/>
        <v>40788403</v>
      </c>
      <c r="F8757" s="149" t="s">
        <v>16569</v>
      </c>
      <c r="G8757" s="149" t="s">
        <v>930</v>
      </c>
      <c r="H8757" s="149" t="s">
        <v>15875</v>
      </c>
      <c r="I8757" s="149" t="s">
        <v>12305</v>
      </c>
    </row>
    <row r="8758" spans="1:9" x14ac:dyDescent="0.2">
      <c r="A8758" s="149" t="s">
        <v>2920</v>
      </c>
      <c r="D8758" s="149" t="s">
        <v>15876</v>
      </c>
      <c r="E8758" s="149">
        <f t="shared" si="136"/>
        <v>40788405</v>
      </c>
      <c r="F8758" s="149" t="s">
        <v>16569</v>
      </c>
      <c r="G8758" s="149" t="s">
        <v>930</v>
      </c>
      <c r="H8758" s="149" t="s">
        <v>15875</v>
      </c>
      <c r="I8758" s="149" t="s">
        <v>12309</v>
      </c>
    </row>
    <row r="8759" spans="1:9" x14ac:dyDescent="0.2">
      <c r="A8759" s="149" t="s">
        <v>2920</v>
      </c>
      <c r="D8759" s="149" t="s">
        <v>15877</v>
      </c>
      <c r="E8759" s="149">
        <f t="shared" si="136"/>
        <v>40799901</v>
      </c>
      <c r="F8759" s="149" t="s">
        <v>16569</v>
      </c>
      <c r="G8759" s="149" t="s">
        <v>930</v>
      </c>
      <c r="H8759" s="149" t="s">
        <v>10410</v>
      </c>
      <c r="I8759" s="149" t="s">
        <v>12314</v>
      </c>
    </row>
    <row r="8760" spans="1:9" x14ac:dyDescent="0.2">
      <c r="A8760" s="149" t="s">
        <v>2920</v>
      </c>
      <c r="D8760" s="149" t="s">
        <v>15878</v>
      </c>
      <c r="E8760" s="149">
        <f t="shared" si="136"/>
        <v>40799903</v>
      </c>
      <c r="F8760" s="149" t="s">
        <v>16569</v>
      </c>
      <c r="G8760" s="149" t="s">
        <v>930</v>
      </c>
      <c r="H8760" s="149" t="s">
        <v>10410</v>
      </c>
      <c r="I8760" s="149" t="s">
        <v>12318</v>
      </c>
    </row>
    <row r="8761" spans="1:9" x14ac:dyDescent="0.2">
      <c r="A8761" s="149" t="s">
        <v>2920</v>
      </c>
      <c r="D8761" s="149" t="s">
        <v>15879</v>
      </c>
      <c r="E8761" s="149">
        <f t="shared" si="136"/>
        <v>40799905</v>
      </c>
      <c r="F8761" s="149" t="s">
        <v>16569</v>
      </c>
      <c r="G8761" s="149" t="s">
        <v>930</v>
      </c>
      <c r="H8761" s="149" t="s">
        <v>10410</v>
      </c>
      <c r="I8761" s="149" t="s">
        <v>12322</v>
      </c>
    </row>
    <row r="8762" spans="1:9" x14ac:dyDescent="0.2">
      <c r="A8762" s="149" t="s">
        <v>2920</v>
      </c>
      <c r="D8762" s="149" t="s">
        <v>15880</v>
      </c>
      <c r="E8762" s="149">
        <f t="shared" si="136"/>
        <v>40799997</v>
      </c>
      <c r="F8762" s="149" t="s">
        <v>16569</v>
      </c>
      <c r="G8762" s="149" t="s">
        <v>930</v>
      </c>
      <c r="H8762" s="149" t="s">
        <v>10410</v>
      </c>
      <c r="I8762" s="149" t="s">
        <v>6494</v>
      </c>
    </row>
    <row r="8763" spans="1:9" x14ac:dyDescent="0.2">
      <c r="A8763" s="149" t="s">
        <v>2920</v>
      </c>
      <c r="D8763" s="149" t="s">
        <v>15881</v>
      </c>
      <c r="E8763" s="149">
        <f t="shared" si="136"/>
        <v>40799998</v>
      </c>
      <c r="F8763" s="149" t="s">
        <v>16569</v>
      </c>
      <c r="G8763" s="149" t="s">
        <v>930</v>
      </c>
      <c r="H8763" s="149" t="s">
        <v>10410</v>
      </c>
      <c r="I8763" s="149" t="s">
        <v>6494</v>
      </c>
    </row>
    <row r="8764" spans="1:9" x14ac:dyDescent="0.2">
      <c r="A8764" s="149" t="s">
        <v>2920</v>
      </c>
      <c r="D8764" s="149" t="s">
        <v>15882</v>
      </c>
      <c r="E8764" s="149">
        <f t="shared" si="136"/>
        <v>40799999</v>
      </c>
      <c r="F8764" s="149" t="s">
        <v>16569</v>
      </c>
      <c r="G8764" s="149" t="s">
        <v>930</v>
      </c>
      <c r="H8764" s="149" t="s">
        <v>10410</v>
      </c>
      <c r="I8764" s="149" t="s">
        <v>6243</v>
      </c>
    </row>
    <row r="8765" spans="1:9" x14ac:dyDescent="0.2">
      <c r="A8765" s="149" t="s">
        <v>2920</v>
      </c>
      <c r="D8765" s="149" t="s">
        <v>15883</v>
      </c>
      <c r="E8765" s="149">
        <f t="shared" si="136"/>
        <v>40880001</v>
      </c>
      <c r="F8765" s="149" t="s">
        <v>16569</v>
      </c>
      <c r="G8765" s="149" t="s">
        <v>15884</v>
      </c>
      <c r="H8765" s="149" t="s">
        <v>3301</v>
      </c>
      <c r="I8765" s="149" t="s">
        <v>3301</v>
      </c>
    </row>
    <row r="8766" spans="1:9" x14ac:dyDescent="0.2">
      <c r="A8766" s="149" t="s">
        <v>2920</v>
      </c>
      <c r="D8766" s="149" t="s">
        <v>15885</v>
      </c>
      <c r="E8766" s="149">
        <f t="shared" si="136"/>
        <v>40899995</v>
      </c>
      <c r="F8766" s="149" t="s">
        <v>16569</v>
      </c>
      <c r="G8766" s="149" t="s">
        <v>15884</v>
      </c>
      <c r="H8766" s="149" t="s">
        <v>15886</v>
      </c>
      <c r="I8766" s="149" t="s">
        <v>15887</v>
      </c>
    </row>
    <row r="8767" spans="1:9" x14ac:dyDescent="0.2">
      <c r="A8767" s="149" t="s">
        <v>2920</v>
      </c>
      <c r="D8767" s="149" t="s">
        <v>15888</v>
      </c>
      <c r="E8767" s="149">
        <f t="shared" si="136"/>
        <v>40899997</v>
      </c>
      <c r="F8767" s="149" t="s">
        <v>16569</v>
      </c>
      <c r="G8767" s="149" t="s">
        <v>15884</v>
      </c>
      <c r="H8767" s="149" t="s">
        <v>15886</v>
      </c>
      <c r="I8767" s="149" t="s">
        <v>15889</v>
      </c>
    </row>
    <row r="8768" spans="1:9" x14ac:dyDescent="0.2">
      <c r="A8768" s="149" t="s">
        <v>2920</v>
      </c>
      <c r="D8768" s="149" t="s">
        <v>15890</v>
      </c>
      <c r="E8768" s="149">
        <f t="shared" si="136"/>
        <v>40899999</v>
      </c>
      <c r="F8768" s="149" t="s">
        <v>16569</v>
      </c>
      <c r="G8768" s="149" t="s">
        <v>15884</v>
      </c>
      <c r="H8768" s="149" t="s">
        <v>15886</v>
      </c>
      <c r="I8768" s="149" t="s">
        <v>15891</v>
      </c>
    </row>
    <row r="8769" spans="1:9" x14ac:dyDescent="0.2">
      <c r="A8769" s="149" t="s">
        <v>2920</v>
      </c>
      <c r="D8769" s="149" t="s">
        <v>15461</v>
      </c>
      <c r="E8769" s="149">
        <f t="shared" si="136"/>
        <v>41000101</v>
      </c>
      <c r="F8769" s="149" t="s">
        <v>16569</v>
      </c>
      <c r="G8769" s="149" t="s">
        <v>9090</v>
      </c>
      <c r="H8769" s="149" t="s">
        <v>15462</v>
      </c>
      <c r="I8769" s="149" t="s">
        <v>15463</v>
      </c>
    </row>
    <row r="8770" spans="1:9" x14ac:dyDescent="0.2">
      <c r="A8770" s="149" t="s">
        <v>2920</v>
      </c>
      <c r="D8770" s="149" t="s">
        <v>15464</v>
      </c>
      <c r="E8770" s="149">
        <f t="shared" ref="E8770:E8833" si="137">VALUE(D8770)</f>
        <v>41000102</v>
      </c>
      <c r="F8770" s="149" t="s">
        <v>16569</v>
      </c>
      <c r="G8770" s="149" t="s">
        <v>9090</v>
      </c>
      <c r="H8770" s="149" t="s">
        <v>15462</v>
      </c>
      <c r="I8770" s="149" t="s">
        <v>15463</v>
      </c>
    </row>
    <row r="8771" spans="1:9" x14ac:dyDescent="0.2">
      <c r="A8771" s="149" t="s">
        <v>2920</v>
      </c>
      <c r="D8771" s="149" t="s">
        <v>15465</v>
      </c>
      <c r="E8771" s="149">
        <f t="shared" si="137"/>
        <v>41000115</v>
      </c>
      <c r="F8771" s="149" t="s">
        <v>16569</v>
      </c>
      <c r="G8771" s="149" t="s">
        <v>9090</v>
      </c>
      <c r="H8771" s="149" t="s">
        <v>15462</v>
      </c>
      <c r="I8771" s="149" t="s">
        <v>15466</v>
      </c>
    </row>
    <row r="8772" spans="1:9" x14ac:dyDescent="0.2">
      <c r="A8772" s="149" t="s">
        <v>2920</v>
      </c>
      <c r="D8772" s="149" t="s">
        <v>15467</v>
      </c>
      <c r="E8772" s="149">
        <f t="shared" si="137"/>
        <v>41000125</v>
      </c>
      <c r="F8772" s="149" t="s">
        <v>16569</v>
      </c>
      <c r="G8772" s="149" t="s">
        <v>9090</v>
      </c>
      <c r="H8772" s="149" t="s">
        <v>15462</v>
      </c>
      <c r="I8772" s="149" t="s">
        <v>15468</v>
      </c>
    </row>
    <row r="8773" spans="1:9" x14ac:dyDescent="0.2">
      <c r="A8773" s="149" t="s">
        <v>2920</v>
      </c>
      <c r="D8773" s="149" t="s">
        <v>15469</v>
      </c>
      <c r="E8773" s="149">
        <f t="shared" si="137"/>
        <v>41000126</v>
      </c>
      <c r="F8773" s="149" t="s">
        <v>16569</v>
      </c>
      <c r="G8773" s="149" t="s">
        <v>9090</v>
      </c>
      <c r="H8773" s="149" t="s">
        <v>15462</v>
      </c>
      <c r="I8773" s="149" t="s">
        <v>15470</v>
      </c>
    </row>
    <row r="8774" spans="1:9" x14ac:dyDescent="0.2">
      <c r="A8774" s="149" t="s">
        <v>2920</v>
      </c>
      <c r="D8774" s="149" t="s">
        <v>15471</v>
      </c>
      <c r="E8774" s="149">
        <f t="shared" si="137"/>
        <v>41000130</v>
      </c>
      <c r="F8774" s="149" t="s">
        <v>16569</v>
      </c>
      <c r="G8774" s="149" t="s">
        <v>9090</v>
      </c>
      <c r="H8774" s="149" t="s">
        <v>15462</v>
      </c>
      <c r="I8774" s="149" t="s">
        <v>6513</v>
      </c>
    </row>
    <row r="8775" spans="1:9" x14ac:dyDescent="0.2">
      <c r="A8775" s="149" t="s">
        <v>2920</v>
      </c>
      <c r="D8775" s="149" t="s">
        <v>15472</v>
      </c>
      <c r="E8775" s="149">
        <f t="shared" si="137"/>
        <v>41000131</v>
      </c>
      <c r="F8775" s="149" t="s">
        <v>16569</v>
      </c>
      <c r="G8775" s="149" t="s">
        <v>9090</v>
      </c>
      <c r="H8775" s="149" t="s">
        <v>15462</v>
      </c>
      <c r="I8775" s="149" t="s">
        <v>15473</v>
      </c>
    </row>
    <row r="8776" spans="1:9" x14ac:dyDescent="0.2">
      <c r="A8776" s="149" t="s">
        <v>2920</v>
      </c>
      <c r="D8776" s="149" t="s">
        <v>15474</v>
      </c>
      <c r="E8776" s="149">
        <f t="shared" si="137"/>
        <v>41000132</v>
      </c>
      <c r="F8776" s="149" t="s">
        <v>16569</v>
      </c>
      <c r="G8776" s="149" t="s">
        <v>9090</v>
      </c>
      <c r="H8776" s="149" t="s">
        <v>15462</v>
      </c>
      <c r="I8776" s="149" t="s">
        <v>15475</v>
      </c>
    </row>
    <row r="8777" spans="1:9" x14ac:dyDescent="0.2">
      <c r="A8777" s="149" t="s">
        <v>2920</v>
      </c>
      <c r="D8777" s="149" t="s">
        <v>15476</v>
      </c>
      <c r="E8777" s="149">
        <f t="shared" si="137"/>
        <v>41000133</v>
      </c>
      <c r="F8777" s="149" t="s">
        <v>16569</v>
      </c>
      <c r="G8777" s="149" t="s">
        <v>9090</v>
      </c>
      <c r="H8777" s="149" t="s">
        <v>15462</v>
      </c>
      <c r="I8777" s="149" t="s">
        <v>15477</v>
      </c>
    </row>
    <row r="8778" spans="1:9" x14ac:dyDescent="0.2">
      <c r="A8778" s="149" t="s">
        <v>2920</v>
      </c>
      <c r="D8778" s="149" t="s">
        <v>15478</v>
      </c>
      <c r="E8778" s="149">
        <f t="shared" si="137"/>
        <v>41000140</v>
      </c>
      <c r="F8778" s="149" t="s">
        <v>16569</v>
      </c>
      <c r="G8778" s="149" t="s">
        <v>9090</v>
      </c>
      <c r="H8778" s="149" t="s">
        <v>15462</v>
      </c>
      <c r="I8778" s="149" t="s">
        <v>16619</v>
      </c>
    </row>
    <row r="8779" spans="1:9" x14ac:dyDescent="0.2">
      <c r="A8779" s="149" t="s">
        <v>2920</v>
      </c>
      <c r="D8779" s="149" t="s">
        <v>16620</v>
      </c>
      <c r="E8779" s="149">
        <f t="shared" si="137"/>
        <v>41000141</v>
      </c>
      <c r="F8779" s="149" t="s">
        <v>16569</v>
      </c>
      <c r="G8779" s="149" t="s">
        <v>9090</v>
      </c>
      <c r="H8779" s="149" t="s">
        <v>15462</v>
      </c>
      <c r="I8779" s="149" t="s">
        <v>16621</v>
      </c>
    </row>
    <row r="8780" spans="1:9" x14ac:dyDescent="0.2">
      <c r="A8780" s="149" t="s">
        <v>2920</v>
      </c>
      <c r="D8780" s="149" t="s">
        <v>16622</v>
      </c>
      <c r="E8780" s="149">
        <f t="shared" si="137"/>
        <v>41000142</v>
      </c>
      <c r="F8780" s="149" t="s">
        <v>16569</v>
      </c>
      <c r="G8780" s="149" t="s">
        <v>9090</v>
      </c>
      <c r="H8780" s="149" t="s">
        <v>15462</v>
      </c>
      <c r="I8780" s="149" t="s">
        <v>16623</v>
      </c>
    </row>
    <row r="8781" spans="1:9" x14ac:dyDescent="0.2">
      <c r="A8781" s="149" t="s">
        <v>2920</v>
      </c>
      <c r="D8781" s="149" t="s">
        <v>16624</v>
      </c>
      <c r="E8781" s="149">
        <f t="shared" si="137"/>
        <v>41000143</v>
      </c>
      <c r="F8781" s="149" t="s">
        <v>16569</v>
      </c>
      <c r="G8781" s="149" t="s">
        <v>9090</v>
      </c>
      <c r="H8781" s="149" t="s">
        <v>15462</v>
      </c>
      <c r="I8781" s="149" t="s">
        <v>16625</v>
      </c>
    </row>
    <row r="8782" spans="1:9" x14ac:dyDescent="0.2">
      <c r="A8782" s="149" t="s">
        <v>2920</v>
      </c>
      <c r="D8782" s="149" t="s">
        <v>16626</v>
      </c>
      <c r="E8782" s="149">
        <f t="shared" si="137"/>
        <v>41000144</v>
      </c>
      <c r="F8782" s="149" t="s">
        <v>16569</v>
      </c>
      <c r="G8782" s="149" t="s">
        <v>9090</v>
      </c>
      <c r="H8782" s="149" t="s">
        <v>15462</v>
      </c>
      <c r="I8782" s="149" t="s">
        <v>16627</v>
      </c>
    </row>
    <row r="8783" spans="1:9" x14ac:dyDescent="0.2">
      <c r="A8783" s="149" t="s">
        <v>2920</v>
      </c>
      <c r="D8783" s="149" t="s">
        <v>16628</v>
      </c>
      <c r="E8783" s="149">
        <f t="shared" si="137"/>
        <v>41000145</v>
      </c>
      <c r="F8783" s="149" t="s">
        <v>16569</v>
      </c>
      <c r="G8783" s="149" t="s">
        <v>9090</v>
      </c>
      <c r="H8783" s="149" t="s">
        <v>15462</v>
      </c>
      <c r="I8783" s="149" t="s">
        <v>16629</v>
      </c>
    </row>
    <row r="8784" spans="1:9" x14ac:dyDescent="0.2">
      <c r="A8784" s="149" t="s">
        <v>2920</v>
      </c>
      <c r="D8784" s="149" t="s">
        <v>16630</v>
      </c>
      <c r="E8784" s="149">
        <f t="shared" si="137"/>
        <v>41000146</v>
      </c>
      <c r="F8784" s="149" t="s">
        <v>16569</v>
      </c>
      <c r="G8784" s="149" t="s">
        <v>9090</v>
      </c>
      <c r="H8784" s="149" t="s">
        <v>15462</v>
      </c>
      <c r="I8784" s="149" t="s">
        <v>16631</v>
      </c>
    </row>
    <row r="8785" spans="1:9" x14ac:dyDescent="0.2">
      <c r="A8785" s="149" t="s">
        <v>2920</v>
      </c>
      <c r="D8785" s="149" t="s">
        <v>16632</v>
      </c>
      <c r="E8785" s="149">
        <f t="shared" si="137"/>
        <v>41000147</v>
      </c>
      <c r="F8785" s="149" t="s">
        <v>16569</v>
      </c>
      <c r="G8785" s="149" t="s">
        <v>9090</v>
      </c>
      <c r="H8785" s="149" t="s">
        <v>15462</v>
      </c>
      <c r="I8785" s="149" t="s">
        <v>16633</v>
      </c>
    </row>
    <row r="8786" spans="1:9" x14ac:dyDescent="0.2">
      <c r="A8786" s="149" t="s">
        <v>2920</v>
      </c>
      <c r="D8786" s="149" t="s">
        <v>16634</v>
      </c>
      <c r="E8786" s="149">
        <f t="shared" si="137"/>
        <v>41000160</v>
      </c>
      <c r="F8786" s="149" t="s">
        <v>16569</v>
      </c>
      <c r="G8786" s="149" t="s">
        <v>9090</v>
      </c>
      <c r="H8786" s="149" t="s">
        <v>15462</v>
      </c>
      <c r="I8786" s="149" t="s">
        <v>16635</v>
      </c>
    </row>
    <row r="8787" spans="1:9" x14ac:dyDescent="0.2">
      <c r="A8787" s="149" t="s">
        <v>2920</v>
      </c>
      <c r="D8787" s="149" t="s">
        <v>16636</v>
      </c>
      <c r="E8787" s="149">
        <f t="shared" si="137"/>
        <v>41000161</v>
      </c>
      <c r="F8787" s="149" t="s">
        <v>16569</v>
      </c>
      <c r="G8787" s="149" t="s">
        <v>9090</v>
      </c>
      <c r="H8787" s="149" t="s">
        <v>15462</v>
      </c>
      <c r="I8787" s="149" t="s">
        <v>16637</v>
      </c>
    </row>
    <row r="8788" spans="1:9" x14ac:dyDescent="0.2">
      <c r="A8788" s="149" t="s">
        <v>2920</v>
      </c>
      <c r="D8788" s="149" t="s">
        <v>16638</v>
      </c>
      <c r="E8788" s="149">
        <f t="shared" si="137"/>
        <v>41000162</v>
      </c>
      <c r="F8788" s="149" t="s">
        <v>16569</v>
      </c>
      <c r="G8788" s="149" t="s">
        <v>9090</v>
      </c>
      <c r="H8788" s="149" t="s">
        <v>15462</v>
      </c>
      <c r="I8788" s="149" t="s">
        <v>16639</v>
      </c>
    </row>
    <row r="8789" spans="1:9" x14ac:dyDescent="0.2">
      <c r="A8789" s="149" t="s">
        <v>2920</v>
      </c>
      <c r="D8789" s="149" t="s">
        <v>16640</v>
      </c>
      <c r="E8789" s="149">
        <f t="shared" si="137"/>
        <v>41000163</v>
      </c>
      <c r="F8789" s="149" t="s">
        <v>16569</v>
      </c>
      <c r="G8789" s="149" t="s">
        <v>9090</v>
      </c>
      <c r="H8789" s="149" t="s">
        <v>15462</v>
      </c>
      <c r="I8789" s="149" t="s">
        <v>16641</v>
      </c>
    </row>
    <row r="8790" spans="1:9" x14ac:dyDescent="0.2">
      <c r="A8790" s="149" t="s">
        <v>2920</v>
      </c>
      <c r="D8790" s="149" t="s">
        <v>16642</v>
      </c>
      <c r="E8790" s="149">
        <f t="shared" si="137"/>
        <v>41000164</v>
      </c>
      <c r="F8790" s="149" t="s">
        <v>16569</v>
      </c>
      <c r="G8790" s="149" t="s">
        <v>9090</v>
      </c>
      <c r="H8790" s="149" t="s">
        <v>15462</v>
      </c>
      <c r="I8790" s="149" t="s">
        <v>16643</v>
      </c>
    </row>
    <row r="8791" spans="1:9" x14ac:dyDescent="0.2">
      <c r="A8791" s="149" t="s">
        <v>2920</v>
      </c>
      <c r="D8791" s="149" t="s">
        <v>16644</v>
      </c>
      <c r="E8791" s="149">
        <f t="shared" si="137"/>
        <v>41000165</v>
      </c>
      <c r="F8791" s="149" t="s">
        <v>16569</v>
      </c>
      <c r="G8791" s="149" t="s">
        <v>9090</v>
      </c>
      <c r="H8791" s="149" t="s">
        <v>15462</v>
      </c>
      <c r="I8791" s="149" t="s">
        <v>16645</v>
      </c>
    </row>
    <row r="8792" spans="1:9" x14ac:dyDescent="0.2">
      <c r="A8792" s="149" t="s">
        <v>2920</v>
      </c>
      <c r="D8792" s="149" t="s">
        <v>16646</v>
      </c>
      <c r="E8792" s="149">
        <f t="shared" si="137"/>
        <v>41000166</v>
      </c>
      <c r="F8792" s="149" t="s">
        <v>16569</v>
      </c>
      <c r="G8792" s="149" t="s">
        <v>9090</v>
      </c>
      <c r="H8792" s="149" t="s">
        <v>15462</v>
      </c>
      <c r="I8792" s="149" t="s">
        <v>16647</v>
      </c>
    </row>
    <row r="8793" spans="1:9" x14ac:dyDescent="0.2">
      <c r="A8793" s="149" t="s">
        <v>2920</v>
      </c>
      <c r="D8793" s="149" t="s">
        <v>16648</v>
      </c>
      <c r="E8793" s="149">
        <f t="shared" si="137"/>
        <v>41000201</v>
      </c>
      <c r="F8793" s="149" t="s">
        <v>16569</v>
      </c>
      <c r="G8793" s="149" t="s">
        <v>9090</v>
      </c>
      <c r="H8793" s="149" t="s">
        <v>16649</v>
      </c>
      <c r="I8793" s="149" t="s">
        <v>15463</v>
      </c>
    </row>
    <row r="8794" spans="1:9" x14ac:dyDescent="0.2">
      <c r="A8794" s="149" t="s">
        <v>2920</v>
      </c>
      <c r="D8794" s="149" t="s">
        <v>16650</v>
      </c>
      <c r="E8794" s="149">
        <f t="shared" si="137"/>
        <v>41000202</v>
      </c>
      <c r="F8794" s="149" t="s">
        <v>16569</v>
      </c>
      <c r="G8794" s="149" t="s">
        <v>9090</v>
      </c>
      <c r="H8794" s="149" t="s">
        <v>16649</v>
      </c>
      <c r="I8794" s="149" t="s">
        <v>15463</v>
      </c>
    </row>
    <row r="8795" spans="1:9" x14ac:dyDescent="0.2">
      <c r="A8795" s="149" t="s">
        <v>2920</v>
      </c>
      <c r="D8795" s="149" t="s">
        <v>16651</v>
      </c>
      <c r="E8795" s="149">
        <f t="shared" si="137"/>
        <v>41000215</v>
      </c>
      <c r="F8795" s="149" t="s">
        <v>16569</v>
      </c>
      <c r="G8795" s="149" t="s">
        <v>9090</v>
      </c>
      <c r="H8795" s="149" t="s">
        <v>16649</v>
      </c>
      <c r="I8795" s="149" t="s">
        <v>15466</v>
      </c>
    </row>
    <row r="8796" spans="1:9" x14ac:dyDescent="0.2">
      <c r="A8796" s="149" t="s">
        <v>2920</v>
      </c>
      <c r="D8796" s="149" t="s">
        <v>16652</v>
      </c>
      <c r="E8796" s="149">
        <f t="shared" si="137"/>
        <v>41000225</v>
      </c>
      <c r="F8796" s="149" t="s">
        <v>16569</v>
      </c>
      <c r="G8796" s="149" t="s">
        <v>9090</v>
      </c>
      <c r="H8796" s="149" t="s">
        <v>16649</v>
      </c>
      <c r="I8796" s="149" t="s">
        <v>15468</v>
      </c>
    </row>
    <row r="8797" spans="1:9" x14ac:dyDescent="0.2">
      <c r="A8797" s="149" t="s">
        <v>2920</v>
      </c>
      <c r="D8797" s="149" t="s">
        <v>16653</v>
      </c>
      <c r="E8797" s="149">
        <f t="shared" si="137"/>
        <v>41000226</v>
      </c>
      <c r="F8797" s="149" t="s">
        <v>16569</v>
      </c>
      <c r="G8797" s="149" t="s">
        <v>9090</v>
      </c>
      <c r="H8797" s="149" t="s">
        <v>16649</v>
      </c>
      <c r="I8797" s="149" t="s">
        <v>15470</v>
      </c>
    </row>
    <row r="8798" spans="1:9" x14ac:dyDescent="0.2">
      <c r="A8798" s="149" t="s">
        <v>2920</v>
      </c>
      <c r="D8798" s="149" t="s">
        <v>16654</v>
      </c>
      <c r="E8798" s="149">
        <f t="shared" si="137"/>
        <v>41000230</v>
      </c>
      <c r="F8798" s="149" t="s">
        <v>16569</v>
      </c>
      <c r="G8798" s="149" t="s">
        <v>9090</v>
      </c>
      <c r="H8798" s="149" t="s">
        <v>16649</v>
      </c>
      <c r="I8798" s="149" t="s">
        <v>6513</v>
      </c>
    </row>
    <row r="8799" spans="1:9" x14ac:dyDescent="0.2">
      <c r="A8799" s="149" t="s">
        <v>2920</v>
      </c>
      <c r="D8799" s="149" t="s">
        <v>16655</v>
      </c>
      <c r="E8799" s="149">
        <f t="shared" si="137"/>
        <v>41000231</v>
      </c>
      <c r="F8799" s="149" t="s">
        <v>16569</v>
      </c>
      <c r="G8799" s="149" t="s">
        <v>9090</v>
      </c>
      <c r="H8799" s="149" t="s">
        <v>16649</v>
      </c>
      <c r="I8799" s="149" t="s">
        <v>15473</v>
      </c>
    </row>
    <row r="8800" spans="1:9" x14ac:dyDescent="0.2">
      <c r="A8800" s="149" t="s">
        <v>2920</v>
      </c>
      <c r="D8800" s="149" t="s">
        <v>16656</v>
      </c>
      <c r="E8800" s="149">
        <f t="shared" si="137"/>
        <v>41000232</v>
      </c>
      <c r="F8800" s="149" t="s">
        <v>16569</v>
      </c>
      <c r="G8800" s="149" t="s">
        <v>9090</v>
      </c>
      <c r="H8800" s="149" t="s">
        <v>16649</v>
      </c>
      <c r="I8800" s="149" t="s">
        <v>15475</v>
      </c>
    </row>
    <row r="8801" spans="1:9" x14ac:dyDescent="0.2">
      <c r="A8801" s="149" t="s">
        <v>2920</v>
      </c>
      <c r="D8801" s="149" t="s">
        <v>16657</v>
      </c>
      <c r="E8801" s="149">
        <f t="shared" si="137"/>
        <v>41000233</v>
      </c>
      <c r="F8801" s="149" t="s">
        <v>16569</v>
      </c>
      <c r="G8801" s="149" t="s">
        <v>9090</v>
      </c>
      <c r="H8801" s="149" t="s">
        <v>16649</v>
      </c>
      <c r="I8801" s="149" t="s">
        <v>15477</v>
      </c>
    </row>
    <row r="8802" spans="1:9" x14ac:dyDescent="0.2">
      <c r="A8802" s="149" t="s">
        <v>2920</v>
      </c>
      <c r="D8802" s="149" t="s">
        <v>14311</v>
      </c>
      <c r="E8802" s="149">
        <f t="shared" si="137"/>
        <v>41000240</v>
      </c>
      <c r="F8802" s="149" t="s">
        <v>16569</v>
      </c>
      <c r="G8802" s="149" t="s">
        <v>9090</v>
      </c>
      <c r="H8802" s="149" t="s">
        <v>16649</v>
      </c>
      <c r="I8802" s="149" t="s">
        <v>16619</v>
      </c>
    </row>
    <row r="8803" spans="1:9" x14ac:dyDescent="0.2">
      <c r="A8803" s="149" t="s">
        <v>2920</v>
      </c>
      <c r="D8803" s="149" t="s">
        <v>14312</v>
      </c>
      <c r="E8803" s="149">
        <f t="shared" si="137"/>
        <v>41000241</v>
      </c>
      <c r="F8803" s="149" t="s">
        <v>16569</v>
      </c>
      <c r="G8803" s="149" t="s">
        <v>9090</v>
      </c>
      <c r="H8803" s="149" t="s">
        <v>16649</v>
      </c>
      <c r="I8803" s="149" t="s">
        <v>16621</v>
      </c>
    </row>
    <row r="8804" spans="1:9" x14ac:dyDescent="0.2">
      <c r="A8804" s="149" t="s">
        <v>2920</v>
      </c>
      <c r="D8804" s="149" t="s">
        <v>14313</v>
      </c>
      <c r="E8804" s="149">
        <f t="shared" si="137"/>
        <v>41000242</v>
      </c>
      <c r="F8804" s="149" t="s">
        <v>16569</v>
      </c>
      <c r="G8804" s="149" t="s">
        <v>9090</v>
      </c>
      <c r="H8804" s="149" t="s">
        <v>16649</v>
      </c>
      <c r="I8804" s="149" t="s">
        <v>16623</v>
      </c>
    </row>
    <row r="8805" spans="1:9" x14ac:dyDescent="0.2">
      <c r="A8805" s="149" t="s">
        <v>2920</v>
      </c>
      <c r="D8805" s="149" t="s">
        <v>14314</v>
      </c>
      <c r="E8805" s="149">
        <f t="shared" si="137"/>
        <v>41000243</v>
      </c>
      <c r="F8805" s="149" t="s">
        <v>16569</v>
      </c>
      <c r="G8805" s="149" t="s">
        <v>9090</v>
      </c>
      <c r="H8805" s="149" t="s">
        <v>16649</v>
      </c>
      <c r="I8805" s="149" t="s">
        <v>16625</v>
      </c>
    </row>
    <row r="8806" spans="1:9" x14ac:dyDescent="0.2">
      <c r="A8806" s="149" t="s">
        <v>2920</v>
      </c>
      <c r="D8806" s="149" t="s">
        <v>14315</v>
      </c>
      <c r="E8806" s="149">
        <f t="shared" si="137"/>
        <v>41000244</v>
      </c>
      <c r="F8806" s="149" t="s">
        <v>16569</v>
      </c>
      <c r="G8806" s="149" t="s">
        <v>9090</v>
      </c>
      <c r="H8806" s="149" t="s">
        <v>16649</v>
      </c>
      <c r="I8806" s="149" t="s">
        <v>16627</v>
      </c>
    </row>
    <row r="8807" spans="1:9" x14ac:dyDescent="0.2">
      <c r="A8807" s="149" t="s">
        <v>2920</v>
      </c>
      <c r="D8807" s="149" t="s">
        <v>14316</v>
      </c>
      <c r="E8807" s="149">
        <f t="shared" si="137"/>
        <v>41000245</v>
      </c>
      <c r="F8807" s="149" t="s">
        <v>16569</v>
      </c>
      <c r="G8807" s="149" t="s">
        <v>9090</v>
      </c>
      <c r="H8807" s="149" t="s">
        <v>16649</v>
      </c>
      <c r="I8807" s="149" t="s">
        <v>16629</v>
      </c>
    </row>
    <row r="8808" spans="1:9" x14ac:dyDescent="0.2">
      <c r="A8808" s="149" t="s">
        <v>2920</v>
      </c>
      <c r="D8808" s="149" t="s">
        <v>14317</v>
      </c>
      <c r="E8808" s="149">
        <f t="shared" si="137"/>
        <v>41000246</v>
      </c>
      <c r="F8808" s="149" t="s">
        <v>16569</v>
      </c>
      <c r="G8808" s="149" t="s">
        <v>9090</v>
      </c>
      <c r="H8808" s="149" t="s">
        <v>16649</v>
      </c>
      <c r="I8808" s="149" t="s">
        <v>16631</v>
      </c>
    </row>
    <row r="8809" spans="1:9" x14ac:dyDescent="0.2">
      <c r="A8809" s="149" t="s">
        <v>2920</v>
      </c>
      <c r="D8809" s="149" t="s">
        <v>14318</v>
      </c>
      <c r="E8809" s="149">
        <f t="shared" si="137"/>
        <v>41000247</v>
      </c>
      <c r="F8809" s="149" t="s">
        <v>16569</v>
      </c>
      <c r="G8809" s="149" t="s">
        <v>9090</v>
      </c>
      <c r="H8809" s="149" t="s">
        <v>16649</v>
      </c>
      <c r="I8809" s="149" t="s">
        <v>16633</v>
      </c>
    </row>
    <row r="8810" spans="1:9" x14ac:dyDescent="0.2">
      <c r="A8810" s="149" t="s">
        <v>2920</v>
      </c>
      <c r="D8810" s="149" t="s">
        <v>14319</v>
      </c>
      <c r="E8810" s="149">
        <f t="shared" si="137"/>
        <v>41000260</v>
      </c>
      <c r="F8810" s="149" t="s">
        <v>16569</v>
      </c>
      <c r="G8810" s="149" t="s">
        <v>9090</v>
      </c>
      <c r="H8810" s="149" t="s">
        <v>16649</v>
      </c>
      <c r="I8810" s="149" t="s">
        <v>16635</v>
      </c>
    </row>
    <row r="8811" spans="1:9" x14ac:dyDescent="0.2">
      <c r="A8811" s="149" t="s">
        <v>2920</v>
      </c>
      <c r="D8811" s="149" t="s">
        <v>14320</v>
      </c>
      <c r="E8811" s="149">
        <f t="shared" si="137"/>
        <v>41000261</v>
      </c>
      <c r="F8811" s="149" t="s">
        <v>16569</v>
      </c>
      <c r="G8811" s="149" t="s">
        <v>9090</v>
      </c>
      <c r="H8811" s="149" t="s">
        <v>16649</v>
      </c>
      <c r="I8811" s="149" t="s">
        <v>16637</v>
      </c>
    </row>
    <row r="8812" spans="1:9" x14ac:dyDescent="0.2">
      <c r="A8812" s="149" t="s">
        <v>2920</v>
      </c>
      <c r="D8812" s="149" t="s">
        <v>14321</v>
      </c>
      <c r="E8812" s="149">
        <f t="shared" si="137"/>
        <v>41000262</v>
      </c>
      <c r="F8812" s="149" t="s">
        <v>16569</v>
      </c>
      <c r="G8812" s="149" t="s">
        <v>9090</v>
      </c>
      <c r="H8812" s="149" t="s">
        <v>16649</v>
      </c>
      <c r="I8812" s="149" t="s">
        <v>16639</v>
      </c>
    </row>
    <row r="8813" spans="1:9" x14ac:dyDescent="0.2">
      <c r="A8813" s="149" t="s">
        <v>2920</v>
      </c>
      <c r="D8813" s="149" t="s">
        <v>14322</v>
      </c>
      <c r="E8813" s="149">
        <f t="shared" si="137"/>
        <v>41000263</v>
      </c>
      <c r="F8813" s="149" t="s">
        <v>16569</v>
      </c>
      <c r="G8813" s="149" t="s">
        <v>9090</v>
      </c>
      <c r="H8813" s="149" t="s">
        <v>16649</v>
      </c>
      <c r="I8813" s="149" t="s">
        <v>16641</v>
      </c>
    </row>
    <row r="8814" spans="1:9" x14ac:dyDescent="0.2">
      <c r="A8814" s="149" t="s">
        <v>2920</v>
      </c>
      <c r="D8814" s="149" t="s">
        <v>14323</v>
      </c>
      <c r="E8814" s="149">
        <f t="shared" si="137"/>
        <v>41000264</v>
      </c>
      <c r="F8814" s="149" t="s">
        <v>16569</v>
      </c>
      <c r="G8814" s="149" t="s">
        <v>9090</v>
      </c>
      <c r="H8814" s="149" t="s">
        <v>16649</v>
      </c>
      <c r="I8814" s="149" t="s">
        <v>16643</v>
      </c>
    </row>
    <row r="8815" spans="1:9" x14ac:dyDescent="0.2">
      <c r="A8815" s="149" t="s">
        <v>2920</v>
      </c>
      <c r="D8815" s="149" t="s">
        <v>14324</v>
      </c>
      <c r="E8815" s="149">
        <f t="shared" si="137"/>
        <v>41000265</v>
      </c>
      <c r="F8815" s="149" t="s">
        <v>16569</v>
      </c>
      <c r="G8815" s="149" t="s">
        <v>9090</v>
      </c>
      <c r="H8815" s="149" t="s">
        <v>16649</v>
      </c>
      <c r="I8815" s="149" t="s">
        <v>16645</v>
      </c>
    </row>
    <row r="8816" spans="1:9" x14ac:dyDescent="0.2">
      <c r="A8816" s="149" t="s">
        <v>2920</v>
      </c>
      <c r="D8816" s="149" t="s">
        <v>14325</v>
      </c>
      <c r="E8816" s="149">
        <f t="shared" si="137"/>
        <v>41000266</v>
      </c>
      <c r="F8816" s="149" t="s">
        <v>16569</v>
      </c>
      <c r="G8816" s="149" t="s">
        <v>9090</v>
      </c>
      <c r="H8816" s="149" t="s">
        <v>16649</v>
      </c>
      <c r="I8816" s="149" t="s">
        <v>16647</v>
      </c>
    </row>
    <row r="8817" spans="1:9" x14ac:dyDescent="0.2">
      <c r="A8817" s="149" t="s">
        <v>2920</v>
      </c>
      <c r="D8817" s="149" t="s">
        <v>14326</v>
      </c>
      <c r="E8817" s="149">
        <f t="shared" si="137"/>
        <v>41080001</v>
      </c>
      <c r="F8817" s="149" t="s">
        <v>16569</v>
      </c>
      <c r="G8817" s="149" t="s">
        <v>9090</v>
      </c>
      <c r="H8817" s="149" t="s">
        <v>14327</v>
      </c>
      <c r="I8817" s="149" t="s">
        <v>3301</v>
      </c>
    </row>
    <row r="8818" spans="1:9" x14ac:dyDescent="0.2">
      <c r="A8818" s="149" t="s">
        <v>2920</v>
      </c>
      <c r="D8818" s="149" t="s">
        <v>14328</v>
      </c>
      <c r="E8818" s="149">
        <f t="shared" si="137"/>
        <v>41082001</v>
      </c>
      <c r="F8818" s="149" t="s">
        <v>16569</v>
      </c>
      <c r="G8818" s="149" t="s">
        <v>9090</v>
      </c>
      <c r="H8818" s="149" t="s">
        <v>14329</v>
      </c>
      <c r="I8818" s="149" t="s">
        <v>3304</v>
      </c>
    </row>
    <row r="8819" spans="1:9" x14ac:dyDescent="0.2">
      <c r="A8819" s="149" t="s">
        <v>2920</v>
      </c>
      <c r="D8819" s="149" t="s">
        <v>14330</v>
      </c>
      <c r="E8819" s="149">
        <f t="shared" si="137"/>
        <v>41082002</v>
      </c>
      <c r="F8819" s="149" t="s">
        <v>16569</v>
      </c>
      <c r="G8819" s="149" t="s">
        <v>9090</v>
      </c>
      <c r="H8819" s="149" t="s">
        <v>14329</v>
      </c>
      <c r="I8819" s="149" t="s">
        <v>3306</v>
      </c>
    </row>
    <row r="8820" spans="1:9" x14ac:dyDescent="0.2">
      <c r="A8820" s="149" t="s">
        <v>2920</v>
      </c>
      <c r="D8820" s="149" t="s">
        <v>14331</v>
      </c>
      <c r="E8820" s="149">
        <f t="shared" si="137"/>
        <v>41082599</v>
      </c>
      <c r="F8820" s="149" t="s">
        <v>16569</v>
      </c>
      <c r="G8820" s="149" t="s">
        <v>9090</v>
      </c>
      <c r="H8820" s="149" t="s">
        <v>14332</v>
      </c>
      <c r="I8820" s="149" t="s">
        <v>3309</v>
      </c>
    </row>
    <row r="8821" spans="1:9" x14ac:dyDescent="0.2">
      <c r="A8821" s="149" t="s">
        <v>2920</v>
      </c>
      <c r="D8821" s="149" t="s">
        <v>14333</v>
      </c>
      <c r="E8821" s="149">
        <f t="shared" si="137"/>
        <v>42500101</v>
      </c>
      <c r="F8821" s="149" t="s">
        <v>16569</v>
      </c>
      <c r="I8821" s="149" t="s">
        <v>11619</v>
      </c>
    </row>
    <row r="8822" spans="1:9" x14ac:dyDescent="0.2">
      <c r="A8822" s="149" t="s">
        <v>2920</v>
      </c>
      <c r="D8822" s="149" t="s">
        <v>11620</v>
      </c>
      <c r="E8822" s="149">
        <f t="shared" si="137"/>
        <v>42500102</v>
      </c>
      <c r="F8822" s="149" t="s">
        <v>16569</v>
      </c>
      <c r="I8822" s="149" t="s">
        <v>11621</v>
      </c>
    </row>
    <row r="8823" spans="1:9" x14ac:dyDescent="0.2">
      <c r="A8823" s="149" t="s">
        <v>2920</v>
      </c>
      <c r="D8823" s="149" t="s">
        <v>11622</v>
      </c>
      <c r="E8823" s="149">
        <f t="shared" si="137"/>
        <v>42500201</v>
      </c>
      <c r="F8823" s="149" t="s">
        <v>16569</v>
      </c>
      <c r="I8823" s="149" t="s">
        <v>11623</v>
      </c>
    </row>
    <row r="8824" spans="1:9" x14ac:dyDescent="0.2">
      <c r="A8824" s="149" t="s">
        <v>2920</v>
      </c>
      <c r="D8824" s="149" t="s">
        <v>11624</v>
      </c>
      <c r="E8824" s="149">
        <f t="shared" si="137"/>
        <v>42500202</v>
      </c>
      <c r="F8824" s="149" t="s">
        <v>16569</v>
      </c>
      <c r="I8824" s="149" t="s">
        <v>11625</v>
      </c>
    </row>
    <row r="8825" spans="1:9" x14ac:dyDescent="0.2">
      <c r="A8825" s="149" t="s">
        <v>2920</v>
      </c>
      <c r="D8825" s="149" t="s">
        <v>11626</v>
      </c>
      <c r="E8825" s="149">
        <f t="shared" si="137"/>
        <v>42500301</v>
      </c>
      <c r="F8825" s="149" t="s">
        <v>16569</v>
      </c>
      <c r="I8825" s="149" t="s">
        <v>11627</v>
      </c>
    </row>
    <row r="8826" spans="1:9" x14ac:dyDescent="0.2">
      <c r="A8826" s="149" t="s">
        <v>2920</v>
      </c>
      <c r="D8826" s="149" t="s">
        <v>11628</v>
      </c>
      <c r="E8826" s="149">
        <f t="shared" si="137"/>
        <v>42500302</v>
      </c>
      <c r="F8826" s="149" t="s">
        <v>16569</v>
      </c>
      <c r="I8826" s="149" t="s">
        <v>11629</v>
      </c>
    </row>
    <row r="8827" spans="1:9" x14ac:dyDescent="0.2">
      <c r="A8827" s="149" t="s">
        <v>2920</v>
      </c>
      <c r="D8827" s="149" t="s">
        <v>11630</v>
      </c>
      <c r="E8827" s="149">
        <f t="shared" si="137"/>
        <v>42505001</v>
      </c>
      <c r="F8827" s="149" t="s">
        <v>16569</v>
      </c>
      <c r="I8827" s="149" t="s">
        <v>11631</v>
      </c>
    </row>
    <row r="8828" spans="1:9" x14ac:dyDescent="0.2">
      <c r="A8828" s="149" t="s">
        <v>2920</v>
      </c>
      <c r="D8828" s="149" t="s">
        <v>11632</v>
      </c>
      <c r="E8828" s="149">
        <f t="shared" si="137"/>
        <v>42505002</v>
      </c>
      <c r="F8828" s="149" t="s">
        <v>16569</v>
      </c>
      <c r="I8828" s="149" t="s">
        <v>11633</v>
      </c>
    </row>
    <row r="8829" spans="1:9" x14ac:dyDescent="0.2">
      <c r="A8829" s="149" t="s">
        <v>2920</v>
      </c>
      <c r="D8829" s="149" t="s">
        <v>11634</v>
      </c>
      <c r="E8829" s="149">
        <f t="shared" si="137"/>
        <v>42505101</v>
      </c>
      <c r="F8829" s="149" t="s">
        <v>16569</v>
      </c>
      <c r="I8829" s="149" t="s">
        <v>11635</v>
      </c>
    </row>
    <row r="8830" spans="1:9" x14ac:dyDescent="0.2">
      <c r="A8830" s="149" t="s">
        <v>2920</v>
      </c>
      <c r="D8830" s="149" t="s">
        <v>11636</v>
      </c>
      <c r="E8830" s="149">
        <f t="shared" si="137"/>
        <v>42505102</v>
      </c>
      <c r="F8830" s="149" t="s">
        <v>16569</v>
      </c>
      <c r="I8830" s="149" t="s">
        <v>11637</v>
      </c>
    </row>
    <row r="8831" spans="1:9" x14ac:dyDescent="0.2">
      <c r="A8831" s="149" t="s">
        <v>2920</v>
      </c>
      <c r="D8831" s="149" t="s">
        <v>11638</v>
      </c>
      <c r="E8831" s="149">
        <f t="shared" si="137"/>
        <v>42505202</v>
      </c>
      <c r="F8831" s="149" t="s">
        <v>16569</v>
      </c>
      <c r="I8831" s="149" t="s">
        <v>11633</v>
      </c>
    </row>
    <row r="8832" spans="1:9" x14ac:dyDescent="0.2">
      <c r="A8832" s="149" t="s">
        <v>2920</v>
      </c>
      <c r="D8832" s="149" t="s">
        <v>11639</v>
      </c>
      <c r="E8832" s="149">
        <f t="shared" si="137"/>
        <v>49000101</v>
      </c>
      <c r="F8832" s="149" t="s">
        <v>16569</v>
      </c>
      <c r="G8832" s="149" t="s">
        <v>16570</v>
      </c>
      <c r="H8832" s="149" t="s">
        <v>11640</v>
      </c>
      <c r="I8832" s="149" t="s">
        <v>8879</v>
      </c>
    </row>
    <row r="8833" spans="1:9" x14ac:dyDescent="0.2">
      <c r="A8833" s="149" t="s">
        <v>2920</v>
      </c>
      <c r="D8833" s="149" t="s">
        <v>8880</v>
      </c>
      <c r="E8833" s="149">
        <f t="shared" si="137"/>
        <v>49000102</v>
      </c>
      <c r="F8833" s="149" t="s">
        <v>16569</v>
      </c>
      <c r="G8833" s="149" t="s">
        <v>16570</v>
      </c>
      <c r="H8833" s="149" t="s">
        <v>11640</v>
      </c>
      <c r="I8833" s="149" t="s">
        <v>941</v>
      </c>
    </row>
    <row r="8834" spans="1:9" x14ac:dyDescent="0.2">
      <c r="A8834" s="149" t="s">
        <v>2920</v>
      </c>
      <c r="D8834" s="149" t="s">
        <v>8881</v>
      </c>
      <c r="E8834" s="149">
        <f t="shared" ref="E8834:E8897" si="138">VALUE(D8834)</f>
        <v>49000103</v>
      </c>
      <c r="F8834" s="149" t="s">
        <v>16569</v>
      </c>
      <c r="G8834" s="149" t="s">
        <v>16570</v>
      </c>
      <c r="H8834" s="149" t="s">
        <v>11640</v>
      </c>
      <c r="I8834" s="149" t="s">
        <v>943</v>
      </c>
    </row>
    <row r="8835" spans="1:9" x14ac:dyDescent="0.2">
      <c r="A8835" s="149" t="s">
        <v>2920</v>
      </c>
      <c r="D8835" s="149" t="s">
        <v>8882</v>
      </c>
      <c r="E8835" s="149">
        <f t="shared" si="138"/>
        <v>49000104</v>
      </c>
      <c r="F8835" s="149" t="s">
        <v>16569</v>
      </c>
      <c r="G8835" s="149" t="s">
        <v>16570</v>
      </c>
      <c r="H8835" s="149" t="s">
        <v>11640</v>
      </c>
      <c r="I8835" s="149" t="s">
        <v>8883</v>
      </c>
    </row>
    <row r="8836" spans="1:9" x14ac:dyDescent="0.2">
      <c r="A8836" s="149" t="s">
        <v>2920</v>
      </c>
      <c r="D8836" s="149" t="s">
        <v>8884</v>
      </c>
      <c r="E8836" s="149">
        <f t="shared" si="138"/>
        <v>49000105</v>
      </c>
      <c r="F8836" s="149" t="s">
        <v>16569</v>
      </c>
      <c r="G8836" s="149" t="s">
        <v>16570</v>
      </c>
      <c r="H8836" s="149" t="s">
        <v>11640</v>
      </c>
      <c r="I8836" s="149" t="s">
        <v>576</v>
      </c>
    </row>
    <row r="8837" spans="1:9" x14ac:dyDescent="0.2">
      <c r="A8837" s="149" t="s">
        <v>2920</v>
      </c>
      <c r="D8837" s="149" t="s">
        <v>8885</v>
      </c>
      <c r="E8837" s="149">
        <f t="shared" si="138"/>
        <v>49000199</v>
      </c>
      <c r="F8837" s="149" t="s">
        <v>16569</v>
      </c>
      <c r="G8837" s="149" t="s">
        <v>16570</v>
      </c>
      <c r="H8837" s="149" t="s">
        <v>11640</v>
      </c>
      <c r="I8837" s="149" t="s">
        <v>6243</v>
      </c>
    </row>
    <row r="8838" spans="1:9" x14ac:dyDescent="0.2">
      <c r="A8838" s="149" t="s">
        <v>2920</v>
      </c>
      <c r="D8838" s="149" t="s">
        <v>8886</v>
      </c>
      <c r="E8838" s="149">
        <f t="shared" si="138"/>
        <v>49000201</v>
      </c>
      <c r="F8838" s="149" t="s">
        <v>16569</v>
      </c>
      <c r="G8838" s="149" t="s">
        <v>16570</v>
      </c>
      <c r="H8838" s="149" t="s">
        <v>8887</v>
      </c>
      <c r="I8838" s="149" t="s">
        <v>4146</v>
      </c>
    </row>
    <row r="8839" spans="1:9" x14ac:dyDescent="0.2">
      <c r="A8839" s="149" t="s">
        <v>2920</v>
      </c>
      <c r="D8839" s="149" t="s">
        <v>8888</v>
      </c>
      <c r="E8839" s="149">
        <f t="shared" si="138"/>
        <v>49000202</v>
      </c>
      <c r="F8839" s="149" t="s">
        <v>16569</v>
      </c>
      <c r="G8839" s="149" t="s">
        <v>16570</v>
      </c>
      <c r="H8839" s="149" t="s">
        <v>8887</v>
      </c>
      <c r="I8839" s="149" t="s">
        <v>8889</v>
      </c>
    </row>
    <row r="8840" spans="1:9" x14ac:dyDescent="0.2">
      <c r="A8840" s="149" t="s">
        <v>2920</v>
      </c>
      <c r="D8840" s="149" t="s">
        <v>8890</v>
      </c>
      <c r="E8840" s="149">
        <f t="shared" si="138"/>
        <v>49000203</v>
      </c>
      <c r="F8840" s="149" t="s">
        <v>16569</v>
      </c>
      <c r="G8840" s="149" t="s">
        <v>16570</v>
      </c>
      <c r="H8840" s="149" t="s">
        <v>8887</v>
      </c>
      <c r="I8840" s="149" t="s">
        <v>8891</v>
      </c>
    </row>
    <row r="8841" spans="1:9" x14ac:dyDescent="0.2">
      <c r="A8841" s="149" t="s">
        <v>2920</v>
      </c>
      <c r="D8841" s="149" t="s">
        <v>8892</v>
      </c>
      <c r="E8841" s="149">
        <f t="shared" si="138"/>
        <v>49000204</v>
      </c>
      <c r="F8841" s="149" t="s">
        <v>16569</v>
      </c>
      <c r="G8841" s="149" t="s">
        <v>16570</v>
      </c>
      <c r="H8841" s="149" t="s">
        <v>8887</v>
      </c>
      <c r="I8841" s="149" t="s">
        <v>8893</v>
      </c>
    </row>
    <row r="8842" spans="1:9" x14ac:dyDescent="0.2">
      <c r="A8842" s="149" t="s">
        <v>2920</v>
      </c>
      <c r="D8842" s="149" t="s">
        <v>8894</v>
      </c>
      <c r="E8842" s="149">
        <f t="shared" si="138"/>
        <v>49000205</v>
      </c>
      <c r="F8842" s="149" t="s">
        <v>16569</v>
      </c>
      <c r="G8842" s="149" t="s">
        <v>16570</v>
      </c>
      <c r="H8842" s="149" t="s">
        <v>8887</v>
      </c>
      <c r="I8842" s="149" t="s">
        <v>8895</v>
      </c>
    </row>
    <row r="8843" spans="1:9" x14ac:dyDescent="0.2">
      <c r="A8843" s="149" t="s">
        <v>2920</v>
      </c>
      <c r="D8843" s="149" t="s">
        <v>8896</v>
      </c>
      <c r="E8843" s="149">
        <f t="shared" si="138"/>
        <v>49000206</v>
      </c>
      <c r="F8843" s="149" t="s">
        <v>16569</v>
      </c>
      <c r="G8843" s="149" t="s">
        <v>16570</v>
      </c>
      <c r="H8843" s="149" t="s">
        <v>8887</v>
      </c>
      <c r="I8843" s="149" t="s">
        <v>7650</v>
      </c>
    </row>
    <row r="8844" spans="1:9" x14ac:dyDescent="0.2">
      <c r="A8844" s="149" t="s">
        <v>2920</v>
      </c>
      <c r="D8844" s="149" t="s">
        <v>8897</v>
      </c>
      <c r="E8844" s="149">
        <f t="shared" si="138"/>
        <v>49000207</v>
      </c>
      <c r="F8844" s="149" t="s">
        <v>16569</v>
      </c>
      <c r="G8844" s="149" t="s">
        <v>16570</v>
      </c>
      <c r="H8844" s="149" t="s">
        <v>8887</v>
      </c>
      <c r="I8844" s="149" t="s">
        <v>4970</v>
      </c>
    </row>
    <row r="8845" spans="1:9" x14ac:dyDescent="0.2">
      <c r="A8845" s="149" t="s">
        <v>2920</v>
      </c>
      <c r="D8845" s="149" t="s">
        <v>8898</v>
      </c>
      <c r="E8845" s="149">
        <f t="shared" si="138"/>
        <v>49000208</v>
      </c>
      <c r="F8845" s="149" t="s">
        <v>16569</v>
      </c>
      <c r="G8845" s="149" t="s">
        <v>16570</v>
      </c>
      <c r="H8845" s="149" t="s">
        <v>8887</v>
      </c>
      <c r="I8845" s="149" t="s">
        <v>8899</v>
      </c>
    </row>
    <row r="8846" spans="1:9" x14ac:dyDescent="0.2">
      <c r="A8846" s="149" t="s">
        <v>2920</v>
      </c>
      <c r="D8846" s="149" t="s">
        <v>8900</v>
      </c>
      <c r="E8846" s="149">
        <f t="shared" si="138"/>
        <v>49000209</v>
      </c>
      <c r="F8846" s="149" t="s">
        <v>16569</v>
      </c>
      <c r="G8846" s="149" t="s">
        <v>16570</v>
      </c>
      <c r="H8846" s="149" t="s">
        <v>8887</v>
      </c>
      <c r="I8846" s="149" t="s">
        <v>8901</v>
      </c>
    </row>
    <row r="8847" spans="1:9" x14ac:dyDescent="0.2">
      <c r="A8847" s="149" t="s">
        <v>2920</v>
      </c>
      <c r="D8847" s="149" t="s">
        <v>8902</v>
      </c>
      <c r="E8847" s="149">
        <f t="shared" si="138"/>
        <v>49000299</v>
      </c>
      <c r="F8847" s="149" t="s">
        <v>16569</v>
      </c>
      <c r="G8847" s="149" t="s">
        <v>16570</v>
      </c>
      <c r="H8847" s="149" t="s">
        <v>8887</v>
      </c>
      <c r="I8847" s="149" t="s">
        <v>6243</v>
      </c>
    </row>
    <row r="8848" spans="1:9" x14ac:dyDescent="0.2">
      <c r="A8848" s="149" t="s">
        <v>2920</v>
      </c>
      <c r="D8848" s="149" t="s">
        <v>8903</v>
      </c>
      <c r="E8848" s="149">
        <f t="shared" si="138"/>
        <v>49000301</v>
      </c>
      <c r="F8848" s="149" t="s">
        <v>16569</v>
      </c>
      <c r="G8848" s="149" t="s">
        <v>16570</v>
      </c>
      <c r="H8848" s="149" t="s">
        <v>8904</v>
      </c>
      <c r="I8848" s="149" t="s">
        <v>3574</v>
      </c>
    </row>
    <row r="8849" spans="1:9" x14ac:dyDescent="0.2">
      <c r="A8849" s="149" t="s">
        <v>2920</v>
      </c>
      <c r="D8849" s="149" t="s">
        <v>8905</v>
      </c>
      <c r="E8849" s="149">
        <f t="shared" si="138"/>
        <v>49000302</v>
      </c>
      <c r="F8849" s="149" t="s">
        <v>16569</v>
      </c>
      <c r="G8849" s="149" t="s">
        <v>16570</v>
      </c>
      <c r="H8849" s="149" t="s">
        <v>8904</v>
      </c>
      <c r="I8849" s="149" t="s">
        <v>5384</v>
      </c>
    </row>
    <row r="8850" spans="1:9" x14ac:dyDescent="0.2">
      <c r="A8850" s="149" t="s">
        <v>2920</v>
      </c>
      <c r="D8850" s="149" t="s">
        <v>8906</v>
      </c>
      <c r="E8850" s="149">
        <f t="shared" si="138"/>
        <v>49000303</v>
      </c>
      <c r="F8850" s="149" t="s">
        <v>16569</v>
      </c>
      <c r="G8850" s="149" t="s">
        <v>16570</v>
      </c>
      <c r="H8850" s="149" t="s">
        <v>8904</v>
      </c>
      <c r="I8850" s="149" t="s">
        <v>8907</v>
      </c>
    </row>
    <row r="8851" spans="1:9" x14ac:dyDescent="0.2">
      <c r="A8851" s="149" t="s">
        <v>2920</v>
      </c>
      <c r="D8851" s="149" t="s">
        <v>8908</v>
      </c>
      <c r="E8851" s="149">
        <f t="shared" si="138"/>
        <v>49000304</v>
      </c>
      <c r="F8851" s="149" t="s">
        <v>16569</v>
      </c>
      <c r="G8851" s="149" t="s">
        <v>16570</v>
      </c>
      <c r="H8851" s="149" t="s">
        <v>8904</v>
      </c>
      <c r="I8851" s="149" t="s">
        <v>7122</v>
      </c>
    </row>
    <row r="8852" spans="1:9" x14ac:dyDescent="0.2">
      <c r="A8852" s="149" t="s">
        <v>2920</v>
      </c>
      <c r="D8852" s="149" t="s">
        <v>8909</v>
      </c>
      <c r="E8852" s="149">
        <f t="shared" si="138"/>
        <v>49000399</v>
      </c>
      <c r="F8852" s="149" t="s">
        <v>16569</v>
      </c>
      <c r="G8852" s="149" t="s">
        <v>16570</v>
      </c>
      <c r="H8852" s="149" t="s">
        <v>8904</v>
      </c>
      <c r="I8852" s="149" t="s">
        <v>6243</v>
      </c>
    </row>
    <row r="8853" spans="1:9" x14ac:dyDescent="0.2">
      <c r="A8853" s="149" t="s">
        <v>2920</v>
      </c>
      <c r="D8853" s="149" t="s">
        <v>8910</v>
      </c>
      <c r="E8853" s="149">
        <f t="shared" si="138"/>
        <v>49000401</v>
      </c>
      <c r="F8853" s="149" t="s">
        <v>16569</v>
      </c>
      <c r="G8853" s="149" t="s">
        <v>16570</v>
      </c>
      <c r="H8853" s="149" t="s">
        <v>8911</v>
      </c>
      <c r="I8853" s="149" t="s">
        <v>932</v>
      </c>
    </row>
    <row r="8854" spans="1:9" x14ac:dyDescent="0.2">
      <c r="A8854" s="149" t="s">
        <v>2920</v>
      </c>
      <c r="D8854" s="149" t="s">
        <v>8912</v>
      </c>
      <c r="E8854" s="149">
        <f t="shared" si="138"/>
        <v>49000402</v>
      </c>
      <c r="F8854" s="149" t="s">
        <v>16569</v>
      </c>
      <c r="G8854" s="149" t="s">
        <v>16570</v>
      </c>
      <c r="H8854" s="149" t="s">
        <v>8911</v>
      </c>
      <c r="I8854" s="149" t="s">
        <v>9092</v>
      </c>
    </row>
    <row r="8855" spans="1:9" x14ac:dyDescent="0.2">
      <c r="A8855" s="149" t="s">
        <v>2920</v>
      </c>
      <c r="D8855" s="149" t="s">
        <v>8913</v>
      </c>
      <c r="E8855" s="149">
        <f t="shared" si="138"/>
        <v>49000403</v>
      </c>
      <c r="F8855" s="149" t="s">
        <v>16569</v>
      </c>
      <c r="G8855" s="149" t="s">
        <v>16570</v>
      </c>
      <c r="H8855" s="149" t="s">
        <v>8911</v>
      </c>
      <c r="I8855" s="149" t="s">
        <v>2254</v>
      </c>
    </row>
    <row r="8856" spans="1:9" x14ac:dyDescent="0.2">
      <c r="A8856" s="149" t="s">
        <v>2920</v>
      </c>
      <c r="D8856" s="149" t="s">
        <v>8914</v>
      </c>
      <c r="E8856" s="149">
        <f t="shared" si="138"/>
        <v>49000404</v>
      </c>
      <c r="F8856" s="149" t="s">
        <v>16569</v>
      </c>
      <c r="G8856" s="149" t="s">
        <v>16570</v>
      </c>
      <c r="H8856" s="149" t="s">
        <v>8911</v>
      </c>
      <c r="I8856" s="149" t="s">
        <v>2313</v>
      </c>
    </row>
    <row r="8857" spans="1:9" x14ac:dyDescent="0.2">
      <c r="A8857" s="149" t="s">
        <v>2920</v>
      </c>
      <c r="D8857" s="149" t="s">
        <v>8915</v>
      </c>
      <c r="E8857" s="149">
        <f t="shared" si="138"/>
        <v>49000405</v>
      </c>
      <c r="F8857" s="149" t="s">
        <v>16569</v>
      </c>
      <c r="G8857" s="149" t="s">
        <v>16570</v>
      </c>
      <c r="H8857" s="149" t="s">
        <v>8911</v>
      </c>
      <c r="I8857" s="149" t="s">
        <v>571</v>
      </c>
    </row>
    <row r="8858" spans="1:9" x14ac:dyDescent="0.2">
      <c r="A8858" s="149" t="s">
        <v>2920</v>
      </c>
      <c r="D8858" s="149" t="s">
        <v>8916</v>
      </c>
      <c r="E8858" s="149">
        <f t="shared" si="138"/>
        <v>49000499</v>
      </c>
      <c r="F8858" s="149" t="s">
        <v>16569</v>
      </c>
      <c r="G8858" s="149" t="s">
        <v>16570</v>
      </c>
      <c r="H8858" s="149" t="s">
        <v>8911</v>
      </c>
      <c r="I8858" s="149" t="s">
        <v>6243</v>
      </c>
    </row>
    <row r="8859" spans="1:9" x14ac:dyDescent="0.2">
      <c r="A8859" s="149" t="s">
        <v>2920</v>
      </c>
      <c r="D8859" s="149" t="s">
        <v>8917</v>
      </c>
      <c r="E8859" s="149">
        <f t="shared" si="138"/>
        <v>49000501</v>
      </c>
      <c r="F8859" s="149" t="s">
        <v>16569</v>
      </c>
      <c r="G8859" s="149" t="s">
        <v>16570</v>
      </c>
      <c r="H8859" s="149" t="s">
        <v>8918</v>
      </c>
      <c r="I8859" s="149" t="s">
        <v>576</v>
      </c>
    </row>
    <row r="8860" spans="1:9" x14ac:dyDescent="0.2">
      <c r="A8860" s="149" t="s">
        <v>2920</v>
      </c>
      <c r="D8860" s="149" t="s">
        <v>8919</v>
      </c>
      <c r="E8860" s="149">
        <f t="shared" si="138"/>
        <v>49000502</v>
      </c>
      <c r="F8860" s="149" t="s">
        <v>16569</v>
      </c>
      <c r="G8860" s="149" t="s">
        <v>16570</v>
      </c>
      <c r="H8860" s="149" t="s">
        <v>8918</v>
      </c>
      <c r="I8860" s="149" t="s">
        <v>9092</v>
      </c>
    </row>
    <row r="8861" spans="1:9" x14ac:dyDescent="0.2">
      <c r="A8861" s="149" t="s">
        <v>2920</v>
      </c>
      <c r="D8861" s="149" t="s">
        <v>8920</v>
      </c>
      <c r="E8861" s="149">
        <f t="shared" si="138"/>
        <v>49000503</v>
      </c>
      <c r="F8861" s="149" t="s">
        <v>16569</v>
      </c>
      <c r="G8861" s="149" t="s">
        <v>16570</v>
      </c>
      <c r="H8861" s="149" t="s">
        <v>8918</v>
      </c>
      <c r="I8861" s="149" t="s">
        <v>8921</v>
      </c>
    </row>
    <row r="8862" spans="1:9" x14ac:dyDescent="0.2">
      <c r="A8862" s="149" t="s">
        <v>2920</v>
      </c>
      <c r="D8862" s="149" t="s">
        <v>8922</v>
      </c>
      <c r="E8862" s="149">
        <f t="shared" si="138"/>
        <v>49000504</v>
      </c>
      <c r="F8862" s="149" t="s">
        <v>16569</v>
      </c>
      <c r="G8862" s="149" t="s">
        <v>16570</v>
      </c>
      <c r="H8862" s="149" t="s">
        <v>8918</v>
      </c>
      <c r="I8862" s="149" t="s">
        <v>8923</v>
      </c>
    </row>
    <row r="8863" spans="1:9" x14ac:dyDescent="0.2">
      <c r="A8863" s="149" t="s">
        <v>2920</v>
      </c>
      <c r="D8863" s="149" t="s">
        <v>8924</v>
      </c>
      <c r="E8863" s="149">
        <f t="shared" si="138"/>
        <v>49000599</v>
      </c>
      <c r="F8863" s="149" t="s">
        <v>16569</v>
      </c>
      <c r="G8863" s="149" t="s">
        <v>16570</v>
      </c>
      <c r="H8863" s="149" t="s">
        <v>8918</v>
      </c>
      <c r="I8863" s="149" t="s">
        <v>8925</v>
      </c>
    </row>
    <row r="8864" spans="1:9" x14ac:dyDescent="0.2">
      <c r="A8864" s="149" t="s">
        <v>2920</v>
      </c>
      <c r="D8864" s="149" t="s">
        <v>8926</v>
      </c>
      <c r="E8864" s="149">
        <f t="shared" si="138"/>
        <v>49000601</v>
      </c>
      <c r="F8864" s="149" t="s">
        <v>16569</v>
      </c>
      <c r="G8864" s="149" t="s">
        <v>16570</v>
      </c>
      <c r="H8864" s="149" t="s">
        <v>8927</v>
      </c>
      <c r="I8864" s="149" t="s">
        <v>8928</v>
      </c>
    </row>
    <row r="8865" spans="1:9" x14ac:dyDescent="0.2">
      <c r="A8865" s="149" t="s">
        <v>2920</v>
      </c>
      <c r="D8865" s="149" t="s">
        <v>8929</v>
      </c>
      <c r="E8865" s="149">
        <f t="shared" si="138"/>
        <v>49090011</v>
      </c>
      <c r="F8865" s="149" t="s">
        <v>16569</v>
      </c>
      <c r="G8865" s="149" t="s">
        <v>16570</v>
      </c>
      <c r="H8865" s="149" t="s">
        <v>2947</v>
      </c>
      <c r="I8865" s="149" t="s">
        <v>316</v>
      </c>
    </row>
    <row r="8866" spans="1:9" x14ac:dyDescent="0.2">
      <c r="A8866" s="149" t="s">
        <v>2920</v>
      </c>
      <c r="D8866" s="149" t="s">
        <v>8930</v>
      </c>
      <c r="E8866" s="149">
        <f t="shared" si="138"/>
        <v>49090012</v>
      </c>
      <c r="F8866" s="149" t="s">
        <v>16569</v>
      </c>
      <c r="G8866" s="149" t="s">
        <v>16570</v>
      </c>
      <c r="H8866" s="149" t="s">
        <v>2947</v>
      </c>
      <c r="I8866" s="149" t="s">
        <v>318</v>
      </c>
    </row>
    <row r="8867" spans="1:9" x14ac:dyDescent="0.2">
      <c r="A8867" s="149" t="s">
        <v>2920</v>
      </c>
      <c r="D8867" s="149" t="s">
        <v>8931</v>
      </c>
      <c r="E8867" s="149">
        <f t="shared" si="138"/>
        <v>49090013</v>
      </c>
      <c r="F8867" s="149" t="s">
        <v>16569</v>
      </c>
      <c r="G8867" s="149" t="s">
        <v>16570</v>
      </c>
      <c r="H8867" s="149" t="s">
        <v>2947</v>
      </c>
      <c r="I8867" s="149" t="s">
        <v>320</v>
      </c>
    </row>
    <row r="8868" spans="1:9" x14ac:dyDescent="0.2">
      <c r="A8868" s="149" t="s">
        <v>2920</v>
      </c>
      <c r="D8868" s="149" t="s">
        <v>8932</v>
      </c>
      <c r="E8868" s="149">
        <f t="shared" si="138"/>
        <v>49090015</v>
      </c>
      <c r="F8868" s="149" t="s">
        <v>16569</v>
      </c>
      <c r="G8868" s="149" t="s">
        <v>16570</v>
      </c>
      <c r="H8868" s="149" t="s">
        <v>2947</v>
      </c>
      <c r="I8868" s="149" t="s">
        <v>8933</v>
      </c>
    </row>
    <row r="8869" spans="1:9" x14ac:dyDescent="0.2">
      <c r="A8869" s="149" t="s">
        <v>2920</v>
      </c>
      <c r="D8869" s="149" t="s">
        <v>8934</v>
      </c>
      <c r="E8869" s="149">
        <f t="shared" si="138"/>
        <v>49090021</v>
      </c>
      <c r="F8869" s="149" t="s">
        <v>16569</v>
      </c>
      <c r="G8869" s="149" t="s">
        <v>16570</v>
      </c>
      <c r="H8869" s="149" t="s">
        <v>2947</v>
      </c>
      <c r="I8869" s="149" t="s">
        <v>324</v>
      </c>
    </row>
    <row r="8870" spans="1:9" x14ac:dyDescent="0.2">
      <c r="A8870" s="149" t="s">
        <v>2920</v>
      </c>
      <c r="D8870" s="149" t="s">
        <v>8935</v>
      </c>
      <c r="E8870" s="149">
        <f t="shared" si="138"/>
        <v>49090022</v>
      </c>
      <c r="F8870" s="149" t="s">
        <v>16569</v>
      </c>
      <c r="G8870" s="149" t="s">
        <v>16570</v>
      </c>
      <c r="H8870" s="149" t="s">
        <v>2947</v>
      </c>
      <c r="I8870" s="149" t="s">
        <v>5924</v>
      </c>
    </row>
    <row r="8871" spans="1:9" x14ac:dyDescent="0.2">
      <c r="A8871" s="149" t="s">
        <v>2920</v>
      </c>
      <c r="D8871" s="149" t="s">
        <v>8936</v>
      </c>
      <c r="E8871" s="149">
        <f t="shared" si="138"/>
        <v>49090023</v>
      </c>
      <c r="F8871" s="149" t="s">
        <v>16569</v>
      </c>
      <c r="G8871" s="149" t="s">
        <v>16570</v>
      </c>
      <c r="H8871" s="149" t="s">
        <v>2947</v>
      </c>
      <c r="I8871" s="149" t="s">
        <v>5926</v>
      </c>
    </row>
    <row r="8872" spans="1:9" x14ac:dyDescent="0.2">
      <c r="A8872" s="149" t="s">
        <v>2920</v>
      </c>
      <c r="D8872" s="149" t="s">
        <v>8937</v>
      </c>
      <c r="E8872" s="149">
        <f t="shared" si="138"/>
        <v>49099998</v>
      </c>
      <c r="F8872" s="149" t="s">
        <v>16569</v>
      </c>
      <c r="G8872" s="149" t="s">
        <v>16570</v>
      </c>
      <c r="H8872" s="149" t="s">
        <v>8938</v>
      </c>
      <c r="I8872" s="149" t="s">
        <v>8939</v>
      </c>
    </row>
    <row r="8873" spans="1:9" x14ac:dyDescent="0.2">
      <c r="A8873" s="149" t="s">
        <v>2920</v>
      </c>
      <c r="D8873" s="149" t="s">
        <v>8940</v>
      </c>
      <c r="E8873" s="149">
        <f t="shared" si="138"/>
        <v>49099999</v>
      </c>
      <c r="F8873" s="149" t="s">
        <v>16569</v>
      </c>
      <c r="G8873" s="149" t="s">
        <v>16570</v>
      </c>
      <c r="H8873" s="149" t="s">
        <v>8938</v>
      </c>
      <c r="I8873" s="149" t="s">
        <v>8939</v>
      </c>
    </row>
    <row r="8874" spans="1:9" x14ac:dyDescent="0.2">
      <c r="A8874" s="149" t="s">
        <v>2920</v>
      </c>
      <c r="D8874" s="149" t="s">
        <v>8941</v>
      </c>
      <c r="E8874" s="149">
        <f t="shared" si="138"/>
        <v>50100101</v>
      </c>
      <c r="F8874" s="149" t="s">
        <v>16635</v>
      </c>
      <c r="G8874" s="149" t="s">
        <v>8942</v>
      </c>
      <c r="H8874" s="149" t="s">
        <v>8943</v>
      </c>
      <c r="I8874" s="149" t="s">
        <v>8944</v>
      </c>
    </row>
    <row r="8875" spans="1:9" x14ac:dyDescent="0.2">
      <c r="A8875" s="149" t="s">
        <v>2920</v>
      </c>
      <c r="D8875" s="149" t="s">
        <v>8945</v>
      </c>
      <c r="E8875" s="149">
        <f t="shared" si="138"/>
        <v>50100102</v>
      </c>
      <c r="F8875" s="149" t="s">
        <v>16635</v>
      </c>
      <c r="G8875" s="149" t="s">
        <v>8942</v>
      </c>
      <c r="H8875" s="149" t="s">
        <v>8943</v>
      </c>
      <c r="I8875" s="149" t="s">
        <v>8946</v>
      </c>
    </row>
    <row r="8876" spans="1:9" x14ac:dyDescent="0.2">
      <c r="A8876" s="149" t="s">
        <v>2920</v>
      </c>
      <c r="D8876" s="149" t="s">
        <v>11695</v>
      </c>
      <c r="E8876" s="149">
        <f t="shared" si="138"/>
        <v>50100103</v>
      </c>
      <c r="F8876" s="149" t="s">
        <v>16635</v>
      </c>
      <c r="G8876" s="149" t="s">
        <v>8942</v>
      </c>
      <c r="H8876" s="149" t="s">
        <v>8943</v>
      </c>
      <c r="I8876" s="149" t="s">
        <v>3080</v>
      </c>
    </row>
    <row r="8877" spans="1:9" x14ac:dyDescent="0.2">
      <c r="A8877" s="149" t="s">
        <v>2920</v>
      </c>
      <c r="D8877" s="149" t="s">
        <v>11696</v>
      </c>
      <c r="E8877" s="149">
        <f t="shared" si="138"/>
        <v>50100104</v>
      </c>
      <c r="F8877" s="149" t="s">
        <v>16635</v>
      </c>
      <c r="G8877" s="149" t="s">
        <v>8942</v>
      </c>
      <c r="H8877" s="149" t="s">
        <v>8943</v>
      </c>
      <c r="I8877" s="149" t="s">
        <v>11697</v>
      </c>
    </row>
    <row r="8878" spans="1:9" x14ac:dyDescent="0.2">
      <c r="A8878" s="149" t="s">
        <v>2920</v>
      </c>
      <c r="D8878" s="149" t="s">
        <v>11698</v>
      </c>
      <c r="E8878" s="149">
        <f t="shared" si="138"/>
        <v>50100105</v>
      </c>
      <c r="F8878" s="149" t="s">
        <v>16635</v>
      </c>
      <c r="G8878" s="149" t="s">
        <v>8942</v>
      </c>
      <c r="H8878" s="149" t="s">
        <v>8943</v>
      </c>
      <c r="I8878" s="149" t="s">
        <v>11699</v>
      </c>
    </row>
    <row r="8879" spans="1:9" x14ac:dyDescent="0.2">
      <c r="A8879" s="149" t="s">
        <v>2920</v>
      </c>
      <c r="D8879" s="149" t="s">
        <v>11700</v>
      </c>
      <c r="E8879" s="149">
        <f t="shared" si="138"/>
        <v>50100106</v>
      </c>
      <c r="F8879" s="149" t="s">
        <v>16635</v>
      </c>
      <c r="G8879" s="149" t="s">
        <v>8942</v>
      </c>
      <c r="H8879" s="149" t="s">
        <v>8943</v>
      </c>
      <c r="I8879" s="149" t="s">
        <v>11701</v>
      </c>
    </row>
    <row r="8880" spans="1:9" x14ac:dyDescent="0.2">
      <c r="A8880" s="149" t="s">
        <v>2920</v>
      </c>
      <c r="D8880" s="149" t="s">
        <v>11702</v>
      </c>
      <c r="E8880" s="149">
        <f t="shared" si="138"/>
        <v>50100107</v>
      </c>
      <c r="F8880" s="149" t="s">
        <v>16635</v>
      </c>
      <c r="G8880" s="149" t="s">
        <v>8942</v>
      </c>
      <c r="H8880" s="149" t="s">
        <v>8943</v>
      </c>
      <c r="I8880" s="149" t="s">
        <v>11703</v>
      </c>
    </row>
    <row r="8881" spans="1:9" x14ac:dyDescent="0.2">
      <c r="A8881" s="149" t="s">
        <v>2920</v>
      </c>
      <c r="D8881" s="149" t="s">
        <v>11704</v>
      </c>
      <c r="E8881" s="149">
        <f t="shared" si="138"/>
        <v>50100108</v>
      </c>
      <c r="F8881" s="149" t="s">
        <v>16635</v>
      </c>
      <c r="G8881" s="149" t="s">
        <v>8942</v>
      </c>
      <c r="H8881" s="149" t="s">
        <v>8943</v>
      </c>
      <c r="I8881" s="149" t="s">
        <v>14409</v>
      </c>
    </row>
    <row r="8882" spans="1:9" x14ac:dyDescent="0.2">
      <c r="A8882" s="149" t="s">
        <v>2920</v>
      </c>
      <c r="D8882" s="149" t="s">
        <v>14410</v>
      </c>
      <c r="E8882" s="149">
        <f t="shared" si="138"/>
        <v>50100201</v>
      </c>
      <c r="F8882" s="149" t="s">
        <v>16635</v>
      </c>
      <c r="G8882" s="149" t="s">
        <v>8942</v>
      </c>
      <c r="H8882" s="149" t="s">
        <v>14411</v>
      </c>
      <c r="I8882" s="149" t="s">
        <v>14412</v>
      </c>
    </row>
    <row r="8883" spans="1:9" x14ac:dyDescent="0.2">
      <c r="A8883" s="149" t="s">
        <v>2920</v>
      </c>
      <c r="D8883" s="149" t="s">
        <v>14413</v>
      </c>
      <c r="E8883" s="149">
        <f t="shared" si="138"/>
        <v>50100202</v>
      </c>
      <c r="F8883" s="149" t="s">
        <v>16635</v>
      </c>
      <c r="G8883" s="149" t="s">
        <v>8942</v>
      </c>
      <c r="H8883" s="149" t="s">
        <v>14411</v>
      </c>
      <c r="I8883" s="149" t="s">
        <v>14414</v>
      </c>
    </row>
    <row r="8884" spans="1:9" x14ac:dyDescent="0.2">
      <c r="A8884" s="149" t="s">
        <v>2920</v>
      </c>
      <c r="D8884" s="149" t="s">
        <v>14415</v>
      </c>
      <c r="E8884" s="149">
        <f t="shared" si="138"/>
        <v>50100401</v>
      </c>
      <c r="F8884" s="149" t="s">
        <v>16635</v>
      </c>
      <c r="G8884" s="149" t="s">
        <v>8942</v>
      </c>
      <c r="H8884" s="149" t="s">
        <v>14416</v>
      </c>
      <c r="I8884" s="149" t="s">
        <v>14417</v>
      </c>
    </row>
    <row r="8885" spans="1:9" x14ac:dyDescent="0.2">
      <c r="A8885" s="149" t="s">
        <v>2920</v>
      </c>
      <c r="D8885" s="149" t="s">
        <v>14418</v>
      </c>
      <c r="E8885" s="149">
        <f t="shared" si="138"/>
        <v>50100402</v>
      </c>
      <c r="F8885" s="149" t="s">
        <v>16635</v>
      </c>
      <c r="G8885" s="149" t="s">
        <v>8942</v>
      </c>
      <c r="H8885" s="149" t="s">
        <v>14416</v>
      </c>
      <c r="I8885" s="149" t="s">
        <v>6493</v>
      </c>
    </row>
    <row r="8886" spans="1:9" x14ac:dyDescent="0.2">
      <c r="A8886" s="149" t="s">
        <v>2920</v>
      </c>
      <c r="D8886" s="149" t="s">
        <v>14419</v>
      </c>
      <c r="E8886" s="149">
        <f t="shared" si="138"/>
        <v>50100403</v>
      </c>
      <c r="F8886" s="149" t="s">
        <v>16635</v>
      </c>
      <c r="G8886" s="149" t="s">
        <v>8942</v>
      </c>
      <c r="H8886" s="149" t="s">
        <v>14416</v>
      </c>
      <c r="I8886" s="149" t="s">
        <v>14420</v>
      </c>
    </row>
    <row r="8887" spans="1:9" x14ac:dyDescent="0.2">
      <c r="A8887" s="149" t="s">
        <v>2920</v>
      </c>
      <c r="D8887" s="149" t="s">
        <v>14421</v>
      </c>
      <c r="E8887" s="149">
        <f t="shared" si="138"/>
        <v>50100404</v>
      </c>
      <c r="F8887" s="149" t="s">
        <v>16635</v>
      </c>
      <c r="G8887" s="149" t="s">
        <v>8942</v>
      </c>
      <c r="H8887" s="149" t="s">
        <v>14416</v>
      </c>
      <c r="I8887" s="149" t="s">
        <v>14422</v>
      </c>
    </row>
    <row r="8888" spans="1:9" x14ac:dyDescent="0.2">
      <c r="A8888" s="149" t="s">
        <v>2920</v>
      </c>
      <c r="D8888" s="149" t="s">
        <v>14423</v>
      </c>
      <c r="E8888" s="149">
        <f t="shared" si="138"/>
        <v>50100405</v>
      </c>
      <c r="F8888" s="149" t="s">
        <v>16635</v>
      </c>
      <c r="G8888" s="149" t="s">
        <v>8942</v>
      </c>
      <c r="H8888" s="149" t="s">
        <v>14416</v>
      </c>
      <c r="I8888" s="149" t="s">
        <v>14424</v>
      </c>
    </row>
    <row r="8889" spans="1:9" x14ac:dyDescent="0.2">
      <c r="A8889" s="149" t="s">
        <v>2920</v>
      </c>
      <c r="D8889" s="149" t="s">
        <v>14425</v>
      </c>
      <c r="E8889" s="149">
        <f t="shared" si="138"/>
        <v>50100406</v>
      </c>
      <c r="F8889" s="149" t="s">
        <v>16635</v>
      </c>
      <c r="G8889" s="149" t="s">
        <v>8942</v>
      </c>
      <c r="H8889" s="149" t="s">
        <v>14416</v>
      </c>
      <c r="I8889" s="149" t="s">
        <v>14426</v>
      </c>
    </row>
    <row r="8890" spans="1:9" x14ac:dyDescent="0.2">
      <c r="A8890" s="149" t="s">
        <v>2920</v>
      </c>
      <c r="D8890" s="149" t="s">
        <v>14427</v>
      </c>
      <c r="E8890" s="149">
        <f t="shared" si="138"/>
        <v>50100410</v>
      </c>
      <c r="F8890" s="149" t="s">
        <v>16635</v>
      </c>
      <c r="G8890" s="149" t="s">
        <v>8942</v>
      </c>
      <c r="H8890" s="149" t="s">
        <v>14416</v>
      </c>
      <c r="I8890" s="149" t="s">
        <v>14428</v>
      </c>
    </row>
    <row r="8891" spans="1:9" x14ac:dyDescent="0.2">
      <c r="A8891" s="149" t="s">
        <v>2920</v>
      </c>
      <c r="D8891" s="149" t="s">
        <v>14429</v>
      </c>
      <c r="E8891" s="149">
        <f t="shared" si="138"/>
        <v>50100411</v>
      </c>
      <c r="F8891" s="149" t="s">
        <v>16635</v>
      </c>
      <c r="G8891" s="149" t="s">
        <v>8942</v>
      </c>
      <c r="H8891" s="149" t="s">
        <v>14416</v>
      </c>
      <c r="I8891" s="149" t="s">
        <v>14430</v>
      </c>
    </row>
    <row r="8892" spans="1:9" x14ac:dyDescent="0.2">
      <c r="A8892" s="149" t="s">
        <v>2920</v>
      </c>
      <c r="D8892" s="149" t="s">
        <v>14431</v>
      </c>
      <c r="E8892" s="149">
        <f t="shared" si="138"/>
        <v>50100412</v>
      </c>
      <c r="F8892" s="149" t="s">
        <v>16635</v>
      </c>
      <c r="G8892" s="149" t="s">
        <v>8942</v>
      </c>
      <c r="H8892" s="149" t="s">
        <v>14416</v>
      </c>
      <c r="I8892" s="149" t="s">
        <v>14432</v>
      </c>
    </row>
    <row r="8893" spans="1:9" x14ac:dyDescent="0.2">
      <c r="A8893" s="149" t="s">
        <v>2920</v>
      </c>
      <c r="D8893" s="149" t="s">
        <v>14433</v>
      </c>
      <c r="E8893" s="149">
        <f t="shared" si="138"/>
        <v>50100420</v>
      </c>
      <c r="F8893" s="149" t="s">
        <v>16635</v>
      </c>
      <c r="G8893" s="149" t="s">
        <v>8942</v>
      </c>
      <c r="H8893" s="149" t="s">
        <v>14416</v>
      </c>
      <c r="I8893" s="149" t="s">
        <v>14434</v>
      </c>
    </row>
    <row r="8894" spans="1:9" x14ac:dyDescent="0.2">
      <c r="A8894" s="149" t="s">
        <v>2920</v>
      </c>
      <c r="D8894" s="149" t="s">
        <v>14435</v>
      </c>
      <c r="E8894" s="149">
        <f t="shared" si="138"/>
        <v>50100421</v>
      </c>
      <c r="F8894" s="149" t="s">
        <v>16635</v>
      </c>
      <c r="G8894" s="149" t="s">
        <v>8942</v>
      </c>
      <c r="H8894" s="149" t="s">
        <v>14416</v>
      </c>
      <c r="I8894" s="149" t="s">
        <v>14436</v>
      </c>
    </row>
    <row r="8895" spans="1:9" x14ac:dyDescent="0.2">
      <c r="A8895" s="149" t="s">
        <v>2920</v>
      </c>
      <c r="D8895" s="149" t="s">
        <v>14437</v>
      </c>
      <c r="E8895" s="149">
        <f t="shared" si="138"/>
        <v>50100422</v>
      </c>
      <c r="F8895" s="149" t="s">
        <v>16635</v>
      </c>
      <c r="G8895" s="149" t="s">
        <v>8942</v>
      </c>
      <c r="H8895" s="149" t="s">
        <v>14416</v>
      </c>
      <c r="I8895" s="149" t="s">
        <v>14438</v>
      </c>
    </row>
    <row r="8896" spans="1:9" x14ac:dyDescent="0.2">
      <c r="A8896" s="149" t="s">
        <v>2920</v>
      </c>
      <c r="D8896" s="149" t="s">
        <v>14439</v>
      </c>
      <c r="E8896" s="149">
        <f t="shared" si="138"/>
        <v>50100423</v>
      </c>
      <c r="F8896" s="149" t="s">
        <v>16635</v>
      </c>
      <c r="G8896" s="149" t="s">
        <v>8942</v>
      </c>
      <c r="H8896" s="149" t="s">
        <v>14416</v>
      </c>
      <c r="I8896" s="149" t="s">
        <v>14440</v>
      </c>
    </row>
    <row r="8897" spans="1:9" x14ac:dyDescent="0.2">
      <c r="A8897" s="149" t="s">
        <v>2920</v>
      </c>
      <c r="D8897" s="149" t="s">
        <v>14441</v>
      </c>
      <c r="E8897" s="149">
        <f t="shared" si="138"/>
        <v>50100430</v>
      </c>
      <c r="F8897" s="149" t="s">
        <v>16635</v>
      </c>
      <c r="G8897" s="149" t="s">
        <v>8942</v>
      </c>
      <c r="H8897" s="149" t="s">
        <v>14416</v>
      </c>
      <c r="I8897" s="149" t="s">
        <v>14442</v>
      </c>
    </row>
    <row r="8898" spans="1:9" x14ac:dyDescent="0.2">
      <c r="A8898" s="149" t="s">
        <v>2920</v>
      </c>
      <c r="D8898" s="149" t="s">
        <v>14443</v>
      </c>
      <c r="E8898" s="149">
        <f t="shared" ref="E8898:E8961" si="139">VALUE(D8898)</f>
        <v>50100431</v>
      </c>
      <c r="F8898" s="149" t="s">
        <v>16635</v>
      </c>
      <c r="G8898" s="149" t="s">
        <v>8942</v>
      </c>
      <c r="H8898" s="149" t="s">
        <v>14416</v>
      </c>
      <c r="I8898" s="149" t="s">
        <v>14444</v>
      </c>
    </row>
    <row r="8899" spans="1:9" x14ac:dyDescent="0.2">
      <c r="A8899" s="149" t="s">
        <v>2920</v>
      </c>
      <c r="D8899" s="149" t="s">
        <v>14445</v>
      </c>
      <c r="E8899" s="149">
        <f t="shared" si="139"/>
        <v>50100432</v>
      </c>
      <c r="F8899" s="149" t="s">
        <v>16635</v>
      </c>
      <c r="G8899" s="149" t="s">
        <v>8942</v>
      </c>
      <c r="H8899" s="149" t="s">
        <v>14416</v>
      </c>
      <c r="I8899" s="149" t="s">
        <v>14446</v>
      </c>
    </row>
    <row r="8900" spans="1:9" x14ac:dyDescent="0.2">
      <c r="A8900" s="149" t="s">
        <v>2920</v>
      </c>
      <c r="D8900" s="149" t="s">
        <v>14447</v>
      </c>
      <c r="E8900" s="149">
        <f t="shared" si="139"/>
        <v>50100433</v>
      </c>
      <c r="F8900" s="149" t="s">
        <v>16635</v>
      </c>
      <c r="G8900" s="149" t="s">
        <v>8942</v>
      </c>
      <c r="H8900" s="149" t="s">
        <v>14416</v>
      </c>
      <c r="I8900" s="149" t="s">
        <v>14448</v>
      </c>
    </row>
    <row r="8901" spans="1:9" x14ac:dyDescent="0.2">
      <c r="A8901" s="149" t="s">
        <v>2920</v>
      </c>
      <c r="D8901" s="149" t="s">
        <v>14449</v>
      </c>
      <c r="E8901" s="149">
        <f t="shared" si="139"/>
        <v>50100505</v>
      </c>
      <c r="F8901" s="149" t="s">
        <v>16635</v>
      </c>
      <c r="G8901" s="149" t="s">
        <v>8942</v>
      </c>
      <c r="H8901" s="149" t="s">
        <v>14450</v>
      </c>
      <c r="I8901" s="149" t="s">
        <v>14451</v>
      </c>
    </row>
    <row r="8902" spans="1:9" x14ac:dyDescent="0.2">
      <c r="A8902" s="149" t="s">
        <v>2920</v>
      </c>
      <c r="D8902" s="149" t="s">
        <v>14452</v>
      </c>
      <c r="E8902" s="149">
        <f t="shared" si="139"/>
        <v>50100506</v>
      </c>
      <c r="F8902" s="149" t="s">
        <v>16635</v>
      </c>
      <c r="G8902" s="149" t="s">
        <v>8942</v>
      </c>
      <c r="H8902" s="149" t="s">
        <v>14450</v>
      </c>
      <c r="I8902" s="149" t="s">
        <v>14453</v>
      </c>
    </row>
    <row r="8903" spans="1:9" x14ac:dyDescent="0.2">
      <c r="A8903" s="149" t="s">
        <v>2920</v>
      </c>
      <c r="D8903" s="149" t="s">
        <v>14454</v>
      </c>
      <c r="E8903" s="149">
        <f t="shared" si="139"/>
        <v>50100507</v>
      </c>
      <c r="F8903" s="149" t="s">
        <v>16635</v>
      </c>
      <c r="G8903" s="149" t="s">
        <v>8942</v>
      </c>
      <c r="H8903" s="149" t="s">
        <v>14450</v>
      </c>
      <c r="I8903" s="149" t="s">
        <v>14455</v>
      </c>
    </row>
    <row r="8904" spans="1:9" x14ac:dyDescent="0.2">
      <c r="A8904" s="149" t="s">
        <v>2920</v>
      </c>
      <c r="D8904" s="149" t="s">
        <v>14456</v>
      </c>
      <c r="E8904" s="149">
        <f t="shared" si="139"/>
        <v>50100508</v>
      </c>
      <c r="F8904" s="149" t="s">
        <v>16635</v>
      </c>
      <c r="G8904" s="149" t="s">
        <v>8942</v>
      </c>
      <c r="H8904" s="149" t="s">
        <v>14450</v>
      </c>
      <c r="I8904" s="149" t="s">
        <v>14457</v>
      </c>
    </row>
    <row r="8905" spans="1:9" x14ac:dyDescent="0.2">
      <c r="A8905" s="149" t="s">
        <v>2920</v>
      </c>
      <c r="D8905" s="149" t="s">
        <v>14458</v>
      </c>
      <c r="E8905" s="149">
        <f t="shared" si="139"/>
        <v>50100510</v>
      </c>
      <c r="F8905" s="149" t="s">
        <v>16635</v>
      </c>
      <c r="G8905" s="149" t="s">
        <v>8942</v>
      </c>
      <c r="H8905" s="149" t="s">
        <v>14450</v>
      </c>
      <c r="I8905" s="149" t="s">
        <v>14459</v>
      </c>
    </row>
    <row r="8906" spans="1:9" x14ac:dyDescent="0.2">
      <c r="A8906" s="149" t="s">
        <v>2920</v>
      </c>
      <c r="D8906" s="149" t="s">
        <v>14460</v>
      </c>
      <c r="E8906" s="149">
        <f t="shared" si="139"/>
        <v>50100511</v>
      </c>
      <c r="F8906" s="149" t="s">
        <v>16635</v>
      </c>
      <c r="G8906" s="149" t="s">
        <v>8942</v>
      </c>
      <c r="H8906" s="149" t="s">
        <v>14450</v>
      </c>
      <c r="I8906" s="149" t="s">
        <v>14461</v>
      </c>
    </row>
    <row r="8907" spans="1:9" x14ac:dyDescent="0.2">
      <c r="A8907" s="149" t="s">
        <v>2920</v>
      </c>
      <c r="D8907" s="149" t="s">
        <v>14462</v>
      </c>
      <c r="E8907" s="149">
        <f t="shared" si="139"/>
        <v>50100512</v>
      </c>
      <c r="F8907" s="149" t="s">
        <v>16635</v>
      </c>
      <c r="G8907" s="149" t="s">
        <v>8942</v>
      </c>
      <c r="H8907" s="149" t="s">
        <v>14450</v>
      </c>
      <c r="I8907" s="149" t="s">
        <v>14463</v>
      </c>
    </row>
    <row r="8908" spans="1:9" x14ac:dyDescent="0.2">
      <c r="A8908" s="149" t="s">
        <v>2920</v>
      </c>
      <c r="D8908" s="149" t="s">
        <v>14464</v>
      </c>
      <c r="E8908" s="149">
        <f t="shared" si="139"/>
        <v>50100515</v>
      </c>
      <c r="F8908" s="149" t="s">
        <v>16635</v>
      </c>
      <c r="G8908" s="149" t="s">
        <v>8942</v>
      </c>
      <c r="H8908" s="149" t="s">
        <v>14450</v>
      </c>
      <c r="I8908" s="149" t="s">
        <v>14465</v>
      </c>
    </row>
    <row r="8909" spans="1:9" x14ac:dyDescent="0.2">
      <c r="A8909" s="149" t="s">
        <v>2920</v>
      </c>
      <c r="D8909" s="149" t="s">
        <v>14466</v>
      </c>
      <c r="E8909" s="149">
        <f t="shared" si="139"/>
        <v>50100516</v>
      </c>
      <c r="F8909" s="149" t="s">
        <v>16635</v>
      </c>
      <c r="G8909" s="149" t="s">
        <v>8942</v>
      </c>
      <c r="H8909" s="149" t="s">
        <v>14450</v>
      </c>
      <c r="I8909" s="149" t="s">
        <v>14467</v>
      </c>
    </row>
    <row r="8910" spans="1:9" x14ac:dyDescent="0.2">
      <c r="A8910" s="149" t="s">
        <v>2920</v>
      </c>
      <c r="D8910" s="149" t="s">
        <v>14468</v>
      </c>
      <c r="E8910" s="149">
        <f t="shared" si="139"/>
        <v>50100517</v>
      </c>
      <c r="F8910" s="149" t="s">
        <v>16635</v>
      </c>
      <c r="G8910" s="149" t="s">
        <v>8942</v>
      </c>
      <c r="H8910" s="149" t="s">
        <v>14450</v>
      </c>
      <c r="I8910" s="149" t="s">
        <v>14469</v>
      </c>
    </row>
    <row r="8911" spans="1:9" x14ac:dyDescent="0.2">
      <c r="A8911" s="149" t="s">
        <v>2920</v>
      </c>
      <c r="D8911" s="149" t="s">
        <v>14470</v>
      </c>
      <c r="E8911" s="149">
        <f t="shared" si="139"/>
        <v>50100518</v>
      </c>
      <c r="F8911" s="149" t="s">
        <v>16635</v>
      </c>
      <c r="G8911" s="149" t="s">
        <v>8942</v>
      </c>
      <c r="H8911" s="149" t="s">
        <v>14450</v>
      </c>
      <c r="I8911" s="149" t="s">
        <v>15366</v>
      </c>
    </row>
    <row r="8912" spans="1:9" x14ac:dyDescent="0.2">
      <c r="A8912" s="149" t="s">
        <v>2920</v>
      </c>
      <c r="D8912" s="149" t="s">
        <v>15367</v>
      </c>
      <c r="E8912" s="149">
        <f t="shared" si="139"/>
        <v>50100519</v>
      </c>
      <c r="F8912" s="149" t="s">
        <v>16635</v>
      </c>
      <c r="G8912" s="149" t="s">
        <v>8942</v>
      </c>
      <c r="H8912" s="149" t="s">
        <v>14450</v>
      </c>
      <c r="I8912" s="149" t="s">
        <v>15368</v>
      </c>
    </row>
    <row r="8913" spans="1:9" x14ac:dyDescent="0.2">
      <c r="A8913" s="149" t="s">
        <v>2920</v>
      </c>
      <c r="D8913" s="149" t="s">
        <v>15369</v>
      </c>
      <c r="E8913" s="149">
        <f t="shared" si="139"/>
        <v>50100520</v>
      </c>
      <c r="F8913" s="149" t="s">
        <v>16635</v>
      </c>
      <c r="G8913" s="149" t="s">
        <v>8942</v>
      </c>
      <c r="H8913" s="149" t="s">
        <v>14450</v>
      </c>
      <c r="I8913" s="149" t="s">
        <v>15370</v>
      </c>
    </row>
    <row r="8914" spans="1:9" x14ac:dyDescent="0.2">
      <c r="A8914" s="149" t="s">
        <v>2920</v>
      </c>
      <c r="D8914" s="149" t="s">
        <v>15371</v>
      </c>
      <c r="E8914" s="149">
        <f t="shared" si="139"/>
        <v>50100601</v>
      </c>
      <c r="F8914" s="149" t="s">
        <v>16635</v>
      </c>
      <c r="G8914" s="149" t="s">
        <v>8942</v>
      </c>
      <c r="H8914" s="149" t="s">
        <v>15372</v>
      </c>
      <c r="I8914" s="149" t="s">
        <v>15373</v>
      </c>
    </row>
    <row r="8915" spans="1:9" x14ac:dyDescent="0.2">
      <c r="A8915" s="149" t="s">
        <v>2920</v>
      </c>
      <c r="D8915" s="149" t="s">
        <v>15374</v>
      </c>
      <c r="E8915" s="149">
        <f t="shared" si="139"/>
        <v>50100602</v>
      </c>
      <c r="F8915" s="149" t="s">
        <v>16635</v>
      </c>
      <c r="G8915" s="149" t="s">
        <v>8942</v>
      </c>
      <c r="H8915" s="149" t="s">
        <v>15372</v>
      </c>
      <c r="I8915" s="149" t="s">
        <v>15375</v>
      </c>
    </row>
    <row r="8916" spans="1:9" x14ac:dyDescent="0.2">
      <c r="A8916" s="149" t="s">
        <v>2920</v>
      </c>
      <c r="D8916" s="149" t="s">
        <v>15376</v>
      </c>
      <c r="E8916" s="149">
        <f t="shared" si="139"/>
        <v>50100603</v>
      </c>
      <c r="F8916" s="149" t="s">
        <v>16635</v>
      </c>
      <c r="G8916" s="149" t="s">
        <v>8942</v>
      </c>
      <c r="H8916" s="149" t="s">
        <v>15372</v>
      </c>
      <c r="I8916" s="149" t="s">
        <v>15377</v>
      </c>
    </row>
    <row r="8917" spans="1:9" x14ac:dyDescent="0.2">
      <c r="A8917" s="149" t="s">
        <v>2920</v>
      </c>
      <c r="D8917" s="149" t="s">
        <v>15378</v>
      </c>
      <c r="E8917" s="149">
        <f t="shared" si="139"/>
        <v>50100604</v>
      </c>
      <c r="F8917" s="149" t="s">
        <v>16635</v>
      </c>
      <c r="G8917" s="149" t="s">
        <v>8942</v>
      </c>
      <c r="H8917" s="149" t="s">
        <v>15372</v>
      </c>
      <c r="I8917" s="149" t="s">
        <v>15379</v>
      </c>
    </row>
    <row r="8918" spans="1:9" x14ac:dyDescent="0.2">
      <c r="A8918" s="149" t="s">
        <v>2920</v>
      </c>
      <c r="D8918" s="149" t="s">
        <v>15380</v>
      </c>
      <c r="E8918" s="149">
        <f t="shared" si="139"/>
        <v>50100701</v>
      </c>
      <c r="F8918" s="149" t="s">
        <v>16635</v>
      </c>
      <c r="G8918" s="149" t="s">
        <v>8942</v>
      </c>
      <c r="H8918" s="149" t="s">
        <v>12970</v>
      </c>
      <c r="I8918" s="149" t="s">
        <v>46</v>
      </c>
    </row>
    <row r="8919" spans="1:9" x14ac:dyDescent="0.2">
      <c r="A8919" s="149" t="s">
        <v>2920</v>
      </c>
      <c r="D8919" s="149" t="s">
        <v>12971</v>
      </c>
      <c r="E8919" s="149">
        <f t="shared" si="139"/>
        <v>50100702</v>
      </c>
      <c r="F8919" s="149" t="s">
        <v>16635</v>
      </c>
      <c r="G8919" s="149" t="s">
        <v>8942</v>
      </c>
      <c r="H8919" s="149" t="s">
        <v>12970</v>
      </c>
      <c r="I8919" s="149" t="s">
        <v>12972</v>
      </c>
    </row>
    <row r="8920" spans="1:9" x14ac:dyDescent="0.2">
      <c r="A8920" s="149" t="s">
        <v>2920</v>
      </c>
      <c r="D8920" s="149" t="s">
        <v>12973</v>
      </c>
      <c r="E8920" s="149">
        <f t="shared" si="139"/>
        <v>50100703</v>
      </c>
      <c r="F8920" s="149" t="s">
        <v>16635</v>
      </c>
      <c r="G8920" s="149" t="s">
        <v>8942</v>
      </c>
      <c r="H8920" s="149" t="s">
        <v>12970</v>
      </c>
      <c r="I8920" s="149" t="s">
        <v>12974</v>
      </c>
    </row>
    <row r="8921" spans="1:9" x14ac:dyDescent="0.2">
      <c r="A8921" s="149" t="s">
        <v>2920</v>
      </c>
      <c r="D8921" s="149" t="s">
        <v>12975</v>
      </c>
      <c r="E8921" s="149">
        <f t="shared" si="139"/>
        <v>50100704</v>
      </c>
      <c r="F8921" s="149" t="s">
        <v>16635</v>
      </c>
      <c r="G8921" s="149" t="s">
        <v>8942</v>
      </c>
      <c r="H8921" s="149" t="s">
        <v>12970</v>
      </c>
      <c r="I8921" s="149" t="s">
        <v>12976</v>
      </c>
    </row>
    <row r="8922" spans="1:9" x14ac:dyDescent="0.2">
      <c r="A8922" s="149" t="s">
        <v>2920</v>
      </c>
      <c r="D8922" s="149" t="s">
        <v>12977</v>
      </c>
      <c r="E8922" s="149">
        <f t="shared" si="139"/>
        <v>50100707</v>
      </c>
      <c r="F8922" s="149" t="s">
        <v>16635</v>
      </c>
      <c r="G8922" s="149" t="s">
        <v>8942</v>
      </c>
      <c r="H8922" s="149" t="s">
        <v>12970</v>
      </c>
      <c r="I8922" s="149" t="s">
        <v>12978</v>
      </c>
    </row>
    <row r="8923" spans="1:9" x14ac:dyDescent="0.2">
      <c r="A8923" s="149" t="s">
        <v>2920</v>
      </c>
      <c r="D8923" s="149" t="s">
        <v>12979</v>
      </c>
      <c r="E8923" s="149">
        <f t="shared" si="139"/>
        <v>50100708</v>
      </c>
      <c r="F8923" s="149" t="s">
        <v>16635</v>
      </c>
      <c r="G8923" s="149" t="s">
        <v>8942</v>
      </c>
      <c r="H8923" s="149" t="s">
        <v>12970</v>
      </c>
      <c r="I8923" s="149" t="s">
        <v>12980</v>
      </c>
    </row>
    <row r="8924" spans="1:9" x14ac:dyDescent="0.2">
      <c r="A8924" s="149" t="s">
        <v>2920</v>
      </c>
      <c r="D8924" s="149" t="s">
        <v>12981</v>
      </c>
      <c r="E8924" s="149">
        <f t="shared" si="139"/>
        <v>50100710</v>
      </c>
      <c r="F8924" s="149" t="s">
        <v>16635</v>
      </c>
      <c r="G8924" s="149" t="s">
        <v>8942</v>
      </c>
      <c r="H8924" s="149" t="s">
        <v>12970</v>
      </c>
      <c r="I8924" s="149" t="s">
        <v>12982</v>
      </c>
    </row>
    <row r="8925" spans="1:9" x14ac:dyDescent="0.2">
      <c r="A8925" s="149" t="s">
        <v>2920</v>
      </c>
      <c r="D8925" s="149" t="s">
        <v>12983</v>
      </c>
      <c r="E8925" s="149">
        <f t="shared" si="139"/>
        <v>50100715</v>
      </c>
      <c r="F8925" s="149" t="s">
        <v>16635</v>
      </c>
      <c r="G8925" s="149" t="s">
        <v>8942</v>
      </c>
      <c r="H8925" s="149" t="s">
        <v>12970</v>
      </c>
      <c r="I8925" s="149" t="s">
        <v>12984</v>
      </c>
    </row>
    <row r="8926" spans="1:9" x14ac:dyDescent="0.2">
      <c r="A8926" s="149" t="s">
        <v>2920</v>
      </c>
      <c r="D8926" s="149" t="s">
        <v>12985</v>
      </c>
      <c r="E8926" s="149">
        <f t="shared" si="139"/>
        <v>50100719</v>
      </c>
      <c r="F8926" s="149" t="s">
        <v>16635</v>
      </c>
      <c r="G8926" s="149" t="s">
        <v>8942</v>
      </c>
      <c r="H8926" s="149" t="s">
        <v>12970</v>
      </c>
      <c r="I8926" s="149" t="s">
        <v>12986</v>
      </c>
    </row>
    <row r="8927" spans="1:9" x14ac:dyDescent="0.2">
      <c r="A8927" s="149" t="s">
        <v>2920</v>
      </c>
      <c r="D8927" s="149" t="s">
        <v>12987</v>
      </c>
      <c r="E8927" s="149">
        <f t="shared" si="139"/>
        <v>50100720</v>
      </c>
      <c r="F8927" s="149" t="s">
        <v>16635</v>
      </c>
      <c r="G8927" s="149" t="s">
        <v>8942</v>
      </c>
      <c r="H8927" s="149" t="s">
        <v>12970</v>
      </c>
      <c r="I8927" s="149" t="s">
        <v>12988</v>
      </c>
    </row>
    <row r="8928" spans="1:9" x14ac:dyDescent="0.2">
      <c r="A8928" s="149" t="s">
        <v>2920</v>
      </c>
      <c r="D8928" s="149" t="s">
        <v>12989</v>
      </c>
      <c r="E8928" s="149">
        <f t="shared" si="139"/>
        <v>50100731</v>
      </c>
      <c r="F8928" s="149" t="s">
        <v>16635</v>
      </c>
      <c r="G8928" s="149" t="s">
        <v>8942</v>
      </c>
      <c r="H8928" s="149" t="s">
        <v>12970</v>
      </c>
      <c r="I8928" s="149" t="s">
        <v>12990</v>
      </c>
    </row>
    <row r="8929" spans="1:9" x14ac:dyDescent="0.2">
      <c r="A8929" s="149" t="s">
        <v>2920</v>
      </c>
      <c r="D8929" s="149" t="s">
        <v>12991</v>
      </c>
      <c r="E8929" s="149">
        <f t="shared" si="139"/>
        <v>50100732</v>
      </c>
      <c r="F8929" s="149" t="s">
        <v>16635</v>
      </c>
      <c r="G8929" s="149" t="s">
        <v>8942</v>
      </c>
      <c r="H8929" s="149" t="s">
        <v>12970</v>
      </c>
      <c r="I8929" s="149" t="s">
        <v>12992</v>
      </c>
    </row>
    <row r="8930" spans="1:9" x14ac:dyDescent="0.2">
      <c r="A8930" s="149" t="s">
        <v>2920</v>
      </c>
      <c r="D8930" s="149" t="s">
        <v>12993</v>
      </c>
      <c r="E8930" s="149">
        <f t="shared" si="139"/>
        <v>50100733</v>
      </c>
      <c r="F8930" s="149" t="s">
        <v>16635</v>
      </c>
      <c r="G8930" s="149" t="s">
        <v>8942</v>
      </c>
      <c r="H8930" s="149" t="s">
        <v>12970</v>
      </c>
      <c r="I8930" s="149" t="s">
        <v>12994</v>
      </c>
    </row>
    <row r="8931" spans="1:9" x14ac:dyDescent="0.2">
      <c r="A8931" s="149" t="s">
        <v>2920</v>
      </c>
      <c r="D8931" s="149" t="s">
        <v>12995</v>
      </c>
      <c r="E8931" s="149">
        <f t="shared" si="139"/>
        <v>50100734</v>
      </c>
      <c r="F8931" s="149" t="s">
        <v>16635</v>
      </c>
      <c r="G8931" s="149" t="s">
        <v>8942</v>
      </c>
      <c r="H8931" s="149" t="s">
        <v>12970</v>
      </c>
      <c r="I8931" s="149" t="s">
        <v>12996</v>
      </c>
    </row>
    <row r="8932" spans="1:9" x14ac:dyDescent="0.2">
      <c r="A8932" s="149" t="s">
        <v>2920</v>
      </c>
      <c r="D8932" s="149" t="s">
        <v>12617</v>
      </c>
      <c r="E8932" s="149">
        <f t="shared" si="139"/>
        <v>50100740</v>
      </c>
      <c r="F8932" s="149" t="s">
        <v>16635</v>
      </c>
      <c r="G8932" s="149" t="s">
        <v>8942</v>
      </c>
      <c r="H8932" s="149" t="s">
        <v>12970</v>
      </c>
      <c r="I8932" s="149" t="s">
        <v>12618</v>
      </c>
    </row>
    <row r="8933" spans="1:9" x14ac:dyDescent="0.2">
      <c r="A8933" s="149" t="s">
        <v>2920</v>
      </c>
      <c r="D8933" s="149" t="s">
        <v>12619</v>
      </c>
      <c r="E8933" s="149">
        <f t="shared" si="139"/>
        <v>50100750</v>
      </c>
      <c r="F8933" s="149" t="s">
        <v>16635</v>
      </c>
      <c r="G8933" s="149" t="s">
        <v>8942</v>
      </c>
      <c r="H8933" s="149" t="s">
        <v>12970</v>
      </c>
      <c r="I8933" s="149" t="s">
        <v>12620</v>
      </c>
    </row>
    <row r="8934" spans="1:9" x14ac:dyDescent="0.2">
      <c r="A8934" s="149" t="s">
        <v>2920</v>
      </c>
      <c r="D8934" s="149" t="s">
        <v>12621</v>
      </c>
      <c r="E8934" s="149">
        <f t="shared" si="139"/>
        <v>50100760</v>
      </c>
      <c r="F8934" s="149" t="s">
        <v>16635</v>
      </c>
      <c r="G8934" s="149" t="s">
        <v>8942</v>
      </c>
      <c r="H8934" s="149" t="s">
        <v>12970</v>
      </c>
      <c r="I8934" s="149" t="s">
        <v>12622</v>
      </c>
    </row>
    <row r="8935" spans="1:9" x14ac:dyDescent="0.2">
      <c r="A8935" s="149" t="s">
        <v>2920</v>
      </c>
      <c r="D8935" s="149" t="s">
        <v>12623</v>
      </c>
      <c r="E8935" s="149">
        <f t="shared" si="139"/>
        <v>50100761</v>
      </c>
      <c r="F8935" s="149" t="s">
        <v>16635</v>
      </c>
      <c r="G8935" s="149" t="s">
        <v>8942</v>
      </c>
      <c r="H8935" s="149" t="s">
        <v>12970</v>
      </c>
      <c r="I8935" s="149" t="s">
        <v>12624</v>
      </c>
    </row>
    <row r="8936" spans="1:9" x14ac:dyDescent="0.2">
      <c r="A8936" s="149" t="s">
        <v>2920</v>
      </c>
      <c r="D8936" s="149" t="s">
        <v>12625</v>
      </c>
      <c r="E8936" s="149">
        <f t="shared" si="139"/>
        <v>50100765</v>
      </c>
      <c r="F8936" s="149" t="s">
        <v>16635</v>
      </c>
      <c r="G8936" s="149" t="s">
        <v>8942</v>
      </c>
      <c r="H8936" s="149" t="s">
        <v>12970</v>
      </c>
      <c r="I8936" s="149" t="s">
        <v>12626</v>
      </c>
    </row>
    <row r="8937" spans="1:9" x14ac:dyDescent="0.2">
      <c r="A8937" s="149" t="s">
        <v>2920</v>
      </c>
      <c r="D8937" s="149" t="s">
        <v>12627</v>
      </c>
      <c r="E8937" s="149">
        <f t="shared" si="139"/>
        <v>50100769</v>
      </c>
      <c r="F8937" s="149" t="s">
        <v>16635</v>
      </c>
      <c r="G8937" s="149" t="s">
        <v>8942</v>
      </c>
      <c r="H8937" s="149" t="s">
        <v>12970</v>
      </c>
      <c r="I8937" s="149" t="s">
        <v>12628</v>
      </c>
    </row>
    <row r="8938" spans="1:9" x14ac:dyDescent="0.2">
      <c r="A8938" s="149" t="s">
        <v>2920</v>
      </c>
      <c r="D8938" s="149" t="s">
        <v>12629</v>
      </c>
      <c r="E8938" s="149">
        <f t="shared" si="139"/>
        <v>50100771</v>
      </c>
      <c r="F8938" s="149" t="s">
        <v>16635</v>
      </c>
      <c r="G8938" s="149" t="s">
        <v>8942</v>
      </c>
      <c r="H8938" s="149" t="s">
        <v>12970</v>
      </c>
      <c r="I8938" s="149" t="s">
        <v>12630</v>
      </c>
    </row>
    <row r="8939" spans="1:9" x14ac:dyDescent="0.2">
      <c r="A8939" s="149" t="s">
        <v>2920</v>
      </c>
      <c r="D8939" s="149" t="s">
        <v>12631</v>
      </c>
      <c r="E8939" s="149">
        <f t="shared" si="139"/>
        <v>50100772</v>
      </c>
      <c r="F8939" s="149" t="s">
        <v>16635</v>
      </c>
      <c r="G8939" s="149" t="s">
        <v>8942</v>
      </c>
      <c r="H8939" s="149" t="s">
        <v>12970</v>
      </c>
      <c r="I8939" s="149" t="s">
        <v>12632</v>
      </c>
    </row>
    <row r="8940" spans="1:9" x14ac:dyDescent="0.2">
      <c r="A8940" s="149" t="s">
        <v>2920</v>
      </c>
      <c r="D8940" s="149" t="s">
        <v>12633</v>
      </c>
      <c r="E8940" s="149">
        <f t="shared" si="139"/>
        <v>50100781</v>
      </c>
      <c r="F8940" s="149" t="s">
        <v>16635</v>
      </c>
      <c r="G8940" s="149" t="s">
        <v>8942</v>
      </c>
      <c r="H8940" s="149" t="s">
        <v>12970</v>
      </c>
      <c r="I8940" s="149" t="s">
        <v>12634</v>
      </c>
    </row>
    <row r="8941" spans="1:9" x14ac:dyDescent="0.2">
      <c r="A8941" s="149" t="s">
        <v>2920</v>
      </c>
      <c r="D8941" s="149" t="s">
        <v>12635</v>
      </c>
      <c r="E8941" s="149">
        <f t="shared" si="139"/>
        <v>50100789</v>
      </c>
      <c r="F8941" s="149" t="s">
        <v>16635</v>
      </c>
      <c r="G8941" s="149" t="s">
        <v>8942</v>
      </c>
      <c r="H8941" s="149" t="s">
        <v>12970</v>
      </c>
      <c r="I8941" s="149" t="s">
        <v>12636</v>
      </c>
    </row>
    <row r="8942" spans="1:9" x14ac:dyDescent="0.2">
      <c r="A8942" s="149" t="s">
        <v>2920</v>
      </c>
      <c r="D8942" s="149" t="s">
        <v>12637</v>
      </c>
      <c r="E8942" s="149">
        <f t="shared" si="139"/>
        <v>50100791</v>
      </c>
      <c r="F8942" s="149" t="s">
        <v>16635</v>
      </c>
      <c r="G8942" s="149" t="s">
        <v>8942</v>
      </c>
      <c r="H8942" s="149" t="s">
        <v>12970</v>
      </c>
      <c r="I8942" s="149" t="s">
        <v>12638</v>
      </c>
    </row>
    <row r="8943" spans="1:9" x14ac:dyDescent="0.2">
      <c r="A8943" s="149" t="s">
        <v>2920</v>
      </c>
      <c r="D8943" s="149" t="s">
        <v>12639</v>
      </c>
      <c r="E8943" s="149">
        <f t="shared" si="139"/>
        <v>50100792</v>
      </c>
      <c r="F8943" s="149" t="s">
        <v>16635</v>
      </c>
      <c r="G8943" s="149" t="s">
        <v>8942</v>
      </c>
      <c r="H8943" s="149" t="s">
        <v>12970</v>
      </c>
      <c r="I8943" s="149" t="s">
        <v>12640</v>
      </c>
    </row>
    <row r="8944" spans="1:9" x14ac:dyDescent="0.2">
      <c r="A8944" s="149" t="s">
        <v>2920</v>
      </c>
      <c r="D8944" s="149" t="s">
        <v>12641</v>
      </c>
      <c r="E8944" s="149">
        <f t="shared" si="139"/>
        <v>50100793</v>
      </c>
      <c r="F8944" s="149" t="s">
        <v>16635</v>
      </c>
      <c r="G8944" s="149" t="s">
        <v>8942</v>
      </c>
      <c r="H8944" s="149" t="s">
        <v>12970</v>
      </c>
      <c r="I8944" s="149" t="s">
        <v>12642</v>
      </c>
    </row>
    <row r="8945" spans="1:9" x14ac:dyDescent="0.2">
      <c r="A8945" s="149" t="s">
        <v>2920</v>
      </c>
      <c r="D8945" s="149" t="s">
        <v>12643</v>
      </c>
      <c r="E8945" s="149">
        <f t="shared" si="139"/>
        <v>50100795</v>
      </c>
      <c r="F8945" s="149" t="s">
        <v>16635</v>
      </c>
      <c r="G8945" s="149" t="s">
        <v>8942</v>
      </c>
      <c r="H8945" s="149" t="s">
        <v>12970</v>
      </c>
      <c r="I8945" s="149" t="s">
        <v>12644</v>
      </c>
    </row>
    <row r="8946" spans="1:9" x14ac:dyDescent="0.2">
      <c r="A8946" s="149" t="s">
        <v>2920</v>
      </c>
      <c r="D8946" s="149" t="s">
        <v>12645</v>
      </c>
      <c r="E8946" s="149">
        <f t="shared" si="139"/>
        <v>50100799</v>
      </c>
      <c r="F8946" s="149" t="s">
        <v>16635</v>
      </c>
      <c r="G8946" s="149" t="s">
        <v>8942</v>
      </c>
      <c r="H8946" s="149" t="s">
        <v>12970</v>
      </c>
      <c r="I8946" s="149" t="s">
        <v>6243</v>
      </c>
    </row>
    <row r="8947" spans="1:9" x14ac:dyDescent="0.2">
      <c r="A8947" s="149" t="s">
        <v>2920</v>
      </c>
      <c r="D8947" s="149" t="s">
        <v>12646</v>
      </c>
      <c r="E8947" s="149">
        <f t="shared" si="139"/>
        <v>50180001</v>
      </c>
      <c r="F8947" s="149" t="s">
        <v>16635</v>
      </c>
      <c r="G8947" s="149" t="s">
        <v>8942</v>
      </c>
      <c r="H8947" s="149" t="s">
        <v>3301</v>
      </c>
      <c r="I8947" s="149" t="s">
        <v>3301</v>
      </c>
    </row>
    <row r="8948" spans="1:9" x14ac:dyDescent="0.2">
      <c r="A8948" s="149" t="s">
        <v>2920</v>
      </c>
      <c r="D8948" s="149" t="s">
        <v>12647</v>
      </c>
      <c r="E8948" s="149">
        <f t="shared" si="139"/>
        <v>50182001</v>
      </c>
      <c r="F8948" s="149" t="s">
        <v>16635</v>
      </c>
      <c r="G8948" s="149" t="s">
        <v>8942</v>
      </c>
      <c r="H8948" s="149" t="s">
        <v>3303</v>
      </c>
      <c r="I8948" s="149" t="s">
        <v>3304</v>
      </c>
    </row>
    <row r="8949" spans="1:9" x14ac:dyDescent="0.2">
      <c r="A8949" s="149" t="s">
        <v>2920</v>
      </c>
      <c r="D8949" s="149" t="s">
        <v>12648</v>
      </c>
      <c r="E8949" s="149">
        <f t="shared" si="139"/>
        <v>50182002</v>
      </c>
      <c r="F8949" s="149" t="s">
        <v>16635</v>
      </c>
      <c r="G8949" s="149" t="s">
        <v>8942</v>
      </c>
      <c r="H8949" s="149" t="s">
        <v>3303</v>
      </c>
      <c r="I8949" s="149" t="s">
        <v>3306</v>
      </c>
    </row>
    <row r="8950" spans="1:9" x14ac:dyDescent="0.2">
      <c r="A8950" s="149" t="s">
        <v>2920</v>
      </c>
      <c r="D8950" s="149" t="s">
        <v>12649</v>
      </c>
      <c r="E8950" s="149">
        <f t="shared" si="139"/>
        <v>50182599</v>
      </c>
      <c r="F8950" s="149" t="s">
        <v>16635</v>
      </c>
      <c r="G8950" s="149" t="s">
        <v>8942</v>
      </c>
      <c r="H8950" s="149" t="s">
        <v>3308</v>
      </c>
      <c r="I8950" s="149" t="s">
        <v>3309</v>
      </c>
    </row>
    <row r="8951" spans="1:9" x14ac:dyDescent="0.2">
      <c r="A8951" s="149" t="s">
        <v>2920</v>
      </c>
      <c r="D8951" s="149" t="s">
        <v>12650</v>
      </c>
      <c r="E8951" s="149">
        <f t="shared" si="139"/>
        <v>50190002</v>
      </c>
      <c r="F8951" s="149" t="s">
        <v>16635</v>
      </c>
      <c r="G8951" s="149" t="s">
        <v>8942</v>
      </c>
      <c r="H8951" s="149" t="s">
        <v>12651</v>
      </c>
      <c r="I8951" s="149" t="s">
        <v>687</v>
      </c>
    </row>
    <row r="8952" spans="1:9" x14ac:dyDescent="0.2">
      <c r="A8952" s="149" t="s">
        <v>2920</v>
      </c>
      <c r="D8952" s="149" t="s">
        <v>12652</v>
      </c>
      <c r="E8952" s="149">
        <f t="shared" si="139"/>
        <v>50190005</v>
      </c>
      <c r="F8952" s="149" t="s">
        <v>16635</v>
      </c>
      <c r="G8952" s="149" t="s">
        <v>8942</v>
      </c>
      <c r="H8952" s="149" t="s">
        <v>12651</v>
      </c>
      <c r="I8952" s="149" t="s">
        <v>1414</v>
      </c>
    </row>
    <row r="8953" spans="1:9" x14ac:dyDescent="0.2">
      <c r="A8953" s="149" t="s">
        <v>2920</v>
      </c>
      <c r="D8953" s="149" t="s">
        <v>12653</v>
      </c>
      <c r="E8953" s="149">
        <f t="shared" si="139"/>
        <v>50190006</v>
      </c>
      <c r="F8953" s="149" t="s">
        <v>16635</v>
      </c>
      <c r="G8953" s="149" t="s">
        <v>8942</v>
      </c>
      <c r="H8953" s="149" t="s">
        <v>12651</v>
      </c>
      <c r="I8953" s="149" t="s">
        <v>1423</v>
      </c>
    </row>
    <row r="8954" spans="1:9" x14ac:dyDescent="0.2">
      <c r="A8954" s="149" t="s">
        <v>2920</v>
      </c>
      <c r="D8954" s="149" t="s">
        <v>12654</v>
      </c>
      <c r="E8954" s="149">
        <f t="shared" si="139"/>
        <v>50190010</v>
      </c>
      <c r="F8954" s="149" t="s">
        <v>16635</v>
      </c>
      <c r="G8954" s="149" t="s">
        <v>8942</v>
      </c>
      <c r="H8954" s="149" t="s">
        <v>12651</v>
      </c>
      <c r="I8954" s="149" t="s">
        <v>1427</v>
      </c>
    </row>
    <row r="8955" spans="1:9" x14ac:dyDescent="0.2">
      <c r="A8955" s="149" t="s">
        <v>2920</v>
      </c>
      <c r="D8955" s="149" t="s">
        <v>12655</v>
      </c>
      <c r="E8955" s="149">
        <f t="shared" si="139"/>
        <v>50200101</v>
      </c>
      <c r="F8955" s="149" t="s">
        <v>16635</v>
      </c>
      <c r="G8955" s="149" t="s">
        <v>12656</v>
      </c>
      <c r="H8955" s="149" t="s">
        <v>12657</v>
      </c>
      <c r="I8955" s="149" t="s">
        <v>12658</v>
      </c>
    </row>
    <row r="8956" spans="1:9" x14ac:dyDescent="0.2">
      <c r="A8956" s="149" t="s">
        <v>2920</v>
      </c>
      <c r="D8956" s="149" t="s">
        <v>12659</v>
      </c>
      <c r="E8956" s="149">
        <f t="shared" si="139"/>
        <v>50200102</v>
      </c>
      <c r="F8956" s="149" t="s">
        <v>16635</v>
      </c>
      <c r="G8956" s="149" t="s">
        <v>12656</v>
      </c>
      <c r="H8956" s="149" t="s">
        <v>12657</v>
      </c>
      <c r="I8956" s="149" t="s">
        <v>12660</v>
      </c>
    </row>
    <row r="8957" spans="1:9" x14ac:dyDescent="0.2">
      <c r="A8957" s="149" t="s">
        <v>2920</v>
      </c>
      <c r="D8957" s="149" t="s">
        <v>12661</v>
      </c>
      <c r="E8957" s="149">
        <f t="shared" si="139"/>
        <v>50200103</v>
      </c>
      <c r="F8957" s="149" t="s">
        <v>16635</v>
      </c>
      <c r="G8957" s="149" t="s">
        <v>12656</v>
      </c>
      <c r="H8957" s="149" t="s">
        <v>12657</v>
      </c>
      <c r="I8957" s="149" t="s">
        <v>12662</v>
      </c>
    </row>
    <row r="8958" spans="1:9" x14ac:dyDescent="0.2">
      <c r="A8958" s="149" t="s">
        <v>2920</v>
      </c>
      <c r="D8958" s="149" t="s">
        <v>12663</v>
      </c>
      <c r="E8958" s="149">
        <f t="shared" si="139"/>
        <v>50200104</v>
      </c>
      <c r="F8958" s="149" t="s">
        <v>16635</v>
      </c>
      <c r="G8958" s="149" t="s">
        <v>12656</v>
      </c>
      <c r="H8958" s="149" t="s">
        <v>12657</v>
      </c>
      <c r="I8958" s="149" t="s">
        <v>14455</v>
      </c>
    </row>
    <row r="8959" spans="1:9" x14ac:dyDescent="0.2">
      <c r="A8959" s="149" t="s">
        <v>2920</v>
      </c>
      <c r="D8959" s="149" t="s">
        <v>12664</v>
      </c>
      <c r="E8959" s="149">
        <f t="shared" si="139"/>
        <v>50200105</v>
      </c>
      <c r="F8959" s="149" t="s">
        <v>16635</v>
      </c>
      <c r="G8959" s="149" t="s">
        <v>12656</v>
      </c>
      <c r="H8959" s="149" t="s">
        <v>12657</v>
      </c>
      <c r="I8959" s="149" t="s">
        <v>14457</v>
      </c>
    </row>
    <row r="8960" spans="1:9" x14ac:dyDescent="0.2">
      <c r="A8960" s="149" t="s">
        <v>2920</v>
      </c>
      <c r="D8960" s="149" t="s">
        <v>12665</v>
      </c>
      <c r="E8960" s="149">
        <f t="shared" si="139"/>
        <v>50200201</v>
      </c>
      <c r="F8960" s="149" t="s">
        <v>16635</v>
      </c>
      <c r="G8960" s="149" t="s">
        <v>12656</v>
      </c>
      <c r="H8960" s="149" t="s">
        <v>3836</v>
      </c>
      <c r="I8960" s="149" t="s">
        <v>1429</v>
      </c>
    </row>
    <row r="8961" spans="1:9" x14ac:dyDescent="0.2">
      <c r="A8961" s="149" t="s">
        <v>2920</v>
      </c>
      <c r="D8961" s="149" t="s">
        <v>12666</v>
      </c>
      <c r="E8961" s="149">
        <f t="shared" si="139"/>
        <v>50200202</v>
      </c>
      <c r="F8961" s="149" t="s">
        <v>16635</v>
      </c>
      <c r="G8961" s="149" t="s">
        <v>12656</v>
      </c>
      <c r="H8961" s="149" t="s">
        <v>3836</v>
      </c>
      <c r="I8961" s="149" t="s">
        <v>12667</v>
      </c>
    </row>
    <row r="8962" spans="1:9" x14ac:dyDescent="0.2">
      <c r="A8962" s="149" t="s">
        <v>2920</v>
      </c>
      <c r="D8962" s="149" t="s">
        <v>12668</v>
      </c>
      <c r="E8962" s="149">
        <f t="shared" ref="E8962:E9025" si="140">VALUE(D8962)</f>
        <v>50200203</v>
      </c>
      <c r="F8962" s="149" t="s">
        <v>16635</v>
      </c>
      <c r="G8962" s="149" t="s">
        <v>12656</v>
      </c>
      <c r="H8962" s="149" t="s">
        <v>3836</v>
      </c>
      <c r="I8962" s="149" t="s">
        <v>12669</v>
      </c>
    </row>
    <row r="8963" spans="1:9" x14ac:dyDescent="0.2">
      <c r="A8963" s="149" t="s">
        <v>2920</v>
      </c>
      <c r="D8963" s="149" t="s">
        <v>12670</v>
      </c>
      <c r="E8963" s="149">
        <f t="shared" si="140"/>
        <v>50200204</v>
      </c>
      <c r="F8963" s="149" t="s">
        <v>16635</v>
      </c>
      <c r="G8963" s="149" t="s">
        <v>12656</v>
      </c>
      <c r="H8963" s="149" t="s">
        <v>3836</v>
      </c>
      <c r="I8963" s="149" t="s">
        <v>16169</v>
      </c>
    </row>
    <row r="8964" spans="1:9" x14ac:dyDescent="0.2">
      <c r="A8964" s="149" t="s">
        <v>2920</v>
      </c>
      <c r="D8964" s="149" t="s">
        <v>16170</v>
      </c>
      <c r="E8964" s="149">
        <f t="shared" si="140"/>
        <v>50200205</v>
      </c>
      <c r="F8964" s="149" t="s">
        <v>16635</v>
      </c>
      <c r="G8964" s="149" t="s">
        <v>12656</v>
      </c>
      <c r="H8964" s="149" t="s">
        <v>3836</v>
      </c>
      <c r="I8964" s="149" t="s">
        <v>16171</v>
      </c>
    </row>
    <row r="8965" spans="1:9" x14ac:dyDescent="0.2">
      <c r="A8965" s="149" t="s">
        <v>2920</v>
      </c>
      <c r="D8965" s="149" t="s">
        <v>16172</v>
      </c>
      <c r="E8965" s="149">
        <f t="shared" si="140"/>
        <v>50200206</v>
      </c>
      <c r="F8965" s="149" t="s">
        <v>16635</v>
      </c>
      <c r="G8965" s="149" t="s">
        <v>12656</v>
      </c>
      <c r="H8965" s="149" t="s">
        <v>3836</v>
      </c>
      <c r="I8965" s="149" t="s">
        <v>16173</v>
      </c>
    </row>
    <row r="8966" spans="1:9" x14ac:dyDescent="0.2">
      <c r="A8966" s="149" t="s">
        <v>2920</v>
      </c>
      <c r="D8966" s="149" t="s">
        <v>16174</v>
      </c>
      <c r="E8966" s="149">
        <f t="shared" si="140"/>
        <v>50200207</v>
      </c>
      <c r="F8966" s="149" t="s">
        <v>16635</v>
      </c>
      <c r="G8966" s="149" t="s">
        <v>12656</v>
      </c>
      <c r="H8966" s="149" t="s">
        <v>3836</v>
      </c>
      <c r="I8966" s="149" t="s">
        <v>16175</v>
      </c>
    </row>
    <row r="8967" spans="1:9" x14ac:dyDescent="0.2">
      <c r="A8967" s="149" t="s">
        <v>2920</v>
      </c>
      <c r="D8967" s="149" t="s">
        <v>16176</v>
      </c>
      <c r="E8967" s="149">
        <f t="shared" si="140"/>
        <v>50200301</v>
      </c>
      <c r="F8967" s="149" t="s">
        <v>16635</v>
      </c>
      <c r="G8967" s="149" t="s">
        <v>12656</v>
      </c>
      <c r="H8967" s="149" t="s">
        <v>16177</v>
      </c>
      <c r="I8967" s="149" t="s">
        <v>16178</v>
      </c>
    </row>
    <row r="8968" spans="1:9" x14ac:dyDescent="0.2">
      <c r="A8968" s="149" t="s">
        <v>2920</v>
      </c>
      <c r="D8968" s="149" t="s">
        <v>16179</v>
      </c>
      <c r="E8968" s="149">
        <f t="shared" si="140"/>
        <v>50200302</v>
      </c>
      <c r="F8968" s="149" t="s">
        <v>16635</v>
      </c>
      <c r="G8968" s="149" t="s">
        <v>12656</v>
      </c>
      <c r="H8968" s="149" t="s">
        <v>16177</v>
      </c>
      <c r="I8968" s="149" t="s">
        <v>16180</v>
      </c>
    </row>
    <row r="8969" spans="1:9" x14ac:dyDescent="0.2">
      <c r="A8969" s="149" t="s">
        <v>2920</v>
      </c>
      <c r="D8969" s="149" t="s">
        <v>16181</v>
      </c>
      <c r="E8969" s="149">
        <f t="shared" si="140"/>
        <v>50200501</v>
      </c>
      <c r="F8969" s="149" t="s">
        <v>16635</v>
      </c>
      <c r="G8969" s="149" t="s">
        <v>12656</v>
      </c>
      <c r="H8969" s="149" t="s">
        <v>16182</v>
      </c>
      <c r="I8969" s="149" t="s">
        <v>16183</v>
      </c>
    </row>
    <row r="8970" spans="1:9" x14ac:dyDescent="0.2">
      <c r="A8970" s="149" t="s">
        <v>2920</v>
      </c>
      <c r="D8970" s="149" t="s">
        <v>16184</v>
      </c>
      <c r="E8970" s="149">
        <f t="shared" si="140"/>
        <v>50200502</v>
      </c>
      <c r="F8970" s="149" t="s">
        <v>16635</v>
      </c>
      <c r="G8970" s="149" t="s">
        <v>12656</v>
      </c>
      <c r="H8970" s="149" t="s">
        <v>16182</v>
      </c>
      <c r="I8970" s="149" t="s">
        <v>16185</v>
      </c>
    </row>
    <row r="8971" spans="1:9" x14ac:dyDescent="0.2">
      <c r="A8971" s="149" t="s">
        <v>2920</v>
      </c>
      <c r="D8971" s="149" t="s">
        <v>16186</v>
      </c>
      <c r="E8971" s="149">
        <f t="shared" si="140"/>
        <v>50200503</v>
      </c>
      <c r="F8971" s="149" t="s">
        <v>16635</v>
      </c>
      <c r="G8971" s="149" t="s">
        <v>12656</v>
      </c>
      <c r="H8971" s="149" t="s">
        <v>16182</v>
      </c>
      <c r="I8971" s="149" t="s">
        <v>16187</v>
      </c>
    </row>
    <row r="8972" spans="1:9" x14ac:dyDescent="0.2">
      <c r="A8972" s="149" t="s">
        <v>2920</v>
      </c>
      <c r="D8972" s="149" t="s">
        <v>16188</v>
      </c>
      <c r="E8972" s="149">
        <f t="shared" si="140"/>
        <v>50200504</v>
      </c>
      <c r="F8972" s="149" t="s">
        <v>16635</v>
      </c>
      <c r="G8972" s="149" t="s">
        <v>12656</v>
      </c>
      <c r="H8972" s="149" t="s">
        <v>16182</v>
      </c>
      <c r="I8972" s="149" t="s">
        <v>16189</v>
      </c>
    </row>
    <row r="8973" spans="1:9" x14ac:dyDescent="0.2">
      <c r="A8973" s="149" t="s">
        <v>2920</v>
      </c>
      <c r="D8973" s="149" t="s">
        <v>16190</v>
      </c>
      <c r="E8973" s="149">
        <f t="shared" si="140"/>
        <v>50200505</v>
      </c>
      <c r="F8973" s="149" t="s">
        <v>16635</v>
      </c>
      <c r="G8973" s="149" t="s">
        <v>12656</v>
      </c>
      <c r="H8973" s="149" t="s">
        <v>16182</v>
      </c>
      <c r="I8973" s="149" t="s">
        <v>14451</v>
      </c>
    </row>
    <row r="8974" spans="1:9" x14ac:dyDescent="0.2">
      <c r="A8974" s="149" t="s">
        <v>2920</v>
      </c>
      <c r="D8974" s="149" t="s">
        <v>16191</v>
      </c>
      <c r="E8974" s="149">
        <f t="shared" si="140"/>
        <v>50200506</v>
      </c>
      <c r="F8974" s="149" t="s">
        <v>16635</v>
      </c>
      <c r="G8974" s="149" t="s">
        <v>12656</v>
      </c>
      <c r="H8974" s="149" t="s">
        <v>16182</v>
      </c>
      <c r="I8974" s="149" t="s">
        <v>14453</v>
      </c>
    </row>
    <row r="8975" spans="1:9" x14ac:dyDescent="0.2">
      <c r="A8975" s="149" t="s">
        <v>2920</v>
      </c>
      <c r="D8975" s="149" t="s">
        <v>16192</v>
      </c>
      <c r="E8975" s="149">
        <f t="shared" si="140"/>
        <v>50200507</v>
      </c>
      <c r="F8975" s="149" t="s">
        <v>16635</v>
      </c>
      <c r="G8975" s="149" t="s">
        <v>12656</v>
      </c>
      <c r="H8975" s="149" t="s">
        <v>16182</v>
      </c>
      <c r="I8975" s="149" t="s">
        <v>16193</v>
      </c>
    </row>
    <row r="8976" spans="1:9" x14ac:dyDescent="0.2">
      <c r="A8976" s="149" t="s">
        <v>2920</v>
      </c>
      <c r="D8976" s="149" t="s">
        <v>16194</v>
      </c>
      <c r="E8976" s="149">
        <f t="shared" si="140"/>
        <v>50200515</v>
      </c>
      <c r="F8976" s="149" t="s">
        <v>16635</v>
      </c>
      <c r="G8976" s="149" t="s">
        <v>12656</v>
      </c>
      <c r="H8976" s="149" t="s">
        <v>16182</v>
      </c>
      <c r="I8976" s="149" t="s">
        <v>16195</v>
      </c>
    </row>
    <row r="8977" spans="1:9" x14ac:dyDescent="0.2">
      <c r="A8977" s="149" t="s">
        <v>2920</v>
      </c>
      <c r="D8977" s="149" t="s">
        <v>16196</v>
      </c>
      <c r="E8977" s="149">
        <f t="shared" si="140"/>
        <v>50200516</v>
      </c>
      <c r="F8977" s="149" t="s">
        <v>16635</v>
      </c>
      <c r="G8977" s="149" t="s">
        <v>12656</v>
      </c>
      <c r="H8977" s="149" t="s">
        <v>16182</v>
      </c>
      <c r="I8977" s="149" t="s">
        <v>16197</v>
      </c>
    </row>
    <row r="8978" spans="1:9" x14ac:dyDescent="0.2">
      <c r="A8978" s="149" t="s">
        <v>2920</v>
      </c>
      <c r="D8978" s="149" t="s">
        <v>16198</v>
      </c>
      <c r="E8978" s="149">
        <f t="shared" si="140"/>
        <v>50200517</v>
      </c>
      <c r="F8978" s="149" t="s">
        <v>16635</v>
      </c>
      <c r="G8978" s="149" t="s">
        <v>12656</v>
      </c>
      <c r="H8978" s="149" t="s">
        <v>16182</v>
      </c>
      <c r="I8978" s="149" t="s">
        <v>16199</v>
      </c>
    </row>
    <row r="8979" spans="1:9" x14ac:dyDescent="0.2">
      <c r="A8979" s="149" t="s">
        <v>2920</v>
      </c>
      <c r="D8979" s="149" t="s">
        <v>16200</v>
      </c>
      <c r="E8979" s="149">
        <f t="shared" si="140"/>
        <v>50200518</v>
      </c>
      <c r="F8979" s="149" t="s">
        <v>16635</v>
      </c>
      <c r="G8979" s="149" t="s">
        <v>12656</v>
      </c>
      <c r="H8979" s="149" t="s">
        <v>16182</v>
      </c>
      <c r="I8979" s="149" t="s">
        <v>15366</v>
      </c>
    </row>
    <row r="8980" spans="1:9" x14ac:dyDescent="0.2">
      <c r="A8980" s="149" t="s">
        <v>2920</v>
      </c>
      <c r="D8980" s="149" t="s">
        <v>16201</v>
      </c>
      <c r="E8980" s="149">
        <f t="shared" si="140"/>
        <v>50200519</v>
      </c>
      <c r="F8980" s="149" t="s">
        <v>16635</v>
      </c>
      <c r="G8980" s="149" t="s">
        <v>12656</v>
      </c>
      <c r="H8980" s="149" t="s">
        <v>16182</v>
      </c>
      <c r="I8980" s="149" t="s">
        <v>15368</v>
      </c>
    </row>
    <row r="8981" spans="1:9" x14ac:dyDescent="0.2">
      <c r="A8981" s="149" t="s">
        <v>2920</v>
      </c>
      <c r="D8981" s="149" t="s">
        <v>16202</v>
      </c>
      <c r="E8981" s="149">
        <f t="shared" si="140"/>
        <v>50200520</v>
      </c>
      <c r="F8981" s="149" t="s">
        <v>16635</v>
      </c>
      <c r="G8981" s="149" t="s">
        <v>12656</v>
      </c>
      <c r="H8981" s="149" t="s">
        <v>16182</v>
      </c>
      <c r="I8981" s="149" t="s">
        <v>15370</v>
      </c>
    </row>
    <row r="8982" spans="1:9" x14ac:dyDescent="0.2">
      <c r="A8982" s="149" t="s">
        <v>2920</v>
      </c>
      <c r="D8982" s="149" t="s">
        <v>16203</v>
      </c>
      <c r="E8982" s="149">
        <f t="shared" si="140"/>
        <v>50200601</v>
      </c>
      <c r="F8982" s="149" t="s">
        <v>16635</v>
      </c>
      <c r="G8982" s="149" t="s">
        <v>12656</v>
      </c>
      <c r="H8982" s="149" t="s">
        <v>14416</v>
      </c>
      <c r="I8982" s="149" t="s">
        <v>16204</v>
      </c>
    </row>
    <row r="8983" spans="1:9" x14ac:dyDescent="0.2">
      <c r="A8983" s="149" t="s">
        <v>2920</v>
      </c>
      <c r="D8983" s="149" t="s">
        <v>16205</v>
      </c>
      <c r="E8983" s="149">
        <f t="shared" si="140"/>
        <v>50200602</v>
      </c>
      <c r="F8983" s="149" t="s">
        <v>16635</v>
      </c>
      <c r="G8983" s="149" t="s">
        <v>12656</v>
      </c>
      <c r="H8983" s="149" t="s">
        <v>14416</v>
      </c>
      <c r="I8983" s="149" t="s">
        <v>16206</v>
      </c>
    </row>
    <row r="8984" spans="1:9" x14ac:dyDescent="0.2">
      <c r="A8984" s="149" t="s">
        <v>2920</v>
      </c>
      <c r="D8984" s="149" t="s">
        <v>16207</v>
      </c>
      <c r="E8984" s="149">
        <f t="shared" si="140"/>
        <v>50200901</v>
      </c>
      <c r="F8984" s="149" t="s">
        <v>16635</v>
      </c>
      <c r="G8984" s="149" t="s">
        <v>12656</v>
      </c>
      <c r="H8984" s="149" t="s">
        <v>16208</v>
      </c>
      <c r="I8984" s="149" t="s">
        <v>2383</v>
      </c>
    </row>
    <row r="8985" spans="1:9" x14ac:dyDescent="0.2">
      <c r="A8985" s="149" t="s">
        <v>2920</v>
      </c>
      <c r="D8985" s="149" t="s">
        <v>16209</v>
      </c>
      <c r="E8985" s="149">
        <f t="shared" si="140"/>
        <v>50280001</v>
      </c>
      <c r="F8985" s="149" t="s">
        <v>16635</v>
      </c>
      <c r="G8985" s="149" t="s">
        <v>12656</v>
      </c>
      <c r="H8985" s="149" t="s">
        <v>3301</v>
      </c>
      <c r="I8985" s="149" t="s">
        <v>3301</v>
      </c>
    </row>
    <row r="8986" spans="1:9" x14ac:dyDescent="0.2">
      <c r="A8986" s="149" t="s">
        <v>2920</v>
      </c>
      <c r="D8986" s="149" t="s">
        <v>16210</v>
      </c>
      <c r="E8986" s="149">
        <f t="shared" si="140"/>
        <v>50282001</v>
      </c>
      <c r="F8986" s="149" t="s">
        <v>16635</v>
      </c>
      <c r="G8986" s="149" t="s">
        <v>12656</v>
      </c>
      <c r="H8986" s="149" t="s">
        <v>3303</v>
      </c>
      <c r="I8986" s="149" t="s">
        <v>3304</v>
      </c>
    </row>
    <row r="8987" spans="1:9" x14ac:dyDescent="0.2">
      <c r="A8987" s="149" t="s">
        <v>2920</v>
      </c>
      <c r="D8987" s="149" t="s">
        <v>16211</v>
      </c>
      <c r="E8987" s="149">
        <f t="shared" si="140"/>
        <v>50282002</v>
      </c>
      <c r="F8987" s="149" t="s">
        <v>16635</v>
      </c>
      <c r="G8987" s="149" t="s">
        <v>12656</v>
      </c>
      <c r="H8987" s="149" t="s">
        <v>3303</v>
      </c>
      <c r="I8987" s="149" t="s">
        <v>3306</v>
      </c>
    </row>
    <row r="8988" spans="1:9" x14ac:dyDescent="0.2">
      <c r="A8988" s="149" t="s">
        <v>2920</v>
      </c>
      <c r="D8988" s="149" t="s">
        <v>16212</v>
      </c>
      <c r="E8988" s="149">
        <f t="shared" si="140"/>
        <v>50282599</v>
      </c>
      <c r="F8988" s="149" t="s">
        <v>16635</v>
      </c>
      <c r="G8988" s="149" t="s">
        <v>12656</v>
      </c>
      <c r="H8988" s="149" t="s">
        <v>3308</v>
      </c>
      <c r="I8988" s="149" t="s">
        <v>3309</v>
      </c>
    </row>
    <row r="8989" spans="1:9" x14ac:dyDescent="0.2">
      <c r="A8989" s="149" t="s">
        <v>2920</v>
      </c>
      <c r="D8989" s="149" t="s">
        <v>16213</v>
      </c>
      <c r="E8989" s="149">
        <f t="shared" si="140"/>
        <v>50290002</v>
      </c>
      <c r="F8989" s="149" t="s">
        <v>16635</v>
      </c>
      <c r="G8989" s="149" t="s">
        <v>12656</v>
      </c>
      <c r="H8989" s="149" t="s">
        <v>12651</v>
      </c>
      <c r="I8989" s="149" t="s">
        <v>687</v>
      </c>
    </row>
    <row r="8990" spans="1:9" x14ac:dyDescent="0.2">
      <c r="A8990" s="149" t="s">
        <v>2920</v>
      </c>
      <c r="D8990" s="149" t="s">
        <v>16214</v>
      </c>
      <c r="E8990" s="149">
        <f t="shared" si="140"/>
        <v>50290005</v>
      </c>
      <c r="F8990" s="149" t="s">
        <v>16635</v>
      </c>
      <c r="G8990" s="149" t="s">
        <v>12656</v>
      </c>
      <c r="H8990" s="149" t="s">
        <v>12651</v>
      </c>
      <c r="I8990" s="149" t="s">
        <v>1414</v>
      </c>
    </row>
    <row r="8991" spans="1:9" x14ac:dyDescent="0.2">
      <c r="A8991" s="149" t="s">
        <v>2920</v>
      </c>
      <c r="D8991" s="149" t="s">
        <v>16215</v>
      </c>
      <c r="E8991" s="149">
        <f t="shared" si="140"/>
        <v>50290006</v>
      </c>
      <c r="F8991" s="149" t="s">
        <v>16635</v>
      </c>
      <c r="G8991" s="149" t="s">
        <v>12656</v>
      </c>
      <c r="H8991" s="149" t="s">
        <v>12651</v>
      </c>
      <c r="I8991" s="149" t="s">
        <v>1423</v>
      </c>
    </row>
    <row r="8992" spans="1:9" x14ac:dyDescent="0.2">
      <c r="A8992" s="149" t="s">
        <v>2920</v>
      </c>
      <c r="D8992" s="149" t="s">
        <v>16216</v>
      </c>
      <c r="E8992" s="149">
        <f t="shared" si="140"/>
        <v>50290010</v>
      </c>
      <c r="F8992" s="149" t="s">
        <v>16635</v>
      </c>
      <c r="G8992" s="149" t="s">
        <v>12656</v>
      </c>
      <c r="H8992" s="149" t="s">
        <v>12651</v>
      </c>
      <c r="I8992" s="149" t="s">
        <v>1427</v>
      </c>
    </row>
    <row r="8993" spans="1:9" x14ac:dyDescent="0.2">
      <c r="A8993" s="149" t="s">
        <v>2920</v>
      </c>
      <c r="D8993" s="149" t="s">
        <v>16217</v>
      </c>
      <c r="E8993" s="149">
        <f t="shared" si="140"/>
        <v>50300101</v>
      </c>
      <c r="F8993" s="149" t="s">
        <v>16635</v>
      </c>
      <c r="G8993" s="149" t="s">
        <v>16218</v>
      </c>
      <c r="H8993" s="149" t="s">
        <v>12657</v>
      </c>
      <c r="I8993" s="149" t="s">
        <v>12658</v>
      </c>
    </row>
    <row r="8994" spans="1:9" x14ac:dyDescent="0.2">
      <c r="A8994" s="149" t="s">
        <v>2920</v>
      </c>
      <c r="D8994" s="149" t="s">
        <v>16219</v>
      </c>
      <c r="E8994" s="149">
        <f t="shared" si="140"/>
        <v>50300102</v>
      </c>
      <c r="F8994" s="149" t="s">
        <v>16635</v>
      </c>
      <c r="G8994" s="149" t="s">
        <v>16218</v>
      </c>
      <c r="H8994" s="149" t="s">
        <v>12657</v>
      </c>
      <c r="I8994" s="149" t="s">
        <v>12660</v>
      </c>
    </row>
    <row r="8995" spans="1:9" x14ac:dyDescent="0.2">
      <c r="A8995" s="149" t="s">
        <v>2920</v>
      </c>
      <c r="D8995" s="149" t="s">
        <v>16220</v>
      </c>
      <c r="E8995" s="149">
        <f t="shared" si="140"/>
        <v>50300103</v>
      </c>
      <c r="F8995" s="149" t="s">
        <v>16635</v>
      </c>
      <c r="G8995" s="149" t="s">
        <v>16218</v>
      </c>
      <c r="H8995" s="149" t="s">
        <v>12657</v>
      </c>
      <c r="I8995" s="149" t="s">
        <v>12662</v>
      </c>
    </row>
    <row r="8996" spans="1:9" x14ac:dyDescent="0.2">
      <c r="A8996" s="149" t="s">
        <v>2920</v>
      </c>
      <c r="D8996" s="149" t="s">
        <v>16221</v>
      </c>
      <c r="E8996" s="149">
        <f t="shared" si="140"/>
        <v>50300104</v>
      </c>
      <c r="F8996" s="149" t="s">
        <v>16635</v>
      </c>
      <c r="G8996" s="149" t="s">
        <v>16218</v>
      </c>
      <c r="H8996" s="149" t="s">
        <v>12657</v>
      </c>
      <c r="I8996" s="149" t="s">
        <v>14455</v>
      </c>
    </row>
    <row r="8997" spans="1:9" x14ac:dyDescent="0.2">
      <c r="A8997" s="149" t="s">
        <v>2920</v>
      </c>
      <c r="D8997" s="149" t="s">
        <v>16222</v>
      </c>
      <c r="E8997" s="149">
        <f t="shared" si="140"/>
        <v>50300105</v>
      </c>
      <c r="F8997" s="149" t="s">
        <v>16635</v>
      </c>
      <c r="G8997" s="149" t="s">
        <v>16218</v>
      </c>
      <c r="H8997" s="149" t="s">
        <v>12657</v>
      </c>
      <c r="I8997" s="149" t="s">
        <v>14457</v>
      </c>
    </row>
    <row r="8998" spans="1:9" x14ac:dyDescent="0.2">
      <c r="A8998" s="149" t="s">
        <v>2920</v>
      </c>
      <c r="D8998" s="149" t="s">
        <v>16223</v>
      </c>
      <c r="E8998" s="149">
        <f t="shared" si="140"/>
        <v>50300106</v>
      </c>
      <c r="F8998" s="149" t="s">
        <v>16635</v>
      </c>
      <c r="G8998" s="149" t="s">
        <v>16218</v>
      </c>
      <c r="H8998" s="149" t="s">
        <v>12657</v>
      </c>
      <c r="I8998" s="149" t="s">
        <v>14459</v>
      </c>
    </row>
    <row r="8999" spans="1:9" x14ac:dyDescent="0.2">
      <c r="A8999" s="149" t="s">
        <v>2920</v>
      </c>
      <c r="D8999" s="149" t="s">
        <v>16224</v>
      </c>
      <c r="E8999" s="149">
        <f t="shared" si="140"/>
        <v>50300107</v>
      </c>
      <c r="F8999" s="149" t="s">
        <v>16635</v>
      </c>
      <c r="G8999" s="149" t="s">
        <v>16218</v>
      </c>
      <c r="H8999" s="149" t="s">
        <v>12657</v>
      </c>
      <c r="I8999" s="149" t="s">
        <v>14461</v>
      </c>
    </row>
    <row r="9000" spans="1:9" x14ac:dyDescent="0.2">
      <c r="A9000" s="149" t="s">
        <v>2920</v>
      </c>
      <c r="D9000" s="149" t="s">
        <v>16225</v>
      </c>
      <c r="E9000" s="149">
        <f t="shared" si="140"/>
        <v>50300108</v>
      </c>
      <c r="F9000" s="149" t="s">
        <v>16635</v>
      </c>
      <c r="G9000" s="149" t="s">
        <v>16218</v>
      </c>
      <c r="H9000" s="149" t="s">
        <v>12657</v>
      </c>
      <c r="I9000" s="149" t="s">
        <v>16226</v>
      </c>
    </row>
    <row r="9001" spans="1:9" x14ac:dyDescent="0.2">
      <c r="A9001" s="149" t="s">
        <v>2920</v>
      </c>
      <c r="D9001" s="149" t="s">
        <v>16227</v>
      </c>
      <c r="E9001" s="149">
        <f t="shared" si="140"/>
        <v>50300109</v>
      </c>
      <c r="F9001" s="149" t="s">
        <v>16635</v>
      </c>
      <c r="G9001" s="149" t="s">
        <v>16218</v>
      </c>
      <c r="H9001" s="149" t="s">
        <v>12657</v>
      </c>
      <c r="I9001" s="149" t="s">
        <v>14463</v>
      </c>
    </row>
    <row r="9002" spans="1:9" x14ac:dyDescent="0.2">
      <c r="A9002" s="149" t="s">
        <v>2920</v>
      </c>
      <c r="D9002" s="149" t="s">
        <v>16228</v>
      </c>
      <c r="E9002" s="149">
        <f t="shared" si="140"/>
        <v>50300111</v>
      </c>
      <c r="F9002" s="149" t="s">
        <v>16635</v>
      </c>
      <c r="G9002" s="149" t="s">
        <v>16218</v>
      </c>
      <c r="H9002" s="149" t="s">
        <v>12657</v>
      </c>
      <c r="I9002" s="149" t="s">
        <v>11697</v>
      </c>
    </row>
    <row r="9003" spans="1:9" x14ac:dyDescent="0.2">
      <c r="A9003" s="149" t="s">
        <v>2920</v>
      </c>
      <c r="D9003" s="149" t="s">
        <v>16229</v>
      </c>
      <c r="E9003" s="149">
        <f t="shared" si="140"/>
        <v>50300112</v>
      </c>
      <c r="F9003" s="149" t="s">
        <v>16635</v>
      </c>
      <c r="G9003" s="149" t="s">
        <v>16218</v>
      </c>
      <c r="H9003" s="149" t="s">
        <v>12657</v>
      </c>
      <c r="I9003" s="149" t="s">
        <v>11699</v>
      </c>
    </row>
    <row r="9004" spans="1:9" x14ac:dyDescent="0.2">
      <c r="A9004" s="149" t="s">
        <v>2920</v>
      </c>
      <c r="D9004" s="149" t="s">
        <v>16230</v>
      </c>
      <c r="E9004" s="149">
        <f t="shared" si="140"/>
        <v>50300113</v>
      </c>
      <c r="F9004" s="149" t="s">
        <v>16635</v>
      </c>
      <c r="G9004" s="149" t="s">
        <v>16218</v>
      </c>
      <c r="H9004" s="149" t="s">
        <v>12657</v>
      </c>
      <c r="I9004" s="149" t="s">
        <v>11701</v>
      </c>
    </row>
    <row r="9005" spans="1:9" x14ac:dyDescent="0.2">
      <c r="A9005" s="149" t="s">
        <v>2920</v>
      </c>
      <c r="D9005" s="149" t="s">
        <v>16231</v>
      </c>
      <c r="E9005" s="149">
        <f t="shared" si="140"/>
        <v>50300114</v>
      </c>
      <c r="F9005" s="149" t="s">
        <v>16635</v>
      </c>
      <c r="G9005" s="149" t="s">
        <v>16218</v>
      </c>
      <c r="H9005" s="149" t="s">
        <v>12657</v>
      </c>
      <c r="I9005" s="149" t="s">
        <v>16232</v>
      </c>
    </row>
    <row r="9006" spans="1:9" x14ac:dyDescent="0.2">
      <c r="A9006" s="149" t="s">
        <v>2920</v>
      </c>
      <c r="D9006" s="149" t="s">
        <v>16233</v>
      </c>
      <c r="E9006" s="149">
        <f t="shared" si="140"/>
        <v>50300115</v>
      </c>
      <c r="F9006" s="149" t="s">
        <v>16635</v>
      </c>
      <c r="G9006" s="149" t="s">
        <v>16218</v>
      </c>
      <c r="H9006" s="149" t="s">
        <v>12657</v>
      </c>
      <c r="I9006" s="149" t="s">
        <v>16234</v>
      </c>
    </row>
    <row r="9007" spans="1:9" x14ac:dyDescent="0.2">
      <c r="A9007" s="149" t="s">
        <v>2920</v>
      </c>
      <c r="D9007" s="149" t="s">
        <v>16235</v>
      </c>
      <c r="E9007" s="149">
        <f t="shared" si="140"/>
        <v>50300201</v>
      </c>
      <c r="F9007" s="149" t="s">
        <v>16635</v>
      </c>
      <c r="G9007" s="149" t="s">
        <v>16218</v>
      </c>
      <c r="H9007" s="149" t="s">
        <v>3836</v>
      </c>
      <c r="I9007" s="149" t="s">
        <v>16236</v>
      </c>
    </row>
    <row r="9008" spans="1:9" x14ac:dyDescent="0.2">
      <c r="A9008" s="149" t="s">
        <v>2920</v>
      </c>
      <c r="D9008" s="149" t="s">
        <v>16237</v>
      </c>
      <c r="E9008" s="149">
        <f t="shared" si="140"/>
        <v>50300202</v>
      </c>
      <c r="F9008" s="149" t="s">
        <v>16635</v>
      </c>
      <c r="G9008" s="149" t="s">
        <v>16218</v>
      </c>
      <c r="H9008" s="149" t="s">
        <v>3836</v>
      </c>
      <c r="I9008" s="149" t="s">
        <v>12667</v>
      </c>
    </row>
    <row r="9009" spans="1:9" x14ac:dyDescent="0.2">
      <c r="A9009" s="149" t="s">
        <v>2920</v>
      </c>
      <c r="D9009" s="149" t="s">
        <v>16238</v>
      </c>
      <c r="E9009" s="149">
        <f t="shared" si="140"/>
        <v>50300203</v>
      </c>
      <c r="F9009" s="149" t="s">
        <v>16635</v>
      </c>
      <c r="G9009" s="149" t="s">
        <v>16218</v>
      </c>
      <c r="H9009" s="149" t="s">
        <v>3836</v>
      </c>
      <c r="I9009" s="149" t="s">
        <v>16226</v>
      </c>
    </row>
    <row r="9010" spans="1:9" x14ac:dyDescent="0.2">
      <c r="A9010" s="149" t="s">
        <v>2920</v>
      </c>
      <c r="D9010" s="149" t="s">
        <v>16239</v>
      </c>
      <c r="E9010" s="149">
        <f t="shared" si="140"/>
        <v>50300204</v>
      </c>
      <c r="F9010" s="149" t="s">
        <v>16635</v>
      </c>
      <c r="G9010" s="149" t="s">
        <v>16218</v>
      </c>
      <c r="H9010" s="149" t="s">
        <v>3836</v>
      </c>
      <c r="I9010" s="149" t="s">
        <v>16240</v>
      </c>
    </row>
    <row r="9011" spans="1:9" x14ac:dyDescent="0.2">
      <c r="A9011" s="149" t="s">
        <v>2920</v>
      </c>
      <c r="D9011" s="149" t="s">
        <v>16241</v>
      </c>
      <c r="E9011" s="149">
        <f t="shared" si="140"/>
        <v>50300205</v>
      </c>
      <c r="F9011" s="149" t="s">
        <v>16635</v>
      </c>
      <c r="G9011" s="149" t="s">
        <v>16218</v>
      </c>
      <c r="H9011" s="149" t="s">
        <v>3836</v>
      </c>
      <c r="I9011" s="149" t="s">
        <v>16242</v>
      </c>
    </row>
    <row r="9012" spans="1:9" x14ac:dyDescent="0.2">
      <c r="A9012" s="149" t="s">
        <v>2920</v>
      </c>
      <c r="D9012" s="149" t="s">
        <v>16243</v>
      </c>
      <c r="E9012" s="149">
        <f t="shared" si="140"/>
        <v>50300501</v>
      </c>
      <c r="F9012" s="149" t="s">
        <v>16635</v>
      </c>
      <c r="G9012" s="149" t="s">
        <v>16218</v>
      </c>
      <c r="H9012" s="149" t="s">
        <v>12657</v>
      </c>
      <c r="I9012" s="149" t="s">
        <v>16244</v>
      </c>
    </row>
    <row r="9013" spans="1:9" x14ac:dyDescent="0.2">
      <c r="A9013" s="149" t="s">
        <v>2920</v>
      </c>
      <c r="D9013" s="149" t="s">
        <v>16245</v>
      </c>
      <c r="E9013" s="149">
        <f t="shared" si="140"/>
        <v>50300502</v>
      </c>
      <c r="F9013" s="149" t="s">
        <v>16635</v>
      </c>
      <c r="G9013" s="149" t="s">
        <v>16218</v>
      </c>
      <c r="H9013" s="149" t="s">
        <v>12657</v>
      </c>
      <c r="I9013" s="149" t="s">
        <v>16246</v>
      </c>
    </row>
    <row r="9014" spans="1:9" x14ac:dyDescent="0.2">
      <c r="A9014" s="149" t="s">
        <v>2920</v>
      </c>
      <c r="D9014" s="149" t="s">
        <v>16247</v>
      </c>
      <c r="E9014" s="149">
        <f t="shared" si="140"/>
        <v>50300503</v>
      </c>
      <c r="F9014" s="149" t="s">
        <v>16635</v>
      </c>
      <c r="G9014" s="149" t="s">
        <v>16218</v>
      </c>
      <c r="H9014" s="149" t="s">
        <v>12657</v>
      </c>
      <c r="I9014" s="149" t="s">
        <v>16248</v>
      </c>
    </row>
    <row r="9015" spans="1:9" x14ac:dyDescent="0.2">
      <c r="A9015" s="149" t="s">
        <v>2920</v>
      </c>
      <c r="D9015" s="149" t="s">
        <v>16249</v>
      </c>
      <c r="E9015" s="149">
        <f t="shared" si="140"/>
        <v>50300504</v>
      </c>
      <c r="F9015" s="149" t="s">
        <v>16635</v>
      </c>
      <c r="G9015" s="149" t="s">
        <v>16218</v>
      </c>
      <c r="H9015" s="149" t="s">
        <v>12657</v>
      </c>
      <c r="I9015" s="149" t="s">
        <v>16250</v>
      </c>
    </row>
    <row r="9016" spans="1:9" x14ac:dyDescent="0.2">
      <c r="A9016" s="149" t="s">
        <v>2920</v>
      </c>
      <c r="D9016" s="149" t="s">
        <v>16251</v>
      </c>
      <c r="E9016" s="149">
        <f t="shared" si="140"/>
        <v>50300505</v>
      </c>
      <c r="F9016" s="149" t="s">
        <v>16635</v>
      </c>
      <c r="G9016" s="149" t="s">
        <v>16218</v>
      </c>
      <c r="H9016" s="149" t="s">
        <v>12657</v>
      </c>
      <c r="I9016" s="149" t="s">
        <v>16252</v>
      </c>
    </row>
    <row r="9017" spans="1:9" x14ac:dyDescent="0.2">
      <c r="A9017" s="149" t="s">
        <v>2920</v>
      </c>
      <c r="D9017" s="149" t="s">
        <v>16253</v>
      </c>
      <c r="E9017" s="149">
        <f t="shared" si="140"/>
        <v>50300506</v>
      </c>
      <c r="F9017" s="149" t="s">
        <v>16635</v>
      </c>
      <c r="G9017" s="149" t="s">
        <v>16218</v>
      </c>
      <c r="H9017" s="149" t="s">
        <v>12657</v>
      </c>
      <c r="I9017" s="149" t="s">
        <v>14453</v>
      </c>
    </row>
    <row r="9018" spans="1:9" x14ac:dyDescent="0.2">
      <c r="A9018" s="149" t="s">
        <v>2920</v>
      </c>
      <c r="D9018" s="149" t="s">
        <v>16254</v>
      </c>
      <c r="E9018" s="149">
        <f t="shared" si="140"/>
        <v>50300515</v>
      </c>
      <c r="F9018" s="149" t="s">
        <v>16635</v>
      </c>
      <c r="G9018" s="149" t="s">
        <v>16218</v>
      </c>
      <c r="H9018" s="149" t="s">
        <v>12657</v>
      </c>
      <c r="I9018" s="149" t="s">
        <v>16195</v>
      </c>
    </row>
    <row r="9019" spans="1:9" x14ac:dyDescent="0.2">
      <c r="A9019" s="149" t="s">
        <v>2920</v>
      </c>
      <c r="D9019" s="149" t="s">
        <v>16255</v>
      </c>
      <c r="E9019" s="149">
        <f t="shared" si="140"/>
        <v>50300516</v>
      </c>
      <c r="F9019" s="149" t="s">
        <v>16635</v>
      </c>
      <c r="G9019" s="149" t="s">
        <v>16218</v>
      </c>
      <c r="H9019" s="149" t="s">
        <v>12657</v>
      </c>
      <c r="I9019" s="149" t="s">
        <v>16197</v>
      </c>
    </row>
    <row r="9020" spans="1:9" x14ac:dyDescent="0.2">
      <c r="A9020" s="149" t="s">
        <v>2920</v>
      </c>
      <c r="D9020" s="149" t="s">
        <v>16256</v>
      </c>
      <c r="E9020" s="149">
        <f t="shared" si="140"/>
        <v>50300517</v>
      </c>
      <c r="F9020" s="149" t="s">
        <v>16635</v>
      </c>
      <c r="G9020" s="149" t="s">
        <v>16218</v>
      </c>
      <c r="H9020" s="149" t="s">
        <v>12657</v>
      </c>
      <c r="I9020" s="149" t="s">
        <v>16199</v>
      </c>
    </row>
    <row r="9021" spans="1:9" x14ac:dyDescent="0.2">
      <c r="A9021" s="149" t="s">
        <v>2920</v>
      </c>
      <c r="D9021" s="149" t="s">
        <v>16257</v>
      </c>
      <c r="E9021" s="149">
        <f t="shared" si="140"/>
        <v>50300518</v>
      </c>
      <c r="F9021" s="149" t="s">
        <v>16635</v>
      </c>
      <c r="G9021" s="149" t="s">
        <v>16218</v>
      </c>
      <c r="H9021" s="149" t="s">
        <v>12657</v>
      </c>
      <c r="I9021" s="149" t="s">
        <v>15366</v>
      </c>
    </row>
    <row r="9022" spans="1:9" x14ac:dyDescent="0.2">
      <c r="A9022" s="149" t="s">
        <v>2920</v>
      </c>
      <c r="D9022" s="149" t="s">
        <v>16258</v>
      </c>
      <c r="E9022" s="149">
        <f t="shared" si="140"/>
        <v>50300519</v>
      </c>
      <c r="F9022" s="149" t="s">
        <v>16635</v>
      </c>
      <c r="G9022" s="149" t="s">
        <v>16218</v>
      </c>
      <c r="H9022" s="149" t="s">
        <v>12657</v>
      </c>
      <c r="I9022" s="149" t="s">
        <v>15368</v>
      </c>
    </row>
    <row r="9023" spans="1:9" x14ac:dyDescent="0.2">
      <c r="A9023" s="149" t="s">
        <v>2920</v>
      </c>
      <c r="D9023" s="149" t="s">
        <v>16259</v>
      </c>
      <c r="E9023" s="149">
        <f t="shared" si="140"/>
        <v>50300520</v>
      </c>
      <c r="F9023" s="149" t="s">
        <v>16635</v>
      </c>
      <c r="G9023" s="149" t="s">
        <v>16218</v>
      </c>
      <c r="H9023" s="149" t="s">
        <v>12657</v>
      </c>
      <c r="I9023" s="149" t="s">
        <v>15370</v>
      </c>
    </row>
    <row r="9024" spans="1:9" x14ac:dyDescent="0.2">
      <c r="A9024" s="149" t="s">
        <v>2920</v>
      </c>
      <c r="D9024" s="149" t="s">
        <v>16260</v>
      </c>
      <c r="E9024" s="149">
        <f t="shared" si="140"/>
        <v>50300599</v>
      </c>
      <c r="F9024" s="149" t="s">
        <v>16635</v>
      </c>
      <c r="G9024" s="149" t="s">
        <v>16218</v>
      </c>
      <c r="H9024" s="149" t="s">
        <v>12657</v>
      </c>
      <c r="I9024" s="149" t="s">
        <v>16261</v>
      </c>
    </row>
    <row r="9025" spans="1:9" x14ac:dyDescent="0.2">
      <c r="A9025" s="149" t="s">
        <v>2920</v>
      </c>
      <c r="D9025" s="149" t="s">
        <v>16262</v>
      </c>
      <c r="E9025" s="149">
        <f t="shared" si="140"/>
        <v>50300601</v>
      </c>
      <c r="F9025" s="149" t="s">
        <v>16635</v>
      </c>
      <c r="G9025" s="149" t="s">
        <v>16218</v>
      </c>
      <c r="H9025" s="149" t="s">
        <v>14416</v>
      </c>
      <c r="I9025" s="149" t="s">
        <v>16263</v>
      </c>
    </row>
    <row r="9026" spans="1:9" x14ac:dyDescent="0.2">
      <c r="A9026" s="149" t="s">
        <v>2920</v>
      </c>
      <c r="D9026" s="149" t="s">
        <v>16264</v>
      </c>
      <c r="E9026" s="149">
        <f t="shared" ref="E9026:E9089" si="141">VALUE(D9026)</f>
        <v>50300602</v>
      </c>
      <c r="F9026" s="149" t="s">
        <v>16635</v>
      </c>
      <c r="G9026" s="149" t="s">
        <v>16218</v>
      </c>
      <c r="H9026" s="149" t="s">
        <v>14416</v>
      </c>
      <c r="I9026" s="149" t="s">
        <v>13896</v>
      </c>
    </row>
    <row r="9027" spans="1:9" x14ac:dyDescent="0.2">
      <c r="A9027" s="149" t="s">
        <v>2920</v>
      </c>
      <c r="D9027" s="149" t="s">
        <v>13897</v>
      </c>
      <c r="E9027" s="149">
        <f t="shared" si="141"/>
        <v>50300603</v>
      </c>
      <c r="F9027" s="149" t="s">
        <v>16635</v>
      </c>
      <c r="G9027" s="149" t="s">
        <v>16218</v>
      </c>
      <c r="H9027" s="149" t="s">
        <v>14416</v>
      </c>
      <c r="I9027" s="149" t="s">
        <v>13898</v>
      </c>
    </row>
    <row r="9028" spans="1:9" x14ac:dyDescent="0.2">
      <c r="A9028" s="149" t="s">
        <v>2920</v>
      </c>
      <c r="D9028" s="149" t="s">
        <v>13899</v>
      </c>
      <c r="E9028" s="149">
        <f t="shared" si="141"/>
        <v>50300701</v>
      </c>
      <c r="F9028" s="149" t="s">
        <v>16635</v>
      </c>
      <c r="G9028" s="149" t="s">
        <v>16218</v>
      </c>
      <c r="H9028" s="149" t="s">
        <v>3092</v>
      </c>
      <c r="I9028" s="149" t="s">
        <v>2383</v>
      </c>
    </row>
    <row r="9029" spans="1:9" x14ac:dyDescent="0.2">
      <c r="A9029" s="149" t="s">
        <v>2920</v>
      </c>
      <c r="D9029" s="149" t="s">
        <v>13900</v>
      </c>
      <c r="E9029" s="149">
        <f t="shared" si="141"/>
        <v>50300702</v>
      </c>
      <c r="F9029" s="149" t="s">
        <v>16635</v>
      </c>
      <c r="G9029" s="149" t="s">
        <v>16218</v>
      </c>
      <c r="H9029" s="149" t="s">
        <v>3092</v>
      </c>
      <c r="I9029" s="149" t="s">
        <v>13901</v>
      </c>
    </row>
    <row r="9030" spans="1:9" x14ac:dyDescent="0.2">
      <c r="A9030" s="149" t="s">
        <v>2920</v>
      </c>
      <c r="D9030" s="149" t="s">
        <v>13902</v>
      </c>
      <c r="E9030" s="149">
        <f t="shared" si="141"/>
        <v>50300709</v>
      </c>
      <c r="F9030" s="149" t="s">
        <v>16635</v>
      </c>
      <c r="G9030" s="149" t="s">
        <v>16218</v>
      </c>
      <c r="H9030" s="149" t="s">
        <v>3092</v>
      </c>
      <c r="I9030" s="149" t="s">
        <v>13903</v>
      </c>
    </row>
    <row r="9031" spans="1:9" x14ac:dyDescent="0.2">
      <c r="A9031" s="149" t="s">
        <v>2920</v>
      </c>
      <c r="D9031" s="149" t="s">
        <v>13904</v>
      </c>
      <c r="E9031" s="149">
        <f t="shared" si="141"/>
        <v>50300710</v>
      </c>
      <c r="F9031" s="149" t="s">
        <v>16635</v>
      </c>
      <c r="G9031" s="149" t="s">
        <v>16218</v>
      </c>
      <c r="H9031" s="149" t="s">
        <v>3092</v>
      </c>
      <c r="I9031" s="149" t="s">
        <v>13905</v>
      </c>
    </row>
    <row r="9032" spans="1:9" x14ac:dyDescent="0.2">
      <c r="A9032" s="149" t="s">
        <v>2920</v>
      </c>
      <c r="D9032" s="149" t="s">
        <v>13906</v>
      </c>
      <c r="E9032" s="149">
        <f t="shared" si="141"/>
        <v>50300711</v>
      </c>
      <c r="F9032" s="149" t="s">
        <v>16635</v>
      </c>
      <c r="G9032" s="149" t="s">
        <v>16218</v>
      </c>
      <c r="H9032" s="149" t="s">
        <v>3092</v>
      </c>
      <c r="I9032" s="149" t="s">
        <v>13907</v>
      </c>
    </row>
    <row r="9033" spans="1:9" x14ac:dyDescent="0.2">
      <c r="A9033" s="149" t="s">
        <v>2920</v>
      </c>
      <c r="D9033" s="149" t="s">
        <v>13908</v>
      </c>
      <c r="E9033" s="149">
        <f t="shared" si="141"/>
        <v>50300713</v>
      </c>
      <c r="F9033" s="149" t="s">
        <v>16635</v>
      </c>
      <c r="G9033" s="149" t="s">
        <v>16218</v>
      </c>
      <c r="H9033" s="149" t="s">
        <v>3092</v>
      </c>
      <c r="I9033" s="149" t="s">
        <v>12441</v>
      </c>
    </row>
    <row r="9034" spans="1:9" x14ac:dyDescent="0.2">
      <c r="A9034" s="149" t="s">
        <v>2920</v>
      </c>
      <c r="D9034" s="149" t="s">
        <v>13909</v>
      </c>
      <c r="E9034" s="149">
        <f t="shared" si="141"/>
        <v>50300719</v>
      </c>
      <c r="F9034" s="149" t="s">
        <v>16635</v>
      </c>
      <c r="G9034" s="149" t="s">
        <v>16218</v>
      </c>
      <c r="H9034" s="149" t="s">
        <v>3092</v>
      </c>
      <c r="I9034" s="149" t="s">
        <v>12986</v>
      </c>
    </row>
    <row r="9035" spans="1:9" x14ac:dyDescent="0.2">
      <c r="A9035" s="149" t="s">
        <v>2920</v>
      </c>
      <c r="D9035" s="149" t="s">
        <v>13910</v>
      </c>
      <c r="E9035" s="149">
        <f t="shared" si="141"/>
        <v>50300724</v>
      </c>
      <c r="F9035" s="149" t="s">
        <v>16635</v>
      </c>
      <c r="G9035" s="149" t="s">
        <v>16218</v>
      </c>
      <c r="H9035" s="149" t="s">
        <v>3092</v>
      </c>
      <c r="I9035" s="149" t="s">
        <v>13911</v>
      </c>
    </row>
    <row r="9036" spans="1:9" x14ac:dyDescent="0.2">
      <c r="A9036" s="149" t="s">
        <v>2920</v>
      </c>
      <c r="D9036" s="149" t="s">
        <v>13912</v>
      </c>
      <c r="E9036" s="149">
        <f t="shared" si="141"/>
        <v>50300727</v>
      </c>
      <c r="F9036" s="149" t="s">
        <v>16635</v>
      </c>
      <c r="G9036" s="149" t="s">
        <v>16218</v>
      </c>
      <c r="H9036" s="149" t="s">
        <v>3092</v>
      </c>
      <c r="I9036" s="149" t="s">
        <v>13913</v>
      </c>
    </row>
    <row r="9037" spans="1:9" x14ac:dyDescent="0.2">
      <c r="A9037" s="149" t="s">
        <v>2920</v>
      </c>
      <c r="D9037" s="149" t="s">
        <v>13914</v>
      </c>
      <c r="E9037" s="149">
        <f t="shared" si="141"/>
        <v>50300731</v>
      </c>
      <c r="F9037" s="149" t="s">
        <v>16635</v>
      </c>
      <c r="G9037" s="149" t="s">
        <v>16218</v>
      </c>
      <c r="H9037" s="149" t="s">
        <v>3092</v>
      </c>
      <c r="I9037" s="149" t="s">
        <v>13915</v>
      </c>
    </row>
    <row r="9038" spans="1:9" x14ac:dyDescent="0.2">
      <c r="A9038" s="149" t="s">
        <v>2920</v>
      </c>
      <c r="D9038" s="149" t="s">
        <v>13916</v>
      </c>
      <c r="E9038" s="149">
        <f t="shared" si="141"/>
        <v>50300732</v>
      </c>
      <c r="F9038" s="149" t="s">
        <v>16635</v>
      </c>
      <c r="G9038" s="149" t="s">
        <v>16218</v>
      </c>
      <c r="H9038" s="149" t="s">
        <v>3092</v>
      </c>
      <c r="I9038" s="149" t="s">
        <v>13917</v>
      </c>
    </row>
    <row r="9039" spans="1:9" x14ac:dyDescent="0.2">
      <c r="A9039" s="149" t="s">
        <v>2920</v>
      </c>
      <c r="D9039" s="149" t="s">
        <v>13918</v>
      </c>
      <c r="E9039" s="149">
        <f t="shared" si="141"/>
        <v>50300733</v>
      </c>
      <c r="F9039" s="149" t="s">
        <v>16635</v>
      </c>
      <c r="G9039" s="149" t="s">
        <v>16218</v>
      </c>
      <c r="H9039" s="149" t="s">
        <v>3092</v>
      </c>
      <c r="I9039" s="149" t="s">
        <v>13919</v>
      </c>
    </row>
    <row r="9040" spans="1:9" x14ac:dyDescent="0.2">
      <c r="A9040" s="149" t="s">
        <v>2920</v>
      </c>
      <c r="D9040" s="149" t="s">
        <v>13920</v>
      </c>
      <c r="E9040" s="149">
        <f t="shared" si="141"/>
        <v>50300734</v>
      </c>
      <c r="F9040" s="149" t="s">
        <v>16635</v>
      </c>
      <c r="G9040" s="149" t="s">
        <v>16218</v>
      </c>
      <c r="H9040" s="149" t="s">
        <v>3092</v>
      </c>
      <c r="I9040" s="149" t="s">
        <v>13921</v>
      </c>
    </row>
    <row r="9041" spans="1:9" x14ac:dyDescent="0.2">
      <c r="A9041" s="149" t="s">
        <v>2920</v>
      </c>
      <c r="D9041" s="149" t="s">
        <v>13922</v>
      </c>
      <c r="E9041" s="149">
        <f t="shared" si="141"/>
        <v>50300740</v>
      </c>
      <c r="F9041" s="149" t="s">
        <v>16635</v>
      </c>
      <c r="G9041" s="149" t="s">
        <v>16218</v>
      </c>
      <c r="H9041" s="149" t="s">
        <v>3092</v>
      </c>
      <c r="I9041" s="149" t="s">
        <v>6556</v>
      </c>
    </row>
    <row r="9042" spans="1:9" x14ac:dyDescent="0.2">
      <c r="A9042" s="149" t="s">
        <v>2920</v>
      </c>
      <c r="D9042" s="149" t="s">
        <v>13923</v>
      </c>
      <c r="E9042" s="149">
        <f t="shared" si="141"/>
        <v>50300760</v>
      </c>
      <c r="F9042" s="149" t="s">
        <v>16635</v>
      </c>
      <c r="G9042" s="149" t="s">
        <v>16218</v>
      </c>
      <c r="H9042" s="149" t="s">
        <v>3092</v>
      </c>
      <c r="I9042" s="149" t="s">
        <v>13924</v>
      </c>
    </row>
    <row r="9043" spans="1:9" x14ac:dyDescent="0.2">
      <c r="A9043" s="149" t="s">
        <v>2920</v>
      </c>
      <c r="D9043" s="149" t="s">
        <v>13925</v>
      </c>
      <c r="E9043" s="149">
        <f t="shared" si="141"/>
        <v>50300765</v>
      </c>
      <c r="F9043" s="149" t="s">
        <v>16635</v>
      </c>
      <c r="G9043" s="149" t="s">
        <v>16218</v>
      </c>
      <c r="H9043" s="149" t="s">
        <v>3092</v>
      </c>
      <c r="I9043" s="149" t="s">
        <v>12626</v>
      </c>
    </row>
    <row r="9044" spans="1:9" x14ac:dyDescent="0.2">
      <c r="A9044" s="149" t="s">
        <v>2920</v>
      </c>
      <c r="D9044" s="149" t="s">
        <v>13926</v>
      </c>
      <c r="E9044" s="149">
        <f t="shared" si="141"/>
        <v>50300769</v>
      </c>
      <c r="F9044" s="149" t="s">
        <v>16635</v>
      </c>
      <c r="G9044" s="149" t="s">
        <v>16218</v>
      </c>
      <c r="H9044" s="149" t="s">
        <v>3092</v>
      </c>
      <c r="I9044" s="149" t="s">
        <v>12628</v>
      </c>
    </row>
    <row r="9045" spans="1:9" x14ac:dyDescent="0.2">
      <c r="A9045" s="149" t="s">
        <v>2920</v>
      </c>
      <c r="D9045" s="149" t="s">
        <v>13927</v>
      </c>
      <c r="E9045" s="149">
        <f t="shared" si="141"/>
        <v>50300781</v>
      </c>
      <c r="F9045" s="149" t="s">
        <v>16635</v>
      </c>
      <c r="G9045" s="149" t="s">
        <v>16218</v>
      </c>
      <c r="H9045" s="149" t="s">
        <v>3092</v>
      </c>
      <c r="I9045" s="149" t="s">
        <v>13928</v>
      </c>
    </row>
    <row r="9046" spans="1:9" x14ac:dyDescent="0.2">
      <c r="A9046" s="149" t="s">
        <v>2920</v>
      </c>
      <c r="D9046" s="149" t="s">
        <v>13929</v>
      </c>
      <c r="E9046" s="149">
        <f t="shared" si="141"/>
        <v>50300789</v>
      </c>
      <c r="F9046" s="149" t="s">
        <v>16635</v>
      </c>
      <c r="G9046" s="149" t="s">
        <v>16218</v>
      </c>
      <c r="H9046" s="149" t="s">
        <v>3092</v>
      </c>
      <c r="I9046" s="149" t="s">
        <v>12636</v>
      </c>
    </row>
    <row r="9047" spans="1:9" x14ac:dyDescent="0.2">
      <c r="A9047" s="149" t="s">
        <v>2920</v>
      </c>
      <c r="D9047" s="149" t="s">
        <v>13930</v>
      </c>
      <c r="E9047" s="149">
        <f t="shared" si="141"/>
        <v>50300801</v>
      </c>
      <c r="F9047" s="149" t="s">
        <v>16635</v>
      </c>
      <c r="G9047" s="149" t="s">
        <v>16218</v>
      </c>
      <c r="H9047" s="149" t="s">
        <v>13931</v>
      </c>
      <c r="I9047" s="149" t="s">
        <v>13932</v>
      </c>
    </row>
    <row r="9048" spans="1:9" x14ac:dyDescent="0.2">
      <c r="A9048" s="149" t="s">
        <v>2920</v>
      </c>
      <c r="D9048" s="149" t="s">
        <v>13933</v>
      </c>
      <c r="E9048" s="149">
        <f t="shared" si="141"/>
        <v>50300810</v>
      </c>
      <c r="F9048" s="149" t="s">
        <v>16635</v>
      </c>
      <c r="G9048" s="149" t="s">
        <v>16218</v>
      </c>
      <c r="H9048" s="149" t="s">
        <v>13931</v>
      </c>
      <c r="I9048" s="149" t="s">
        <v>13934</v>
      </c>
    </row>
    <row r="9049" spans="1:9" x14ac:dyDescent="0.2">
      <c r="A9049" s="149" t="s">
        <v>2920</v>
      </c>
      <c r="D9049" s="149" t="s">
        <v>13935</v>
      </c>
      <c r="E9049" s="149">
        <f t="shared" si="141"/>
        <v>50300820</v>
      </c>
      <c r="F9049" s="149" t="s">
        <v>16635</v>
      </c>
      <c r="G9049" s="149" t="s">
        <v>16218</v>
      </c>
      <c r="H9049" s="149" t="s">
        <v>13931</v>
      </c>
      <c r="I9049" s="149" t="s">
        <v>13936</v>
      </c>
    </row>
    <row r="9050" spans="1:9" x14ac:dyDescent="0.2">
      <c r="A9050" s="149" t="s">
        <v>2920</v>
      </c>
      <c r="D9050" s="149" t="s">
        <v>13937</v>
      </c>
      <c r="E9050" s="149">
        <f t="shared" si="141"/>
        <v>50300830</v>
      </c>
      <c r="F9050" s="149" t="s">
        <v>16635</v>
      </c>
      <c r="G9050" s="149" t="s">
        <v>16218</v>
      </c>
      <c r="H9050" s="149" t="s">
        <v>13931</v>
      </c>
      <c r="I9050" s="149" t="s">
        <v>13938</v>
      </c>
    </row>
    <row r="9051" spans="1:9" x14ac:dyDescent="0.2">
      <c r="A9051" s="149" t="s">
        <v>2920</v>
      </c>
      <c r="D9051" s="149" t="s">
        <v>13939</v>
      </c>
      <c r="E9051" s="149">
        <f t="shared" si="141"/>
        <v>50300899</v>
      </c>
      <c r="F9051" s="149" t="s">
        <v>16635</v>
      </c>
      <c r="G9051" s="149" t="s">
        <v>16218</v>
      </c>
      <c r="H9051" s="149" t="s">
        <v>13931</v>
      </c>
      <c r="I9051" s="149" t="s">
        <v>13940</v>
      </c>
    </row>
    <row r="9052" spans="1:9" x14ac:dyDescent="0.2">
      <c r="A9052" s="149" t="s">
        <v>2920</v>
      </c>
      <c r="D9052" s="149" t="s">
        <v>13941</v>
      </c>
      <c r="E9052" s="149">
        <f t="shared" si="141"/>
        <v>50300901</v>
      </c>
      <c r="F9052" s="149" t="s">
        <v>16635</v>
      </c>
      <c r="G9052" s="149" t="s">
        <v>16218</v>
      </c>
      <c r="H9052" s="149" t="s">
        <v>16208</v>
      </c>
      <c r="I9052" s="149" t="s">
        <v>2383</v>
      </c>
    </row>
    <row r="9053" spans="1:9" x14ac:dyDescent="0.2">
      <c r="A9053" s="149" t="s">
        <v>2920</v>
      </c>
      <c r="D9053" s="149" t="s">
        <v>13942</v>
      </c>
      <c r="E9053" s="149">
        <f t="shared" si="141"/>
        <v>50380001</v>
      </c>
      <c r="F9053" s="149" t="s">
        <v>16635</v>
      </c>
      <c r="G9053" s="149" t="s">
        <v>16218</v>
      </c>
      <c r="H9053" s="149" t="s">
        <v>3301</v>
      </c>
      <c r="I9053" s="149" t="s">
        <v>3301</v>
      </c>
    </row>
    <row r="9054" spans="1:9" x14ac:dyDescent="0.2">
      <c r="A9054" s="149" t="s">
        <v>2920</v>
      </c>
      <c r="D9054" s="149" t="s">
        <v>13943</v>
      </c>
      <c r="E9054" s="149">
        <f t="shared" si="141"/>
        <v>50382001</v>
      </c>
      <c r="F9054" s="149" t="s">
        <v>16635</v>
      </c>
      <c r="G9054" s="149" t="s">
        <v>16218</v>
      </c>
      <c r="H9054" s="149" t="s">
        <v>3303</v>
      </c>
      <c r="I9054" s="149" t="s">
        <v>3304</v>
      </c>
    </row>
    <row r="9055" spans="1:9" x14ac:dyDescent="0.2">
      <c r="A9055" s="149" t="s">
        <v>2920</v>
      </c>
      <c r="D9055" s="149" t="s">
        <v>13944</v>
      </c>
      <c r="E9055" s="149">
        <f t="shared" si="141"/>
        <v>50382002</v>
      </c>
      <c r="F9055" s="149" t="s">
        <v>16635</v>
      </c>
      <c r="G9055" s="149" t="s">
        <v>16218</v>
      </c>
      <c r="H9055" s="149" t="s">
        <v>3303</v>
      </c>
      <c r="I9055" s="149" t="s">
        <v>3306</v>
      </c>
    </row>
    <row r="9056" spans="1:9" x14ac:dyDescent="0.2">
      <c r="A9056" s="149" t="s">
        <v>2920</v>
      </c>
      <c r="D9056" s="149" t="s">
        <v>13945</v>
      </c>
      <c r="E9056" s="149">
        <f t="shared" si="141"/>
        <v>50382501</v>
      </c>
      <c r="F9056" s="149" t="s">
        <v>16635</v>
      </c>
      <c r="G9056" s="149" t="s">
        <v>16218</v>
      </c>
      <c r="H9056" s="149" t="s">
        <v>3308</v>
      </c>
      <c r="I9056" s="149" t="s">
        <v>13946</v>
      </c>
    </row>
    <row r="9057" spans="1:9" x14ac:dyDescent="0.2">
      <c r="A9057" s="149" t="s">
        <v>2920</v>
      </c>
      <c r="D9057" s="149" t="s">
        <v>13947</v>
      </c>
      <c r="E9057" s="149">
        <f t="shared" si="141"/>
        <v>50382599</v>
      </c>
      <c r="F9057" s="149" t="s">
        <v>16635</v>
      </c>
      <c r="G9057" s="149" t="s">
        <v>16218</v>
      </c>
      <c r="H9057" s="149" t="s">
        <v>3308</v>
      </c>
      <c r="I9057" s="149" t="s">
        <v>3309</v>
      </c>
    </row>
    <row r="9058" spans="1:9" x14ac:dyDescent="0.2">
      <c r="A9058" s="149" t="s">
        <v>2920</v>
      </c>
      <c r="D9058" s="149" t="s">
        <v>13948</v>
      </c>
      <c r="E9058" s="149">
        <f t="shared" si="141"/>
        <v>50390002</v>
      </c>
      <c r="F9058" s="149" t="s">
        <v>16635</v>
      </c>
      <c r="G9058" s="149" t="s">
        <v>16218</v>
      </c>
      <c r="H9058" s="149" t="s">
        <v>12651</v>
      </c>
      <c r="I9058" s="149" t="s">
        <v>687</v>
      </c>
    </row>
    <row r="9059" spans="1:9" x14ac:dyDescent="0.2">
      <c r="A9059" s="149" t="s">
        <v>2920</v>
      </c>
      <c r="D9059" s="149" t="s">
        <v>13949</v>
      </c>
      <c r="E9059" s="149">
        <f t="shared" si="141"/>
        <v>50390005</v>
      </c>
      <c r="F9059" s="149" t="s">
        <v>16635</v>
      </c>
      <c r="G9059" s="149" t="s">
        <v>16218</v>
      </c>
      <c r="H9059" s="149" t="s">
        <v>12651</v>
      </c>
      <c r="I9059" s="149" t="s">
        <v>1414</v>
      </c>
    </row>
    <row r="9060" spans="1:9" x14ac:dyDescent="0.2">
      <c r="A9060" s="149" t="s">
        <v>2920</v>
      </c>
      <c r="D9060" s="149" t="s">
        <v>11651</v>
      </c>
      <c r="E9060" s="149">
        <f t="shared" si="141"/>
        <v>50390006</v>
      </c>
      <c r="F9060" s="149" t="s">
        <v>16635</v>
      </c>
      <c r="G9060" s="149" t="s">
        <v>16218</v>
      </c>
      <c r="H9060" s="149" t="s">
        <v>12651</v>
      </c>
      <c r="I9060" s="149" t="s">
        <v>1423</v>
      </c>
    </row>
    <row r="9061" spans="1:9" x14ac:dyDescent="0.2">
      <c r="A9061" s="149" t="s">
        <v>2920</v>
      </c>
      <c r="D9061" s="149" t="s">
        <v>11652</v>
      </c>
      <c r="E9061" s="149">
        <f t="shared" si="141"/>
        <v>50390007</v>
      </c>
      <c r="F9061" s="149" t="s">
        <v>16635</v>
      </c>
      <c r="G9061" s="149" t="s">
        <v>16218</v>
      </c>
      <c r="H9061" s="149" t="s">
        <v>12651</v>
      </c>
      <c r="I9061" s="149" t="s">
        <v>1434</v>
      </c>
    </row>
    <row r="9062" spans="1:9" x14ac:dyDescent="0.2">
      <c r="A9062" s="149" t="s">
        <v>2920</v>
      </c>
      <c r="D9062" s="149" t="s">
        <v>11653</v>
      </c>
      <c r="E9062" s="149">
        <f t="shared" si="141"/>
        <v>50390010</v>
      </c>
      <c r="F9062" s="149" t="s">
        <v>16635</v>
      </c>
      <c r="G9062" s="149" t="s">
        <v>16218</v>
      </c>
      <c r="H9062" s="149" t="s">
        <v>12651</v>
      </c>
      <c r="I9062" s="149" t="s">
        <v>1427</v>
      </c>
    </row>
    <row r="9063" spans="1:9" x14ac:dyDescent="0.2">
      <c r="A9063" s="149" t="s">
        <v>2920</v>
      </c>
      <c r="D9063" s="149" t="s">
        <v>11654</v>
      </c>
      <c r="E9063" s="149">
        <f t="shared" si="141"/>
        <v>50400101</v>
      </c>
      <c r="F9063" s="149" t="s">
        <v>16635</v>
      </c>
      <c r="G9063" s="149" t="s">
        <v>11655</v>
      </c>
      <c r="I9063" s="149" t="s">
        <v>11656</v>
      </c>
    </row>
    <row r="9064" spans="1:9" x14ac:dyDescent="0.2">
      <c r="A9064" s="149" t="s">
        <v>2920</v>
      </c>
      <c r="D9064" s="149" t="s">
        <v>11657</v>
      </c>
      <c r="E9064" s="149">
        <f t="shared" si="141"/>
        <v>50400102</v>
      </c>
      <c r="F9064" s="149" t="s">
        <v>16635</v>
      </c>
      <c r="G9064" s="149" t="s">
        <v>11655</v>
      </c>
      <c r="I9064" s="149" t="s">
        <v>11658</v>
      </c>
    </row>
    <row r="9065" spans="1:9" x14ac:dyDescent="0.2">
      <c r="A9065" s="149" t="s">
        <v>2920</v>
      </c>
      <c r="D9065" s="149" t="s">
        <v>11659</v>
      </c>
      <c r="E9065" s="149">
        <f t="shared" si="141"/>
        <v>50400103</v>
      </c>
      <c r="F9065" s="149" t="s">
        <v>16635</v>
      </c>
      <c r="G9065" s="149" t="s">
        <v>11655</v>
      </c>
      <c r="I9065" s="149" t="s">
        <v>11660</v>
      </c>
    </row>
    <row r="9066" spans="1:9" x14ac:dyDescent="0.2">
      <c r="A9066" s="149" t="s">
        <v>2920</v>
      </c>
      <c r="D9066" s="149" t="s">
        <v>11661</v>
      </c>
      <c r="E9066" s="149">
        <f t="shared" si="141"/>
        <v>50400104</v>
      </c>
      <c r="F9066" s="149" t="s">
        <v>16635</v>
      </c>
      <c r="G9066" s="149" t="s">
        <v>11655</v>
      </c>
      <c r="I9066" s="149" t="s">
        <v>11662</v>
      </c>
    </row>
    <row r="9067" spans="1:9" x14ac:dyDescent="0.2">
      <c r="A9067" s="149" t="s">
        <v>2920</v>
      </c>
      <c r="D9067" s="149" t="s">
        <v>11663</v>
      </c>
      <c r="E9067" s="149">
        <f t="shared" si="141"/>
        <v>50400150</v>
      </c>
      <c r="F9067" s="149" t="s">
        <v>16635</v>
      </c>
      <c r="G9067" s="149" t="s">
        <v>11655</v>
      </c>
      <c r="I9067" s="149" t="s">
        <v>11664</v>
      </c>
    </row>
    <row r="9068" spans="1:9" x14ac:dyDescent="0.2">
      <c r="A9068" s="149" t="s">
        <v>2920</v>
      </c>
      <c r="D9068" s="149" t="s">
        <v>11665</v>
      </c>
      <c r="E9068" s="149">
        <f t="shared" si="141"/>
        <v>50400151</v>
      </c>
      <c r="F9068" s="149" t="s">
        <v>16635</v>
      </c>
      <c r="G9068" s="149" t="s">
        <v>11655</v>
      </c>
      <c r="I9068" s="149" t="s">
        <v>11666</v>
      </c>
    </row>
    <row r="9069" spans="1:9" x14ac:dyDescent="0.2">
      <c r="A9069" s="149" t="s">
        <v>2920</v>
      </c>
      <c r="D9069" s="149" t="s">
        <v>11667</v>
      </c>
      <c r="E9069" s="149">
        <f t="shared" si="141"/>
        <v>50400201</v>
      </c>
      <c r="F9069" s="149" t="s">
        <v>16635</v>
      </c>
      <c r="G9069" s="149" t="s">
        <v>11655</v>
      </c>
      <c r="I9069" s="149" t="s">
        <v>11668</v>
      </c>
    </row>
    <row r="9070" spans="1:9" x14ac:dyDescent="0.2">
      <c r="A9070" s="149" t="s">
        <v>2920</v>
      </c>
      <c r="D9070" s="149" t="s">
        <v>11669</v>
      </c>
      <c r="E9070" s="149">
        <f t="shared" si="141"/>
        <v>50400202</v>
      </c>
      <c r="F9070" s="149" t="s">
        <v>16635</v>
      </c>
      <c r="G9070" s="149" t="s">
        <v>11655</v>
      </c>
      <c r="I9070" s="149" t="s">
        <v>11668</v>
      </c>
    </row>
    <row r="9071" spans="1:9" x14ac:dyDescent="0.2">
      <c r="A9071" s="149" t="s">
        <v>2920</v>
      </c>
      <c r="D9071" s="149" t="s">
        <v>11670</v>
      </c>
      <c r="E9071" s="149">
        <f t="shared" si="141"/>
        <v>50400301</v>
      </c>
      <c r="F9071" s="149" t="s">
        <v>16635</v>
      </c>
      <c r="G9071" s="149" t="s">
        <v>11655</v>
      </c>
      <c r="I9071" s="149" t="s">
        <v>11671</v>
      </c>
    </row>
    <row r="9072" spans="1:9" x14ac:dyDescent="0.2">
      <c r="A9072" s="149" t="s">
        <v>2920</v>
      </c>
      <c r="D9072" s="149" t="s">
        <v>11672</v>
      </c>
      <c r="E9072" s="149">
        <f t="shared" si="141"/>
        <v>50400302</v>
      </c>
      <c r="F9072" s="149" t="s">
        <v>16635</v>
      </c>
      <c r="G9072" s="149" t="s">
        <v>11655</v>
      </c>
      <c r="I9072" s="149" t="s">
        <v>11673</v>
      </c>
    </row>
    <row r="9073" spans="1:9" x14ac:dyDescent="0.2">
      <c r="A9073" s="149" t="s">
        <v>2920</v>
      </c>
      <c r="D9073" s="149" t="s">
        <v>11674</v>
      </c>
      <c r="E9073" s="149">
        <f t="shared" si="141"/>
        <v>50400303</v>
      </c>
      <c r="F9073" s="149" t="s">
        <v>16635</v>
      </c>
      <c r="G9073" s="149" t="s">
        <v>11655</v>
      </c>
      <c r="I9073" s="149" t="s">
        <v>11675</v>
      </c>
    </row>
    <row r="9074" spans="1:9" x14ac:dyDescent="0.2">
      <c r="A9074" s="149" t="s">
        <v>2920</v>
      </c>
      <c r="D9074" s="149" t="s">
        <v>11676</v>
      </c>
      <c r="E9074" s="149">
        <f t="shared" si="141"/>
        <v>50400320</v>
      </c>
      <c r="F9074" s="149" t="s">
        <v>16635</v>
      </c>
      <c r="G9074" s="149" t="s">
        <v>11655</v>
      </c>
      <c r="I9074" s="149" t="s">
        <v>11677</v>
      </c>
    </row>
    <row r="9075" spans="1:9" x14ac:dyDescent="0.2">
      <c r="A9075" s="149" t="s">
        <v>2920</v>
      </c>
      <c r="D9075" s="149" t="s">
        <v>11678</v>
      </c>
      <c r="E9075" s="149">
        <f t="shared" si="141"/>
        <v>50410001</v>
      </c>
      <c r="F9075" s="149" t="s">
        <v>16635</v>
      </c>
      <c r="G9075" s="149" t="s">
        <v>11655</v>
      </c>
      <c r="H9075" s="149" t="s">
        <v>11679</v>
      </c>
      <c r="I9075" s="149" t="s">
        <v>11680</v>
      </c>
    </row>
    <row r="9076" spans="1:9" x14ac:dyDescent="0.2">
      <c r="A9076" s="149" t="s">
        <v>2920</v>
      </c>
      <c r="D9076" s="149" t="s">
        <v>11681</v>
      </c>
      <c r="E9076" s="149">
        <f t="shared" si="141"/>
        <v>50410002</v>
      </c>
      <c r="F9076" s="149" t="s">
        <v>16635</v>
      </c>
      <c r="G9076" s="149" t="s">
        <v>11655</v>
      </c>
      <c r="H9076" s="149" t="s">
        <v>11679</v>
      </c>
      <c r="I9076" s="149" t="s">
        <v>11682</v>
      </c>
    </row>
    <row r="9077" spans="1:9" x14ac:dyDescent="0.2">
      <c r="A9077" s="149" t="s">
        <v>2920</v>
      </c>
      <c r="D9077" s="149" t="s">
        <v>11683</v>
      </c>
      <c r="E9077" s="149">
        <f t="shared" si="141"/>
        <v>50410003</v>
      </c>
      <c r="F9077" s="149" t="s">
        <v>16635</v>
      </c>
      <c r="G9077" s="149" t="s">
        <v>11655</v>
      </c>
      <c r="H9077" s="149" t="s">
        <v>11679</v>
      </c>
      <c r="I9077" s="149" t="s">
        <v>11684</v>
      </c>
    </row>
    <row r="9078" spans="1:9" x14ac:dyDescent="0.2">
      <c r="A9078" s="149" t="s">
        <v>2920</v>
      </c>
      <c r="D9078" s="149" t="s">
        <v>11685</v>
      </c>
      <c r="E9078" s="149">
        <f t="shared" si="141"/>
        <v>50410004</v>
      </c>
      <c r="F9078" s="149" t="s">
        <v>16635</v>
      </c>
      <c r="G9078" s="149" t="s">
        <v>11655</v>
      </c>
      <c r="H9078" s="149" t="s">
        <v>11679</v>
      </c>
      <c r="I9078" s="149" t="s">
        <v>11686</v>
      </c>
    </row>
    <row r="9079" spans="1:9" x14ac:dyDescent="0.2">
      <c r="A9079" s="149" t="s">
        <v>2920</v>
      </c>
      <c r="D9079" s="149" t="s">
        <v>11687</v>
      </c>
      <c r="E9079" s="149">
        <f t="shared" si="141"/>
        <v>50410005</v>
      </c>
      <c r="F9079" s="149" t="s">
        <v>16635</v>
      </c>
      <c r="G9079" s="149" t="s">
        <v>11655</v>
      </c>
      <c r="H9079" s="149" t="s">
        <v>11679</v>
      </c>
      <c r="I9079" s="149" t="s">
        <v>14790</v>
      </c>
    </row>
    <row r="9080" spans="1:9" x14ac:dyDescent="0.2">
      <c r="A9080" s="149" t="s">
        <v>2920</v>
      </c>
      <c r="D9080" s="149" t="s">
        <v>14791</v>
      </c>
      <c r="E9080" s="149">
        <f t="shared" si="141"/>
        <v>50410010</v>
      </c>
      <c r="F9080" s="149" t="s">
        <v>16635</v>
      </c>
      <c r="G9080" s="149" t="s">
        <v>11655</v>
      </c>
      <c r="H9080" s="149" t="s">
        <v>11679</v>
      </c>
      <c r="I9080" s="149" t="s">
        <v>1277</v>
      </c>
    </row>
    <row r="9081" spans="1:9" x14ac:dyDescent="0.2">
      <c r="A9081" s="149" t="s">
        <v>2920</v>
      </c>
      <c r="D9081" s="149" t="s">
        <v>14792</v>
      </c>
      <c r="E9081" s="149">
        <f t="shared" si="141"/>
        <v>50410020</v>
      </c>
      <c r="F9081" s="149" t="s">
        <v>16635</v>
      </c>
      <c r="G9081" s="149" t="s">
        <v>11655</v>
      </c>
      <c r="H9081" s="149" t="s">
        <v>11679</v>
      </c>
      <c r="I9081" s="149" t="s">
        <v>14793</v>
      </c>
    </row>
    <row r="9082" spans="1:9" x14ac:dyDescent="0.2">
      <c r="A9082" s="149" t="s">
        <v>2920</v>
      </c>
      <c r="D9082" s="149" t="s">
        <v>14794</v>
      </c>
      <c r="E9082" s="149">
        <f t="shared" si="141"/>
        <v>50410021</v>
      </c>
      <c r="F9082" s="149" t="s">
        <v>16635</v>
      </c>
      <c r="G9082" s="149" t="s">
        <v>11655</v>
      </c>
      <c r="H9082" s="149" t="s">
        <v>11679</v>
      </c>
      <c r="I9082" s="149" t="s">
        <v>14795</v>
      </c>
    </row>
    <row r="9083" spans="1:9" x14ac:dyDescent="0.2">
      <c r="A9083" s="149" t="s">
        <v>2920</v>
      </c>
      <c r="D9083" s="149" t="s">
        <v>14796</v>
      </c>
      <c r="E9083" s="149">
        <f t="shared" si="141"/>
        <v>50410022</v>
      </c>
      <c r="F9083" s="149" t="s">
        <v>16635</v>
      </c>
      <c r="G9083" s="149" t="s">
        <v>11655</v>
      </c>
      <c r="H9083" s="149" t="s">
        <v>11679</v>
      </c>
      <c r="I9083" s="149" t="s">
        <v>14797</v>
      </c>
    </row>
    <row r="9084" spans="1:9" x14ac:dyDescent="0.2">
      <c r="A9084" s="149" t="s">
        <v>2920</v>
      </c>
      <c r="D9084" s="149" t="s">
        <v>14798</v>
      </c>
      <c r="E9084" s="149">
        <f t="shared" si="141"/>
        <v>50410030</v>
      </c>
      <c r="F9084" s="149" t="s">
        <v>16635</v>
      </c>
      <c r="G9084" s="149" t="s">
        <v>11655</v>
      </c>
      <c r="H9084" s="149" t="s">
        <v>11679</v>
      </c>
      <c r="I9084" s="149" t="s">
        <v>3889</v>
      </c>
    </row>
    <row r="9085" spans="1:9" x14ac:dyDescent="0.2">
      <c r="A9085" s="149" t="s">
        <v>2920</v>
      </c>
      <c r="D9085" s="149" t="s">
        <v>14799</v>
      </c>
      <c r="E9085" s="149">
        <f t="shared" si="141"/>
        <v>50410040</v>
      </c>
      <c r="F9085" s="149" t="s">
        <v>16635</v>
      </c>
      <c r="G9085" s="149" t="s">
        <v>11655</v>
      </c>
      <c r="H9085" s="149" t="s">
        <v>11679</v>
      </c>
      <c r="I9085" s="149" t="s">
        <v>11589</v>
      </c>
    </row>
    <row r="9086" spans="1:9" x14ac:dyDescent="0.2">
      <c r="A9086" s="149" t="s">
        <v>2920</v>
      </c>
      <c r="D9086" s="149" t="s">
        <v>14800</v>
      </c>
      <c r="E9086" s="149">
        <f t="shared" si="141"/>
        <v>50410101</v>
      </c>
      <c r="F9086" s="149" t="s">
        <v>16635</v>
      </c>
      <c r="G9086" s="149" t="s">
        <v>11655</v>
      </c>
      <c r="H9086" s="149" t="s">
        <v>14801</v>
      </c>
      <c r="I9086" s="149" t="s">
        <v>1273</v>
      </c>
    </row>
    <row r="9087" spans="1:9" x14ac:dyDescent="0.2">
      <c r="A9087" s="149" t="s">
        <v>2920</v>
      </c>
      <c r="D9087" s="149" t="s">
        <v>14802</v>
      </c>
      <c r="E9087" s="149">
        <f t="shared" si="141"/>
        <v>50410110</v>
      </c>
      <c r="F9087" s="149" t="s">
        <v>16635</v>
      </c>
      <c r="G9087" s="149" t="s">
        <v>11655</v>
      </c>
      <c r="H9087" s="149" t="s">
        <v>14801</v>
      </c>
      <c r="I9087" s="149" t="s">
        <v>10022</v>
      </c>
    </row>
    <row r="9088" spans="1:9" x14ac:dyDescent="0.2">
      <c r="A9088" s="149" t="s">
        <v>2920</v>
      </c>
      <c r="D9088" s="149" t="s">
        <v>14803</v>
      </c>
      <c r="E9088" s="149">
        <f t="shared" si="141"/>
        <v>50410111</v>
      </c>
      <c r="F9088" s="149" t="s">
        <v>16635</v>
      </c>
      <c r="G9088" s="149" t="s">
        <v>11655</v>
      </c>
      <c r="H9088" s="149" t="s">
        <v>14801</v>
      </c>
      <c r="I9088" s="149" t="s">
        <v>14804</v>
      </c>
    </row>
    <row r="9089" spans="1:9" x14ac:dyDescent="0.2">
      <c r="A9089" s="149" t="s">
        <v>2920</v>
      </c>
      <c r="D9089" s="149" t="s">
        <v>14805</v>
      </c>
      <c r="E9089" s="149">
        <f t="shared" si="141"/>
        <v>50410112</v>
      </c>
      <c r="F9089" s="149" t="s">
        <v>16635</v>
      </c>
      <c r="G9089" s="149" t="s">
        <v>11655</v>
      </c>
      <c r="H9089" s="149" t="s">
        <v>14801</v>
      </c>
      <c r="I9089" s="149" t="s">
        <v>14806</v>
      </c>
    </row>
    <row r="9090" spans="1:9" x14ac:dyDescent="0.2">
      <c r="A9090" s="149" t="s">
        <v>2920</v>
      </c>
      <c r="D9090" s="149" t="s">
        <v>14807</v>
      </c>
      <c r="E9090" s="149">
        <f t="shared" ref="E9090:E9153" si="142">VALUE(D9090)</f>
        <v>50410120</v>
      </c>
      <c r="F9090" s="149" t="s">
        <v>16635</v>
      </c>
      <c r="G9090" s="149" t="s">
        <v>11655</v>
      </c>
      <c r="H9090" s="149" t="s">
        <v>14801</v>
      </c>
      <c r="I9090" s="149" t="s">
        <v>14808</v>
      </c>
    </row>
    <row r="9091" spans="1:9" x14ac:dyDescent="0.2">
      <c r="A9091" s="149" t="s">
        <v>2920</v>
      </c>
      <c r="D9091" s="149" t="s">
        <v>14809</v>
      </c>
      <c r="E9091" s="149">
        <f t="shared" si="142"/>
        <v>50410121</v>
      </c>
      <c r="F9091" s="149" t="s">
        <v>16635</v>
      </c>
      <c r="G9091" s="149" t="s">
        <v>11655</v>
      </c>
      <c r="H9091" s="149" t="s">
        <v>14801</v>
      </c>
      <c r="I9091" s="149" t="s">
        <v>15894</v>
      </c>
    </row>
    <row r="9092" spans="1:9" x14ac:dyDescent="0.2">
      <c r="A9092" s="149" t="s">
        <v>2920</v>
      </c>
      <c r="D9092" s="149" t="s">
        <v>15895</v>
      </c>
      <c r="E9092" s="149">
        <f t="shared" si="142"/>
        <v>50410122</v>
      </c>
      <c r="F9092" s="149" t="s">
        <v>16635</v>
      </c>
      <c r="G9092" s="149" t="s">
        <v>11655</v>
      </c>
      <c r="H9092" s="149" t="s">
        <v>14801</v>
      </c>
      <c r="I9092" s="149" t="s">
        <v>15896</v>
      </c>
    </row>
    <row r="9093" spans="1:9" x14ac:dyDescent="0.2">
      <c r="A9093" s="149" t="s">
        <v>2920</v>
      </c>
      <c r="D9093" s="149" t="s">
        <v>15984</v>
      </c>
      <c r="E9093" s="149">
        <f t="shared" si="142"/>
        <v>50410123</v>
      </c>
      <c r="F9093" s="149" t="s">
        <v>16635</v>
      </c>
      <c r="G9093" s="149" t="s">
        <v>11655</v>
      </c>
      <c r="H9093" s="149" t="s">
        <v>14801</v>
      </c>
      <c r="I9093" s="149" t="s">
        <v>15985</v>
      </c>
    </row>
    <row r="9094" spans="1:9" x14ac:dyDescent="0.2">
      <c r="A9094" s="149" t="s">
        <v>2920</v>
      </c>
      <c r="D9094" s="149" t="s">
        <v>15986</v>
      </c>
      <c r="E9094" s="149">
        <f t="shared" si="142"/>
        <v>50410124</v>
      </c>
      <c r="F9094" s="149" t="s">
        <v>16635</v>
      </c>
      <c r="G9094" s="149" t="s">
        <v>11655</v>
      </c>
      <c r="H9094" s="149" t="s">
        <v>14801</v>
      </c>
      <c r="I9094" s="149" t="s">
        <v>15987</v>
      </c>
    </row>
    <row r="9095" spans="1:9" x14ac:dyDescent="0.2">
      <c r="A9095" s="149" t="s">
        <v>2920</v>
      </c>
      <c r="D9095" s="149" t="s">
        <v>15988</v>
      </c>
      <c r="E9095" s="149">
        <f t="shared" si="142"/>
        <v>50410210</v>
      </c>
      <c r="F9095" s="149" t="s">
        <v>16635</v>
      </c>
      <c r="G9095" s="149" t="s">
        <v>11655</v>
      </c>
      <c r="H9095" s="149" t="s">
        <v>15989</v>
      </c>
      <c r="I9095" s="149" t="s">
        <v>15989</v>
      </c>
    </row>
    <row r="9096" spans="1:9" x14ac:dyDescent="0.2">
      <c r="A9096" s="149" t="s">
        <v>2920</v>
      </c>
      <c r="D9096" s="149" t="s">
        <v>15990</v>
      </c>
      <c r="E9096" s="149">
        <f t="shared" si="142"/>
        <v>50410211</v>
      </c>
      <c r="F9096" s="149" t="s">
        <v>16635</v>
      </c>
      <c r="G9096" s="149" t="s">
        <v>11655</v>
      </c>
      <c r="H9096" s="149" t="s">
        <v>15989</v>
      </c>
      <c r="I9096" s="149" t="s">
        <v>15991</v>
      </c>
    </row>
    <row r="9097" spans="1:9" x14ac:dyDescent="0.2">
      <c r="A9097" s="149" t="s">
        <v>2920</v>
      </c>
      <c r="D9097" s="149" t="s">
        <v>15992</v>
      </c>
      <c r="E9097" s="149">
        <f t="shared" si="142"/>
        <v>50410212</v>
      </c>
      <c r="F9097" s="149" t="s">
        <v>16635</v>
      </c>
      <c r="G9097" s="149" t="s">
        <v>11655</v>
      </c>
      <c r="H9097" s="149" t="s">
        <v>15989</v>
      </c>
      <c r="I9097" s="149" t="s">
        <v>15993</v>
      </c>
    </row>
    <row r="9098" spans="1:9" x14ac:dyDescent="0.2">
      <c r="A9098" s="149" t="s">
        <v>2920</v>
      </c>
      <c r="D9098" s="149" t="s">
        <v>15994</v>
      </c>
      <c r="E9098" s="149">
        <f t="shared" si="142"/>
        <v>50410213</v>
      </c>
      <c r="F9098" s="149" t="s">
        <v>16635</v>
      </c>
      <c r="G9098" s="149" t="s">
        <v>11655</v>
      </c>
      <c r="H9098" s="149" t="s">
        <v>15989</v>
      </c>
      <c r="I9098" s="149" t="s">
        <v>15995</v>
      </c>
    </row>
    <row r="9099" spans="1:9" x14ac:dyDescent="0.2">
      <c r="A9099" s="149" t="s">
        <v>2920</v>
      </c>
      <c r="D9099" s="149" t="s">
        <v>15996</v>
      </c>
      <c r="E9099" s="149">
        <f t="shared" si="142"/>
        <v>50410214</v>
      </c>
      <c r="F9099" s="149" t="s">
        <v>16635</v>
      </c>
      <c r="G9099" s="149" t="s">
        <v>11655</v>
      </c>
      <c r="H9099" s="149" t="s">
        <v>15989</v>
      </c>
      <c r="I9099" s="149" t="s">
        <v>15997</v>
      </c>
    </row>
    <row r="9100" spans="1:9" x14ac:dyDescent="0.2">
      <c r="A9100" s="149" t="s">
        <v>2920</v>
      </c>
      <c r="D9100" s="149" t="s">
        <v>15998</v>
      </c>
      <c r="E9100" s="149">
        <f t="shared" si="142"/>
        <v>50410215</v>
      </c>
      <c r="F9100" s="149" t="s">
        <v>16635</v>
      </c>
      <c r="G9100" s="149" t="s">
        <v>11655</v>
      </c>
      <c r="H9100" s="149" t="s">
        <v>15989</v>
      </c>
      <c r="I9100" s="149" t="s">
        <v>15999</v>
      </c>
    </row>
    <row r="9101" spans="1:9" x14ac:dyDescent="0.2">
      <c r="A9101" s="149" t="s">
        <v>2920</v>
      </c>
      <c r="D9101" s="149" t="s">
        <v>16000</v>
      </c>
      <c r="E9101" s="149">
        <f t="shared" si="142"/>
        <v>50410216</v>
      </c>
      <c r="F9101" s="149" t="s">
        <v>16635</v>
      </c>
      <c r="G9101" s="149" t="s">
        <v>11655</v>
      </c>
      <c r="H9101" s="149" t="s">
        <v>15989</v>
      </c>
      <c r="I9101" s="149" t="s">
        <v>16001</v>
      </c>
    </row>
    <row r="9102" spans="1:9" x14ac:dyDescent="0.2">
      <c r="A9102" s="149" t="s">
        <v>2920</v>
      </c>
      <c r="D9102" s="149" t="s">
        <v>16002</v>
      </c>
      <c r="E9102" s="149">
        <f t="shared" si="142"/>
        <v>50410310</v>
      </c>
      <c r="F9102" s="149" t="s">
        <v>16635</v>
      </c>
      <c r="G9102" s="149" t="s">
        <v>11655</v>
      </c>
      <c r="H9102" s="149" t="s">
        <v>16003</v>
      </c>
      <c r="I9102" s="149" t="s">
        <v>16004</v>
      </c>
    </row>
    <row r="9103" spans="1:9" x14ac:dyDescent="0.2">
      <c r="A9103" s="149" t="s">
        <v>2920</v>
      </c>
      <c r="D9103" s="149" t="s">
        <v>16005</v>
      </c>
      <c r="E9103" s="149">
        <f t="shared" si="142"/>
        <v>50410311</v>
      </c>
      <c r="F9103" s="149" t="s">
        <v>16635</v>
      </c>
      <c r="G9103" s="149" t="s">
        <v>11655</v>
      </c>
      <c r="H9103" s="149" t="s">
        <v>16003</v>
      </c>
      <c r="I9103" s="149" t="s">
        <v>16006</v>
      </c>
    </row>
    <row r="9104" spans="1:9" x14ac:dyDescent="0.2">
      <c r="A9104" s="149" t="s">
        <v>2920</v>
      </c>
      <c r="D9104" s="149" t="s">
        <v>16007</v>
      </c>
      <c r="E9104" s="149">
        <f t="shared" si="142"/>
        <v>50410312</v>
      </c>
      <c r="F9104" s="149" t="s">
        <v>16635</v>
      </c>
      <c r="G9104" s="149" t="s">
        <v>11655</v>
      </c>
      <c r="H9104" s="149" t="s">
        <v>16003</v>
      </c>
      <c r="I9104" s="149" t="s">
        <v>16008</v>
      </c>
    </row>
    <row r="9105" spans="1:9" x14ac:dyDescent="0.2">
      <c r="A9105" s="149" t="s">
        <v>2920</v>
      </c>
      <c r="D9105" s="149" t="s">
        <v>16009</v>
      </c>
      <c r="E9105" s="149">
        <f t="shared" si="142"/>
        <v>50410313</v>
      </c>
      <c r="F9105" s="149" t="s">
        <v>16635</v>
      </c>
      <c r="G9105" s="149" t="s">
        <v>11655</v>
      </c>
      <c r="H9105" s="149" t="s">
        <v>16003</v>
      </c>
      <c r="I9105" s="149" t="s">
        <v>16010</v>
      </c>
    </row>
    <row r="9106" spans="1:9" x14ac:dyDescent="0.2">
      <c r="A9106" s="149" t="s">
        <v>2920</v>
      </c>
      <c r="D9106" s="149" t="s">
        <v>16011</v>
      </c>
      <c r="E9106" s="149">
        <f t="shared" si="142"/>
        <v>50410314</v>
      </c>
      <c r="F9106" s="149" t="s">
        <v>16635</v>
      </c>
      <c r="G9106" s="149" t="s">
        <v>11655</v>
      </c>
      <c r="H9106" s="149" t="s">
        <v>16003</v>
      </c>
      <c r="I9106" s="149" t="s">
        <v>16012</v>
      </c>
    </row>
    <row r="9107" spans="1:9" x14ac:dyDescent="0.2">
      <c r="A9107" s="149" t="s">
        <v>2920</v>
      </c>
      <c r="D9107" s="149" t="s">
        <v>16013</v>
      </c>
      <c r="E9107" s="149">
        <f t="shared" si="142"/>
        <v>50410321</v>
      </c>
      <c r="F9107" s="149" t="s">
        <v>16635</v>
      </c>
      <c r="G9107" s="149" t="s">
        <v>11655</v>
      </c>
      <c r="H9107" s="149" t="s">
        <v>16003</v>
      </c>
      <c r="I9107" s="149" t="s">
        <v>16014</v>
      </c>
    </row>
    <row r="9108" spans="1:9" x14ac:dyDescent="0.2">
      <c r="A9108" s="149" t="s">
        <v>2920</v>
      </c>
      <c r="D9108" s="149" t="s">
        <v>16015</v>
      </c>
      <c r="E9108" s="149">
        <f t="shared" si="142"/>
        <v>50410322</v>
      </c>
      <c r="F9108" s="149" t="s">
        <v>16635</v>
      </c>
      <c r="G9108" s="149" t="s">
        <v>11655</v>
      </c>
      <c r="H9108" s="149" t="s">
        <v>16003</v>
      </c>
      <c r="I9108" s="149" t="s">
        <v>16016</v>
      </c>
    </row>
    <row r="9109" spans="1:9" x14ac:dyDescent="0.2">
      <c r="A9109" s="149" t="s">
        <v>2920</v>
      </c>
      <c r="D9109" s="149" t="s">
        <v>16017</v>
      </c>
      <c r="E9109" s="149">
        <f t="shared" si="142"/>
        <v>50410405</v>
      </c>
      <c r="F9109" s="149" t="s">
        <v>16635</v>
      </c>
      <c r="G9109" s="149" t="s">
        <v>11655</v>
      </c>
      <c r="H9109" s="149" t="s">
        <v>16018</v>
      </c>
      <c r="I9109" s="149" t="s">
        <v>12441</v>
      </c>
    </row>
    <row r="9110" spans="1:9" x14ac:dyDescent="0.2">
      <c r="A9110" s="149" t="s">
        <v>2920</v>
      </c>
      <c r="D9110" s="149" t="s">
        <v>16019</v>
      </c>
      <c r="E9110" s="149">
        <f t="shared" si="142"/>
        <v>50410406</v>
      </c>
      <c r="F9110" s="149" t="s">
        <v>16635</v>
      </c>
      <c r="G9110" s="149" t="s">
        <v>11655</v>
      </c>
      <c r="H9110" s="149" t="s">
        <v>16018</v>
      </c>
      <c r="I9110" s="149" t="s">
        <v>16020</v>
      </c>
    </row>
    <row r="9111" spans="1:9" x14ac:dyDescent="0.2">
      <c r="A9111" s="149" t="s">
        <v>2920</v>
      </c>
      <c r="D9111" s="149" t="s">
        <v>16021</v>
      </c>
      <c r="E9111" s="149">
        <f t="shared" si="142"/>
        <v>50410407</v>
      </c>
      <c r="F9111" s="149" t="s">
        <v>16635</v>
      </c>
      <c r="G9111" s="149" t="s">
        <v>11655</v>
      </c>
      <c r="H9111" s="149" t="s">
        <v>16018</v>
      </c>
      <c r="I9111" s="149" t="s">
        <v>16022</v>
      </c>
    </row>
    <row r="9112" spans="1:9" x14ac:dyDescent="0.2">
      <c r="A9112" s="149" t="s">
        <v>2920</v>
      </c>
      <c r="D9112" s="149" t="s">
        <v>16023</v>
      </c>
      <c r="E9112" s="149">
        <f t="shared" si="142"/>
        <v>50410408</v>
      </c>
      <c r="F9112" s="149" t="s">
        <v>16635</v>
      </c>
      <c r="G9112" s="149" t="s">
        <v>11655</v>
      </c>
      <c r="H9112" s="149" t="s">
        <v>16018</v>
      </c>
      <c r="I9112" s="149" t="s">
        <v>16024</v>
      </c>
    </row>
    <row r="9113" spans="1:9" x14ac:dyDescent="0.2">
      <c r="A9113" s="149" t="s">
        <v>2920</v>
      </c>
      <c r="D9113" s="149" t="s">
        <v>16025</v>
      </c>
      <c r="E9113" s="149">
        <f t="shared" si="142"/>
        <v>50410409</v>
      </c>
      <c r="F9113" s="149" t="s">
        <v>16635</v>
      </c>
      <c r="G9113" s="149" t="s">
        <v>11655</v>
      </c>
      <c r="H9113" s="149" t="s">
        <v>16018</v>
      </c>
      <c r="I9113" s="149" t="s">
        <v>16026</v>
      </c>
    </row>
    <row r="9114" spans="1:9" x14ac:dyDescent="0.2">
      <c r="A9114" s="149" t="s">
        <v>2920</v>
      </c>
      <c r="D9114" s="149" t="s">
        <v>16027</v>
      </c>
      <c r="E9114" s="149">
        <f t="shared" si="142"/>
        <v>50410420</v>
      </c>
      <c r="F9114" s="149" t="s">
        <v>16635</v>
      </c>
      <c r="G9114" s="149" t="s">
        <v>11655</v>
      </c>
      <c r="H9114" s="149" t="s">
        <v>16018</v>
      </c>
      <c r="I9114" s="149" t="s">
        <v>8918</v>
      </c>
    </row>
    <row r="9115" spans="1:9" x14ac:dyDescent="0.2">
      <c r="A9115" s="149" t="s">
        <v>2920</v>
      </c>
      <c r="D9115" s="149" t="s">
        <v>16028</v>
      </c>
      <c r="E9115" s="149">
        <f t="shared" si="142"/>
        <v>50410510</v>
      </c>
      <c r="F9115" s="149" t="s">
        <v>16635</v>
      </c>
      <c r="G9115" s="149" t="s">
        <v>11655</v>
      </c>
      <c r="H9115" s="149" t="s">
        <v>16029</v>
      </c>
      <c r="I9115" s="149" t="s">
        <v>16030</v>
      </c>
    </row>
    <row r="9116" spans="1:9" x14ac:dyDescent="0.2">
      <c r="A9116" s="149" t="s">
        <v>2920</v>
      </c>
      <c r="D9116" s="149" t="s">
        <v>16031</v>
      </c>
      <c r="E9116" s="149">
        <f t="shared" si="142"/>
        <v>50410511</v>
      </c>
      <c r="F9116" s="149" t="s">
        <v>16635</v>
      </c>
      <c r="G9116" s="149" t="s">
        <v>11655</v>
      </c>
      <c r="H9116" s="149" t="s">
        <v>16029</v>
      </c>
      <c r="I9116" s="149" t="s">
        <v>16032</v>
      </c>
    </row>
    <row r="9117" spans="1:9" x14ac:dyDescent="0.2">
      <c r="A9117" s="149" t="s">
        <v>2920</v>
      </c>
      <c r="D9117" s="149" t="s">
        <v>16033</v>
      </c>
      <c r="E9117" s="149">
        <f t="shared" si="142"/>
        <v>50410512</v>
      </c>
      <c r="F9117" s="149" t="s">
        <v>16635</v>
      </c>
      <c r="G9117" s="149" t="s">
        <v>11655</v>
      </c>
      <c r="H9117" s="149" t="s">
        <v>16029</v>
      </c>
      <c r="I9117" s="149" t="s">
        <v>16034</v>
      </c>
    </row>
    <row r="9118" spans="1:9" x14ac:dyDescent="0.2">
      <c r="A9118" s="149" t="s">
        <v>2920</v>
      </c>
      <c r="D9118" s="149" t="s">
        <v>16035</v>
      </c>
      <c r="E9118" s="149">
        <f t="shared" si="142"/>
        <v>50410513</v>
      </c>
      <c r="F9118" s="149" t="s">
        <v>16635</v>
      </c>
      <c r="G9118" s="149" t="s">
        <v>11655</v>
      </c>
      <c r="H9118" s="149" t="s">
        <v>16029</v>
      </c>
      <c r="I9118" s="149" t="s">
        <v>16036</v>
      </c>
    </row>
    <row r="9119" spans="1:9" x14ac:dyDescent="0.2">
      <c r="A9119" s="149" t="s">
        <v>2920</v>
      </c>
      <c r="D9119" s="149" t="s">
        <v>16037</v>
      </c>
      <c r="E9119" s="149">
        <f t="shared" si="142"/>
        <v>50410514</v>
      </c>
      <c r="F9119" s="149" t="s">
        <v>16635</v>
      </c>
      <c r="G9119" s="149" t="s">
        <v>11655</v>
      </c>
      <c r="H9119" s="149" t="s">
        <v>16029</v>
      </c>
      <c r="I9119" s="149" t="s">
        <v>16038</v>
      </c>
    </row>
    <row r="9120" spans="1:9" x14ac:dyDescent="0.2">
      <c r="A9120" s="149" t="s">
        <v>2920</v>
      </c>
      <c r="D9120" s="149" t="s">
        <v>16039</v>
      </c>
      <c r="E9120" s="149">
        <f t="shared" si="142"/>
        <v>50410520</v>
      </c>
      <c r="F9120" s="149" t="s">
        <v>16635</v>
      </c>
      <c r="G9120" s="149" t="s">
        <v>11655</v>
      </c>
      <c r="H9120" s="149" t="s">
        <v>16029</v>
      </c>
      <c r="I9120" s="149" t="s">
        <v>16040</v>
      </c>
    </row>
    <row r="9121" spans="1:9" x14ac:dyDescent="0.2">
      <c r="A9121" s="149" t="s">
        <v>2920</v>
      </c>
      <c r="D9121" s="149" t="s">
        <v>16041</v>
      </c>
      <c r="E9121" s="149">
        <f t="shared" si="142"/>
        <v>50410521</v>
      </c>
      <c r="F9121" s="149" t="s">
        <v>16635</v>
      </c>
      <c r="G9121" s="149" t="s">
        <v>11655</v>
      </c>
      <c r="H9121" s="149" t="s">
        <v>16029</v>
      </c>
      <c r="I9121" s="149" t="s">
        <v>16042</v>
      </c>
    </row>
    <row r="9122" spans="1:9" x14ac:dyDescent="0.2">
      <c r="A9122" s="149" t="s">
        <v>2920</v>
      </c>
      <c r="D9122" s="149" t="s">
        <v>16043</v>
      </c>
      <c r="E9122" s="149">
        <f t="shared" si="142"/>
        <v>50410522</v>
      </c>
      <c r="F9122" s="149" t="s">
        <v>16635</v>
      </c>
      <c r="G9122" s="149" t="s">
        <v>11655</v>
      </c>
      <c r="H9122" s="149" t="s">
        <v>16029</v>
      </c>
      <c r="I9122" s="149" t="s">
        <v>16044</v>
      </c>
    </row>
    <row r="9123" spans="1:9" x14ac:dyDescent="0.2">
      <c r="A9123" s="149" t="s">
        <v>2920</v>
      </c>
      <c r="D9123" s="149" t="s">
        <v>16045</v>
      </c>
      <c r="E9123" s="149">
        <f t="shared" si="142"/>
        <v>50410523</v>
      </c>
      <c r="F9123" s="149" t="s">
        <v>16635</v>
      </c>
      <c r="G9123" s="149" t="s">
        <v>11655</v>
      </c>
      <c r="H9123" s="149" t="s">
        <v>16029</v>
      </c>
      <c r="I9123" s="149" t="s">
        <v>16046</v>
      </c>
    </row>
    <row r="9124" spans="1:9" x14ac:dyDescent="0.2">
      <c r="A9124" s="149" t="s">
        <v>2920</v>
      </c>
      <c r="D9124" s="149" t="s">
        <v>16047</v>
      </c>
      <c r="E9124" s="149">
        <f t="shared" si="142"/>
        <v>50410524</v>
      </c>
      <c r="F9124" s="149" t="s">
        <v>16635</v>
      </c>
      <c r="G9124" s="149" t="s">
        <v>11655</v>
      </c>
      <c r="H9124" s="149" t="s">
        <v>16029</v>
      </c>
      <c r="I9124" s="149" t="s">
        <v>16048</v>
      </c>
    </row>
    <row r="9125" spans="1:9" x14ac:dyDescent="0.2">
      <c r="A9125" s="149" t="s">
        <v>2920</v>
      </c>
      <c r="D9125" s="149" t="s">
        <v>16049</v>
      </c>
      <c r="E9125" s="149">
        <f t="shared" si="142"/>
        <v>50410525</v>
      </c>
      <c r="F9125" s="149" t="s">
        <v>16635</v>
      </c>
      <c r="G9125" s="149" t="s">
        <v>11655</v>
      </c>
      <c r="H9125" s="149" t="s">
        <v>16029</v>
      </c>
      <c r="I9125" s="149" t="s">
        <v>16050</v>
      </c>
    </row>
    <row r="9126" spans="1:9" x14ac:dyDescent="0.2">
      <c r="A9126" s="149" t="s">
        <v>2920</v>
      </c>
      <c r="D9126" s="149" t="s">
        <v>16051</v>
      </c>
      <c r="E9126" s="149">
        <f t="shared" si="142"/>
        <v>50410530</v>
      </c>
      <c r="F9126" s="149" t="s">
        <v>16635</v>
      </c>
      <c r="G9126" s="149" t="s">
        <v>11655</v>
      </c>
      <c r="H9126" s="149" t="s">
        <v>16029</v>
      </c>
      <c r="I9126" s="149" t="s">
        <v>16052</v>
      </c>
    </row>
    <row r="9127" spans="1:9" x14ac:dyDescent="0.2">
      <c r="A9127" s="149" t="s">
        <v>2920</v>
      </c>
      <c r="D9127" s="149" t="s">
        <v>16053</v>
      </c>
      <c r="E9127" s="149">
        <f t="shared" si="142"/>
        <v>50410531</v>
      </c>
      <c r="F9127" s="149" t="s">
        <v>16635</v>
      </c>
      <c r="G9127" s="149" t="s">
        <v>11655</v>
      </c>
      <c r="H9127" s="149" t="s">
        <v>16029</v>
      </c>
      <c r="I9127" s="149" t="s">
        <v>16054</v>
      </c>
    </row>
    <row r="9128" spans="1:9" x14ac:dyDescent="0.2">
      <c r="A9128" s="149" t="s">
        <v>2920</v>
      </c>
      <c r="D9128" s="149" t="s">
        <v>16055</v>
      </c>
      <c r="E9128" s="149">
        <f t="shared" si="142"/>
        <v>50410532</v>
      </c>
      <c r="F9128" s="149" t="s">
        <v>16635</v>
      </c>
      <c r="G9128" s="149" t="s">
        <v>11655</v>
      </c>
      <c r="H9128" s="149" t="s">
        <v>16029</v>
      </c>
      <c r="I9128" s="149" t="s">
        <v>16056</v>
      </c>
    </row>
    <row r="9129" spans="1:9" x14ac:dyDescent="0.2">
      <c r="A9129" s="149" t="s">
        <v>2920</v>
      </c>
      <c r="D9129" s="149" t="s">
        <v>16057</v>
      </c>
      <c r="E9129" s="149">
        <f t="shared" si="142"/>
        <v>50410533</v>
      </c>
      <c r="F9129" s="149" t="s">
        <v>16635</v>
      </c>
      <c r="G9129" s="149" t="s">
        <v>11655</v>
      </c>
      <c r="H9129" s="149" t="s">
        <v>16029</v>
      </c>
      <c r="I9129" s="149" t="s">
        <v>16058</v>
      </c>
    </row>
    <row r="9130" spans="1:9" x14ac:dyDescent="0.2">
      <c r="A9130" s="149" t="s">
        <v>2920</v>
      </c>
      <c r="D9130" s="149" t="s">
        <v>16059</v>
      </c>
      <c r="E9130" s="149">
        <f t="shared" si="142"/>
        <v>50410534</v>
      </c>
      <c r="F9130" s="149" t="s">
        <v>16635</v>
      </c>
      <c r="G9130" s="149" t="s">
        <v>11655</v>
      </c>
      <c r="H9130" s="149" t="s">
        <v>16029</v>
      </c>
      <c r="I9130" s="149" t="s">
        <v>16060</v>
      </c>
    </row>
    <row r="9131" spans="1:9" x14ac:dyDescent="0.2">
      <c r="A9131" s="149" t="s">
        <v>2920</v>
      </c>
      <c r="D9131" s="149" t="s">
        <v>16061</v>
      </c>
      <c r="E9131" s="149">
        <f t="shared" si="142"/>
        <v>50410535</v>
      </c>
      <c r="F9131" s="149" t="s">
        <v>16635</v>
      </c>
      <c r="G9131" s="149" t="s">
        <v>11655</v>
      </c>
      <c r="H9131" s="149" t="s">
        <v>16029</v>
      </c>
      <c r="I9131" s="149" t="s">
        <v>16062</v>
      </c>
    </row>
    <row r="9132" spans="1:9" x14ac:dyDescent="0.2">
      <c r="A9132" s="149" t="s">
        <v>2920</v>
      </c>
      <c r="D9132" s="149" t="s">
        <v>16063</v>
      </c>
      <c r="E9132" s="149">
        <f t="shared" si="142"/>
        <v>50410536</v>
      </c>
      <c r="F9132" s="149" t="s">
        <v>16635</v>
      </c>
      <c r="G9132" s="149" t="s">
        <v>11655</v>
      </c>
      <c r="H9132" s="149" t="s">
        <v>16029</v>
      </c>
      <c r="I9132" s="149" t="s">
        <v>16064</v>
      </c>
    </row>
    <row r="9133" spans="1:9" x14ac:dyDescent="0.2">
      <c r="A9133" s="149" t="s">
        <v>2920</v>
      </c>
      <c r="D9133" s="149" t="s">
        <v>16065</v>
      </c>
      <c r="E9133" s="149">
        <f t="shared" si="142"/>
        <v>50410537</v>
      </c>
      <c r="F9133" s="149" t="s">
        <v>16635</v>
      </c>
      <c r="G9133" s="149" t="s">
        <v>11655</v>
      </c>
      <c r="H9133" s="149" t="s">
        <v>16029</v>
      </c>
      <c r="I9133" s="149" t="s">
        <v>16066</v>
      </c>
    </row>
    <row r="9134" spans="1:9" x14ac:dyDescent="0.2">
      <c r="A9134" s="149" t="s">
        <v>2920</v>
      </c>
      <c r="D9134" s="149" t="s">
        <v>16067</v>
      </c>
      <c r="E9134" s="149">
        <f t="shared" si="142"/>
        <v>50410538</v>
      </c>
      <c r="F9134" s="149" t="s">
        <v>16635</v>
      </c>
      <c r="G9134" s="149" t="s">
        <v>11655</v>
      </c>
      <c r="H9134" s="149" t="s">
        <v>16029</v>
      </c>
      <c r="I9134" s="149" t="s">
        <v>16068</v>
      </c>
    </row>
    <row r="9135" spans="1:9" x14ac:dyDescent="0.2">
      <c r="A9135" s="149" t="s">
        <v>2920</v>
      </c>
      <c r="D9135" s="149" t="s">
        <v>16069</v>
      </c>
      <c r="E9135" s="149">
        <f t="shared" si="142"/>
        <v>50410539</v>
      </c>
      <c r="F9135" s="149" t="s">
        <v>16635</v>
      </c>
      <c r="G9135" s="149" t="s">
        <v>11655</v>
      </c>
      <c r="H9135" s="149" t="s">
        <v>16029</v>
      </c>
      <c r="I9135" s="149" t="s">
        <v>16070</v>
      </c>
    </row>
    <row r="9136" spans="1:9" x14ac:dyDescent="0.2">
      <c r="A9136" s="149" t="s">
        <v>2920</v>
      </c>
      <c r="D9136" s="149" t="s">
        <v>16071</v>
      </c>
      <c r="E9136" s="149">
        <f t="shared" si="142"/>
        <v>50410540</v>
      </c>
      <c r="F9136" s="149" t="s">
        <v>16635</v>
      </c>
      <c r="G9136" s="149" t="s">
        <v>11655</v>
      </c>
      <c r="H9136" s="149" t="s">
        <v>16029</v>
      </c>
      <c r="I9136" s="149" t="s">
        <v>16072</v>
      </c>
    </row>
    <row r="9137" spans="1:9" x14ac:dyDescent="0.2">
      <c r="A9137" s="149" t="s">
        <v>2920</v>
      </c>
      <c r="D9137" s="149" t="s">
        <v>16073</v>
      </c>
      <c r="E9137" s="149">
        <f t="shared" si="142"/>
        <v>50410541</v>
      </c>
      <c r="F9137" s="149" t="s">
        <v>16635</v>
      </c>
      <c r="G9137" s="149" t="s">
        <v>11655</v>
      </c>
      <c r="H9137" s="149" t="s">
        <v>16029</v>
      </c>
      <c r="I9137" s="149" t="s">
        <v>16074</v>
      </c>
    </row>
    <row r="9138" spans="1:9" x14ac:dyDescent="0.2">
      <c r="A9138" s="149" t="s">
        <v>2920</v>
      </c>
      <c r="D9138" s="149" t="s">
        <v>16075</v>
      </c>
      <c r="E9138" s="149">
        <f t="shared" si="142"/>
        <v>50410542</v>
      </c>
      <c r="F9138" s="149" t="s">
        <v>16635</v>
      </c>
      <c r="G9138" s="149" t="s">
        <v>11655</v>
      </c>
      <c r="H9138" s="149" t="s">
        <v>16029</v>
      </c>
      <c r="I9138" s="149" t="s">
        <v>16076</v>
      </c>
    </row>
    <row r="9139" spans="1:9" x14ac:dyDescent="0.2">
      <c r="A9139" s="149" t="s">
        <v>2920</v>
      </c>
      <c r="D9139" s="149" t="s">
        <v>16077</v>
      </c>
      <c r="E9139" s="149">
        <f t="shared" si="142"/>
        <v>50410543</v>
      </c>
      <c r="F9139" s="149" t="s">
        <v>16635</v>
      </c>
      <c r="G9139" s="149" t="s">
        <v>11655</v>
      </c>
      <c r="H9139" s="149" t="s">
        <v>16029</v>
      </c>
      <c r="I9139" s="149" t="s">
        <v>16078</v>
      </c>
    </row>
    <row r="9140" spans="1:9" x14ac:dyDescent="0.2">
      <c r="A9140" s="149" t="s">
        <v>2920</v>
      </c>
      <c r="D9140" s="149" t="s">
        <v>16079</v>
      </c>
      <c r="E9140" s="149">
        <f t="shared" si="142"/>
        <v>50410560</v>
      </c>
      <c r="F9140" s="149" t="s">
        <v>16635</v>
      </c>
      <c r="G9140" s="149" t="s">
        <v>11655</v>
      </c>
      <c r="H9140" s="149" t="s">
        <v>16029</v>
      </c>
      <c r="I9140" s="149" t="s">
        <v>16635</v>
      </c>
    </row>
    <row r="9141" spans="1:9" x14ac:dyDescent="0.2">
      <c r="A9141" s="149" t="s">
        <v>2920</v>
      </c>
      <c r="D9141" s="149" t="s">
        <v>16080</v>
      </c>
      <c r="E9141" s="149">
        <f t="shared" si="142"/>
        <v>50410561</v>
      </c>
      <c r="F9141" s="149" t="s">
        <v>16635</v>
      </c>
      <c r="G9141" s="149" t="s">
        <v>11655</v>
      </c>
      <c r="H9141" s="149" t="s">
        <v>16029</v>
      </c>
      <c r="I9141" s="149" t="s">
        <v>16081</v>
      </c>
    </row>
    <row r="9142" spans="1:9" x14ac:dyDescent="0.2">
      <c r="A9142" s="149" t="s">
        <v>2920</v>
      </c>
      <c r="D9142" s="149" t="s">
        <v>16082</v>
      </c>
      <c r="E9142" s="149">
        <f t="shared" si="142"/>
        <v>50410562</v>
      </c>
      <c r="F9142" s="149" t="s">
        <v>16635</v>
      </c>
      <c r="G9142" s="149" t="s">
        <v>11655</v>
      </c>
      <c r="H9142" s="149" t="s">
        <v>16029</v>
      </c>
      <c r="I9142" s="149" t="s">
        <v>16083</v>
      </c>
    </row>
    <row r="9143" spans="1:9" x14ac:dyDescent="0.2">
      <c r="A9143" s="149" t="s">
        <v>2920</v>
      </c>
      <c r="D9143" s="149" t="s">
        <v>16084</v>
      </c>
      <c r="E9143" s="149">
        <f t="shared" si="142"/>
        <v>50410563</v>
      </c>
      <c r="F9143" s="149" t="s">
        <v>16635</v>
      </c>
      <c r="G9143" s="149" t="s">
        <v>11655</v>
      </c>
      <c r="H9143" s="149" t="s">
        <v>16029</v>
      </c>
      <c r="I9143" s="149" t="s">
        <v>16085</v>
      </c>
    </row>
    <row r="9144" spans="1:9" x14ac:dyDescent="0.2">
      <c r="A9144" s="149" t="s">
        <v>2920</v>
      </c>
      <c r="D9144" s="149" t="s">
        <v>16086</v>
      </c>
      <c r="E9144" s="149">
        <f t="shared" si="142"/>
        <v>50410564</v>
      </c>
      <c r="F9144" s="149" t="s">
        <v>16635</v>
      </c>
      <c r="G9144" s="149" t="s">
        <v>11655</v>
      </c>
      <c r="H9144" s="149" t="s">
        <v>16029</v>
      </c>
      <c r="I9144" s="149" t="s">
        <v>16087</v>
      </c>
    </row>
    <row r="9145" spans="1:9" x14ac:dyDescent="0.2">
      <c r="A9145" s="149" t="s">
        <v>2920</v>
      </c>
      <c r="D9145" s="149" t="s">
        <v>16088</v>
      </c>
      <c r="E9145" s="149">
        <f t="shared" si="142"/>
        <v>50410565</v>
      </c>
      <c r="F9145" s="149" t="s">
        <v>16635</v>
      </c>
      <c r="G9145" s="149" t="s">
        <v>11655</v>
      </c>
      <c r="H9145" s="149" t="s">
        <v>16029</v>
      </c>
      <c r="I9145" s="149" t="s">
        <v>16089</v>
      </c>
    </row>
    <row r="9146" spans="1:9" x14ac:dyDescent="0.2">
      <c r="A9146" s="149" t="s">
        <v>2920</v>
      </c>
      <c r="D9146" s="149" t="s">
        <v>16090</v>
      </c>
      <c r="E9146" s="149">
        <f t="shared" si="142"/>
        <v>50410610</v>
      </c>
      <c r="F9146" s="149" t="s">
        <v>16635</v>
      </c>
      <c r="G9146" s="149" t="s">
        <v>11655</v>
      </c>
      <c r="H9146" s="149" t="s">
        <v>16091</v>
      </c>
      <c r="I9146" s="149" t="s">
        <v>16092</v>
      </c>
    </row>
    <row r="9147" spans="1:9" x14ac:dyDescent="0.2">
      <c r="A9147" s="149" t="s">
        <v>2920</v>
      </c>
      <c r="D9147" s="149" t="s">
        <v>16093</v>
      </c>
      <c r="E9147" s="149">
        <f t="shared" si="142"/>
        <v>50410620</v>
      </c>
      <c r="F9147" s="149" t="s">
        <v>16635</v>
      </c>
      <c r="G9147" s="149" t="s">
        <v>11655</v>
      </c>
      <c r="H9147" s="149" t="s">
        <v>16091</v>
      </c>
      <c r="I9147" s="149" t="s">
        <v>16094</v>
      </c>
    </row>
    <row r="9148" spans="1:9" x14ac:dyDescent="0.2">
      <c r="A9148" s="149" t="s">
        <v>2920</v>
      </c>
      <c r="D9148" s="149" t="s">
        <v>16095</v>
      </c>
      <c r="E9148" s="149">
        <f t="shared" si="142"/>
        <v>50410621</v>
      </c>
      <c r="F9148" s="149" t="s">
        <v>16635</v>
      </c>
      <c r="G9148" s="149" t="s">
        <v>11655</v>
      </c>
      <c r="H9148" s="149" t="s">
        <v>16091</v>
      </c>
      <c r="I9148" s="149" t="s">
        <v>16096</v>
      </c>
    </row>
    <row r="9149" spans="1:9" x14ac:dyDescent="0.2">
      <c r="A9149" s="149" t="s">
        <v>2920</v>
      </c>
      <c r="D9149" s="149" t="s">
        <v>16097</v>
      </c>
      <c r="E9149" s="149">
        <f t="shared" si="142"/>
        <v>50410622</v>
      </c>
      <c r="F9149" s="149" t="s">
        <v>16635</v>
      </c>
      <c r="G9149" s="149" t="s">
        <v>11655</v>
      </c>
      <c r="H9149" s="149" t="s">
        <v>16091</v>
      </c>
      <c r="I9149" s="149" t="s">
        <v>16098</v>
      </c>
    </row>
    <row r="9150" spans="1:9" x14ac:dyDescent="0.2">
      <c r="A9150" s="149" t="s">
        <v>2920</v>
      </c>
      <c r="D9150" s="149" t="s">
        <v>16099</v>
      </c>
      <c r="E9150" s="149">
        <f t="shared" si="142"/>
        <v>50410623</v>
      </c>
      <c r="F9150" s="149" t="s">
        <v>16635</v>
      </c>
      <c r="G9150" s="149" t="s">
        <v>11655</v>
      </c>
      <c r="H9150" s="149" t="s">
        <v>16091</v>
      </c>
      <c r="I9150" s="149" t="s">
        <v>16100</v>
      </c>
    </row>
    <row r="9151" spans="1:9" x14ac:dyDescent="0.2">
      <c r="A9151" s="149" t="s">
        <v>2920</v>
      </c>
      <c r="D9151" s="149" t="s">
        <v>16101</v>
      </c>
      <c r="E9151" s="149">
        <f t="shared" si="142"/>
        <v>50410640</v>
      </c>
      <c r="F9151" s="149" t="s">
        <v>16635</v>
      </c>
      <c r="G9151" s="149" t="s">
        <v>11655</v>
      </c>
      <c r="H9151" s="149" t="s">
        <v>16091</v>
      </c>
      <c r="I9151" s="149" t="s">
        <v>13345</v>
      </c>
    </row>
    <row r="9152" spans="1:9" x14ac:dyDescent="0.2">
      <c r="A9152" s="149" t="s">
        <v>2920</v>
      </c>
      <c r="D9152" s="149" t="s">
        <v>13346</v>
      </c>
      <c r="E9152" s="149">
        <f t="shared" si="142"/>
        <v>50410641</v>
      </c>
      <c r="F9152" s="149" t="s">
        <v>16635</v>
      </c>
      <c r="G9152" s="149" t="s">
        <v>11655</v>
      </c>
      <c r="H9152" s="149" t="s">
        <v>16091</v>
      </c>
      <c r="I9152" s="149" t="s">
        <v>13347</v>
      </c>
    </row>
    <row r="9153" spans="1:9" x14ac:dyDescent="0.2">
      <c r="A9153" s="149" t="s">
        <v>2920</v>
      </c>
      <c r="D9153" s="149" t="s">
        <v>13348</v>
      </c>
      <c r="E9153" s="149">
        <f t="shared" si="142"/>
        <v>50410642</v>
      </c>
      <c r="F9153" s="149" t="s">
        <v>16635</v>
      </c>
      <c r="G9153" s="149" t="s">
        <v>11655</v>
      </c>
      <c r="H9153" s="149" t="s">
        <v>16091</v>
      </c>
      <c r="I9153" s="149" t="s">
        <v>13349</v>
      </c>
    </row>
    <row r="9154" spans="1:9" x14ac:dyDescent="0.2">
      <c r="A9154" s="149" t="s">
        <v>2920</v>
      </c>
      <c r="D9154" s="149" t="s">
        <v>13350</v>
      </c>
      <c r="E9154" s="149">
        <f t="shared" ref="E9154:E9217" si="143">VALUE(D9154)</f>
        <v>50410643</v>
      </c>
      <c r="F9154" s="149" t="s">
        <v>16635</v>
      </c>
      <c r="G9154" s="149" t="s">
        <v>11655</v>
      </c>
      <c r="H9154" s="149" t="s">
        <v>16091</v>
      </c>
      <c r="I9154" s="149" t="s">
        <v>13351</v>
      </c>
    </row>
    <row r="9155" spans="1:9" x14ac:dyDescent="0.2">
      <c r="A9155" s="149" t="s">
        <v>2920</v>
      </c>
      <c r="D9155" s="149" t="s">
        <v>13352</v>
      </c>
      <c r="E9155" s="149">
        <f t="shared" si="143"/>
        <v>50410644</v>
      </c>
      <c r="F9155" s="149" t="s">
        <v>16635</v>
      </c>
      <c r="G9155" s="149" t="s">
        <v>11655</v>
      </c>
      <c r="H9155" s="149" t="s">
        <v>16091</v>
      </c>
      <c r="I9155" s="149" t="s">
        <v>13353</v>
      </c>
    </row>
    <row r="9156" spans="1:9" x14ac:dyDescent="0.2">
      <c r="A9156" s="149" t="s">
        <v>2920</v>
      </c>
      <c r="D9156" s="149" t="s">
        <v>13354</v>
      </c>
      <c r="E9156" s="149">
        <f t="shared" si="143"/>
        <v>50410645</v>
      </c>
      <c r="F9156" s="149" t="s">
        <v>16635</v>
      </c>
      <c r="G9156" s="149" t="s">
        <v>11655</v>
      </c>
      <c r="H9156" s="149" t="s">
        <v>16091</v>
      </c>
      <c r="I9156" s="149" t="s">
        <v>13355</v>
      </c>
    </row>
    <row r="9157" spans="1:9" x14ac:dyDescent="0.2">
      <c r="A9157" s="149" t="s">
        <v>2920</v>
      </c>
      <c r="D9157" s="149" t="s">
        <v>13356</v>
      </c>
      <c r="E9157" s="149">
        <f t="shared" si="143"/>
        <v>50410710</v>
      </c>
      <c r="F9157" s="149" t="s">
        <v>16635</v>
      </c>
      <c r="G9157" s="149" t="s">
        <v>11655</v>
      </c>
      <c r="H9157" s="149" t="s">
        <v>13357</v>
      </c>
      <c r="I9157" s="149" t="s">
        <v>13358</v>
      </c>
    </row>
    <row r="9158" spans="1:9" x14ac:dyDescent="0.2">
      <c r="A9158" s="149" t="s">
        <v>2920</v>
      </c>
      <c r="D9158" s="149" t="s">
        <v>13359</v>
      </c>
      <c r="E9158" s="149">
        <f t="shared" si="143"/>
        <v>50410711</v>
      </c>
      <c r="F9158" s="149" t="s">
        <v>16635</v>
      </c>
      <c r="G9158" s="149" t="s">
        <v>11655</v>
      </c>
      <c r="H9158" s="149" t="s">
        <v>13357</v>
      </c>
      <c r="I9158" s="149" t="s">
        <v>13360</v>
      </c>
    </row>
    <row r="9159" spans="1:9" x14ac:dyDescent="0.2">
      <c r="A9159" s="149" t="s">
        <v>2920</v>
      </c>
      <c r="D9159" s="149" t="s">
        <v>13361</v>
      </c>
      <c r="E9159" s="149">
        <f t="shared" si="143"/>
        <v>50410712</v>
      </c>
      <c r="F9159" s="149" t="s">
        <v>16635</v>
      </c>
      <c r="G9159" s="149" t="s">
        <v>11655</v>
      </c>
      <c r="H9159" s="149" t="s">
        <v>13357</v>
      </c>
      <c r="I9159" s="149" t="s">
        <v>13362</v>
      </c>
    </row>
    <row r="9160" spans="1:9" x14ac:dyDescent="0.2">
      <c r="A9160" s="149" t="s">
        <v>2920</v>
      </c>
      <c r="D9160" s="149" t="s">
        <v>13363</v>
      </c>
      <c r="E9160" s="149">
        <f t="shared" si="143"/>
        <v>50410720</v>
      </c>
      <c r="F9160" s="149" t="s">
        <v>16635</v>
      </c>
      <c r="G9160" s="149" t="s">
        <v>11655</v>
      </c>
      <c r="H9160" s="149" t="s">
        <v>13357</v>
      </c>
      <c r="I9160" s="149" t="s">
        <v>13364</v>
      </c>
    </row>
    <row r="9161" spans="1:9" x14ac:dyDescent="0.2">
      <c r="A9161" s="149" t="s">
        <v>2920</v>
      </c>
      <c r="D9161" s="149" t="s">
        <v>13365</v>
      </c>
      <c r="E9161" s="149">
        <f t="shared" si="143"/>
        <v>50410721</v>
      </c>
      <c r="F9161" s="149" t="s">
        <v>16635</v>
      </c>
      <c r="G9161" s="149" t="s">
        <v>11655</v>
      </c>
      <c r="H9161" s="149" t="s">
        <v>13357</v>
      </c>
      <c r="I9161" s="149" t="s">
        <v>13366</v>
      </c>
    </row>
    <row r="9162" spans="1:9" x14ac:dyDescent="0.2">
      <c r="A9162" s="149" t="s">
        <v>2920</v>
      </c>
      <c r="D9162" s="149" t="s">
        <v>13367</v>
      </c>
      <c r="E9162" s="149">
        <f t="shared" si="143"/>
        <v>50410722</v>
      </c>
      <c r="F9162" s="149" t="s">
        <v>16635</v>
      </c>
      <c r="G9162" s="149" t="s">
        <v>11655</v>
      </c>
      <c r="H9162" s="149" t="s">
        <v>13357</v>
      </c>
      <c r="I9162" s="149" t="s">
        <v>13368</v>
      </c>
    </row>
    <row r="9163" spans="1:9" x14ac:dyDescent="0.2">
      <c r="A9163" s="149" t="s">
        <v>2920</v>
      </c>
      <c r="D9163" s="149" t="s">
        <v>13369</v>
      </c>
      <c r="E9163" s="149">
        <f t="shared" si="143"/>
        <v>50410723</v>
      </c>
      <c r="F9163" s="149" t="s">
        <v>16635</v>
      </c>
      <c r="G9163" s="149" t="s">
        <v>11655</v>
      </c>
      <c r="H9163" s="149" t="s">
        <v>13357</v>
      </c>
      <c r="I9163" s="149" t="s">
        <v>13370</v>
      </c>
    </row>
    <row r="9164" spans="1:9" x14ac:dyDescent="0.2">
      <c r="A9164" s="149" t="s">
        <v>2920</v>
      </c>
      <c r="D9164" s="149" t="s">
        <v>13371</v>
      </c>
      <c r="E9164" s="149">
        <f t="shared" si="143"/>
        <v>50410724</v>
      </c>
      <c r="F9164" s="149" t="s">
        <v>16635</v>
      </c>
      <c r="G9164" s="149" t="s">
        <v>11655</v>
      </c>
      <c r="H9164" s="149" t="s">
        <v>13357</v>
      </c>
      <c r="I9164" s="149" t="s">
        <v>13372</v>
      </c>
    </row>
    <row r="9165" spans="1:9" x14ac:dyDescent="0.2">
      <c r="A9165" s="149" t="s">
        <v>2920</v>
      </c>
      <c r="D9165" s="149" t="s">
        <v>13373</v>
      </c>
      <c r="E9165" s="149">
        <f t="shared" si="143"/>
        <v>50410725</v>
      </c>
      <c r="F9165" s="149" t="s">
        <v>16635</v>
      </c>
      <c r="G9165" s="149" t="s">
        <v>11655</v>
      </c>
      <c r="H9165" s="149" t="s">
        <v>13357</v>
      </c>
      <c r="I9165" s="149" t="s">
        <v>13374</v>
      </c>
    </row>
    <row r="9166" spans="1:9" x14ac:dyDescent="0.2">
      <c r="A9166" s="149" t="s">
        <v>2920</v>
      </c>
      <c r="D9166" s="149" t="s">
        <v>13375</v>
      </c>
      <c r="E9166" s="149">
        <f t="shared" si="143"/>
        <v>50410726</v>
      </c>
      <c r="F9166" s="149" t="s">
        <v>16635</v>
      </c>
      <c r="G9166" s="149" t="s">
        <v>11655</v>
      </c>
      <c r="H9166" s="149" t="s">
        <v>13357</v>
      </c>
      <c r="I9166" s="149" t="s">
        <v>12270</v>
      </c>
    </row>
    <row r="9167" spans="1:9" x14ac:dyDescent="0.2">
      <c r="A9167" s="149" t="s">
        <v>2920</v>
      </c>
      <c r="D9167" s="149" t="s">
        <v>12271</v>
      </c>
      <c r="E9167" s="149">
        <f t="shared" si="143"/>
        <v>50410740</v>
      </c>
      <c r="F9167" s="149" t="s">
        <v>16635</v>
      </c>
      <c r="G9167" s="149" t="s">
        <v>11655</v>
      </c>
      <c r="H9167" s="149" t="s">
        <v>13357</v>
      </c>
      <c r="I9167" s="149" t="s">
        <v>12272</v>
      </c>
    </row>
    <row r="9168" spans="1:9" x14ac:dyDescent="0.2">
      <c r="A9168" s="149" t="s">
        <v>2920</v>
      </c>
      <c r="D9168" s="149" t="s">
        <v>12273</v>
      </c>
      <c r="E9168" s="149">
        <f t="shared" si="143"/>
        <v>50410760</v>
      </c>
      <c r="F9168" s="149" t="s">
        <v>16635</v>
      </c>
      <c r="G9168" s="149" t="s">
        <v>11655</v>
      </c>
      <c r="H9168" s="149" t="s">
        <v>13357</v>
      </c>
      <c r="I9168" s="149" t="s">
        <v>12274</v>
      </c>
    </row>
    <row r="9169" spans="1:9" x14ac:dyDescent="0.2">
      <c r="A9169" s="149" t="s">
        <v>2920</v>
      </c>
      <c r="D9169" s="149" t="s">
        <v>12275</v>
      </c>
      <c r="E9169" s="149">
        <f t="shared" si="143"/>
        <v>50410761</v>
      </c>
      <c r="F9169" s="149" t="s">
        <v>16635</v>
      </c>
      <c r="G9169" s="149" t="s">
        <v>11655</v>
      </c>
      <c r="H9169" s="149" t="s">
        <v>13357</v>
      </c>
      <c r="I9169" s="149" t="s">
        <v>12276</v>
      </c>
    </row>
    <row r="9170" spans="1:9" x14ac:dyDescent="0.2">
      <c r="A9170" s="149" t="s">
        <v>2920</v>
      </c>
      <c r="D9170" s="149" t="s">
        <v>12277</v>
      </c>
      <c r="E9170" s="149">
        <f t="shared" si="143"/>
        <v>50410762</v>
      </c>
      <c r="F9170" s="149" t="s">
        <v>16635</v>
      </c>
      <c r="G9170" s="149" t="s">
        <v>11655</v>
      </c>
      <c r="H9170" s="149" t="s">
        <v>13357</v>
      </c>
      <c r="I9170" s="149" t="s">
        <v>12278</v>
      </c>
    </row>
    <row r="9171" spans="1:9" x14ac:dyDescent="0.2">
      <c r="A9171" s="149" t="s">
        <v>2920</v>
      </c>
      <c r="D9171" s="149" t="s">
        <v>12279</v>
      </c>
      <c r="E9171" s="149">
        <f t="shared" si="143"/>
        <v>50410763</v>
      </c>
      <c r="F9171" s="149" t="s">
        <v>16635</v>
      </c>
      <c r="G9171" s="149" t="s">
        <v>11655</v>
      </c>
      <c r="H9171" s="149" t="s">
        <v>13357</v>
      </c>
      <c r="I9171" s="149" t="s">
        <v>12280</v>
      </c>
    </row>
    <row r="9172" spans="1:9" x14ac:dyDescent="0.2">
      <c r="A9172" s="149" t="s">
        <v>2920</v>
      </c>
      <c r="D9172" s="149" t="s">
        <v>12281</v>
      </c>
      <c r="E9172" s="149">
        <f t="shared" si="143"/>
        <v>50410764</v>
      </c>
      <c r="F9172" s="149" t="s">
        <v>16635</v>
      </c>
      <c r="G9172" s="149" t="s">
        <v>11655</v>
      </c>
      <c r="H9172" s="149" t="s">
        <v>13357</v>
      </c>
      <c r="I9172" s="149" t="s">
        <v>12282</v>
      </c>
    </row>
    <row r="9173" spans="1:9" x14ac:dyDescent="0.2">
      <c r="A9173" s="149" t="s">
        <v>2920</v>
      </c>
      <c r="D9173" s="149" t="s">
        <v>12283</v>
      </c>
      <c r="E9173" s="149">
        <f t="shared" si="143"/>
        <v>50410765</v>
      </c>
      <c r="F9173" s="149" t="s">
        <v>16635</v>
      </c>
      <c r="G9173" s="149" t="s">
        <v>11655</v>
      </c>
      <c r="H9173" s="149" t="s">
        <v>13357</v>
      </c>
      <c r="I9173" s="149" t="s">
        <v>12284</v>
      </c>
    </row>
    <row r="9174" spans="1:9" x14ac:dyDescent="0.2">
      <c r="A9174" s="149" t="s">
        <v>2920</v>
      </c>
      <c r="D9174" s="149" t="s">
        <v>12285</v>
      </c>
      <c r="E9174" s="149">
        <f t="shared" si="143"/>
        <v>50410766</v>
      </c>
      <c r="F9174" s="149" t="s">
        <v>16635</v>
      </c>
      <c r="G9174" s="149" t="s">
        <v>11655</v>
      </c>
      <c r="H9174" s="149" t="s">
        <v>13357</v>
      </c>
      <c r="I9174" s="149" t="s">
        <v>12286</v>
      </c>
    </row>
    <row r="9175" spans="1:9" x14ac:dyDescent="0.2">
      <c r="A9175" s="149" t="s">
        <v>2920</v>
      </c>
      <c r="D9175" s="149" t="s">
        <v>12287</v>
      </c>
      <c r="E9175" s="149">
        <f t="shared" si="143"/>
        <v>50410780</v>
      </c>
      <c r="F9175" s="149" t="s">
        <v>16635</v>
      </c>
      <c r="G9175" s="149" t="s">
        <v>11655</v>
      </c>
      <c r="H9175" s="149" t="s">
        <v>13357</v>
      </c>
      <c r="I9175" s="149" t="s">
        <v>12288</v>
      </c>
    </row>
    <row r="9176" spans="1:9" x14ac:dyDescent="0.2">
      <c r="A9176" s="149" t="s">
        <v>2920</v>
      </c>
      <c r="D9176" s="149" t="s">
        <v>12289</v>
      </c>
      <c r="E9176" s="149">
        <f t="shared" si="143"/>
        <v>50480001</v>
      </c>
      <c r="F9176" s="149" t="s">
        <v>16635</v>
      </c>
      <c r="G9176" s="149" t="s">
        <v>11655</v>
      </c>
      <c r="H9176" s="149" t="s">
        <v>3301</v>
      </c>
      <c r="I9176" s="149" t="s">
        <v>3301</v>
      </c>
    </row>
    <row r="9177" spans="1:9" x14ac:dyDescent="0.2">
      <c r="A9177" s="149" t="s">
        <v>2920</v>
      </c>
      <c r="D9177" s="149" t="s">
        <v>12290</v>
      </c>
      <c r="E9177" s="149">
        <f t="shared" si="143"/>
        <v>50482001</v>
      </c>
      <c r="F9177" s="149" t="s">
        <v>16635</v>
      </c>
      <c r="G9177" s="149" t="s">
        <v>11655</v>
      </c>
      <c r="H9177" s="149" t="s">
        <v>3303</v>
      </c>
      <c r="I9177" s="149" t="s">
        <v>3304</v>
      </c>
    </row>
    <row r="9178" spans="1:9" x14ac:dyDescent="0.2">
      <c r="A9178" s="149" t="s">
        <v>2920</v>
      </c>
      <c r="D9178" s="149" t="s">
        <v>12291</v>
      </c>
      <c r="E9178" s="149">
        <f t="shared" si="143"/>
        <v>50482002</v>
      </c>
      <c r="F9178" s="149" t="s">
        <v>16635</v>
      </c>
      <c r="G9178" s="149" t="s">
        <v>11655</v>
      </c>
      <c r="H9178" s="149" t="s">
        <v>3303</v>
      </c>
      <c r="I9178" s="149" t="s">
        <v>3306</v>
      </c>
    </row>
    <row r="9179" spans="1:9" x14ac:dyDescent="0.2">
      <c r="A9179" s="149" t="s">
        <v>2920</v>
      </c>
      <c r="D9179" s="149" t="s">
        <v>12292</v>
      </c>
      <c r="E9179" s="149">
        <f t="shared" si="143"/>
        <v>50482599</v>
      </c>
      <c r="F9179" s="149" t="s">
        <v>16635</v>
      </c>
      <c r="G9179" s="149" t="s">
        <v>11655</v>
      </c>
      <c r="H9179" s="149" t="s">
        <v>3308</v>
      </c>
      <c r="I9179" s="149" t="s">
        <v>3309</v>
      </c>
    </row>
    <row r="9180" spans="1:9" x14ac:dyDescent="0.2">
      <c r="A9180" s="149" t="s">
        <v>2920</v>
      </c>
      <c r="D9180" s="149" t="s">
        <v>12293</v>
      </c>
      <c r="E9180" s="149">
        <f t="shared" si="143"/>
        <v>50490004</v>
      </c>
      <c r="F9180" s="149" t="s">
        <v>16635</v>
      </c>
      <c r="G9180" s="149" t="s">
        <v>11655</v>
      </c>
      <c r="I9180" s="149" t="s">
        <v>12294</v>
      </c>
    </row>
    <row r="9181" spans="1:9" x14ac:dyDescent="0.2">
      <c r="A9181" s="149" t="s">
        <v>2920</v>
      </c>
      <c r="D9181" s="149" t="s">
        <v>9489</v>
      </c>
      <c r="E9181" s="149">
        <f t="shared" si="143"/>
        <v>62540001</v>
      </c>
      <c r="F9181" s="149" t="s">
        <v>9490</v>
      </c>
      <c r="G9181" s="149" t="s">
        <v>9491</v>
      </c>
      <c r="H9181" s="149" t="s">
        <v>9492</v>
      </c>
      <c r="I9181" s="149" t="s">
        <v>9493</v>
      </c>
    </row>
    <row r="9182" spans="1:9" x14ac:dyDescent="0.2">
      <c r="A9182" s="149" t="s">
        <v>2920</v>
      </c>
      <c r="D9182" s="149" t="s">
        <v>9494</v>
      </c>
      <c r="E9182" s="149">
        <f t="shared" si="143"/>
        <v>62540010</v>
      </c>
      <c r="F9182" s="149" t="s">
        <v>9490</v>
      </c>
      <c r="G9182" s="149" t="s">
        <v>9491</v>
      </c>
      <c r="H9182" s="149" t="s">
        <v>9492</v>
      </c>
      <c r="I9182" s="149" t="s">
        <v>9495</v>
      </c>
    </row>
    <row r="9183" spans="1:9" x14ac:dyDescent="0.2">
      <c r="A9183" s="149" t="s">
        <v>2920</v>
      </c>
      <c r="D9183" s="149" t="s">
        <v>9496</v>
      </c>
      <c r="E9183" s="149">
        <f t="shared" si="143"/>
        <v>62540020</v>
      </c>
      <c r="F9183" s="149" t="s">
        <v>9490</v>
      </c>
      <c r="G9183" s="149" t="s">
        <v>9491</v>
      </c>
      <c r="H9183" s="149" t="s">
        <v>9492</v>
      </c>
      <c r="I9183" s="149" t="s">
        <v>9497</v>
      </c>
    </row>
    <row r="9184" spans="1:9" x14ac:dyDescent="0.2">
      <c r="A9184" s="149" t="s">
        <v>2920</v>
      </c>
      <c r="D9184" s="149" t="s">
        <v>9498</v>
      </c>
      <c r="E9184" s="149">
        <f t="shared" si="143"/>
        <v>62540021</v>
      </c>
      <c r="F9184" s="149" t="s">
        <v>9490</v>
      </c>
      <c r="G9184" s="149" t="s">
        <v>9491</v>
      </c>
      <c r="H9184" s="149" t="s">
        <v>9492</v>
      </c>
      <c r="I9184" s="149" t="s">
        <v>9499</v>
      </c>
    </row>
    <row r="9185" spans="1:9" x14ac:dyDescent="0.2">
      <c r="A9185" s="149" t="s">
        <v>2920</v>
      </c>
      <c r="D9185" s="149" t="s">
        <v>9500</v>
      </c>
      <c r="E9185" s="149">
        <f t="shared" si="143"/>
        <v>62540022</v>
      </c>
      <c r="F9185" s="149" t="s">
        <v>9490</v>
      </c>
      <c r="G9185" s="149" t="s">
        <v>9491</v>
      </c>
      <c r="H9185" s="149" t="s">
        <v>9492</v>
      </c>
      <c r="I9185" s="149" t="s">
        <v>9501</v>
      </c>
    </row>
    <row r="9186" spans="1:9" x14ac:dyDescent="0.2">
      <c r="A9186" s="149" t="s">
        <v>2920</v>
      </c>
      <c r="D9186" s="149" t="s">
        <v>9502</v>
      </c>
      <c r="E9186" s="149">
        <f t="shared" si="143"/>
        <v>62540023</v>
      </c>
      <c r="F9186" s="149" t="s">
        <v>9490</v>
      </c>
      <c r="G9186" s="149" t="s">
        <v>9491</v>
      </c>
      <c r="H9186" s="149" t="s">
        <v>9492</v>
      </c>
      <c r="I9186" s="149" t="s">
        <v>9503</v>
      </c>
    </row>
    <row r="9187" spans="1:9" x14ac:dyDescent="0.2">
      <c r="A9187" s="149" t="s">
        <v>2920</v>
      </c>
      <c r="D9187" s="149" t="s">
        <v>9504</v>
      </c>
      <c r="E9187" s="149">
        <f t="shared" si="143"/>
        <v>62540024</v>
      </c>
      <c r="F9187" s="149" t="s">
        <v>9490</v>
      </c>
      <c r="G9187" s="149" t="s">
        <v>9491</v>
      </c>
      <c r="H9187" s="149" t="s">
        <v>9492</v>
      </c>
      <c r="I9187" s="149" t="s">
        <v>9505</v>
      </c>
    </row>
    <row r="9188" spans="1:9" x14ac:dyDescent="0.2">
      <c r="A9188" s="149" t="s">
        <v>2920</v>
      </c>
      <c r="D9188" s="149" t="s">
        <v>9506</v>
      </c>
      <c r="E9188" s="149">
        <f t="shared" si="143"/>
        <v>62540025</v>
      </c>
      <c r="F9188" s="149" t="s">
        <v>9490</v>
      </c>
      <c r="G9188" s="149" t="s">
        <v>9491</v>
      </c>
      <c r="H9188" s="149" t="s">
        <v>9492</v>
      </c>
      <c r="I9188" s="149" t="s">
        <v>9507</v>
      </c>
    </row>
    <row r="9189" spans="1:9" x14ac:dyDescent="0.2">
      <c r="A9189" s="149" t="s">
        <v>2920</v>
      </c>
      <c r="D9189" s="149" t="s">
        <v>9508</v>
      </c>
      <c r="E9189" s="149">
        <f t="shared" si="143"/>
        <v>62540030</v>
      </c>
      <c r="F9189" s="149" t="s">
        <v>9490</v>
      </c>
      <c r="G9189" s="149" t="s">
        <v>9491</v>
      </c>
      <c r="H9189" s="149" t="s">
        <v>9492</v>
      </c>
      <c r="I9189" s="149" t="s">
        <v>9509</v>
      </c>
    </row>
    <row r="9190" spans="1:9" x14ac:dyDescent="0.2">
      <c r="A9190" s="149" t="s">
        <v>2920</v>
      </c>
      <c r="D9190" s="149" t="s">
        <v>9510</v>
      </c>
      <c r="E9190" s="149">
        <f t="shared" si="143"/>
        <v>62540040</v>
      </c>
      <c r="F9190" s="149" t="s">
        <v>9490</v>
      </c>
      <c r="G9190" s="149" t="s">
        <v>9491</v>
      </c>
      <c r="H9190" s="149" t="s">
        <v>9492</v>
      </c>
      <c r="I9190" s="149" t="s">
        <v>9511</v>
      </c>
    </row>
    <row r="9191" spans="1:9" x14ac:dyDescent="0.2">
      <c r="A9191" s="149" t="s">
        <v>2920</v>
      </c>
      <c r="D9191" s="149" t="s">
        <v>9512</v>
      </c>
      <c r="E9191" s="149">
        <f t="shared" si="143"/>
        <v>62540041</v>
      </c>
      <c r="F9191" s="149" t="s">
        <v>9490</v>
      </c>
      <c r="G9191" s="149" t="s">
        <v>9491</v>
      </c>
      <c r="H9191" s="149" t="s">
        <v>9492</v>
      </c>
      <c r="I9191" s="149" t="s">
        <v>9513</v>
      </c>
    </row>
    <row r="9192" spans="1:9" x14ac:dyDescent="0.2">
      <c r="A9192" s="149" t="s">
        <v>2920</v>
      </c>
      <c r="D9192" s="149" t="s">
        <v>9514</v>
      </c>
      <c r="E9192" s="149">
        <f t="shared" si="143"/>
        <v>62540042</v>
      </c>
      <c r="F9192" s="149" t="s">
        <v>9490</v>
      </c>
      <c r="G9192" s="149" t="s">
        <v>9491</v>
      </c>
      <c r="H9192" s="149" t="s">
        <v>9492</v>
      </c>
      <c r="I9192" s="149" t="s">
        <v>9515</v>
      </c>
    </row>
    <row r="9193" spans="1:9" x14ac:dyDescent="0.2">
      <c r="A9193" s="149" t="s">
        <v>2920</v>
      </c>
      <c r="D9193" s="149" t="s">
        <v>9516</v>
      </c>
      <c r="E9193" s="149">
        <f t="shared" si="143"/>
        <v>62540050</v>
      </c>
      <c r="F9193" s="149" t="s">
        <v>9490</v>
      </c>
      <c r="G9193" s="149" t="s">
        <v>9491</v>
      </c>
      <c r="H9193" s="149" t="s">
        <v>9492</v>
      </c>
      <c r="I9193" s="149" t="s">
        <v>9517</v>
      </c>
    </row>
    <row r="9194" spans="1:9" x14ac:dyDescent="0.2">
      <c r="A9194" s="149" t="s">
        <v>2920</v>
      </c>
      <c r="D9194" s="149" t="s">
        <v>9518</v>
      </c>
      <c r="E9194" s="149">
        <f t="shared" si="143"/>
        <v>62580001</v>
      </c>
      <c r="F9194" s="149" t="s">
        <v>9490</v>
      </c>
      <c r="G9194" s="149" t="s">
        <v>9491</v>
      </c>
      <c r="H9194" s="149" t="s">
        <v>3301</v>
      </c>
      <c r="I9194" s="149" t="s">
        <v>3301</v>
      </c>
    </row>
    <row r="9195" spans="1:9" x14ac:dyDescent="0.2">
      <c r="A9195" s="149" t="s">
        <v>2920</v>
      </c>
      <c r="D9195" s="149" t="s">
        <v>9519</v>
      </c>
      <c r="E9195" s="149">
        <f t="shared" si="143"/>
        <v>62582001</v>
      </c>
      <c r="F9195" s="149" t="s">
        <v>9490</v>
      </c>
      <c r="G9195" s="149" t="s">
        <v>9491</v>
      </c>
      <c r="H9195" s="149" t="s">
        <v>3303</v>
      </c>
      <c r="I9195" s="149" t="s">
        <v>3304</v>
      </c>
    </row>
    <row r="9196" spans="1:9" x14ac:dyDescent="0.2">
      <c r="A9196" s="149" t="s">
        <v>2920</v>
      </c>
      <c r="D9196" s="149" t="s">
        <v>9520</v>
      </c>
      <c r="E9196" s="149">
        <f t="shared" si="143"/>
        <v>62582002</v>
      </c>
      <c r="F9196" s="149" t="s">
        <v>9490</v>
      </c>
      <c r="G9196" s="149" t="s">
        <v>9491</v>
      </c>
      <c r="H9196" s="149" t="s">
        <v>3303</v>
      </c>
      <c r="I9196" s="149" t="s">
        <v>3306</v>
      </c>
    </row>
    <row r="9197" spans="1:9" x14ac:dyDescent="0.2">
      <c r="A9197" s="149" t="s">
        <v>2920</v>
      </c>
      <c r="D9197" s="149" t="s">
        <v>9521</v>
      </c>
      <c r="E9197" s="149">
        <f t="shared" si="143"/>
        <v>62582501</v>
      </c>
      <c r="F9197" s="149" t="s">
        <v>9490</v>
      </c>
      <c r="G9197" s="149" t="s">
        <v>9491</v>
      </c>
      <c r="H9197" s="149" t="s">
        <v>3308</v>
      </c>
      <c r="I9197" s="149" t="s">
        <v>9522</v>
      </c>
    </row>
    <row r="9198" spans="1:9" x14ac:dyDescent="0.2">
      <c r="A9198" s="149" t="s">
        <v>2920</v>
      </c>
      <c r="D9198" s="149" t="s">
        <v>9523</v>
      </c>
      <c r="E9198" s="149">
        <f t="shared" si="143"/>
        <v>62582502</v>
      </c>
      <c r="F9198" s="149" t="s">
        <v>9490</v>
      </c>
      <c r="G9198" s="149" t="s">
        <v>9491</v>
      </c>
      <c r="H9198" s="149" t="s">
        <v>3308</v>
      </c>
      <c r="I9198" s="149" t="s">
        <v>9524</v>
      </c>
    </row>
    <row r="9199" spans="1:9" x14ac:dyDescent="0.2">
      <c r="A9199" s="149" t="s">
        <v>2920</v>
      </c>
      <c r="D9199" s="149" t="s">
        <v>9525</v>
      </c>
      <c r="E9199" s="149">
        <f t="shared" si="143"/>
        <v>62582503</v>
      </c>
      <c r="F9199" s="149" t="s">
        <v>9490</v>
      </c>
      <c r="G9199" s="149" t="s">
        <v>9491</v>
      </c>
      <c r="H9199" s="149" t="s">
        <v>3308</v>
      </c>
      <c r="I9199" s="149" t="s">
        <v>9526</v>
      </c>
    </row>
    <row r="9200" spans="1:9" x14ac:dyDescent="0.2">
      <c r="A9200" s="149" t="s">
        <v>2920</v>
      </c>
      <c r="D9200" s="149" t="s">
        <v>9527</v>
      </c>
      <c r="E9200" s="149">
        <f t="shared" si="143"/>
        <v>62582599</v>
      </c>
      <c r="F9200" s="149" t="s">
        <v>9490</v>
      </c>
      <c r="G9200" s="149" t="s">
        <v>9491</v>
      </c>
      <c r="H9200" s="149" t="s">
        <v>3308</v>
      </c>
      <c r="I9200" s="149" t="s">
        <v>3309</v>
      </c>
    </row>
    <row r="9201" spans="1:9" x14ac:dyDescent="0.2">
      <c r="A9201" s="149" t="s">
        <v>2920</v>
      </c>
      <c r="D9201" s="149" t="s">
        <v>9528</v>
      </c>
      <c r="E9201" s="149">
        <f t="shared" si="143"/>
        <v>63111001</v>
      </c>
      <c r="F9201" s="149" t="s">
        <v>9490</v>
      </c>
      <c r="G9201" s="149" t="s">
        <v>9529</v>
      </c>
      <c r="H9201" s="149" t="s">
        <v>9530</v>
      </c>
      <c r="I9201" s="149" t="s">
        <v>9530</v>
      </c>
    </row>
    <row r="9202" spans="1:9" x14ac:dyDescent="0.2">
      <c r="A9202" s="149" t="s">
        <v>2920</v>
      </c>
      <c r="D9202" s="149" t="s">
        <v>9531</v>
      </c>
      <c r="E9202" s="149">
        <f t="shared" si="143"/>
        <v>63111010</v>
      </c>
      <c r="F9202" s="149" t="s">
        <v>9490</v>
      </c>
      <c r="G9202" s="149" t="s">
        <v>9529</v>
      </c>
      <c r="H9202" s="149" t="s">
        <v>9530</v>
      </c>
      <c r="I9202" s="149" t="s">
        <v>9532</v>
      </c>
    </row>
    <row r="9203" spans="1:9" x14ac:dyDescent="0.2">
      <c r="A9203" s="149" t="s">
        <v>2920</v>
      </c>
      <c r="D9203" s="149" t="s">
        <v>9533</v>
      </c>
      <c r="E9203" s="149">
        <f t="shared" si="143"/>
        <v>63111011</v>
      </c>
      <c r="F9203" s="149" t="s">
        <v>9490</v>
      </c>
      <c r="G9203" s="149" t="s">
        <v>9529</v>
      </c>
      <c r="H9203" s="149" t="s">
        <v>9530</v>
      </c>
      <c r="I9203" s="149" t="s">
        <v>9534</v>
      </c>
    </row>
    <row r="9204" spans="1:9" x14ac:dyDescent="0.2">
      <c r="A9204" s="149" t="s">
        <v>2920</v>
      </c>
      <c r="D9204" s="149" t="s">
        <v>9535</v>
      </c>
      <c r="E9204" s="149">
        <f t="shared" si="143"/>
        <v>63111012</v>
      </c>
      <c r="F9204" s="149" t="s">
        <v>9490</v>
      </c>
      <c r="G9204" s="149" t="s">
        <v>9529</v>
      </c>
      <c r="H9204" s="149" t="s">
        <v>9530</v>
      </c>
      <c r="I9204" s="149" t="s">
        <v>9536</v>
      </c>
    </row>
    <row r="9205" spans="1:9" x14ac:dyDescent="0.2">
      <c r="A9205" s="149" t="s">
        <v>2920</v>
      </c>
      <c r="D9205" s="149" t="s">
        <v>9537</v>
      </c>
      <c r="E9205" s="149">
        <f t="shared" si="143"/>
        <v>63111020</v>
      </c>
      <c r="F9205" s="149" t="s">
        <v>9490</v>
      </c>
      <c r="G9205" s="149" t="s">
        <v>9529</v>
      </c>
      <c r="H9205" s="149" t="s">
        <v>9530</v>
      </c>
      <c r="I9205" s="149" t="s">
        <v>9538</v>
      </c>
    </row>
    <row r="9206" spans="1:9" x14ac:dyDescent="0.2">
      <c r="A9206" s="149" t="s">
        <v>2920</v>
      </c>
      <c r="D9206" s="149" t="s">
        <v>9539</v>
      </c>
      <c r="E9206" s="149">
        <f t="shared" si="143"/>
        <v>63111021</v>
      </c>
      <c r="F9206" s="149" t="s">
        <v>9490</v>
      </c>
      <c r="G9206" s="149" t="s">
        <v>9529</v>
      </c>
      <c r="H9206" s="149" t="s">
        <v>9530</v>
      </c>
      <c r="I9206" s="149" t="s">
        <v>12346</v>
      </c>
    </row>
    <row r="9207" spans="1:9" x14ac:dyDescent="0.2">
      <c r="A9207" s="149" t="s">
        <v>2920</v>
      </c>
      <c r="D9207" s="149" t="s">
        <v>12347</v>
      </c>
      <c r="E9207" s="149">
        <f t="shared" si="143"/>
        <v>63111030</v>
      </c>
      <c r="F9207" s="149" t="s">
        <v>9490</v>
      </c>
      <c r="G9207" s="149" t="s">
        <v>9529</v>
      </c>
      <c r="H9207" s="149" t="s">
        <v>9530</v>
      </c>
      <c r="I9207" s="149" t="s">
        <v>12348</v>
      </c>
    </row>
    <row r="9208" spans="1:9" x14ac:dyDescent="0.2">
      <c r="A9208" s="149" t="s">
        <v>2920</v>
      </c>
      <c r="D9208" s="149" t="s">
        <v>12349</v>
      </c>
      <c r="E9208" s="149">
        <f t="shared" si="143"/>
        <v>63111040</v>
      </c>
      <c r="F9208" s="149" t="s">
        <v>9490</v>
      </c>
      <c r="G9208" s="149" t="s">
        <v>9529</v>
      </c>
      <c r="H9208" s="149" t="s">
        <v>9530</v>
      </c>
      <c r="I9208" s="149" t="s">
        <v>12350</v>
      </c>
    </row>
    <row r="9209" spans="1:9" x14ac:dyDescent="0.2">
      <c r="A9209" s="149" t="s">
        <v>2920</v>
      </c>
      <c r="D9209" s="149" t="s">
        <v>12351</v>
      </c>
      <c r="E9209" s="149">
        <f t="shared" si="143"/>
        <v>63111041</v>
      </c>
      <c r="F9209" s="149" t="s">
        <v>9490</v>
      </c>
      <c r="G9209" s="149" t="s">
        <v>9529</v>
      </c>
      <c r="H9209" s="149" t="s">
        <v>9530</v>
      </c>
      <c r="I9209" s="149" t="s">
        <v>12352</v>
      </c>
    </row>
    <row r="9210" spans="1:9" x14ac:dyDescent="0.2">
      <c r="A9210" s="149" t="s">
        <v>2920</v>
      </c>
      <c r="D9210" s="149" t="s">
        <v>12353</v>
      </c>
      <c r="E9210" s="149">
        <f t="shared" si="143"/>
        <v>63111042</v>
      </c>
      <c r="F9210" s="149" t="s">
        <v>9490</v>
      </c>
      <c r="G9210" s="149" t="s">
        <v>9529</v>
      </c>
      <c r="H9210" s="149" t="s">
        <v>9530</v>
      </c>
      <c r="I9210" s="149" t="s">
        <v>12354</v>
      </c>
    </row>
    <row r="9211" spans="1:9" x14ac:dyDescent="0.2">
      <c r="A9211" s="149" t="s">
        <v>2920</v>
      </c>
      <c r="D9211" s="149" t="s">
        <v>12355</v>
      </c>
      <c r="E9211" s="149">
        <f t="shared" si="143"/>
        <v>63111043</v>
      </c>
      <c r="F9211" s="149" t="s">
        <v>9490</v>
      </c>
      <c r="G9211" s="149" t="s">
        <v>9529</v>
      </c>
      <c r="H9211" s="149" t="s">
        <v>9530</v>
      </c>
      <c r="I9211" s="149" t="s">
        <v>12356</v>
      </c>
    </row>
    <row r="9212" spans="1:9" x14ac:dyDescent="0.2">
      <c r="A9212" s="149" t="s">
        <v>2920</v>
      </c>
      <c r="D9212" s="149" t="s">
        <v>12357</v>
      </c>
      <c r="E9212" s="149">
        <f t="shared" si="143"/>
        <v>63111044</v>
      </c>
      <c r="F9212" s="149" t="s">
        <v>9490</v>
      </c>
      <c r="G9212" s="149" t="s">
        <v>9529</v>
      </c>
      <c r="H9212" s="149" t="s">
        <v>9530</v>
      </c>
      <c r="I9212" s="149" t="s">
        <v>12358</v>
      </c>
    </row>
    <row r="9213" spans="1:9" x14ac:dyDescent="0.2">
      <c r="A9213" s="149" t="s">
        <v>2920</v>
      </c>
      <c r="D9213" s="149" t="s">
        <v>12359</v>
      </c>
      <c r="E9213" s="149">
        <f t="shared" si="143"/>
        <v>63111045</v>
      </c>
      <c r="F9213" s="149" t="s">
        <v>9490</v>
      </c>
      <c r="G9213" s="149" t="s">
        <v>9529</v>
      </c>
      <c r="H9213" s="149" t="s">
        <v>9530</v>
      </c>
      <c r="I9213" s="149" t="s">
        <v>12360</v>
      </c>
    </row>
    <row r="9214" spans="1:9" x14ac:dyDescent="0.2">
      <c r="A9214" s="149" t="s">
        <v>2920</v>
      </c>
      <c r="D9214" s="149" t="s">
        <v>12361</v>
      </c>
      <c r="E9214" s="149">
        <f t="shared" si="143"/>
        <v>63111050</v>
      </c>
      <c r="F9214" s="149" t="s">
        <v>9490</v>
      </c>
      <c r="G9214" s="149" t="s">
        <v>9529</v>
      </c>
      <c r="H9214" s="149" t="s">
        <v>9530</v>
      </c>
      <c r="I9214" s="149" t="s">
        <v>12362</v>
      </c>
    </row>
    <row r="9215" spans="1:9" x14ac:dyDescent="0.2">
      <c r="A9215" s="149" t="s">
        <v>2920</v>
      </c>
      <c r="D9215" s="149" t="s">
        <v>12363</v>
      </c>
      <c r="E9215" s="149">
        <f t="shared" si="143"/>
        <v>63111070</v>
      </c>
      <c r="F9215" s="149" t="s">
        <v>9490</v>
      </c>
      <c r="G9215" s="149" t="s">
        <v>9529</v>
      </c>
      <c r="H9215" s="149" t="s">
        <v>9530</v>
      </c>
      <c r="I9215" s="149" t="s">
        <v>12364</v>
      </c>
    </row>
    <row r="9216" spans="1:9" x14ac:dyDescent="0.2">
      <c r="A9216" s="149" t="s">
        <v>2920</v>
      </c>
      <c r="D9216" s="149" t="s">
        <v>12365</v>
      </c>
      <c r="E9216" s="149">
        <f t="shared" si="143"/>
        <v>63111071</v>
      </c>
      <c r="F9216" s="149" t="s">
        <v>9490</v>
      </c>
      <c r="G9216" s="149" t="s">
        <v>9529</v>
      </c>
      <c r="H9216" s="149" t="s">
        <v>9530</v>
      </c>
      <c r="I9216" s="149" t="s">
        <v>12366</v>
      </c>
    </row>
    <row r="9217" spans="1:9" x14ac:dyDescent="0.2">
      <c r="A9217" s="149" t="s">
        <v>2920</v>
      </c>
      <c r="D9217" s="149" t="s">
        <v>12367</v>
      </c>
      <c r="E9217" s="149">
        <f t="shared" si="143"/>
        <v>63111072</v>
      </c>
      <c r="F9217" s="149" t="s">
        <v>9490</v>
      </c>
      <c r="G9217" s="149" t="s">
        <v>9529</v>
      </c>
      <c r="H9217" s="149" t="s">
        <v>9530</v>
      </c>
      <c r="I9217" s="149" t="s">
        <v>12368</v>
      </c>
    </row>
    <row r="9218" spans="1:9" x14ac:dyDescent="0.2">
      <c r="A9218" s="149" t="s">
        <v>2920</v>
      </c>
      <c r="D9218" s="149" t="s">
        <v>12369</v>
      </c>
      <c r="E9218" s="149">
        <f t="shared" ref="E9218:E9281" si="144">VALUE(D9218)</f>
        <v>63125001</v>
      </c>
      <c r="F9218" s="149" t="s">
        <v>9490</v>
      </c>
      <c r="G9218" s="149" t="s">
        <v>9529</v>
      </c>
      <c r="H9218" s="149" t="s">
        <v>12370</v>
      </c>
      <c r="I9218" s="149" t="s">
        <v>12370</v>
      </c>
    </row>
    <row r="9219" spans="1:9" x14ac:dyDescent="0.2">
      <c r="A9219" s="149" t="s">
        <v>2920</v>
      </c>
      <c r="D9219" s="149" t="s">
        <v>12371</v>
      </c>
      <c r="E9219" s="149">
        <f t="shared" si="144"/>
        <v>63125010</v>
      </c>
      <c r="F9219" s="149" t="s">
        <v>9490</v>
      </c>
      <c r="G9219" s="149" t="s">
        <v>9529</v>
      </c>
      <c r="H9219" s="149" t="s">
        <v>12370</v>
      </c>
      <c r="I9219" s="149" t="s">
        <v>12372</v>
      </c>
    </row>
    <row r="9220" spans="1:9" x14ac:dyDescent="0.2">
      <c r="A9220" s="149" t="s">
        <v>2920</v>
      </c>
      <c r="D9220" s="149" t="s">
        <v>12373</v>
      </c>
      <c r="E9220" s="149">
        <f t="shared" si="144"/>
        <v>63125011</v>
      </c>
      <c r="F9220" s="149" t="s">
        <v>9490</v>
      </c>
      <c r="G9220" s="149" t="s">
        <v>9529</v>
      </c>
      <c r="H9220" s="149" t="s">
        <v>12370</v>
      </c>
      <c r="I9220" s="149" t="s">
        <v>12374</v>
      </c>
    </row>
    <row r="9221" spans="1:9" x14ac:dyDescent="0.2">
      <c r="A9221" s="149" t="s">
        <v>2920</v>
      </c>
      <c r="D9221" s="149" t="s">
        <v>12375</v>
      </c>
      <c r="E9221" s="149">
        <f t="shared" si="144"/>
        <v>63125012</v>
      </c>
      <c r="F9221" s="149" t="s">
        <v>9490</v>
      </c>
      <c r="G9221" s="149" t="s">
        <v>9529</v>
      </c>
      <c r="H9221" s="149" t="s">
        <v>12370</v>
      </c>
      <c r="I9221" s="149" t="s">
        <v>12376</v>
      </c>
    </row>
    <row r="9222" spans="1:9" x14ac:dyDescent="0.2">
      <c r="A9222" s="149" t="s">
        <v>2920</v>
      </c>
      <c r="D9222" s="149" t="s">
        <v>12377</v>
      </c>
      <c r="E9222" s="149">
        <f t="shared" si="144"/>
        <v>63125013</v>
      </c>
      <c r="F9222" s="149" t="s">
        <v>9490</v>
      </c>
      <c r="G9222" s="149" t="s">
        <v>9529</v>
      </c>
      <c r="H9222" s="149" t="s">
        <v>12370</v>
      </c>
      <c r="I9222" s="149" t="s">
        <v>12378</v>
      </c>
    </row>
    <row r="9223" spans="1:9" x14ac:dyDescent="0.2">
      <c r="A9223" s="149" t="s">
        <v>2920</v>
      </c>
      <c r="D9223" s="149" t="s">
        <v>12379</v>
      </c>
      <c r="E9223" s="149">
        <f t="shared" si="144"/>
        <v>63125014</v>
      </c>
      <c r="F9223" s="149" t="s">
        <v>9490</v>
      </c>
      <c r="G9223" s="149" t="s">
        <v>9529</v>
      </c>
      <c r="H9223" s="149" t="s">
        <v>12370</v>
      </c>
      <c r="I9223" s="149" t="s">
        <v>12380</v>
      </c>
    </row>
    <row r="9224" spans="1:9" x14ac:dyDescent="0.2">
      <c r="A9224" s="149" t="s">
        <v>2920</v>
      </c>
      <c r="D9224" s="149" t="s">
        <v>12381</v>
      </c>
      <c r="E9224" s="149">
        <f t="shared" si="144"/>
        <v>63125015</v>
      </c>
      <c r="F9224" s="149" t="s">
        <v>9490</v>
      </c>
      <c r="G9224" s="149" t="s">
        <v>9529</v>
      </c>
      <c r="H9224" s="149" t="s">
        <v>12370</v>
      </c>
      <c r="I9224" s="149" t="s">
        <v>12382</v>
      </c>
    </row>
    <row r="9225" spans="1:9" x14ac:dyDescent="0.2">
      <c r="A9225" s="149" t="s">
        <v>2920</v>
      </c>
      <c r="D9225" s="149" t="s">
        <v>12383</v>
      </c>
      <c r="E9225" s="149">
        <f t="shared" si="144"/>
        <v>63125030</v>
      </c>
      <c r="F9225" s="149" t="s">
        <v>9490</v>
      </c>
      <c r="G9225" s="149" t="s">
        <v>9529</v>
      </c>
      <c r="H9225" s="149" t="s">
        <v>12370</v>
      </c>
      <c r="I9225" s="149" t="s">
        <v>12384</v>
      </c>
    </row>
    <row r="9226" spans="1:9" x14ac:dyDescent="0.2">
      <c r="A9226" s="149" t="s">
        <v>2920</v>
      </c>
      <c r="D9226" s="149" t="s">
        <v>12385</v>
      </c>
      <c r="E9226" s="149">
        <f t="shared" si="144"/>
        <v>63125031</v>
      </c>
      <c r="F9226" s="149" t="s">
        <v>9490</v>
      </c>
      <c r="G9226" s="149" t="s">
        <v>9529</v>
      </c>
      <c r="H9226" s="149" t="s">
        <v>12370</v>
      </c>
      <c r="I9226" s="149" t="s">
        <v>12386</v>
      </c>
    </row>
    <row r="9227" spans="1:9" x14ac:dyDescent="0.2">
      <c r="A9227" s="149" t="s">
        <v>2920</v>
      </c>
      <c r="D9227" s="149" t="s">
        <v>12387</v>
      </c>
      <c r="E9227" s="149">
        <f t="shared" si="144"/>
        <v>63125032</v>
      </c>
      <c r="F9227" s="149" t="s">
        <v>9490</v>
      </c>
      <c r="G9227" s="149" t="s">
        <v>9529</v>
      </c>
      <c r="H9227" s="149" t="s">
        <v>12370</v>
      </c>
      <c r="I9227" s="149" t="s">
        <v>12388</v>
      </c>
    </row>
    <row r="9228" spans="1:9" x14ac:dyDescent="0.2">
      <c r="A9228" s="149" t="s">
        <v>2920</v>
      </c>
      <c r="D9228" s="149" t="s">
        <v>12389</v>
      </c>
      <c r="E9228" s="149">
        <f t="shared" si="144"/>
        <v>63125040</v>
      </c>
      <c r="F9228" s="149" t="s">
        <v>9490</v>
      </c>
      <c r="G9228" s="149" t="s">
        <v>9529</v>
      </c>
      <c r="H9228" s="149" t="s">
        <v>12370</v>
      </c>
      <c r="I9228" s="149" t="s">
        <v>12390</v>
      </c>
    </row>
    <row r="9229" spans="1:9" x14ac:dyDescent="0.2">
      <c r="A9229" s="149" t="s">
        <v>2920</v>
      </c>
      <c r="D9229" s="149" t="s">
        <v>12391</v>
      </c>
      <c r="E9229" s="149">
        <f t="shared" si="144"/>
        <v>63125041</v>
      </c>
      <c r="F9229" s="149" t="s">
        <v>9490</v>
      </c>
      <c r="G9229" s="149" t="s">
        <v>9529</v>
      </c>
      <c r="H9229" s="149" t="s">
        <v>12370</v>
      </c>
      <c r="I9229" s="149" t="s">
        <v>12392</v>
      </c>
    </row>
    <row r="9230" spans="1:9" x14ac:dyDescent="0.2">
      <c r="A9230" s="149" t="s">
        <v>2920</v>
      </c>
      <c r="D9230" s="149" t="s">
        <v>15133</v>
      </c>
      <c r="E9230" s="149">
        <f t="shared" si="144"/>
        <v>63125042</v>
      </c>
      <c r="F9230" s="149" t="s">
        <v>9490</v>
      </c>
      <c r="G9230" s="149" t="s">
        <v>9529</v>
      </c>
      <c r="H9230" s="149" t="s">
        <v>12370</v>
      </c>
      <c r="I9230" s="149" t="s">
        <v>15134</v>
      </c>
    </row>
    <row r="9231" spans="1:9" x14ac:dyDescent="0.2">
      <c r="A9231" s="149" t="s">
        <v>2920</v>
      </c>
      <c r="D9231" s="149" t="s">
        <v>15135</v>
      </c>
      <c r="E9231" s="149">
        <f t="shared" si="144"/>
        <v>63125080</v>
      </c>
      <c r="F9231" s="149" t="s">
        <v>9490</v>
      </c>
      <c r="G9231" s="149" t="s">
        <v>9529</v>
      </c>
      <c r="H9231" s="149" t="s">
        <v>12370</v>
      </c>
      <c r="I9231" s="149" t="s">
        <v>15136</v>
      </c>
    </row>
    <row r="9232" spans="1:9" x14ac:dyDescent="0.2">
      <c r="A9232" s="149" t="s">
        <v>2920</v>
      </c>
      <c r="D9232" s="149" t="s">
        <v>15137</v>
      </c>
      <c r="E9232" s="149">
        <f t="shared" si="144"/>
        <v>63131001</v>
      </c>
      <c r="F9232" s="149" t="s">
        <v>9490</v>
      </c>
      <c r="G9232" s="149" t="s">
        <v>9529</v>
      </c>
      <c r="H9232" s="149" t="s">
        <v>15138</v>
      </c>
      <c r="I9232" s="149" t="s">
        <v>15138</v>
      </c>
    </row>
    <row r="9233" spans="1:9" x14ac:dyDescent="0.2">
      <c r="A9233" s="149" t="s">
        <v>2920</v>
      </c>
      <c r="D9233" s="149" t="s">
        <v>15139</v>
      </c>
      <c r="E9233" s="149">
        <f t="shared" si="144"/>
        <v>63131010</v>
      </c>
      <c r="F9233" s="149" t="s">
        <v>9490</v>
      </c>
      <c r="G9233" s="149" t="s">
        <v>9529</v>
      </c>
      <c r="H9233" s="149" t="s">
        <v>15138</v>
      </c>
      <c r="I9233" s="149" t="s">
        <v>15140</v>
      </c>
    </row>
    <row r="9234" spans="1:9" x14ac:dyDescent="0.2">
      <c r="A9234" s="149" t="s">
        <v>2920</v>
      </c>
      <c r="D9234" s="149" t="s">
        <v>15141</v>
      </c>
      <c r="E9234" s="149">
        <f t="shared" si="144"/>
        <v>63131011</v>
      </c>
      <c r="F9234" s="149" t="s">
        <v>9490</v>
      </c>
      <c r="G9234" s="149" t="s">
        <v>9529</v>
      </c>
      <c r="H9234" s="149" t="s">
        <v>15138</v>
      </c>
      <c r="I9234" s="149" t="s">
        <v>15142</v>
      </c>
    </row>
    <row r="9235" spans="1:9" x14ac:dyDescent="0.2">
      <c r="A9235" s="149" t="s">
        <v>2920</v>
      </c>
      <c r="D9235" s="149" t="s">
        <v>15143</v>
      </c>
      <c r="E9235" s="149">
        <f t="shared" si="144"/>
        <v>63131012</v>
      </c>
      <c r="F9235" s="149" t="s">
        <v>9490</v>
      </c>
      <c r="G9235" s="149" t="s">
        <v>9529</v>
      </c>
      <c r="H9235" s="149" t="s">
        <v>15138</v>
      </c>
      <c r="I9235" s="149" t="s">
        <v>15144</v>
      </c>
    </row>
    <row r="9236" spans="1:9" x14ac:dyDescent="0.2">
      <c r="A9236" s="149" t="s">
        <v>2920</v>
      </c>
      <c r="D9236" s="149" t="s">
        <v>15145</v>
      </c>
      <c r="E9236" s="149">
        <f t="shared" si="144"/>
        <v>63131013</v>
      </c>
      <c r="F9236" s="149" t="s">
        <v>9490</v>
      </c>
      <c r="G9236" s="149" t="s">
        <v>9529</v>
      </c>
      <c r="H9236" s="149" t="s">
        <v>15138</v>
      </c>
      <c r="I9236" s="149" t="s">
        <v>15146</v>
      </c>
    </row>
    <row r="9237" spans="1:9" x14ac:dyDescent="0.2">
      <c r="A9237" s="149" t="s">
        <v>2920</v>
      </c>
      <c r="D9237" s="149" t="s">
        <v>15147</v>
      </c>
      <c r="E9237" s="149">
        <f t="shared" si="144"/>
        <v>63131014</v>
      </c>
      <c r="F9237" s="149" t="s">
        <v>9490</v>
      </c>
      <c r="G9237" s="149" t="s">
        <v>9529</v>
      </c>
      <c r="H9237" s="149" t="s">
        <v>15138</v>
      </c>
      <c r="I9237" s="149" t="s">
        <v>15148</v>
      </c>
    </row>
    <row r="9238" spans="1:9" x14ac:dyDescent="0.2">
      <c r="A9238" s="149" t="s">
        <v>2920</v>
      </c>
      <c r="D9238" s="149" t="s">
        <v>15149</v>
      </c>
      <c r="E9238" s="149">
        <f t="shared" si="144"/>
        <v>63131015</v>
      </c>
      <c r="F9238" s="149" t="s">
        <v>9490</v>
      </c>
      <c r="G9238" s="149" t="s">
        <v>9529</v>
      </c>
      <c r="H9238" s="149" t="s">
        <v>15138</v>
      </c>
      <c r="I9238" s="149" t="s">
        <v>15150</v>
      </c>
    </row>
    <row r="9239" spans="1:9" x14ac:dyDescent="0.2">
      <c r="A9239" s="149" t="s">
        <v>2920</v>
      </c>
      <c r="D9239" s="149" t="s">
        <v>15151</v>
      </c>
      <c r="E9239" s="149">
        <f t="shared" si="144"/>
        <v>63131016</v>
      </c>
      <c r="F9239" s="149" t="s">
        <v>9490</v>
      </c>
      <c r="G9239" s="149" t="s">
        <v>9529</v>
      </c>
      <c r="H9239" s="149" t="s">
        <v>15138</v>
      </c>
      <c r="I9239" s="149" t="s">
        <v>15152</v>
      </c>
    </row>
    <row r="9240" spans="1:9" x14ac:dyDescent="0.2">
      <c r="A9240" s="149" t="s">
        <v>2920</v>
      </c>
      <c r="D9240" s="149" t="s">
        <v>15153</v>
      </c>
      <c r="E9240" s="149">
        <f t="shared" si="144"/>
        <v>63131017</v>
      </c>
      <c r="F9240" s="149" t="s">
        <v>9490</v>
      </c>
      <c r="G9240" s="149" t="s">
        <v>9529</v>
      </c>
      <c r="H9240" s="149" t="s">
        <v>15138</v>
      </c>
      <c r="I9240" s="149" t="s">
        <v>15154</v>
      </c>
    </row>
    <row r="9241" spans="1:9" x14ac:dyDescent="0.2">
      <c r="A9241" s="149" t="s">
        <v>2920</v>
      </c>
      <c r="D9241" s="149" t="s">
        <v>15155</v>
      </c>
      <c r="E9241" s="149">
        <f t="shared" si="144"/>
        <v>63131018</v>
      </c>
      <c r="F9241" s="149" t="s">
        <v>9490</v>
      </c>
      <c r="G9241" s="149" t="s">
        <v>9529</v>
      </c>
      <c r="H9241" s="149" t="s">
        <v>15138</v>
      </c>
      <c r="I9241" s="149" t="s">
        <v>15156</v>
      </c>
    </row>
    <row r="9242" spans="1:9" x14ac:dyDescent="0.2">
      <c r="A9242" s="149" t="s">
        <v>2920</v>
      </c>
      <c r="D9242" s="149" t="s">
        <v>15157</v>
      </c>
      <c r="E9242" s="149">
        <f t="shared" si="144"/>
        <v>63131030</v>
      </c>
      <c r="F9242" s="149" t="s">
        <v>9490</v>
      </c>
      <c r="G9242" s="149" t="s">
        <v>9529</v>
      </c>
      <c r="H9242" s="149" t="s">
        <v>15138</v>
      </c>
      <c r="I9242" s="149" t="s">
        <v>15158</v>
      </c>
    </row>
    <row r="9243" spans="1:9" x14ac:dyDescent="0.2">
      <c r="A9243" s="149" t="s">
        <v>2920</v>
      </c>
      <c r="D9243" s="149" t="s">
        <v>15159</v>
      </c>
      <c r="E9243" s="149">
        <f t="shared" si="144"/>
        <v>63131031</v>
      </c>
      <c r="F9243" s="149" t="s">
        <v>9490</v>
      </c>
      <c r="G9243" s="149" t="s">
        <v>9529</v>
      </c>
      <c r="H9243" s="149" t="s">
        <v>15138</v>
      </c>
      <c r="I9243" s="149" t="s">
        <v>15183</v>
      </c>
    </row>
    <row r="9244" spans="1:9" x14ac:dyDescent="0.2">
      <c r="A9244" s="149" t="s">
        <v>2920</v>
      </c>
      <c r="D9244" s="149" t="s">
        <v>15180</v>
      </c>
      <c r="E9244" s="149">
        <f t="shared" si="144"/>
        <v>63131032</v>
      </c>
      <c r="F9244" s="149" t="s">
        <v>9490</v>
      </c>
      <c r="G9244" s="149" t="s">
        <v>9529</v>
      </c>
      <c r="H9244" s="149" t="s">
        <v>15138</v>
      </c>
      <c r="I9244" s="149" t="s">
        <v>16265</v>
      </c>
    </row>
    <row r="9245" spans="1:9" x14ac:dyDescent="0.2">
      <c r="A9245" s="149" t="s">
        <v>2920</v>
      </c>
      <c r="D9245" s="149" t="s">
        <v>16266</v>
      </c>
      <c r="E9245" s="149">
        <f t="shared" si="144"/>
        <v>63131033</v>
      </c>
      <c r="F9245" s="149" t="s">
        <v>9490</v>
      </c>
      <c r="G9245" s="149" t="s">
        <v>9529</v>
      </c>
      <c r="H9245" s="149" t="s">
        <v>15138</v>
      </c>
      <c r="I9245" s="149" t="s">
        <v>16267</v>
      </c>
    </row>
    <row r="9246" spans="1:9" x14ac:dyDescent="0.2">
      <c r="A9246" s="149" t="s">
        <v>2920</v>
      </c>
      <c r="D9246" s="149" t="s">
        <v>16268</v>
      </c>
      <c r="E9246" s="149">
        <f t="shared" si="144"/>
        <v>63131034</v>
      </c>
      <c r="F9246" s="149" t="s">
        <v>9490</v>
      </c>
      <c r="G9246" s="149" t="s">
        <v>9529</v>
      </c>
      <c r="H9246" s="149" t="s">
        <v>15138</v>
      </c>
      <c r="I9246" s="149" t="s">
        <v>16269</v>
      </c>
    </row>
    <row r="9247" spans="1:9" x14ac:dyDescent="0.2">
      <c r="A9247" s="149" t="s">
        <v>2920</v>
      </c>
      <c r="D9247" s="149" t="s">
        <v>16270</v>
      </c>
      <c r="E9247" s="149">
        <f t="shared" si="144"/>
        <v>63131038</v>
      </c>
      <c r="F9247" s="149" t="s">
        <v>9490</v>
      </c>
      <c r="G9247" s="149" t="s">
        <v>9529</v>
      </c>
      <c r="H9247" s="149" t="s">
        <v>15138</v>
      </c>
      <c r="I9247" s="149" t="s">
        <v>16271</v>
      </c>
    </row>
    <row r="9248" spans="1:9" x14ac:dyDescent="0.2">
      <c r="A9248" s="149" t="s">
        <v>2920</v>
      </c>
      <c r="D9248" s="149" t="s">
        <v>16272</v>
      </c>
      <c r="E9248" s="149">
        <f t="shared" si="144"/>
        <v>63131080</v>
      </c>
      <c r="F9248" s="149" t="s">
        <v>9490</v>
      </c>
      <c r="G9248" s="149" t="s">
        <v>9529</v>
      </c>
      <c r="H9248" s="149" t="s">
        <v>15138</v>
      </c>
      <c r="I9248" s="149" t="s">
        <v>16273</v>
      </c>
    </row>
    <row r="9249" spans="1:9" x14ac:dyDescent="0.2">
      <c r="A9249" s="149" t="s">
        <v>2920</v>
      </c>
      <c r="D9249" s="149" t="s">
        <v>16274</v>
      </c>
      <c r="E9249" s="149">
        <f t="shared" si="144"/>
        <v>63134001</v>
      </c>
      <c r="F9249" s="149" t="s">
        <v>9490</v>
      </c>
      <c r="G9249" s="149" t="s">
        <v>9529</v>
      </c>
      <c r="H9249" s="149" t="s">
        <v>16275</v>
      </c>
      <c r="I9249" s="149" t="s">
        <v>16275</v>
      </c>
    </row>
    <row r="9250" spans="1:9" x14ac:dyDescent="0.2">
      <c r="A9250" s="149" t="s">
        <v>2920</v>
      </c>
      <c r="D9250" s="149" t="s">
        <v>16276</v>
      </c>
      <c r="E9250" s="149">
        <f t="shared" si="144"/>
        <v>63134010</v>
      </c>
      <c r="F9250" s="149" t="s">
        <v>9490</v>
      </c>
      <c r="G9250" s="149" t="s">
        <v>9529</v>
      </c>
      <c r="H9250" s="149" t="s">
        <v>16275</v>
      </c>
      <c r="I9250" s="149" t="s">
        <v>16277</v>
      </c>
    </row>
    <row r="9251" spans="1:9" x14ac:dyDescent="0.2">
      <c r="A9251" s="149" t="s">
        <v>2920</v>
      </c>
      <c r="D9251" s="149" t="s">
        <v>16278</v>
      </c>
      <c r="E9251" s="149">
        <f t="shared" si="144"/>
        <v>63134011</v>
      </c>
      <c r="F9251" s="149" t="s">
        <v>9490</v>
      </c>
      <c r="G9251" s="149" t="s">
        <v>9529</v>
      </c>
      <c r="H9251" s="149" t="s">
        <v>16275</v>
      </c>
      <c r="I9251" s="149" t="s">
        <v>16279</v>
      </c>
    </row>
    <row r="9252" spans="1:9" x14ac:dyDescent="0.2">
      <c r="A9252" s="149" t="s">
        <v>2920</v>
      </c>
      <c r="D9252" s="149" t="s">
        <v>16280</v>
      </c>
      <c r="E9252" s="149">
        <f t="shared" si="144"/>
        <v>63134012</v>
      </c>
      <c r="F9252" s="149" t="s">
        <v>9490</v>
      </c>
      <c r="G9252" s="149" t="s">
        <v>9529</v>
      </c>
      <c r="H9252" s="149" t="s">
        <v>16275</v>
      </c>
      <c r="I9252" s="149" t="s">
        <v>16281</v>
      </c>
    </row>
    <row r="9253" spans="1:9" x14ac:dyDescent="0.2">
      <c r="A9253" s="149" t="s">
        <v>2920</v>
      </c>
      <c r="D9253" s="149" t="s">
        <v>16282</v>
      </c>
      <c r="E9253" s="149">
        <f t="shared" si="144"/>
        <v>63134013</v>
      </c>
      <c r="F9253" s="149" t="s">
        <v>9490</v>
      </c>
      <c r="G9253" s="149" t="s">
        <v>9529</v>
      </c>
      <c r="H9253" s="149" t="s">
        <v>16275</v>
      </c>
      <c r="I9253" s="149" t="s">
        <v>16283</v>
      </c>
    </row>
    <row r="9254" spans="1:9" x14ac:dyDescent="0.2">
      <c r="A9254" s="149" t="s">
        <v>2920</v>
      </c>
      <c r="D9254" s="149" t="s">
        <v>16284</v>
      </c>
      <c r="E9254" s="149">
        <f t="shared" si="144"/>
        <v>63134014</v>
      </c>
      <c r="F9254" s="149" t="s">
        <v>9490</v>
      </c>
      <c r="G9254" s="149" t="s">
        <v>9529</v>
      </c>
      <c r="H9254" s="149" t="s">
        <v>16275</v>
      </c>
      <c r="I9254" s="149" t="s">
        <v>16285</v>
      </c>
    </row>
    <row r="9255" spans="1:9" x14ac:dyDescent="0.2">
      <c r="A9255" s="149" t="s">
        <v>2920</v>
      </c>
      <c r="D9255" s="149" t="s">
        <v>16286</v>
      </c>
      <c r="E9255" s="149">
        <f t="shared" si="144"/>
        <v>63134015</v>
      </c>
      <c r="F9255" s="149" t="s">
        <v>9490</v>
      </c>
      <c r="G9255" s="149" t="s">
        <v>9529</v>
      </c>
      <c r="H9255" s="149" t="s">
        <v>16275</v>
      </c>
      <c r="I9255" s="149" t="s">
        <v>16287</v>
      </c>
    </row>
    <row r="9256" spans="1:9" x14ac:dyDescent="0.2">
      <c r="A9256" s="149" t="s">
        <v>2920</v>
      </c>
      <c r="D9256" s="149" t="s">
        <v>16288</v>
      </c>
      <c r="E9256" s="149">
        <f t="shared" si="144"/>
        <v>63134016</v>
      </c>
      <c r="F9256" s="149" t="s">
        <v>9490</v>
      </c>
      <c r="G9256" s="149" t="s">
        <v>9529</v>
      </c>
      <c r="H9256" s="149" t="s">
        <v>16275</v>
      </c>
      <c r="I9256" s="149" t="s">
        <v>16289</v>
      </c>
    </row>
    <row r="9257" spans="1:9" x14ac:dyDescent="0.2">
      <c r="A9257" s="149" t="s">
        <v>2920</v>
      </c>
      <c r="D9257" s="149" t="s">
        <v>16290</v>
      </c>
      <c r="E9257" s="149">
        <f t="shared" si="144"/>
        <v>63134017</v>
      </c>
      <c r="F9257" s="149" t="s">
        <v>9490</v>
      </c>
      <c r="G9257" s="149" t="s">
        <v>9529</v>
      </c>
      <c r="H9257" s="149" t="s">
        <v>16275</v>
      </c>
      <c r="I9257" s="149" t="s">
        <v>16291</v>
      </c>
    </row>
    <row r="9258" spans="1:9" x14ac:dyDescent="0.2">
      <c r="A9258" s="149" t="s">
        <v>2920</v>
      </c>
      <c r="D9258" s="149" t="s">
        <v>16292</v>
      </c>
      <c r="E9258" s="149">
        <f t="shared" si="144"/>
        <v>63134018</v>
      </c>
      <c r="F9258" s="149" t="s">
        <v>9490</v>
      </c>
      <c r="G9258" s="149" t="s">
        <v>9529</v>
      </c>
      <c r="H9258" s="149" t="s">
        <v>16275</v>
      </c>
      <c r="I9258" s="149" t="s">
        <v>16293</v>
      </c>
    </row>
    <row r="9259" spans="1:9" x14ac:dyDescent="0.2">
      <c r="A9259" s="149" t="s">
        <v>2920</v>
      </c>
      <c r="D9259" s="149" t="s">
        <v>16294</v>
      </c>
      <c r="E9259" s="149">
        <f t="shared" si="144"/>
        <v>63134019</v>
      </c>
      <c r="F9259" s="149" t="s">
        <v>9490</v>
      </c>
      <c r="G9259" s="149" t="s">
        <v>9529</v>
      </c>
      <c r="H9259" s="149" t="s">
        <v>16275</v>
      </c>
      <c r="I9259" s="149" t="s">
        <v>16295</v>
      </c>
    </row>
    <row r="9260" spans="1:9" x14ac:dyDescent="0.2">
      <c r="A9260" s="149" t="s">
        <v>2920</v>
      </c>
      <c r="D9260" s="149" t="s">
        <v>16296</v>
      </c>
      <c r="E9260" s="149">
        <f t="shared" si="144"/>
        <v>63134020</v>
      </c>
      <c r="F9260" s="149" t="s">
        <v>9490</v>
      </c>
      <c r="G9260" s="149" t="s">
        <v>9529</v>
      </c>
      <c r="H9260" s="149" t="s">
        <v>16275</v>
      </c>
      <c r="I9260" s="149" t="s">
        <v>16297</v>
      </c>
    </row>
    <row r="9261" spans="1:9" x14ac:dyDescent="0.2">
      <c r="A9261" s="149" t="s">
        <v>2920</v>
      </c>
      <c r="D9261" s="149" t="s">
        <v>16298</v>
      </c>
      <c r="E9261" s="149">
        <f t="shared" si="144"/>
        <v>63134021</v>
      </c>
      <c r="F9261" s="149" t="s">
        <v>9490</v>
      </c>
      <c r="G9261" s="149" t="s">
        <v>9529</v>
      </c>
      <c r="H9261" s="149" t="s">
        <v>16275</v>
      </c>
      <c r="I9261" s="149" t="s">
        <v>16299</v>
      </c>
    </row>
    <row r="9262" spans="1:9" x14ac:dyDescent="0.2">
      <c r="A9262" s="149" t="s">
        <v>2920</v>
      </c>
      <c r="D9262" s="149" t="s">
        <v>16300</v>
      </c>
      <c r="E9262" s="149">
        <f t="shared" si="144"/>
        <v>63134022</v>
      </c>
      <c r="F9262" s="149" t="s">
        <v>9490</v>
      </c>
      <c r="G9262" s="149" t="s">
        <v>9529</v>
      </c>
      <c r="H9262" s="149" t="s">
        <v>16275</v>
      </c>
      <c r="I9262" s="149" t="s">
        <v>16301</v>
      </c>
    </row>
    <row r="9263" spans="1:9" x14ac:dyDescent="0.2">
      <c r="A9263" s="149" t="s">
        <v>2920</v>
      </c>
      <c r="D9263" s="149" t="s">
        <v>16302</v>
      </c>
      <c r="E9263" s="149">
        <f t="shared" si="144"/>
        <v>63134023</v>
      </c>
      <c r="F9263" s="149" t="s">
        <v>9490</v>
      </c>
      <c r="G9263" s="149" t="s">
        <v>9529</v>
      </c>
      <c r="H9263" s="149" t="s">
        <v>16275</v>
      </c>
      <c r="I9263" s="149" t="s">
        <v>16303</v>
      </c>
    </row>
    <row r="9264" spans="1:9" x14ac:dyDescent="0.2">
      <c r="A9264" s="149" t="s">
        <v>2920</v>
      </c>
      <c r="D9264" s="149" t="s">
        <v>16304</v>
      </c>
      <c r="E9264" s="149">
        <f t="shared" si="144"/>
        <v>63134024</v>
      </c>
      <c r="F9264" s="149" t="s">
        <v>9490</v>
      </c>
      <c r="G9264" s="149" t="s">
        <v>9529</v>
      </c>
      <c r="H9264" s="149" t="s">
        <v>16275</v>
      </c>
      <c r="I9264" s="149" t="s">
        <v>16305</v>
      </c>
    </row>
    <row r="9265" spans="1:9" x14ac:dyDescent="0.2">
      <c r="A9265" s="149" t="s">
        <v>2920</v>
      </c>
      <c r="D9265" s="149" t="s">
        <v>16306</v>
      </c>
      <c r="E9265" s="149">
        <f t="shared" si="144"/>
        <v>63134025</v>
      </c>
      <c r="F9265" s="149" t="s">
        <v>9490</v>
      </c>
      <c r="G9265" s="149" t="s">
        <v>9529</v>
      </c>
      <c r="H9265" s="149" t="s">
        <v>16275</v>
      </c>
      <c r="I9265" s="149" t="s">
        <v>13614</v>
      </c>
    </row>
    <row r="9266" spans="1:9" x14ac:dyDescent="0.2">
      <c r="A9266" s="149" t="s">
        <v>2920</v>
      </c>
      <c r="D9266" s="149" t="s">
        <v>13615</v>
      </c>
      <c r="E9266" s="149">
        <f t="shared" si="144"/>
        <v>63134026</v>
      </c>
      <c r="F9266" s="149" t="s">
        <v>9490</v>
      </c>
      <c r="G9266" s="149" t="s">
        <v>9529</v>
      </c>
      <c r="H9266" s="149" t="s">
        <v>16275</v>
      </c>
      <c r="I9266" s="149" t="s">
        <v>13616</v>
      </c>
    </row>
    <row r="9267" spans="1:9" x14ac:dyDescent="0.2">
      <c r="A9267" s="149" t="s">
        <v>2920</v>
      </c>
      <c r="D9267" s="149" t="s">
        <v>13617</v>
      </c>
      <c r="E9267" s="149">
        <f t="shared" si="144"/>
        <v>63134027</v>
      </c>
      <c r="F9267" s="149" t="s">
        <v>9490</v>
      </c>
      <c r="G9267" s="149" t="s">
        <v>9529</v>
      </c>
      <c r="H9267" s="149" t="s">
        <v>16275</v>
      </c>
      <c r="I9267" s="149" t="s">
        <v>13618</v>
      </c>
    </row>
    <row r="9268" spans="1:9" x14ac:dyDescent="0.2">
      <c r="A9268" s="149" t="s">
        <v>2920</v>
      </c>
      <c r="D9268" s="149" t="s">
        <v>13619</v>
      </c>
      <c r="E9268" s="149">
        <f t="shared" si="144"/>
        <v>63134028</v>
      </c>
      <c r="F9268" s="149" t="s">
        <v>9490</v>
      </c>
      <c r="G9268" s="149" t="s">
        <v>9529</v>
      </c>
      <c r="H9268" s="149" t="s">
        <v>16275</v>
      </c>
      <c r="I9268" s="149" t="s">
        <v>13620</v>
      </c>
    </row>
    <row r="9269" spans="1:9" x14ac:dyDescent="0.2">
      <c r="A9269" s="149" t="s">
        <v>2920</v>
      </c>
      <c r="D9269" s="149" t="s">
        <v>13621</v>
      </c>
      <c r="E9269" s="149">
        <f t="shared" si="144"/>
        <v>63134029</v>
      </c>
      <c r="F9269" s="149" t="s">
        <v>9490</v>
      </c>
      <c r="G9269" s="149" t="s">
        <v>9529</v>
      </c>
      <c r="H9269" s="149" t="s">
        <v>16275</v>
      </c>
      <c r="I9269" s="149" t="s">
        <v>16352</v>
      </c>
    </row>
    <row r="9270" spans="1:9" x14ac:dyDescent="0.2">
      <c r="A9270" s="149" t="s">
        <v>2920</v>
      </c>
      <c r="D9270" s="149" t="s">
        <v>16353</v>
      </c>
      <c r="E9270" s="149">
        <f t="shared" si="144"/>
        <v>63134030</v>
      </c>
      <c r="F9270" s="149" t="s">
        <v>9490</v>
      </c>
      <c r="G9270" s="149" t="s">
        <v>9529</v>
      </c>
      <c r="H9270" s="149" t="s">
        <v>16275</v>
      </c>
      <c r="I9270" s="149" t="s">
        <v>16354</v>
      </c>
    </row>
    <row r="9271" spans="1:9" x14ac:dyDescent="0.2">
      <c r="A9271" s="149" t="s">
        <v>2920</v>
      </c>
      <c r="D9271" s="149" t="s">
        <v>16355</v>
      </c>
      <c r="E9271" s="149">
        <f t="shared" si="144"/>
        <v>63134031</v>
      </c>
      <c r="F9271" s="149" t="s">
        <v>9490</v>
      </c>
      <c r="G9271" s="149" t="s">
        <v>9529</v>
      </c>
      <c r="H9271" s="149" t="s">
        <v>16275</v>
      </c>
      <c r="I9271" s="149" t="s">
        <v>16356</v>
      </c>
    </row>
    <row r="9272" spans="1:9" x14ac:dyDescent="0.2">
      <c r="A9272" s="149" t="s">
        <v>2920</v>
      </c>
      <c r="D9272" s="149" t="s">
        <v>16357</v>
      </c>
      <c r="E9272" s="149">
        <f t="shared" si="144"/>
        <v>63134032</v>
      </c>
      <c r="F9272" s="149" t="s">
        <v>9490</v>
      </c>
      <c r="G9272" s="149" t="s">
        <v>9529</v>
      </c>
      <c r="H9272" s="149" t="s">
        <v>16275</v>
      </c>
      <c r="I9272" s="149" t="s">
        <v>16358</v>
      </c>
    </row>
    <row r="9273" spans="1:9" x14ac:dyDescent="0.2">
      <c r="A9273" s="149" t="s">
        <v>2920</v>
      </c>
      <c r="D9273" s="149" t="s">
        <v>16359</v>
      </c>
      <c r="E9273" s="149">
        <f t="shared" si="144"/>
        <v>63134033</v>
      </c>
      <c r="F9273" s="149" t="s">
        <v>9490</v>
      </c>
      <c r="G9273" s="149" t="s">
        <v>9529</v>
      </c>
      <c r="H9273" s="149" t="s">
        <v>16275</v>
      </c>
      <c r="I9273" s="149" t="s">
        <v>16360</v>
      </c>
    </row>
    <row r="9274" spans="1:9" x14ac:dyDescent="0.2">
      <c r="A9274" s="149" t="s">
        <v>2920</v>
      </c>
      <c r="D9274" s="149" t="s">
        <v>16361</v>
      </c>
      <c r="E9274" s="149">
        <f t="shared" si="144"/>
        <v>63134034</v>
      </c>
      <c r="F9274" s="149" t="s">
        <v>9490</v>
      </c>
      <c r="G9274" s="149" t="s">
        <v>9529</v>
      </c>
      <c r="H9274" s="149" t="s">
        <v>16275</v>
      </c>
      <c r="I9274" s="149" t="s">
        <v>16362</v>
      </c>
    </row>
    <row r="9275" spans="1:9" x14ac:dyDescent="0.2">
      <c r="A9275" s="149" t="s">
        <v>2920</v>
      </c>
      <c r="D9275" s="149" t="s">
        <v>16363</v>
      </c>
      <c r="E9275" s="149">
        <f t="shared" si="144"/>
        <v>63134035</v>
      </c>
      <c r="F9275" s="149" t="s">
        <v>9490</v>
      </c>
      <c r="G9275" s="149" t="s">
        <v>9529</v>
      </c>
      <c r="H9275" s="149" t="s">
        <v>16275</v>
      </c>
      <c r="I9275" s="149" t="s">
        <v>16364</v>
      </c>
    </row>
    <row r="9276" spans="1:9" x14ac:dyDescent="0.2">
      <c r="A9276" s="149" t="s">
        <v>2920</v>
      </c>
      <c r="D9276" s="149" t="s">
        <v>16365</v>
      </c>
      <c r="E9276" s="149">
        <f t="shared" si="144"/>
        <v>63134036</v>
      </c>
      <c r="F9276" s="149" t="s">
        <v>9490</v>
      </c>
      <c r="G9276" s="149" t="s">
        <v>9529</v>
      </c>
      <c r="H9276" s="149" t="s">
        <v>16275</v>
      </c>
      <c r="I9276" s="149" t="s">
        <v>16366</v>
      </c>
    </row>
    <row r="9277" spans="1:9" x14ac:dyDescent="0.2">
      <c r="A9277" s="149" t="s">
        <v>2920</v>
      </c>
      <c r="D9277" s="149" t="s">
        <v>16367</v>
      </c>
      <c r="E9277" s="149">
        <f t="shared" si="144"/>
        <v>63134037</v>
      </c>
      <c r="F9277" s="149" t="s">
        <v>9490</v>
      </c>
      <c r="G9277" s="149" t="s">
        <v>9529</v>
      </c>
      <c r="H9277" s="149" t="s">
        <v>16275</v>
      </c>
      <c r="I9277" s="149" t="s">
        <v>16368</v>
      </c>
    </row>
    <row r="9278" spans="1:9" x14ac:dyDescent="0.2">
      <c r="A9278" s="149" t="s">
        <v>2920</v>
      </c>
      <c r="D9278" s="149" t="s">
        <v>16369</v>
      </c>
      <c r="E9278" s="149">
        <f t="shared" si="144"/>
        <v>63134038</v>
      </c>
      <c r="F9278" s="149" t="s">
        <v>9490</v>
      </c>
      <c r="G9278" s="149" t="s">
        <v>9529</v>
      </c>
      <c r="H9278" s="149" t="s">
        <v>16275</v>
      </c>
      <c r="I9278" s="149" t="s">
        <v>16370</v>
      </c>
    </row>
    <row r="9279" spans="1:9" x14ac:dyDescent="0.2">
      <c r="A9279" s="149" t="s">
        <v>2920</v>
      </c>
      <c r="D9279" s="149" t="s">
        <v>16371</v>
      </c>
      <c r="E9279" s="149">
        <f t="shared" si="144"/>
        <v>63134039</v>
      </c>
      <c r="F9279" s="149" t="s">
        <v>9490</v>
      </c>
      <c r="G9279" s="149" t="s">
        <v>9529</v>
      </c>
      <c r="H9279" s="149" t="s">
        <v>16275</v>
      </c>
      <c r="I9279" s="149" t="s">
        <v>16372</v>
      </c>
    </row>
    <row r="9280" spans="1:9" x14ac:dyDescent="0.2">
      <c r="A9280" s="149" t="s">
        <v>2920</v>
      </c>
      <c r="D9280" s="149" t="s">
        <v>16373</v>
      </c>
      <c r="E9280" s="149">
        <f t="shared" si="144"/>
        <v>63134040</v>
      </c>
      <c r="F9280" s="149" t="s">
        <v>9490</v>
      </c>
      <c r="G9280" s="149" t="s">
        <v>9529</v>
      </c>
      <c r="H9280" s="149" t="s">
        <v>16275</v>
      </c>
      <c r="I9280" s="149" t="s">
        <v>16374</v>
      </c>
    </row>
    <row r="9281" spans="1:9" x14ac:dyDescent="0.2">
      <c r="A9281" s="149" t="s">
        <v>2920</v>
      </c>
      <c r="D9281" s="149" t="s">
        <v>16375</v>
      </c>
      <c r="E9281" s="149">
        <f t="shared" si="144"/>
        <v>63134061</v>
      </c>
      <c r="F9281" s="149" t="s">
        <v>9490</v>
      </c>
      <c r="G9281" s="149" t="s">
        <v>9529</v>
      </c>
      <c r="H9281" s="149" t="s">
        <v>16275</v>
      </c>
      <c r="I9281" s="149" t="s">
        <v>16376</v>
      </c>
    </row>
    <row r="9282" spans="1:9" x14ac:dyDescent="0.2">
      <c r="A9282" s="149" t="s">
        <v>2920</v>
      </c>
      <c r="D9282" s="149" t="s">
        <v>16377</v>
      </c>
      <c r="E9282" s="149">
        <f t="shared" ref="E9282:E9345" si="145">VALUE(D9282)</f>
        <v>63134062</v>
      </c>
      <c r="F9282" s="149" t="s">
        <v>9490</v>
      </c>
      <c r="G9282" s="149" t="s">
        <v>9529</v>
      </c>
      <c r="H9282" s="149" t="s">
        <v>16275</v>
      </c>
      <c r="I9282" s="149" t="s">
        <v>16378</v>
      </c>
    </row>
    <row r="9283" spans="1:9" x14ac:dyDescent="0.2">
      <c r="A9283" s="149" t="s">
        <v>2920</v>
      </c>
      <c r="D9283" s="149" t="s">
        <v>16379</v>
      </c>
      <c r="E9283" s="149">
        <f t="shared" si="145"/>
        <v>63134063</v>
      </c>
      <c r="F9283" s="149" t="s">
        <v>9490</v>
      </c>
      <c r="G9283" s="149" t="s">
        <v>9529</v>
      </c>
      <c r="H9283" s="149" t="s">
        <v>16275</v>
      </c>
      <c r="I9283" s="149" t="s">
        <v>16380</v>
      </c>
    </row>
    <row r="9284" spans="1:9" x14ac:dyDescent="0.2">
      <c r="A9284" s="149" t="s">
        <v>2920</v>
      </c>
      <c r="D9284" s="149" t="s">
        <v>16381</v>
      </c>
      <c r="E9284" s="149">
        <f t="shared" si="145"/>
        <v>63134064</v>
      </c>
      <c r="F9284" s="149" t="s">
        <v>9490</v>
      </c>
      <c r="G9284" s="149" t="s">
        <v>9529</v>
      </c>
      <c r="H9284" s="149" t="s">
        <v>16275</v>
      </c>
      <c r="I9284" s="149" t="s">
        <v>16382</v>
      </c>
    </row>
    <row r="9285" spans="1:9" x14ac:dyDescent="0.2">
      <c r="A9285" s="149" t="s">
        <v>2920</v>
      </c>
      <c r="D9285" s="149" t="s">
        <v>16383</v>
      </c>
      <c r="E9285" s="149">
        <f t="shared" si="145"/>
        <v>63134065</v>
      </c>
      <c r="F9285" s="149" t="s">
        <v>9490</v>
      </c>
      <c r="G9285" s="149" t="s">
        <v>9529</v>
      </c>
      <c r="H9285" s="149" t="s">
        <v>16275</v>
      </c>
      <c r="I9285" s="149" t="s">
        <v>16384</v>
      </c>
    </row>
    <row r="9286" spans="1:9" x14ac:dyDescent="0.2">
      <c r="A9286" s="149" t="s">
        <v>2920</v>
      </c>
      <c r="D9286" s="149" t="s">
        <v>16385</v>
      </c>
      <c r="E9286" s="149">
        <f t="shared" si="145"/>
        <v>63134066</v>
      </c>
      <c r="F9286" s="149" t="s">
        <v>9490</v>
      </c>
      <c r="G9286" s="149" t="s">
        <v>9529</v>
      </c>
      <c r="H9286" s="149" t="s">
        <v>16275</v>
      </c>
      <c r="I9286" s="149" t="s">
        <v>16386</v>
      </c>
    </row>
    <row r="9287" spans="1:9" x14ac:dyDescent="0.2">
      <c r="A9287" s="149" t="s">
        <v>2920</v>
      </c>
      <c r="D9287" s="149" t="s">
        <v>16387</v>
      </c>
      <c r="E9287" s="149">
        <f t="shared" si="145"/>
        <v>63134067</v>
      </c>
      <c r="F9287" s="149" t="s">
        <v>9490</v>
      </c>
      <c r="G9287" s="149" t="s">
        <v>9529</v>
      </c>
      <c r="H9287" s="149" t="s">
        <v>16275</v>
      </c>
      <c r="I9287" s="149" t="s">
        <v>16388</v>
      </c>
    </row>
    <row r="9288" spans="1:9" x14ac:dyDescent="0.2">
      <c r="A9288" s="149" t="s">
        <v>2920</v>
      </c>
      <c r="D9288" s="149" t="s">
        <v>16389</v>
      </c>
      <c r="E9288" s="149">
        <f t="shared" si="145"/>
        <v>63134068</v>
      </c>
      <c r="F9288" s="149" t="s">
        <v>9490</v>
      </c>
      <c r="G9288" s="149" t="s">
        <v>9529</v>
      </c>
      <c r="H9288" s="149" t="s">
        <v>16275</v>
      </c>
      <c r="I9288" s="149" t="s">
        <v>16329</v>
      </c>
    </row>
    <row r="9289" spans="1:9" x14ac:dyDescent="0.2">
      <c r="A9289" s="149" t="s">
        <v>2920</v>
      </c>
      <c r="D9289" s="149" t="s">
        <v>16330</v>
      </c>
      <c r="E9289" s="149">
        <f t="shared" si="145"/>
        <v>63134069</v>
      </c>
      <c r="F9289" s="149" t="s">
        <v>9490</v>
      </c>
      <c r="G9289" s="149" t="s">
        <v>9529</v>
      </c>
      <c r="H9289" s="149" t="s">
        <v>16275</v>
      </c>
      <c r="I9289" s="149" t="s">
        <v>16331</v>
      </c>
    </row>
    <row r="9290" spans="1:9" x14ac:dyDescent="0.2">
      <c r="A9290" s="149" t="s">
        <v>2920</v>
      </c>
      <c r="D9290" s="149" t="s">
        <v>16332</v>
      </c>
      <c r="E9290" s="149">
        <f t="shared" si="145"/>
        <v>63134070</v>
      </c>
      <c r="F9290" s="149" t="s">
        <v>9490</v>
      </c>
      <c r="G9290" s="149" t="s">
        <v>9529</v>
      </c>
      <c r="H9290" s="149" t="s">
        <v>16275</v>
      </c>
      <c r="I9290" s="149" t="s">
        <v>16333</v>
      </c>
    </row>
    <row r="9291" spans="1:9" x14ac:dyDescent="0.2">
      <c r="A9291" s="149" t="s">
        <v>2920</v>
      </c>
      <c r="D9291" s="149" t="s">
        <v>16334</v>
      </c>
      <c r="E9291" s="149">
        <f t="shared" si="145"/>
        <v>63134071</v>
      </c>
      <c r="F9291" s="149" t="s">
        <v>9490</v>
      </c>
      <c r="G9291" s="149" t="s">
        <v>9529</v>
      </c>
      <c r="H9291" s="149" t="s">
        <v>16275</v>
      </c>
      <c r="I9291" s="149" t="s">
        <v>16335</v>
      </c>
    </row>
    <row r="9292" spans="1:9" x14ac:dyDescent="0.2">
      <c r="A9292" s="149" t="s">
        <v>2920</v>
      </c>
      <c r="D9292" s="149" t="s">
        <v>16336</v>
      </c>
      <c r="E9292" s="149">
        <f t="shared" si="145"/>
        <v>63134072</v>
      </c>
      <c r="F9292" s="149" t="s">
        <v>9490</v>
      </c>
      <c r="G9292" s="149" t="s">
        <v>9529</v>
      </c>
      <c r="H9292" s="149" t="s">
        <v>16275</v>
      </c>
      <c r="I9292" s="149" t="s">
        <v>16337</v>
      </c>
    </row>
    <row r="9293" spans="1:9" x14ac:dyDescent="0.2">
      <c r="A9293" s="149" t="s">
        <v>2920</v>
      </c>
      <c r="D9293" s="149" t="s">
        <v>16338</v>
      </c>
      <c r="E9293" s="149">
        <f t="shared" si="145"/>
        <v>63134073</v>
      </c>
      <c r="F9293" s="149" t="s">
        <v>9490</v>
      </c>
      <c r="G9293" s="149" t="s">
        <v>9529</v>
      </c>
      <c r="H9293" s="149" t="s">
        <v>16275</v>
      </c>
      <c r="I9293" s="149" t="s">
        <v>16339</v>
      </c>
    </row>
    <row r="9294" spans="1:9" x14ac:dyDescent="0.2">
      <c r="A9294" s="149" t="s">
        <v>2920</v>
      </c>
      <c r="D9294" s="149" t="s">
        <v>16340</v>
      </c>
      <c r="E9294" s="149">
        <f t="shared" si="145"/>
        <v>63134074</v>
      </c>
      <c r="F9294" s="149" t="s">
        <v>9490</v>
      </c>
      <c r="G9294" s="149" t="s">
        <v>9529</v>
      </c>
      <c r="H9294" s="149" t="s">
        <v>16275</v>
      </c>
      <c r="I9294" s="149" t="s">
        <v>16341</v>
      </c>
    </row>
    <row r="9295" spans="1:9" x14ac:dyDescent="0.2">
      <c r="A9295" s="149" t="s">
        <v>2920</v>
      </c>
      <c r="D9295" s="149" t="s">
        <v>16342</v>
      </c>
      <c r="E9295" s="149">
        <f t="shared" si="145"/>
        <v>63134075</v>
      </c>
      <c r="F9295" s="149" t="s">
        <v>9490</v>
      </c>
      <c r="G9295" s="149" t="s">
        <v>9529</v>
      </c>
      <c r="H9295" s="149" t="s">
        <v>16275</v>
      </c>
      <c r="I9295" s="149" t="s">
        <v>16343</v>
      </c>
    </row>
    <row r="9296" spans="1:9" x14ac:dyDescent="0.2">
      <c r="A9296" s="149" t="s">
        <v>2920</v>
      </c>
      <c r="D9296" s="149" t="s">
        <v>16344</v>
      </c>
      <c r="E9296" s="149">
        <f t="shared" si="145"/>
        <v>63134076</v>
      </c>
      <c r="F9296" s="149" t="s">
        <v>9490</v>
      </c>
      <c r="G9296" s="149" t="s">
        <v>9529</v>
      </c>
      <c r="H9296" s="149" t="s">
        <v>16275</v>
      </c>
      <c r="I9296" s="149" t="s">
        <v>16345</v>
      </c>
    </row>
    <row r="9297" spans="1:9" x14ac:dyDescent="0.2">
      <c r="A9297" s="149" t="s">
        <v>2920</v>
      </c>
      <c r="D9297" s="149" t="s">
        <v>16346</v>
      </c>
      <c r="E9297" s="149">
        <f t="shared" si="145"/>
        <v>63134077</v>
      </c>
      <c r="F9297" s="149" t="s">
        <v>9490</v>
      </c>
      <c r="G9297" s="149" t="s">
        <v>9529</v>
      </c>
      <c r="H9297" s="149" t="s">
        <v>16275</v>
      </c>
      <c r="I9297" s="149" t="s">
        <v>16347</v>
      </c>
    </row>
    <row r="9298" spans="1:9" x14ac:dyDescent="0.2">
      <c r="A9298" s="149" t="s">
        <v>2920</v>
      </c>
      <c r="D9298" s="149" t="s">
        <v>16348</v>
      </c>
      <c r="E9298" s="149">
        <f t="shared" si="145"/>
        <v>63134078</v>
      </c>
      <c r="F9298" s="149" t="s">
        <v>9490</v>
      </c>
      <c r="G9298" s="149" t="s">
        <v>9529</v>
      </c>
      <c r="H9298" s="149" t="s">
        <v>16275</v>
      </c>
      <c r="I9298" s="149" t="s">
        <v>16349</v>
      </c>
    </row>
    <row r="9299" spans="1:9" x14ac:dyDescent="0.2">
      <c r="A9299" s="149" t="s">
        <v>2920</v>
      </c>
      <c r="D9299" s="149" t="s">
        <v>16350</v>
      </c>
      <c r="E9299" s="149">
        <f t="shared" si="145"/>
        <v>63134079</v>
      </c>
      <c r="F9299" s="149" t="s">
        <v>9490</v>
      </c>
      <c r="G9299" s="149" t="s">
        <v>9529</v>
      </c>
      <c r="H9299" s="149" t="s">
        <v>16275</v>
      </c>
      <c r="I9299" s="149" t="s">
        <v>16351</v>
      </c>
    </row>
    <row r="9300" spans="1:9" x14ac:dyDescent="0.2">
      <c r="A9300" s="149" t="s">
        <v>2920</v>
      </c>
      <c r="D9300" s="149" t="s">
        <v>15267</v>
      </c>
      <c r="E9300" s="149">
        <f t="shared" si="145"/>
        <v>63134080</v>
      </c>
      <c r="F9300" s="149" t="s">
        <v>9490</v>
      </c>
      <c r="G9300" s="149" t="s">
        <v>9529</v>
      </c>
      <c r="H9300" s="149" t="s">
        <v>16275</v>
      </c>
      <c r="I9300" s="149" t="s">
        <v>15268</v>
      </c>
    </row>
    <row r="9301" spans="1:9" x14ac:dyDescent="0.2">
      <c r="A9301" s="149" t="s">
        <v>2920</v>
      </c>
      <c r="D9301" s="149" t="s">
        <v>15269</v>
      </c>
      <c r="E9301" s="149">
        <f t="shared" si="145"/>
        <v>63134081</v>
      </c>
      <c r="F9301" s="149" t="s">
        <v>9490</v>
      </c>
      <c r="G9301" s="149" t="s">
        <v>9529</v>
      </c>
      <c r="H9301" s="149" t="s">
        <v>16275</v>
      </c>
      <c r="I9301" s="149" t="s">
        <v>15270</v>
      </c>
    </row>
    <row r="9302" spans="1:9" x14ac:dyDescent="0.2">
      <c r="A9302" s="149" t="s">
        <v>2920</v>
      </c>
      <c r="D9302" s="149" t="s">
        <v>15271</v>
      </c>
      <c r="E9302" s="149">
        <f t="shared" si="145"/>
        <v>63134082</v>
      </c>
      <c r="F9302" s="149" t="s">
        <v>9490</v>
      </c>
      <c r="G9302" s="149" t="s">
        <v>9529</v>
      </c>
      <c r="H9302" s="149" t="s">
        <v>16275</v>
      </c>
      <c r="I9302" s="149" t="s">
        <v>15272</v>
      </c>
    </row>
    <row r="9303" spans="1:9" x14ac:dyDescent="0.2">
      <c r="A9303" s="149" t="s">
        <v>2920</v>
      </c>
      <c r="D9303" s="149" t="s">
        <v>15273</v>
      </c>
      <c r="E9303" s="149">
        <f t="shared" si="145"/>
        <v>63134083</v>
      </c>
      <c r="F9303" s="149" t="s">
        <v>9490</v>
      </c>
      <c r="G9303" s="149" t="s">
        <v>9529</v>
      </c>
      <c r="H9303" s="149" t="s">
        <v>16275</v>
      </c>
      <c r="I9303" s="149" t="s">
        <v>15274</v>
      </c>
    </row>
    <row r="9304" spans="1:9" x14ac:dyDescent="0.2">
      <c r="A9304" s="149" t="s">
        <v>2920</v>
      </c>
      <c r="D9304" s="149" t="s">
        <v>15275</v>
      </c>
      <c r="E9304" s="149">
        <f t="shared" si="145"/>
        <v>63134084</v>
      </c>
      <c r="F9304" s="149" t="s">
        <v>9490</v>
      </c>
      <c r="G9304" s="149" t="s">
        <v>9529</v>
      </c>
      <c r="H9304" s="149" t="s">
        <v>16275</v>
      </c>
      <c r="I9304" s="149" t="s">
        <v>15276</v>
      </c>
    </row>
    <row r="9305" spans="1:9" x14ac:dyDescent="0.2">
      <c r="A9305" s="149" t="s">
        <v>2920</v>
      </c>
      <c r="D9305" s="149" t="s">
        <v>15277</v>
      </c>
      <c r="E9305" s="149">
        <f t="shared" si="145"/>
        <v>63134085</v>
      </c>
      <c r="F9305" s="149" t="s">
        <v>9490</v>
      </c>
      <c r="G9305" s="149" t="s">
        <v>9529</v>
      </c>
      <c r="H9305" s="149" t="s">
        <v>16275</v>
      </c>
      <c r="I9305" s="149" t="s">
        <v>15278</v>
      </c>
    </row>
    <row r="9306" spans="1:9" x14ac:dyDescent="0.2">
      <c r="A9306" s="149" t="s">
        <v>2920</v>
      </c>
      <c r="D9306" s="149" t="s">
        <v>15279</v>
      </c>
      <c r="E9306" s="149">
        <f t="shared" si="145"/>
        <v>63142001</v>
      </c>
      <c r="F9306" s="149" t="s">
        <v>9490</v>
      </c>
      <c r="G9306" s="149" t="s">
        <v>9529</v>
      </c>
      <c r="H9306" s="149" t="s">
        <v>15280</v>
      </c>
      <c r="I9306" s="149" t="s">
        <v>15281</v>
      </c>
    </row>
    <row r="9307" spans="1:9" x14ac:dyDescent="0.2">
      <c r="A9307" s="149" t="s">
        <v>2920</v>
      </c>
      <c r="D9307" s="149" t="s">
        <v>15282</v>
      </c>
      <c r="E9307" s="149">
        <f t="shared" si="145"/>
        <v>63142010</v>
      </c>
      <c r="F9307" s="149" t="s">
        <v>9490</v>
      </c>
      <c r="G9307" s="149" t="s">
        <v>9529</v>
      </c>
      <c r="H9307" s="149" t="s">
        <v>15280</v>
      </c>
      <c r="I9307" s="149" t="s">
        <v>15283</v>
      </c>
    </row>
    <row r="9308" spans="1:9" x14ac:dyDescent="0.2">
      <c r="A9308" s="149" t="s">
        <v>2920</v>
      </c>
      <c r="D9308" s="149" t="s">
        <v>15284</v>
      </c>
      <c r="E9308" s="149">
        <f t="shared" si="145"/>
        <v>63142011</v>
      </c>
      <c r="F9308" s="149" t="s">
        <v>9490</v>
      </c>
      <c r="G9308" s="149" t="s">
        <v>9529</v>
      </c>
      <c r="H9308" s="149" t="s">
        <v>15280</v>
      </c>
      <c r="I9308" s="149" t="s">
        <v>15285</v>
      </c>
    </row>
    <row r="9309" spans="1:9" x14ac:dyDescent="0.2">
      <c r="A9309" s="149" t="s">
        <v>2920</v>
      </c>
      <c r="D9309" s="149" t="s">
        <v>15286</v>
      </c>
      <c r="E9309" s="149">
        <f t="shared" si="145"/>
        <v>63142012</v>
      </c>
      <c r="F9309" s="149" t="s">
        <v>9490</v>
      </c>
      <c r="G9309" s="149" t="s">
        <v>9529</v>
      </c>
      <c r="H9309" s="149" t="s">
        <v>15280</v>
      </c>
      <c r="I9309" s="149" t="s">
        <v>15287</v>
      </c>
    </row>
    <row r="9310" spans="1:9" x14ac:dyDescent="0.2">
      <c r="A9310" s="149" t="s">
        <v>2920</v>
      </c>
      <c r="D9310" s="149" t="s">
        <v>15288</v>
      </c>
      <c r="E9310" s="149">
        <f t="shared" si="145"/>
        <v>63142013</v>
      </c>
      <c r="F9310" s="149" t="s">
        <v>9490</v>
      </c>
      <c r="G9310" s="149" t="s">
        <v>9529</v>
      </c>
      <c r="H9310" s="149" t="s">
        <v>15280</v>
      </c>
      <c r="I9310" s="149" t="s">
        <v>15289</v>
      </c>
    </row>
    <row r="9311" spans="1:9" x14ac:dyDescent="0.2">
      <c r="A9311" s="149" t="s">
        <v>2920</v>
      </c>
      <c r="D9311" s="149" t="s">
        <v>15290</v>
      </c>
      <c r="E9311" s="149">
        <f t="shared" si="145"/>
        <v>63142014</v>
      </c>
      <c r="F9311" s="149" t="s">
        <v>9490</v>
      </c>
      <c r="G9311" s="149" t="s">
        <v>9529</v>
      </c>
      <c r="H9311" s="149" t="s">
        <v>15280</v>
      </c>
      <c r="I9311" s="149" t="s">
        <v>15291</v>
      </c>
    </row>
    <row r="9312" spans="1:9" x14ac:dyDescent="0.2">
      <c r="A9312" s="149" t="s">
        <v>2920</v>
      </c>
      <c r="D9312" s="149" t="s">
        <v>15292</v>
      </c>
      <c r="E9312" s="149">
        <f t="shared" si="145"/>
        <v>63142015</v>
      </c>
      <c r="F9312" s="149" t="s">
        <v>9490</v>
      </c>
      <c r="G9312" s="149" t="s">
        <v>9529</v>
      </c>
      <c r="H9312" s="149" t="s">
        <v>15280</v>
      </c>
      <c r="I9312" s="149" t="s">
        <v>15293</v>
      </c>
    </row>
    <row r="9313" spans="1:9" x14ac:dyDescent="0.2">
      <c r="A9313" s="149" t="s">
        <v>2920</v>
      </c>
      <c r="D9313" s="149" t="s">
        <v>15294</v>
      </c>
      <c r="E9313" s="149">
        <f t="shared" si="145"/>
        <v>63142030</v>
      </c>
      <c r="F9313" s="149" t="s">
        <v>9490</v>
      </c>
      <c r="G9313" s="149" t="s">
        <v>9529</v>
      </c>
      <c r="H9313" s="149" t="s">
        <v>15280</v>
      </c>
      <c r="I9313" s="149" t="s">
        <v>16273</v>
      </c>
    </row>
    <row r="9314" spans="1:9" x14ac:dyDescent="0.2">
      <c r="A9314" s="149" t="s">
        <v>2920</v>
      </c>
      <c r="D9314" s="149" t="s">
        <v>15295</v>
      </c>
      <c r="E9314" s="149">
        <f t="shared" si="145"/>
        <v>63142031</v>
      </c>
      <c r="F9314" s="149" t="s">
        <v>9490</v>
      </c>
      <c r="G9314" s="149" t="s">
        <v>9529</v>
      </c>
      <c r="H9314" s="149" t="s">
        <v>15280</v>
      </c>
      <c r="I9314" s="149" t="s">
        <v>15296</v>
      </c>
    </row>
    <row r="9315" spans="1:9" x14ac:dyDescent="0.2">
      <c r="A9315" s="149" t="s">
        <v>2920</v>
      </c>
      <c r="D9315" s="149" t="s">
        <v>15297</v>
      </c>
      <c r="E9315" s="149">
        <f t="shared" si="145"/>
        <v>63142032</v>
      </c>
      <c r="F9315" s="149" t="s">
        <v>9490</v>
      </c>
      <c r="G9315" s="149" t="s">
        <v>9529</v>
      </c>
      <c r="H9315" s="149" t="s">
        <v>15280</v>
      </c>
      <c r="I9315" s="149" t="s">
        <v>15298</v>
      </c>
    </row>
    <row r="9316" spans="1:9" x14ac:dyDescent="0.2">
      <c r="A9316" s="149" t="s">
        <v>2920</v>
      </c>
      <c r="D9316" s="149" t="s">
        <v>15299</v>
      </c>
      <c r="E9316" s="149">
        <f t="shared" si="145"/>
        <v>63143001</v>
      </c>
      <c r="F9316" s="149" t="s">
        <v>9490</v>
      </c>
      <c r="G9316" s="149" t="s">
        <v>9529</v>
      </c>
      <c r="H9316" s="149" t="s">
        <v>15300</v>
      </c>
      <c r="I9316" s="149" t="s">
        <v>15301</v>
      </c>
    </row>
    <row r="9317" spans="1:9" x14ac:dyDescent="0.2">
      <c r="A9317" s="149" t="s">
        <v>2920</v>
      </c>
      <c r="D9317" s="149" t="s">
        <v>15302</v>
      </c>
      <c r="E9317" s="149">
        <f t="shared" si="145"/>
        <v>63143010</v>
      </c>
      <c r="F9317" s="149" t="s">
        <v>9490</v>
      </c>
      <c r="G9317" s="149" t="s">
        <v>9529</v>
      </c>
      <c r="H9317" s="149" t="s">
        <v>15300</v>
      </c>
      <c r="I9317" s="149" t="s">
        <v>15303</v>
      </c>
    </row>
    <row r="9318" spans="1:9" x14ac:dyDescent="0.2">
      <c r="A9318" s="149" t="s">
        <v>2920</v>
      </c>
      <c r="D9318" s="149" t="s">
        <v>15304</v>
      </c>
      <c r="E9318" s="149">
        <f t="shared" si="145"/>
        <v>63143011</v>
      </c>
      <c r="F9318" s="149" t="s">
        <v>9490</v>
      </c>
      <c r="G9318" s="149" t="s">
        <v>9529</v>
      </c>
      <c r="H9318" s="149" t="s">
        <v>15300</v>
      </c>
      <c r="I9318" s="149" t="s">
        <v>15305</v>
      </c>
    </row>
    <row r="9319" spans="1:9" x14ac:dyDescent="0.2">
      <c r="A9319" s="149" t="s">
        <v>2920</v>
      </c>
      <c r="D9319" s="149" t="s">
        <v>15306</v>
      </c>
      <c r="E9319" s="149">
        <f t="shared" si="145"/>
        <v>63143012</v>
      </c>
      <c r="F9319" s="149" t="s">
        <v>9490</v>
      </c>
      <c r="G9319" s="149" t="s">
        <v>9529</v>
      </c>
      <c r="H9319" s="149" t="s">
        <v>15300</v>
      </c>
      <c r="I9319" s="149" t="s">
        <v>15307</v>
      </c>
    </row>
    <row r="9320" spans="1:9" x14ac:dyDescent="0.2">
      <c r="A9320" s="149" t="s">
        <v>2920</v>
      </c>
      <c r="D9320" s="149" t="s">
        <v>15308</v>
      </c>
      <c r="E9320" s="149">
        <f t="shared" si="145"/>
        <v>63143013</v>
      </c>
      <c r="F9320" s="149" t="s">
        <v>9490</v>
      </c>
      <c r="G9320" s="149" t="s">
        <v>9529</v>
      </c>
      <c r="H9320" s="149" t="s">
        <v>15300</v>
      </c>
      <c r="I9320" s="149" t="s">
        <v>15309</v>
      </c>
    </row>
    <row r="9321" spans="1:9" x14ac:dyDescent="0.2">
      <c r="A9321" s="149" t="s">
        <v>2920</v>
      </c>
      <c r="D9321" s="149" t="s">
        <v>15310</v>
      </c>
      <c r="E9321" s="149">
        <f t="shared" si="145"/>
        <v>63143014</v>
      </c>
      <c r="F9321" s="149" t="s">
        <v>9490</v>
      </c>
      <c r="G9321" s="149" t="s">
        <v>9529</v>
      </c>
      <c r="H9321" s="149" t="s">
        <v>15300</v>
      </c>
      <c r="I9321" s="149" t="s">
        <v>15311</v>
      </c>
    </row>
    <row r="9322" spans="1:9" x14ac:dyDescent="0.2">
      <c r="A9322" s="149" t="s">
        <v>2920</v>
      </c>
      <c r="D9322" s="149" t="s">
        <v>15312</v>
      </c>
      <c r="E9322" s="149">
        <f t="shared" si="145"/>
        <v>63143015</v>
      </c>
      <c r="F9322" s="149" t="s">
        <v>9490</v>
      </c>
      <c r="G9322" s="149" t="s">
        <v>9529</v>
      </c>
      <c r="H9322" s="149" t="s">
        <v>15300</v>
      </c>
      <c r="I9322" s="149" t="s">
        <v>16411</v>
      </c>
    </row>
    <row r="9323" spans="1:9" x14ac:dyDescent="0.2">
      <c r="A9323" s="149" t="s">
        <v>2920</v>
      </c>
      <c r="D9323" s="149" t="s">
        <v>16412</v>
      </c>
      <c r="E9323" s="149">
        <f t="shared" si="145"/>
        <v>63143016</v>
      </c>
      <c r="F9323" s="149" t="s">
        <v>9490</v>
      </c>
      <c r="G9323" s="149" t="s">
        <v>9529</v>
      </c>
      <c r="H9323" s="149" t="s">
        <v>15300</v>
      </c>
      <c r="I9323" s="149" t="s">
        <v>16413</v>
      </c>
    </row>
    <row r="9324" spans="1:9" x14ac:dyDescent="0.2">
      <c r="A9324" s="149" t="s">
        <v>2920</v>
      </c>
      <c r="D9324" s="149" t="s">
        <v>16414</v>
      </c>
      <c r="E9324" s="149">
        <f t="shared" si="145"/>
        <v>63143017</v>
      </c>
      <c r="F9324" s="149" t="s">
        <v>9490</v>
      </c>
      <c r="G9324" s="149" t="s">
        <v>9529</v>
      </c>
      <c r="H9324" s="149" t="s">
        <v>15300</v>
      </c>
      <c r="I9324" s="149" t="s">
        <v>16415</v>
      </c>
    </row>
    <row r="9325" spans="1:9" x14ac:dyDescent="0.2">
      <c r="A9325" s="149" t="s">
        <v>2920</v>
      </c>
      <c r="D9325" s="149" t="s">
        <v>16416</v>
      </c>
      <c r="E9325" s="149">
        <f t="shared" si="145"/>
        <v>63143018</v>
      </c>
      <c r="F9325" s="149" t="s">
        <v>9490</v>
      </c>
      <c r="G9325" s="149" t="s">
        <v>9529</v>
      </c>
      <c r="H9325" s="149" t="s">
        <v>15300</v>
      </c>
      <c r="I9325" s="149" t="s">
        <v>16417</v>
      </c>
    </row>
    <row r="9326" spans="1:9" x14ac:dyDescent="0.2">
      <c r="A9326" s="149" t="s">
        <v>2920</v>
      </c>
      <c r="D9326" s="149" t="s">
        <v>16418</v>
      </c>
      <c r="E9326" s="149">
        <f t="shared" si="145"/>
        <v>63143019</v>
      </c>
      <c r="F9326" s="149" t="s">
        <v>9490</v>
      </c>
      <c r="G9326" s="149" t="s">
        <v>9529</v>
      </c>
      <c r="H9326" s="149" t="s">
        <v>15300</v>
      </c>
      <c r="I9326" s="149" t="s">
        <v>16419</v>
      </c>
    </row>
    <row r="9327" spans="1:9" x14ac:dyDescent="0.2">
      <c r="A9327" s="149" t="s">
        <v>2920</v>
      </c>
      <c r="D9327" s="149" t="s">
        <v>16420</v>
      </c>
      <c r="E9327" s="149">
        <f t="shared" si="145"/>
        <v>63143020</v>
      </c>
      <c r="F9327" s="149" t="s">
        <v>9490</v>
      </c>
      <c r="G9327" s="149" t="s">
        <v>9529</v>
      </c>
      <c r="H9327" s="149" t="s">
        <v>15300</v>
      </c>
      <c r="I9327" s="149" t="s">
        <v>15291</v>
      </c>
    </row>
    <row r="9328" spans="1:9" x14ac:dyDescent="0.2">
      <c r="A9328" s="149" t="s">
        <v>2920</v>
      </c>
      <c r="D9328" s="149" t="s">
        <v>16421</v>
      </c>
      <c r="E9328" s="149">
        <f t="shared" si="145"/>
        <v>63143030</v>
      </c>
      <c r="F9328" s="149" t="s">
        <v>9490</v>
      </c>
      <c r="G9328" s="149" t="s">
        <v>9529</v>
      </c>
      <c r="H9328" s="149" t="s">
        <v>15300</v>
      </c>
      <c r="I9328" s="149" t="s">
        <v>16273</v>
      </c>
    </row>
    <row r="9329" spans="1:9" x14ac:dyDescent="0.2">
      <c r="A9329" s="149" t="s">
        <v>2920</v>
      </c>
      <c r="D9329" s="149" t="s">
        <v>16422</v>
      </c>
      <c r="E9329" s="149">
        <f t="shared" si="145"/>
        <v>63180001</v>
      </c>
      <c r="F9329" s="149" t="s">
        <v>9490</v>
      </c>
      <c r="G9329" s="149" t="s">
        <v>9529</v>
      </c>
      <c r="H9329" s="149" t="s">
        <v>3301</v>
      </c>
      <c r="I9329" s="149" t="s">
        <v>3301</v>
      </c>
    </row>
    <row r="9330" spans="1:9" x14ac:dyDescent="0.2">
      <c r="A9330" s="149" t="s">
        <v>2920</v>
      </c>
      <c r="D9330" s="149" t="s">
        <v>16423</v>
      </c>
      <c r="E9330" s="149">
        <f t="shared" si="145"/>
        <v>63182001</v>
      </c>
      <c r="F9330" s="149" t="s">
        <v>9490</v>
      </c>
      <c r="G9330" s="149" t="s">
        <v>9529</v>
      </c>
      <c r="H9330" s="149" t="s">
        <v>3303</v>
      </c>
      <c r="I9330" s="149" t="s">
        <v>16424</v>
      </c>
    </row>
    <row r="9331" spans="1:9" x14ac:dyDescent="0.2">
      <c r="A9331" s="149" t="s">
        <v>2920</v>
      </c>
      <c r="D9331" s="149" t="s">
        <v>16425</v>
      </c>
      <c r="E9331" s="149">
        <f t="shared" si="145"/>
        <v>63182002</v>
      </c>
      <c r="F9331" s="149" t="s">
        <v>9490</v>
      </c>
      <c r="G9331" s="149" t="s">
        <v>9529</v>
      </c>
      <c r="H9331" s="149" t="s">
        <v>3303</v>
      </c>
      <c r="I9331" s="149" t="s">
        <v>3306</v>
      </c>
    </row>
    <row r="9332" spans="1:9" x14ac:dyDescent="0.2">
      <c r="A9332" s="149" t="s">
        <v>2920</v>
      </c>
      <c r="D9332" s="149" t="s">
        <v>16426</v>
      </c>
      <c r="E9332" s="149">
        <f t="shared" si="145"/>
        <v>63182501</v>
      </c>
      <c r="F9332" s="149" t="s">
        <v>9490</v>
      </c>
      <c r="G9332" s="149" t="s">
        <v>9529</v>
      </c>
      <c r="H9332" s="149" t="s">
        <v>3308</v>
      </c>
      <c r="I9332" s="149" t="s">
        <v>16427</v>
      </c>
    </row>
    <row r="9333" spans="1:9" x14ac:dyDescent="0.2">
      <c r="A9333" s="149" t="s">
        <v>2920</v>
      </c>
      <c r="D9333" s="149" t="s">
        <v>16428</v>
      </c>
      <c r="E9333" s="149">
        <f t="shared" si="145"/>
        <v>63182507</v>
      </c>
      <c r="F9333" s="149" t="s">
        <v>9490</v>
      </c>
      <c r="G9333" s="149" t="s">
        <v>9529</v>
      </c>
      <c r="H9333" s="149" t="s">
        <v>3308</v>
      </c>
      <c r="I9333" s="149" t="s">
        <v>16429</v>
      </c>
    </row>
    <row r="9334" spans="1:9" x14ac:dyDescent="0.2">
      <c r="A9334" s="149" t="s">
        <v>2920</v>
      </c>
      <c r="D9334" s="149" t="s">
        <v>16430</v>
      </c>
      <c r="E9334" s="149">
        <f t="shared" si="145"/>
        <v>63182508</v>
      </c>
      <c r="F9334" s="149" t="s">
        <v>9490</v>
      </c>
      <c r="G9334" s="149" t="s">
        <v>9529</v>
      </c>
      <c r="H9334" s="149" t="s">
        <v>3308</v>
      </c>
      <c r="I9334" s="149" t="s">
        <v>16431</v>
      </c>
    </row>
    <row r="9335" spans="1:9" x14ac:dyDescent="0.2">
      <c r="A9335" s="149" t="s">
        <v>2920</v>
      </c>
      <c r="D9335" s="149" t="s">
        <v>16432</v>
      </c>
      <c r="E9335" s="149">
        <f t="shared" si="145"/>
        <v>63182509</v>
      </c>
      <c r="F9335" s="149" t="s">
        <v>9490</v>
      </c>
      <c r="G9335" s="149" t="s">
        <v>9529</v>
      </c>
      <c r="H9335" s="149" t="s">
        <v>3308</v>
      </c>
      <c r="I9335" s="149" t="s">
        <v>16433</v>
      </c>
    </row>
    <row r="9336" spans="1:9" x14ac:dyDescent="0.2">
      <c r="A9336" s="149" t="s">
        <v>2920</v>
      </c>
      <c r="D9336" s="149" t="s">
        <v>16434</v>
      </c>
      <c r="E9336" s="149">
        <f t="shared" si="145"/>
        <v>63182537</v>
      </c>
      <c r="F9336" s="149" t="s">
        <v>9490</v>
      </c>
      <c r="G9336" s="149" t="s">
        <v>9529</v>
      </c>
      <c r="H9336" s="149" t="s">
        <v>3308</v>
      </c>
      <c r="I9336" s="149" t="s">
        <v>16435</v>
      </c>
    </row>
    <row r="9337" spans="1:9" x14ac:dyDescent="0.2">
      <c r="A9337" s="149" t="s">
        <v>2920</v>
      </c>
      <c r="D9337" s="149" t="s">
        <v>16436</v>
      </c>
      <c r="E9337" s="149">
        <f t="shared" si="145"/>
        <v>63182538</v>
      </c>
      <c r="F9337" s="149" t="s">
        <v>9490</v>
      </c>
      <c r="G9337" s="149" t="s">
        <v>9529</v>
      </c>
      <c r="H9337" s="149" t="s">
        <v>3308</v>
      </c>
      <c r="I9337" s="149" t="s">
        <v>16437</v>
      </c>
    </row>
    <row r="9338" spans="1:9" x14ac:dyDescent="0.2">
      <c r="A9338" s="149" t="s">
        <v>2920</v>
      </c>
      <c r="D9338" s="149" t="s">
        <v>16438</v>
      </c>
      <c r="E9338" s="149">
        <f t="shared" si="145"/>
        <v>63182539</v>
      </c>
      <c r="F9338" s="149" t="s">
        <v>9490</v>
      </c>
      <c r="G9338" s="149" t="s">
        <v>9529</v>
      </c>
      <c r="H9338" s="149" t="s">
        <v>3308</v>
      </c>
      <c r="I9338" s="149" t="s">
        <v>16439</v>
      </c>
    </row>
    <row r="9339" spans="1:9" x14ac:dyDescent="0.2">
      <c r="A9339" s="149" t="s">
        <v>2920</v>
      </c>
      <c r="D9339" s="149" t="s">
        <v>16440</v>
      </c>
      <c r="E9339" s="149">
        <f t="shared" si="145"/>
        <v>63182540</v>
      </c>
      <c r="F9339" s="149" t="s">
        <v>9490</v>
      </c>
      <c r="G9339" s="149" t="s">
        <v>9529</v>
      </c>
      <c r="H9339" s="149" t="s">
        <v>3308</v>
      </c>
      <c r="I9339" s="149" t="s">
        <v>16441</v>
      </c>
    </row>
    <row r="9340" spans="1:9" x14ac:dyDescent="0.2">
      <c r="A9340" s="149" t="s">
        <v>2920</v>
      </c>
      <c r="D9340" s="149" t="s">
        <v>16442</v>
      </c>
      <c r="E9340" s="149">
        <f t="shared" si="145"/>
        <v>63182541</v>
      </c>
      <c r="F9340" s="149" t="s">
        <v>9490</v>
      </c>
      <c r="G9340" s="149" t="s">
        <v>9529</v>
      </c>
      <c r="H9340" s="149" t="s">
        <v>3308</v>
      </c>
      <c r="I9340" s="149" t="s">
        <v>16443</v>
      </c>
    </row>
    <row r="9341" spans="1:9" x14ac:dyDescent="0.2">
      <c r="A9341" s="149" t="s">
        <v>2920</v>
      </c>
      <c r="D9341" s="149" t="s">
        <v>16444</v>
      </c>
      <c r="E9341" s="149">
        <f t="shared" si="145"/>
        <v>63182542</v>
      </c>
      <c r="F9341" s="149" t="s">
        <v>9490</v>
      </c>
      <c r="G9341" s="149" t="s">
        <v>9529</v>
      </c>
      <c r="H9341" s="149" t="s">
        <v>3308</v>
      </c>
      <c r="I9341" s="149" t="s">
        <v>16445</v>
      </c>
    </row>
    <row r="9342" spans="1:9" x14ac:dyDescent="0.2">
      <c r="A9342" s="149" t="s">
        <v>2920</v>
      </c>
      <c r="D9342" s="149" t="s">
        <v>16446</v>
      </c>
      <c r="E9342" s="149">
        <f t="shared" si="145"/>
        <v>63182573</v>
      </c>
      <c r="F9342" s="149" t="s">
        <v>9490</v>
      </c>
      <c r="G9342" s="149" t="s">
        <v>9529</v>
      </c>
      <c r="H9342" s="149" t="s">
        <v>3308</v>
      </c>
      <c r="I9342" s="149" t="s">
        <v>16447</v>
      </c>
    </row>
    <row r="9343" spans="1:9" x14ac:dyDescent="0.2">
      <c r="A9343" s="149" t="s">
        <v>2920</v>
      </c>
      <c r="D9343" s="149" t="s">
        <v>14978</v>
      </c>
      <c r="E9343" s="149">
        <f t="shared" si="145"/>
        <v>63182580</v>
      </c>
      <c r="F9343" s="149" t="s">
        <v>9490</v>
      </c>
      <c r="G9343" s="149" t="s">
        <v>9529</v>
      </c>
      <c r="H9343" s="149" t="s">
        <v>3308</v>
      </c>
      <c r="I9343" s="149" t="s">
        <v>14979</v>
      </c>
    </row>
    <row r="9344" spans="1:9" x14ac:dyDescent="0.2">
      <c r="A9344" s="149" t="s">
        <v>2920</v>
      </c>
      <c r="D9344" s="149" t="s">
        <v>14980</v>
      </c>
      <c r="E9344" s="149">
        <f t="shared" si="145"/>
        <v>63182581</v>
      </c>
      <c r="F9344" s="149" t="s">
        <v>9490</v>
      </c>
      <c r="G9344" s="149" t="s">
        <v>9529</v>
      </c>
      <c r="H9344" s="149" t="s">
        <v>3308</v>
      </c>
      <c r="I9344" s="149" t="s">
        <v>14981</v>
      </c>
    </row>
    <row r="9345" spans="1:9" x14ac:dyDescent="0.2">
      <c r="A9345" s="149" t="s">
        <v>2920</v>
      </c>
      <c r="D9345" s="149" t="s">
        <v>14982</v>
      </c>
      <c r="E9345" s="149">
        <f t="shared" si="145"/>
        <v>63182582</v>
      </c>
      <c r="F9345" s="149" t="s">
        <v>9490</v>
      </c>
      <c r="G9345" s="149" t="s">
        <v>9529</v>
      </c>
      <c r="H9345" s="149" t="s">
        <v>3308</v>
      </c>
      <c r="I9345" s="149" t="s">
        <v>14983</v>
      </c>
    </row>
    <row r="9346" spans="1:9" x14ac:dyDescent="0.2">
      <c r="A9346" s="149" t="s">
        <v>2920</v>
      </c>
      <c r="D9346" s="149" t="s">
        <v>14984</v>
      </c>
      <c r="E9346" s="149">
        <f t="shared" ref="E9346:E9409" si="146">VALUE(D9346)</f>
        <v>63182599</v>
      </c>
      <c r="F9346" s="149" t="s">
        <v>9490</v>
      </c>
      <c r="G9346" s="149" t="s">
        <v>9529</v>
      </c>
      <c r="H9346" s="149" t="s">
        <v>3308</v>
      </c>
      <c r="I9346" s="149" t="s">
        <v>3309</v>
      </c>
    </row>
    <row r="9347" spans="1:9" x14ac:dyDescent="0.2">
      <c r="A9347" s="149" t="s">
        <v>2920</v>
      </c>
      <c r="D9347" s="149" t="s">
        <v>14985</v>
      </c>
      <c r="E9347" s="149">
        <f t="shared" si="146"/>
        <v>64130001</v>
      </c>
      <c r="F9347" s="149" t="s">
        <v>9490</v>
      </c>
      <c r="G9347" s="149" t="s">
        <v>14986</v>
      </c>
      <c r="H9347" s="149" t="s">
        <v>14987</v>
      </c>
      <c r="I9347" s="149" t="s">
        <v>14988</v>
      </c>
    </row>
    <row r="9348" spans="1:9" x14ac:dyDescent="0.2">
      <c r="A9348" s="149" t="s">
        <v>2920</v>
      </c>
      <c r="D9348" s="149" t="s">
        <v>14989</v>
      </c>
      <c r="E9348" s="149">
        <f t="shared" si="146"/>
        <v>64130010</v>
      </c>
      <c r="F9348" s="149" t="s">
        <v>9490</v>
      </c>
      <c r="G9348" s="149" t="s">
        <v>14986</v>
      </c>
      <c r="H9348" s="149" t="s">
        <v>14987</v>
      </c>
      <c r="I9348" s="149" t="s">
        <v>14990</v>
      </c>
    </row>
    <row r="9349" spans="1:9" x14ac:dyDescent="0.2">
      <c r="A9349" s="149" t="s">
        <v>2920</v>
      </c>
      <c r="D9349" s="149" t="s">
        <v>14991</v>
      </c>
      <c r="E9349" s="149">
        <f t="shared" si="146"/>
        <v>64130011</v>
      </c>
      <c r="F9349" s="149" t="s">
        <v>9490</v>
      </c>
      <c r="G9349" s="149" t="s">
        <v>14986</v>
      </c>
      <c r="H9349" s="149" t="s">
        <v>14987</v>
      </c>
      <c r="I9349" s="149" t="s">
        <v>15146</v>
      </c>
    </row>
    <row r="9350" spans="1:9" x14ac:dyDescent="0.2">
      <c r="A9350" s="149" t="s">
        <v>2920</v>
      </c>
      <c r="D9350" s="149" t="s">
        <v>14992</v>
      </c>
      <c r="E9350" s="149">
        <f t="shared" si="146"/>
        <v>64130025</v>
      </c>
      <c r="F9350" s="149" t="s">
        <v>9490</v>
      </c>
      <c r="G9350" s="149" t="s">
        <v>14986</v>
      </c>
      <c r="H9350" s="149" t="s">
        <v>14987</v>
      </c>
      <c r="I9350" s="149" t="s">
        <v>16273</v>
      </c>
    </row>
    <row r="9351" spans="1:9" x14ac:dyDescent="0.2">
      <c r="A9351" s="149" t="s">
        <v>2920</v>
      </c>
      <c r="D9351" s="149" t="s">
        <v>14993</v>
      </c>
      <c r="E9351" s="149">
        <f t="shared" si="146"/>
        <v>64130101</v>
      </c>
      <c r="F9351" s="149" t="s">
        <v>9490</v>
      </c>
      <c r="G9351" s="149" t="s">
        <v>14986</v>
      </c>
      <c r="H9351" s="149" t="s">
        <v>12295</v>
      </c>
      <c r="I9351" s="149" t="s">
        <v>12296</v>
      </c>
    </row>
    <row r="9352" spans="1:9" x14ac:dyDescent="0.2">
      <c r="A9352" s="149" t="s">
        <v>2920</v>
      </c>
      <c r="D9352" s="149" t="s">
        <v>12297</v>
      </c>
      <c r="E9352" s="149">
        <f t="shared" si="146"/>
        <v>64130110</v>
      </c>
      <c r="F9352" s="149" t="s">
        <v>9490</v>
      </c>
      <c r="G9352" s="149" t="s">
        <v>14986</v>
      </c>
      <c r="H9352" s="149" t="s">
        <v>12295</v>
      </c>
      <c r="I9352" s="149" t="s">
        <v>12298</v>
      </c>
    </row>
    <row r="9353" spans="1:9" x14ac:dyDescent="0.2">
      <c r="A9353" s="149" t="s">
        <v>2920</v>
      </c>
      <c r="D9353" s="149" t="s">
        <v>12299</v>
      </c>
      <c r="E9353" s="149">
        <f t="shared" si="146"/>
        <v>64130111</v>
      </c>
      <c r="F9353" s="149" t="s">
        <v>9490</v>
      </c>
      <c r="G9353" s="149" t="s">
        <v>14986</v>
      </c>
      <c r="H9353" s="149" t="s">
        <v>12295</v>
      </c>
      <c r="I9353" s="149" t="s">
        <v>12300</v>
      </c>
    </row>
    <row r="9354" spans="1:9" x14ac:dyDescent="0.2">
      <c r="A9354" s="149" t="s">
        <v>2920</v>
      </c>
      <c r="D9354" s="149" t="s">
        <v>12301</v>
      </c>
      <c r="E9354" s="149">
        <f t="shared" si="146"/>
        <v>64130112</v>
      </c>
      <c r="F9354" s="149" t="s">
        <v>9490</v>
      </c>
      <c r="G9354" s="149" t="s">
        <v>14986</v>
      </c>
      <c r="H9354" s="149" t="s">
        <v>12295</v>
      </c>
      <c r="I9354" s="149" t="s">
        <v>9879</v>
      </c>
    </row>
    <row r="9355" spans="1:9" x14ac:dyDescent="0.2">
      <c r="A9355" s="149" t="s">
        <v>2920</v>
      </c>
      <c r="D9355" s="149" t="s">
        <v>9880</v>
      </c>
      <c r="E9355" s="149">
        <f t="shared" si="146"/>
        <v>64130125</v>
      </c>
      <c r="F9355" s="149" t="s">
        <v>9490</v>
      </c>
      <c r="G9355" s="149" t="s">
        <v>14986</v>
      </c>
      <c r="H9355" s="149" t="s">
        <v>12295</v>
      </c>
      <c r="I9355" s="149" t="s">
        <v>16273</v>
      </c>
    </row>
    <row r="9356" spans="1:9" x14ac:dyDescent="0.2">
      <c r="A9356" s="149" t="s">
        <v>2920</v>
      </c>
      <c r="D9356" s="149" t="s">
        <v>9881</v>
      </c>
      <c r="E9356" s="149">
        <f t="shared" si="146"/>
        <v>64130201</v>
      </c>
      <c r="F9356" s="149" t="s">
        <v>9490</v>
      </c>
      <c r="G9356" s="149" t="s">
        <v>14986</v>
      </c>
      <c r="H9356" s="149" t="s">
        <v>9882</v>
      </c>
      <c r="I9356" s="149" t="s">
        <v>9883</v>
      </c>
    </row>
    <row r="9357" spans="1:9" x14ac:dyDescent="0.2">
      <c r="A9357" s="149" t="s">
        <v>2920</v>
      </c>
      <c r="D9357" s="149" t="s">
        <v>9884</v>
      </c>
      <c r="E9357" s="149">
        <f t="shared" si="146"/>
        <v>64130210</v>
      </c>
      <c r="F9357" s="149" t="s">
        <v>9490</v>
      </c>
      <c r="G9357" s="149" t="s">
        <v>14986</v>
      </c>
      <c r="H9357" s="149" t="s">
        <v>9882</v>
      </c>
      <c r="I9357" s="149" t="s">
        <v>12671</v>
      </c>
    </row>
    <row r="9358" spans="1:9" x14ac:dyDescent="0.2">
      <c r="A9358" s="149" t="s">
        <v>2920</v>
      </c>
      <c r="D9358" s="149" t="s">
        <v>12672</v>
      </c>
      <c r="E9358" s="149">
        <f t="shared" si="146"/>
        <v>64130211</v>
      </c>
      <c r="F9358" s="149" t="s">
        <v>9490</v>
      </c>
      <c r="G9358" s="149" t="s">
        <v>14986</v>
      </c>
      <c r="H9358" s="149" t="s">
        <v>9882</v>
      </c>
      <c r="I9358" s="149" t="s">
        <v>15146</v>
      </c>
    </row>
    <row r="9359" spans="1:9" x14ac:dyDescent="0.2">
      <c r="A9359" s="149" t="s">
        <v>2920</v>
      </c>
      <c r="D9359" s="149" t="s">
        <v>12673</v>
      </c>
      <c r="E9359" s="149">
        <f t="shared" si="146"/>
        <v>64130225</v>
      </c>
      <c r="F9359" s="149" t="s">
        <v>9490</v>
      </c>
      <c r="G9359" s="149" t="s">
        <v>14986</v>
      </c>
      <c r="H9359" s="149" t="s">
        <v>9882</v>
      </c>
      <c r="I9359" s="149" t="s">
        <v>16273</v>
      </c>
    </row>
    <row r="9360" spans="1:9" x14ac:dyDescent="0.2">
      <c r="A9360" s="149" t="s">
        <v>2920</v>
      </c>
      <c r="D9360" s="149" t="s">
        <v>12674</v>
      </c>
      <c r="E9360" s="149">
        <f t="shared" si="146"/>
        <v>64131001</v>
      </c>
      <c r="F9360" s="149" t="s">
        <v>9490</v>
      </c>
      <c r="G9360" s="149" t="s">
        <v>14986</v>
      </c>
      <c r="H9360" s="149" t="s">
        <v>12675</v>
      </c>
      <c r="I9360" s="149" t="s">
        <v>12676</v>
      </c>
    </row>
    <row r="9361" spans="1:9" x14ac:dyDescent="0.2">
      <c r="A9361" s="149" t="s">
        <v>2920</v>
      </c>
      <c r="D9361" s="149" t="s">
        <v>12677</v>
      </c>
      <c r="E9361" s="149">
        <f t="shared" si="146"/>
        <v>64131010</v>
      </c>
      <c r="F9361" s="149" t="s">
        <v>9490</v>
      </c>
      <c r="G9361" s="149" t="s">
        <v>14986</v>
      </c>
      <c r="H9361" s="149" t="s">
        <v>12675</v>
      </c>
      <c r="I9361" s="149" t="s">
        <v>12678</v>
      </c>
    </row>
    <row r="9362" spans="1:9" x14ac:dyDescent="0.2">
      <c r="A9362" s="149" t="s">
        <v>2920</v>
      </c>
      <c r="D9362" s="149" t="s">
        <v>12679</v>
      </c>
      <c r="E9362" s="149">
        <f t="shared" si="146"/>
        <v>64131011</v>
      </c>
      <c r="F9362" s="149" t="s">
        <v>9490</v>
      </c>
      <c r="G9362" s="149" t="s">
        <v>14986</v>
      </c>
      <c r="H9362" s="149" t="s">
        <v>12675</v>
      </c>
      <c r="I9362" s="149" t="s">
        <v>15146</v>
      </c>
    </row>
    <row r="9363" spans="1:9" x14ac:dyDescent="0.2">
      <c r="A9363" s="149" t="s">
        <v>2920</v>
      </c>
      <c r="D9363" s="149" t="s">
        <v>12680</v>
      </c>
      <c r="E9363" s="149">
        <f t="shared" si="146"/>
        <v>64131015</v>
      </c>
      <c r="F9363" s="149" t="s">
        <v>9490</v>
      </c>
      <c r="G9363" s="149" t="s">
        <v>14986</v>
      </c>
      <c r="H9363" s="149" t="s">
        <v>12675</v>
      </c>
      <c r="I9363" s="149" t="s">
        <v>12681</v>
      </c>
    </row>
    <row r="9364" spans="1:9" x14ac:dyDescent="0.2">
      <c r="A9364" s="149" t="s">
        <v>2920</v>
      </c>
      <c r="D9364" s="149" t="s">
        <v>12682</v>
      </c>
      <c r="E9364" s="149">
        <f t="shared" si="146"/>
        <v>64131020</v>
      </c>
      <c r="F9364" s="149" t="s">
        <v>9490</v>
      </c>
      <c r="G9364" s="149" t="s">
        <v>14986</v>
      </c>
      <c r="H9364" s="149" t="s">
        <v>12675</v>
      </c>
      <c r="I9364" s="149" t="s">
        <v>15291</v>
      </c>
    </row>
    <row r="9365" spans="1:9" x14ac:dyDescent="0.2">
      <c r="A9365" s="149" t="s">
        <v>2920</v>
      </c>
      <c r="D9365" s="149" t="s">
        <v>12683</v>
      </c>
      <c r="E9365" s="149">
        <f t="shared" si="146"/>
        <v>64131025</v>
      </c>
      <c r="F9365" s="149" t="s">
        <v>9490</v>
      </c>
      <c r="G9365" s="149" t="s">
        <v>14986</v>
      </c>
      <c r="H9365" s="149" t="s">
        <v>12675</v>
      </c>
      <c r="I9365" s="149" t="s">
        <v>12684</v>
      </c>
    </row>
    <row r="9366" spans="1:9" x14ac:dyDescent="0.2">
      <c r="A9366" s="149" t="s">
        <v>2920</v>
      </c>
      <c r="D9366" s="149" t="s">
        <v>12685</v>
      </c>
      <c r="E9366" s="149">
        <f t="shared" si="146"/>
        <v>64131030</v>
      </c>
      <c r="F9366" s="149" t="s">
        <v>9490</v>
      </c>
      <c r="G9366" s="149" t="s">
        <v>14986</v>
      </c>
      <c r="H9366" s="149" t="s">
        <v>12675</v>
      </c>
      <c r="I9366" s="149" t="s">
        <v>16273</v>
      </c>
    </row>
    <row r="9367" spans="1:9" x14ac:dyDescent="0.2">
      <c r="A9367" s="149" t="s">
        <v>2920</v>
      </c>
      <c r="D9367" s="149" t="s">
        <v>12686</v>
      </c>
      <c r="E9367" s="149">
        <f t="shared" si="146"/>
        <v>64132001</v>
      </c>
      <c r="F9367" s="149" t="s">
        <v>9490</v>
      </c>
      <c r="G9367" s="149" t="s">
        <v>14986</v>
      </c>
      <c r="H9367" s="149" t="s">
        <v>12687</v>
      </c>
      <c r="I9367" s="149" t="s">
        <v>12688</v>
      </c>
    </row>
    <row r="9368" spans="1:9" x14ac:dyDescent="0.2">
      <c r="A9368" s="149" t="s">
        <v>2920</v>
      </c>
      <c r="D9368" s="149" t="s">
        <v>12689</v>
      </c>
      <c r="E9368" s="149">
        <f t="shared" si="146"/>
        <v>64132010</v>
      </c>
      <c r="F9368" s="149" t="s">
        <v>9490</v>
      </c>
      <c r="G9368" s="149" t="s">
        <v>14986</v>
      </c>
      <c r="H9368" s="149" t="s">
        <v>12687</v>
      </c>
      <c r="I9368" s="149" t="s">
        <v>12690</v>
      </c>
    </row>
    <row r="9369" spans="1:9" x14ac:dyDescent="0.2">
      <c r="A9369" s="149" t="s">
        <v>2920</v>
      </c>
      <c r="D9369" s="149" t="s">
        <v>12691</v>
      </c>
      <c r="E9369" s="149">
        <f t="shared" si="146"/>
        <v>64132011</v>
      </c>
      <c r="F9369" s="149" t="s">
        <v>9490</v>
      </c>
      <c r="G9369" s="149" t="s">
        <v>14986</v>
      </c>
      <c r="H9369" s="149" t="s">
        <v>12687</v>
      </c>
      <c r="I9369" s="149" t="s">
        <v>15146</v>
      </c>
    </row>
    <row r="9370" spans="1:9" x14ac:dyDescent="0.2">
      <c r="A9370" s="149" t="s">
        <v>2920</v>
      </c>
      <c r="D9370" s="149" t="s">
        <v>12692</v>
      </c>
      <c r="E9370" s="149">
        <f t="shared" si="146"/>
        <v>64132020</v>
      </c>
      <c r="F9370" s="149" t="s">
        <v>9490</v>
      </c>
      <c r="G9370" s="149" t="s">
        <v>14986</v>
      </c>
      <c r="H9370" s="149" t="s">
        <v>12687</v>
      </c>
      <c r="I9370" s="149" t="s">
        <v>12681</v>
      </c>
    </row>
    <row r="9371" spans="1:9" x14ac:dyDescent="0.2">
      <c r="A9371" s="149" t="s">
        <v>2920</v>
      </c>
      <c r="D9371" s="149" t="s">
        <v>12693</v>
      </c>
      <c r="E9371" s="149">
        <f t="shared" si="146"/>
        <v>64132025</v>
      </c>
      <c r="F9371" s="149" t="s">
        <v>9490</v>
      </c>
      <c r="G9371" s="149" t="s">
        <v>14986</v>
      </c>
      <c r="H9371" s="149" t="s">
        <v>12687</v>
      </c>
      <c r="I9371" s="149" t="s">
        <v>15291</v>
      </c>
    </row>
    <row r="9372" spans="1:9" x14ac:dyDescent="0.2">
      <c r="A9372" s="149" t="s">
        <v>2920</v>
      </c>
      <c r="D9372" s="149" t="s">
        <v>12694</v>
      </c>
      <c r="E9372" s="149">
        <f t="shared" si="146"/>
        <v>64132030</v>
      </c>
      <c r="F9372" s="149" t="s">
        <v>9490</v>
      </c>
      <c r="G9372" s="149" t="s">
        <v>14986</v>
      </c>
      <c r="H9372" s="149" t="s">
        <v>12687</v>
      </c>
      <c r="I9372" s="149" t="s">
        <v>12695</v>
      </c>
    </row>
    <row r="9373" spans="1:9" x14ac:dyDescent="0.2">
      <c r="A9373" s="149" t="s">
        <v>2920</v>
      </c>
      <c r="D9373" s="149" t="s">
        <v>12696</v>
      </c>
      <c r="E9373" s="149">
        <f t="shared" si="146"/>
        <v>64133001</v>
      </c>
      <c r="F9373" s="149" t="s">
        <v>9490</v>
      </c>
      <c r="G9373" s="149" t="s">
        <v>14986</v>
      </c>
      <c r="H9373" s="149" t="s">
        <v>12697</v>
      </c>
      <c r="I9373" s="149" t="s">
        <v>12698</v>
      </c>
    </row>
    <row r="9374" spans="1:9" x14ac:dyDescent="0.2">
      <c r="A9374" s="149" t="s">
        <v>2920</v>
      </c>
      <c r="D9374" s="149" t="s">
        <v>12699</v>
      </c>
      <c r="E9374" s="149">
        <f t="shared" si="146"/>
        <v>64133010</v>
      </c>
      <c r="F9374" s="149" t="s">
        <v>9490</v>
      </c>
      <c r="G9374" s="149" t="s">
        <v>14986</v>
      </c>
      <c r="H9374" s="149" t="s">
        <v>12697</v>
      </c>
      <c r="I9374" s="149" t="s">
        <v>12700</v>
      </c>
    </row>
    <row r="9375" spans="1:9" x14ac:dyDescent="0.2">
      <c r="A9375" s="149" t="s">
        <v>2920</v>
      </c>
      <c r="D9375" s="149" t="s">
        <v>12701</v>
      </c>
      <c r="E9375" s="149">
        <f t="shared" si="146"/>
        <v>64133011</v>
      </c>
      <c r="F9375" s="149" t="s">
        <v>9490</v>
      </c>
      <c r="G9375" s="149" t="s">
        <v>14986</v>
      </c>
      <c r="H9375" s="149" t="s">
        <v>12697</v>
      </c>
      <c r="I9375" s="149" t="s">
        <v>15146</v>
      </c>
    </row>
    <row r="9376" spans="1:9" x14ac:dyDescent="0.2">
      <c r="A9376" s="149" t="s">
        <v>2920</v>
      </c>
      <c r="D9376" s="149" t="s">
        <v>12702</v>
      </c>
      <c r="E9376" s="149">
        <f t="shared" si="146"/>
        <v>64133020</v>
      </c>
      <c r="F9376" s="149" t="s">
        <v>9490</v>
      </c>
      <c r="G9376" s="149" t="s">
        <v>14986</v>
      </c>
      <c r="H9376" s="149" t="s">
        <v>12697</v>
      </c>
      <c r="I9376" s="149" t="s">
        <v>12681</v>
      </c>
    </row>
    <row r="9377" spans="1:9" x14ac:dyDescent="0.2">
      <c r="A9377" s="149" t="s">
        <v>2920</v>
      </c>
      <c r="D9377" s="149" t="s">
        <v>12703</v>
      </c>
      <c r="E9377" s="149">
        <f t="shared" si="146"/>
        <v>64133025</v>
      </c>
      <c r="F9377" s="149" t="s">
        <v>9490</v>
      </c>
      <c r="G9377" s="149" t="s">
        <v>14986</v>
      </c>
      <c r="H9377" s="149" t="s">
        <v>12697</v>
      </c>
      <c r="I9377" s="149" t="s">
        <v>15291</v>
      </c>
    </row>
    <row r="9378" spans="1:9" x14ac:dyDescent="0.2">
      <c r="A9378" s="149" t="s">
        <v>2920</v>
      </c>
      <c r="D9378" s="149" t="s">
        <v>12704</v>
      </c>
      <c r="E9378" s="149">
        <f t="shared" si="146"/>
        <v>64133030</v>
      </c>
      <c r="F9378" s="149" t="s">
        <v>9490</v>
      </c>
      <c r="G9378" s="149" t="s">
        <v>14986</v>
      </c>
      <c r="H9378" s="149" t="s">
        <v>12697</v>
      </c>
      <c r="I9378" s="149" t="s">
        <v>12695</v>
      </c>
    </row>
    <row r="9379" spans="1:9" x14ac:dyDescent="0.2">
      <c r="A9379" s="149" t="s">
        <v>2920</v>
      </c>
      <c r="D9379" s="149" t="s">
        <v>12705</v>
      </c>
      <c r="E9379" s="149">
        <f t="shared" si="146"/>
        <v>64180001</v>
      </c>
      <c r="F9379" s="149" t="s">
        <v>9490</v>
      </c>
      <c r="G9379" s="149" t="s">
        <v>14986</v>
      </c>
      <c r="H9379" s="149" t="s">
        <v>3301</v>
      </c>
      <c r="I9379" s="149" t="s">
        <v>3301</v>
      </c>
    </row>
    <row r="9380" spans="1:9" x14ac:dyDescent="0.2">
      <c r="A9380" s="149" t="s">
        <v>2920</v>
      </c>
      <c r="D9380" s="149" t="s">
        <v>12706</v>
      </c>
      <c r="E9380" s="149">
        <f t="shared" si="146"/>
        <v>64182001</v>
      </c>
      <c r="F9380" s="149" t="s">
        <v>9490</v>
      </c>
      <c r="G9380" s="149" t="s">
        <v>14986</v>
      </c>
      <c r="H9380" s="149" t="s">
        <v>3303</v>
      </c>
      <c r="I9380" s="149" t="s">
        <v>3304</v>
      </c>
    </row>
    <row r="9381" spans="1:9" x14ac:dyDescent="0.2">
      <c r="A9381" s="149" t="s">
        <v>2920</v>
      </c>
      <c r="D9381" s="149" t="s">
        <v>12707</v>
      </c>
      <c r="E9381" s="149">
        <f t="shared" si="146"/>
        <v>64182002</v>
      </c>
      <c r="F9381" s="149" t="s">
        <v>9490</v>
      </c>
      <c r="G9381" s="149" t="s">
        <v>14986</v>
      </c>
      <c r="H9381" s="149" t="s">
        <v>3303</v>
      </c>
      <c r="I9381" s="149" t="s">
        <v>3306</v>
      </c>
    </row>
    <row r="9382" spans="1:9" x14ac:dyDescent="0.2">
      <c r="A9382" s="149" t="s">
        <v>2920</v>
      </c>
      <c r="D9382" s="149" t="s">
        <v>12708</v>
      </c>
      <c r="E9382" s="149">
        <f t="shared" si="146"/>
        <v>64182599</v>
      </c>
      <c r="F9382" s="149" t="s">
        <v>9490</v>
      </c>
      <c r="G9382" s="149" t="s">
        <v>14986</v>
      </c>
      <c r="H9382" s="149" t="s">
        <v>3308</v>
      </c>
      <c r="I9382" s="149" t="s">
        <v>3309</v>
      </c>
    </row>
    <row r="9383" spans="1:9" x14ac:dyDescent="0.2">
      <c r="A9383" s="149" t="s">
        <v>2920</v>
      </c>
      <c r="D9383" s="149" t="s">
        <v>12709</v>
      </c>
      <c r="E9383" s="149">
        <f t="shared" si="146"/>
        <v>64420001</v>
      </c>
      <c r="F9383" s="149" t="s">
        <v>9490</v>
      </c>
      <c r="G9383" s="149" t="s">
        <v>12710</v>
      </c>
      <c r="H9383" s="149" t="s">
        <v>12711</v>
      </c>
      <c r="I9383" s="149" t="s">
        <v>12711</v>
      </c>
    </row>
    <row r="9384" spans="1:9" x14ac:dyDescent="0.2">
      <c r="A9384" s="149" t="s">
        <v>2920</v>
      </c>
      <c r="D9384" s="149" t="s">
        <v>12712</v>
      </c>
      <c r="E9384" s="149">
        <f t="shared" si="146"/>
        <v>64420010</v>
      </c>
      <c r="F9384" s="149" t="s">
        <v>9490</v>
      </c>
      <c r="G9384" s="149" t="s">
        <v>12710</v>
      </c>
      <c r="H9384" s="149" t="s">
        <v>12711</v>
      </c>
      <c r="I9384" s="149" t="s">
        <v>12713</v>
      </c>
    </row>
    <row r="9385" spans="1:9" x14ac:dyDescent="0.2">
      <c r="A9385" s="149" t="s">
        <v>2920</v>
      </c>
      <c r="D9385" s="149" t="s">
        <v>12714</v>
      </c>
      <c r="E9385" s="149">
        <f t="shared" si="146"/>
        <v>64420011</v>
      </c>
      <c r="F9385" s="149" t="s">
        <v>9490</v>
      </c>
      <c r="G9385" s="149" t="s">
        <v>12710</v>
      </c>
      <c r="H9385" s="149" t="s">
        <v>12711</v>
      </c>
      <c r="I9385" s="149" t="s">
        <v>12715</v>
      </c>
    </row>
    <row r="9386" spans="1:9" x14ac:dyDescent="0.2">
      <c r="A9386" s="149" t="s">
        <v>2920</v>
      </c>
      <c r="D9386" s="149" t="s">
        <v>12716</v>
      </c>
      <c r="E9386" s="149">
        <f t="shared" si="146"/>
        <v>64420012</v>
      </c>
      <c r="F9386" s="149" t="s">
        <v>9490</v>
      </c>
      <c r="G9386" s="149" t="s">
        <v>12710</v>
      </c>
      <c r="H9386" s="149" t="s">
        <v>12711</v>
      </c>
      <c r="I9386" s="149" t="s">
        <v>12717</v>
      </c>
    </row>
    <row r="9387" spans="1:9" x14ac:dyDescent="0.2">
      <c r="A9387" s="149" t="s">
        <v>2920</v>
      </c>
      <c r="D9387" s="149" t="s">
        <v>12718</v>
      </c>
      <c r="E9387" s="149">
        <f t="shared" si="146"/>
        <v>64420013</v>
      </c>
      <c r="F9387" s="149" t="s">
        <v>9490</v>
      </c>
      <c r="G9387" s="149" t="s">
        <v>12710</v>
      </c>
      <c r="H9387" s="149" t="s">
        <v>12711</v>
      </c>
      <c r="I9387" s="149" t="s">
        <v>12719</v>
      </c>
    </row>
    <row r="9388" spans="1:9" x14ac:dyDescent="0.2">
      <c r="A9388" s="149" t="s">
        <v>2920</v>
      </c>
      <c r="D9388" s="149" t="s">
        <v>12720</v>
      </c>
      <c r="E9388" s="149">
        <f t="shared" si="146"/>
        <v>64420014</v>
      </c>
      <c r="F9388" s="149" t="s">
        <v>9490</v>
      </c>
      <c r="G9388" s="149" t="s">
        <v>12710</v>
      </c>
      <c r="H9388" s="149" t="s">
        <v>12711</v>
      </c>
      <c r="I9388" s="149" t="s">
        <v>12721</v>
      </c>
    </row>
    <row r="9389" spans="1:9" x14ac:dyDescent="0.2">
      <c r="A9389" s="149" t="s">
        <v>2920</v>
      </c>
      <c r="D9389" s="149" t="s">
        <v>12722</v>
      </c>
      <c r="E9389" s="149">
        <f t="shared" si="146"/>
        <v>64420015</v>
      </c>
      <c r="F9389" s="149" t="s">
        <v>9490</v>
      </c>
      <c r="G9389" s="149" t="s">
        <v>12710</v>
      </c>
      <c r="H9389" s="149" t="s">
        <v>12711</v>
      </c>
      <c r="I9389" s="149" t="s">
        <v>12719</v>
      </c>
    </row>
    <row r="9390" spans="1:9" x14ac:dyDescent="0.2">
      <c r="A9390" s="149" t="s">
        <v>2920</v>
      </c>
      <c r="D9390" s="149" t="s">
        <v>12723</v>
      </c>
      <c r="E9390" s="149">
        <f t="shared" si="146"/>
        <v>64420016</v>
      </c>
      <c r="F9390" s="149" t="s">
        <v>9490</v>
      </c>
      <c r="G9390" s="149" t="s">
        <v>12710</v>
      </c>
      <c r="H9390" s="149" t="s">
        <v>12711</v>
      </c>
      <c r="I9390" s="149" t="s">
        <v>12724</v>
      </c>
    </row>
    <row r="9391" spans="1:9" x14ac:dyDescent="0.2">
      <c r="A9391" s="149" t="s">
        <v>2920</v>
      </c>
      <c r="D9391" s="149" t="s">
        <v>12725</v>
      </c>
      <c r="E9391" s="149">
        <f t="shared" si="146"/>
        <v>64420020</v>
      </c>
      <c r="F9391" s="149" t="s">
        <v>9490</v>
      </c>
      <c r="G9391" s="149" t="s">
        <v>12710</v>
      </c>
      <c r="H9391" s="149" t="s">
        <v>12711</v>
      </c>
      <c r="I9391" s="149" t="s">
        <v>12726</v>
      </c>
    </row>
    <row r="9392" spans="1:9" x14ac:dyDescent="0.2">
      <c r="A9392" s="149" t="s">
        <v>2920</v>
      </c>
      <c r="D9392" s="149" t="s">
        <v>12727</v>
      </c>
      <c r="E9392" s="149">
        <f t="shared" si="146"/>
        <v>64420021</v>
      </c>
      <c r="F9392" s="149" t="s">
        <v>9490</v>
      </c>
      <c r="G9392" s="149" t="s">
        <v>12710</v>
      </c>
      <c r="H9392" s="149" t="s">
        <v>12711</v>
      </c>
      <c r="I9392" s="149" t="s">
        <v>12728</v>
      </c>
    </row>
    <row r="9393" spans="1:9" x14ac:dyDescent="0.2">
      <c r="A9393" s="149" t="s">
        <v>2920</v>
      </c>
      <c r="D9393" s="149" t="s">
        <v>12729</v>
      </c>
      <c r="E9393" s="149">
        <f t="shared" si="146"/>
        <v>64420022</v>
      </c>
      <c r="F9393" s="149" t="s">
        <v>9490</v>
      </c>
      <c r="G9393" s="149" t="s">
        <v>12710</v>
      </c>
      <c r="H9393" s="149" t="s">
        <v>12711</v>
      </c>
      <c r="I9393" s="149" t="s">
        <v>12730</v>
      </c>
    </row>
    <row r="9394" spans="1:9" x14ac:dyDescent="0.2">
      <c r="A9394" s="149" t="s">
        <v>2920</v>
      </c>
      <c r="D9394" s="149" t="s">
        <v>12731</v>
      </c>
      <c r="E9394" s="149">
        <f t="shared" si="146"/>
        <v>64420030</v>
      </c>
      <c r="F9394" s="149" t="s">
        <v>9490</v>
      </c>
      <c r="G9394" s="149" t="s">
        <v>12710</v>
      </c>
      <c r="H9394" s="149" t="s">
        <v>12711</v>
      </c>
      <c r="I9394" s="149" t="s">
        <v>864</v>
      </c>
    </row>
    <row r="9395" spans="1:9" x14ac:dyDescent="0.2">
      <c r="A9395" s="149" t="s">
        <v>2920</v>
      </c>
      <c r="D9395" s="149" t="s">
        <v>12732</v>
      </c>
      <c r="E9395" s="149">
        <f t="shared" si="146"/>
        <v>64420031</v>
      </c>
      <c r="F9395" s="149" t="s">
        <v>9490</v>
      </c>
      <c r="G9395" s="149" t="s">
        <v>12710</v>
      </c>
      <c r="H9395" s="149" t="s">
        <v>12711</v>
      </c>
      <c r="I9395" s="149" t="s">
        <v>12733</v>
      </c>
    </row>
    <row r="9396" spans="1:9" x14ac:dyDescent="0.2">
      <c r="A9396" s="149" t="s">
        <v>2920</v>
      </c>
      <c r="D9396" s="149" t="s">
        <v>12734</v>
      </c>
      <c r="E9396" s="149">
        <f t="shared" si="146"/>
        <v>64420032</v>
      </c>
      <c r="F9396" s="149" t="s">
        <v>9490</v>
      </c>
      <c r="G9396" s="149" t="s">
        <v>12710</v>
      </c>
      <c r="H9396" s="149" t="s">
        <v>12711</v>
      </c>
      <c r="I9396" s="149" t="s">
        <v>12735</v>
      </c>
    </row>
    <row r="9397" spans="1:9" x14ac:dyDescent="0.2">
      <c r="A9397" s="149" t="s">
        <v>2920</v>
      </c>
      <c r="D9397" s="149" t="s">
        <v>12736</v>
      </c>
      <c r="E9397" s="149">
        <f t="shared" si="146"/>
        <v>64420033</v>
      </c>
      <c r="F9397" s="149" t="s">
        <v>9490</v>
      </c>
      <c r="G9397" s="149" t="s">
        <v>12710</v>
      </c>
      <c r="H9397" s="149" t="s">
        <v>12711</v>
      </c>
      <c r="I9397" s="149" t="s">
        <v>12737</v>
      </c>
    </row>
    <row r="9398" spans="1:9" x14ac:dyDescent="0.2">
      <c r="A9398" s="149" t="s">
        <v>2920</v>
      </c>
      <c r="D9398" s="149" t="s">
        <v>12738</v>
      </c>
      <c r="E9398" s="149">
        <f t="shared" si="146"/>
        <v>64420034</v>
      </c>
      <c r="F9398" s="149" t="s">
        <v>9490</v>
      </c>
      <c r="G9398" s="149" t="s">
        <v>12710</v>
      </c>
      <c r="H9398" s="149" t="s">
        <v>12711</v>
      </c>
      <c r="I9398" s="149" t="s">
        <v>12739</v>
      </c>
    </row>
    <row r="9399" spans="1:9" x14ac:dyDescent="0.2">
      <c r="A9399" s="149" t="s">
        <v>2920</v>
      </c>
      <c r="D9399" s="149" t="s">
        <v>12740</v>
      </c>
      <c r="E9399" s="149">
        <f t="shared" si="146"/>
        <v>64420040</v>
      </c>
      <c r="F9399" s="149" t="s">
        <v>9490</v>
      </c>
      <c r="G9399" s="149" t="s">
        <v>12710</v>
      </c>
      <c r="H9399" s="149" t="s">
        <v>12711</v>
      </c>
      <c r="I9399" s="149" t="s">
        <v>6934</v>
      </c>
    </row>
    <row r="9400" spans="1:9" x14ac:dyDescent="0.2">
      <c r="A9400" s="149" t="s">
        <v>2920</v>
      </c>
      <c r="D9400" s="149" t="s">
        <v>12741</v>
      </c>
      <c r="E9400" s="149">
        <f t="shared" si="146"/>
        <v>64420041</v>
      </c>
      <c r="F9400" s="149" t="s">
        <v>9490</v>
      </c>
      <c r="G9400" s="149" t="s">
        <v>12710</v>
      </c>
      <c r="H9400" s="149" t="s">
        <v>12711</v>
      </c>
      <c r="I9400" s="149" t="s">
        <v>12742</v>
      </c>
    </row>
    <row r="9401" spans="1:9" x14ac:dyDescent="0.2">
      <c r="A9401" s="149" t="s">
        <v>2920</v>
      </c>
      <c r="D9401" s="149" t="s">
        <v>12743</v>
      </c>
      <c r="E9401" s="149">
        <f t="shared" si="146"/>
        <v>64420042</v>
      </c>
      <c r="F9401" s="149" t="s">
        <v>9490</v>
      </c>
      <c r="G9401" s="149" t="s">
        <v>12710</v>
      </c>
      <c r="H9401" s="149" t="s">
        <v>12711</v>
      </c>
      <c r="I9401" s="149" t="s">
        <v>12744</v>
      </c>
    </row>
    <row r="9402" spans="1:9" x14ac:dyDescent="0.2">
      <c r="A9402" s="149" t="s">
        <v>2920</v>
      </c>
      <c r="D9402" s="149" t="s">
        <v>12745</v>
      </c>
      <c r="E9402" s="149">
        <f t="shared" si="146"/>
        <v>64430001</v>
      </c>
      <c r="F9402" s="149" t="s">
        <v>9490</v>
      </c>
      <c r="G9402" s="149" t="s">
        <v>12710</v>
      </c>
      <c r="H9402" s="149" t="s">
        <v>15423</v>
      </c>
      <c r="I9402" s="149" t="s">
        <v>15424</v>
      </c>
    </row>
    <row r="9403" spans="1:9" x14ac:dyDescent="0.2">
      <c r="A9403" s="149" t="s">
        <v>2920</v>
      </c>
      <c r="D9403" s="149" t="s">
        <v>15425</v>
      </c>
      <c r="E9403" s="149">
        <f t="shared" si="146"/>
        <v>64430010</v>
      </c>
      <c r="F9403" s="149" t="s">
        <v>9490</v>
      </c>
      <c r="G9403" s="149" t="s">
        <v>12710</v>
      </c>
      <c r="H9403" s="149" t="s">
        <v>15423</v>
      </c>
      <c r="I9403" s="149" t="s">
        <v>15426</v>
      </c>
    </row>
    <row r="9404" spans="1:9" x14ac:dyDescent="0.2">
      <c r="A9404" s="149" t="s">
        <v>2920</v>
      </c>
      <c r="D9404" s="149" t="s">
        <v>15427</v>
      </c>
      <c r="E9404" s="149">
        <f t="shared" si="146"/>
        <v>64430011</v>
      </c>
      <c r="F9404" s="149" t="s">
        <v>9490</v>
      </c>
      <c r="G9404" s="149" t="s">
        <v>12710</v>
      </c>
      <c r="H9404" s="149" t="s">
        <v>15423</v>
      </c>
      <c r="I9404" s="149" t="s">
        <v>15428</v>
      </c>
    </row>
    <row r="9405" spans="1:9" x14ac:dyDescent="0.2">
      <c r="A9405" s="149" t="s">
        <v>2920</v>
      </c>
      <c r="D9405" s="149" t="s">
        <v>15429</v>
      </c>
      <c r="E9405" s="149">
        <f t="shared" si="146"/>
        <v>64430012</v>
      </c>
      <c r="F9405" s="149" t="s">
        <v>9490</v>
      </c>
      <c r="G9405" s="149" t="s">
        <v>12710</v>
      </c>
      <c r="H9405" s="149" t="s">
        <v>15423</v>
      </c>
      <c r="I9405" s="149" t="s">
        <v>15430</v>
      </c>
    </row>
    <row r="9406" spans="1:9" x14ac:dyDescent="0.2">
      <c r="A9406" s="149" t="s">
        <v>2920</v>
      </c>
      <c r="D9406" s="149" t="s">
        <v>15431</v>
      </c>
      <c r="E9406" s="149">
        <f t="shared" si="146"/>
        <v>64430013</v>
      </c>
      <c r="F9406" s="149" t="s">
        <v>9490</v>
      </c>
      <c r="G9406" s="149" t="s">
        <v>12710</v>
      </c>
      <c r="H9406" s="149" t="s">
        <v>15423</v>
      </c>
      <c r="I9406" s="149" t="s">
        <v>15432</v>
      </c>
    </row>
    <row r="9407" spans="1:9" x14ac:dyDescent="0.2">
      <c r="A9407" s="149" t="s">
        <v>2920</v>
      </c>
      <c r="D9407" s="149" t="s">
        <v>15433</v>
      </c>
      <c r="E9407" s="149">
        <f t="shared" si="146"/>
        <v>64430014</v>
      </c>
      <c r="F9407" s="149" t="s">
        <v>9490</v>
      </c>
      <c r="G9407" s="149" t="s">
        <v>12710</v>
      </c>
      <c r="H9407" s="149" t="s">
        <v>15423</v>
      </c>
      <c r="I9407" s="149" t="s">
        <v>15434</v>
      </c>
    </row>
    <row r="9408" spans="1:9" x14ac:dyDescent="0.2">
      <c r="A9408" s="149" t="s">
        <v>2920</v>
      </c>
      <c r="D9408" s="149" t="s">
        <v>15435</v>
      </c>
      <c r="E9408" s="149">
        <f t="shared" si="146"/>
        <v>64430015</v>
      </c>
      <c r="F9408" s="149" t="s">
        <v>9490</v>
      </c>
      <c r="G9408" s="149" t="s">
        <v>12710</v>
      </c>
      <c r="H9408" s="149" t="s">
        <v>15423</v>
      </c>
      <c r="I9408" s="149" t="s">
        <v>15436</v>
      </c>
    </row>
    <row r="9409" spans="1:9" x14ac:dyDescent="0.2">
      <c r="A9409" s="149" t="s">
        <v>2920</v>
      </c>
      <c r="D9409" s="149" t="s">
        <v>15437</v>
      </c>
      <c r="E9409" s="149">
        <f t="shared" si="146"/>
        <v>64430016</v>
      </c>
      <c r="F9409" s="149" t="s">
        <v>9490</v>
      </c>
      <c r="G9409" s="149" t="s">
        <v>12710</v>
      </c>
      <c r="H9409" s="149" t="s">
        <v>15423</v>
      </c>
      <c r="I9409" s="149" t="s">
        <v>15438</v>
      </c>
    </row>
    <row r="9410" spans="1:9" x14ac:dyDescent="0.2">
      <c r="A9410" s="149" t="s">
        <v>2920</v>
      </c>
      <c r="D9410" s="149" t="s">
        <v>15439</v>
      </c>
      <c r="E9410" s="149">
        <f t="shared" ref="E9410:E9473" si="147">VALUE(D9410)</f>
        <v>64430017</v>
      </c>
      <c r="F9410" s="149" t="s">
        <v>9490</v>
      </c>
      <c r="G9410" s="149" t="s">
        <v>12710</v>
      </c>
      <c r="H9410" s="149" t="s">
        <v>15423</v>
      </c>
      <c r="I9410" s="149" t="s">
        <v>15440</v>
      </c>
    </row>
    <row r="9411" spans="1:9" x14ac:dyDescent="0.2">
      <c r="A9411" s="149" t="s">
        <v>2920</v>
      </c>
      <c r="D9411" s="149" t="s">
        <v>15441</v>
      </c>
      <c r="E9411" s="149">
        <f t="shared" si="147"/>
        <v>64430030</v>
      </c>
      <c r="F9411" s="149" t="s">
        <v>9490</v>
      </c>
      <c r="G9411" s="149" t="s">
        <v>12710</v>
      </c>
      <c r="H9411" s="149" t="s">
        <v>15423</v>
      </c>
      <c r="I9411" s="149" t="s">
        <v>16273</v>
      </c>
    </row>
    <row r="9412" spans="1:9" x14ac:dyDescent="0.2">
      <c r="A9412" s="149" t="s">
        <v>2920</v>
      </c>
      <c r="D9412" s="149" t="s">
        <v>15442</v>
      </c>
      <c r="E9412" s="149">
        <f t="shared" si="147"/>
        <v>64431001</v>
      </c>
      <c r="F9412" s="149" t="s">
        <v>9490</v>
      </c>
      <c r="G9412" s="149" t="s">
        <v>12710</v>
      </c>
      <c r="H9412" s="149" t="s">
        <v>15443</v>
      </c>
      <c r="I9412" s="149" t="s">
        <v>15444</v>
      </c>
    </row>
    <row r="9413" spans="1:9" x14ac:dyDescent="0.2">
      <c r="A9413" s="149" t="s">
        <v>2920</v>
      </c>
      <c r="D9413" s="149" t="s">
        <v>16589</v>
      </c>
      <c r="E9413" s="149">
        <f t="shared" si="147"/>
        <v>64431010</v>
      </c>
      <c r="F9413" s="149" t="s">
        <v>9490</v>
      </c>
      <c r="G9413" s="149" t="s">
        <v>12710</v>
      </c>
      <c r="H9413" s="149" t="s">
        <v>15443</v>
      </c>
      <c r="I9413" s="149" t="s">
        <v>16590</v>
      </c>
    </row>
    <row r="9414" spans="1:9" x14ac:dyDescent="0.2">
      <c r="A9414" s="149" t="s">
        <v>2920</v>
      </c>
      <c r="D9414" s="149" t="s">
        <v>16591</v>
      </c>
      <c r="E9414" s="149">
        <f t="shared" si="147"/>
        <v>64431011</v>
      </c>
      <c r="F9414" s="149" t="s">
        <v>9490</v>
      </c>
      <c r="G9414" s="149" t="s">
        <v>12710</v>
      </c>
      <c r="H9414" s="149" t="s">
        <v>15443</v>
      </c>
      <c r="I9414" s="149" t="s">
        <v>16592</v>
      </c>
    </row>
    <row r="9415" spans="1:9" x14ac:dyDescent="0.2">
      <c r="A9415" s="149" t="s">
        <v>2920</v>
      </c>
      <c r="D9415" s="149" t="s">
        <v>16593</v>
      </c>
      <c r="E9415" s="149">
        <f t="shared" si="147"/>
        <v>64431012</v>
      </c>
      <c r="F9415" s="149" t="s">
        <v>9490</v>
      </c>
      <c r="G9415" s="149" t="s">
        <v>12710</v>
      </c>
      <c r="H9415" s="149" t="s">
        <v>15443</v>
      </c>
      <c r="I9415" s="149" t="s">
        <v>16594</v>
      </c>
    </row>
    <row r="9416" spans="1:9" x14ac:dyDescent="0.2">
      <c r="A9416" s="149" t="s">
        <v>2920</v>
      </c>
      <c r="D9416" s="149" t="s">
        <v>16595</v>
      </c>
      <c r="E9416" s="149">
        <f t="shared" si="147"/>
        <v>64431013</v>
      </c>
      <c r="F9416" s="149" t="s">
        <v>9490</v>
      </c>
      <c r="G9416" s="149" t="s">
        <v>12710</v>
      </c>
      <c r="H9416" s="149" t="s">
        <v>15443</v>
      </c>
      <c r="I9416" s="149" t="s">
        <v>15307</v>
      </c>
    </row>
    <row r="9417" spans="1:9" x14ac:dyDescent="0.2">
      <c r="A9417" s="149" t="s">
        <v>2920</v>
      </c>
      <c r="D9417" s="149" t="s">
        <v>16596</v>
      </c>
      <c r="E9417" s="149">
        <f t="shared" si="147"/>
        <v>64431014</v>
      </c>
      <c r="F9417" s="149" t="s">
        <v>9490</v>
      </c>
      <c r="G9417" s="149" t="s">
        <v>12710</v>
      </c>
      <c r="H9417" s="149" t="s">
        <v>15443</v>
      </c>
      <c r="I9417" s="149" t="s">
        <v>15434</v>
      </c>
    </row>
    <row r="9418" spans="1:9" x14ac:dyDescent="0.2">
      <c r="A9418" s="149" t="s">
        <v>2920</v>
      </c>
      <c r="D9418" s="149" t="s">
        <v>16597</v>
      </c>
      <c r="E9418" s="149">
        <f t="shared" si="147"/>
        <v>64431015</v>
      </c>
      <c r="F9418" s="149" t="s">
        <v>9490</v>
      </c>
      <c r="G9418" s="149" t="s">
        <v>12710</v>
      </c>
      <c r="H9418" s="149" t="s">
        <v>15443</v>
      </c>
      <c r="I9418" s="149" t="s">
        <v>15436</v>
      </c>
    </row>
    <row r="9419" spans="1:9" x14ac:dyDescent="0.2">
      <c r="A9419" s="149" t="s">
        <v>2920</v>
      </c>
      <c r="D9419" s="149" t="s">
        <v>16598</v>
      </c>
      <c r="E9419" s="149">
        <f t="shared" si="147"/>
        <v>64431016</v>
      </c>
      <c r="F9419" s="149" t="s">
        <v>9490</v>
      </c>
      <c r="G9419" s="149" t="s">
        <v>12710</v>
      </c>
      <c r="H9419" s="149" t="s">
        <v>15443</v>
      </c>
      <c r="I9419" s="149" t="s">
        <v>15438</v>
      </c>
    </row>
    <row r="9420" spans="1:9" x14ac:dyDescent="0.2">
      <c r="A9420" s="149" t="s">
        <v>2920</v>
      </c>
      <c r="D9420" s="149" t="s">
        <v>16599</v>
      </c>
      <c r="E9420" s="149">
        <f t="shared" si="147"/>
        <v>64431017</v>
      </c>
      <c r="F9420" s="149" t="s">
        <v>9490</v>
      </c>
      <c r="G9420" s="149" t="s">
        <v>12710</v>
      </c>
      <c r="H9420" s="149" t="s">
        <v>15443</v>
      </c>
      <c r="I9420" s="149" t="s">
        <v>15440</v>
      </c>
    </row>
    <row r="9421" spans="1:9" x14ac:dyDescent="0.2">
      <c r="A9421" s="149" t="s">
        <v>2920</v>
      </c>
      <c r="D9421" s="149" t="s">
        <v>16600</v>
      </c>
      <c r="E9421" s="149">
        <f t="shared" si="147"/>
        <v>64431030</v>
      </c>
      <c r="F9421" s="149" t="s">
        <v>9490</v>
      </c>
      <c r="G9421" s="149" t="s">
        <v>12710</v>
      </c>
      <c r="H9421" s="149" t="s">
        <v>15443</v>
      </c>
      <c r="I9421" s="149" t="s">
        <v>16273</v>
      </c>
    </row>
    <row r="9422" spans="1:9" x14ac:dyDescent="0.2">
      <c r="A9422" s="149" t="s">
        <v>2920</v>
      </c>
      <c r="D9422" s="149" t="s">
        <v>16601</v>
      </c>
      <c r="E9422" s="149">
        <f t="shared" si="147"/>
        <v>64450001</v>
      </c>
      <c r="F9422" s="149" t="s">
        <v>9490</v>
      </c>
      <c r="G9422" s="149" t="s">
        <v>12710</v>
      </c>
      <c r="H9422" s="149" t="s">
        <v>16602</v>
      </c>
      <c r="I9422" s="149" t="s">
        <v>16602</v>
      </c>
    </row>
    <row r="9423" spans="1:9" x14ac:dyDescent="0.2">
      <c r="A9423" s="149" t="s">
        <v>2920</v>
      </c>
      <c r="D9423" s="149" t="s">
        <v>16603</v>
      </c>
      <c r="E9423" s="149">
        <f t="shared" si="147"/>
        <v>64450010</v>
      </c>
      <c r="F9423" s="149" t="s">
        <v>9490</v>
      </c>
      <c r="G9423" s="149" t="s">
        <v>12710</v>
      </c>
      <c r="H9423" s="149" t="s">
        <v>16602</v>
      </c>
      <c r="I9423" s="149" t="s">
        <v>16604</v>
      </c>
    </row>
    <row r="9424" spans="1:9" x14ac:dyDescent="0.2">
      <c r="A9424" s="149" t="s">
        <v>2920</v>
      </c>
      <c r="D9424" s="149" t="s">
        <v>16605</v>
      </c>
      <c r="E9424" s="149">
        <f t="shared" si="147"/>
        <v>64450011</v>
      </c>
      <c r="F9424" s="149" t="s">
        <v>9490</v>
      </c>
      <c r="G9424" s="149" t="s">
        <v>12710</v>
      </c>
      <c r="H9424" s="149" t="s">
        <v>16602</v>
      </c>
      <c r="I9424" s="149" t="s">
        <v>16606</v>
      </c>
    </row>
    <row r="9425" spans="1:9" x14ac:dyDescent="0.2">
      <c r="A9425" s="149" t="s">
        <v>2920</v>
      </c>
      <c r="D9425" s="149" t="s">
        <v>16607</v>
      </c>
      <c r="E9425" s="149">
        <f t="shared" si="147"/>
        <v>64450012</v>
      </c>
      <c r="F9425" s="149" t="s">
        <v>9490</v>
      </c>
      <c r="G9425" s="149" t="s">
        <v>12710</v>
      </c>
      <c r="H9425" s="149" t="s">
        <v>16602</v>
      </c>
      <c r="I9425" s="149" t="s">
        <v>16608</v>
      </c>
    </row>
    <row r="9426" spans="1:9" x14ac:dyDescent="0.2">
      <c r="A9426" s="149" t="s">
        <v>2920</v>
      </c>
      <c r="D9426" s="149" t="s">
        <v>16609</v>
      </c>
      <c r="E9426" s="149">
        <f t="shared" si="147"/>
        <v>64450013</v>
      </c>
      <c r="F9426" s="149" t="s">
        <v>9490</v>
      </c>
      <c r="G9426" s="149" t="s">
        <v>12710</v>
      </c>
      <c r="H9426" s="149" t="s">
        <v>16602</v>
      </c>
      <c r="I9426" s="149" t="s">
        <v>16610</v>
      </c>
    </row>
    <row r="9427" spans="1:9" x14ac:dyDescent="0.2">
      <c r="A9427" s="149" t="s">
        <v>2920</v>
      </c>
      <c r="D9427" s="149" t="s">
        <v>16611</v>
      </c>
      <c r="E9427" s="149">
        <f t="shared" si="147"/>
        <v>64450014</v>
      </c>
      <c r="F9427" s="149" t="s">
        <v>9490</v>
      </c>
      <c r="G9427" s="149" t="s">
        <v>12710</v>
      </c>
      <c r="H9427" s="149" t="s">
        <v>16602</v>
      </c>
      <c r="I9427" s="149" t="s">
        <v>16612</v>
      </c>
    </row>
    <row r="9428" spans="1:9" x14ac:dyDescent="0.2">
      <c r="A9428" s="149" t="s">
        <v>2920</v>
      </c>
      <c r="D9428" s="149" t="s">
        <v>16613</v>
      </c>
      <c r="E9428" s="149">
        <f t="shared" si="147"/>
        <v>64450020</v>
      </c>
      <c r="F9428" s="149" t="s">
        <v>9490</v>
      </c>
      <c r="G9428" s="149" t="s">
        <v>12710</v>
      </c>
      <c r="H9428" s="149" t="s">
        <v>16602</v>
      </c>
      <c r="I9428" s="149" t="s">
        <v>16614</v>
      </c>
    </row>
    <row r="9429" spans="1:9" x14ac:dyDescent="0.2">
      <c r="A9429" s="149" t="s">
        <v>2920</v>
      </c>
      <c r="D9429" s="149" t="s">
        <v>16615</v>
      </c>
      <c r="E9429" s="149">
        <f t="shared" si="147"/>
        <v>64450021</v>
      </c>
      <c r="F9429" s="149" t="s">
        <v>9490</v>
      </c>
      <c r="G9429" s="149" t="s">
        <v>12710</v>
      </c>
      <c r="H9429" s="149" t="s">
        <v>16602</v>
      </c>
      <c r="I9429" s="149" t="s">
        <v>15457</v>
      </c>
    </row>
    <row r="9430" spans="1:9" x14ac:dyDescent="0.2">
      <c r="A9430" s="149" t="s">
        <v>2920</v>
      </c>
      <c r="D9430" s="149" t="s">
        <v>15458</v>
      </c>
      <c r="E9430" s="149">
        <f t="shared" si="147"/>
        <v>64450022</v>
      </c>
      <c r="F9430" s="149" t="s">
        <v>9490</v>
      </c>
      <c r="G9430" s="149" t="s">
        <v>12710</v>
      </c>
      <c r="H9430" s="149" t="s">
        <v>16602</v>
      </c>
      <c r="I9430" s="149" t="s">
        <v>15459</v>
      </c>
    </row>
    <row r="9431" spans="1:9" x14ac:dyDescent="0.2">
      <c r="A9431" s="149" t="s">
        <v>2920</v>
      </c>
      <c r="D9431" s="149" t="s">
        <v>15460</v>
      </c>
      <c r="E9431" s="149">
        <f t="shared" si="147"/>
        <v>64450030</v>
      </c>
      <c r="F9431" s="149" t="s">
        <v>9490</v>
      </c>
      <c r="G9431" s="149" t="s">
        <v>12710</v>
      </c>
      <c r="H9431" s="149" t="s">
        <v>16602</v>
      </c>
      <c r="I9431" s="149" t="s">
        <v>15485</v>
      </c>
    </row>
    <row r="9432" spans="1:9" x14ac:dyDescent="0.2">
      <c r="A9432" s="149" t="s">
        <v>2920</v>
      </c>
      <c r="D9432" s="149" t="s">
        <v>15486</v>
      </c>
      <c r="E9432" s="149">
        <f t="shared" si="147"/>
        <v>64450031</v>
      </c>
      <c r="F9432" s="149" t="s">
        <v>9490</v>
      </c>
      <c r="G9432" s="149" t="s">
        <v>12710</v>
      </c>
      <c r="H9432" s="149" t="s">
        <v>16602</v>
      </c>
      <c r="I9432" s="149" t="s">
        <v>15487</v>
      </c>
    </row>
    <row r="9433" spans="1:9" x14ac:dyDescent="0.2">
      <c r="A9433" s="149" t="s">
        <v>2920</v>
      </c>
      <c r="D9433" s="149" t="s">
        <v>15488</v>
      </c>
      <c r="E9433" s="149">
        <f t="shared" si="147"/>
        <v>64450032</v>
      </c>
      <c r="F9433" s="149" t="s">
        <v>9490</v>
      </c>
      <c r="G9433" s="149" t="s">
        <v>12710</v>
      </c>
      <c r="H9433" s="149" t="s">
        <v>16602</v>
      </c>
      <c r="I9433" s="149" t="s">
        <v>15489</v>
      </c>
    </row>
    <row r="9434" spans="1:9" x14ac:dyDescent="0.2">
      <c r="A9434" s="149" t="s">
        <v>2920</v>
      </c>
      <c r="D9434" s="149" t="s">
        <v>15490</v>
      </c>
      <c r="E9434" s="149">
        <f t="shared" si="147"/>
        <v>64450033</v>
      </c>
      <c r="F9434" s="149" t="s">
        <v>9490</v>
      </c>
      <c r="G9434" s="149" t="s">
        <v>12710</v>
      </c>
      <c r="H9434" s="149" t="s">
        <v>16602</v>
      </c>
      <c r="I9434" s="149" t="s">
        <v>15491</v>
      </c>
    </row>
    <row r="9435" spans="1:9" x14ac:dyDescent="0.2">
      <c r="A9435" s="149" t="s">
        <v>2920</v>
      </c>
      <c r="D9435" s="149" t="s">
        <v>15492</v>
      </c>
      <c r="E9435" s="149">
        <f t="shared" si="147"/>
        <v>64450034</v>
      </c>
      <c r="F9435" s="149" t="s">
        <v>9490</v>
      </c>
      <c r="G9435" s="149" t="s">
        <v>12710</v>
      </c>
      <c r="H9435" s="149" t="s">
        <v>16602</v>
      </c>
      <c r="I9435" s="149" t="s">
        <v>15493</v>
      </c>
    </row>
    <row r="9436" spans="1:9" x14ac:dyDescent="0.2">
      <c r="A9436" s="149" t="s">
        <v>2920</v>
      </c>
      <c r="D9436" s="149" t="s">
        <v>15494</v>
      </c>
      <c r="E9436" s="149">
        <f t="shared" si="147"/>
        <v>64450035</v>
      </c>
      <c r="F9436" s="149" t="s">
        <v>9490</v>
      </c>
      <c r="G9436" s="149" t="s">
        <v>12710</v>
      </c>
      <c r="H9436" s="149" t="s">
        <v>16602</v>
      </c>
      <c r="I9436" s="149" t="s">
        <v>15495</v>
      </c>
    </row>
    <row r="9437" spans="1:9" x14ac:dyDescent="0.2">
      <c r="A9437" s="149" t="s">
        <v>2920</v>
      </c>
      <c r="D9437" s="149" t="s">
        <v>15496</v>
      </c>
      <c r="E9437" s="149">
        <f t="shared" si="147"/>
        <v>64450036</v>
      </c>
      <c r="F9437" s="149" t="s">
        <v>9490</v>
      </c>
      <c r="G9437" s="149" t="s">
        <v>12710</v>
      </c>
      <c r="H9437" s="149" t="s">
        <v>16602</v>
      </c>
      <c r="I9437" s="149" t="s">
        <v>15497</v>
      </c>
    </row>
    <row r="9438" spans="1:9" x14ac:dyDescent="0.2">
      <c r="A9438" s="149" t="s">
        <v>2920</v>
      </c>
      <c r="D9438" s="149" t="s">
        <v>10269</v>
      </c>
      <c r="E9438" s="149">
        <f t="shared" si="147"/>
        <v>64450040</v>
      </c>
      <c r="F9438" s="149" t="s">
        <v>9490</v>
      </c>
      <c r="G9438" s="149" t="s">
        <v>12710</v>
      </c>
      <c r="H9438" s="149" t="s">
        <v>16602</v>
      </c>
      <c r="I9438" s="149" t="s">
        <v>10270</v>
      </c>
    </row>
    <row r="9439" spans="1:9" x14ac:dyDescent="0.2">
      <c r="A9439" s="149" t="s">
        <v>2920</v>
      </c>
      <c r="D9439" s="149" t="s">
        <v>10271</v>
      </c>
      <c r="E9439" s="149">
        <f t="shared" si="147"/>
        <v>64450041</v>
      </c>
      <c r="F9439" s="149" t="s">
        <v>9490</v>
      </c>
      <c r="G9439" s="149" t="s">
        <v>12710</v>
      </c>
      <c r="H9439" s="149" t="s">
        <v>16602</v>
      </c>
      <c r="I9439" s="149" t="s">
        <v>10272</v>
      </c>
    </row>
    <row r="9440" spans="1:9" x14ac:dyDescent="0.2">
      <c r="A9440" s="149" t="s">
        <v>2920</v>
      </c>
      <c r="D9440" s="149" t="s">
        <v>10273</v>
      </c>
      <c r="E9440" s="149">
        <f t="shared" si="147"/>
        <v>64450042</v>
      </c>
      <c r="F9440" s="149" t="s">
        <v>9490</v>
      </c>
      <c r="G9440" s="149" t="s">
        <v>12710</v>
      </c>
      <c r="H9440" s="149" t="s">
        <v>16602</v>
      </c>
      <c r="I9440" s="149" t="s">
        <v>10274</v>
      </c>
    </row>
    <row r="9441" spans="1:9" x14ac:dyDescent="0.2">
      <c r="A9441" s="149" t="s">
        <v>2920</v>
      </c>
      <c r="D9441" s="149" t="s">
        <v>10275</v>
      </c>
      <c r="E9441" s="149">
        <f t="shared" si="147"/>
        <v>64450050</v>
      </c>
      <c r="F9441" s="149" t="s">
        <v>9490</v>
      </c>
      <c r="G9441" s="149" t="s">
        <v>12710</v>
      </c>
      <c r="H9441" s="149" t="s">
        <v>16602</v>
      </c>
      <c r="I9441" s="149" t="s">
        <v>13224</v>
      </c>
    </row>
    <row r="9442" spans="1:9" x14ac:dyDescent="0.2">
      <c r="A9442" s="149" t="s">
        <v>2920</v>
      </c>
      <c r="D9442" s="149" t="s">
        <v>10276</v>
      </c>
      <c r="E9442" s="149">
        <f t="shared" si="147"/>
        <v>64450051</v>
      </c>
      <c r="F9442" s="149" t="s">
        <v>9490</v>
      </c>
      <c r="G9442" s="149" t="s">
        <v>12710</v>
      </c>
      <c r="H9442" s="149" t="s">
        <v>16602</v>
      </c>
      <c r="I9442" s="149" t="s">
        <v>10277</v>
      </c>
    </row>
    <row r="9443" spans="1:9" x14ac:dyDescent="0.2">
      <c r="A9443" s="149" t="s">
        <v>2920</v>
      </c>
      <c r="D9443" s="149" t="s">
        <v>10278</v>
      </c>
      <c r="E9443" s="149">
        <f t="shared" si="147"/>
        <v>64450052</v>
      </c>
      <c r="F9443" s="149" t="s">
        <v>9490</v>
      </c>
      <c r="G9443" s="149" t="s">
        <v>12710</v>
      </c>
      <c r="H9443" s="149" t="s">
        <v>16602</v>
      </c>
      <c r="I9443" s="149" t="s">
        <v>10279</v>
      </c>
    </row>
    <row r="9444" spans="1:9" x14ac:dyDescent="0.2">
      <c r="A9444" s="149" t="s">
        <v>2920</v>
      </c>
      <c r="D9444" s="149" t="s">
        <v>10280</v>
      </c>
      <c r="E9444" s="149">
        <f t="shared" si="147"/>
        <v>64450053</v>
      </c>
      <c r="F9444" s="149" t="s">
        <v>9490</v>
      </c>
      <c r="G9444" s="149" t="s">
        <v>12710</v>
      </c>
      <c r="H9444" s="149" t="s">
        <v>16602</v>
      </c>
      <c r="I9444" s="149" t="s">
        <v>10281</v>
      </c>
    </row>
    <row r="9445" spans="1:9" x14ac:dyDescent="0.2">
      <c r="A9445" s="149" t="s">
        <v>2920</v>
      </c>
      <c r="D9445" s="149" t="s">
        <v>10282</v>
      </c>
      <c r="E9445" s="149">
        <f t="shared" si="147"/>
        <v>64450060</v>
      </c>
      <c r="F9445" s="149" t="s">
        <v>9490</v>
      </c>
      <c r="G9445" s="149" t="s">
        <v>12710</v>
      </c>
      <c r="H9445" s="149" t="s">
        <v>16602</v>
      </c>
      <c r="I9445" s="149" t="s">
        <v>6934</v>
      </c>
    </row>
    <row r="9446" spans="1:9" x14ac:dyDescent="0.2">
      <c r="A9446" s="149" t="s">
        <v>2920</v>
      </c>
      <c r="D9446" s="149" t="s">
        <v>10283</v>
      </c>
      <c r="E9446" s="149">
        <f t="shared" si="147"/>
        <v>64450061</v>
      </c>
      <c r="F9446" s="149" t="s">
        <v>9490</v>
      </c>
      <c r="G9446" s="149" t="s">
        <v>12710</v>
      </c>
      <c r="H9446" s="149" t="s">
        <v>16602</v>
      </c>
      <c r="I9446" s="149" t="s">
        <v>10284</v>
      </c>
    </row>
    <row r="9447" spans="1:9" x14ac:dyDescent="0.2">
      <c r="A9447" s="149" t="s">
        <v>2920</v>
      </c>
      <c r="D9447" s="149" t="s">
        <v>10285</v>
      </c>
      <c r="E9447" s="149">
        <f t="shared" si="147"/>
        <v>64450062</v>
      </c>
      <c r="F9447" s="149" t="s">
        <v>9490</v>
      </c>
      <c r="G9447" s="149" t="s">
        <v>12710</v>
      </c>
      <c r="H9447" s="149" t="s">
        <v>16602</v>
      </c>
      <c r="I9447" s="149" t="s">
        <v>10286</v>
      </c>
    </row>
    <row r="9448" spans="1:9" x14ac:dyDescent="0.2">
      <c r="A9448" s="149" t="s">
        <v>2920</v>
      </c>
      <c r="D9448" s="149" t="s">
        <v>10287</v>
      </c>
      <c r="E9448" s="149">
        <f t="shared" si="147"/>
        <v>64470001</v>
      </c>
      <c r="F9448" s="149" t="s">
        <v>9490</v>
      </c>
      <c r="G9448" s="149" t="s">
        <v>12710</v>
      </c>
      <c r="H9448" s="149" t="s">
        <v>10288</v>
      </c>
      <c r="I9448" s="149" t="s">
        <v>10288</v>
      </c>
    </row>
    <row r="9449" spans="1:9" x14ac:dyDescent="0.2">
      <c r="A9449" s="149" t="s">
        <v>2920</v>
      </c>
      <c r="D9449" s="149" t="s">
        <v>10289</v>
      </c>
      <c r="E9449" s="149">
        <f t="shared" si="147"/>
        <v>64470010</v>
      </c>
      <c r="F9449" s="149" t="s">
        <v>9490</v>
      </c>
      <c r="G9449" s="149" t="s">
        <v>12710</v>
      </c>
      <c r="H9449" s="149" t="s">
        <v>10288</v>
      </c>
      <c r="I9449" s="149" t="s">
        <v>10290</v>
      </c>
    </row>
    <row r="9450" spans="1:9" x14ac:dyDescent="0.2">
      <c r="A9450" s="149" t="s">
        <v>2920</v>
      </c>
      <c r="D9450" s="149" t="s">
        <v>10291</v>
      </c>
      <c r="E9450" s="149">
        <f t="shared" si="147"/>
        <v>64470011</v>
      </c>
      <c r="F9450" s="149" t="s">
        <v>9490</v>
      </c>
      <c r="G9450" s="149" t="s">
        <v>12710</v>
      </c>
      <c r="H9450" s="149" t="s">
        <v>10288</v>
      </c>
      <c r="I9450" s="149" t="s">
        <v>10292</v>
      </c>
    </row>
    <row r="9451" spans="1:9" x14ac:dyDescent="0.2">
      <c r="A9451" s="149" t="s">
        <v>2920</v>
      </c>
      <c r="D9451" s="149" t="s">
        <v>10293</v>
      </c>
      <c r="E9451" s="149">
        <f t="shared" si="147"/>
        <v>64470012</v>
      </c>
      <c r="F9451" s="149" t="s">
        <v>9490</v>
      </c>
      <c r="G9451" s="149" t="s">
        <v>12710</v>
      </c>
      <c r="H9451" s="149" t="s">
        <v>10288</v>
      </c>
      <c r="I9451" s="149" t="s">
        <v>10294</v>
      </c>
    </row>
    <row r="9452" spans="1:9" x14ac:dyDescent="0.2">
      <c r="A9452" s="149" t="s">
        <v>2920</v>
      </c>
      <c r="D9452" s="149" t="s">
        <v>10295</v>
      </c>
      <c r="E9452" s="149">
        <f t="shared" si="147"/>
        <v>64470013</v>
      </c>
      <c r="F9452" s="149" t="s">
        <v>9490</v>
      </c>
      <c r="G9452" s="149" t="s">
        <v>12710</v>
      </c>
      <c r="H9452" s="149" t="s">
        <v>10288</v>
      </c>
      <c r="I9452" s="149" t="s">
        <v>10296</v>
      </c>
    </row>
    <row r="9453" spans="1:9" x14ac:dyDescent="0.2">
      <c r="A9453" s="149" t="s">
        <v>2920</v>
      </c>
      <c r="D9453" s="149" t="s">
        <v>10297</v>
      </c>
      <c r="E9453" s="149">
        <f t="shared" si="147"/>
        <v>64470020</v>
      </c>
      <c r="F9453" s="149" t="s">
        <v>9490</v>
      </c>
      <c r="G9453" s="149" t="s">
        <v>12710</v>
      </c>
      <c r="H9453" s="149" t="s">
        <v>10288</v>
      </c>
      <c r="I9453" s="149" t="s">
        <v>10298</v>
      </c>
    </row>
    <row r="9454" spans="1:9" x14ac:dyDescent="0.2">
      <c r="A9454" s="149" t="s">
        <v>2920</v>
      </c>
      <c r="D9454" s="149" t="s">
        <v>10299</v>
      </c>
      <c r="E9454" s="149">
        <f t="shared" si="147"/>
        <v>64470021</v>
      </c>
      <c r="F9454" s="149" t="s">
        <v>9490</v>
      </c>
      <c r="G9454" s="149" t="s">
        <v>12710</v>
      </c>
      <c r="H9454" s="149" t="s">
        <v>10288</v>
      </c>
      <c r="I9454" s="149" t="s">
        <v>10300</v>
      </c>
    </row>
    <row r="9455" spans="1:9" x14ac:dyDescent="0.2">
      <c r="A9455" s="149" t="s">
        <v>2920</v>
      </c>
      <c r="D9455" s="149" t="s">
        <v>10301</v>
      </c>
      <c r="E9455" s="149">
        <f t="shared" si="147"/>
        <v>64470022</v>
      </c>
      <c r="F9455" s="149" t="s">
        <v>9490</v>
      </c>
      <c r="G9455" s="149" t="s">
        <v>12710</v>
      </c>
      <c r="H9455" s="149" t="s">
        <v>10288</v>
      </c>
      <c r="I9455" s="149" t="s">
        <v>10302</v>
      </c>
    </row>
    <row r="9456" spans="1:9" x14ac:dyDescent="0.2">
      <c r="A9456" s="149" t="s">
        <v>2920</v>
      </c>
      <c r="D9456" s="149" t="s">
        <v>10303</v>
      </c>
      <c r="E9456" s="149">
        <f t="shared" si="147"/>
        <v>64470023</v>
      </c>
      <c r="F9456" s="149" t="s">
        <v>9490</v>
      </c>
      <c r="G9456" s="149" t="s">
        <v>12710</v>
      </c>
      <c r="H9456" s="149" t="s">
        <v>10288</v>
      </c>
      <c r="I9456" s="149" t="s">
        <v>10304</v>
      </c>
    </row>
    <row r="9457" spans="1:9" x14ac:dyDescent="0.2">
      <c r="A9457" s="149" t="s">
        <v>2920</v>
      </c>
      <c r="D9457" s="149" t="s">
        <v>10305</v>
      </c>
      <c r="E9457" s="149">
        <f t="shared" si="147"/>
        <v>64470024</v>
      </c>
      <c r="F9457" s="149" t="s">
        <v>9490</v>
      </c>
      <c r="G9457" s="149" t="s">
        <v>12710</v>
      </c>
      <c r="H9457" s="149" t="s">
        <v>10288</v>
      </c>
      <c r="I9457" s="149" t="s">
        <v>10306</v>
      </c>
    </row>
    <row r="9458" spans="1:9" x14ac:dyDescent="0.2">
      <c r="A9458" s="149" t="s">
        <v>2920</v>
      </c>
      <c r="D9458" s="149" t="s">
        <v>10307</v>
      </c>
      <c r="E9458" s="149">
        <f t="shared" si="147"/>
        <v>64470025</v>
      </c>
      <c r="F9458" s="149" t="s">
        <v>9490</v>
      </c>
      <c r="G9458" s="149" t="s">
        <v>12710</v>
      </c>
      <c r="H9458" s="149" t="s">
        <v>10288</v>
      </c>
      <c r="I9458" s="149" t="s">
        <v>10308</v>
      </c>
    </row>
    <row r="9459" spans="1:9" x14ac:dyDescent="0.2">
      <c r="A9459" s="149" t="s">
        <v>2920</v>
      </c>
      <c r="D9459" s="149" t="s">
        <v>10309</v>
      </c>
      <c r="E9459" s="149">
        <f t="shared" si="147"/>
        <v>64470026</v>
      </c>
      <c r="F9459" s="149" t="s">
        <v>9490</v>
      </c>
      <c r="G9459" s="149" t="s">
        <v>12710</v>
      </c>
      <c r="H9459" s="149" t="s">
        <v>10288</v>
      </c>
      <c r="I9459" s="149" t="s">
        <v>10310</v>
      </c>
    </row>
    <row r="9460" spans="1:9" x14ac:dyDescent="0.2">
      <c r="A9460" s="149" t="s">
        <v>2920</v>
      </c>
      <c r="D9460" s="149" t="s">
        <v>10311</v>
      </c>
      <c r="E9460" s="149">
        <f t="shared" si="147"/>
        <v>64470040</v>
      </c>
      <c r="F9460" s="149" t="s">
        <v>9490</v>
      </c>
      <c r="G9460" s="149" t="s">
        <v>12710</v>
      </c>
      <c r="H9460" s="149" t="s">
        <v>10288</v>
      </c>
      <c r="I9460" s="149" t="s">
        <v>7118</v>
      </c>
    </row>
    <row r="9461" spans="1:9" x14ac:dyDescent="0.2">
      <c r="A9461" s="149" t="s">
        <v>2920</v>
      </c>
      <c r="D9461" s="149" t="s">
        <v>10312</v>
      </c>
      <c r="E9461" s="149">
        <f t="shared" si="147"/>
        <v>64480001</v>
      </c>
      <c r="F9461" s="149" t="s">
        <v>9490</v>
      </c>
      <c r="G9461" s="149" t="s">
        <v>12710</v>
      </c>
      <c r="H9461" s="149" t="s">
        <v>3301</v>
      </c>
      <c r="I9461" s="149" t="s">
        <v>3301</v>
      </c>
    </row>
    <row r="9462" spans="1:9" x14ac:dyDescent="0.2">
      <c r="A9462" s="149" t="s">
        <v>2920</v>
      </c>
      <c r="D9462" s="149" t="s">
        <v>10313</v>
      </c>
      <c r="E9462" s="149">
        <f t="shared" si="147"/>
        <v>64482001</v>
      </c>
      <c r="F9462" s="149" t="s">
        <v>9490</v>
      </c>
      <c r="G9462" s="149" t="s">
        <v>12710</v>
      </c>
      <c r="H9462" s="149" t="s">
        <v>3303</v>
      </c>
      <c r="I9462" s="149" t="s">
        <v>3304</v>
      </c>
    </row>
    <row r="9463" spans="1:9" x14ac:dyDescent="0.2">
      <c r="A9463" s="149" t="s">
        <v>2920</v>
      </c>
      <c r="D9463" s="149" t="s">
        <v>10314</v>
      </c>
      <c r="E9463" s="149">
        <f t="shared" si="147"/>
        <v>64482002</v>
      </c>
      <c r="F9463" s="149" t="s">
        <v>9490</v>
      </c>
      <c r="G9463" s="149" t="s">
        <v>12710</v>
      </c>
      <c r="H9463" s="149" t="s">
        <v>3303</v>
      </c>
      <c r="I9463" s="149" t="s">
        <v>3306</v>
      </c>
    </row>
    <row r="9464" spans="1:9" x14ac:dyDescent="0.2">
      <c r="A9464" s="149" t="s">
        <v>2920</v>
      </c>
      <c r="D9464" s="149" t="s">
        <v>10315</v>
      </c>
      <c r="E9464" s="149">
        <f t="shared" si="147"/>
        <v>64482599</v>
      </c>
      <c r="F9464" s="149" t="s">
        <v>9490</v>
      </c>
      <c r="G9464" s="149" t="s">
        <v>12710</v>
      </c>
      <c r="H9464" s="149" t="s">
        <v>3308</v>
      </c>
      <c r="I9464" s="149" t="s">
        <v>3309</v>
      </c>
    </row>
    <row r="9465" spans="1:9" x14ac:dyDescent="0.2">
      <c r="A9465" s="149" t="s">
        <v>2920</v>
      </c>
      <c r="D9465" s="149" t="s">
        <v>10316</v>
      </c>
      <c r="E9465" s="149">
        <f t="shared" si="147"/>
        <v>64520001</v>
      </c>
      <c r="F9465" s="149" t="s">
        <v>9490</v>
      </c>
      <c r="G9465" s="149" t="s">
        <v>10317</v>
      </c>
      <c r="H9465" s="149" t="s">
        <v>10318</v>
      </c>
      <c r="I9465" s="149" t="s">
        <v>10319</v>
      </c>
    </row>
    <row r="9466" spans="1:9" x14ac:dyDescent="0.2">
      <c r="A9466" s="149" t="s">
        <v>2920</v>
      </c>
      <c r="D9466" s="149" t="s">
        <v>10320</v>
      </c>
      <c r="E9466" s="149">
        <f t="shared" si="147"/>
        <v>64520010</v>
      </c>
      <c r="F9466" s="149" t="s">
        <v>9490</v>
      </c>
      <c r="G9466" s="149" t="s">
        <v>10317</v>
      </c>
      <c r="H9466" s="149" t="s">
        <v>10318</v>
      </c>
      <c r="I9466" s="149" t="s">
        <v>10321</v>
      </c>
    </row>
    <row r="9467" spans="1:9" x14ac:dyDescent="0.2">
      <c r="A9467" s="149" t="s">
        <v>2920</v>
      </c>
      <c r="D9467" s="149" t="s">
        <v>10322</v>
      </c>
      <c r="E9467" s="149">
        <f t="shared" si="147"/>
        <v>64520011</v>
      </c>
      <c r="F9467" s="149" t="s">
        <v>9490</v>
      </c>
      <c r="G9467" s="149" t="s">
        <v>10317</v>
      </c>
      <c r="H9467" s="149" t="s">
        <v>10318</v>
      </c>
      <c r="I9467" s="149" t="s">
        <v>13058</v>
      </c>
    </row>
    <row r="9468" spans="1:9" x14ac:dyDescent="0.2">
      <c r="A9468" s="149" t="s">
        <v>2920</v>
      </c>
      <c r="D9468" s="149" t="s">
        <v>13059</v>
      </c>
      <c r="E9468" s="149">
        <f t="shared" si="147"/>
        <v>64520020</v>
      </c>
      <c r="F9468" s="149" t="s">
        <v>9490</v>
      </c>
      <c r="G9468" s="149" t="s">
        <v>10317</v>
      </c>
      <c r="H9468" s="149" t="s">
        <v>10318</v>
      </c>
      <c r="I9468" s="149" t="s">
        <v>864</v>
      </c>
    </row>
    <row r="9469" spans="1:9" x14ac:dyDescent="0.2">
      <c r="A9469" s="149" t="s">
        <v>2920</v>
      </c>
      <c r="D9469" s="149" t="s">
        <v>13060</v>
      </c>
      <c r="E9469" s="149">
        <f t="shared" si="147"/>
        <v>64520021</v>
      </c>
      <c r="F9469" s="149" t="s">
        <v>9490</v>
      </c>
      <c r="G9469" s="149" t="s">
        <v>10317</v>
      </c>
      <c r="H9469" s="149" t="s">
        <v>10318</v>
      </c>
      <c r="I9469" s="149" t="s">
        <v>13061</v>
      </c>
    </row>
    <row r="9470" spans="1:9" x14ac:dyDescent="0.2">
      <c r="A9470" s="149" t="s">
        <v>2920</v>
      </c>
      <c r="D9470" s="149" t="s">
        <v>13062</v>
      </c>
      <c r="E9470" s="149">
        <f t="shared" si="147"/>
        <v>64520022</v>
      </c>
      <c r="F9470" s="149" t="s">
        <v>9490</v>
      </c>
      <c r="G9470" s="149" t="s">
        <v>10317</v>
      </c>
      <c r="H9470" s="149" t="s">
        <v>10318</v>
      </c>
      <c r="I9470" s="149" t="s">
        <v>13063</v>
      </c>
    </row>
    <row r="9471" spans="1:9" x14ac:dyDescent="0.2">
      <c r="A9471" s="149" t="s">
        <v>2920</v>
      </c>
      <c r="D9471" s="149" t="s">
        <v>13064</v>
      </c>
      <c r="E9471" s="149">
        <f t="shared" si="147"/>
        <v>64520023</v>
      </c>
      <c r="F9471" s="149" t="s">
        <v>9490</v>
      </c>
      <c r="G9471" s="149" t="s">
        <v>10317</v>
      </c>
      <c r="H9471" s="149" t="s">
        <v>10318</v>
      </c>
      <c r="I9471" s="149" t="s">
        <v>13065</v>
      </c>
    </row>
    <row r="9472" spans="1:9" x14ac:dyDescent="0.2">
      <c r="A9472" s="149" t="s">
        <v>2920</v>
      </c>
      <c r="D9472" s="149" t="s">
        <v>16944</v>
      </c>
      <c r="E9472" s="149">
        <f t="shared" si="147"/>
        <v>64520030</v>
      </c>
      <c r="F9472" s="149" t="s">
        <v>9490</v>
      </c>
      <c r="G9472" s="149" t="s">
        <v>10317</v>
      </c>
      <c r="H9472" s="149" t="s">
        <v>10318</v>
      </c>
      <c r="I9472" s="149" t="s">
        <v>3902</v>
      </c>
    </row>
    <row r="9473" spans="1:9" x14ac:dyDescent="0.2">
      <c r="A9473" s="149" t="s">
        <v>2920</v>
      </c>
      <c r="D9473" s="149" t="s">
        <v>16945</v>
      </c>
      <c r="E9473" s="149">
        <f t="shared" si="147"/>
        <v>64520031</v>
      </c>
      <c r="F9473" s="149" t="s">
        <v>9490</v>
      </c>
      <c r="G9473" s="149" t="s">
        <v>10317</v>
      </c>
      <c r="H9473" s="149" t="s">
        <v>10318</v>
      </c>
      <c r="I9473" s="149" t="s">
        <v>16946</v>
      </c>
    </row>
    <row r="9474" spans="1:9" x14ac:dyDescent="0.2">
      <c r="A9474" s="149" t="s">
        <v>2920</v>
      </c>
      <c r="D9474" s="149" t="s">
        <v>16947</v>
      </c>
      <c r="E9474" s="149">
        <f t="shared" ref="E9474:E9537" si="148">VALUE(D9474)</f>
        <v>64520032</v>
      </c>
      <c r="F9474" s="149" t="s">
        <v>9490</v>
      </c>
      <c r="G9474" s="149" t="s">
        <v>10317</v>
      </c>
      <c r="H9474" s="149" t="s">
        <v>10318</v>
      </c>
      <c r="I9474" s="149" t="s">
        <v>16948</v>
      </c>
    </row>
    <row r="9475" spans="1:9" x14ac:dyDescent="0.2">
      <c r="A9475" s="149" t="s">
        <v>2920</v>
      </c>
      <c r="D9475" s="149" t="s">
        <v>16949</v>
      </c>
      <c r="E9475" s="149">
        <f t="shared" si="148"/>
        <v>64520040</v>
      </c>
      <c r="F9475" s="149" t="s">
        <v>9490</v>
      </c>
      <c r="G9475" s="149" t="s">
        <v>10317</v>
      </c>
      <c r="H9475" s="149" t="s">
        <v>10318</v>
      </c>
      <c r="I9475" s="149" t="s">
        <v>6934</v>
      </c>
    </row>
    <row r="9476" spans="1:9" x14ac:dyDescent="0.2">
      <c r="A9476" s="149" t="s">
        <v>2920</v>
      </c>
      <c r="D9476" s="149" t="s">
        <v>16950</v>
      </c>
      <c r="E9476" s="149">
        <f t="shared" si="148"/>
        <v>64520041</v>
      </c>
      <c r="F9476" s="149" t="s">
        <v>9490</v>
      </c>
      <c r="G9476" s="149" t="s">
        <v>10317</v>
      </c>
      <c r="H9476" s="149" t="s">
        <v>10318</v>
      </c>
      <c r="I9476" s="149" t="s">
        <v>16951</v>
      </c>
    </row>
    <row r="9477" spans="1:9" x14ac:dyDescent="0.2">
      <c r="A9477" s="149" t="s">
        <v>2920</v>
      </c>
      <c r="D9477" s="149" t="s">
        <v>16952</v>
      </c>
      <c r="E9477" s="149">
        <f t="shared" si="148"/>
        <v>64521001</v>
      </c>
      <c r="F9477" s="149" t="s">
        <v>9490</v>
      </c>
      <c r="G9477" s="149" t="s">
        <v>10317</v>
      </c>
      <c r="H9477" s="149" t="s">
        <v>16953</v>
      </c>
      <c r="I9477" s="149" t="s">
        <v>16954</v>
      </c>
    </row>
    <row r="9478" spans="1:9" x14ac:dyDescent="0.2">
      <c r="A9478" s="149" t="s">
        <v>2920</v>
      </c>
      <c r="D9478" s="149" t="s">
        <v>16955</v>
      </c>
      <c r="E9478" s="149">
        <f t="shared" si="148"/>
        <v>64521010</v>
      </c>
      <c r="F9478" s="149" t="s">
        <v>9490</v>
      </c>
      <c r="G9478" s="149" t="s">
        <v>10317</v>
      </c>
      <c r="H9478" s="149" t="s">
        <v>16953</v>
      </c>
      <c r="I9478" s="149" t="s">
        <v>10321</v>
      </c>
    </row>
    <row r="9479" spans="1:9" x14ac:dyDescent="0.2">
      <c r="A9479" s="149" t="s">
        <v>2920</v>
      </c>
      <c r="D9479" s="149" t="s">
        <v>16956</v>
      </c>
      <c r="E9479" s="149">
        <f t="shared" si="148"/>
        <v>64521011</v>
      </c>
      <c r="F9479" s="149" t="s">
        <v>9490</v>
      </c>
      <c r="G9479" s="149" t="s">
        <v>10317</v>
      </c>
      <c r="H9479" s="149" t="s">
        <v>16953</v>
      </c>
      <c r="I9479" s="149" t="s">
        <v>13058</v>
      </c>
    </row>
    <row r="9480" spans="1:9" x14ac:dyDescent="0.2">
      <c r="A9480" s="149" t="s">
        <v>2920</v>
      </c>
      <c r="D9480" s="149" t="s">
        <v>16957</v>
      </c>
      <c r="E9480" s="149">
        <f t="shared" si="148"/>
        <v>64521020</v>
      </c>
      <c r="F9480" s="149" t="s">
        <v>9490</v>
      </c>
      <c r="G9480" s="149" t="s">
        <v>10317</v>
      </c>
      <c r="H9480" s="149" t="s">
        <v>16953</v>
      </c>
      <c r="I9480" s="149" t="s">
        <v>864</v>
      </c>
    </row>
    <row r="9481" spans="1:9" x14ac:dyDescent="0.2">
      <c r="A9481" s="149" t="s">
        <v>2920</v>
      </c>
      <c r="D9481" s="149" t="s">
        <v>16958</v>
      </c>
      <c r="E9481" s="149">
        <f t="shared" si="148"/>
        <v>64521021</v>
      </c>
      <c r="F9481" s="149" t="s">
        <v>9490</v>
      </c>
      <c r="G9481" s="149" t="s">
        <v>10317</v>
      </c>
      <c r="H9481" s="149" t="s">
        <v>16953</v>
      </c>
      <c r="I9481" s="149" t="s">
        <v>13061</v>
      </c>
    </row>
    <row r="9482" spans="1:9" x14ac:dyDescent="0.2">
      <c r="A9482" s="149" t="s">
        <v>2920</v>
      </c>
      <c r="D9482" s="149" t="s">
        <v>16959</v>
      </c>
      <c r="E9482" s="149">
        <f t="shared" si="148"/>
        <v>64521022</v>
      </c>
      <c r="F9482" s="149" t="s">
        <v>9490</v>
      </c>
      <c r="G9482" s="149" t="s">
        <v>10317</v>
      </c>
      <c r="H9482" s="149" t="s">
        <v>16953</v>
      </c>
      <c r="I9482" s="149" t="s">
        <v>13063</v>
      </c>
    </row>
    <row r="9483" spans="1:9" x14ac:dyDescent="0.2">
      <c r="A9483" s="149" t="s">
        <v>2920</v>
      </c>
      <c r="D9483" s="149" t="s">
        <v>16960</v>
      </c>
      <c r="E9483" s="149">
        <f t="shared" si="148"/>
        <v>64521023</v>
      </c>
      <c r="F9483" s="149" t="s">
        <v>9490</v>
      </c>
      <c r="G9483" s="149" t="s">
        <v>10317</v>
      </c>
      <c r="H9483" s="149" t="s">
        <v>16953</v>
      </c>
      <c r="I9483" s="149" t="s">
        <v>13065</v>
      </c>
    </row>
    <row r="9484" spans="1:9" x14ac:dyDescent="0.2">
      <c r="A9484" s="149" t="s">
        <v>2920</v>
      </c>
      <c r="D9484" s="149" t="s">
        <v>16961</v>
      </c>
      <c r="E9484" s="149">
        <f t="shared" si="148"/>
        <v>64521040</v>
      </c>
      <c r="F9484" s="149" t="s">
        <v>9490</v>
      </c>
      <c r="G9484" s="149" t="s">
        <v>10317</v>
      </c>
      <c r="H9484" s="149" t="s">
        <v>16953</v>
      </c>
      <c r="I9484" s="149" t="s">
        <v>6934</v>
      </c>
    </row>
    <row r="9485" spans="1:9" x14ac:dyDescent="0.2">
      <c r="A9485" s="149" t="s">
        <v>2920</v>
      </c>
      <c r="D9485" s="149" t="s">
        <v>16962</v>
      </c>
      <c r="E9485" s="149">
        <f t="shared" si="148"/>
        <v>64521041</v>
      </c>
      <c r="F9485" s="149" t="s">
        <v>9490</v>
      </c>
      <c r="G9485" s="149" t="s">
        <v>10317</v>
      </c>
      <c r="H9485" s="149" t="s">
        <v>16953</v>
      </c>
      <c r="I9485" s="149" t="s">
        <v>16951</v>
      </c>
    </row>
    <row r="9486" spans="1:9" x14ac:dyDescent="0.2">
      <c r="A9486" s="149" t="s">
        <v>2920</v>
      </c>
      <c r="D9486" s="149" t="s">
        <v>16963</v>
      </c>
      <c r="E9486" s="149">
        <f t="shared" si="148"/>
        <v>64580001</v>
      </c>
      <c r="F9486" s="149" t="s">
        <v>9490</v>
      </c>
      <c r="G9486" s="149" t="s">
        <v>10317</v>
      </c>
      <c r="H9486" s="149" t="s">
        <v>3301</v>
      </c>
      <c r="I9486" s="149" t="s">
        <v>3301</v>
      </c>
    </row>
    <row r="9487" spans="1:9" x14ac:dyDescent="0.2">
      <c r="A9487" s="149" t="s">
        <v>2920</v>
      </c>
      <c r="D9487" s="149" t="s">
        <v>16964</v>
      </c>
      <c r="E9487" s="149">
        <f t="shared" si="148"/>
        <v>64582001</v>
      </c>
      <c r="F9487" s="149" t="s">
        <v>9490</v>
      </c>
      <c r="G9487" s="149" t="s">
        <v>10317</v>
      </c>
      <c r="H9487" s="149" t="s">
        <v>3303</v>
      </c>
      <c r="I9487" s="149" t="s">
        <v>3304</v>
      </c>
    </row>
    <row r="9488" spans="1:9" x14ac:dyDescent="0.2">
      <c r="A9488" s="149" t="s">
        <v>2920</v>
      </c>
      <c r="D9488" s="149" t="s">
        <v>16965</v>
      </c>
      <c r="E9488" s="149">
        <f t="shared" si="148"/>
        <v>64582002</v>
      </c>
      <c r="F9488" s="149" t="s">
        <v>9490</v>
      </c>
      <c r="G9488" s="149" t="s">
        <v>10317</v>
      </c>
      <c r="H9488" s="149" t="s">
        <v>3303</v>
      </c>
      <c r="I9488" s="149" t="s">
        <v>3306</v>
      </c>
    </row>
    <row r="9489" spans="1:9" x14ac:dyDescent="0.2">
      <c r="A9489" s="149" t="s">
        <v>2920</v>
      </c>
      <c r="D9489" s="149" t="s">
        <v>16966</v>
      </c>
      <c r="E9489" s="149">
        <f t="shared" si="148"/>
        <v>64582501</v>
      </c>
      <c r="F9489" s="149" t="s">
        <v>9490</v>
      </c>
      <c r="G9489" s="149" t="s">
        <v>10317</v>
      </c>
      <c r="H9489" s="149" t="s">
        <v>3308</v>
      </c>
      <c r="I9489" s="149" t="s">
        <v>16967</v>
      </c>
    </row>
    <row r="9490" spans="1:9" x14ac:dyDescent="0.2">
      <c r="A9490" s="149" t="s">
        <v>2920</v>
      </c>
      <c r="D9490" s="149" t="s">
        <v>16968</v>
      </c>
      <c r="E9490" s="149">
        <f t="shared" si="148"/>
        <v>64582502</v>
      </c>
      <c r="F9490" s="149" t="s">
        <v>9490</v>
      </c>
      <c r="G9490" s="149" t="s">
        <v>10317</v>
      </c>
      <c r="H9490" s="149" t="s">
        <v>3308</v>
      </c>
      <c r="I9490" s="149" t="s">
        <v>16969</v>
      </c>
    </row>
    <row r="9491" spans="1:9" x14ac:dyDescent="0.2">
      <c r="A9491" s="149" t="s">
        <v>2920</v>
      </c>
      <c r="D9491" s="149" t="s">
        <v>16970</v>
      </c>
      <c r="E9491" s="149">
        <f t="shared" si="148"/>
        <v>64582599</v>
      </c>
      <c r="F9491" s="149" t="s">
        <v>9490</v>
      </c>
      <c r="G9491" s="149" t="s">
        <v>10317</v>
      </c>
      <c r="H9491" s="149" t="s">
        <v>3308</v>
      </c>
      <c r="I9491" s="149" t="s">
        <v>3309</v>
      </c>
    </row>
    <row r="9492" spans="1:9" x14ac:dyDescent="0.2">
      <c r="A9492" s="149" t="s">
        <v>2920</v>
      </c>
      <c r="D9492" s="149" t="s">
        <v>16971</v>
      </c>
      <c r="E9492" s="149">
        <f t="shared" si="148"/>
        <v>64610001</v>
      </c>
      <c r="F9492" s="149" t="s">
        <v>9490</v>
      </c>
      <c r="G9492" s="149" t="s">
        <v>16972</v>
      </c>
      <c r="H9492" s="149" t="s">
        <v>16973</v>
      </c>
      <c r="I9492" s="149" t="s">
        <v>16974</v>
      </c>
    </row>
    <row r="9493" spans="1:9" x14ac:dyDescent="0.2">
      <c r="A9493" s="149" t="s">
        <v>2920</v>
      </c>
      <c r="D9493" s="149" t="s">
        <v>16975</v>
      </c>
      <c r="E9493" s="149">
        <f t="shared" si="148"/>
        <v>64610010</v>
      </c>
      <c r="F9493" s="149" t="s">
        <v>9490</v>
      </c>
      <c r="G9493" s="149" t="s">
        <v>16972</v>
      </c>
      <c r="H9493" s="149" t="s">
        <v>16973</v>
      </c>
      <c r="I9493" s="149" t="s">
        <v>16976</v>
      </c>
    </row>
    <row r="9494" spans="1:9" x14ac:dyDescent="0.2">
      <c r="A9494" s="149" t="s">
        <v>2920</v>
      </c>
      <c r="D9494" s="149" t="s">
        <v>16977</v>
      </c>
      <c r="E9494" s="149">
        <f t="shared" si="148"/>
        <v>64610011</v>
      </c>
      <c r="F9494" s="149" t="s">
        <v>9490</v>
      </c>
      <c r="G9494" s="149" t="s">
        <v>16972</v>
      </c>
      <c r="H9494" s="149" t="s">
        <v>16973</v>
      </c>
      <c r="I9494" s="149" t="s">
        <v>16978</v>
      </c>
    </row>
    <row r="9495" spans="1:9" x14ac:dyDescent="0.2">
      <c r="A9495" s="149" t="s">
        <v>2920</v>
      </c>
      <c r="D9495" s="149" t="s">
        <v>16979</v>
      </c>
      <c r="E9495" s="149">
        <f t="shared" si="148"/>
        <v>64610012</v>
      </c>
      <c r="F9495" s="149" t="s">
        <v>9490</v>
      </c>
      <c r="G9495" s="149" t="s">
        <v>16972</v>
      </c>
      <c r="H9495" s="149" t="s">
        <v>16973</v>
      </c>
      <c r="I9495" s="149" t="s">
        <v>16980</v>
      </c>
    </row>
    <row r="9496" spans="1:9" x14ac:dyDescent="0.2">
      <c r="A9496" s="149" t="s">
        <v>2920</v>
      </c>
      <c r="D9496" s="149" t="s">
        <v>16981</v>
      </c>
      <c r="E9496" s="149">
        <f t="shared" si="148"/>
        <v>64610020</v>
      </c>
      <c r="F9496" s="149" t="s">
        <v>9490</v>
      </c>
      <c r="G9496" s="149" t="s">
        <v>16972</v>
      </c>
      <c r="H9496" s="149" t="s">
        <v>16973</v>
      </c>
      <c r="I9496" s="149" t="s">
        <v>16982</v>
      </c>
    </row>
    <row r="9497" spans="1:9" x14ac:dyDescent="0.2">
      <c r="A9497" s="149" t="s">
        <v>2920</v>
      </c>
      <c r="D9497" s="149" t="s">
        <v>16983</v>
      </c>
      <c r="E9497" s="149">
        <f t="shared" si="148"/>
        <v>64610021</v>
      </c>
      <c r="F9497" s="149" t="s">
        <v>9490</v>
      </c>
      <c r="G9497" s="149" t="s">
        <v>16972</v>
      </c>
      <c r="H9497" s="149" t="s">
        <v>16973</v>
      </c>
      <c r="I9497" s="149" t="s">
        <v>16984</v>
      </c>
    </row>
    <row r="9498" spans="1:9" x14ac:dyDescent="0.2">
      <c r="A9498" s="149" t="s">
        <v>2920</v>
      </c>
      <c r="D9498" s="149" t="s">
        <v>16985</v>
      </c>
      <c r="E9498" s="149">
        <f t="shared" si="148"/>
        <v>64610022</v>
      </c>
      <c r="F9498" s="149" t="s">
        <v>9490</v>
      </c>
      <c r="G9498" s="149" t="s">
        <v>16972</v>
      </c>
      <c r="H9498" s="149" t="s">
        <v>16973</v>
      </c>
      <c r="I9498" s="149" t="s">
        <v>16986</v>
      </c>
    </row>
    <row r="9499" spans="1:9" x14ac:dyDescent="0.2">
      <c r="A9499" s="149" t="s">
        <v>2920</v>
      </c>
      <c r="D9499" s="149" t="s">
        <v>16987</v>
      </c>
      <c r="E9499" s="149">
        <f t="shared" si="148"/>
        <v>64610030</v>
      </c>
      <c r="F9499" s="149" t="s">
        <v>9490</v>
      </c>
      <c r="G9499" s="149" t="s">
        <v>16972</v>
      </c>
      <c r="H9499" s="149" t="s">
        <v>16973</v>
      </c>
      <c r="I9499" s="149" t="s">
        <v>10270</v>
      </c>
    </row>
    <row r="9500" spans="1:9" x14ac:dyDescent="0.2">
      <c r="A9500" s="149" t="s">
        <v>2920</v>
      </c>
      <c r="D9500" s="149" t="s">
        <v>16988</v>
      </c>
      <c r="E9500" s="149">
        <f t="shared" si="148"/>
        <v>64610031</v>
      </c>
      <c r="F9500" s="149" t="s">
        <v>9490</v>
      </c>
      <c r="G9500" s="149" t="s">
        <v>16972</v>
      </c>
      <c r="H9500" s="149" t="s">
        <v>16973</v>
      </c>
      <c r="I9500" s="149" t="s">
        <v>16989</v>
      </c>
    </row>
    <row r="9501" spans="1:9" x14ac:dyDescent="0.2">
      <c r="A9501" s="149" t="s">
        <v>2920</v>
      </c>
      <c r="D9501" s="149" t="s">
        <v>16990</v>
      </c>
      <c r="E9501" s="149">
        <f t="shared" si="148"/>
        <v>64610032</v>
      </c>
      <c r="F9501" s="149" t="s">
        <v>9490</v>
      </c>
      <c r="G9501" s="149" t="s">
        <v>16972</v>
      </c>
      <c r="H9501" s="149" t="s">
        <v>16973</v>
      </c>
      <c r="I9501" s="149" t="s">
        <v>16991</v>
      </c>
    </row>
    <row r="9502" spans="1:9" x14ac:dyDescent="0.2">
      <c r="A9502" s="149" t="s">
        <v>2920</v>
      </c>
      <c r="D9502" s="149" t="s">
        <v>16992</v>
      </c>
      <c r="E9502" s="149">
        <f t="shared" si="148"/>
        <v>64610040</v>
      </c>
      <c r="F9502" s="149" t="s">
        <v>9490</v>
      </c>
      <c r="G9502" s="149" t="s">
        <v>16972</v>
      </c>
      <c r="H9502" s="149" t="s">
        <v>16973</v>
      </c>
      <c r="I9502" s="149" t="s">
        <v>864</v>
      </c>
    </row>
    <row r="9503" spans="1:9" x14ac:dyDescent="0.2">
      <c r="A9503" s="149" t="s">
        <v>2920</v>
      </c>
      <c r="D9503" s="149" t="s">
        <v>16993</v>
      </c>
      <c r="E9503" s="149">
        <f t="shared" si="148"/>
        <v>64610041</v>
      </c>
      <c r="F9503" s="149" t="s">
        <v>9490</v>
      </c>
      <c r="G9503" s="149" t="s">
        <v>16972</v>
      </c>
      <c r="H9503" s="149" t="s">
        <v>16973</v>
      </c>
      <c r="I9503" s="149" t="s">
        <v>16994</v>
      </c>
    </row>
    <row r="9504" spans="1:9" x14ac:dyDescent="0.2">
      <c r="A9504" s="149" t="s">
        <v>2920</v>
      </c>
      <c r="D9504" s="149" t="s">
        <v>16995</v>
      </c>
      <c r="E9504" s="149">
        <f t="shared" si="148"/>
        <v>64610050</v>
      </c>
      <c r="F9504" s="149" t="s">
        <v>9490</v>
      </c>
      <c r="G9504" s="149" t="s">
        <v>16972</v>
      </c>
      <c r="H9504" s="149" t="s">
        <v>16973</v>
      </c>
      <c r="I9504" s="149" t="s">
        <v>6934</v>
      </c>
    </row>
    <row r="9505" spans="1:9" x14ac:dyDescent="0.2">
      <c r="A9505" s="149" t="s">
        <v>2920</v>
      </c>
      <c r="D9505" s="149" t="s">
        <v>16996</v>
      </c>
      <c r="E9505" s="149">
        <f t="shared" si="148"/>
        <v>64610101</v>
      </c>
      <c r="F9505" s="149" t="s">
        <v>9490</v>
      </c>
      <c r="G9505" s="149" t="s">
        <v>16972</v>
      </c>
      <c r="H9505" s="149" t="s">
        <v>11985</v>
      </c>
      <c r="I9505" s="149" t="s">
        <v>11986</v>
      </c>
    </row>
    <row r="9506" spans="1:9" x14ac:dyDescent="0.2">
      <c r="A9506" s="149" t="s">
        <v>2920</v>
      </c>
      <c r="D9506" s="149" t="s">
        <v>11987</v>
      </c>
      <c r="E9506" s="149">
        <f t="shared" si="148"/>
        <v>64610110</v>
      </c>
      <c r="F9506" s="149" t="s">
        <v>9490</v>
      </c>
      <c r="G9506" s="149" t="s">
        <v>16972</v>
      </c>
      <c r="H9506" s="149" t="s">
        <v>11985</v>
      </c>
      <c r="I9506" s="149" t="s">
        <v>16976</v>
      </c>
    </row>
    <row r="9507" spans="1:9" x14ac:dyDescent="0.2">
      <c r="A9507" s="149" t="s">
        <v>2920</v>
      </c>
      <c r="D9507" s="149" t="s">
        <v>11988</v>
      </c>
      <c r="E9507" s="149">
        <f t="shared" si="148"/>
        <v>64610111</v>
      </c>
      <c r="F9507" s="149" t="s">
        <v>9490</v>
      </c>
      <c r="G9507" s="149" t="s">
        <v>16972</v>
      </c>
      <c r="H9507" s="149" t="s">
        <v>11985</v>
      </c>
      <c r="I9507" s="149" t="s">
        <v>16978</v>
      </c>
    </row>
    <row r="9508" spans="1:9" x14ac:dyDescent="0.2">
      <c r="A9508" s="149" t="s">
        <v>2920</v>
      </c>
      <c r="D9508" s="149" t="s">
        <v>11989</v>
      </c>
      <c r="E9508" s="149">
        <f t="shared" si="148"/>
        <v>64610112</v>
      </c>
      <c r="F9508" s="149" t="s">
        <v>9490</v>
      </c>
      <c r="G9508" s="149" t="s">
        <v>16972</v>
      </c>
      <c r="H9508" s="149" t="s">
        <v>11985</v>
      </c>
      <c r="I9508" s="149" t="s">
        <v>16980</v>
      </c>
    </row>
    <row r="9509" spans="1:9" x14ac:dyDescent="0.2">
      <c r="A9509" s="149" t="s">
        <v>2920</v>
      </c>
      <c r="D9509" s="149" t="s">
        <v>11990</v>
      </c>
      <c r="E9509" s="149">
        <f t="shared" si="148"/>
        <v>64610120</v>
      </c>
      <c r="F9509" s="149" t="s">
        <v>9490</v>
      </c>
      <c r="G9509" s="149" t="s">
        <v>16972</v>
      </c>
      <c r="H9509" s="149" t="s">
        <v>11985</v>
      </c>
      <c r="I9509" s="149" t="s">
        <v>16982</v>
      </c>
    </row>
    <row r="9510" spans="1:9" x14ac:dyDescent="0.2">
      <c r="A9510" s="149" t="s">
        <v>2920</v>
      </c>
      <c r="D9510" s="149" t="s">
        <v>11991</v>
      </c>
      <c r="E9510" s="149">
        <f t="shared" si="148"/>
        <v>64610121</v>
      </c>
      <c r="F9510" s="149" t="s">
        <v>9490</v>
      </c>
      <c r="G9510" s="149" t="s">
        <v>16972</v>
      </c>
      <c r="H9510" s="149" t="s">
        <v>11985</v>
      </c>
      <c r="I9510" s="149" t="s">
        <v>16984</v>
      </c>
    </row>
    <row r="9511" spans="1:9" x14ac:dyDescent="0.2">
      <c r="A9511" s="149" t="s">
        <v>2920</v>
      </c>
      <c r="D9511" s="149" t="s">
        <v>11992</v>
      </c>
      <c r="E9511" s="149">
        <f t="shared" si="148"/>
        <v>64610122</v>
      </c>
      <c r="F9511" s="149" t="s">
        <v>9490</v>
      </c>
      <c r="G9511" s="149" t="s">
        <v>16972</v>
      </c>
      <c r="H9511" s="149" t="s">
        <v>11985</v>
      </c>
      <c r="I9511" s="149" t="s">
        <v>16986</v>
      </c>
    </row>
    <row r="9512" spans="1:9" x14ac:dyDescent="0.2">
      <c r="A9512" s="149" t="s">
        <v>2920</v>
      </c>
      <c r="D9512" s="149" t="s">
        <v>11993</v>
      </c>
      <c r="E9512" s="149">
        <f t="shared" si="148"/>
        <v>64610130</v>
      </c>
      <c r="F9512" s="149" t="s">
        <v>9490</v>
      </c>
      <c r="G9512" s="149" t="s">
        <v>16972</v>
      </c>
      <c r="H9512" s="149" t="s">
        <v>11985</v>
      </c>
      <c r="I9512" s="149" t="s">
        <v>10270</v>
      </c>
    </row>
    <row r="9513" spans="1:9" x14ac:dyDescent="0.2">
      <c r="A9513" s="149" t="s">
        <v>2920</v>
      </c>
      <c r="D9513" s="149" t="s">
        <v>11994</v>
      </c>
      <c r="E9513" s="149">
        <f t="shared" si="148"/>
        <v>64610131</v>
      </c>
      <c r="F9513" s="149" t="s">
        <v>9490</v>
      </c>
      <c r="G9513" s="149" t="s">
        <v>16972</v>
      </c>
      <c r="H9513" s="149" t="s">
        <v>11985</v>
      </c>
      <c r="I9513" s="149" t="s">
        <v>16989</v>
      </c>
    </row>
    <row r="9514" spans="1:9" x14ac:dyDescent="0.2">
      <c r="A9514" s="149" t="s">
        <v>2920</v>
      </c>
      <c r="D9514" s="149" t="s">
        <v>11995</v>
      </c>
      <c r="E9514" s="149">
        <f t="shared" si="148"/>
        <v>64610132</v>
      </c>
      <c r="F9514" s="149" t="s">
        <v>9490</v>
      </c>
      <c r="G9514" s="149" t="s">
        <v>16972</v>
      </c>
      <c r="H9514" s="149" t="s">
        <v>11985</v>
      </c>
      <c r="I9514" s="149" t="s">
        <v>16991</v>
      </c>
    </row>
    <row r="9515" spans="1:9" x14ac:dyDescent="0.2">
      <c r="A9515" s="149" t="s">
        <v>2920</v>
      </c>
      <c r="D9515" s="149" t="s">
        <v>11996</v>
      </c>
      <c r="E9515" s="149">
        <f t="shared" si="148"/>
        <v>64610140</v>
      </c>
      <c r="F9515" s="149" t="s">
        <v>9490</v>
      </c>
      <c r="G9515" s="149" t="s">
        <v>16972</v>
      </c>
      <c r="H9515" s="149" t="s">
        <v>11985</v>
      </c>
      <c r="I9515" s="149" t="s">
        <v>864</v>
      </c>
    </row>
    <row r="9516" spans="1:9" x14ac:dyDescent="0.2">
      <c r="A9516" s="149" t="s">
        <v>2920</v>
      </c>
      <c r="D9516" s="149" t="s">
        <v>11997</v>
      </c>
      <c r="E9516" s="149">
        <f t="shared" si="148"/>
        <v>64610141</v>
      </c>
      <c r="F9516" s="149" t="s">
        <v>9490</v>
      </c>
      <c r="G9516" s="149" t="s">
        <v>16972</v>
      </c>
      <c r="H9516" s="149" t="s">
        <v>11985</v>
      </c>
      <c r="I9516" s="149" t="s">
        <v>16994</v>
      </c>
    </row>
    <row r="9517" spans="1:9" x14ac:dyDescent="0.2">
      <c r="A9517" s="149" t="s">
        <v>2920</v>
      </c>
      <c r="D9517" s="149" t="s">
        <v>11998</v>
      </c>
      <c r="E9517" s="149">
        <f t="shared" si="148"/>
        <v>64610142</v>
      </c>
      <c r="F9517" s="149" t="s">
        <v>9490</v>
      </c>
      <c r="G9517" s="149" t="s">
        <v>16972</v>
      </c>
      <c r="H9517" s="149" t="s">
        <v>11985</v>
      </c>
      <c r="I9517" s="149" t="s">
        <v>11999</v>
      </c>
    </row>
    <row r="9518" spans="1:9" x14ac:dyDescent="0.2">
      <c r="A9518" s="149" t="s">
        <v>2920</v>
      </c>
      <c r="D9518" s="149" t="s">
        <v>12000</v>
      </c>
      <c r="E9518" s="149">
        <f t="shared" si="148"/>
        <v>64610143</v>
      </c>
      <c r="F9518" s="149" t="s">
        <v>9490</v>
      </c>
      <c r="G9518" s="149" t="s">
        <v>16972</v>
      </c>
      <c r="H9518" s="149" t="s">
        <v>11985</v>
      </c>
      <c r="I9518" s="149" t="s">
        <v>12001</v>
      </c>
    </row>
    <row r="9519" spans="1:9" x14ac:dyDescent="0.2">
      <c r="A9519" s="149" t="s">
        <v>2920</v>
      </c>
      <c r="D9519" s="149" t="s">
        <v>12002</v>
      </c>
      <c r="E9519" s="149">
        <f t="shared" si="148"/>
        <v>64610150</v>
      </c>
      <c r="F9519" s="149" t="s">
        <v>9490</v>
      </c>
      <c r="G9519" s="149" t="s">
        <v>16972</v>
      </c>
      <c r="H9519" s="149" t="s">
        <v>11985</v>
      </c>
      <c r="I9519" s="149" t="s">
        <v>6934</v>
      </c>
    </row>
    <row r="9520" spans="1:9" x14ac:dyDescent="0.2">
      <c r="A9520" s="149" t="s">
        <v>2920</v>
      </c>
      <c r="D9520" s="149" t="s">
        <v>12003</v>
      </c>
      <c r="E9520" s="149">
        <f t="shared" si="148"/>
        <v>64610201</v>
      </c>
      <c r="F9520" s="149" t="s">
        <v>9490</v>
      </c>
      <c r="G9520" s="149" t="s">
        <v>16972</v>
      </c>
      <c r="H9520" s="149" t="s">
        <v>12004</v>
      </c>
      <c r="I9520" s="149" t="s">
        <v>12005</v>
      </c>
    </row>
    <row r="9521" spans="1:9" x14ac:dyDescent="0.2">
      <c r="A9521" s="149" t="s">
        <v>2920</v>
      </c>
      <c r="D9521" s="149" t="s">
        <v>12006</v>
      </c>
      <c r="E9521" s="149">
        <f t="shared" si="148"/>
        <v>64610210</v>
      </c>
      <c r="F9521" s="149" t="s">
        <v>9490</v>
      </c>
      <c r="G9521" s="149" t="s">
        <v>16972</v>
      </c>
      <c r="H9521" s="149" t="s">
        <v>12004</v>
      </c>
      <c r="I9521" s="149" t="s">
        <v>16976</v>
      </c>
    </row>
    <row r="9522" spans="1:9" x14ac:dyDescent="0.2">
      <c r="A9522" s="149" t="s">
        <v>2920</v>
      </c>
      <c r="D9522" s="149" t="s">
        <v>12007</v>
      </c>
      <c r="E9522" s="149">
        <f t="shared" si="148"/>
        <v>64610211</v>
      </c>
      <c r="F9522" s="149" t="s">
        <v>9490</v>
      </c>
      <c r="G9522" s="149" t="s">
        <v>16972</v>
      </c>
      <c r="H9522" s="149" t="s">
        <v>12004</v>
      </c>
      <c r="I9522" s="149" t="s">
        <v>16978</v>
      </c>
    </row>
    <row r="9523" spans="1:9" x14ac:dyDescent="0.2">
      <c r="A9523" s="149" t="s">
        <v>2920</v>
      </c>
      <c r="D9523" s="149" t="s">
        <v>12008</v>
      </c>
      <c r="E9523" s="149">
        <f t="shared" si="148"/>
        <v>64610212</v>
      </c>
      <c r="F9523" s="149" t="s">
        <v>9490</v>
      </c>
      <c r="G9523" s="149" t="s">
        <v>16972</v>
      </c>
      <c r="H9523" s="149" t="s">
        <v>12004</v>
      </c>
      <c r="I9523" s="149" t="s">
        <v>16980</v>
      </c>
    </row>
    <row r="9524" spans="1:9" x14ac:dyDescent="0.2">
      <c r="A9524" s="149" t="s">
        <v>2920</v>
      </c>
      <c r="D9524" s="149" t="s">
        <v>12009</v>
      </c>
      <c r="E9524" s="149">
        <f t="shared" si="148"/>
        <v>64610220</v>
      </c>
      <c r="F9524" s="149" t="s">
        <v>9490</v>
      </c>
      <c r="G9524" s="149" t="s">
        <v>16972</v>
      </c>
      <c r="H9524" s="149" t="s">
        <v>12004</v>
      </c>
      <c r="I9524" s="149" t="s">
        <v>16982</v>
      </c>
    </row>
    <row r="9525" spans="1:9" x14ac:dyDescent="0.2">
      <c r="A9525" s="149" t="s">
        <v>2920</v>
      </c>
      <c r="D9525" s="149" t="s">
        <v>12010</v>
      </c>
      <c r="E9525" s="149">
        <f t="shared" si="148"/>
        <v>64610221</v>
      </c>
      <c r="F9525" s="149" t="s">
        <v>9490</v>
      </c>
      <c r="G9525" s="149" t="s">
        <v>16972</v>
      </c>
      <c r="H9525" s="149" t="s">
        <v>12004</v>
      </c>
      <c r="I9525" s="149" t="s">
        <v>16984</v>
      </c>
    </row>
    <row r="9526" spans="1:9" x14ac:dyDescent="0.2">
      <c r="A9526" s="149" t="s">
        <v>2920</v>
      </c>
      <c r="D9526" s="149" t="s">
        <v>12011</v>
      </c>
      <c r="E9526" s="149">
        <f t="shared" si="148"/>
        <v>64610222</v>
      </c>
      <c r="F9526" s="149" t="s">
        <v>9490</v>
      </c>
      <c r="G9526" s="149" t="s">
        <v>16972</v>
      </c>
      <c r="H9526" s="149" t="s">
        <v>12004</v>
      </c>
      <c r="I9526" s="149" t="s">
        <v>16986</v>
      </c>
    </row>
    <row r="9527" spans="1:9" x14ac:dyDescent="0.2">
      <c r="A9527" s="149" t="s">
        <v>2920</v>
      </c>
      <c r="D9527" s="149" t="s">
        <v>12012</v>
      </c>
      <c r="E9527" s="149">
        <f t="shared" si="148"/>
        <v>64610230</v>
      </c>
      <c r="F9527" s="149" t="s">
        <v>9490</v>
      </c>
      <c r="G9527" s="149" t="s">
        <v>16972</v>
      </c>
      <c r="H9527" s="149" t="s">
        <v>12004</v>
      </c>
      <c r="I9527" s="149" t="s">
        <v>10270</v>
      </c>
    </row>
    <row r="9528" spans="1:9" x14ac:dyDescent="0.2">
      <c r="A9528" s="149" t="s">
        <v>2920</v>
      </c>
      <c r="D9528" s="149" t="s">
        <v>12013</v>
      </c>
      <c r="E9528" s="149">
        <f t="shared" si="148"/>
        <v>64610231</v>
      </c>
      <c r="F9528" s="149" t="s">
        <v>9490</v>
      </c>
      <c r="G9528" s="149" t="s">
        <v>16972</v>
      </c>
      <c r="H9528" s="149" t="s">
        <v>12004</v>
      </c>
      <c r="I9528" s="149" t="s">
        <v>16989</v>
      </c>
    </row>
    <row r="9529" spans="1:9" x14ac:dyDescent="0.2">
      <c r="A9529" s="149" t="s">
        <v>2920</v>
      </c>
      <c r="D9529" s="149" t="s">
        <v>12014</v>
      </c>
      <c r="E9529" s="149">
        <f t="shared" si="148"/>
        <v>64610232</v>
      </c>
      <c r="F9529" s="149" t="s">
        <v>9490</v>
      </c>
      <c r="G9529" s="149" t="s">
        <v>16972</v>
      </c>
      <c r="H9529" s="149" t="s">
        <v>12004</v>
      </c>
      <c r="I9529" s="149" t="s">
        <v>16991</v>
      </c>
    </row>
    <row r="9530" spans="1:9" x14ac:dyDescent="0.2">
      <c r="A9530" s="149" t="s">
        <v>2920</v>
      </c>
      <c r="D9530" s="149" t="s">
        <v>12015</v>
      </c>
      <c r="E9530" s="149">
        <f t="shared" si="148"/>
        <v>64610240</v>
      </c>
      <c r="F9530" s="149" t="s">
        <v>9490</v>
      </c>
      <c r="G9530" s="149" t="s">
        <v>16972</v>
      </c>
      <c r="H9530" s="149" t="s">
        <v>12004</v>
      </c>
      <c r="I9530" s="149" t="s">
        <v>864</v>
      </c>
    </row>
    <row r="9531" spans="1:9" x14ac:dyDescent="0.2">
      <c r="A9531" s="149" t="s">
        <v>2920</v>
      </c>
      <c r="D9531" s="149" t="s">
        <v>12016</v>
      </c>
      <c r="E9531" s="149">
        <f t="shared" si="148"/>
        <v>64610241</v>
      </c>
      <c r="F9531" s="149" t="s">
        <v>9490</v>
      </c>
      <c r="G9531" s="149" t="s">
        <v>16972</v>
      </c>
      <c r="H9531" s="149" t="s">
        <v>12004</v>
      </c>
      <c r="I9531" s="149" t="s">
        <v>16994</v>
      </c>
    </row>
    <row r="9532" spans="1:9" x14ac:dyDescent="0.2">
      <c r="A9532" s="149" t="s">
        <v>2920</v>
      </c>
      <c r="D9532" s="149" t="s">
        <v>12017</v>
      </c>
      <c r="E9532" s="149">
        <f t="shared" si="148"/>
        <v>64610242</v>
      </c>
      <c r="F9532" s="149" t="s">
        <v>9490</v>
      </c>
      <c r="G9532" s="149" t="s">
        <v>16972</v>
      </c>
      <c r="H9532" s="149" t="s">
        <v>12004</v>
      </c>
      <c r="I9532" s="149" t="s">
        <v>12001</v>
      </c>
    </row>
    <row r="9533" spans="1:9" x14ac:dyDescent="0.2">
      <c r="A9533" s="149" t="s">
        <v>2920</v>
      </c>
      <c r="D9533" s="149" t="s">
        <v>12018</v>
      </c>
      <c r="E9533" s="149">
        <f t="shared" si="148"/>
        <v>64610250</v>
      </c>
      <c r="F9533" s="149" t="s">
        <v>9490</v>
      </c>
      <c r="G9533" s="149" t="s">
        <v>16972</v>
      </c>
      <c r="H9533" s="149" t="s">
        <v>12004</v>
      </c>
      <c r="I9533" s="149" t="s">
        <v>6934</v>
      </c>
    </row>
    <row r="9534" spans="1:9" x14ac:dyDescent="0.2">
      <c r="A9534" s="149" t="s">
        <v>2920</v>
      </c>
      <c r="D9534" s="149" t="s">
        <v>12019</v>
      </c>
      <c r="E9534" s="149">
        <f t="shared" si="148"/>
        <v>64610301</v>
      </c>
      <c r="F9534" s="149" t="s">
        <v>9490</v>
      </c>
      <c r="G9534" s="149" t="s">
        <v>16972</v>
      </c>
      <c r="H9534" s="149" t="s">
        <v>12020</v>
      </c>
      <c r="I9534" s="149" t="s">
        <v>12021</v>
      </c>
    </row>
    <row r="9535" spans="1:9" x14ac:dyDescent="0.2">
      <c r="A9535" s="149" t="s">
        <v>2920</v>
      </c>
      <c r="D9535" s="149" t="s">
        <v>12022</v>
      </c>
      <c r="E9535" s="149">
        <f t="shared" si="148"/>
        <v>64610310</v>
      </c>
      <c r="F9535" s="149" t="s">
        <v>9490</v>
      </c>
      <c r="G9535" s="149" t="s">
        <v>16972</v>
      </c>
      <c r="H9535" s="149" t="s">
        <v>12020</v>
      </c>
      <c r="I9535" s="149" t="s">
        <v>16976</v>
      </c>
    </row>
    <row r="9536" spans="1:9" x14ac:dyDescent="0.2">
      <c r="A9536" s="149" t="s">
        <v>2920</v>
      </c>
      <c r="D9536" s="149" t="s">
        <v>15973</v>
      </c>
      <c r="E9536" s="149">
        <f t="shared" si="148"/>
        <v>64610311</v>
      </c>
      <c r="F9536" s="149" t="s">
        <v>9490</v>
      </c>
      <c r="G9536" s="149" t="s">
        <v>16972</v>
      </c>
      <c r="H9536" s="149" t="s">
        <v>12020</v>
      </c>
      <c r="I9536" s="149" t="s">
        <v>16978</v>
      </c>
    </row>
    <row r="9537" spans="1:9" x14ac:dyDescent="0.2">
      <c r="A9537" s="149" t="s">
        <v>2920</v>
      </c>
      <c r="D9537" s="149" t="s">
        <v>15974</v>
      </c>
      <c r="E9537" s="149">
        <f t="shared" si="148"/>
        <v>64610312</v>
      </c>
      <c r="F9537" s="149" t="s">
        <v>9490</v>
      </c>
      <c r="G9537" s="149" t="s">
        <v>16972</v>
      </c>
      <c r="H9537" s="149" t="s">
        <v>12020</v>
      </c>
      <c r="I9537" s="149" t="s">
        <v>16980</v>
      </c>
    </row>
    <row r="9538" spans="1:9" x14ac:dyDescent="0.2">
      <c r="A9538" s="149" t="s">
        <v>2920</v>
      </c>
      <c r="D9538" s="149" t="s">
        <v>15975</v>
      </c>
      <c r="E9538" s="149">
        <f t="shared" ref="E9538:E9601" si="149">VALUE(D9538)</f>
        <v>64610320</v>
      </c>
      <c r="F9538" s="149" t="s">
        <v>9490</v>
      </c>
      <c r="G9538" s="149" t="s">
        <v>16972</v>
      </c>
      <c r="H9538" s="149" t="s">
        <v>12020</v>
      </c>
      <c r="I9538" s="149" t="s">
        <v>16982</v>
      </c>
    </row>
    <row r="9539" spans="1:9" x14ac:dyDescent="0.2">
      <c r="A9539" s="149" t="s">
        <v>2920</v>
      </c>
      <c r="D9539" s="149" t="s">
        <v>15976</v>
      </c>
      <c r="E9539" s="149">
        <f t="shared" si="149"/>
        <v>64610321</v>
      </c>
      <c r="F9539" s="149" t="s">
        <v>9490</v>
      </c>
      <c r="G9539" s="149" t="s">
        <v>16972</v>
      </c>
      <c r="H9539" s="149" t="s">
        <v>12020</v>
      </c>
      <c r="I9539" s="149" t="s">
        <v>16984</v>
      </c>
    </row>
    <row r="9540" spans="1:9" x14ac:dyDescent="0.2">
      <c r="A9540" s="149" t="s">
        <v>2920</v>
      </c>
      <c r="D9540" s="149" t="s">
        <v>15977</v>
      </c>
      <c r="E9540" s="149">
        <f t="shared" si="149"/>
        <v>64610322</v>
      </c>
      <c r="F9540" s="149" t="s">
        <v>9490</v>
      </c>
      <c r="G9540" s="149" t="s">
        <v>16972</v>
      </c>
      <c r="H9540" s="149" t="s">
        <v>12020</v>
      </c>
      <c r="I9540" s="149" t="s">
        <v>16986</v>
      </c>
    </row>
    <row r="9541" spans="1:9" x14ac:dyDescent="0.2">
      <c r="A9541" s="149" t="s">
        <v>2920</v>
      </c>
      <c r="D9541" s="149" t="s">
        <v>15978</v>
      </c>
      <c r="E9541" s="149">
        <f t="shared" si="149"/>
        <v>64610330</v>
      </c>
      <c r="F9541" s="149" t="s">
        <v>9490</v>
      </c>
      <c r="G9541" s="149" t="s">
        <v>16972</v>
      </c>
      <c r="H9541" s="149" t="s">
        <v>12020</v>
      </c>
      <c r="I9541" s="149" t="s">
        <v>10270</v>
      </c>
    </row>
    <row r="9542" spans="1:9" x14ac:dyDescent="0.2">
      <c r="A9542" s="149" t="s">
        <v>2920</v>
      </c>
      <c r="D9542" s="149" t="s">
        <v>15979</v>
      </c>
      <c r="E9542" s="149">
        <f t="shared" si="149"/>
        <v>64610331</v>
      </c>
      <c r="F9542" s="149" t="s">
        <v>9490</v>
      </c>
      <c r="G9542" s="149" t="s">
        <v>16972</v>
      </c>
      <c r="H9542" s="149" t="s">
        <v>12020</v>
      </c>
      <c r="I9542" s="149" t="s">
        <v>16989</v>
      </c>
    </row>
    <row r="9543" spans="1:9" x14ac:dyDescent="0.2">
      <c r="A9543" s="149" t="s">
        <v>2920</v>
      </c>
      <c r="D9543" s="149" t="s">
        <v>15980</v>
      </c>
      <c r="E9543" s="149">
        <f t="shared" si="149"/>
        <v>64610332</v>
      </c>
      <c r="F9543" s="149" t="s">
        <v>9490</v>
      </c>
      <c r="G9543" s="149" t="s">
        <v>16972</v>
      </c>
      <c r="H9543" s="149" t="s">
        <v>12020</v>
      </c>
      <c r="I9543" s="149" t="s">
        <v>16991</v>
      </c>
    </row>
    <row r="9544" spans="1:9" x14ac:dyDescent="0.2">
      <c r="A9544" s="149" t="s">
        <v>2920</v>
      </c>
      <c r="D9544" s="149" t="s">
        <v>15981</v>
      </c>
      <c r="E9544" s="149">
        <f t="shared" si="149"/>
        <v>64610340</v>
      </c>
      <c r="F9544" s="149" t="s">
        <v>9490</v>
      </c>
      <c r="G9544" s="149" t="s">
        <v>16972</v>
      </c>
      <c r="H9544" s="149" t="s">
        <v>12020</v>
      </c>
      <c r="I9544" s="149" t="s">
        <v>864</v>
      </c>
    </row>
    <row r="9545" spans="1:9" x14ac:dyDescent="0.2">
      <c r="A9545" s="149" t="s">
        <v>2920</v>
      </c>
      <c r="D9545" s="149" t="s">
        <v>15982</v>
      </c>
      <c r="E9545" s="149">
        <f t="shared" si="149"/>
        <v>64610350</v>
      </c>
      <c r="F9545" s="149" t="s">
        <v>9490</v>
      </c>
      <c r="G9545" s="149" t="s">
        <v>16972</v>
      </c>
      <c r="H9545" s="149" t="s">
        <v>12020</v>
      </c>
      <c r="I9545" s="149" t="s">
        <v>6934</v>
      </c>
    </row>
    <row r="9546" spans="1:9" x14ac:dyDescent="0.2">
      <c r="A9546" s="149" t="s">
        <v>2920</v>
      </c>
      <c r="D9546" s="149" t="s">
        <v>15983</v>
      </c>
      <c r="E9546" s="149">
        <f t="shared" si="149"/>
        <v>64615001</v>
      </c>
      <c r="F9546" s="149" t="s">
        <v>9490</v>
      </c>
      <c r="G9546" s="149" t="s">
        <v>16972</v>
      </c>
      <c r="H9546" s="149" t="s">
        <v>13551</v>
      </c>
      <c r="I9546" s="149" t="s">
        <v>13552</v>
      </c>
    </row>
    <row r="9547" spans="1:9" x14ac:dyDescent="0.2">
      <c r="A9547" s="149" t="s">
        <v>2920</v>
      </c>
      <c r="D9547" s="149" t="s">
        <v>13553</v>
      </c>
      <c r="E9547" s="149">
        <f t="shared" si="149"/>
        <v>64615010</v>
      </c>
      <c r="F9547" s="149" t="s">
        <v>9490</v>
      </c>
      <c r="G9547" s="149" t="s">
        <v>16972</v>
      </c>
      <c r="H9547" s="149" t="s">
        <v>13551</v>
      </c>
      <c r="I9547" s="149" t="s">
        <v>16982</v>
      </c>
    </row>
    <row r="9548" spans="1:9" x14ac:dyDescent="0.2">
      <c r="A9548" s="149" t="s">
        <v>2920</v>
      </c>
      <c r="D9548" s="149" t="s">
        <v>13554</v>
      </c>
      <c r="E9548" s="149">
        <f t="shared" si="149"/>
        <v>64615011</v>
      </c>
      <c r="F9548" s="149" t="s">
        <v>9490</v>
      </c>
      <c r="G9548" s="149" t="s">
        <v>16972</v>
      </c>
      <c r="H9548" s="149" t="s">
        <v>13551</v>
      </c>
      <c r="I9548" s="149" t="s">
        <v>13555</v>
      </c>
    </row>
    <row r="9549" spans="1:9" x14ac:dyDescent="0.2">
      <c r="A9549" s="149" t="s">
        <v>2920</v>
      </c>
      <c r="D9549" s="149" t="s">
        <v>13556</v>
      </c>
      <c r="E9549" s="149">
        <f t="shared" si="149"/>
        <v>64615012</v>
      </c>
      <c r="F9549" s="149" t="s">
        <v>9490</v>
      </c>
      <c r="G9549" s="149" t="s">
        <v>16972</v>
      </c>
      <c r="H9549" s="149" t="s">
        <v>13551</v>
      </c>
      <c r="I9549" s="149" t="s">
        <v>13557</v>
      </c>
    </row>
    <row r="9550" spans="1:9" x14ac:dyDescent="0.2">
      <c r="A9550" s="149" t="s">
        <v>2920</v>
      </c>
      <c r="D9550" s="149" t="s">
        <v>13558</v>
      </c>
      <c r="E9550" s="149">
        <f t="shared" si="149"/>
        <v>64615020</v>
      </c>
      <c r="F9550" s="149" t="s">
        <v>9490</v>
      </c>
      <c r="G9550" s="149" t="s">
        <v>16972</v>
      </c>
      <c r="H9550" s="149" t="s">
        <v>13551</v>
      </c>
      <c r="I9550" s="149" t="s">
        <v>10270</v>
      </c>
    </row>
    <row r="9551" spans="1:9" x14ac:dyDescent="0.2">
      <c r="A9551" s="149" t="s">
        <v>2920</v>
      </c>
      <c r="D9551" s="149" t="s">
        <v>13559</v>
      </c>
      <c r="E9551" s="149">
        <f t="shared" si="149"/>
        <v>64615021</v>
      </c>
      <c r="F9551" s="149" t="s">
        <v>9490</v>
      </c>
      <c r="G9551" s="149" t="s">
        <v>16972</v>
      </c>
      <c r="H9551" s="149" t="s">
        <v>13551</v>
      </c>
      <c r="I9551" s="149" t="s">
        <v>13560</v>
      </c>
    </row>
    <row r="9552" spans="1:9" x14ac:dyDescent="0.2">
      <c r="A9552" s="149" t="s">
        <v>2920</v>
      </c>
      <c r="D9552" s="149" t="s">
        <v>13561</v>
      </c>
      <c r="E9552" s="149">
        <f t="shared" si="149"/>
        <v>64615022</v>
      </c>
      <c r="F9552" s="149" t="s">
        <v>9490</v>
      </c>
      <c r="G9552" s="149" t="s">
        <v>16972</v>
      </c>
      <c r="H9552" s="149" t="s">
        <v>13551</v>
      </c>
      <c r="I9552" s="149" t="s">
        <v>13562</v>
      </c>
    </row>
    <row r="9553" spans="1:9" x14ac:dyDescent="0.2">
      <c r="A9553" s="149" t="s">
        <v>2920</v>
      </c>
      <c r="D9553" s="149" t="s">
        <v>13563</v>
      </c>
      <c r="E9553" s="149">
        <f t="shared" si="149"/>
        <v>64615023</v>
      </c>
      <c r="F9553" s="149" t="s">
        <v>9490</v>
      </c>
      <c r="G9553" s="149" t="s">
        <v>16972</v>
      </c>
      <c r="H9553" s="149" t="s">
        <v>13551</v>
      </c>
      <c r="I9553" s="149" t="s">
        <v>13564</v>
      </c>
    </row>
    <row r="9554" spans="1:9" x14ac:dyDescent="0.2">
      <c r="A9554" s="149" t="s">
        <v>2920</v>
      </c>
      <c r="D9554" s="149" t="s">
        <v>13565</v>
      </c>
      <c r="E9554" s="149">
        <f t="shared" si="149"/>
        <v>64615030</v>
      </c>
      <c r="F9554" s="149" t="s">
        <v>9490</v>
      </c>
      <c r="G9554" s="149" t="s">
        <v>16972</v>
      </c>
      <c r="H9554" s="149" t="s">
        <v>13551</v>
      </c>
      <c r="I9554" s="149" t="s">
        <v>6934</v>
      </c>
    </row>
    <row r="9555" spans="1:9" x14ac:dyDescent="0.2">
      <c r="A9555" s="149" t="s">
        <v>2920</v>
      </c>
      <c r="D9555" s="149" t="s">
        <v>13566</v>
      </c>
      <c r="E9555" s="149">
        <f t="shared" si="149"/>
        <v>64620001</v>
      </c>
      <c r="F9555" s="149" t="s">
        <v>9490</v>
      </c>
      <c r="G9555" s="149" t="s">
        <v>16972</v>
      </c>
      <c r="H9555" s="149" t="s">
        <v>13567</v>
      </c>
      <c r="I9555" s="149" t="s">
        <v>13568</v>
      </c>
    </row>
    <row r="9556" spans="1:9" x14ac:dyDescent="0.2">
      <c r="A9556" s="149" t="s">
        <v>2920</v>
      </c>
      <c r="D9556" s="149" t="s">
        <v>13569</v>
      </c>
      <c r="E9556" s="149">
        <f t="shared" si="149"/>
        <v>64620011</v>
      </c>
      <c r="F9556" s="149" t="s">
        <v>9490</v>
      </c>
      <c r="G9556" s="149" t="s">
        <v>16972</v>
      </c>
      <c r="H9556" s="149" t="s">
        <v>13567</v>
      </c>
      <c r="I9556" s="149" t="s">
        <v>16976</v>
      </c>
    </row>
    <row r="9557" spans="1:9" x14ac:dyDescent="0.2">
      <c r="A9557" s="149" t="s">
        <v>2920</v>
      </c>
      <c r="D9557" s="149" t="s">
        <v>13570</v>
      </c>
      <c r="E9557" s="149">
        <f t="shared" si="149"/>
        <v>64620012</v>
      </c>
      <c r="F9557" s="149" t="s">
        <v>9490</v>
      </c>
      <c r="G9557" s="149" t="s">
        <v>16972</v>
      </c>
      <c r="H9557" s="149" t="s">
        <v>13567</v>
      </c>
      <c r="I9557" s="149" t="s">
        <v>13571</v>
      </c>
    </row>
    <row r="9558" spans="1:9" x14ac:dyDescent="0.2">
      <c r="A9558" s="149" t="s">
        <v>2920</v>
      </c>
      <c r="D9558" s="149" t="s">
        <v>13572</v>
      </c>
      <c r="E9558" s="149">
        <f t="shared" si="149"/>
        <v>64620013</v>
      </c>
      <c r="F9558" s="149" t="s">
        <v>9490</v>
      </c>
      <c r="G9558" s="149" t="s">
        <v>16972</v>
      </c>
      <c r="H9558" s="149" t="s">
        <v>13567</v>
      </c>
      <c r="I9558" s="149" t="s">
        <v>10881</v>
      </c>
    </row>
    <row r="9559" spans="1:9" x14ac:dyDescent="0.2">
      <c r="A9559" s="149" t="s">
        <v>2920</v>
      </c>
      <c r="D9559" s="149" t="s">
        <v>10882</v>
      </c>
      <c r="E9559" s="149">
        <f t="shared" si="149"/>
        <v>64620015</v>
      </c>
      <c r="F9559" s="149" t="s">
        <v>9490</v>
      </c>
      <c r="G9559" s="149" t="s">
        <v>16972</v>
      </c>
      <c r="H9559" s="149" t="s">
        <v>13567</v>
      </c>
      <c r="I9559" s="149" t="s">
        <v>10883</v>
      </c>
    </row>
    <row r="9560" spans="1:9" x14ac:dyDescent="0.2">
      <c r="A9560" s="149" t="s">
        <v>2920</v>
      </c>
      <c r="D9560" s="149" t="s">
        <v>10884</v>
      </c>
      <c r="E9560" s="149">
        <f t="shared" si="149"/>
        <v>64620016</v>
      </c>
      <c r="F9560" s="149" t="s">
        <v>9490</v>
      </c>
      <c r="G9560" s="149" t="s">
        <v>16972</v>
      </c>
      <c r="H9560" s="149" t="s">
        <v>13567</v>
      </c>
      <c r="I9560" s="149" t="s">
        <v>10885</v>
      </c>
    </row>
    <row r="9561" spans="1:9" x14ac:dyDescent="0.2">
      <c r="A9561" s="149" t="s">
        <v>2920</v>
      </c>
      <c r="D9561" s="149" t="s">
        <v>10886</v>
      </c>
      <c r="E9561" s="149">
        <f t="shared" si="149"/>
        <v>64620017</v>
      </c>
      <c r="F9561" s="149" t="s">
        <v>9490</v>
      </c>
      <c r="G9561" s="149" t="s">
        <v>16972</v>
      </c>
      <c r="H9561" s="149" t="s">
        <v>13567</v>
      </c>
      <c r="I9561" s="149" t="s">
        <v>10887</v>
      </c>
    </row>
    <row r="9562" spans="1:9" x14ac:dyDescent="0.2">
      <c r="A9562" s="149" t="s">
        <v>2920</v>
      </c>
      <c r="D9562" s="149" t="s">
        <v>10888</v>
      </c>
      <c r="E9562" s="149">
        <f t="shared" si="149"/>
        <v>64620018</v>
      </c>
      <c r="F9562" s="149" t="s">
        <v>9490</v>
      </c>
      <c r="G9562" s="149" t="s">
        <v>16972</v>
      </c>
      <c r="H9562" s="149" t="s">
        <v>13567</v>
      </c>
      <c r="I9562" s="149" t="s">
        <v>10889</v>
      </c>
    </row>
    <row r="9563" spans="1:9" x14ac:dyDescent="0.2">
      <c r="A9563" s="149" t="s">
        <v>2920</v>
      </c>
      <c r="D9563" s="149" t="s">
        <v>10890</v>
      </c>
      <c r="E9563" s="149">
        <f t="shared" si="149"/>
        <v>64620020</v>
      </c>
      <c r="F9563" s="149" t="s">
        <v>9490</v>
      </c>
      <c r="G9563" s="149" t="s">
        <v>16972</v>
      </c>
      <c r="H9563" s="149" t="s">
        <v>13567</v>
      </c>
      <c r="I9563" s="149" t="s">
        <v>864</v>
      </c>
    </row>
    <row r="9564" spans="1:9" x14ac:dyDescent="0.2">
      <c r="A9564" s="149" t="s">
        <v>2920</v>
      </c>
      <c r="D9564" s="149" t="s">
        <v>10891</v>
      </c>
      <c r="E9564" s="149">
        <f t="shared" si="149"/>
        <v>64620021</v>
      </c>
      <c r="F9564" s="149" t="s">
        <v>9490</v>
      </c>
      <c r="G9564" s="149" t="s">
        <v>16972</v>
      </c>
      <c r="H9564" s="149" t="s">
        <v>13567</v>
      </c>
      <c r="I9564" s="149" t="s">
        <v>10892</v>
      </c>
    </row>
    <row r="9565" spans="1:9" x14ac:dyDescent="0.2">
      <c r="A9565" s="149" t="s">
        <v>2920</v>
      </c>
      <c r="D9565" s="149" t="s">
        <v>10893</v>
      </c>
      <c r="E9565" s="149">
        <f t="shared" si="149"/>
        <v>64620022</v>
      </c>
      <c r="F9565" s="149" t="s">
        <v>9490</v>
      </c>
      <c r="G9565" s="149" t="s">
        <v>16972</v>
      </c>
      <c r="H9565" s="149" t="s">
        <v>13567</v>
      </c>
      <c r="I9565" s="149" t="s">
        <v>12001</v>
      </c>
    </row>
    <row r="9566" spans="1:9" x14ac:dyDescent="0.2">
      <c r="A9566" s="149" t="s">
        <v>2920</v>
      </c>
      <c r="D9566" s="149" t="s">
        <v>10894</v>
      </c>
      <c r="E9566" s="149">
        <f t="shared" si="149"/>
        <v>64620025</v>
      </c>
      <c r="F9566" s="149" t="s">
        <v>9490</v>
      </c>
      <c r="G9566" s="149" t="s">
        <v>16972</v>
      </c>
      <c r="H9566" s="149" t="s">
        <v>13567</v>
      </c>
      <c r="I9566" s="149" t="s">
        <v>4045</v>
      </c>
    </row>
    <row r="9567" spans="1:9" x14ac:dyDescent="0.2">
      <c r="A9567" s="149" t="s">
        <v>2920</v>
      </c>
      <c r="D9567" s="149" t="s">
        <v>10895</v>
      </c>
      <c r="E9567" s="149">
        <f t="shared" si="149"/>
        <v>64620026</v>
      </c>
      <c r="F9567" s="149" t="s">
        <v>9490</v>
      </c>
      <c r="G9567" s="149" t="s">
        <v>16972</v>
      </c>
      <c r="H9567" s="149" t="s">
        <v>13567</v>
      </c>
      <c r="I9567" s="149" t="s">
        <v>10896</v>
      </c>
    </row>
    <row r="9568" spans="1:9" x14ac:dyDescent="0.2">
      <c r="A9568" s="149" t="s">
        <v>2920</v>
      </c>
      <c r="D9568" s="149" t="s">
        <v>10897</v>
      </c>
      <c r="E9568" s="149">
        <f t="shared" si="149"/>
        <v>64620027</v>
      </c>
      <c r="F9568" s="149" t="s">
        <v>9490</v>
      </c>
      <c r="G9568" s="149" t="s">
        <v>16972</v>
      </c>
      <c r="H9568" s="149" t="s">
        <v>13567</v>
      </c>
      <c r="I9568" s="149" t="s">
        <v>10898</v>
      </c>
    </row>
    <row r="9569" spans="1:9" x14ac:dyDescent="0.2">
      <c r="A9569" s="149" t="s">
        <v>2920</v>
      </c>
      <c r="D9569" s="149" t="s">
        <v>10899</v>
      </c>
      <c r="E9569" s="149">
        <f t="shared" si="149"/>
        <v>64620030</v>
      </c>
      <c r="F9569" s="149" t="s">
        <v>9490</v>
      </c>
      <c r="G9569" s="149" t="s">
        <v>16972</v>
      </c>
      <c r="H9569" s="149" t="s">
        <v>13567</v>
      </c>
      <c r="I9569" s="149" t="s">
        <v>10270</v>
      </c>
    </row>
    <row r="9570" spans="1:9" x14ac:dyDescent="0.2">
      <c r="A9570" s="149" t="s">
        <v>2920</v>
      </c>
      <c r="D9570" s="149" t="s">
        <v>10900</v>
      </c>
      <c r="E9570" s="149">
        <f t="shared" si="149"/>
        <v>64620031</v>
      </c>
      <c r="F9570" s="149" t="s">
        <v>9490</v>
      </c>
      <c r="G9570" s="149" t="s">
        <v>16972</v>
      </c>
      <c r="H9570" s="149" t="s">
        <v>13567</v>
      </c>
      <c r="I9570" s="149" t="s">
        <v>10901</v>
      </c>
    </row>
    <row r="9571" spans="1:9" x14ac:dyDescent="0.2">
      <c r="A9571" s="149" t="s">
        <v>2920</v>
      </c>
      <c r="D9571" s="149" t="s">
        <v>10902</v>
      </c>
      <c r="E9571" s="149">
        <f t="shared" si="149"/>
        <v>64620032</v>
      </c>
      <c r="F9571" s="149" t="s">
        <v>9490</v>
      </c>
      <c r="G9571" s="149" t="s">
        <v>16972</v>
      </c>
      <c r="H9571" s="149" t="s">
        <v>13567</v>
      </c>
      <c r="I9571" s="149" t="s">
        <v>10903</v>
      </c>
    </row>
    <row r="9572" spans="1:9" x14ac:dyDescent="0.2">
      <c r="A9572" s="149" t="s">
        <v>2920</v>
      </c>
      <c r="D9572" s="149" t="s">
        <v>10904</v>
      </c>
      <c r="E9572" s="149">
        <f t="shared" si="149"/>
        <v>64620033</v>
      </c>
      <c r="F9572" s="149" t="s">
        <v>9490</v>
      </c>
      <c r="G9572" s="149" t="s">
        <v>16972</v>
      </c>
      <c r="H9572" s="149" t="s">
        <v>13567</v>
      </c>
      <c r="I9572" s="149" t="s">
        <v>10905</v>
      </c>
    </row>
    <row r="9573" spans="1:9" x14ac:dyDescent="0.2">
      <c r="A9573" s="149" t="s">
        <v>2920</v>
      </c>
      <c r="D9573" s="149" t="s">
        <v>10906</v>
      </c>
      <c r="E9573" s="149">
        <f t="shared" si="149"/>
        <v>64620034</v>
      </c>
      <c r="F9573" s="149" t="s">
        <v>9490</v>
      </c>
      <c r="G9573" s="149" t="s">
        <v>16972</v>
      </c>
      <c r="H9573" s="149" t="s">
        <v>13567</v>
      </c>
      <c r="I9573" s="149" t="s">
        <v>10907</v>
      </c>
    </row>
    <row r="9574" spans="1:9" x14ac:dyDescent="0.2">
      <c r="A9574" s="149" t="s">
        <v>2920</v>
      </c>
      <c r="D9574" s="149" t="s">
        <v>10908</v>
      </c>
      <c r="E9574" s="149">
        <f t="shared" si="149"/>
        <v>64620035</v>
      </c>
      <c r="F9574" s="149" t="s">
        <v>9490</v>
      </c>
      <c r="G9574" s="149" t="s">
        <v>16972</v>
      </c>
      <c r="H9574" s="149" t="s">
        <v>13567</v>
      </c>
      <c r="I9574" s="149" t="s">
        <v>10909</v>
      </c>
    </row>
    <row r="9575" spans="1:9" x14ac:dyDescent="0.2">
      <c r="A9575" s="149" t="s">
        <v>2920</v>
      </c>
      <c r="D9575" s="149" t="s">
        <v>10910</v>
      </c>
      <c r="E9575" s="149">
        <f t="shared" si="149"/>
        <v>64620036</v>
      </c>
      <c r="F9575" s="149" t="s">
        <v>9490</v>
      </c>
      <c r="G9575" s="149" t="s">
        <v>16972</v>
      </c>
      <c r="H9575" s="149" t="s">
        <v>13567</v>
      </c>
      <c r="I9575" s="149" t="s">
        <v>10911</v>
      </c>
    </row>
    <row r="9576" spans="1:9" x14ac:dyDescent="0.2">
      <c r="A9576" s="149" t="s">
        <v>2920</v>
      </c>
      <c r="D9576" s="149" t="s">
        <v>10912</v>
      </c>
      <c r="E9576" s="149">
        <f t="shared" si="149"/>
        <v>64620037</v>
      </c>
      <c r="F9576" s="149" t="s">
        <v>9490</v>
      </c>
      <c r="G9576" s="149" t="s">
        <v>16972</v>
      </c>
      <c r="H9576" s="149" t="s">
        <v>13567</v>
      </c>
      <c r="I9576" s="149" t="s">
        <v>10913</v>
      </c>
    </row>
    <row r="9577" spans="1:9" x14ac:dyDescent="0.2">
      <c r="A9577" s="149" t="s">
        <v>2920</v>
      </c>
      <c r="D9577" s="149" t="s">
        <v>10914</v>
      </c>
      <c r="E9577" s="149">
        <f t="shared" si="149"/>
        <v>64620038</v>
      </c>
      <c r="F9577" s="149" t="s">
        <v>9490</v>
      </c>
      <c r="G9577" s="149" t="s">
        <v>16972</v>
      </c>
      <c r="H9577" s="149" t="s">
        <v>13567</v>
      </c>
      <c r="I9577" s="149" t="s">
        <v>10915</v>
      </c>
    </row>
    <row r="9578" spans="1:9" x14ac:dyDescent="0.2">
      <c r="A9578" s="149" t="s">
        <v>2920</v>
      </c>
      <c r="D9578" s="149" t="s">
        <v>10916</v>
      </c>
      <c r="E9578" s="149">
        <f t="shared" si="149"/>
        <v>64630001</v>
      </c>
      <c r="F9578" s="149" t="s">
        <v>9490</v>
      </c>
      <c r="G9578" s="149" t="s">
        <v>16972</v>
      </c>
      <c r="H9578" s="149" t="s">
        <v>10917</v>
      </c>
      <c r="I9578" s="149" t="s">
        <v>10918</v>
      </c>
    </row>
    <row r="9579" spans="1:9" x14ac:dyDescent="0.2">
      <c r="A9579" s="149" t="s">
        <v>2920</v>
      </c>
      <c r="D9579" s="149" t="s">
        <v>10919</v>
      </c>
      <c r="E9579" s="149">
        <f t="shared" si="149"/>
        <v>64630010</v>
      </c>
      <c r="F9579" s="149" t="s">
        <v>9490</v>
      </c>
      <c r="G9579" s="149" t="s">
        <v>16972</v>
      </c>
      <c r="H9579" s="149" t="s">
        <v>10917</v>
      </c>
      <c r="I9579" s="149" t="s">
        <v>12700</v>
      </c>
    </row>
    <row r="9580" spans="1:9" x14ac:dyDescent="0.2">
      <c r="A9580" s="149" t="s">
        <v>2920</v>
      </c>
      <c r="D9580" s="149" t="s">
        <v>10920</v>
      </c>
      <c r="E9580" s="149">
        <f t="shared" si="149"/>
        <v>64630011</v>
      </c>
      <c r="F9580" s="149" t="s">
        <v>9490</v>
      </c>
      <c r="G9580" s="149" t="s">
        <v>16972</v>
      </c>
      <c r="H9580" s="149" t="s">
        <v>10917</v>
      </c>
      <c r="I9580" s="149" t="s">
        <v>10921</v>
      </c>
    </row>
    <row r="9581" spans="1:9" x14ac:dyDescent="0.2">
      <c r="A9581" s="149" t="s">
        <v>2920</v>
      </c>
      <c r="D9581" s="149" t="s">
        <v>10922</v>
      </c>
      <c r="E9581" s="149">
        <f t="shared" si="149"/>
        <v>64630012</v>
      </c>
      <c r="F9581" s="149" t="s">
        <v>9490</v>
      </c>
      <c r="G9581" s="149" t="s">
        <v>16972</v>
      </c>
      <c r="H9581" s="149" t="s">
        <v>10917</v>
      </c>
      <c r="I9581" s="149" t="s">
        <v>10923</v>
      </c>
    </row>
    <row r="9582" spans="1:9" x14ac:dyDescent="0.2">
      <c r="A9582" s="149" t="s">
        <v>2920</v>
      </c>
      <c r="D9582" s="149" t="s">
        <v>13622</v>
      </c>
      <c r="E9582" s="149">
        <f t="shared" si="149"/>
        <v>64630015</v>
      </c>
      <c r="F9582" s="149" t="s">
        <v>9490</v>
      </c>
      <c r="G9582" s="149" t="s">
        <v>16972</v>
      </c>
      <c r="H9582" s="149" t="s">
        <v>10917</v>
      </c>
      <c r="I9582" s="149" t="s">
        <v>13623</v>
      </c>
    </row>
    <row r="9583" spans="1:9" x14ac:dyDescent="0.2">
      <c r="A9583" s="149" t="s">
        <v>2920</v>
      </c>
      <c r="D9583" s="149" t="s">
        <v>13624</v>
      </c>
      <c r="E9583" s="149">
        <f t="shared" si="149"/>
        <v>64630016</v>
      </c>
      <c r="F9583" s="149" t="s">
        <v>9490</v>
      </c>
      <c r="G9583" s="149" t="s">
        <v>16972</v>
      </c>
      <c r="H9583" s="149" t="s">
        <v>10917</v>
      </c>
      <c r="I9583" s="149" t="s">
        <v>13625</v>
      </c>
    </row>
    <row r="9584" spans="1:9" x14ac:dyDescent="0.2">
      <c r="A9584" s="149" t="s">
        <v>2920</v>
      </c>
      <c r="D9584" s="149" t="s">
        <v>13626</v>
      </c>
      <c r="E9584" s="149">
        <f t="shared" si="149"/>
        <v>64630025</v>
      </c>
      <c r="F9584" s="149" t="s">
        <v>9490</v>
      </c>
      <c r="G9584" s="149" t="s">
        <v>16972</v>
      </c>
      <c r="H9584" s="149" t="s">
        <v>10917</v>
      </c>
      <c r="I9584" s="149" t="s">
        <v>13627</v>
      </c>
    </row>
    <row r="9585" spans="1:9" x14ac:dyDescent="0.2">
      <c r="A9585" s="149" t="s">
        <v>2920</v>
      </c>
      <c r="D9585" s="149" t="s">
        <v>13628</v>
      </c>
      <c r="E9585" s="149">
        <f t="shared" si="149"/>
        <v>64630026</v>
      </c>
      <c r="F9585" s="149" t="s">
        <v>9490</v>
      </c>
      <c r="G9585" s="149" t="s">
        <v>16972</v>
      </c>
      <c r="H9585" s="149" t="s">
        <v>10917</v>
      </c>
      <c r="I9585" s="149" t="s">
        <v>13629</v>
      </c>
    </row>
    <row r="9586" spans="1:9" x14ac:dyDescent="0.2">
      <c r="A9586" s="149" t="s">
        <v>2920</v>
      </c>
      <c r="D9586" s="149" t="s">
        <v>13630</v>
      </c>
      <c r="E9586" s="149">
        <f t="shared" si="149"/>
        <v>64630030</v>
      </c>
      <c r="F9586" s="149" t="s">
        <v>9490</v>
      </c>
      <c r="G9586" s="149" t="s">
        <v>16972</v>
      </c>
      <c r="H9586" s="149" t="s">
        <v>10917</v>
      </c>
      <c r="I9586" s="149" t="s">
        <v>13631</v>
      </c>
    </row>
    <row r="9587" spans="1:9" x14ac:dyDescent="0.2">
      <c r="A9587" s="149" t="s">
        <v>2920</v>
      </c>
      <c r="D9587" s="149" t="s">
        <v>13632</v>
      </c>
      <c r="E9587" s="149">
        <f t="shared" si="149"/>
        <v>64630035</v>
      </c>
      <c r="F9587" s="149" t="s">
        <v>9490</v>
      </c>
      <c r="G9587" s="149" t="s">
        <v>16972</v>
      </c>
      <c r="H9587" s="149" t="s">
        <v>10917</v>
      </c>
      <c r="I9587" s="149" t="s">
        <v>13633</v>
      </c>
    </row>
    <row r="9588" spans="1:9" x14ac:dyDescent="0.2">
      <c r="A9588" s="149" t="s">
        <v>2920</v>
      </c>
      <c r="D9588" s="149" t="s">
        <v>13634</v>
      </c>
      <c r="E9588" s="149">
        <f t="shared" si="149"/>
        <v>64630040</v>
      </c>
      <c r="F9588" s="149" t="s">
        <v>9490</v>
      </c>
      <c r="G9588" s="149" t="s">
        <v>16972</v>
      </c>
      <c r="H9588" s="149" t="s">
        <v>10917</v>
      </c>
      <c r="I9588" s="149" t="s">
        <v>13635</v>
      </c>
    </row>
    <row r="9589" spans="1:9" x14ac:dyDescent="0.2">
      <c r="A9589" s="149" t="s">
        <v>2920</v>
      </c>
      <c r="D9589" s="149" t="s">
        <v>13636</v>
      </c>
      <c r="E9589" s="149">
        <f t="shared" si="149"/>
        <v>64630041</v>
      </c>
      <c r="F9589" s="149" t="s">
        <v>9490</v>
      </c>
      <c r="G9589" s="149" t="s">
        <v>16972</v>
      </c>
      <c r="H9589" s="149" t="s">
        <v>10917</v>
      </c>
      <c r="I9589" s="149" t="s">
        <v>13637</v>
      </c>
    </row>
    <row r="9590" spans="1:9" x14ac:dyDescent="0.2">
      <c r="A9590" s="149" t="s">
        <v>2920</v>
      </c>
      <c r="D9590" s="149" t="s">
        <v>13638</v>
      </c>
      <c r="E9590" s="149">
        <f t="shared" si="149"/>
        <v>64630042</v>
      </c>
      <c r="F9590" s="149" t="s">
        <v>9490</v>
      </c>
      <c r="G9590" s="149" t="s">
        <v>16972</v>
      </c>
      <c r="H9590" s="149" t="s">
        <v>10917</v>
      </c>
      <c r="I9590" s="149" t="s">
        <v>13639</v>
      </c>
    </row>
    <row r="9591" spans="1:9" x14ac:dyDescent="0.2">
      <c r="A9591" s="149" t="s">
        <v>2920</v>
      </c>
      <c r="D9591" s="149" t="s">
        <v>13640</v>
      </c>
      <c r="E9591" s="149">
        <f t="shared" si="149"/>
        <v>64630050</v>
      </c>
      <c r="F9591" s="149" t="s">
        <v>9490</v>
      </c>
      <c r="G9591" s="149" t="s">
        <v>16972</v>
      </c>
      <c r="H9591" s="149" t="s">
        <v>10917</v>
      </c>
      <c r="I9591" s="149" t="s">
        <v>13641</v>
      </c>
    </row>
    <row r="9592" spans="1:9" x14ac:dyDescent="0.2">
      <c r="A9592" s="149" t="s">
        <v>2920</v>
      </c>
      <c r="D9592" s="149" t="s">
        <v>13642</v>
      </c>
      <c r="E9592" s="149">
        <f t="shared" si="149"/>
        <v>64630051</v>
      </c>
      <c r="F9592" s="149" t="s">
        <v>9490</v>
      </c>
      <c r="G9592" s="149" t="s">
        <v>16972</v>
      </c>
      <c r="H9592" s="149" t="s">
        <v>10917</v>
      </c>
      <c r="I9592" s="149" t="s">
        <v>13643</v>
      </c>
    </row>
    <row r="9593" spans="1:9" x14ac:dyDescent="0.2">
      <c r="A9593" s="149" t="s">
        <v>2920</v>
      </c>
      <c r="D9593" s="149" t="s">
        <v>13644</v>
      </c>
      <c r="E9593" s="149">
        <f t="shared" si="149"/>
        <v>64630052</v>
      </c>
      <c r="F9593" s="149" t="s">
        <v>9490</v>
      </c>
      <c r="G9593" s="149" t="s">
        <v>16972</v>
      </c>
      <c r="H9593" s="149" t="s">
        <v>10917</v>
      </c>
      <c r="I9593" s="149" t="s">
        <v>13645</v>
      </c>
    </row>
    <row r="9594" spans="1:9" x14ac:dyDescent="0.2">
      <c r="A9594" s="149" t="s">
        <v>2920</v>
      </c>
      <c r="D9594" s="149" t="s">
        <v>13646</v>
      </c>
      <c r="E9594" s="149">
        <f t="shared" si="149"/>
        <v>64630053</v>
      </c>
      <c r="F9594" s="149" t="s">
        <v>9490</v>
      </c>
      <c r="G9594" s="149" t="s">
        <v>16972</v>
      </c>
      <c r="H9594" s="149" t="s">
        <v>10917</v>
      </c>
      <c r="I9594" s="149" t="s">
        <v>13647</v>
      </c>
    </row>
    <row r="9595" spans="1:9" x14ac:dyDescent="0.2">
      <c r="A9595" s="149" t="s">
        <v>2920</v>
      </c>
      <c r="D9595" s="149" t="s">
        <v>13648</v>
      </c>
      <c r="E9595" s="149">
        <f t="shared" si="149"/>
        <v>64630080</v>
      </c>
      <c r="F9595" s="149" t="s">
        <v>9490</v>
      </c>
      <c r="G9595" s="149" t="s">
        <v>16972</v>
      </c>
      <c r="H9595" s="149" t="s">
        <v>10917</v>
      </c>
      <c r="I9595" s="149" t="s">
        <v>6493</v>
      </c>
    </row>
    <row r="9596" spans="1:9" x14ac:dyDescent="0.2">
      <c r="A9596" s="149" t="s">
        <v>2920</v>
      </c>
      <c r="D9596" s="149" t="s">
        <v>13649</v>
      </c>
      <c r="E9596" s="149">
        <f t="shared" si="149"/>
        <v>64630081</v>
      </c>
      <c r="F9596" s="149" t="s">
        <v>9490</v>
      </c>
      <c r="G9596" s="149" t="s">
        <v>16972</v>
      </c>
      <c r="H9596" s="149" t="s">
        <v>10917</v>
      </c>
      <c r="I9596" s="149" t="s">
        <v>13650</v>
      </c>
    </row>
    <row r="9597" spans="1:9" x14ac:dyDescent="0.2">
      <c r="A9597" s="149" t="s">
        <v>2920</v>
      </c>
      <c r="D9597" s="149" t="s">
        <v>13651</v>
      </c>
      <c r="E9597" s="149">
        <f t="shared" si="149"/>
        <v>64630082</v>
      </c>
      <c r="F9597" s="149" t="s">
        <v>9490</v>
      </c>
      <c r="G9597" s="149" t="s">
        <v>16972</v>
      </c>
      <c r="H9597" s="149" t="s">
        <v>10917</v>
      </c>
      <c r="I9597" s="149" t="s">
        <v>13652</v>
      </c>
    </row>
    <row r="9598" spans="1:9" x14ac:dyDescent="0.2">
      <c r="A9598" s="149" t="s">
        <v>2920</v>
      </c>
      <c r="D9598" s="149" t="s">
        <v>13653</v>
      </c>
      <c r="E9598" s="149">
        <f t="shared" si="149"/>
        <v>64630083</v>
      </c>
      <c r="F9598" s="149" t="s">
        <v>9490</v>
      </c>
      <c r="G9598" s="149" t="s">
        <v>16972</v>
      </c>
      <c r="H9598" s="149" t="s">
        <v>10917</v>
      </c>
      <c r="I9598" s="149" t="s">
        <v>13654</v>
      </c>
    </row>
    <row r="9599" spans="1:9" x14ac:dyDescent="0.2">
      <c r="A9599" s="149" t="s">
        <v>2920</v>
      </c>
      <c r="D9599" s="149" t="s">
        <v>13655</v>
      </c>
      <c r="E9599" s="149">
        <f t="shared" si="149"/>
        <v>64631001</v>
      </c>
      <c r="F9599" s="149" t="s">
        <v>9490</v>
      </c>
      <c r="G9599" s="149" t="s">
        <v>16972</v>
      </c>
      <c r="H9599" s="149" t="s">
        <v>13656</v>
      </c>
      <c r="I9599" s="149" t="s">
        <v>13657</v>
      </c>
    </row>
    <row r="9600" spans="1:9" x14ac:dyDescent="0.2">
      <c r="A9600" s="149" t="s">
        <v>2920</v>
      </c>
      <c r="D9600" s="149" t="s">
        <v>13658</v>
      </c>
      <c r="E9600" s="149">
        <f t="shared" si="149"/>
        <v>64631010</v>
      </c>
      <c r="F9600" s="149" t="s">
        <v>9490</v>
      </c>
      <c r="G9600" s="149" t="s">
        <v>16972</v>
      </c>
      <c r="H9600" s="149" t="s">
        <v>13656</v>
      </c>
      <c r="I9600" s="149" t="s">
        <v>13659</v>
      </c>
    </row>
    <row r="9601" spans="1:9" x14ac:dyDescent="0.2">
      <c r="A9601" s="149" t="s">
        <v>2920</v>
      </c>
      <c r="D9601" s="149" t="s">
        <v>13660</v>
      </c>
      <c r="E9601" s="149">
        <f t="shared" si="149"/>
        <v>64631011</v>
      </c>
      <c r="F9601" s="149" t="s">
        <v>9490</v>
      </c>
      <c r="G9601" s="149" t="s">
        <v>16972</v>
      </c>
      <c r="H9601" s="149" t="s">
        <v>13656</v>
      </c>
      <c r="I9601" s="149" t="s">
        <v>10921</v>
      </c>
    </row>
    <row r="9602" spans="1:9" x14ac:dyDescent="0.2">
      <c r="A9602" s="149" t="s">
        <v>2920</v>
      </c>
      <c r="D9602" s="149" t="s">
        <v>13661</v>
      </c>
      <c r="E9602" s="149">
        <f t="shared" ref="E9602:E9665" si="150">VALUE(D9602)</f>
        <v>64631012</v>
      </c>
      <c r="F9602" s="149" t="s">
        <v>9490</v>
      </c>
      <c r="G9602" s="149" t="s">
        <v>16972</v>
      </c>
      <c r="H9602" s="149" t="s">
        <v>13656</v>
      </c>
      <c r="I9602" s="149" t="s">
        <v>10923</v>
      </c>
    </row>
    <row r="9603" spans="1:9" x14ac:dyDescent="0.2">
      <c r="A9603" s="149" t="s">
        <v>2920</v>
      </c>
      <c r="D9603" s="149" t="s">
        <v>13662</v>
      </c>
      <c r="E9603" s="149">
        <f t="shared" si="150"/>
        <v>64631015</v>
      </c>
      <c r="F9603" s="149" t="s">
        <v>9490</v>
      </c>
      <c r="G9603" s="149" t="s">
        <v>16972</v>
      </c>
      <c r="H9603" s="149" t="s">
        <v>13656</v>
      </c>
      <c r="I9603" s="149" t="s">
        <v>13623</v>
      </c>
    </row>
    <row r="9604" spans="1:9" x14ac:dyDescent="0.2">
      <c r="A9604" s="149" t="s">
        <v>2920</v>
      </c>
      <c r="D9604" s="149" t="s">
        <v>13663</v>
      </c>
      <c r="E9604" s="149">
        <f t="shared" si="150"/>
        <v>64631016</v>
      </c>
      <c r="F9604" s="149" t="s">
        <v>9490</v>
      </c>
      <c r="G9604" s="149" t="s">
        <v>16972</v>
      </c>
      <c r="H9604" s="149" t="s">
        <v>13656</v>
      </c>
      <c r="I9604" s="149" t="s">
        <v>13625</v>
      </c>
    </row>
    <row r="9605" spans="1:9" x14ac:dyDescent="0.2">
      <c r="A9605" s="149" t="s">
        <v>2920</v>
      </c>
      <c r="D9605" s="149" t="s">
        <v>13664</v>
      </c>
      <c r="E9605" s="149">
        <f t="shared" si="150"/>
        <v>64631025</v>
      </c>
      <c r="F9605" s="149" t="s">
        <v>9490</v>
      </c>
      <c r="G9605" s="149" t="s">
        <v>16972</v>
      </c>
      <c r="H9605" s="149" t="s">
        <v>13656</v>
      </c>
      <c r="I9605" s="149" t="s">
        <v>13627</v>
      </c>
    </row>
    <row r="9606" spans="1:9" x14ac:dyDescent="0.2">
      <c r="A9606" s="149" t="s">
        <v>2920</v>
      </c>
      <c r="D9606" s="149" t="s">
        <v>13665</v>
      </c>
      <c r="E9606" s="149">
        <f t="shared" si="150"/>
        <v>64631026</v>
      </c>
      <c r="F9606" s="149" t="s">
        <v>9490</v>
      </c>
      <c r="G9606" s="149" t="s">
        <v>16972</v>
      </c>
      <c r="H9606" s="149" t="s">
        <v>13656</v>
      </c>
      <c r="I9606" s="149" t="s">
        <v>13629</v>
      </c>
    </row>
    <row r="9607" spans="1:9" x14ac:dyDescent="0.2">
      <c r="A9607" s="149" t="s">
        <v>2920</v>
      </c>
      <c r="D9607" s="149" t="s">
        <v>13666</v>
      </c>
      <c r="E9607" s="149">
        <f t="shared" si="150"/>
        <v>64631030</v>
      </c>
      <c r="F9607" s="149" t="s">
        <v>9490</v>
      </c>
      <c r="G9607" s="149" t="s">
        <v>16972</v>
      </c>
      <c r="H9607" s="149" t="s">
        <v>13656</v>
      </c>
      <c r="I9607" s="149" t="s">
        <v>13631</v>
      </c>
    </row>
    <row r="9608" spans="1:9" x14ac:dyDescent="0.2">
      <c r="A9608" s="149" t="s">
        <v>2920</v>
      </c>
      <c r="D9608" s="149" t="s">
        <v>13667</v>
      </c>
      <c r="E9608" s="149">
        <f t="shared" si="150"/>
        <v>64631040</v>
      </c>
      <c r="F9608" s="149" t="s">
        <v>9490</v>
      </c>
      <c r="G9608" s="149" t="s">
        <v>16972</v>
      </c>
      <c r="H9608" s="149" t="s">
        <v>13656</v>
      </c>
      <c r="I9608" s="149" t="s">
        <v>13668</v>
      </c>
    </row>
    <row r="9609" spans="1:9" x14ac:dyDescent="0.2">
      <c r="A9609" s="149" t="s">
        <v>2920</v>
      </c>
      <c r="D9609" s="149" t="s">
        <v>13669</v>
      </c>
      <c r="E9609" s="149">
        <f t="shared" si="150"/>
        <v>64631050</v>
      </c>
      <c r="F9609" s="149" t="s">
        <v>9490</v>
      </c>
      <c r="G9609" s="149" t="s">
        <v>16972</v>
      </c>
      <c r="H9609" s="149" t="s">
        <v>13656</v>
      </c>
      <c r="I9609" s="149" t="s">
        <v>13641</v>
      </c>
    </row>
    <row r="9610" spans="1:9" x14ac:dyDescent="0.2">
      <c r="A9610" s="149" t="s">
        <v>2920</v>
      </c>
      <c r="D9610" s="149" t="s">
        <v>13670</v>
      </c>
      <c r="E9610" s="149">
        <f t="shared" si="150"/>
        <v>64631051</v>
      </c>
      <c r="F9610" s="149" t="s">
        <v>9490</v>
      </c>
      <c r="G9610" s="149" t="s">
        <v>16972</v>
      </c>
      <c r="H9610" s="149" t="s">
        <v>13656</v>
      </c>
      <c r="I9610" s="149" t="s">
        <v>13643</v>
      </c>
    </row>
    <row r="9611" spans="1:9" x14ac:dyDescent="0.2">
      <c r="A9611" s="149" t="s">
        <v>2920</v>
      </c>
      <c r="D9611" s="149" t="s">
        <v>13671</v>
      </c>
      <c r="E9611" s="149">
        <f t="shared" si="150"/>
        <v>64631052</v>
      </c>
      <c r="F9611" s="149" t="s">
        <v>9490</v>
      </c>
      <c r="G9611" s="149" t="s">
        <v>16972</v>
      </c>
      <c r="H9611" s="149" t="s">
        <v>13656</v>
      </c>
      <c r="I9611" s="149" t="s">
        <v>13645</v>
      </c>
    </row>
    <row r="9612" spans="1:9" x14ac:dyDescent="0.2">
      <c r="A9612" s="149" t="s">
        <v>2920</v>
      </c>
      <c r="D9612" s="149" t="s">
        <v>13672</v>
      </c>
      <c r="E9612" s="149">
        <f t="shared" si="150"/>
        <v>64631053</v>
      </c>
      <c r="F9612" s="149" t="s">
        <v>9490</v>
      </c>
      <c r="G9612" s="149" t="s">
        <v>16972</v>
      </c>
      <c r="H9612" s="149" t="s">
        <v>13656</v>
      </c>
      <c r="I9612" s="149" t="s">
        <v>13647</v>
      </c>
    </row>
    <row r="9613" spans="1:9" x14ac:dyDescent="0.2">
      <c r="A9613" s="149" t="s">
        <v>2920</v>
      </c>
      <c r="D9613" s="149" t="s">
        <v>16393</v>
      </c>
      <c r="E9613" s="149">
        <f t="shared" si="150"/>
        <v>64631080</v>
      </c>
      <c r="F9613" s="149" t="s">
        <v>9490</v>
      </c>
      <c r="G9613" s="149" t="s">
        <v>16972</v>
      </c>
      <c r="H9613" s="149" t="s">
        <v>13656</v>
      </c>
      <c r="I9613" s="149" t="s">
        <v>6493</v>
      </c>
    </row>
    <row r="9614" spans="1:9" x14ac:dyDescent="0.2">
      <c r="A9614" s="149" t="s">
        <v>2920</v>
      </c>
      <c r="D9614" s="149" t="s">
        <v>16394</v>
      </c>
      <c r="E9614" s="149">
        <f t="shared" si="150"/>
        <v>64631081</v>
      </c>
      <c r="F9614" s="149" t="s">
        <v>9490</v>
      </c>
      <c r="G9614" s="149" t="s">
        <v>16972</v>
      </c>
      <c r="H9614" s="149" t="s">
        <v>13656</v>
      </c>
      <c r="I9614" s="149" t="s">
        <v>13650</v>
      </c>
    </row>
    <row r="9615" spans="1:9" x14ac:dyDescent="0.2">
      <c r="A9615" s="149" t="s">
        <v>2920</v>
      </c>
      <c r="D9615" s="149" t="s">
        <v>16395</v>
      </c>
      <c r="E9615" s="149">
        <f t="shared" si="150"/>
        <v>64631082</v>
      </c>
      <c r="F9615" s="149" t="s">
        <v>9490</v>
      </c>
      <c r="G9615" s="149" t="s">
        <v>16972</v>
      </c>
      <c r="H9615" s="149" t="s">
        <v>13656</v>
      </c>
      <c r="I9615" s="149" t="s">
        <v>13652</v>
      </c>
    </row>
    <row r="9616" spans="1:9" x14ac:dyDescent="0.2">
      <c r="A9616" s="149" t="s">
        <v>2920</v>
      </c>
      <c r="D9616" s="149" t="s">
        <v>16396</v>
      </c>
      <c r="E9616" s="149">
        <f t="shared" si="150"/>
        <v>64631083</v>
      </c>
      <c r="F9616" s="149" t="s">
        <v>9490</v>
      </c>
      <c r="G9616" s="149" t="s">
        <v>16972</v>
      </c>
      <c r="H9616" s="149" t="s">
        <v>13656</v>
      </c>
      <c r="I9616" s="149" t="s">
        <v>13654</v>
      </c>
    </row>
    <row r="9617" spans="1:9" x14ac:dyDescent="0.2">
      <c r="A9617" s="149" t="s">
        <v>2920</v>
      </c>
      <c r="D9617" s="149" t="s">
        <v>16397</v>
      </c>
      <c r="E9617" s="149">
        <f t="shared" si="150"/>
        <v>64632001</v>
      </c>
      <c r="F9617" s="149" t="s">
        <v>9490</v>
      </c>
      <c r="G9617" s="149" t="s">
        <v>16972</v>
      </c>
      <c r="H9617" s="149" t="s">
        <v>16398</v>
      </c>
      <c r="I9617" s="149" t="s">
        <v>16399</v>
      </c>
    </row>
    <row r="9618" spans="1:9" x14ac:dyDescent="0.2">
      <c r="A9618" s="149" t="s">
        <v>2920</v>
      </c>
      <c r="D9618" s="149" t="s">
        <v>16400</v>
      </c>
      <c r="E9618" s="149">
        <f t="shared" si="150"/>
        <v>64632010</v>
      </c>
      <c r="F9618" s="149" t="s">
        <v>9490</v>
      </c>
      <c r="G9618" s="149" t="s">
        <v>16972</v>
      </c>
      <c r="H9618" s="149" t="s">
        <v>16398</v>
      </c>
      <c r="I9618" s="149" t="s">
        <v>12678</v>
      </c>
    </row>
    <row r="9619" spans="1:9" x14ac:dyDescent="0.2">
      <c r="A9619" s="149" t="s">
        <v>2920</v>
      </c>
      <c r="D9619" s="149" t="s">
        <v>16401</v>
      </c>
      <c r="E9619" s="149">
        <f t="shared" si="150"/>
        <v>64632011</v>
      </c>
      <c r="F9619" s="149" t="s">
        <v>9490</v>
      </c>
      <c r="G9619" s="149" t="s">
        <v>16972</v>
      </c>
      <c r="H9619" s="149" t="s">
        <v>16398</v>
      </c>
      <c r="I9619" s="149" t="s">
        <v>16402</v>
      </c>
    </row>
    <row r="9620" spans="1:9" x14ac:dyDescent="0.2">
      <c r="A9620" s="149" t="s">
        <v>2920</v>
      </c>
      <c r="D9620" s="149" t="s">
        <v>16403</v>
      </c>
      <c r="E9620" s="149">
        <f t="shared" si="150"/>
        <v>64632015</v>
      </c>
      <c r="F9620" s="149" t="s">
        <v>9490</v>
      </c>
      <c r="G9620" s="149" t="s">
        <v>16972</v>
      </c>
      <c r="H9620" s="149" t="s">
        <v>16398</v>
      </c>
      <c r="I9620" s="149" t="s">
        <v>13623</v>
      </c>
    </row>
    <row r="9621" spans="1:9" x14ac:dyDescent="0.2">
      <c r="A9621" s="149" t="s">
        <v>2920</v>
      </c>
      <c r="D9621" s="149" t="s">
        <v>16404</v>
      </c>
      <c r="E9621" s="149">
        <f t="shared" si="150"/>
        <v>64632016</v>
      </c>
      <c r="F9621" s="149" t="s">
        <v>9490</v>
      </c>
      <c r="G9621" s="149" t="s">
        <v>16972</v>
      </c>
      <c r="H9621" s="149" t="s">
        <v>16398</v>
      </c>
      <c r="I9621" s="149" t="s">
        <v>13625</v>
      </c>
    </row>
    <row r="9622" spans="1:9" x14ac:dyDescent="0.2">
      <c r="A9622" s="149" t="s">
        <v>2920</v>
      </c>
      <c r="D9622" s="149" t="s">
        <v>16405</v>
      </c>
      <c r="E9622" s="149">
        <f t="shared" si="150"/>
        <v>64632020</v>
      </c>
      <c r="F9622" s="149" t="s">
        <v>9490</v>
      </c>
      <c r="G9622" s="149" t="s">
        <v>16972</v>
      </c>
      <c r="H9622" s="149" t="s">
        <v>16398</v>
      </c>
      <c r="I9622" s="149" t="s">
        <v>16406</v>
      </c>
    </row>
    <row r="9623" spans="1:9" x14ac:dyDescent="0.2">
      <c r="A9623" s="149" t="s">
        <v>2920</v>
      </c>
      <c r="D9623" s="149" t="s">
        <v>16407</v>
      </c>
      <c r="E9623" s="149">
        <f t="shared" si="150"/>
        <v>64632030</v>
      </c>
      <c r="F9623" s="149" t="s">
        <v>9490</v>
      </c>
      <c r="G9623" s="149" t="s">
        <v>16972</v>
      </c>
      <c r="H9623" s="149" t="s">
        <v>16398</v>
      </c>
      <c r="I9623" s="149" t="s">
        <v>15291</v>
      </c>
    </row>
    <row r="9624" spans="1:9" x14ac:dyDescent="0.2">
      <c r="A9624" s="149" t="s">
        <v>2920</v>
      </c>
      <c r="D9624" s="149" t="s">
        <v>16408</v>
      </c>
      <c r="E9624" s="149">
        <f t="shared" si="150"/>
        <v>64632040</v>
      </c>
      <c r="F9624" s="149" t="s">
        <v>9490</v>
      </c>
      <c r="G9624" s="149" t="s">
        <v>16972</v>
      </c>
      <c r="H9624" s="149" t="s">
        <v>16398</v>
      </c>
      <c r="I9624" s="149" t="s">
        <v>12684</v>
      </c>
    </row>
    <row r="9625" spans="1:9" x14ac:dyDescent="0.2">
      <c r="A9625" s="149" t="s">
        <v>2920</v>
      </c>
      <c r="D9625" s="149" t="s">
        <v>16409</v>
      </c>
      <c r="E9625" s="149">
        <f t="shared" si="150"/>
        <v>64632041</v>
      </c>
      <c r="F9625" s="149" t="s">
        <v>9490</v>
      </c>
      <c r="G9625" s="149" t="s">
        <v>16972</v>
      </c>
      <c r="H9625" s="149" t="s">
        <v>16398</v>
      </c>
      <c r="I9625" s="149" t="s">
        <v>16410</v>
      </c>
    </row>
    <row r="9626" spans="1:9" x14ac:dyDescent="0.2">
      <c r="A9626" s="149" t="s">
        <v>2920</v>
      </c>
      <c r="D9626" s="149" t="s">
        <v>13721</v>
      </c>
      <c r="E9626" s="149">
        <f t="shared" si="150"/>
        <v>64632042</v>
      </c>
      <c r="F9626" s="149" t="s">
        <v>9490</v>
      </c>
      <c r="G9626" s="149" t="s">
        <v>16972</v>
      </c>
      <c r="H9626" s="149" t="s">
        <v>16398</v>
      </c>
      <c r="I9626" s="149" t="s">
        <v>13722</v>
      </c>
    </row>
    <row r="9627" spans="1:9" x14ac:dyDescent="0.2">
      <c r="A9627" s="149" t="s">
        <v>2920</v>
      </c>
      <c r="D9627" s="149" t="s">
        <v>13723</v>
      </c>
      <c r="E9627" s="149">
        <f t="shared" si="150"/>
        <v>64632050</v>
      </c>
      <c r="F9627" s="149" t="s">
        <v>9490</v>
      </c>
      <c r="G9627" s="149" t="s">
        <v>16972</v>
      </c>
      <c r="H9627" s="149" t="s">
        <v>16398</v>
      </c>
      <c r="I9627" s="149" t="s">
        <v>13641</v>
      </c>
    </row>
    <row r="9628" spans="1:9" x14ac:dyDescent="0.2">
      <c r="A9628" s="149" t="s">
        <v>2920</v>
      </c>
      <c r="D9628" s="149" t="s">
        <v>13724</v>
      </c>
      <c r="E9628" s="149">
        <f t="shared" si="150"/>
        <v>64632051</v>
      </c>
      <c r="F9628" s="149" t="s">
        <v>9490</v>
      </c>
      <c r="G9628" s="149" t="s">
        <v>16972</v>
      </c>
      <c r="H9628" s="149" t="s">
        <v>16398</v>
      </c>
      <c r="I9628" s="149" t="s">
        <v>13643</v>
      </c>
    </row>
    <row r="9629" spans="1:9" x14ac:dyDescent="0.2">
      <c r="A9629" s="149" t="s">
        <v>2920</v>
      </c>
      <c r="D9629" s="149" t="s">
        <v>13725</v>
      </c>
      <c r="E9629" s="149">
        <f t="shared" si="150"/>
        <v>64632052</v>
      </c>
      <c r="F9629" s="149" t="s">
        <v>9490</v>
      </c>
      <c r="G9629" s="149" t="s">
        <v>16972</v>
      </c>
      <c r="H9629" s="149" t="s">
        <v>16398</v>
      </c>
      <c r="I9629" s="149" t="s">
        <v>13645</v>
      </c>
    </row>
    <row r="9630" spans="1:9" x14ac:dyDescent="0.2">
      <c r="A9630" s="149" t="s">
        <v>2920</v>
      </c>
      <c r="D9630" s="149" t="s">
        <v>13726</v>
      </c>
      <c r="E9630" s="149">
        <f t="shared" si="150"/>
        <v>64632053</v>
      </c>
      <c r="F9630" s="149" t="s">
        <v>9490</v>
      </c>
      <c r="G9630" s="149" t="s">
        <v>16972</v>
      </c>
      <c r="H9630" s="149" t="s">
        <v>16398</v>
      </c>
      <c r="I9630" s="149" t="s">
        <v>13647</v>
      </c>
    </row>
    <row r="9631" spans="1:9" x14ac:dyDescent="0.2">
      <c r="A9631" s="149" t="s">
        <v>2920</v>
      </c>
      <c r="D9631" s="149" t="s">
        <v>13727</v>
      </c>
      <c r="E9631" s="149">
        <f t="shared" si="150"/>
        <v>64632080</v>
      </c>
      <c r="F9631" s="149" t="s">
        <v>9490</v>
      </c>
      <c r="G9631" s="149" t="s">
        <v>16972</v>
      </c>
      <c r="H9631" s="149" t="s">
        <v>16398</v>
      </c>
      <c r="I9631" s="149" t="s">
        <v>6493</v>
      </c>
    </row>
    <row r="9632" spans="1:9" x14ac:dyDescent="0.2">
      <c r="A9632" s="149" t="s">
        <v>2920</v>
      </c>
      <c r="D9632" s="149" t="s">
        <v>13728</v>
      </c>
      <c r="E9632" s="149">
        <f t="shared" si="150"/>
        <v>64632081</v>
      </c>
      <c r="F9632" s="149" t="s">
        <v>9490</v>
      </c>
      <c r="G9632" s="149" t="s">
        <v>16972</v>
      </c>
      <c r="H9632" s="149" t="s">
        <v>16398</v>
      </c>
      <c r="I9632" s="149" t="s">
        <v>13650</v>
      </c>
    </row>
    <row r="9633" spans="1:9" x14ac:dyDescent="0.2">
      <c r="A9633" s="149" t="s">
        <v>2920</v>
      </c>
      <c r="D9633" s="149" t="s">
        <v>13729</v>
      </c>
      <c r="E9633" s="149">
        <f t="shared" si="150"/>
        <v>64632082</v>
      </c>
      <c r="F9633" s="149" t="s">
        <v>9490</v>
      </c>
      <c r="G9633" s="149" t="s">
        <v>16972</v>
      </c>
      <c r="H9633" s="149" t="s">
        <v>16398</v>
      </c>
      <c r="I9633" s="149" t="s">
        <v>13652</v>
      </c>
    </row>
    <row r="9634" spans="1:9" x14ac:dyDescent="0.2">
      <c r="A9634" s="149" t="s">
        <v>2920</v>
      </c>
      <c r="D9634" s="149" t="s">
        <v>13730</v>
      </c>
      <c r="E9634" s="149">
        <f t="shared" si="150"/>
        <v>64632083</v>
      </c>
      <c r="F9634" s="149" t="s">
        <v>9490</v>
      </c>
      <c r="G9634" s="149" t="s">
        <v>16972</v>
      </c>
      <c r="H9634" s="149" t="s">
        <v>16398</v>
      </c>
      <c r="I9634" s="149" t="s">
        <v>13654</v>
      </c>
    </row>
    <row r="9635" spans="1:9" x14ac:dyDescent="0.2">
      <c r="A9635" s="149" t="s">
        <v>2920</v>
      </c>
      <c r="D9635" s="149" t="s">
        <v>13731</v>
      </c>
      <c r="E9635" s="149">
        <f t="shared" si="150"/>
        <v>64633001</v>
      </c>
      <c r="F9635" s="149" t="s">
        <v>9490</v>
      </c>
      <c r="G9635" s="149" t="s">
        <v>16972</v>
      </c>
      <c r="H9635" s="149" t="s">
        <v>13732</v>
      </c>
      <c r="I9635" s="149" t="s">
        <v>13733</v>
      </c>
    </row>
    <row r="9636" spans="1:9" x14ac:dyDescent="0.2">
      <c r="A9636" s="149" t="s">
        <v>2920</v>
      </c>
      <c r="D9636" s="149" t="s">
        <v>13734</v>
      </c>
      <c r="E9636" s="149">
        <f t="shared" si="150"/>
        <v>64633010</v>
      </c>
      <c r="F9636" s="149" t="s">
        <v>9490</v>
      </c>
      <c r="G9636" s="149" t="s">
        <v>16972</v>
      </c>
      <c r="H9636" s="149" t="s">
        <v>13732</v>
      </c>
      <c r="I9636" s="149" t="s">
        <v>13735</v>
      </c>
    </row>
    <row r="9637" spans="1:9" x14ac:dyDescent="0.2">
      <c r="A9637" s="149" t="s">
        <v>2920</v>
      </c>
      <c r="D9637" s="149" t="s">
        <v>16450</v>
      </c>
      <c r="E9637" s="149">
        <f t="shared" si="150"/>
        <v>64633011</v>
      </c>
      <c r="F9637" s="149" t="s">
        <v>9490</v>
      </c>
      <c r="G9637" s="149" t="s">
        <v>16972</v>
      </c>
      <c r="H9637" s="149" t="s">
        <v>13732</v>
      </c>
      <c r="I9637" s="149" t="s">
        <v>16402</v>
      </c>
    </row>
    <row r="9638" spans="1:9" x14ac:dyDescent="0.2">
      <c r="A9638" s="149" t="s">
        <v>2920</v>
      </c>
      <c r="D9638" s="149" t="s">
        <v>16451</v>
      </c>
      <c r="E9638" s="149">
        <f t="shared" si="150"/>
        <v>64633015</v>
      </c>
      <c r="F9638" s="149" t="s">
        <v>9490</v>
      </c>
      <c r="G9638" s="149" t="s">
        <v>16972</v>
      </c>
      <c r="H9638" s="149" t="s">
        <v>13732</v>
      </c>
      <c r="I9638" s="149" t="s">
        <v>16448</v>
      </c>
    </row>
    <row r="9639" spans="1:9" x14ac:dyDescent="0.2">
      <c r="A9639" s="149" t="s">
        <v>2920</v>
      </c>
      <c r="D9639" s="149" t="s">
        <v>16449</v>
      </c>
      <c r="E9639" s="149">
        <f t="shared" si="150"/>
        <v>64633016</v>
      </c>
      <c r="F9639" s="149" t="s">
        <v>9490</v>
      </c>
      <c r="G9639" s="149" t="s">
        <v>16972</v>
      </c>
      <c r="H9639" s="149" t="s">
        <v>13732</v>
      </c>
      <c r="I9639" s="149" t="s">
        <v>14994</v>
      </c>
    </row>
    <row r="9640" spans="1:9" x14ac:dyDescent="0.2">
      <c r="A9640" s="149" t="s">
        <v>2920</v>
      </c>
      <c r="D9640" s="149" t="s">
        <v>14995</v>
      </c>
      <c r="E9640" s="149">
        <f t="shared" si="150"/>
        <v>64633017</v>
      </c>
      <c r="F9640" s="149" t="s">
        <v>9490</v>
      </c>
      <c r="G9640" s="149" t="s">
        <v>16972</v>
      </c>
      <c r="H9640" s="149" t="s">
        <v>13732</v>
      </c>
      <c r="I9640" s="149" t="s">
        <v>14996</v>
      </c>
    </row>
    <row r="9641" spans="1:9" x14ac:dyDescent="0.2">
      <c r="A9641" s="149" t="s">
        <v>2920</v>
      </c>
      <c r="D9641" s="149" t="s">
        <v>14997</v>
      </c>
      <c r="E9641" s="149">
        <f t="shared" si="150"/>
        <v>64633020</v>
      </c>
      <c r="F9641" s="149" t="s">
        <v>9490</v>
      </c>
      <c r="G9641" s="149" t="s">
        <v>16972</v>
      </c>
      <c r="H9641" s="149" t="s">
        <v>13732</v>
      </c>
      <c r="I9641" s="149" t="s">
        <v>14998</v>
      </c>
    </row>
    <row r="9642" spans="1:9" x14ac:dyDescent="0.2">
      <c r="A9642" s="149" t="s">
        <v>2920</v>
      </c>
      <c r="D9642" s="149" t="s">
        <v>14999</v>
      </c>
      <c r="E9642" s="149">
        <f t="shared" si="150"/>
        <v>64633021</v>
      </c>
      <c r="F9642" s="149" t="s">
        <v>9490</v>
      </c>
      <c r="G9642" s="149" t="s">
        <v>16972</v>
      </c>
      <c r="H9642" s="149" t="s">
        <v>13732</v>
      </c>
      <c r="I9642" s="149" t="s">
        <v>15000</v>
      </c>
    </row>
    <row r="9643" spans="1:9" x14ac:dyDescent="0.2">
      <c r="A9643" s="149" t="s">
        <v>2920</v>
      </c>
      <c r="D9643" s="149" t="s">
        <v>15001</v>
      </c>
      <c r="E9643" s="149">
        <f t="shared" si="150"/>
        <v>64633030</v>
      </c>
      <c r="F9643" s="149" t="s">
        <v>9490</v>
      </c>
      <c r="G9643" s="149" t="s">
        <v>16972</v>
      </c>
      <c r="H9643" s="149" t="s">
        <v>13732</v>
      </c>
      <c r="I9643" s="149" t="s">
        <v>15002</v>
      </c>
    </row>
    <row r="9644" spans="1:9" x14ac:dyDescent="0.2">
      <c r="A9644" s="149" t="s">
        <v>2920</v>
      </c>
      <c r="D9644" s="149" t="s">
        <v>15003</v>
      </c>
      <c r="E9644" s="149">
        <f t="shared" si="150"/>
        <v>64633050</v>
      </c>
      <c r="F9644" s="149" t="s">
        <v>9490</v>
      </c>
      <c r="G9644" s="149" t="s">
        <v>16972</v>
      </c>
      <c r="H9644" s="149" t="s">
        <v>13732</v>
      </c>
      <c r="I9644" s="149" t="s">
        <v>13641</v>
      </c>
    </row>
    <row r="9645" spans="1:9" x14ac:dyDescent="0.2">
      <c r="A9645" s="149" t="s">
        <v>2920</v>
      </c>
      <c r="D9645" s="149" t="s">
        <v>15004</v>
      </c>
      <c r="E9645" s="149">
        <f t="shared" si="150"/>
        <v>64633051</v>
      </c>
      <c r="F9645" s="149" t="s">
        <v>9490</v>
      </c>
      <c r="G9645" s="149" t="s">
        <v>16972</v>
      </c>
      <c r="H9645" s="149" t="s">
        <v>13732</v>
      </c>
      <c r="I9645" s="149" t="s">
        <v>15005</v>
      </c>
    </row>
    <row r="9646" spans="1:9" x14ac:dyDescent="0.2">
      <c r="A9646" s="149" t="s">
        <v>2920</v>
      </c>
      <c r="D9646" s="149" t="s">
        <v>15006</v>
      </c>
      <c r="E9646" s="149">
        <f t="shared" si="150"/>
        <v>64633052</v>
      </c>
      <c r="F9646" s="149" t="s">
        <v>9490</v>
      </c>
      <c r="G9646" s="149" t="s">
        <v>16972</v>
      </c>
      <c r="H9646" s="149" t="s">
        <v>13732</v>
      </c>
      <c r="I9646" s="149" t="s">
        <v>13643</v>
      </c>
    </row>
    <row r="9647" spans="1:9" x14ac:dyDescent="0.2">
      <c r="A9647" s="149" t="s">
        <v>2920</v>
      </c>
      <c r="D9647" s="149" t="s">
        <v>15007</v>
      </c>
      <c r="E9647" s="149">
        <f t="shared" si="150"/>
        <v>64633053</v>
      </c>
      <c r="F9647" s="149" t="s">
        <v>9490</v>
      </c>
      <c r="G9647" s="149" t="s">
        <v>16972</v>
      </c>
      <c r="H9647" s="149" t="s">
        <v>13732</v>
      </c>
      <c r="I9647" s="149" t="s">
        <v>13645</v>
      </c>
    </row>
    <row r="9648" spans="1:9" x14ac:dyDescent="0.2">
      <c r="A9648" s="149" t="s">
        <v>2920</v>
      </c>
      <c r="D9648" s="149" t="s">
        <v>15008</v>
      </c>
      <c r="E9648" s="149">
        <f t="shared" si="150"/>
        <v>64633054</v>
      </c>
      <c r="F9648" s="149" t="s">
        <v>9490</v>
      </c>
      <c r="G9648" s="149" t="s">
        <v>16972</v>
      </c>
      <c r="H9648" s="149" t="s">
        <v>13732</v>
      </c>
      <c r="I9648" s="149" t="s">
        <v>13647</v>
      </c>
    </row>
    <row r="9649" spans="1:9" x14ac:dyDescent="0.2">
      <c r="A9649" s="149" t="s">
        <v>2920</v>
      </c>
      <c r="D9649" s="149" t="s">
        <v>15009</v>
      </c>
      <c r="E9649" s="149">
        <f t="shared" si="150"/>
        <v>64633080</v>
      </c>
      <c r="F9649" s="149" t="s">
        <v>9490</v>
      </c>
      <c r="G9649" s="149" t="s">
        <v>16972</v>
      </c>
      <c r="H9649" s="149" t="s">
        <v>13732</v>
      </c>
      <c r="I9649" s="149" t="s">
        <v>6493</v>
      </c>
    </row>
    <row r="9650" spans="1:9" x14ac:dyDescent="0.2">
      <c r="A9650" s="149" t="s">
        <v>2920</v>
      </c>
      <c r="D9650" s="149" t="s">
        <v>15010</v>
      </c>
      <c r="E9650" s="149">
        <f t="shared" si="150"/>
        <v>64633081</v>
      </c>
      <c r="F9650" s="149" t="s">
        <v>9490</v>
      </c>
      <c r="G9650" s="149" t="s">
        <v>16972</v>
      </c>
      <c r="H9650" s="149" t="s">
        <v>13732</v>
      </c>
      <c r="I9650" s="149" t="s">
        <v>13650</v>
      </c>
    </row>
    <row r="9651" spans="1:9" x14ac:dyDescent="0.2">
      <c r="A9651" s="149" t="s">
        <v>2920</v>
      </c>
      <c r="D9651" s="149" t="s">
        <v>15011</v>
      </c>
      <c r="E9651" s="149">
        <f t="shared" si="150"/>
        <v>64633082</v>
      </c>
      <c r="F9651" s="149" t="s">
        <v>9490</v>
      </c>
      <c r="G9651" s="149" t="s">
        <v>16972</v>
      </c>
      <c r="H9651" s="149" t="s">
        <v>13732</v>
      </c>
      <c r="I9651" s="149" t="s">
        <v>13652</v>
      </c>
    </row>
    <row r="9652" spans="1:9" x14ac:dyDescent="0.2">
      <c r="A9652" s="149" t="s">
        <v>2920</v>
      </c>
      <c r="D9652" s="149" t="s">
        <v>15012</v>
      </c>
      <c r="E9652" s="149">
        <f t="shared" si="150"/>
        <v>64633083</v>
      </c>
      <c r="F9652" s="149" t="s">
        <v>9490</v>
      </c>
      <c r="G9652" s="149" t="s">
        <v>16972</v>
      </c>
      <c r="H9652" s="149" t="s">
        <v>13732</v>
      </c>
      <c r="I9652" s="149" t="s">
        <v>13654</v>
      </c>
    </row>
    <row r="9653" spans="1:9" x14ac:dyDescent="0.2">
      <c r="A9653" s="149" t="s">
        <v>2920</v>
      </c>
      <c r="D9653" s="149" t="s">
        <v>15013</v>
      </c>
      <c r="E9653" s="149">
        <f t="shared" si="150"/>
        <v>64680001</v>
      </c>
      <c r="F9653" s="149" t="s">
        <v>9490</v>
      </c>
      <c r="G9653" s="149" t="s">
        <v>16972</v>
      </c>
      <c r="H9653" s="149" t="s">
        <v>3301</v>
      </c>
      <c r="I9653" s="149" t="s">
        <v>3301</v>
      </c>
    </row>
    <row r="9654" spans="1:9" x14ac:dyDescent="0.2">
      <c r="A9654" s="149" t="s">
        <v>2920</v>
      </c>
      <c r="D9654" s="149" t="s">
        <v>15014</v>
      </c>
      <c r="E9654" s="149">
        <f t="shared" si="150"/>
        <v>64682001</v>
      </c>
      <c r="F9654" s="149" t="s">
        <v>9490</v>
      </c>
      <c r="G9654" s="149" t="s">
        <v>16972</v>
      </c>
      <c r="H9654" s="149" t="s">
        <v>3303</v>
      </c>
      <c r="I9654" s="149" t="s">
        <v>3304</v>
      </c>
    </row>
    <row r="9655" spans="1:9" x14ac:dyDescent="0.2">
      <c r="A9655" s="149" t="s">
        <v>2920</v>
      </c>
      <c r="D9655" s="149" t="s">
        <v>15015</v>
      </c>
      <c r="E9655" s="149">
        <f t="shared" si="150"/>
        <v>64682002</v>
      </c>
      <c r="F9655" s="149" t="s">
        <v>9490</v>
      </c>
      <c r="G9655" s="149" t="s">
        <v>16972</v>
      </c>
      <c r="H9655" s="149" t="s">
        <v>3303</v>
      </c>
      <c r="I9655" s="149" t="s">
        <v>3306</v>
      </c>
    </row>
    <row r="9656" spans="1:9" x14ac:dyDescent="0.2">
      <c r="A9656" s="149" t="s">
        <v>2920</v>
      </c>
      <c r="D9656" s="149" t="s">
        <v>15016</v>
      </c>
      <c r="E9656" s="149">
        <f t="shared" si="150"/>
        <v>64682501</v>
      </c>
      <c r="F9656" s="149" t="s">
        <v>9490</v>
      </c>
      <c r="G9656" s="149" t="s">
        <v>16972</v>
      </c>
      <c r="H9656" s="149" t="s">
        <v>3308</v>
      </c>
      <c r="I9656" s="149" t="s">
        <v>15017</v>
      </c>
    </row>
    <row r="9657" spans="1:9" x14ac:dyDescent="0.2">
      <c r="A9657" s="149" t="s">
        <v>2920</v>
      </c>
      <c r="D9657" s="149" t="s">
        <v>15018</v>
      </c>
      <c r="E9657" s="149">
        <f t="shared" si="150"/>
        <v>64682502</v>
      </c>
      <c r="F9657" s="149" t="s">
        <v>9490</v>
      </c>
      <c r="G9657" s="149" t="s">
        <v>16972</v>
      </c>
      <c r="H9657" s="149" t="s">
        <v>3308</v>
      </c>
      <c r="I9657" s="149" t="s">
        <v>15019</v>
      </c>
    </row>
    <row r="9658" spans="1:9" x14ac:dyDescent="0.2">
      <c r="A9658" s="149" t="s">
        <v>2920</v>
      </c>
      <c r="D9658" s="149" t="s">
        <v>15020</v>
      </c>
      <c r="E9658" s="149">
        <f t="shared" si="150"/>
        <v>64682599</v>
      </c>
      <c r="F9658" s="149" t="s">
        <v>9490</v>
      </c>
      <c r="G9658" s="149" t="s">
        <v>16972</v>
      </c>
      <c r="H9658" s="149" t="s">
        <v>3308</v>
      </c>
      <c r="I9658" s="149" t="s">
        <v>3309</v>
      </c>
    </row>
    <row r="9659" spans="1:9" x14ac:dyDescent="0.2">
      <c r="A9659" s="149" t="s">
        <v>2920</v>
      </c>
      <c r="D9659" s="149" t="s">
        <v>15021</v>
      </c>
      <c r="E9659" s="149">
        <f t="shared" si="150"/>
        <v>64820001</v>
      </c>
      <c r="F9659" s="149" t="s">
        <v>9490</v>
      </c>
      <c r="G9659" s="149" t="s">
        <v>15022</v>
      </c>
      <c r="H9659" s="149" t="s">
        <v>15023</v>
      </c>
      <c r="I9659" s="149" t="s">
        <v>15024</v>
      </c>
    </row>
    <row r="9660" spans="1:9" x14ac:dyDescent="0.2">
      <c r="A9660" s="149" t="s">
        <v>2920</v>
      </c>
      <c r="D9660" s="149" t="s">
        <v>15025</v>
      </c>
      <c r="E9660" s="149">
        <f t="shared" si="150"/>
        <v>64820010</v>
      </c>
      <c r="F9660" s="149" t="s">
        <v>9490</v>
      </c>
      <c r="G9660" s="149" t="s">
        <v>15022</v>
      </c>
      <c r="H9660" s="149" t="s">
        <v>15023</v>
      </c>
      <c r="I9660" s="149" t="s">
        <v>13735</v>
      </c>
    </row>
    <row r="9661" spans="1:9" x14ac:dyDescent="0.2">
      <c r="A9661" s="149" t="s">
        <v>2920</v>
      </c>
      <c r="D9661" s="149" t="s">
        <v>15026</v>
      </c>
      <c r="E9661" s="149">
        <f t="shared" si="150"/>
        <v>64821001</v>
      </c>
      <c r="F9661" s="149" t="s">
        <v>9490</v>
      </c>
      <c r="G9661" s="149" t="s">
        <v>15022</v>
      </c>
      <c r="H9661" s="149" t="s">
        <v>13376</v>
      </c>
      <c r="I9661" s="149" t="s">
        <v>13377</v>
      </c>
    </row>
    <row r="9662" spans="1:9" x14ac:dyDescent="0.2">
      <c r="A9662" s="149" t="s">
        <v>2920</v>
      </c>
      <c r="D9662" s="149" t="s">
        <v>13378</v>
      </c>
      <c r="E9662" s="149">
        <f t="shared" si="150"/>
        <v>64821010</v>
      </c>
      <c r="F9662" s="149" t="s">
        <v>9490</v>
      </c>
      <c r="G9662" s="149" t="s">
        <v>15022</v>
      </c>
      <c r="H9662" s="149" t="s">
        <v>13376</v>
      </c>
      <c r="I9662" s="149" t="s">
        <v>13379</v>
      </c>
    </row>
    <row r="9663" spans="1:9" x14ac:dyDescent="0.2">
      <c r="A9663" s="149" t="s">
        <v>2920</v>
      </c>
      <c r="D9663" s="149" t="s">
        <v>13380</v>
      </c>
      <c r="E9663" s="149">
        <f t="shared" si="150"/>
        <v>64822001</v>
      </c>
      <c r="F9663" s="149" t="s">
        <v>9490</v>
      </c>
      <c r="G9663" s="149" t="s">
        <v>15022</v>
      </c>
      <c r="H9663" s="149" t="s">
        <v>13381</v>
      </c>
      <c r="I9663" s="149" t="s">
        <v>13382</v>
      </c>
    </row>
    <row r="9664" spans="1:9" x14ac:dyDescent="0.2">
      <c r="A9664" s="149" t="s">
        <v>2920</v>
      </c>
      <c r="D9664" s="149" t="s">
        <v>13383</v>
      </c>
      <c r="E9664" s="149">
        <f t="shared" si="150"/>
        <v>64822010</v>
      </c>
      <c r="F9664" s="149" t="s">
        <v>9490</v>
      </c>
      <c r="G9664" s="149" t="s">
        <v>15022</v>
      </c>
      <c r="H9664" s="149" t="s">
        <v>13381</v>
      </c>
      <c r="I9664" s="149" t="s">
        <v>12690</v>
      </c>
    </row>
    <row r="9665" spans="1:9" x14ac:dyDescent="0.2">
      <c r="A9665" s="149" t="s">
        <v>2920</v>
      </c>
      <c r="D9665" s="149" t="s">
        <v>13384</v>
      </c>
      <c r="E9665" s="149">
        <f t="shared" si="150"/>
        <v>64823001</v>
      </c>
      <c r="F9665" s="149" t="s">
        <v>9490</v>
      </c>
      <c r="G9665" s="149" t="s">
        <v>15022</v>
      </c>
      <c r="H9665" s="149" t="s">
        <v>13385</v>
      </c>
      <c r="I9665" s="149" t="s">
        <v>13386</v>
      </c>
    </row>
    <row r="9666" spans="1:9" x14ac:dyDescent="0.2">
      <c r="A9666" s="149" t="s">
        <v>2920</v>
      </c>
      <c r="D9666" s="149" t="s">
        <v>13387</v>
      </c>
      <c r="E9666" s="149">
        <f t="shared" ref="E9666:E9729" si="151">VALUE(D9666)</f>
        <v>64823010</v>
      </c>
      <c r="F9666" s="149" t="s">
        <v>9490</v>
      </c>
      <c r="G9666" s="149" t="s">
        <v>15022</v>
      </c>
      <c r="H9666" s="149" t="s">
        <v>13385</v>
      </c>
      <c r="I9666" s="149" t="s">
        <v>13388</v>
      </c>
    </row>
    <row r="9667" spans="1:9" x14ac:dyDescent="0.2">
      <c r="A9667" s="149" t="s">
        <v>2920</v>
      </c>
      <c r="D9667" s="149" t="s">
        <v>13389</v>
      </c>
      <c r="E9667" s="149">
        <f t="shared" si="151"/>
        <v>64824001</v>
      </c>
      <c r="F9667" s="149" t="s">
        <v>9490</v>
      </c>
      <c r="G9667" s="149" t="s">
        <v>15022</v>
      </c>
      <c r="H9667" s="149" t="s">
        <v>13390</v>
      </c>
      <c r="I9667" s="149" t="s">
        <v>13391</v>
      </c>
    </row>
    <row r="9668" spans="1:9" x14ac:dyDescent="0.2">
      <c r="A9668" s="149" t="s">
        <v>2920</v>
      </c>
      <c r="D9668" s="149" t="s">
        <v>13392</v>
      </c>
      <c r="E9668" s="149">
        <f t="shared" si="151"/>
        <v>64824010</v>
      </c>
      <c r="F9668" s="149" t="s">
        <v>9490</v>
      </c>
      <c r="G9668" s="149" t="s">
        <v>15022</v>
      </c>
      <c r="H9668" s="149" t="s">
        <v>13390</v>
      </c>
      <c r="I9668" s="149" t="s">
        <v>13393</v>
      </c>
    </row>
    <row r="9669" spans="1:9" x14ac:dyDescent="0.2">
      <c r="A9669" s="149" t="s">
        <v>2920</v>
      </c>
      <c r="D9669" s="149" t="s">
        <v>13394</v>
      </c>
      <c r="E9669" s="149">
        <f t="shared" si="151"/>
        <v>64880001</v>
      </c>
      <c r="F9669" s="149" t="s">
        <v>9490</v>
      </c>
      <c r="G9669" s="149" t="s">
        <v>15022</v>
      </c>
      <c r="H9669" s="149" t="s">
        <v>3301</v>
      </c>
      <c r="I9669" s="149" t="s">
        <v>3301</v>
      </c>
    </row>
    <row r="9670" spans="1:9" x14ac:dyDescent="0.2">
      <c r="A9670" s="149" t="s">
        <v>2920</v>
      </c>
      <c r="D9670" s="149" t="s">
        <v>13395</v>
      </c>
      <c r="E9670" s="149">
        <f t="shared" si="151"/>
        <v>64882001</v>
      </c>
      <c r="F9670" s="149" t="s">
        <v>9490</v>
      </c>
      <c r="G9670" s="149" t="s">
        <v>15022</v>
      </c>
      <c r="H9670" s="149" t="s">
        <v>3303</v>
      </c>
      <c r="I9670" s="149" t="s">
        <v>3304</v>
      </c>
    </row>
    <row r="9671" spans="1:9" x14ac:dyDescent="0.2">
      <c r="A9671" s="149" t="s">
        <v>2920</v>
      </c>
      <c r="D9671" s="149" t="s">
        <v>13396</v>
      </c>
      <c r="E9671" s="149">
        <f t="shared" si="151"/>
        <v>64882002</v>
      </c>
      <c r="F9671" s="149" t="s">
        <v>9490</v>
      </c>
      <c r="G9671" s="149" t="s">
        <v>15022</v>
      </c>
      <c r="H9671" s="149" t="s">
        <v>3303</v>
      </c>
      <c r="I9671" s="149" t="s">
        <v>3306</v>
      </c>
    </row>
    <row r="9672" spans="1:9" x14ac:dyDescent="0.2">
      <c r="A9672" s="149" t="s">
        <v>2920</v>
      </c>
      <c r="D9672" s="149" t="s">
        <v>13397</v>
      </c>
      <c r="E9672" s="149">
        <f t="shared" si="151"/>
        <v>64882599</v>
      </c>
      <c r="F9672" s="149" t="s">
        <v>9490</v>
      </c>
      <c r="G9672" s="149" t="s">
        <v>15022</v>
      </c>
      <c r="H9672" s="149" t="s">
        <v>3308</v>
      </c>
      <c r="I9672" s="149" t="s">
        <v>3309</v>
      </c>
    </row>
    <row r="9673" spans="1:9" x14ac:dyDescent="0.2">
      <c r="A9673" s="149" t="s">
        <v>2920</v>
      </c>
      <c r="D9673" s="149" t="s">
        <v>13398</v>
      </c>
      <c r="E9673" s="149">
        <f t="shared" si="151"/>
        <v>64920001</v>
      </c>
      <c r="F9673" s="149" t="s">
        <v>9490</v>
      </c>
      <c r="G9673" s="149" t="s">
        <v>13399</v>
      </c>
      <c r="H9673" s="149" t="s">
        <v>13400</v>
      </c>
      <c r="I9673" s="149" t="s">
        <v>13401</v>
      </c>
    </row>
    <row r="9674" spans="1:9" x14ac:dyDescent="0.2">
      <c r="A9674" s="149" t="s">
        <v>2920</v>
      </c>
      <c r="D9674" s="149" t="s">
        <v>13402</v>
      </c>
      <c r="E9674" s="149">
        <f t="shared" si="151"/>
        <v>64920010</v>
      </c>
      <c r="F9674" s="149" t="s">
        <v>9490</v>
      </c>
      <c r="G9674" s="149" t="s">
        <v>13399</v>
      </c>
      <c r="H9674" s="149" t="s">
        <v>13400</v>
      </c>
      <c r="I9674" s="149" t="s">
        <v>10290</v>
      </c>
    </row>
    <row r="9675" spans="1:9" x14ac:dyDescent="0.2">
      <c r="A9675" s="149" t="s">
        <v>2920</v>
      </c>
      <c r="D9675" s="149" t="s">
        <v>13403</v>
      </c>
      <c r="E9675" s="149">
        <f t="shared" si="151"/>
        <v>64920011</v>
      </c>
      <c r="F9675" s="149" t="s">
        <v>9490</v>
      </c>
      <c r="G9675" s="149" t="s">
        <v>13399</v>
      </c>
      <c r="H9675" s="149" t="s">
        <v>13400</v>
      </c>
      <c r="I9675" s="149" t="s">
        <v>10292</v>
      </c>
    </row>
    <row r="9676" spans="1:9" x14ac:dyDescent="0.2">
      <c r="A9676" s="149" t="s">
        <v>2920</v>
      </c>
      <c r="D9676" s="149" t="s">
        <v>16128</v>
      </c>
      <c r="E9676" s="149">
        <f t="shared" si="151"/>
        <v>64920012</v>
      </c>
      <c r="F9676" s="149" t="s">
        <v>9490</v>
      </c>
      <c r="G9676" s="149" t="s">
        <v>13399</v>
      </c>
      <c r="H9676" s="149" t="s">
        <v>13400</v>
      </c>
      <c r="I9676" s="149" t="s">
        <v>10294</v>
      </c>
    </row>
    <row r="9677" spans="1:9" x14ac:dyDescent="0.2">
      <c r="A9677" s="149" t="s">
        <v>2920</v>
      </c>
      <c r="D9677" s="149" t="s">
        <v>16129</v>
      </c>
      <c r="E9677" s="149">
        <f t="shared" si="151"/>
        <v>64920013</v>
      </c>
      <c r="F9677" s="149" t="s">
        <v>9490</v>
      </c>
      <c r="G9677" s="149" t="s">
        <v>13399</v>
      </c>
      <c r="H9677" s="149" t="s">
        <v>13400</v>
      </c>
      <c r="I9677" s="149" t="s">
        <v>10296</v>
      </c>
    </row>
    <row r="9678" spans="1:9" x14ac:dyDescent="0.2">
      <c r="A9678" s="149" t="s">
        <v>2920</v>
      </c>
      <c r="D9678" s="149" t="s">
        <v>16130</v>
      </c>
      <c r="E9678" s="149">
        <f t="shared" si="151"/>
        <v>64920020</v>
      </c>
      <c r="F9678" s="149" t="s">
        <v>9490</v>
      </c>
      <c r="G9678" s="149" t="s">
        <v>13399</v>
      </c>
      <c r="H9678" s="149" t="s">
        <v>13400</v>
      </c>
      <c r="I9678" s="149" t="s">
        <v>16131</v>
      </c>
    </row>
    <row r="9679" spans="1:9" x14ac:dyDescent="0.2">
      <c r="A9679" s="149" t="s">
        <v>2920</v>
      </c>
      <c r="D9679" s="149" t="s">
        <v>16132</v>
      </c>
      <c r="E9679" s="149">
        <f t="shared" si="151"/>
        <v>64920021</v>
      </c>
      <c r="F9679" s="149" t="s">
        <v>9490</v>
      </c>
      <c r="G9679" s="149" t="s">
        <v>13399</v>
      </c>
      <c r="H9679" s="149" t="s">
        <v>13400</v>
      </c>
      <c r="I9679" s="149" t="s">
        <v>16133</v>
      </c>
    </row>
    <row r="9680" spans="1:9" x14ac:dyDescent="0.2">
      <c r="A9680" s="149" t="s">
        <v>2920</v>
      </c>
      <c r="D9680" s="149" t="s">
        <v>16134</v>
      </c>
      <c r="E9680" s="149">
        <f t="shared" si="151"/>
        <v>64920022</v>
      </c>
      <c r="F9680" s="149" t="s">
        <v>9490</v>
      </c>
      <c r="G9680" s="149" t="s">
        <v>13399</v>
      </c>
      <c r="H9680" s="149" t="s">
        <v>13400</v>
      </c>
      <c r="I9680" s="149" t="s">
        <v>16135</v>
      </c>
    </row>
    <row r="9681" spans="1:9" x14ac:dyDescent="0.2">
      <c r="A9681" s="149" t="s">
        <v>2920</v>
      </c>
      <c r="D9681" s="149" t="s">
        <v>16136</v>
      </c>
      <c r="E9681" s="149">
        <f t="shared" si="151"/>
        <v>64920030</v>
      </c>
      <c r="F9681" s="149" t="s">
        <v>9490</v>
      </c>
      <c r="G9681" s="149" t="s">
        <v>13399</v>
      </c>
      <c r="H9681" s="149" t="s">
        <v>13400</v>
      </c>
      <c r="I9681" s="149" t="s">
        <v>16137</v>
      </c>
    </row>
    <row r="9682" spans="1:9" x14ac:dyDescent="0.2">
      <c r="A9682" s="149" t="s">
        <v>2920</v>
      </c>
      <c r="D9682" s="149" t="s">
        <v>16138</v>
      </c>
      <c r="E9682" s="149">
        <f t="shared" si="151"/>
        <v>64920031</v>
      </c>
      <c r="F9682" s="149" t="s">
        <v>9490</v>
      </c>
      <c r="G9682" s="149" t="s">
        <v>13399</v>
      </c>
      <c r="H9682" s="149" t="s">
        <v>13400</v>
      </c>
      <c r="I9682" s="149" t="s">
        <v>16139</v>
      </c>
    </row>
    <row r="9683" spans="1:9" x14ac:dyDescent="0.2">
      <c r="A9683" s="149" t="s">
        <v>2920</v>
      </c>
      <c r="D9683" s="149" t="s">
        <v>16140</v>
      </c>
      <c r="E9683" s="149">
        <f t="shared" si="151"/>
        <v>64920032</v>
      </c>
      <c r="F9683" s="149" t="s">
        <v>9490</v>
      </c>
      <c r="G9683" s="149" t="s">
        <v>13399</v>
      </c>
      <c r="H9683" s="149" t="s">
        <v>13400</v>
      </c>
      <c r="I9683" s="149" t="s">
        <v>15706</v>
      </c>
    </row>
    <row r="9684" spans="1:9" x14ac:dyDescent="0.2">
      <c r="A9684" s="149" t="s">
        <v>2920</v>
      </c>
      <c r="D9684" s="149" t="s">
        <v>15707</v>
      </c>
      <c r="E9684" s="149">
        <f t="shared" si="151"/>
        <v>64920033</v>
      </c>
      <c r="F9684" s="149" t="s">
        <v>9490</v>
      </c>
      <c r="G9684" s="149" t="s">
        <v>13399</v>
      </c>
      <c r="H9684" s="149" t="s">
        <v>13400</v>
      </c>
      <c r="I9684" s="149" t="s">
        <v>15708</v>
      </c>
    </row>
    <row r="9685" spans="1:9" x14ac:dyDescent="0.2">
      <c r="A9685" s="149" t="s">
        <v>2920</v>
      </c>
      <c r="D9685" s="149" t="s">
        <v>15709</v>
      </c>
      <c r="E9685" s="149">
        <f t="shared" si="151"/>
        <v>64920034</v>
      </c>
      <c r="F9685" s="149" t="s">
        <v>9490</v>
      </c>
      <c r="G9685" s="149" t="s">
        <v>13399</v>
      </c>
      <c r="H9685" s="149" t="s">
        <v>13400</v>
      </c>
      <c r="I9685" s="149" t="s">
        <v>15710</v>
      </c>
    </row>
    <row r="9686" spans="1:9" x14ac:dyDescent="0.2">
      <c r="A9686" s="149" t="s">
        <v>2920</v>
      </c>
      <c r="D9686" s="149" t="s">
        <v>15711</v>
      </c>
      <c r="E9686" s="149">
        <f t="shared" si="151"/>
        <v>64930001</v>
      </c>
      <c r="F9686" s="149" t="s">
        <v>9490</v>
      </c>
      <c r="G9686" s="149" t="s">
        <v>13399</v>
      </c>
      <c r="H9686" s="149" t="s">
        <v>15712</v>
      </c>
      <c r="I9686" s="149" t="s">
        <v>15713</v>
      </c>
    </row>
    <row r="9687" spans="1:9" x14ac:dyDescent="0.2">
      <c r="A9687" s="149" t="s">
        <v>2920</v>
      </c>
      <c r="D9687" s="149" t="s">
        <v>15714</v>
      </c>
      <c r="E9687" s="149">
        <f t="shared" si="151"/>
        <v>64930010</v>
      </c>
      <c r="F9687" s="149" t="s">
        <v>9490</v>
      </c>
      <c r="G9687" s="149" t="s">
        <v>13399</v>
      </c>
      <c r="H9687" s="149" t="s">
        <v>15712</v>
      </c>
      <c r="I9687" s="149" t="s">
        <v>14649</v>
      </c>
    </row>
    <row r="9688" spans="1:9" x14ac:dyDescent="0.2">
      <c r="A9688" s="149" t="s">
        <v>2920</v>
      </c>
      <c r="D9688" s="149" t="s">
        <v>14650</v>
      </c>
      <c r="E9688" s="149">
        <f t="shared" si="151"/>
        <v>64930011</v>
      </c>
      <c r="F9688" s="149" t="s">
        <v>9490</v>
      </c>
      <c r="G9688" s="149" t="s">
        <v>13399</v>
      </c>
      <c r="H9688" s="149" t="s">
        <v>15712</v>
      </c>
      <c r="I9688" s="149" t="s">
        <v>14651</v>
      </c>
    </row>
    <row r="9689" spans="1:9" x14ac:dyDescent="0.2">
      <c r="A9689" s="149" t="s">
        <v>2920</v>
      </c>
      <c r="D9689" s="149" t="s">
        <v>14652</v>
      </c>
      <c r="E9689" s="149">
        <f t="shared" si="151"/>
        <v>64930012</v>
      </c>
      <c r="F9689" s="149" t="s">
        <v>9490</v>
      </c>
      <c r="G9689" s="149" t="s">
        <v>13399</v>
      </c>
      <c r="H9689" s="149" t="s">
        <v>15712</v>
      </c>
      <c r="I9689" s="149" t="s">
        <v>14653</v>
      </c>
    </row>
    <row r="9690" spans="1:9" x14ac:dyDescent="0.2">
      <c r="A9690" s="149" t="s">
        <v>2920</v>
      </c>
      <c r="D9690" s="149" t="s">
        <v>14654</v>
      </c>
      <c r="E9690" s="149">
        <f t="shared" si="151"/>
        <v>64930020</v>
      </c>
      <c r="F9690" s="149" t="s">
        <v>9490</v>
      </c>
      <c r="G9690" s="149" t="s">
        <v>13399</v>
      </c>
      <c r="H9690" s="149" t="s">
        <v>15712</v>
      </c>
      <c r="I9690" s="149" t="s">
        <v>14655</v>
      </c>
    </row>
    <row r="9691" spans="1:9" x14ac:dyDescent="0.2">
      <c r="A9691" s="149" t="s">
        <v>2920</v>
      </c>
      <c r="D9691" s="149" t="s">
        <v>14656</v>
      </c>
      <c r="E9691" s="149">
        <f t="shared" si="151"/>
        <v>64930021</v>
      </c>
      <c r="F9691" s="149" t="s">
        <v>9490</v>
      </c>
      <c r="G9691" s="149" t="s">
        <v>13399</v>
      </c>
      <c r="H9691" s="149" t="s">
        <v>15712</v>
      </c>
      <c r="I9691" s="149" t="s">
        <v>14657</v>
      </c>
    </row>
    <row r="9692" spans="1:9" x14ac:dyDescent="0.2">
      <c r="A9692" s="149" t="s">
        <v>2920</v>
      </c>
      <c r="D9692" s="149" t="s">
        <v>14658</v>
      </c>
      <c r="E9692" s="149">
        <f t="shared" si="151"/>
        <v>64930030</v>
      </c>
      <c r="F9692" s="149" t="s">
        <v>9490</v>
      </c>
      <c r="G9692" s="149" t="s">
        <v>13399</v>
      </c>
      <c r="H9692" s="149" t="s">
        <v>15712</v>
      </c>
      <c r="I9692" s="149" t="s">
        <v>16137</v>
      </c>
    </row>
    <row r="9693" spans="1:9" x14ac:dyDescent="0.2">
      <c r="A9693" s="149" t="s">
        <v>2920</v>
      </c>
      <c r="D9693" s="149" t="s">
        <v>14659</v>
      </c>
      <c r="E9693" s="149">
        <f t="shared" si="151"/>
        <v>64930031</v>
      </c>
      <c r="F9693" s="149" t="s">
        <v>9490</v>
      </c>
      <c r="G9693" s="149" t="s">
        <v>13399</v>
      </c>
      <c r="H9693" s="149" t="s">
        <v>15712</v>
      </c>
      <c r="I9693" s="149" t="s">
        <v>14660</v>
      </c>
    </row>
    <row r="9694" spans="1:9" x14ac:dyDescent="0.2">
      <c r="A9694" s="149" t="s">
        <v>2920</v>
      </c>
      <c r="D9694" s="149" t="s">
        <v>14661</v>
      </c>
      <c r="E9694" s="149">
        <f t="shared" si="151"/>
        <v>64930035</v>
      </c>
      <c r="F9694" s="149" t="s">
        <v>9490</v>
      </c>
      <c r="G9694" s="149" t="s">
        <v>13399</v>
      </c>
      <c r="H9694" s="149" t="s">
        <v>15712</v>
      </c>
      <c r="I9694" s="149" t="s">
        <v>14662</v>
      </c>
    </row>
    <row r="9695" spans="1:9" x14ac:dyDescent="0.2">
      <c r="A9695" s="149" t="s">
        <v>2920</v>
      </c>
      <c r="D9695" s="149" t="s">
        <v>14663</v>
      </c>
      <c r="E9695" s="149">
        <f t="shared" si="151"/>
        <v>64930040</v>
      </c>
      <c r="F9695" s="149" t="s">
        <v>9490</v>
      </c>
      <c r="G9695" s="149" t="s">
        <v>13399</v>
      </c>
      <c r="H9695" s="149" t="s">
        <v>15712</v>
      </c>
      <c r="I9695" s="149" t="s">
        <v>6934</v>
      </c>
    </row>
    <row r="9696" spans="1:9" x14ac:dyDescent="0.2">
      <c r="A9696" s="149" t="s">
        <v>2920</v>
      </c>
      <c r="D9696" s="149" t="s">
        <v>14664</v>
      </c>
      <c r="E9696" s="149">
        <f t="shared" si="151"/>
        <v>64930041</v>
      </c>
      <c r="F9696" s="149" t="s">
        <v>9490</v>
      </c>
      <c r="G9696" s="149" t="s">
        <v>13399</v>
      </c>
      <c r="H9696" s="149" t="s">
        <v>15712</v>
      </c>
      <c r="I9696" s="149" t="s">
        <v>14665</v>
      </c>
    </row>
    <row r="9697" spans="1:9" x14ac:dyDescent="0.2">
      <c r="A9697" s="149" t="s">
        <v>2920</v>
      </c>
      <c r="D9697" s="149" t="s">
        <v>14666</v>
      </c>
      <c r="E9697" s="149">
        <f t="shared" si="151"/>
        <v>64930045</v>
      </c>
      <c r="F9697" s="149" t="s">
        <v>9490</v>
      </c>
      <c r="G9697" s="149" t="s">
        <v>13399</v>
      </c>
      <c r="H9697" s="149" t="s">
        <v>15712</v>
      </c>
      <c r="I9697" s="149" t="s">
        <v>14667</v>
      </c>
    </row>
    <row r="9698" spans="1:9" x14ac:dyDescent="0.2">
      <c r="A9698" s="149" t="s">
        <v>2920</v>
      </c>
      <c r="D9698" s="149" t="s">
        <v>14668</v>
      </c>
      <c r="E9698" s="149">
        <f t="shared" si="151"/>
        <v>64930050</v>
      </c>
      <c r="F9698" s="149" t="s">
        <v>9490</v>
      </c>
      <c r="G9698" s="149" t="s">
        <v>13399</v>
      </c>
      <c r="H9698" s="149" t="s">
        <v>15712</v>
      </c>
      <c r="I9698" s="149" t="s">
        <v>14540</v>
      </c>
    </row>
    <row r="9699" spans="1:9" x14ac:dyDescent="0.2">
      <c r="A9699" s="149" t="s">
        <v>2920</v>
      </c>
      <c r="D9699" s="149" t="s">
        <v>14669</v>
      </c>
      <c r="E9699" s="149">
        <f t="shared" si="151"/>
        <v>64931001</v>
      </c>
      <c r="F9699" s="149" t="s">
        <v>9490</v>
      </c>
      <c r="G9699" s="149" t="s">
        <v>13399</v>
      </c>
      <c r="H9699" s="149" t="s">
        <v>14670</v>
      </c>
      <c r="I9699" s="149" t="s">
        <v>14671</v>
      </c>
    </row>
    <row r="9700" spans="1:9" x14ac:dyDescent="0.2">
      <c r="A9700" s="149" t="s">
        <v>2920</v>
      </c>
      <c r="D9700" s="149" t="s">
        <v>14672</v>
      </c>
      <c r="E9700" s="149">
        <f t="shared" si="151"/>
        <v>64931010</v>
      </c>
      <c r="F9700" s="149" t="s">
        <v>9490</v>
      </c>
      <c r="G9700" s="149" t="s">
        <v>13399</v>
      </c>
      <c r="H9700" s="149" t="s">
        <v>14670</v>
      </c>
      <c r="I9700" s="149" t="s">
        <v>16976</v>
      </c>
    </row>
    <row r="9701" spans="1:9" x14ac:dyDescent="0.2">
      <c r="A9701" s="149" t="s">
        <v>2920</v>
      </c>
      <c r="D9701" s="149" t="s">
        <v>14673</v>
      </c>
      <c r="E9701" s="149">
        <f t="shared" si="151"/>
        <v>64931011</v>
      </c>
      <c r="F9701" s="149" t="s">
        <v>9490</v>
      </c>
      <c r="G9701" s="149" t="s">
        <v>13399</v>
      </c>
      <c r="H9701" s="149" t="s">
        <v>14670</v>
      </c>
      <c r="I9701" s="149" t="s">
        <v>14674</v>
      </c>
    </row>
    <row r="9702" spans="1:9" x14ac:dyDescent="0.2">
      <c r="A9702" s="149" t="s">
        <v>2920</v>
      </c>
      <c r="D9702" s="149" t="s">
        <v>14675</v>
      </c>
      <c r="E9702" s="149">
        <f t="shared" si="151"/>
        <v>64931012</v>
      </c>
      <c r="F9702" s="149" t="s">
        <v>9490</v>
      </c>
      <c r="G9702" s="149" t="s">
        <v>13399</v>
      </c>
      <c r="H9702" s="149" t="s">
        <v>14670</v>
      </c>
      <c r="I9702" s="149" t="s">
        <v>14653</v>
      </c>
    </row>
    <row r="9703" spans="1:9" x14ac:dyDescent="0.2">
      <c r="A9703" s="149" t="s">
        <v>2920</v>
      </c>
      <c r="D9703" s="149" t="s">
        <v>14676</v>
      </c>
      <c r="E9703" s="149">
        <f t="shared" si="151"/>
        <v>64931020</v>
      </c>
      <c r="F9703" s="149" t="s">
        <v>9490</v>
      </c>
      <c r="G9703" s="149" t="s">
        <v>13399</v>
      </c>
      <c r="H9703" s="149" t="s">
        <v>14670</v>
      </c>
      <c r="I9703" s="149" t="s">
        <v>14677</v>
      </c>
    </row>
    <row r="9704" spans="1:9" x14ac:dyDescent="0.2">
      <c r="A9704" s="149" t="s">
        <v>2920</v>
      </c>
      <c r="D9704" s="149" t="s">
        <v>14678</v>
      </c>
      <c r="E9704" s="149">
        <f t="shared" si="151"/>
        <v>64931021</v>
      </c>
      <c r="F9704" s="149" t="s">
        <v>9490</v>
      </c>
      <c r="G9704" s="149" t="s">
        <v>13399</v>
      </c>
      <c r="H9704" s="149" t="s">
        <v>14670</v>
      </c>
      <c r="I9704" s="149" t="s">
        <v>14679</v>
      </c>
    </row>
    <row r="9705" spans="1:9" x14ac:dyDescent="0.2">
      <c r="A9705" s="149" t="s">
        <v>2920</v>
      </c>
      <c r="D9705" s="149" t="s">
        <v>14680</v>
      </c>
      <c r="E9705" s="149">
        <f t="shared" si="151"/>
        <v>64931022</v>
      </c>
      <c r="F9705" s="149" t="s">
        <v>9490</v>
      </c>
      <c r="G9705" s="149" t="s">
        <v>13399</v>
      </c>
      <c r="H9705" s="149" t="s">
        <v>14670</v>
      </c>
      <c r="I9705" s="149" t="s">
        <v>14681</v>
      </c>
    </row>
    <row r="9706" spans="1:9" x14ac:dyDescent="0.2">
      <c r="A9706" s="149" t="s">
        <v>2920</v>
      </c>
      <c r="D9706" s="149" t="s">
        <v>14682</v>
      </c>
      <c r="E9706" s="149">
        <f t="shared" si="151"/>
        <v>64931030</v>
      </c>
      <c r="F9706" s="149" t="s">
        <v>9490</v>
      </c>
      <c r="G9706" s="149" t="s">
        <v>13399</v>
      </c>
      <c r="H9706" s="149" t="s">
        <v>14670</v>
      </c>
      <c r="I9706" s="149" t="s">
        <v>16137</v>
      </c>
    </row>
    <row r="9707" spans="1:9" x14ac:dyDescent="0.2">
      <c r="A9707" s="149" t="s">
        <v>2920</v>
      </c>
      <c r="D9707" s="149" t="s">
        <v>14683</v>
      </c>
      <c r="E9707" s="149">
        <f t="shared" si="151"/>
        <v>64931031</v>
      </c>
      <c r="F9707" s="149" t="s">
        <v>9490</v>
      </c>
      <c r="G9707" s="149" t="s">
        <v>13399</v>
      </c>
      <c r="H9707" s="149" t="s">
        <v>14670</v>
      </c>
      <c r="I9707" s="149" t="s">
        <v>14684</v>
      </c>
    </row>
    <row r="9708" spans="1:9" x14ac:dyDescent="0.2">
      <c r="A9708" s="149" t="s">
        <v>2920</v>
      </c>
      <c r="D9708" s="149" t="s">
        <v>14685</v>
      </c>
      <c r="E9708" s="149">
        <f t="shared" si="151"/>
        <v>64931032</v>
      </c>
      <c r="F9708" s="149" t="s">
        <v>9490</v>
      </c>
      <c r="G9708" s="149" t="s">
        <v>13399</v>
      </c>
      <c r="H9708" s="149" t="s">
        <v>14670</v>
      </c>
      <c r="I9708" s="149" t="s">
        <v>14686</v>
      </c>
    </row>
    <row r="9709" spans="1:9" x14ac:dyDescent="0.2">
      <c r="A9709" s="149" t="s">
        <v>2920</v>
      </c>
      <c r="D9709" s="149" t="s">
        <v>14687</v>
      </c>
      <c r="E9709" s="149">
        <f t="shared" si="151"/>
        <v>64931040</v>
      </c>
      <c r="F9709" s="149" t="s">
        <v>9490</v>
      </c>
      <c r="G9709" s="149" t="s">
        <v>13399</v>
      </c>
      <c r="H9709" s="149" t="s">
        <v>14670</v>
      </c>
      <c r="I9709" s="149" t="s">
        <v>6934</v>
      </c>
    </row>
    <row r="9710" spans="1:9" x14ac:dyDescent="0.2">
      <c r="A9710" s="149" t="s">
        <v>2920</v>
      </c>
      <c r="D9710" s="149" t="s">
        <v>14688</v>
      </c>
      <c r="E9710" s="149">
        <f t="shared" si="151"/>
        <v>64931041</v>
      </c>
      <c r="F9710" s="149" t="s">
        <v>9490</v>
      </c>
      <c r="G9710" s="149" t="s">
        <v>13399</v>
      </c>
      <c r="H9710" s="149" t="s">
        <v>14670</v>
      </c>
      <c r="I9710" s="149" t="s">
        <v>14689</v>
      </c>
    </row>
    <row r="9711" spans="1:9" x14ac:dyDescent="0.2">
      <c r="A9711" s="149" t="s">
        <v>2920</v>
      </c>
      <c r="D9711" s="149" t="s">
        <v>14690</v>
      </c>
      <c r="E9711" s="149">
        <f t="shared" si="151"/>
        <v>64931050</v>
      </c>
      <c r="F9711" s="149" t="s">
        <v>9490</v>
      </c>
      <c r="G9711" s="149" t="s">
        <v>13399</v>
      </c>
      <c r="H9711" s="149" t="s">
        <v>14670</v>
      </c>
      <c r="I9711" s="149" t="s">
        <v>14540</v>
      </c>
    </row>
    <row r="9712" spans="1:9" x14ac:dyDescent="0.2">
      <c r="A9712" s="149" t="s">
        <v>2920</v>
      </c>
      <c r="D9712" s="149" t="s">
        <v>14691</v>
      </c>
      <c r="E9712" s="149">
        <f t="shared" si="151"/>
        <v>64980001</v>
      </c>
      <c r="F9712" s="149" t="s">
        <v>9490</v>
      </c>
      <c r="G9712" s="149" t="s">
        <v>13399</v>
      </c>
      <c r="H9712" s="149" t="s">
        <v>3301</v>
      </c>
      <c r="I9712" s="149" t="s">
        <v>3301</v>
      </c>
    </row>
    <row r="9713" spans="1:9" x14ac:dyDescent="0.2">
      <c r="A9713" s="149" t="s">
        <v>2920</v>
      </c>
      <c r="D9713" s="149" t="s">
        <v>14692</v>
      </c>
      <c r="E9713" s="149">
        <f t="shared" si="151"/>
        <v>64982001</v>
      </c>
      <c r="F9713" s="149" t="s">
        <v>9490</v>
      </c>
      <c r="G9713" s="149" t="s">
        <v>13399</v>
      </c>
      <c r="H9713" s="149" t="s">
        <v>3303</v>
      </c>
      <c r="I9713" s="149" t="s">
        <v>3304</v>
      </c>
    </row>
    <row r="9714" spans="1:9" x14ac:dyDescent="0.2">
      <c r="A9714" s="149" t="s">
        <v>2920</v>
      </c>
      <c r="D9714" s="149" t="s">
        <v>14693</v>
      </c>
      <c r="E9714" s="149">
        <f t="shared" si="151"/>
        <v>64982002</v>
      </c>
      <c r="F9714" s="149" t="s">
        <v>9490</v>
      </c>
      <c r="G9714" s="149" t="s">
        <v>13399</v>
      </c>
      <c r="H9714" s="149" t="s">
        <v>3303</v>
      </c>
      <c r="I9714" s="149" t="s">
        <v>3306</v>
      </c>
    </row>
    <row r="9715" spans="1:9" x14ac:dyDescent="0.2">
      <c r="A9715" s="149" t="s">
        <v>2920</v>
      </c>
      <c r="D9715" s="149" t="s">
        <v>14694</v>
      </c>
      <c r="E9715" s="149">
        <f t="shared" si="151"/>
        <v>64982599</v>
      </c>
      <c r="F9715" s="149" t="s">
        <v>9490</v>
      </c>
      <c r="G9715" s="149" t="s">
        <v>13399</v>
      </c>
      <c r="H9715" s="149" t="s">
        <v>3308</v>
      </c>
      <c r="I9715" s="149" t="s">
        <v>3309</v>
      </c>
    </row>
    <row r="9716" spans="1:9" x14ac:dyDescent="0.2">
      <c r="A9716" s="149" t="s">
        <v>2920</v>
      </c>
      <c r="D9716" s="149" t="s">
        <v>14695</v>
      </c>
      <c r="E9716" s="149">
        <f t="shared" si="151"/>
        <v>65110001</v>
      </c>
      <c r="F9716" s="149" t="s">
        <v>9490</v>
      </c>
      <c r="G9716" s="149" t="s">
        <v>14696</v>
      </c>
      <c r="H9716" s="149" t="s">
        <v>14697</v>
      </c>
      <c r="I9716" s="149" t="s">
        <v>14698</v>
      </c>
    </row>
    <row r="9717" spans="1:9" x14ac:dyDescent="0.2">
      <c r="A9717" s="149" t="s">
        <v>2920</v>
      </c>
      <c r="D9717" s="149" t="s">
        <v>14699</v>
      </c>
      <c r="E9717" s="149">
        <f t="shared" si="151"/>
        <v>65110010</v>
      </c>
      <c r="F9717" s="149" t="s">
        <v>9490</v>
      </c>
      <c r="G9717" s="149" t="s">
        <v>14696</v>
      </c>
      <c r="H9717" s="149" t="s">
        <v>14697</v>
      </c>
      <c r="I9717" s="149" t="s">
        <v>14700</v>
      </c>
    </row>
    <row r="9718" spans="1:9" x14ac:dyDescent="0.2">
      <c r="A9718" s="149" t="s">
        <v>2920</v>
      </c>
      <c r="D9718" s="149" t="s">
        <v>14701</v>
      </c>
      <c r="E9718" s="149">
        <f t="shared" si="151"/>
        <v>65110011</v>
      </c>
      <c r="F9718" s="149" t="s">
        <v>9490</v>
      </c>
      <c r="G9718" s="149" t="s">
        <v>14696</v>
      </c>
      <c r="H9718" s="149" t="s">
        <v>14697</v>
      </c>
      <c r="I9718" s="149" t="s">
        <v>14702</v>
      </c>
    </row>
    <row r="9719" spans="1:9" x14ac:dyDescent="0.2">
      <c r="A9719" s="149" t="s">
        <v>2920</v>
      </c>
      <c r="D9719" s="149" t="s">
        <v>14703</v>
      </c>
      <c r="E9719" s="149">
        <f t="shared" si="151"/>
        <v>65110012</v>
      </c>
      <c r="F9719" s="149" t="s">
        <v>9490</v>
      </c>
      <c r="G9719" s="149" t="s">
        <v>14696</v>
      </c>
      <c r="H9719" s="149" t="s">
        <v>14697</v>
      </c>
      <c r="I9719" s="149" t="s">
        <v>14704</v>
      </c>
    </row>
    <row r="9720" spans="1:9" x14ac:dyDescent="0.2">
      <c r="A9720" s="149" t="s">
        <v>2920</v>
      </c>
      <c r="D9720" s="149" t="s">
        <v>14705</v>
      </c>
      <c r="E9720" s="149">
        <f t="shared" si="151"/>
        <v>65110013</v>
      </c>
      <c r="F9720" s="149" t="s">
        <v>9490</v>
      </c>
      <c r="G9720" s="149" t="s">
        <v>14696</v>
      </c>
      <c r="H9720" s="149" t="s">
        <v>14697</v>
      </c>
      <c r="I9720" s="149" t="s">
        <v>14706</v>
      </c>
    </row>
    <row r="9721" spans="1:9" x14ac:dyDescent="0.2">
      <c r="A9721" s="149" t="s">
        <v>2920</v>
      </c>
      <c r="D9721" s="149" t="s">
        <v>14707</v>
      </c>
      <c r="E9721" s="149">
        <f t="shared" si="151"/>
        <v>65110014</v>
      </c>
      <c r="F9721" s="149" t="s">
        <v>9490</v>
      </c>
      <c r="G9721" s="149" t="s">
        <v>14696</v>
      </c>
      <c r="H9721" s="149" t="s">
        <v>14697</v>
      </c>
      <c r="I9721" s="149" t="s">
        <v>14708</v>
      </c>
    </row>
    <row r="9722" spans="1:9" x14ac:dyDescent="0.2">
      <c r="A9722" s="149" t="s">
        <v>2920</v>
      </c>
      <c r="D9722" s="149" t="s">
        <v>14709</v>
      </c>
      <c r="E9722" s="149">
        <f t="shared" si="151"/>
        <v>65110020</v>
      </c>
      <c r="F9722" s="149" t="s">
        <v>9490</v>
      </c>
      <c r="G9722" s="149" t="s">
        <v>14696</v>
      </c>
      <c r="H9722" s="149" t="s">
        <v>14697</v>
      </c>
      <c r="I9722" s="149" t="s">
        <v>14710</v>
      </c>
    </row>
    <row r="9723" spans="1:9" x14ac:dyDescent="0.2">
      <c r="A9723" s="149" t="s">
        <v>2920</v>
      </c>
      <c r="D9723" s="149" t="s">
        <v>14711</v>
      </c>
      <c r="E9723" s="149">
        <f t="shared" si="151"/>
        <v>65110021</v>
      </c>
      <c r="F9723" s="149" t="s">
        <v>9490</v>
      </c>
      <c r="G9723" s="149" t="s">
        <v>14696</v>
      </c>
      <c r="H9723" s="149" t="s">
        <v>14697</v>
      </c>
      <c r="I9723" s="149" t="s">
        <v>14712</v>
      </c>
    </row>
    <row r="9724" spans="1:9" x14ac:dyDescent="0.2">
      <c r="A9724" s="149" t="s">
        <v>2920</v>
      </c>
      <c r="D9724" s="149" t="s">
        <v>14713</v>
      </c>
      <c r="E9724" s="149">
        <f t="shared" si="151"/>
        <v>65110022</v>
      </c>
      <c r="F9724" s="149" t="s">
        <v>9490</v>
      </c>
      <c r="G9724" s="149" t="s">
        <v>14696</v>
      </c>
      <c r="H9724" s="149" t="s">
        <v>14697</v>
      </c>
      <c r="I9724" s="149" t="s">
        <v>14714</v>
      </c>
    </row>
    <row r="9725" spans="1:9" x14ac:dyDescent="0.2">
      <c r="A9725" s="149" t="s">
        <v>2920</v>
      </c>
      <c r="D9725" s="149" t="s">
        <v>14715</v>
      </c>
      <c r="E9725" s="149">
        <f t="shared" si="151"/>
        <v>65110023</v>
      </c>
      <c r="F9725" s="149" t="s">
        <v>9490</v>
      </c>
      <c r="G9725" s="149" t="s">
        <v>14696</v>
      </c>
      <c r="H9725" s="149" t="s">
        <v>14697</v>
      </c>
      <c r="I9725" s="149" t="s">
        <v>14716</v>
      </c>
    </row>
    <row r="9726" spans="1:9" x14ac:dyDescent="0.2">
      <c r="A9726" s="149" t="s">
        <v>2920</v>
      </c>
      <c r="D9726" s="149" t="s">
        <v>14717</v>
      </c>
      <c r="E9726" s="149">
        <f t="shared" si="151"/>
        <v>65110024</v>
      </c>
      <c r="F9726" s="149" t="s">
        <v>9490</v>
      </c>
      <c r="G9726" s="149" t="s">
        <v>14696</v>
      </c>
      <c r="H9726" s="149" t="s">
        <v>14697</v>
      </c>
      <c r="I9726" s="149" t="s">
        <v>14718</v>
      </c>
    </row>
    <row r="9727" spans="1:9" x14ac:dyDescent="0.2">
      <c r="A9727" s="149" t="s">
        <v>2920</v>
      </c>
      <c r="D9727" s="149" t="s">
        <v>14719</v>
      </c>
      <c r="E9727" s="149">
        <f t="shared" si="151"/>
        <v>65110029</v>
      </c>
      <c r="F9727" s="149" t="s">
        <v>9490</v>
      </c>
      <c r="G9727" s="149" t="s">
        <v>14696</v>
      </c>
      <c r="H9727" s="149" t="s">
        <v>14697</v>
      </c>
      <c r="I9727" s="149" t="s">
        <v>14720</v>
      </c>
    </row>
    <row r="9728" spans="1:9" x14ac:dyDescent="0.2">
      <c r="A9728" s="149" t="s">
        <v>2920</v>
      </c>
      <c r="D9728" s="149" t="s">
        <v>14721</v>
      </c>
      <c r="E9728" s="149">
        <f t="shared" si="151"/>
        <v>65130001</v>
      </c>
      <c r="F9728" s="149" t="s">
        <v>9490</v>
      </c>
      <c r="G9728" s="149" t="s">
        <v>14696</v>
      </c>
      <c r="H9728" s="149" t="s">
        <v>14722</v>
      </c>
      <c r="I9728" s="149" t="s">
        <v>14723</v>
      </c>
    </row>
    <row r="9729" spans="1:9" x14ac:dyDescent="0.2">
      <c r="A9729" s="149" t="s">
        <v>2920</v>
      </c>
      <c r="D9729" s="149" t="s">
        <v>14724</v>
      </c>
      <c r="E9729" s="149">
        <f t="shared" si="151"/>
        <v>65130010</v>
      </c>
      <c r="F9729" s="149" t="s">
        <v>9490</v>
      </c>
      <c r="G9729" s="149" t="s">
        <v>14696</v>
      </c>
      <c r="H9729" s="149" t="s">
        <v>14722</v>
      </c>
      <c r="I9729" s="149" t="s">
        <v>7889</v>
      </c>
    </row>
    <row r="9730" spans="1:9" x14ac:dyDescent="0.2">
      <c r="A9730" s="149" t="s">
        <v>2920</v>
      </c>
      <c r="D9730" s="149" t="s">
        <v>14725</v>
      </c>
      <c r="E9730" s="149">
        <f t="shared" ref="E9730:E9793" si="152">VALUE(D9730)</f>
        <v>65130011</v>
      </c>
      <c r="F9730" s="149" t="s">
        <v>9490</v>
      </c>
      <c r="G9730" s="149" t="s">
        <v>14696</v>
      </c>
      <c r="H9730" s="149" t="s">
        <v>14722</v>
      </c>
      <c r="I9730" s="149" t="s">
        <v>14726</v>
      </c>
    </row>
    <row r="9731" spans="1:9" x14ac:dyDescent="0.2">
      <c r="A9731" s="149" t="s">
        <v>2920</v>
      </c>
      <c r="D9731" s="149" t="s">
        <v>14727</v>
      </c>
      <c r="E9731" s="149">
        <f t="shared" si="152"/>
        <v>65130020</v>
      </c>
      <c r="F9731" s="149" t="s">
        <v>9490</v>
      </c>
      <c r="G9731" s="149" t="s">
        <v>14696</v>
      </c>
      <c r="H9731" s="149" t="s">
        <v>14722</v>
      </c>
      <c r="I9731" s="149" t="s">
        <v>14728</v>
      </c>
    </row>
    <row r="9732" spans="1:9" x14ac:dyDescent="0.2">
      <c r="A9732" s="149" t="s">
        <v>2920</v>
      </c>
      <c r="D9732" s="149" t="s">
        <v>14729</v>
      </c>
      <c r="E9732" s="149">
        <f t="shared" si="152"/>
        <v>65130040</v>
      </c>
      <c r="F9732" s="149" t="s">
        <v>9490</v>
      </c>
      <c r="G9732" s="149" t="s">
        <v>14696</v>
      </c>
      <c r="H9732" s="149" t="s">
        <v>14722</v>
      </c>
      <c r="I9732" s="149" t="s">
        <v>16273</v>
      </c>
    </row>
    <row r="9733" spans="1:9" x14ac:dyDescent="0.2">
      <c r="A9733" s="149" t="s">
        <v>2920</v>
      </c>
      <c r="D9733" s="149" t="s">
        <v>14730</v>
      </c>
      <c r="E9733" s="149">
        <f t="shared" si="152"/>
        <v>65135001</v>
      </c>
      <c r="F9733" s="149" t="s">
        <v>9490</v>
      </c>
      <c r="G9733" s="149" t="s">
        <v>14696</v>
      </c>
      <c r="H9733" s="149" t="s">
        <v>14731</v>
      </c>
      <c r="I9733" s="149" t="s">
        <v>14732</v>
      </c>
    </row>
    <row r="9734" spans="1:9" x14ac:dyDescent="0.2">
      <c r="A9734" s="149" t="s">
        <v>2920</v>
      </c>
      <c r="D9734" s="149" t="s">
        <v>14733</v>
      </c>
      <c r="E9734" s="149">
        <f t="shared" si="152"/>
        <v>65135010</v>
      </c>
      <c r="F9734" s="149" t="s">
        <v>9490</v>
      </c>
      <c r="G9734" s="149" t="s">
        <v>14696</v>
      </c>
      <c r="H9734" s="149" t="s">
        <v>14731</v>
      </c>
      <c r="I9734" s="149" t="s">
        <v>7889</v>
      </c>
    </row>
    <row r="9735" spans="1:9" x14ac:dyDescent="0.2">
      <c r="A9735" s="149" t="s">
        <v>2920</v>
      </c>
      <c r="D9735" s="149" t="s">
        <v>14734</v>
      </c>
      <c r="E9735" s="149">
        <f t="shared" si="152"/>
        <v>65135011</v>
      </c>
      <c r="F9735" s="149" t="s">
        <v>9490</v>
      </c>
      <c r="G9735" s="149" t="s">
        <v>14696</v>
      </c>
      <c r="H9735" s="149" t="s">
        <v>14731</v>
      </c>
      <c r="I9735" s="149" t="s">
        <v>15146</v>
      </c>
    </row>
    <row r="9736" spans="1:9" x14ac:dyDescent="0.2">
      <c r="A9736" s="149" t="s">
        <v>2920</v>
      </c>
      <c r="D9736" s="149" t="s">
        <v>14735</v>
      </c>
      <c r="E9736" s="149">
        <f t="shared" si="152"/>
        <v>65135012</v>
      </c>
      <c r="F9736" s="149" t="s">
        <v>9490</v>
      </c>
      <c r="G9736" s="149" t="s">
        <v>14696</v>
      </c>
      <c r="H9736" s="149" t="s">
        <v>14731</v>
      </c>
      <c r="I9736" s="149" t="s">
        <v>14736</v>
      </c>
    </row>
    <row r="9737" spans="1:9" x14ac:dyDescent="0.2">
      <c r="A9737" s="149" t="s">
        <v>2920</v>
      </c>
      <c r="D9737" s="149" t="s">
        <v>14737</v>
      </c>
      <c r="E9737" s="149">
        <f t="shared" si="152"/>
        <v>65135013</v>
      </c>
      <c r="F9737" s="149" t="s">
        <v>9490</v>
      </c>
      <c r="G9737" s="149" t="s">
        <v>14696</v>
      </c>
      <c r="H9737" s="149" t="s">
        <v>14731</v>
      </c>
      <c r="I9737" s="149" t="s">
        <v>14738</v>
      </c>
    </row>
    <row r="9738" spans="1:9" x14ac:dyDescent="0.2">
      <c r="A9738" s="149" t="s">
        <v>2920</v>
      </c>
      <c r="D9738" s="149" t="s">
        <v>14739</v>
      </c>
      <c r="E9738" s="149">
        <f t="shared" si="152"/>
        <v>65135014</v>
      </c>
      <c r="F9738" s="149" t="s">
        <v>9490</v>
      </c>
      <c r="G9738" s="149" t="s">
        <v>14696</v>
      </c>
      <c r="H9738" s="149" t="s">
        <v>14731</v>
      </c>
      <c r="I9738" s="149" t="s">
        <v>14740</v>
      </c>
    </row>
    <row r="9739" spans="1:9" x14ac:dyDescent="0.2">
      <c r="A9739" s="149" t="s">
        <v>2920</v>
      </c>
      <c r="D9739" s="149" t="s">
        <v>14741</v>
      </c>
      <c r="E9739" s="149">
        <f t="shared" si="152"/>
        <v>65135030</v>
      </c>
      <c r="F9739" s="149" t="s">
        <v>9490</v>
      </c>
      <c r="G9739" s="149" t="s">
        <v>14696</v>
      </c>
      <c r="H9739" s="149" t="s">
        <v>14731</v>
      </c>
      <c r="I9739" s="149" t="s">
        <v>16273</v>
      </c>
    </row>
    <row r="9740" spans="1:9" x14ac:dyDescent="0.2">
      <c r="A9740" s="149" t="s">
        <v>2920</v>
      </c>
      <c r="D9740" s="149" t="s">
        <v>14742</v>
      </c>
      <c r="E9740" s="149">
        <f t="shared" si="152"/>
        <v>65140001</v>
      </c>
      <c r="F9740" s="149" t="s">
        <v>9490</v>
      </c>
      <c r="G9740" s="149" t="s">
        <v>14696</v>
      </c>
      <c r="H9740" s="149" t="s">
        <v>14743</v>
      </c>
      <c r="I9740" s="149" t="s">
        <v>14744</v>
      </c>
    </row>
    <row r="9741" spans="1:9" x14ac:dyDescent="0.2">
      <c r="A9741" s="149" t="s">
        <v>2920</v>
      </c>
      <c r="D9741" s="149" t="s">
        <v>14745</v>
      </c>
      <c r="E9741" s="149">
        <f t="shared" si="152"/>
        <v>65140010</v>
      </c>
      <c r="F9741" s="149" t="s">
        <v>9490</v>
      </c>
      <c r="G9741" s="149" t="s">
        <v>14696</v>
      </c>
      <c r="H9741" s="149" t="s">
        <v>14743</v>
      </c>
      <c r="I9741" s="149" t="s">
        <v>7889</v>
      </c>
    </row>
    <row r="9742" spans="1:9" x14ac:dyDescent="0.2">
      <c r="A9742" s="149" t="s">
        <v>2920</v>
      </c>
      <c r="D9742" s="149" t="s">
        <v>14746</v>
      </c>
      <c r="E9742" s="149">
        <f t="shared" si="152"/>
        <v>65140011</v>
      </c>
      <c r="F9742" s="149" t="s">
        <v>9490</v>
      </c>
      <c r="G9742" s="149" t="s">
        <v>14696</v>
      </c>
      <c r="H9742" s="149" t="s">
        <v>14743</v>
      </c>
      <c r="I9742" s="149" t="s">
        <v>15146</v>
      </c>
    </row>
    <row r="9743" spans="1:9" x14ac:dyDescent="0.2">
      <c r="A9743" s="149" t="s">
        <v>2920</v>
      </c>
      <c r="D9743" s="149" t="s">
        <v>14747</v>
      </c>
      <c r="E9743" s="149">
        <f t="shared" si="152"/>
        <v>65140012</v>
      </c>
      <c r="F9743" s="149" t="s">
        <v>9490</v>
      </c>
      <c r="G9743" s="149" t="s">
        <v>14696</v>
      </c>
      <c r="H9743" s="149" t="s">
        <v>14743</v>
      </c>
      <c r="I9743" s="149" t="s">
        <v>14748</v>
      </c>
    </row>
    <row r="9744" spans="1:9" x14ac:dyDescent="0.2">
      <c r="A9744" s="149" t="s">
        <v>2920</v>
      </c>
      <c r="D9744" s="149" t="s">
        <v>14749</v>
      </c>
      <c r="E9744" s="149">
        <f t="shared" si="152"/>
        <v>65140013</v>
      </c>
      <c r="F9744" s="149" t="s">
        <v>9490</v>
      </c>
      <c r="G9744" s="149" t="s">
        <v>14696</v>
      </c>
      <c r="H9744" s="149" t="s">
        <v>14743</v>
      </c>
      <c r="I9744" s="149" t="s">
        <v>14740</v>
      </c>
    </row>
    <row r="9745" spans="1:9" x14ac:dyDescent="0.2">
      <c r="A9745" s="149" t="s">
        <v>2920</v>
      </c>
      <c r="D9745" s="149" t="s">
        <v>14750</v>
      </c>
      <c r="E9745" s="149">
        <f t="shared" si="152"/>
        <v>65140014</v>
      </c>
      <c r="F9745" s="149" t="s">
        <v>9490</v>
      </c>
      <c r="G9745" s="149" t="s">
        <v>14696</v>
      </c>
      <c r="H9745" s="149" t="s">
        <v>14743</v>
      </c>
      <c r="I9745" s="149" t="s">
        <v>14751</v>
      </c>
    </row>
    <row r="9746" spans="1:9" x14ac:dyDescent="0.2">
      <c r="A9746" s="149" t="s">
        <v>2920</v>
      </c>
      <c r="D9746" s="149" t="s">
        <v>14752</v>
      </c>
      <c r="E9746" s="149">
        <f t="shared" si="152"/>
        <v>65140015</v>
      </c>
      <c r="F9746" s="149" t="s">
        <v>9490</v>
      </c>
      <c r="G9746" s="149" t="s">
        <v>14696</v>
      </c>
      <c r="H9746" s="149" t="s">
        <v>14743</v>
      </c>
      <c r="I9746" s="149" t="s">
        <v>15434</v>
      </c>
    </row>
    <row r="9747" spans="1:9" x14ac:dyDescent="0.2">
      <c r="A9747" s="149" t="s">
        <v>2920</v>
      </c>
      <c r="D9747" s="149" t="s">
        <v>14753</v>
      </c>
      <c r="E9747" s="149">
        <f t="shared" si="152"/>
        <v>65140016</v>
      </c>
      <c r="F9747" s="149" t="s">
        <v>9490</v>
      </c>
      <c r="G9747" s="149" t="s">
        <v>14696</v>
      </c>
      <c r="H9747" s="149" t="s">
        <v>14743</v>
      </c>
      <c r="I9747" s="149" t="s">
        <v>14754</v>
      </c>
    </row>
    <row r="9748" spans="1:9" x14ac:dyDescent="0.2">
      <c r="A9748" s="149" t="s">
        <v>2920</v>
      </c>
      <c r="D9748" s="149" t="s">
        <v>14755</v>
      </c>
      <c r="E9748" s="149">
        <f t="shared" si="152"/>
        <v>65140017</v>
      </c>
      <c r="F9748" s="149" t="s">
        <v>9490</v>
      </c>
      <c r="G9748" s="149" t="s">
        <v>14696</v>
      </c>
      <c r="H9748" s="149" t="s">
        <v>14743</v>
      </c>
      <c r="I9748" s="149" t="s">
        <v>14756</v>
      </c>
    </row>
    <row r="9749" spans="1:9" x14ac:dyDescent="0.2">
      <c r="A9749" s="149" t="s">
        <v>2920</v>
      </c>
      <c r="D9749" s="149" t="s">
        <v>14757</v>
      </c>
      <c r="E9749" s="149">
        <f t="shared" si="152"/>
        <v>65140018</v>
      </c>
      <c r="F9749" s="149" t="s">
        <v>9490</v>
      </c>
      <c r="G9749" s="149" t="s">
        <v>14696</v>
      </c>
      <c r="H9749" s="149" t="s">
        <v>14743</v>
      </c>
      <c r="I9749" s="149" t="s">
        <v>14758</v>
      </c>
    </row>
    <row r="9750" spans="1:9" x14ac:dyDescent="0.2">
      <c r="A9750" s="149" t="s">
        <v>2920</v>
      </c>
      <c r="D9750" s="149" t="s">
        <v>15160</v>
      </c>
      <c r="E9750" s="149">
        <f t="shared" si="152"/>
        <v>65140030</v>
      </c>
      <c r="F9750" s="149" t="s">
        <v>9490</v>
      </c>
      <c r="G9750" s="149" t="s">
        <v>14696</v>
      </c>
      <c r="H9750" s="149" t="s">
        <v>14743</v>
      </c>
      <c r="I9750" s="149" t="s">
        <v>16273</v>
      </c>
    </row>
    <row r="9751" spans="1:9" x14ac:dyDescent="0.2">
      <c r="A9751" s="149" t="s">
        <v>2920</v>
      </c>
      <c r="D9751" s="149" t="s">
        <v>15161</v>
      </c>
      <c r="E9751" s="149">
        <f t="shared" si="152"/>
        <v>65145001</v>
      </c>
      <c r="F9751" s="149" t="s">
        <v>9490</v>
      </c>
      <c r="G9751" s="149" t="s">
        <v>14696</v>
      </c>
      <c r="H9751" s="149" t="s">
        <v>15162</v>
      </c>
      <c r="I9751" s="149" t="s">
        <v>15163</v>
      </c>
    </row>
    <row r="9752" spans="1:9" x14ac:dyDescent="0.2">
      <c r="A9752" s="149" t="s">
        <v>2920</v>
      </c>
      <c r="D9752" s="149" t="s">
        <v>15164</v>
      </c>
      <c r="E9752" s="149">
        <f t="shared" si="152"/>
        <v>65145010</v>
      </c>
      <c r="F9752" s="149" t="s">
        <v>9490</v>
      </c>
      <c r="G9752" s="149" t="s">
        <v>14696</v>
      </c>
      <c r="H9752" s="149" t="s">
        <v>15162</v>
      </c>
      <c r="I9752" s="149" t="s">
        <v>15165</v>
      </c>
    </row>
    <row r="9753" spans="1:9" x14ac:dyDescent="0.2">
      <c r="A9753" s="149" t="s">
        <v>2920</v>
      </c>
      <c r="D9753" s="149" t="s">
        <v>15166</v>
      </c>
      <c r="E9753" s="149">
        <f t="shared" si="152"/>
        <v>65145011</v>
      </c>
      <c r="F9753" s="149" t="s">
        <v>9490</v>
      </c>
      <c r="G9753" s="149" t="s">
        <v>14696</v>
      </c>
      <c r="H9753" s="149" t="s">
        <v>15162</v>
      </c>
      <c r="I9753" s="149" t="s">
        <v>15167</v>
      </c>
    </row>
    <row r="9754" spans="1:9" x14ac:dyDescent="0.2">
      <c r="A9754" s="149" t="s">
        <v>2920</v>
      </c>
      <c r="D9754" s="149" t="s">
        <v>15168</v>
      </c>
      <c r="E9754" s="149">
        <f t="shared" si="152"/>
        <v>65145020</v>
      </c>
      <c r="F9754" s="149" t="s">
        <v>9490</v>
      </c>
      <c r="G9754" s="149" t="s">
        <v>14696</v>
      </c>
      <c r="H9754" s="149" t="s">
        <v>15162</v>
      </c>
      <c r="I9754" s="149" t="s">
        <v>864</v>
      </c>
    </row>
    <row r="9755" spans="1:9" x14ac:dyDescent="0.2">
      <c r="A9755" s="149" t="s">
        <v>2920</v>
      </c>
      <c r="D9755" s="149" t="s">
        <v>15169</v>
      </c>
      <c r="E9755" s="149">
        <f t="shared" si="152"/>
        <v>65145021</v>
      </c>
      <c r="F9755" s="149" t="s">
        <v>9490</v>
      </c>
      <c r="G9755" s="149" t="s">
        <v>14696</v>
      </c>
      <c r="H9755" s="149" t="s">
        <v>15162</v>
      </c>
      <c r="I9755" s="149" t="s">
        <v>15170</v>
      </c>
    </row>
    <row r="9756" spans="1:9" x14ac:dyDescent="0.2">
      <c r="A9756" s="149" t="s">
        <v>2920</v>
      </c>
      <c r="D9756" s="149" t="s">
        <v>15171</v>
      </c>
      <c r="E9756" s="149">
        <f t="shared" si="152"/>
        <v>65145022</v>
      </c>
      <c r="F9756" s="149" t="s">
        <v>9490</v>
      </c>
      <c r="G9756" s="149" t="s">
        <v>14696</v>
      </c>
      <c r="H9756" s="149" t="s">
        <v>15162</v>
      </c>
      <c r="I9756" s="149" t="s">
        <v>15172</v>
      </c>
    </row>
    <row r="9757" spans="1:9" x14ac:dyDescent="0.2">
      <c r="A9757" s="149" t="s">
        <v>2920</v>
      </c>
      <c r="D9757" s="149" t="s">
        <v>15173</v>
      </c>
      <c r="E9757" s="149">
        <f t="shared" si="152"/>
        <v>65145023</v>
      </c>
      <c r="F9757" s="149" t="s">
        <v>9490</v>
      </c>
      <c r="G9757" s="149" t="s">
        <v>14696</v>
      </c>
      <c r="H9757" s="149" t="s">
        <v>15162</v>
      </c>
      <c r="I9757" s="149" t="s">
        <v>15174</v>
      </c>
    </row>
    <row r="9758" spans="1:9" x14ac:dyDescent="0.2">
      <c r="A9758" s="149" t="s">
        <v>2920</v>
      </c>
      <c r="D9758" s="149" t="s">
        <v>15175</v>
      </c>
      <c r="E9758" s="149">
        <f t="shared" si="152"/>
        <v>65145030</v>
      </c>
      <c r="F9758" s="149" t="s">
        <v>9490</v>
      </c>
      <c r="G9758" s="149" t="s">
        <v>14696</v>
      </c>
      <c r="H9758" s="149" t="s">
        <v>15162</v>
      </c>
      <c r="I9758" s="149" t="s">
        <v>15176</v>
      </c>
    </row>
    <row r="9759" spans="1:9" x14ac:dyDescent="0.2">
      <c r="A9759" s="149" t="s">
        <v>2920</v>
      </c>
      <c r="D9759" s="149" t="s">
        <v>15177</v>
      </c>
      <c r="E9759" s="149">
        <f t="shared" si="152"/>
        <v>65145031</v>
      </c>
      <c r="F9759" s="149" t="s">
        <v>9490</v>
      </c>
      <c r="G9759" s="149" t="s">
        <v>14696</v>
      </c>
      <c r="H9759" s="149" t="s">
        <v>15162</v>
      </c>
      <c r="I9759" s="149" t="s">
        <v>15178</v>
      </c>
    </row>
    <row r="9760" spans="1:9" x14ac:dyDescent="0.2">
      <c r="A9760" s="149" t="s">
        <v>2920</v>
      </c>
      <c r="D9760" s="149" t="s">
        <v>15179</v>
      </c>
      <c r="E9760" s="149">
        <f t="shared" si="152"/>
        <v>65180001</v>
      </c>
      <c r="F9760" s="149" t="s">
        <v>9490</v>
      </c>
      <c r="G9760" s="149" t="s">
        <v>14696</v>
      </c>
      <c r="H9760" s="149" t="s">
        <v>3301</v>
      </c>
      <c r="I9760" s="149" t="s">
        <v>3301</v>
      </c>
    </row>
    <row r="9761" spans="1:9" x14ac:dyDescent="0.2">
      <c r="A9761" s="149" t="s">
        <v>2920</v>
      </c>
      <c r="D9761" s="149" t="s">
        <v>13589</v>
      </c>
      <c r="E9761" s="149">
        <f t="shared" si="152"/>
        <v>65182001</v>
      </c>
      <c r="F9761" s="149" t="s">
        <v>9490</v>
      </c>
      <c r="G9761" s="149" t="s">
        <v>14696</v>
      </c>
      <c r="H9761" s="149" t="s">
        <v>13590</v>
      </c>
      <c r="I9761" s="149" t="s">
        <v>3304</v>
      </c>
    </row>
    <row r="9762" spans="1:9" x14ac:dyDescent="0.2">
      <c r="A9762" s="149" t="s">
        <v>2920</v>
      </c>
      <c r="D9762" s="149" t="s">
        <v>13591</v>
      </c>
      <c r="E9762" s="149">
        <f t="shared" si="152"/>
        <v>65182002</v>
      </c>
      <c r="F9762" s="149" t="s">
        <v>9490</v>
      </c>
      <c r="G9762" s="149" t="s">
        <v>14696</v>
      </c>
      <c r="H9762" s="149" t="s">
        <v>13590</v>
      </c>
      <c r="I9762" s="149" t="s">
        <v>3306</v>
      </c>
    </row>
    <row r="9763" spans="1:9" x14ac:dyDescent="0.2">
      <c r="A9763" s="149" t="s">
        <v>2920</v>
      </c>
      <c r="D9763" s="149" t="s">
        <v>13592</v>
      </c>
      <c r="E9763" s="149">
        <f t="shared" si="152"/>
        <v>65182501</v>
      </c>
      <c r="F9763" s="149" t="s">
        <v>9490</v>
      </c>
      <c r="G9763" s="149" t="s">
        <v>14696</v>
      </c>
      <c r="H9763" s="149" t="s">
        <v>3308</v>
      </c>
      <c r="I9763" s="149" t="s">
        <v>16619</v>
      </c>
    </row>
    <row r="9764" spans="1:9" x14ac:dyDescent="0.2">
      <c r="A9764" s="149" t="s">
        <v>2920</v>
      </c>
      <c r="D9764" s="149" t="s">
        <v>13593</v>
      </c>
      <c r="E9764" s="149">
        <f t="shared" si="152"/>
        <v>65182599</v>
      </c>
      <c r="F9764" s="149" t="s">
        <v>9490</v>
      </c>
      <c r="G9764" s="149" t="s">
        <v>14696</v>
      </c>
      <c r="H9764" s="149" t="s">
        <v>3308</v>
      </c>
      <c r="I9764" s="149" t="s">
        <v>3309</v>
      </c>
    </row>
    <row r="9765" spans="1:9" x14ac:dyDescent="0.2">
      <c r="A9765" s="149" t="s">
        <v>2920</v>
      </c>
      <c r="D9765" s="149" t="s">
        <v>13594</v>
      </c>
      <c r="E9765" s="149">
        <f t="shared" si="152"/>
        <v>68110001</v>
      </c>
      <c r="F9765" s="149" t="s">
        <v>9490</v>
      </c>
      <c r="G9765" s="149" t="s">
        <v>13595</v>
      </c>
      <c r="H9765" s="149" t="s">
        <v>13596</v>
      </c>
      <c r="I9765" s="149" t="s">
        <v>13597</v>
      </c>
    </row>
    <row r="9766" spans="1:9" x14ac:dyDescent="0.2">
      <c r="A9766" s="149" t="s">
        <v>2920</v>
      </c>
      <c r="D9766" s="149" t="s">
        <v>13598</v>
      </c>
      <c r="E9766" s="149">
        <f t="shared" si="152"/>
        <v>68110010</v>
      </c>
      <c r="F9766" s="149" t="s">
        <v>9490</v>
      </c>
      <c r="G9766" s="149" t="s">
        <v>13595</v>
      </c>
      <c r="H9766" s="149" t="s">
        <v>13596</v>
      </c>
      <c r="I9766" s="149" t="s">
        <v>7889</v>
      </c>
    </row>
    <row r="9767" spans="1:9" x14ac:dyDescent="0.2">
      <c r="A9767" s="149" t="s">
        <v>2920</v>
      </c>
      <c r="D9767" s="149" t="s">
        <v>13599</v>
      </c>
      <c r="E9767" s="149">
        <f t="shared" si="152"/>
        <v>68110011</v>
      </c>
      <c r="F9767" s="149" t="s">
        <v>9490</v>
      </c>
      <c r="G9767" s="149" t="s">
        <v>13595</v>
      </c>
      <c r="H9767" s="149" t="s">
        <v>13596</v>
      </c>
      <c r="I9767" s="149" t="s">
        <v>13600</v>
      </c>
    </row>
    <row r="9768" spans="1:9" x14ac:dyDescent="0.2">
      <c r="A9768" s="149" t="s">
        <v>2920</v>
      </c>
      <c r="D9768" s="149" t="s">
        <v>13601</v>
      </c>
      <c r="E9768" s="149">
        <f t="shared" si="152"/>
        <v>68110020</v>
      </c>
      <c r="F9768" s="149" t="s">
        <v>9490</v>
      </c>
      <c r="G9768" s="149" t="s">
        <v>13595</v>
      </c>
      <c r="H9768" s="149" t="s">
        <v>13596</v>
      </c>
      <c r="I9768" s="149" t="s">
        <v>13602</v>
      </c>
    </row>
    <row r="9769" spans="1:9" x14ac:dyDescent="0.2">
      <c r="A9769" s="149" t="s">
        <v>2920</v>
      </c>
      <c r="D9769" s="149" t="s">
        <v>13603</v>
      </c>
      <c r="E9769" s="149">
        <f t="shared" si="152"/>
        <v>68110021</v>
      </c>
      <c r="F9769" s="149" t="s">
        <v>9490</v>
      </c>
      <c r="G9769" s="149" t="s">
        <v>13595</v>
      </c>
      <c r="H9769" s="149" t="s">
        <v>13596</v>
      </c>
      <c r="I9769" s="149" t="s">
        <v>13604</v>
      </c>
    </row>
    <row r="9770" spans="1:9" x14ac:dyDescent="0.2">
      <c r="A9770" s="149" t="s">
        <v>2920</v>
      </c>
      <c r="D9770" s="149" t="s">
        <v>13605</v>
      </c>
      <c r="E9770" s="149">
        <f t="shared" si="152"/>
        <v>68110022</v>
      </c>
      <c r="F9770" s="149" t="s">
        <v>9490</v>
      </c>
      <c r="G9770" s="149" t="s">
        <v>13595</v>
      </c>
      <c r="H9770" s="149" t="s">
        <v>13596</v>
      </c>
      <c r="I9770" s="149" t="s">
        <v>13606</v>
      </c>
    </row>
    <row r="9771" spans="1:9" x14ac:dyDescent="0.2">
      <c r="A9771" s="149" t="s">
        <v>2920</v>
      </c>
      <c r="D9771" s="149" t="s">
        <v>13607</v>
      </c>
      <c r="E9771" s="149">
        <f t="shared" si="152"/>
        <v>68110023</v>
      </c>
      <c r="F9771" s="149" t="s">
        <v>9490</v>
      </c>
      <c r="G9771" s="149" t="s">
        <v>13595</v>
      </c>
      <c r="H9771" s="149" t="s">
        <v>13596</v>
      </c>
      <c r="I9771" s="149" t="s">
        <v>13608</v>
      </c>
    </row>
    <row r="9772" spans="1:9" x14ac:dyDescent="0.2">
      <c r="A9772" s="149" t="s">
        <v>2920</v>
      </c>
      <c r="D9772" s="149" t="s">
        <v>13609</v>
      </c>
      <c r="E9772" s="149">
        <f t="shared" si="152"/>
        <v>68110024</v>
      </c>
      <c r="F9772" s="149" t="s">
        <v>9490</v>
      </c>
      <c r="G9772" s="149" t="s">
        <v>13595</v>
      </c>
      <c r="H9772" s="149" t="s">
        <v>13596</v>
      </c>
      <c r="I9772" s="149" t="s">
        <v>13610</v>
      </c>
    </row>
    <row r="9773" spans="1:9" x14ac:dyDescent="0.2">
      <c r="A9773" s="149" t="s">
        <v>2920</v>
      </c>
      <c r="D9773" s="149" t="s">
        <v>13611</v>
      </c>
      <c r="E9773" s="149">
        <f t="shared" si="152"/>
        <v>68110030</v>
      </c>
      <c r="F9773" s="149" t="s">
        <v>9490</v>
      </c>
      <c r="G9773" s="149" t="s">
        <v>13595</v>
      </c>
      <c r="H9773" s="149" t="s">
        <v>13596</v>
      </c>
      <c r="I9773" s="149" t="s">
        <v>13612</v>
      </c>
    </row>
    <row r="9774" spans="1:9" x14ac:dyDescent="0.2">
      <c r="A9774" s="149" t="s">
        <v>2920</v>
      </c>
      <c r="D9774" s="149" t="s">
        <v>13613</v>
      </c>
      <c r="E9774" s="149">
        <f t="shared" si="152"/>
        <v>68110035</v>
      </c>
      <c r="F9774" s="149" t="s">
        <v>9490</v>
      </c>
      <c r="G9774" s="149" t="s">
        <v>13595</v>
      </c>
      <c r="H9774" s="149" t="s">
        <v>13596</v>
      </c>
      <c r="I9774" s="149" t="s">
        <v>11215</v>
      </c>
    </row>
    <row r="9775" spans="1:9" x14ac:dyDescent="0.2">
      <c r="A9775" s="149" t="s">
        <v>2920</v>
      </c>
      <c r="D9775" s="149" t="s">
        <v>11216</v>
      </c>
      <c r="E9775" s="149">
        <f t="shared" si="152"/>
        <v>68180001</v>
      </c>
      <c r="F9775" s="149" t="s">
        <v>9490</v>
      </c>
      <c r="G9775" s="149" t="s">
        <v>13595</v>
      </c>
      <c r="H9775" s="149" t="s">
        <v>3301</v>
      </c>
      <c r="I9775" s="149" t="s">
        <v>3301</v>
      </c>
    </row>
    <row r="9776" spans="1:9" x14ac:dyDescent="0.2">
      <c r="A9776" s="149" t="s">
        <v>2920</v>
      </c>
      <c r="D9776" s="149" t="s">
        <v>11217</v>
      </c>
      <c r="E9776" s="149">
        <f t="shared" si="152"/>
        <v>68182001</v>
      </c>
      <c r="F9776" s="149" t="s">
        <v>9490</v>
      </c>
      <c r="G9776" s="149" t="s">
        <v>13595</v>
      </c>
      <c r="H9776" s="149" t="s">
        <v>3303</v>
      </c>
      <c r="I9776" s="149" t="s">
        <v>3304</v>
      </c>
    </row>
    <row r="9777" spans="1:9" x14ac:dyDescent="0.2">
      <c r="A9777" s="149" t="s">
        <v>2920</v>
      </c>
      <c r="D9777" s="149" t="s">
        <v>11218</v>
      </c>
      <c r="E9777" s="149">
        <f t="shared" si="152"/>
        <v>68182002</v>
      </c>
      <c r="F9777" s="149" t="s">
        <v>9490</v>
      </c>
      <c r="G9777" s="149" t="s">
        <v>13595</v>
      </c>
      <c r="H9777" s="149" t="s">
        <v>3303</v>
      </c>
      <c r="I9777" s="149" t="s">
        <v>3306</v>
      </c>
    </row>
    <row r="9778" spans="1:9" x14ac:dyDescent="0.2">
      <c r="A9778" s="149" t="s">
        <v>2920</v>
      </c>
      <c r="D9778" s="149" t="s">
        <v>11219</v>
      </c>
      <c r="E9778" s="149">
        <f t="shared" si="152"/>
        <v>68182599</v>
      </c>
      <c r="F9778" s="149" t="s">
        <v>9490</v>
      </c>
      <c r="G9778" s="149" t="s">
        <v>13595</v>
      </c>
      <c r="H9778" s="149" t="s">
        <v>3308</v>
      </c>
      <c r="I9778" s="149" t="s">
        <v>3309</v>
      </c>
    </row>
    <row r="9779" spans="1:9" x14ac:dyDescent="0.2">
      <c r="A9779" s="149" t="s">
        <v>2920</v>
      </c>
      <c r="D9779" s="149" t="s">
        <v>11220</v>
      </c>
      <c r="E9779" s="149">
        <f t="shared" si="152"/>
        <v>68240030</v>
      </c>
      <c r="F9779" s="149" t="s">
        <v>9490</v>
      </c>
      <c r="G9779" s="149" t="s">
        <v>4415</v>
      </c>
      <c r="H9779" s="149" t="s">
        <v>11221</v>
      </c>
      <c r="I9779" s="149" t="s">
        <v>11222</v>
      </c>
    </row>
    <row r="9780" spans="1:9" x14ac:dyDescent="0.2">
      <c r="A9780" s="149" t="s">
        <v>2920</v>
      </c>
      <c r="D9780" s="149" t="s">
        <v>11223</v>
      </c>
      <c r="E9780" s="149">
        <f t="shared" si="152"/>
        <v>68240031</v>
      </c>
      <c r="F9780" s="149" t="s">
        <v>9490</v>
      </c>
      <c r="G9780" s="149" t="s">
        <v>4415</v>
      </c>
      <c r="H9780" s="149" t="s">
        <v>11221</v>
      </c>
      <c r="I9780" s="149" t="s">
        <v>11224</v>
      </c>
    </row>
    <row r="9781" spans="1:9" x14ac:dyDescent="0.2">
      <c r="A9781" s="149" t="s">
        <v>2920</v>
      </c>
      <c r="D9781" s="149" t="s">
        <v>11225</v>
      </c>
      <c r="E9781" s="149">
        <f t="shared" si="152"/>
        <v>68240059</v>
      </c>
      <c r="F9781" s="149" t="s">
        <v>9490</v>
      </c>
      <c r="G9781" s="149" t="s">
        <v>4415</v>
      </c>
      <c r="H9781" s="149" t="s">
        <v>11221</v>
      </c>
      <c r="I9781" s="149" t="s">
        <v>11226</v>
      </c>
    </row>
    <row r="9782" spans="1:9" x14ac:dyDescent="0.2">
      <c r="A9782" s="149" t="s">
        <v>2920</v>
      </c>
      <c r="D9782" s="149" t="s">
        <v>11227</v>
      </c>
      <c r="E9782" s="149">
        <f t="shared" si="152"/>
        <v>68241001</v>
      </c>
      <c r="F9782" s="149" t="s">
        <v>9490</v>
      </c>
      <c r="G9782" s="149" t="s">
        <v>4415</v>
      </c>
      <c r="H9782" s="149" t="s">
        <v>11228</v>
      </c>
      <c r="I9782" s="149" t="s">
        <v>11229</v>
      </c>
    </row>
    <row r="9783" spans="1:9" x14ac:dyDescent="0.2">
      <c r="A9783" s="149" t="s">
        <v>2920</v>
      </c>
      <c r="D9783" s="149" t="s">
        <v>13958</v>
      </c>
      <c r="E9783" s="149">
        <f t="shared" si="152"/>
        <v>68241002</v>
      </c>
      <c r="F9783" s="149" t="s">
        <v>9490</v>
      </c>
      <c r="G9783" s="149" t="s">
        <v>4415</v>
      </c>
      <c r="H9783" s="149" t="s">
        <v>11228</v>
      </c>
      <c r="I9783" s="149" t="s">
        <v>13959</v>
      </c>
    </row>
    <row r="9784" spans="1:9" x14ac:dyDescent="0.2">
      <c r="A9784" s="149" t="s">
        <v>2920</v>
      </c>
      <c r="D9784" s="149" t="s">
        <v>13960</v>
      </c>
      <c r="E9784" s="149">
        <f t="shared" si="152"/>
        <v>68241004</v>
      </c>
      <c r="F9784" s="149" t="s">
        <v>9490</v>
      </c>
      <c r="G9784" s="149" t="s">
        <v>4415</v>
      </c>
      <c r="H9784" s="149" t="s">
        <v>11228</v>
      </c>
      <c r="I9784" s="149" t="s">
        <v>13961</v>
      </c>
    </row>
    <row r="9785" spans="1:9" x14ac:dyDescent="0.2">
      <c r="A9785" s="149" t="s">
        <v>2920</v>
      </c>
      <c r="D9785" s="149" t="s">
        <v>13962</v>
      </c>
      <c r="E9785" s="149">
        <f t="shared" si="152"/>
        <v>68241006</v>
      </c>
      <c r="F9785" s="149" t="s">
        <v>9490</v>
      </c>
      <c r="G9785" s="149" t="s">
        <v>4415</v>
      </c>
      <c r="H9785" s="149" t="s">
        <v>11228</v>
      </c>
      <c r="I9785" s="149" t="s">
        <v>13963</v>
      </c>
    </row>
    <row r="9786" spans="1:9" x14ac:dyDescent="0.2">
      <c r="A9786" s="149" t="s">
        <v>2920</v>
      </c>
      <c r="D9786" s="149" t="s">
        <v>13964</v>
      </c>
      <c r="E9786" s="149">
        <f t="shared" si="152"/>
        <v>68241008</v>
      </c>
      <c r="F9786" s="149" t="s">
        <v>9490</v>
      </c>
      <c r="G9786" s="149" t="s">
        <v>4415</v>
      </c>
      <c r="H9786" s="149" t="s">
        <v>11228</v>
      </c>
      <c r="I9786" s="149" t="s">
        <v>13965</v>
      </c>
    </row>
    <row r="9787" spans="1:9" x14ac:dyDescent="0.2">
      <c r="A9787" s="149" t="s">
        <v>2920</v>
      </c>
      <c r="D9787" s="149" t="s">
        <v>13966</v>
      </c>
      <c r="E9787" s="149">
        <f t="shared" si="152"/>
        <v>68241010</v>
      </c>
      <c r="F9787" s="149" t="s">
        <v>9490</v>
      </c>
      <c r="G9787" s="149" t="s">
        <v>4415</v>
      </c>
      <c r="H9787" s="149" t="s">
        <v>11228</v>
      </c>
      <c r="I9787" s="149" t="s">
        <v>13967</v>
      </c>
    </row>
    <row r="9788" spans="1:9" x14ac:dyDescent="0.2">
      <c r="A9788" s="149" t="s">
        <v>2920</v>
      </c>
      <c r="D9788" s="149" t="s">
        <v>13968</v>
      </c>
      <c r="E9788" s="149">
        <f t="shared" si="152"/>
        <v>68241012</v>
      </c>
      <c r="F9788" s="149" t="s">
        <v>9490</v>
      </c>
      <c r="G9788" s="149" t="s">
        <v>4415</v>
      </c>
      <c r="H9788" s="149" t="s">
        <v>11228</v>
      </c>
      <c r="I9788" s="149" t="s">
        <v>13969</v>
      </c>
    </row>
    <row r="9789" spans="1:9" x14ac:dyDescent="0.2">
      <c r="A9789" s="149" t="s">
        <v>2920</v>
      </c>
      <c r="D9789" s="149" t="s">
        <v>13970</v>
      </c>
      <c r="E9789" s="149">
        <f t="shared" si="152"/>
        <v>68241013</v>
      </c>
      <c r="F9789" s="149" t="s">
        <v>9490</v>
      </c>
      <c r="G9789" s="149" t="s">
        <v>4415</v>
      </c>
      <c r="H9789" s="149" t="s">
        <v>11228</v>
      </c>
      <c r="I9789" s="149" t="s">
        <v>13971</v>
      </c>
    </row>
    <row r="9790" spans="1:9" x14ac:dyDescent="0.2">
      <c r="A9790" s="149" t="s">
        <v>2920</v>
      </c>
      <c r="D9790" s="149" t="s">
        <v>13972</v>
      </c>
      <c r="E9790" s="149">
        <f t="shared" si="152"/>
        <v>68241030</v>
      </c>
      <c r="F9790" s="149" t="s">
        <v>9490</v>
      </c>
      <c r="G9790" s="149" t="s">
        <v>4415</v>
      </c>
      <c r="H9790" s="149" t="s">
        <v>11228</v>
      </c>
      <c r="I9790" s="149" t="s">
        <v>13973</v>
      </c>
    </row>
    <row r="9791" spans="1:9" x14ac:dyDescent="0.2">
      <c r="A9791" s="149" t="s">
        <v>2920</v>
      </c>
      <c r="D9791" s="149" t="s">
        <v>13974</v>
      </c>
      <c r="E9791" s="149">
        <f t="shared" si="152"/>
        <v>68241036</v>
      </c>
      <c r="F9791" s="149" t="s">
        <v>9490</v>
      </c>
      <c r="G9791" s="149" t="s">
        <v>4415</v>
      </c>
      <c r="H9791" s="149" t="s">
        <v>11228</v>
      </c>
      <c r="I9791" s="149" t="s">
        <v>13975</v>
      </c>
    </row>
    <row r="9792" spans="1:9" x14ac:dyDescent="0.2">
      <c r="A9792" s="149" t="s">
        <v>2920</v>
      </c>
      <c r="D9792" s="149" t="s">
        <v>13976</v>
      </c>
      <c r="E9792" s="149">
        <f t="shared" si="152"/>
        <v>68241038</v>
      </c>
      <c r="F9792" s="149" t="s">
        <v>9490</v>
      </c>
      <c r="G9792" s="149" t="s">
        <v>4415</v>
      </c>
      <c r="H9792" s="149" t="s">
        <v>11228</v>
      </c>
      <c r="I9792" s="149" t="s">
        <v>13977</v>
      </c>
    </row>
    <row r="9793" spans="1:9" x14ac:dyDescent="0.2">
      <c r="A9793" s="149" t="s">
        <v>2920</v>
      </c>
      <c r="D9793" s="149" t="s">
        <v>13978</v>
      </c>
      <c r="E9793" s="149">
        <f t="shared" si="152"/>
        <v>68241039</v>
      </c>
      <c r="F9793" s="149" t="s">
        <v>9490</v>
      </c>
      <c r="G9793" s="149" t="s">
        <v>4415</v>
      </c>
      <c r="H9793" s="149" t="s">
        <v>11228</v>
      </c>
      <c r="I9793" s="149" t="s">
        <v>13979</v>
      </c>
    </row>
    <row r="9794" spans="1:9" x14ac:dyDescent="0.2">
      <c r="A9794" s="149" t="s">
        <v>2920</v>
      </c>
      <c r="D9794" s="149" t="s">
        <v>13980</v>
      </c>
      <c r="E9794" s="149">
        <f t="shared" ref="E9794:E9857" si="153">VALUE(D9794)</f>
        <v>68241042</v>
      </c>
      <c r="F9794" s="149" t="s">
        <v>9490</v>
      </c>
      <c r="G9794" s="149" t="s">
        <v>4415</v>
      </c>
      <c r="H9794" s="149" t="s">
        <v>11228</v>
      </c>
      <c r="I9794" s="149" t="s">
        <v>13981</v>
      </c>
    </row>
    <row r="9795" spans="1:9" x14ac:dyDescent="0.2">
      <c r="A9795" s="149" t="s">
        <v>2920</v>
      </c>
      <c r="D9795" s="149" t="s">
        <v>13982</v>
      </c>
      <c r="E9795" s="149">
        <f t="shared" si="153"/>
        <v>68241044</v>
      </c>
      <c r="F9795" s="149" t="s">
        <v>9490</v>
      </c>
      <c r="G9795" s="149" t="s">
        <v>4415</v>
      </c>
      <c r="H9795" s="149" t="s">
        <v>11228</v>
      </c>
      <c r="I9795" s="149" t="s">
        <v>13983</v>
      </c>
    </row>
    <row r="9796" spans="1:9" x14ac:dyDescent="0.2">
      <c r="A9796" s="149" t="s">
        <v>2920</v>
      </c>
      <c r="D9796" s="149" t="s">
        <v>13984</v>
      </c>
      <c r="E9796" s="149">
        <f t="shared" si="153"/>
        <v>68241046</v>
      </c>
      <c r="F9796" s="149" t="s">
        <v>9490</v>
      </c>
      <c r="G9796" s="149" t="s">
        <v>4415</v>
      </c>
      <c r="H9796" s="149" t="s">
        <v>11228</v>
      </c>
      <c r="I9796" s="149" t="s">
        <v>13985</v>
      </c>
    </row>
    <row r="9797" spans="1:9" x14ac:dyDescent="0.2">
      <c r="A9797" s="149" t="s">
        <v>2920</v>
      </c>
      <c r="D9797" s="149" t="s">
        <v>13986</v>
      </c>
      <c r="E9797" s="149">
        <f t="shared" si="153"/>
        <v>68241098</v>
      </c>
      <c r="F9797" s="149" t="s">
        <v>9490</v>
      </c>
      <c r="G9797" s="149" t="s">
        <v>4415</v>
      </c>
      <c r="H9797" s="149" t="s">
        <v>11228</v>
      </c>
      <c r="I9797" s="149" t="s">
        <v>13987</v>
      </c>
    </row>
    <row r="9798" spans="1:9" x14ac:dyDescent="0.2">
      <c r="A9798" s="149" t="s">
        <v>2920</v>
      </c>
      <c r="D9798" s="149" t="s">
        <v>13988</v>
      </c>
      <c r="E9798" s="149">
        <f t="shared" si="153"/>
        <v>68282001</v>
      </c>
      <c r="F9798" s="149" t="s">
        <v>9490</v>
      </c>
      <c r="G9798" s="149" t="s">
        <v>4415</v>
      </c>
      <c r="H9798" s="149" t="s">
        <v>3303</v>
      </c>
      <c r="I9798" s="149" t="s">
        <v>3304</v>
      </c>
    </row>
    <row r="9799" spans="1:9" x14ac:dyDescent="0.2">
      <c r="A9799" s="149" t="s">
        <v>2920</v>
      </c>
      <c r="D9799" s="149" t="s">
        <v>13989</v>
      </c>
      <c r="E9799" s="149">
        <f t="shared" si="153"/>
        <v>68282002</v>
      </c>
      <c r="F9799" s="149" t="s">
        <v>9490</v>
      </c>
      <c r="G9799" s="149" t="s">
        <v>4415</v>
      </c>
      <c r="H9799" s="149" t="s">
        <v>3303</v>
      </c>
      <c r="I9799" s="149" t="s">
        <v>3306</v>
      </c>
    </row>
    <row r="9800" spans="1:9" x14ac:dyDescent="0.2">
      <c r="A9800" s="149" t="s">
        <v>2920</v>
      </c>
      <c r="D9800" s="149" t="s">
        <v>13990</v>
      </c>
      <c r="E9800" s="149">
        <f t="shared" si="153"/>
        <v>68282599</v>
      </c>
      <c r="F9800" s="149" t="s">
        <v>9490</v>
      </c>
      <c r="G9800" s="149" t="s">
        <v>4415</v>
      </c>
      <c r="H9800" s="149" t="s">
        <v>3308</v>
      </c>
      <c r="I9800" s="149" t="s">
        <v>3309</v>
      </c>
    </row>
    <row r="9801" spans="1:9" x14ac:dyDescent="0.2">
      <c r="A9801" s="149" t="s">
        <v>2920</v>
      </c>
      <c r="D9801" s="149" t="s">
        <v>13991</v>
      </c>
      <c r="E9801" s="149">
        <f t="shared" si="153"/>
        <v>68430001</v>
      </c>
      <c r="F9801" s="149" t="s">
        <v>9490</v>
      </c>
      <c r="G9801" s="149" t="s">
        <v>13992</v>
      </c>
      <c r="H9801" s="149" t="s">
        <v>13993</v>
      </c>
      <c r="I9801" s="149" t="s">
        <v>13994</v>
      </c>
    </row>
    <row r="9802" spans="1:9" x14ac:dyDescent="0.2">
      <c r="A9802" s="149" t="s">
        <v>2920</v>
      </c>
      <c r="D9802" s="149" t="s">
        <v>13995</v>
      </c>
      <c r="E9802" s="149">
        <f t="shared" si="153"/>
        <v>68430010</v>
      </c>
      <c r="F9802" s="149" t="s">
        <v>9490</v>
      </c>
      <c r="G9802" s="149" t="s">
        <v>13992</v>
      </c>
      <c r="H9802" s="149" t="s">
        <v>13993</v>
      </c>
      <c r="I9802" s="149" t="s">
        <v>7889</v>
      </c>
    </row>
    <row r="9803" spans="1:9" x14ac:dyDescent="0.2">
      <c r="A9803" s="149" t="s">
        <v>2920</v>
      </c>
      <c r="D9803" s="149" t="s">
        <v>13996</v>
      </c>
      <c r="E9803" s="149">
        <f t="shared" si="153"/>
        <v>68430011</v>
      </c>
      <c r="F9803" s="149" t="s">
        <v>9490</v>
      </c>
      <c r="G9803" s="149" t="s">
        <v>13992</v>
      </c>
      <c r="H9803" s="149" t="s">
        <v>13993</v>
      </c>
      <c r="I9803" s="149" t="s">
        <v>13997</v>
      </c>
    </row>
    <row r="9804" spans="1:9" x14ac:dyDescent="0.2">
      <c r="A9804" s="149" t="s">
        <v>2920</v>
      </c>
      <c r="D9804" s="149" t="s">
        <v>13998</v>
      </c>
      <c r="E9804" s="149">
        <f t="shared" si="153"/>
        <v>68430020</v>
      </c>
      <c r="F9804" s="149" t="s">
        <v>9490</v>
      </c>
      <c r="G9804" s="149" t="s">
        <v>13992</v>
      </c>
      <c r="H9804" s="149" t="s">
        <v>13993</v>
      </c>
      <c r="I9804" s="149" t="s">
        <v>13999</v>
      </c>
    </row>
    <row r="9805" spans="1:9" x14ac:dyDescent="0.2">
      <c r="A9805" s="149" t="s">
        <v>2920</v>
      </c>
      <c r="D9805" s="149" t="s">
        <v>14000</v>
      </c>
      <c r="E9805" s="149">
        <f t="shared" si="153"/>
        <v>68430030</v>
      </c>
      <c r="F9805" s="149" t="s">
        <v>9490</v>
      </c>
      <c r="G9805" s="149" t="s">
        <v>13992</v>
      </c>
      <c r="H9805" s="149" t="s">
        <v>13993</v>
      </c>
      <c r="I9805" s="149" t="s">
        <v>12695</v>
      </c>
    </row>
    <row r="9806" spans="1:9" x14ac:dyDescent="0.2">
      <c r="A9806" s="149" t="s">
        <v>2920</v>
      </c>
      <c r="D9806" s="149" t="s">
        <v>14001</v>
      </c>
      <c r="E9806" s="149">
        <f t="shared" si="153"/>
        <v>68430031</v>
      </c>
      <c r="F9806" s="149" t="s">
        <v>9490</v>
      </c>
      <c r="G9806" s="149" t="s">
        <v>13992</v>
      </c>
      <c r="H9806" s="149" t="s">
        <v>13993</v>
      </c>
      <c r="I9806" s="149" t="s">
        <v>14002</v>
      </c>
    </row>
    <row r="9807" spans="1:9" x14ac:dyDescent="0.2">
      <c r="A9807" s="149" t="s">
        <v>2920</v>
      </c>
      <c r="D9807" s="149" t="s">
        <v>14003</v>
      </c>
      <c r="E9807" s="149">
        <f t="shared" si="153"/>
        <v>68430032</v>
      </c>
      <c r="F9807" s="149" t="s">
        <v>9490</v>
      </c>
      <c r="G9807" s="149" t="s">
        <v>13992</v>
      </c>
      <c r="H9807" s="149" t="s">
        <v>13993</v>
      </c>
      <c r="I9807" s="149" t="s">
        <v>14004</v>
      </c>
    </row>
    <row r="9808" spans="1:9" x14ac:dyDescent="0.2">
      <c r="A9808" s="149" t="s">
        <v>2920</v>
      </c>
      <c r="D9808" s="149" t="s">
        <v>14005</v>
      </c>
      <c r="E9808" s="149">
        <f t="shared" si="153"/>
        <v>68430101</v>
      </c>
      <c r="F9808" s="149" t="s">
        <v>9490</v>
      </c>
      <c r="G9808" s="149" t="s">
        <v>13992</v>
      </c>
      <c r="H9808" s="149" t="s">
        <v>14006</v>
      </c>
      <c r="I9808" s="149" t="s">
        <v>14007</v>
      </c>
    </row>
    <row r="9809" spans="1:9" x14ac:dyDescent="0.2">
      <c r="A9809" s="149" t="s">
        <v>2920</v>
      </c>
      <c r="D9809" s="149" t="s">
        <v>14008</v>
      </c>
      <c r="E9809" s="149">
        <f t="shared" si="153"/>
        <v>68430110</v>
      </c>
      <c r="F9809" s="149" t="s">
        <v>9490</v>
      </c>
      <c r="G9809" s="149" t="s">
        <v>13992</v>
      </c>
      <c r="H9809" s="149" t="s">
        <v>14006</v>
      </c>
      <c r="I9809" s="149" t="s">
        <v>7889</v>
      </c>
    </row>
    <row r="9810" spans="1:9" x14ac:dyDescent="0.2">
      <c r="A9810" s="149" t="s">
        <v>2920</v>
      </c>
      <c r="D9810" s="149" t="s">
        <v>14009</v>
      </c>
      <c r="E9810" s="149">
        <f t="shared" si="153"/>
        <v>68430111</v>
      </c>
      <c r="F9810" s="149" t="s">
        <v>9490</v>
      </c>
      <c r="G9810" s="149" t="s">
        <v>13992</v>
      </c>
      <c r="H9810" s="149" t="s">
        <v>14006</v>
      </c>
      <c r="I9810" s="149" t="s">
        <v>14010</v>
      </c>
    </row>
    <row r="9811" spans="1:9" x14ac:dyDescent="0.2">
      <c r="A9811" s="149" t="s">
        <v>2920</v>
      </c>
      <c r="D9811" s="149" t="s">
        <v>14011</v>
      </c>
      <c r="E9811" s="149">
        <f t="shared" si="153"/>
        <v>68430120</v>
      </c>
      <c r="F9811" s="149" t="s">
        <v>9490</v>
      </c>
      <c r="G9811" s="149" t="s">
        <v>13992</v>
      </c>
      <c r="H9811" s="149" t="s">
        <v>14006</v>
      </c>
      <c r="I9811" s="149" t="s">
        <v>13999</v>
      </c>
    </row>
    <row r="9812" spans="1:9" x14ac:dyDescent="0.2">
      <c r="A9812" s="149" t="s">
        <v>2920</v>
      </c>
      <c r="D9812" s="149" t="s">
        <v>14012</v>
      </c>
      <c r="E9812" s="149">
        <f t="shared" si="153"/>
        <v>68430130</v>
      </c>
      <c r="F9812" s="149" t="s">
        <v>9490</v>
      </c>
      <c r="G9812" s="149" t="s">
        <v>13992</v>
      </c>
      <c r="H9812" s="149" t="s">
        <v>14006</v>
      </c>
      <c r="I9812" s="149" t="s">
        <v>12695</v>
      </c>
    </row>
    <row r="9813" spans="1:9" x14ac:dyDescent="0.2">
      <c r="A9813" s="149" t="s">
        <v>2920</v>
      </c>
      <c r="D9813" s="149" t="s">
        <v>14013</v>
      </c>
      <c r="E9813" s="149">
        <f t="shared" si="153"/>
        <v>68430131</v>
      </c>
      <c r="F9813" s="149" t="s">
        <v>9490</v>
      </c>
      <c r="G9813" s="149" t="s">
        <v>13992</v>
      </c>
      <c r="H9813" s="149" t="s">
        <v>14006</v>
      </c>
      <c r="I9813" s="149" t="s">
        <v>14002</v>
      </c>
    </row>
    <row r="9814" spans="1:9" x14ac:dyDescent="0.2">
      <c r="A9814" s="149" t="s">
        <v>2920</v>
      </c>
      <c r="D9814" s="149" t="s">
        <v>14014</v>
      </c>
      <c r="E9814" s="149">
        <f t="shared" si="153"/>
        <v>68430132</v>
      </c>
      <c r="F9814" s="149" t="s">
        <v>9490</v>
      </c>
      <c r="G9814" s="149" t="s">
        <v>13992</v>
      </c>
      <c r="H9814" s="149" t="s">
        <v>14006</v>
      </c>
      <c r="I9814" s="149" t="s">
        <v>14015</v>
      </c>
    </row>
    <row r="9815" spans="1:9" x14ac:dyDescent="0.2">
      <c r="A9815" s="149" t="s">
        <v>2920</v>
      </c>
      <c r="D9815" s="149" t="s">
        <v>14016</v>
      </c>
      <c r="E9815" s="149">
        <f t="shared" si="153"/>
        <v>68435001</v>
      </c>
      <c r="F9815" s="149" t="s">
        <v>9490</v>
      </c>
      <c r="G9815" s="149" t="s">
        <v>13992</v>
      </c>
      <c r="H9815" s="149" t="s">
        <v>14017</v>
      </c>
      <c r="I9815" s="149" t="s">
        <v>14018</v>
      </c>
    </row>
    <row r="9816" spans="1:9" x14ac:dyDescent="0.2">
      <c r="A9816" s="149" t="s">
        <v>2920</v>
      </c>
      <c r="D9816" s="149" t="s">
        <v>14019</v>
      </c>
      <c r="E9816" s="149">
        <f t="shared" si="153"/>
        <v>68435010</v>
      </c>
      <c r="F9816" s="149" t="s">
        <v>9490</v>
      </c>
      <c r="G9816" s="149" t="s">
        <v>13992</v>
      </c>
      <c r="H9816" s="149" t="s">
        <v>14017</v>
      </c>
      <c r="I9816" s="149" t="s">
        <v>7889</v>
      </c>
    </row>
    <row r="9817" spans="1:9" x14ac:dyDescent="0.2">
      <c r="A9817" s="149" t="s">
        <v>2920</v>
      </c>
      <c r="D9817" s="149" t="s">
        <v>14020</v>
      </c>
      <c r="E9817" s="149">
        <f t="shared" si="153"/>
        <v>68435011</v>
      </c>
      <c r="F9817" s="149" t="s">
        <v>9490</v>
      </c>
      <c r="G9817" s="149" t="s">
        <v>13992</v>
      </c>
      <c r="H9817" s="149" t="s">
        <v>14017</v>
      </c>
      <c r="I9817" s="149" t="s">
        <v>14021</v>
      </c>
    </row>
    <row r="9818" spans="1:9" x14ac:dyDescent="0.2">
      <c r="A9818" s="149" t="s">
        <v>2920</v>
      </c>
      <c r="D9818" s="149" t="s">
        <v>14022</v>
      </c>
      <c r="E9818" s="149">
        <f t="shared" si="153"/>
        <v>68435012</v>
      </c>
      <c r="F9818" s="149" t="s">
        <v>9490</v>
      </c>
      <c r="G9818" s="149" t="s">
        <v>13992</v>
      </c>
      <c r="H9818" s="149" t="s">
        <v>14017</v>
      </c>
      <c r="I9818" s="149" t="s">
        <v>15146</v>
      </c>
    </row>
    <row r="9819" spans="1:9" x14ac:dyDescent="0.2">
      <c r="A9819" s="149" t="s">
        <v>2920</v>
      </c>
      <c r="D9819" s="149" t="s">
        <v>14023</v>
      </c>
      <c r="E9819" s="149">
        <f t="shared" si="153"/>
        <v>68435013</v>
      </c>
      <c r="F9819" s="149" t="s">
        <v>9490</v>
      </c>
      <c r="G9819" s="149" t="s">
        <v>13992</v>
      </c>
      <c r="H9819" s="149" t="s">
        <v>14017</v>
      </c>
      <c r="I9819" s="149" t="s">
        <v>14024</v>
      </c>
    </row>
    <row r="9820" spans="1:9" x14ac:dyDescent="0.2">
      <c r="A9820" s="149" t="s">
        <v>2920</v>
      </c>
      <c r="D9820" s="149" t="s">
        <v>14025</v>
      </c>
      <c r="E9820" s="149">
        <f t="shared" si="153"/>
        <v>68435040</v>
      </c>
      <c r="F9820" s="149" t="s">
        <v>9490</v>
      </c>
      <c r="G9820" s="149" t="s">
        <v>13992</v>
      </c>
      <c r="H9820" s="149" t="s">
        <v>14017</v>
      </c>
      <c r="I9820" s="149" t="s">
        <v>14026</v>
      </c>
    </row>
    <row r="9821" spans="1:9" x14ac:dyDescent="0.2">
      <c r="A9821" s="149" t="s">
        <v>2920</v>
      </c>
      <c r="D9821" s="149" t="s">
        <v>14027</v>
      </c>
      <c r="E9821" s="149">
        <f t="shared" si="153"/>
        <v>68440001</v>
      </c>
      <c r="F9821" s="149" t="s">
        <v>9490</v>
      </c>
      <c r="G9821" s="149" t="s">
        <v>13992</v>
      </c>
      <c r="H9821" s="149" t="s">
        <v>14028</v>
      </c>
      <c r="I9821" s="149" t="s">
        <v>14028</v>
      </c>
    </row>
    <row r="9822" spans="1:9" x14ac:dyDescent="0.2">
      <c r="A9822" s="149" t="s">
        <v>2920</v>
      </c>
      <c r="D9822" s="149" t="s">
        <v>14029</v>
      </c>
      <c r="E9822" s="149">
        <f t="shared" si="153"/>
        <v>68440010</v>
      </c>
      <c r="F9822" s="149" t="s">
        <v>9490</v>
      </c>
      <c r="G9822" s="149" t="s">
        <v>13992</v>
      </c>
      <c r="H9822" s="149" t="s">
        <v>14028</v>
      </c>
      <c r="I9822" s="149" t="s">
        <v>7889</v>
      </c>
    </row>
    <row r="9823" spans="1:9" x14ac:dyDescent="0.2">
      <c r="A9823" s="149" t="s">
        <v>2920</v>
      </c>
      <c r="D9823" s="149" t="s">
        <v>14030</v>
      </c>
      <c r="E9823" s="149">
        <f t="shared" si="153"/>
        <v>68445001</v>
      </c>
      <c r="F9823" s="149" t="s">
        <v>9490</v>
      </c>
      <c r="G9823" s="149" t="s">
        <v>13992</v>
      </c>
      <c r="H9823" s="149" t="s">
        <v>14031</v>
      </c>
      <c r="I9823" s="149" t="s">
        <v>14031</v>
      </c>
    </row>
    <row r="9824" spans="1:9" x14ac:dyDescent="0.2">
      <c r="A9824" s="149" t="s">
        <v>2920</v>
      </c>
      <c r="D9824" s="149" t="s">
        <v>14032</v>
      </c>
      <c r="E9824" s="149">
        <f t="shared" si="153"/>
        <v>68445010</v>
      </c>
      <c r="F9824" s="149" t="s">
        <v>9490</v>
      </c>
      <c r="G9824" s="149" t="s">
        <v>13992</v>
      </c>
      <c r="H9824" s="149" t="s">
        <v>14031</v>
      </c>
      <c r="I9824" s="149" t="s">
        <v>14033</v>
      </c>
    </row>
    <row r="9825" spans="1:9" x14ac:dyDescent="0.2">
      <c r="A9825" s="149" t="s">
        <v>2920</v>
      </c>
      <c r="D9825" s="149" t="s">
        <v>14034</v>
      </c>
      <c r="E9825" s="149">
        <f t="shared" si="153"/>
        <v>68445011</v>
      </c>
      <c r="F9825" s="149" t="s">
        <v>9490</v>
      </c>
      <c r="G9825" s="149" t="s">
        <v>13992</v>
      </c>
      <c r="H9825" s="149" t="s">
        <v>14031</v>
      </c>
      <c r="I9825" s="149" t="s">
        <v>14035</v>
      </c>
    </row>
    <row r="9826" spans="1:9" x14ac:dyDescent="0.2">
      <c r="A9826" s="149" t="s">
        <v>2920</v>
      </c>
      <c r="D9826" s="149" t="s">
        <v>14036</v>
      </c>
      <c r="E9826" s="149">
        <f t="shared" si="153"/>
        <v>68445012</v>
      </c>
      <c r="F9826" s="149" t="s">
        <v>9490</v>
      </c>
      <c r="G9826" s="149" t="s">
        <v>13992</v>
      </c>
      <c r="H9826" s="149" t="s">
        <v>14031</v>
      </c>
      <c r="I9826" s="149" t="s">
        <v>14037</v>
      </c>
    </row>
    <row r="9827" spans="1:9" x14ac:dyDescent="0.2">
      <c r="A9827" s="149" t="s">
        <v>2920</v>
      </c>
      <c r="D9827" s="149" t="s">
        <v>14038</v>
      </c>
      <c r="E9827" s="149">
        <f t="shared" si="153"/>
        <v>68445013</v>
      </c>
      <c r="F9827" s="149" t="s">
        <v>9490</v>
      </c>
      <c r="G9827" s="149" t="s">
        <v>13992</v>
      </c>
      <c r="H9827" s="149" t="s">
        <v>14031</v>
      </c>
      <c r="I9827" s="149" t="s">
        <v>14039</v>
      </c>
    </row>
    <row r="9828" spans="1:9" x14ac:dyDescent="0.2">
      <c r="A9828" s="149" t="s">
        <v>2920</v>
      </c>
      <c r="D9828" s="149" t="s">
        <v>14040</v>
      </c>
      <c r="E9828" s="149">
        <f t="shared" si="153"/>
        <v>68445014</v>
      </c>
      <c r="F9828" s="149" t="s">
        <v>9490</v>
      </c>
      <c r="G9828" s="149" t="s">
        <v>13992</v>
      </c>
      <c r="H9828" s="149" t="s">
        <v>14031</v>
      </c>
      <c r="I9828" s="149" t="s">
        <v>14041</v>
      </c>
    </row>
    <row r="9829" spans="1:9" x14ac:dyDescent="0.2">
      <c r="A9829" s="149" t="s">
        <v>2920</v>
      </c>
      <c r="D9829" s="149" t="s">
        <v>16731</v>
      </c>
      <c r="E9829" s="149">
        <f t="shared" si="153"/>
        <v>68445015</v>
      </c>
      <c r="F9829" s="149" t="s">
        <v>9490</v>
      </c>
      <c r="G9829" s="149" t="s">
        <v>13992</v>
      </c>
      <c r="H9829" s="149" t="s">
        <v>14031</v>
      </c>
      <c r="I9829" s="149" t="s">
        <v>16732</v>
      </c>
    </row>
    <row r="9830" spans="1:9" x14ac:dyDescent="0.2">
      <c r="A9830" s="149" t="s">
        <v>2920</v>
      </c>
      <c r="D9830" s="149" t="s">
        <v>16733</v>
      </c>
      <c r="E9830" s="149">
        <f t="shared" si="153"/>
        <v>68445020</v>
      </c>
      <c r="F9830" s="149" t="s">
        <v>9490</v>
      </c>
      <c r="G9830" s="149" t="s">
        <v>13992</v>
      </c>
      <c r="H9830" s="149" t="s">
        <v>14031</v>
      </c>
      <c r="I9830" s="149" t="s">
        <v>16734</v>
      </c>
    </row>
    <row r="9831" spans="1:9" x14ac:dyDescent="0.2">
      <c r="A9831" s="149" t="s">
        <v>2920</v>
      </c>
      <c r="D9831" s="149" t="s">
        <v>16735</v>
      </c>
      <c r="E9831" s="149">
        <f t="shared" si="153"/>
        <v>68445021</v>
      </c>
      <c r="F9831" s="149" t="s">
        <v>9490</v>
      </c>
      <c r="G9831" s="149" t="s">
        <v>13992</v>
      </c>
      <c r="H9831" s="149" t="s">
        <v>14031</v>
      </c>
      <c r="I9831" s="149" t="s">
        <v>16736</v>
      </c>
    </row>
    <row r="9832" spans="1:9" x14ac:dyDescent="0.2">
      <c r="A9832" s="149" t="s">
        <v>2920</v>
      </c>
      <c r="D9832" s="149" t="s">
        <v>16737</v>
      </c>
      <c r="E9832" s="149">
        <f t="shared" si="153"/>
        <v>68445022</v>
      </c>
      <c r="F9832" s="149" t="s">
        <v>9490</v>
      </c>
      <c r="G9832" s="149" t="s">
        <v>13992</v>
      </c>
      <c r="H9832" s="149" t="s">
        <v>14031</v>
      </c>
      <c r="I9832" s="149" t="s">
        <v>16738</v>
      </c>
    </row>
    <row r="9833" spans="1:9" x14ac:dyDescent="0.2">
      <c r="A9833" s="149" t="s">
        <v>2920</v>
      </c>
      <c r="D9833" s="149" t="s">
        <v>16739</v>
      </c>
      <c r="E9833" s="149">
        <f t="shared" si="153"/>
        <v>68445030</v>
      </c>
      <c r="F9833" s="149" t="s">
        <v>9490</v>
      </c>
      <c r="G9833" s="149" t="s">
        <v>13992</v>
      </c>
      <c r="H9833" s="149" t="s">
        <v>14031</v>
      </c>
      <c r="I9833" s="149" t="s">
        <v>16740</v>
      </c>
    </row>
    <row r="9834" spans="1:9" x14ac:dyDescent="0.2">
      <c r="A9834" s="149" t="s">
        <v>2920</v>
      </c>
      <c r="D9834" s="149" t="s">
        <v>16741</v>
      </c>
      <c r="E9834" s="149">
        <f t="shared" si="153"/>
        <v>68445040</v>
      </c>
      <c r="F9834" s="149" t="s">
        <v>9490</v>
      </c>
      <c r="G9834" s="149" t="s">
        <v>13992</v>
      </c>
      <c r="H9834" s="149" t="s">
        <v>14031</v>
      </c>
      <c r="I9834" s="149" t="s">
        <v>4045</v>
      </c>
    </row>
    <row r="9835" spans="1:9" x14ac:dyDescent="0.2">
      <c r="A9835" s="149" t="s">
        <v>2920</v>
      </c>
      <c r="D9835" s="149" t="s">
        <v>16742</v>
      </c>
      <c r="E9835" s="149">
        <f t="shared" si="153"/>
        <v>68445101</v>
      </c>
      <c r="F9835" s="149" t="s">
        <v>9490</v>
      </c>
      <c r="G9835" s="149" t="s">
        <v>13992</v>
      </c>
      <c r="H9835" s="149" t="s">
        <v>16743</v>
      </c>
      <c r="I9835" s="149" t="s">
        <v>16743</v>
      </c>
    </row>
    <row r="9836" spans="1:9" x14ac:dyDescent="0.2">
      <c r="A9836" s="149" t="s">
        <v>2920</v>
      </c>
      <c r="D9836" s="149" t="s">
        <v>16744</v>
      </c>
      <c r="E9836" s="149">
        <f t="shared" si="153"/>
        <v>68445110</v>
      </c>
      <c r="F9836" s="149" t="s">
        <v>9490</v>
      </c>
      <c r="G9836" s="149" t="s">
        <v>13992</v>
      </c>
      <c r="H9836" s="149" t="s">
        <v>16743</v>
      </c>
      <c r="I9836" s="149" t="s">
        <v>16745</v>
      </c>
    </row>
    <row r="9837" spans="1:9" x14ac:dyDescent="0.2">
      <c r="A9837" s="149" t="s">
        <v>2920</v>
      </c>
      <c r="D9837" s="149" t="s">
        <v>16746</v>
      </c>
      <c r="E9837" s="149">
        <f t="shared" si="153"/>
        <v>68445111</v>
      </c>
      <c r="F9837" s="149" t="s">
        <v>9490</v>
      </c>
      <c r="G9837" s="149" t="s">
        <v>13992</v>
      </c>
      <c r="H9837" s="149" t="s">
        <v>16743</v>
      </c>
      <c r="I9837" s="149" t="s">
        <v>16747</v>
      </c>
    </row>
    <row r="9838" spans="1:9" x14ac:dyDescent="0.2">
      <c r="A9838" s="149" t="s">
        <v>2920</v>
      </c>
      <c r="D9838" s="149" t="s">
        <v>16748</v>
      </c>
      <c r="E9838" s="149">
        <f t="shared" si="153"/>
        <v>68445115</v>
      </c>
      <c r="F9838" s="149" t="s">
        <v>9490</v>
      </c>
      <c r="G9838" s="149" t="s">
        <v>13992</v>
      </c>
      <c r="H9838" s="149" t="s">
        <v>16743</v>
      </c>
      <c r="I9838" s="149" t="s">
        <v>16749</v>
      </c>
    </row>
    <row r="9839" spans="1:9" x14ac:dyDescent="0.2">
      <c r="A9839" s="149" t="s">
        <v>2920</v>
      </c>
      <c r="D9839" s="149" t="s">
        <v>16750</v>
      </c>
      <c r="E9839" s="149">
        <f t="shared" si="153"/>
        <v>68445120</v>
      </c>
      <c r="F9839" s="149" t="s">
        <v>9490</v>
      </c>
      <c r="G9839" s="149" t="s">
        <v>13992</v>
      </c>
      <c r="H9839" s="149" t="s">
        <v>16743</v>
      </c>
      <c r="I9839" s="149" t="s">
        <v>16751</v>
      </c>
    </row>
    <row r="9840" spans="1:9" x14ac:dyDescent="0.2">
      <c r="A9840" s="149" t="s">
        <v>2920</v>
      </c>
      <c r="D9840" s="149" t="s">
        <v>16752</v>
      </c>
      <c r="E9840" s="149">
        <f t="shared" si="153"/>
        <v>68445125</v>
      </c>
      <c r="F9840" s="149" t="s">
        <v>9490</v>
      </c>
      <c r="G9840" s="149" t="s">
        <v>13992</v>
      </c>
      <c r="H9840" s="149" t="s">
        <v>16743</v>
      </c>
      <c r="I9840" s="149" t="s">
        <v>16753</v>
      </c>
    </row>
    <row r="9841" spans="1:9" x14ac:dyDescent="0.2">
      <c r="A9841" s="149" t="s">
        <v>2920</v>
      </c>
      <c r="D9841" s="149" t="s">
        <v>16754</v>
      </c>
      <c r="E9841" s="149">
        <f t="shared" si="153"/>
        <v>68445130</v>
      </c>
      <c r="F9841" s="149" t="s">
        <v>9490</v>
      </c>
      <c r="G9841" s="149" t="s">
        <v>13992</v>
      </c>
      <c r="H9841" s="149" t="s">
        <v>16743</v>
      </c>
      <c r="I9841" s="149" t="s">
        <v>16755</v>
      </c>
    </row>
    <row r="9842" spans="1:9" x14ac:dyDescent="0.2">
      <c r="A9842" s="149" t="s">
        <v>2920</v>
      </c>
      <c r="D9842" s="149" t="s">
        <v>16756</v>
      </c>
      <c r="E9842" s="149">
        <f t="shared" si="153"/>
        <v>68445135</v>
      </c>
      <c r="F9842" s="149" t="s">
        <v>9490</v>
      </c>
      <c r="G9842" s="149" t="s">
        <v>13992</v>
      </c>
      <c r="H9842" s="149" t="s">
        <v>16743</v>
      </c>
      <c r="I9842" s="149" t="s">
        <v>16757</v>
      </c>
    </row>
    <row r="9843" spans="1:9" x14ac:dyDescent="0.2">
      <c r="A9843" s="149" t="s">
        <v>2920</v>
      </c>
      <c r="D9843" s="149" t="s">
        <v>16758</v>
      </c>
      <c r="E9843" s="149">
        <f t="shared" si="153"/>
        <v>68445140</v>
      </c>
      <c r="F9843" s="149" t="s">
        <v>9490</v>
      </c>
      <c r="G9843" s="149" t="s">
        <v>13992</v>
      </c>
      <c r="H9843" s="149" t="s">
        <v>16743</v>
      </c>
      <c r="I9843" s="149" t="s">
        <v>16273</v>
      </c>
    </row>
    <row r="9844" spans="1:9" x14ac:dyDescent="0.2">
      <c r="A9844" s="149" t="s">
        <v>2920</v>
      </c>
      <c r="D9844" s="149" t="s">
        <v>16759</v>
      </c>
      <c r="E9844" s="149">
        <f t="shared" si="153"/>
        <v>68445201</v>
      </c>
      <c r="F9844" s="149" t="s">
        <v>9490</v>
      </c>
      <c r="G9844" s="149" t="s">
        <v>13992</v>
      </c>
      <c r="H9844" s="149" t="s">
        <v>16760</v>
      </c>
      <c r="I9844" s="149" t="s">
        <v>16760</v>
      </c>
    </row>
    <row r="9845" spans="1:9" x14ac:dyDescent="0.2">
      <c r="A9845" s="149" t="s">
        <v>2920</v>
      </c>
      <c r="D9845" s="149" t="s">
        <v>16761</v>
      </c>
      <c r="E9845" s="149">
        <f t="shared" si="153"/>
        <v>68445210</v>
      </c>
      <c r="F9845" s="149" t="s">
        <v>9490</v>
      </c>
      <c r="G9845" s="149" t="s">
        <v>13992</v>
      </c>
      <c r="H9845" s="149" t="s">
        <v>16760</v>
      </c>
      <c r="I9845" s="149" t="s">
        <v>16762</v>
      </c>
    </row>
    <row r="9846" spans="1:9" x14ac:dyDescent="0.2">
      <c r="A9846" s="149" t="s">
        <v>2920</v>
      </c>
      <c r="D9846" s="149" t="s">
        <v>16763</v>
      </c>
      <c r="E9846" s="149">
        <f t="shared" si="153"/>
        <v>68445211</v>
      </c>
      <c r="F9846" s="149" t="s">
        <v>9490</v>
      </c>
      <c r="G9846" s="149" t="s">
        <v>13992</v>
      </c>
      <c r="H9846" s="149" t="s">
        <v>16760</v>
      </c>
      <c r="I9846" s="149" t="s">
        <v>15315</v>
      </c>
    </row>
    <row r="9847" spans="1:9" x14ac:dyDescent="0.2">
      <c r="A9847" s="149" t="s">
        <v>2920</v>
      </c>
      <c r="D9847" s="149" t="s">
        <v>15316</v>
      </c>
      <c r="E9847" s="149">
        <f t="shared" si="153"/>
        <v>68445212</v>
      </c>
      <c r="F9847" s="149" t="s">
        <v>9490</v>
      </c>
      <c r="G9847" s="149" t="s">
        <v>13992</v>
      </c>
      <c r="H9847" s="149" t="s">
        <v>16760</v>
      </c>
      <c r="I9847" s="149" t="s">
        <v>15317</v>
      </c>
    </row>
    <row r="9848" spans="1:9" x14ac:dyDescent="0.2">
      <c r="A9848" s="149" t="s">
        <v>2920</v>
      </c>
      <c r="D9848" s="149" t="s">
        <v>15318</v>
      </c>
      <c r="E9848" s="149">
        <f t="shared" si="153"/>
        <v>68445213</v>
      </c>
      <c r="F9848" s="149" t="s">
        <v>9490</v>
      </c>
      <c r="G9848" s="149" t="s">
        <v>13992</v>
      </c>
      <c r="H9848" s="149" t="s">
        <v>16760</v>
      </c>
      <c r="I9848" s="149" t="s">
        <v>15319</v>
      </c>
    </row>
    <row r="9849" spans="1:9" x14ac:dyDescent="0.2">
      <c r="A9849" s="149" t="s">
        <v>2920</v>
      </c>
      <c r="D9849" s="149" t="s">
        <v>14126</v>
      </c>
      <c r="E9849" s="149">
        <f t="shared" si="153"/>
        <v>68445214</v>
      </c>
      <c r="F9849" s="149" t="s">
        <v>9490</v>
      </c>
      <c r="G9849" s="149" t="s">
        <v>13992</v>
      </c>
      <c r="H9849" s="149" t="s">
        <v>16760</v>
      </c>
      <c r="I9849" s="149" t="s">
        <v>15287</v>
      </c>
    </row>
    <row r="9850" spans="1:9" x14ac:dyDescent="0.2">
      <c r="A9850" s="149" t="s">
        <v>2920</v>
      </c>
      <c r="D9850" s="149" t="s">
        <v>14127</v>
      </c>
      <c r="E9850" s="149">
        <f t="shared" si="153"/>
        <v>68445215</v>
      </c>
      <c r="F9850" s="149" t="s">
        <v>9490</v>
      </c>
      <c r="G9850" s="149" t="s">
        <v>13992</v>
      </c>
      <c r="H9850" s="149" t="s">
        <v>16760</v>
      </c>
      <c r="I9850" s="149" t="s">
        <v>14128</v>
      </c>
    </row>
    <row r="9851" spans="1:9" x14ac:dyDescent="0.2">
      <c r="A9851" s="149" t="s">
        <v>2920</v>
      </c>
      <c r="D9851" s="149" t="s">
        <v>14129</v>
      </c>
      <c r="E9851" s="149">
        <f t="shared" si="153"/>
        <v>68445220</v>
      </c>
      <c r="F9851" s="149" t="s">
        <v>9490</v>
      </c>
      <c r="G9851" s="149" t="s">
        <v>13992</v>
      </c>
      <c r="H9851" s="149" t="s">
        <v>16760</v>
      </c>
      <c r="I9851" s="149" t="s">
        <v>16273</v>
      </c>
    </row>
    <row r="9852" spans="1:9" x14ac:dyDescent="0.2">
      <c r="A9852" s="149" t="s">
        <v>2920</v>
      </c>
      <c r="D9852" s="149" t="s">
        <v>14130</v>
      </c>
      <c r="E9852" s="149">
        <f t="shared" si="153"/>
        <v>68480001</v>
      </c>
      <c r="F9852" s="149" t="s">
        <v>9490</v>
      </c>
      <c r="G9852" s="149" t="s">
        <v>13992</v>
      </c>
      <c r="H9852" s="149" t="s">
        <v>3301</v>
      </c>
      <c r="I9852" s="149" t="s">
        <v>3301</v>
      </c>
    </row>
    <row r="9853" spans="1:9" x14ac:dyDescent="0.2">
      <c r="A9853" s="149" t="s">
        <v>2920</v>
      </c>
      <c r="D9853" s="149" t="s">
        <v>16794</v>
      </c>
      <c r="E9853" s="149">
        <f t="shared" si="153"/>
        <v>68482001</v>
      </c>
      <c r="F9853" s="149" t="s">
        <v>9490</v>
      </c>
      <c r="G9853" s="149" t="s">
        <v>13992</v>
      </c>
      <c r="H9853" s="149" t="s">
        <v>3303</v>
      </c>
      <c r="I9853" s="149" t="s">
        <v>3304</v>
      </c>
    </row>
    <row r="9854" spans="1:9" x14ac:dyDescent="0.2">
      <c r="A9854" s="149" t="s">
        <v>2920</v>
      </c>
      <c r="D9854" s="149" t="s">
        <v>16795</v>
      </c>
      <c r="E9854" s="149">
        <f t="shared" si="153"/>
        <v>68482002</v>
      </c>
      <c r="F9854" s="149" t="s">
        <v>9490</v>
      </c>
      <c r="G9854" s="149" t="s">
        <v>13992</v>
      </c>
      <c r="H9854" s="149" t="s">
        <v>3303</v>
      </c>
      <c r="I9854" s="149" t="s">
        <v>3306</v>
      </c>
    </row>
    <row r="9855" spans="1:9" x14ac:dyDescent="0.2">
      <c r="A9855" s="149" t="s">
        <v>2920</v>
      </c>
      <c r="D9855" s="149" t="s">
        <v>16796</v>
      </c>
      <c r="E9855" s="149">
        <f t="shared" si="153"/>
        <v>68482501</v>
      </c>
      <c r="F9855" s="149" t="s">
        <v>9490</v>
      </c>
      <c r="G9855" s="149" t="s">
        <v>13992</v>
      </c>
      <c r="H9855" s="149" t="s">
        <v>3308</v>
      </c>
      <c r="I9855" s="149" t="s">
        <v>16797</v>
      </c>
    </row>
    <row r="9856" spans="1:9" x14ac:dyDescent="0.2">
      <c r="A9856" s="149" t="s">
        <v>2920</v>
      </c>
      <c r="D9856" s="149" t="s">
        <v>16798</v>
      </c>
      <c r="E9856" s="149">
        <f t="shared" si="153"/>
        <v>68482502</v>
      </c>
      <c r="F9856" s="149" t="s">
        <v>9490</v>
      </c>
      <c r="G9856" s="149" t="s">
        <v>13992</v>
      </c>
      <c r="H9856" s="149" t="s">
        <v>3308</v>
      </c>
      <c r="I9856" s="149" t="s">
        <v>16799</v>
      </c>
    </row>
    <row r="9857" spans="1:9" x14ac:dyDescent="0.2">
      <c r="A9857" s="149" t="s">
        <v>2920</v>
      </c>
      <c r="D9857" s="149" t="s">
        <v>16800</v>
      </c>
      <c r="E9857" s="149">
        <f t="shared" si="153"/>
        <v>68482503</v>
      </c>
      <c r="F9857" s="149" t="s">
        <v>9490</v>
      </c>
      <c r="G9857" s="149" t="s">
        <v>13992</v>
      </c>
      <c r="H9857" s="149" t="s">
        <v>3308</v>
      </c>
      <c r="I9857" s="149" t="s">
        <v>16801</v>
      </c>
    </row>
    <row r="9858" spans="1:9" x14ac:dyDescent="0.2">
      <c r="A9858" s="149" t="s">
        <v>2920</v>
      </c>
      <c r="D9858" s="149" t="s">
        <v>16802</v>
      </c>
      <c r="E9858" s="149">
        <f t="shared" ref="E9858:E9866" si="154">VALUE(D9858)</f>
        <v>68482504</v>
      </c>
      <c r="F9858" s="149" t="s">
        <v>9490</v>
      </c>
      <c r="G9858" s="149" t="s">
        <v>13992</v>
      </c>
      <c r="H9858" s="149" t="s">
        <v>3308</v>
      </c>
      <c r="I9858" s="149" t="s">
        <v>16803</v>
      </c>
    </row>
    <row r="9859" spans="1:9" x14ac:dyDescent="0.2">
      <c r="A9859" s="149" t="s">
        <v>2920</v>
      </c>
      <c r="D9859" s="149" t="s">
        <v>16804</v>
      </c>
      <c r="E9859" s="149">
        <f t="shared" si="154"/>
        <v>68482599</v>
      </c>
      <c r="F9859" s="149" t="s">
        <v>9490</v>
      </c>
      <c r="G9859" s="149" t="s">
        <v>13992</v>
      </c>
      <c r="H9859" s="149" t="s">
        <v>3308</v>
      </c>
      <c r="I9859" s="149" t="s">
        <v>3309</v>
      </c>
    </row>
    <row r="9860" spans="1:9" x14ac:dyDescent="0.2">
      <c r="A9860" s="149" t="s">
        <v>2920</v>
      </c>
      <c r="D9860" s="149" t="s">
        <v>16805</v>
      </c>
      <c r="E9860" s="149">
        <f t="shared" si="154"/>
        <v>68510001</v>
      </c>
      <c r="F9860" s="149" t="s">
        <v>9490</v>
      </c>
      <c r="G9860" s="149" t="s">
        <v>13992</v>
      </c>
      <c r="H9860" s="149" t="s">
        <v>16806</v>
      </c>
      <c r="I9860" s="149" t="s">
        <v>16807</v>
      </c>
    </row>
    <row r="9861" spans="1:9" x14ac:dyDescent="0.2">
      <c r="A9861" s="149" t="s">
        <v>2920</v>
      </c>
      <c r="D9861" s="149" t="s">
        <v>16808</v>
      </c>
      <c r="E9861" s="149">
        <f t="shared" si="154"/>
        <v>68510010</v>
      </c>
      <c r="F9861" s="149" t="s">
        <v>9490</v>
      </c>
      <c r="G9861" s="149" t="s">
        <v>13992</v>
      </c>
      <c r="H9861" s="149" t="s">
        <v>16806</v>
      </c>
      <c r="I9861" s="149" t="s">
        <v>7889</v>
      </c>
    </row>
    <row r="9862" spans="1:9" x14ac:dyDescent="0.2">
      <c r="A9862" s="149" t="s">
        <v>2920</v>
      </c>
      <c r="D9862" s="149" t="s">
        <v>16809</v>
      </c>
      <c r="E9862" s="149">
        <f t="shared" si="154"/>
        <v>68510011</v>
      </c>
      <c r="F9862" s="149" t="s">
        <v>9490</v>
      </c>
      <c r="G9862" s="149" t="s">
        <v>13992</v>
      </c>
      <c r="H9862" s="149" t="s">
        <v>16806</v>
      </c>
      <c r="I9862" s="149" t="s">
        <v>16810</v>
      </c>
    </row>
    <row r="9863" spans="1:9" x14ac:dyDescent="0.2">
      <c r="A9863" s="149" t="s">
        <v>2920</v>
      </c>
      <c r="D9863" s="149" t="s">
        <v>16811</v>
      </c>
      <c r="E9863" s="149">
        <f t="shared" si="154"/>
        <v>68580001</v>
      </c>
      <c r="F9863" s="149" t="s">
        <v>9490</v>
      </c>
      <c r="G9863" s="149" t="s">
        <v>13992</v>
      </c>
      <c r="H9863" s="149" t="s">
        <v>3301</v>
      </c>
      <c r="I9863" s="149" t="s">
        <v>3301</v>
      </c>
    </row>
    <row r="9864" spans="1:9" x14ac:dyDescent="0.2">
      <c r="A9864" s="149" t="s">
        <v>2920</v>
      </c>
      <c r="D9864" s="149" t="s">
        <v>16812</v>
      </c>
      <c r="E9864" s="149">
        <f t="shared" si="154"/>
        <v>68582001</v>
      </c>
      <c r="F9864" s="149" t="s">
        <v>9490</v>
      </c>
      <c r="G9864" s="149" t="s">
        <v>13992</v>
      </c>
      <c r="H9864" s="149" t="s">
        <v>3303</v>
      </c>
      <c r="I9864" s="149" t="s">
        <v>3304</v>
      </c>
    </row>
    <row r="9865" spans="1:9" x14ac:dyDescent="0.2">
      <c r="A9865" s="149" t="s">
        <v>2920</v>
      </c>
      <c r="D9865" s="149" t="s">
        <v>16813</v>
      </c>
      <c r="E9865" s="149">
        <f t="shared" si="154"/>
        <v>68582002</v>
      </c>
      <c r="F9865" s="149" t="s">
        <v>9490</v>
      </c>
      <c r="G9865" s="149" t="s">
        <v>13992</v>
      </c>
      <c r="H9865" s="149" t="s">
        <v>3303</v>
      </c>
      <c r="I9865" s="149" t="s">
        <v>3306</v>
      </c>
    </row>
    <row r="9866" spans="1:9" x14ac:dyDescent="0.2">
      <c r="A9866" s="149" t="s">
        <v>2920</v>
      </c>
      <c r="D9866" s="149" t="s">
        <v>16814</v>
      </c>
      <c r="E9866" s="149">
        <f t="shared" si="154"/>
        <v>68582599</v>
      </c>
      <c r="F9866" s="149" t="s">
        <v>9490</v>
      </c>
      <c r="G9866" s="149" t="s">
        <v>13992</v>
      </c>
      <c r="H9866" s="149" t="s">
        <v>3308</v>
      </c>
      <c r="I9866" s="149" t="s">
        <v>3309</v>
      </c>
    </row>
  </sheetData>
  <autoFilter ref="A1:L9866">
    <filterColumn colId="0">
      <filters>
        <filter val="POINT"/>
      </filters>
    </filterColumn>
  </autoFilter>
  <phoneticPr fontId="26"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55" zoomScaleNormal="55" workbookViewId="0">
      <selection activeCell="J14" sqref="J14"/>
    </sheetView>
  </sheetViews>
  <sheetFormatPr defaultRowHeight="12.75" x14ac:dyDescent="0.2"/>
  <cols>
    <col min="1" max="1" width="23.85546875" customWidth="1"/>
  </cols>
  <sheetData>
    <row r="1" spans="1:9" ht="12.75" customHeight="1" x14ac:dyDescent="0.2">
      <c r="A1" s="331" t="s">
        <v>902</v>
      </c>
      <c r="B1" s="332"/>
      <c r="C1" s="332"/>
      <c r="D1" s="332"/>
      <c r="E1" s="332"/>
      <c r="F1" s="332"/>
      <c r="G1" s="332"/>
      <c r="H1" s="332"/>
      <c r="I1" s="332"/>
    </row>
    <row r="2" spans="1:9" ht="12.75" customHeight="1" x14ac:dyDescent="0.2">
      <c r="A2" s="329" t="s">
        <v>903</v>
      </c>
      <c r="B2" s="330"/>
      <c r="C2" s="330"/>
      <c r="D2" s="330"/>
      <c r="E2" s="330"/>
      <c r="F2" s="330"/>
      <c r="G2" s="330"/>
      <c r="H2" s="330"/>
      <c r="I2" s="330"/>
    </row>
    <row r="3" spans="1:9" x14ac:dyDescent="0.2">
      <c r="A3" s="329"/>
      <c r="B3" s="330"/>
      <c r="C3" s="330"/>
      <c r="D3" s="330"/>
      <c r="E3" s="330"/>
      <c r="F3" s="330"/>
      <c r="G3" s="330"/>
      <c r="H3" s="330"/>
      <c r="I3" s="330"/>
    </row>
    <row r="4" spans="1:9" s="7" customFormat="1" ht="13.5" thickBot="1" x14ac:dyDescent="0.25">
      <c r="A4" s="74"/>
      <c r="B4" s="73"/>
      <c r="C4" s="73"/>
      <c r="D4" s="73"/>
      <c r="E4" s="73"/>
      <c r="F4" s="73"/>
      <c r="G4" s="73"/>
      <c r="H4" s="73"/>
      <c r="I4" s="73"/>
    </row>
    <row r="5" spans="1:9" ht="31.5" customHeight="1" x14ac:dyDescent="0.2">
      <c r="A5" s="192" t="s">
        <v>902</v>
      </c>
      <c r="B5" s="193"/>
    </row>
    <row r="6" spans="1:9" ht="18" customHeight="1" thickBot="1" x14ac:dyDescent="0.25">
      <c r="A6" s="194" t="s">
        <v>13956</v>
      </c>
      <c r="B6" s="195"/>
    </row>
    <row r="7" spans="1:9" ht="15" x14ac:dyDescent="0.2">
      <c r="A7" s="68"/>
      <c r="B7" s="69"/>
      <c r="C7" s="69"/>
    </row>
    <row r="8" spans="1:9" ht="15" x14ac:dyDescent="0.2">
      <c r="A8" s="69"/>
      <c r="B8" s="69"/>
      <c r="C8" s="69"/>
    </row>
    <row r="9" spans="1:9" ht="15" x14ac:dyDescent="0.2">
      <c r="A9" s="69"/>
      <c r="B9" s="69"/>
      <c r="C9" s="69"/>
    </row>
    <row r="10" spans="1:9" ht="15" x14ac:dyDescent="0.2">
      <c r="A10" s="70"/>
      <c r="B10" s="69"/>
      <c r="C10" s="69"/>
    </row>
    <row r="11" spans="1:9" ht="15" x14ac:dyDescent="0.2">
      <c r="A11" s="71"/>
      <c r="B11" s="69"/>
      <c r="C11" s="69"/>
    </row>
    <row r="12" spans="1:9" x14ac:dyDescent="0.2">
      <c r="A12" s="72"/>
      <c r="B12" s="72"/>
      <c r="C12" s="72"/>
    </row>
    <row r="13" spans="1:9" x14ac:dyDescent="0.2">
      <c r="A13" s="72"/>
      <c r="B13" s="72"/>
      <c r="C13" s="72"/>
    </row>
    <row r="14" spans="1:9" x14ac:dyDescent="0.2">
      <c r="A14" s="72"/>
      <c r="B14" s="72"/>
      <c r="C14" s="72"/>
    </row>
    <row r="15" spans="1:9" x14ac:dyDescent="0.2">
      <c r="A15" s="72"/>
      <c r="B15" s="72"/>
      <c r="C15" s="72"/>
    </row>
    <row r="16" spans="1:9" x14ac:dyDescent="0.2">
      <c r="A16" s="72"/>
      <c r="B16" s="72"/>
      <c r="C16" s="72"/>
    </row>
    <row r="17" spans="1:3" x14ac:dyDescent="0.2">
      <c r="A17" s="72"/>
      <c r="B17" s="72"/>
      <c r="C17" s="72"/>
    </row>
    <row r="18" spans="1:3" x14ac:dyDescent="0.2">
      <c r="A18" s="72"/>
      <c r="B18" s="72"/>
      <c r="C18" s="72"/>
    </row>
    <row r="19" spans="1:3" x14ac:dyDescent="0.2">
      <c r="A19" s="72"/>
      <c r="B19" s="72"/>
      <c r="C19" s="72"/>
    </row>
    <row r="20" spans="1:3" x14ac:dyDescent="0.2">
      <c r="A20" s="72"/>
      <c r="B20" s="72"/>
      <c r="C20" s="72"/>
    </row>
    <row r="21" spans="1:3" x14ac:dyDescent="0.2">
      <c r="A21" s="72"/>
      <c r="B21" s="72"/>
      <c r="C21" s="72"/>
    </row>
    <row r="22" spans="1:3" x14ac:dyDescent="0.2">
      <c r="A22" s="72"/>
      <c r="B22" s="72"/>
      <c r="C22" s="72"/>
    </row>
    <row r="23" spans="1:3" x14ac:dyDescent="0.2">
      <c r="A23" s="72"/>
      <c r="B23" s="72"/>
      <c r="C23" s="72"/>
    </row>
    <row r="24" spans="1:3" ht="15" x14ac:dyDescent="0.2">
      <c r="A24" s="69"/>
      <c r="B24" s="69"/>
      <c r="C24" s="69"/>
    </row>
    <row r="25" spans="1:3" ht="18" x14ac:dyDescent="0.25">
      <c r="A25" s="67"/>
      <c r="B25" s="67"/>
      <c r="C25" s="67"/>
    </row>
    <row r="26" spans="1:3" ht="15" x14ac:dyDescent="0.2">
      <c r="A26" s="69"/>
      <c r="B26" s="69"/>
      <c r="C26" s="69"/>
    </row>
    <row r="27" spans="1:3" ht="15" x14ac:dyDescent="0.2">
      <c r="A27" s="69"/>
      <c r="B27" s="69"/>
      <c r="C27" s="69"/>
    </row>
    <row r="28" spans="1:3" ht="15" x14ac:dyDescent="0.2">
      <c r="A28" s="69"/>
      <c r="B28" s="69"/>
      <c r="C28" s="69"/>
    </row>
    <row r="29" spans="1:3" ht="15" x14ac:dyDescent="0.2">
      <c r="A29" s="69"/>
      <c r="B29" s="69"/>
      <c r="C29" s="69"/>
    </row>
    <row r="30" spans="1:3" ht="15" x14ac:dyDescent="0.2">
      <c r="A30" s="69"/>
      <c r="B30" s="69"/>
      <c r="C30" s="69"/>
    </row>
    <row r="31" spans="1:3" x14ac:dyDescent="0.2">
      <c r="A31" s="72"/>
      <c r="B31" s="72"/>
      <c r="C31" s="72"/>
    </row>
    <row r="32" spans="1:3" x14ac:dyDescent="0.2">
      <c r="A32" s="72"/>
      <c r="B32" s="72"/>
      <c r="C32" s="72"/>
    </row>
    <row r="33" spans="1:3" x14ac:dyDescent="0.2">
      <c r="A33" s="72"/>
      <c r="B33" s="72"/>
      <c r="C33" s="72"/>
    </row>
    <row r="34" spans="1:3" x14ac:dyDescent="0.2">
      <c r="A34" s="72"/>
      <c r="B34" s="72"/>
      <c r="C34" s="72"/>
    </row>
    <row r="35" spans="1:3" x14ac:dyDescent="0.2">
      <c r="A35" s="72"/>
      <c r="B35" s="72"/>
      <c r="C35" s="72"/>
    </row>
    <row r="36" spans="1:3" x14ac:dyDescent="0.2">
      <c r="A36" s="72"/>
      <c r="B36" s="72"/>
      <c r="C36" s="72"/>
    </row>
  </sheetData>
  <mergeCells count="2">
    <mergeCell ref="A2:I3"/>
    <mergeCell ref="A1:I1"/>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5"/>
  <sheetViews>
    <sheetView zoomScale="70" zoomScaleNormal="70"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55.5703125" style="7" customWidth="1"/>
    <col min="2" max="2" width="12.28515625" customWidth="1"/>
    <col min="3" max="23" width="12.28515625" style="7" customWidth="1"/>
    <col min="257" max="257" width="55.5703125" customWidth="1"/>
    <col min="258" max="279" width="12.28515625" customWidth="1"/>
    <col min="513" max="513" width="55.5703125" customWidth="1"/>
    <col min="514" max="535" width="12.28515625" customWidth="1"/>
    <col min="769" max="769" width="55.5703125" customWidth="1"/>
    <col min="770" max="791" width="12.28515625" customWidth="1"/>
    <col min="1025" max="1025" width="55.5703125" customWidth="1"/>
    <col min="1026" max="1047" width="12.28515625" customWidth="1"/>
    <col min="1281" max="1281" width="55.5703125" customWidth="1"/>
    <col min="1282" max="1303" width="12.28515625" customWidth="1"/>
    <col min="1537" max="1537" width="55.5703125" customWidth="1"/>
    <col min="1538" max="1559" width="12.28515625" customWidth="1"/>
    <col min="1793" max="1793" width="55.5703125" customWidth="1"/>
    <col min="1794" max="1815" width="12.28515625" customWidth="1"/>
    <col min="2049" max="2049" width="55.5703125" customWidth="1"/>
    <col min="2050" max="2071" width="12.28515625" customWidth="1"/>
    <col min="2305" max="2305" width="55.5703125" customWidth="1"/>
    <col min="2306" max="2327" width="12.28515625" customWidth="1"/>
    <col min="2561" max="2561" width="55.5703125" customWidth="1"/>
    <col min="2562" max="2583" width="12.28515625" customWidth="1"/>
    <col min="2817" max="2817" width="55.5703125" customWidth="1"/>
    <col min="2818" max="2839" width="12.28515625" customWidth="1"/>
    <col min="3073" max="3073" width="55.5703125" customWidth="1"/>
    <col min="3074" max="3095" width="12.28515625" customWidth="1"/>
    <col min="3329" max="3329" width="55.5703125" customWidth="1"/>
    <col min="3330" max="3351" width="12.28515625" customWidth="1"/>
    <col min="3585" max="3585" width="55.5703125" customWidth="1"/>
    <col min="3586" max="3607" width="12.28515625" customWidth="1"/>
    <col min="3841" max="3841" width="55.5703125" customWidth="1"/>
    <col min="3842" max="3863" width="12.28515625" customWidth="1"/>
    <col min="4097" max="4097" width="55.5703125" customWidth="1"/>
    <col min="4098" max="4119" width="12.28515625" customWidth="1"/>
    <col min="4353" max="4353" width="55.5703125" customWidth="1"/>
    <col min="4354" max="4375" width="12.28515625" customWidth="1"/>
    <col min="4609" max="4609" width="55.5703125" customWidth="1"/>
    <col min="4610" max="4631" width="12.28515625" customWidth="1"/>
    <col min="4865" max="4865" width="55.5703125" customWidth="1"/>
    <col min="4866" max="4887" width="12.28515625" customWidth="1"/>
    <col min="5121" max="5121" width="55.5703125" customWidth="1"/>
    <col min="5122" max="5143" width="12.28515625" customWidth="1"/>
    <col min="5377" max="5377" width="55.5703125" customWidth="1"/>
    <col min="5378" max="5399" width="12.28515625" customWidth="1"/>
    <col min="5633" max="5633" width="55.5703125" customWidth="1"/>
    <col min="5634" max="5655" width="12.28515625" customWidth="1"/>
    <col min="5889" max="5889" width="55.5703125" customWidth="1"/>
    <col min="5890" max="5911" width="12.28515625" customWidth="1"/>
    <col min="6145" max="6145" width="55.5703125" customWidth="1"/>
    <col min="6146" max="6167" width="12.28515625" customWidth="1"/>
    <col min="6401" max="6401" width="55.5703125" customWidth="1"/>
    <col min="6402" max="6423" width="12.28515625" customWidth="1"/>
    <col min="6657" max="6657" width="55.5703125" customWidth="1"/>
    <col min="6658" max="6679" width="12.28515625" customWidth="1"/>
    <col min="6913" max="6913" width="55.5703125" customWidth="1"/>
    <col min="6914" max="6935" width="12.28515625" customWidth="1"/>
    <col min="7169" max="7169" width="55.5703125" customWidth="1"/>
    <col min="7170" max="7191" width="12.28515625" customWidth="1"/>
    <col min="7425" max="7425" width="55.5703125" customWidth="1"/>
    <col min="7426" max="7447" width="12.28515625" customWidth="1"/>
    <col min="7681" max="7681" width="55.5703125" customWidth="1"/>
    <col min="7682" max="7703" width="12.28515625" customWidth="1"/>
    <col min="7937" max="7937" width="55.5703125" customWidth="1"/>
    <col min="7938" max="7959" width="12.28515625" customWidth="1"/>
    <col min="8193" max="8193" width="55.5703125" customWidth="1"/>
    <col min="8194" max="8215" width="12.28515625" customWidth="1"/>
    <col min="8449" max="8449" width="55.5703125" customWidth="1"/>
    <col min="8450" max="8471" width="12.28515625" customWidth="1"/>
    <col min="8705" max="8705" width="55.5703125" customWidth="1"/>
    <col min="8706" max="8727" width="12.28515625" customWidth="1"/>
    <col min="8961" max="8961" width="55.5703125" customWidth="1"/>
    <col min="8962" max="8983" width="12.28515625" customWidth="1"/>
    <col min="9217" max="9217" width="55.5703125" customWidth="1"/>
    <col min="9218" max="9239" width="12.28515625" customWidth="1"/>
    <col min="9473" max="9473" width="55.5703125" customWidth="1"/>
    <col min="9474" max="9495" width="12.28515625" customWidth="1"/>
    <col min="9729" max="9729" width="55.5703125" customWidth="1"/>
    <col min="9730" max="9751" width="12.28515625" customWidth="1"/>
    <col min="9985" max="9985" width="55.5703125" customWidth="1"/>
    <col min="9986" max="10007" width="12.28515625" customWidth="1"/>
    <col min="10241" max="10241" width="55.5703125" customWidth="1"/>
    <col min="10242" max="10263" width="12.28515625" customWidth="1"/>
    <col min="10497" max="10497" width="55.5703125" customWidth="1"/>
    <col min="10498" max="10519" width="12.28515625" customWidth="1"/>
    <col min="10753" max="10753" width="55.5703125" customWidth="1"/>
    <col min="10754" max="10775" width="12.28515625" customWidth="1"/>
    <col min="11009" max="11009" width="55.5703125" customWidth="1"/>
    <col min="11010" max="11031" width="12.28515625" customWidth="1"/>
    <col min="11265" max="11265" width="55.5703125" customWidth="1"/>
    <col min="11266" max="11287" width="12.28515625" customWidth="1"/>
    <col min="11521" max="11521" width="55.5703125" customWidth="1"/>
    <col min="11522" max="11543" width="12.28515625" customWidth="1"/>
    <col min="11777" max="11777" width="55.5703125" customWidth="1"/>
    <col min="11778" max="11799" width="12.28515625" customWidth="1"/>
    <col min="12033" max="12033" width="55.5703125" customWidth="1"/>
    <col min="12034" max="12055" width="12.28515625" customWidth="1"/>
    <col min="12289" max="12289" width="55.5703125" customWidth="1"/>
    <col min="12290" max="12311" width="12.28515625" customWidth="1"/>
    <col min="12545" max="12545" width="55.5703125" customWidth="1"/>
    <col min="12546" max="12567" width="12.28515625" customWidth="1"/>
    <col min="12801" max="12801" width="55.5703125" customWidth="1"/>
    <col min="12802" max="12823" width="12.28515625" customWidth="1"/>
    <col min="13057" max="13057" width="55.5703125" customWidth="1"/>
    <col min="13058" max="13079" width="12.28515625" customWidth="1"/>
    <col min="13313" max="13313" width="55.5703125" customWidth="1"/>
    <col min="13314" max="13335" width="12.28515625" customWidth="1"/>
    <col min="13569" max="13569" width="55.5703125" customWidth="1"/>
    <col min="13570" max="13591" width="12.28515625" customWidth="1"/>
    <col min="13825" max="13825" width="55.5703125" customWidth="1"/>
    <col min="13826" max="13847" width="12.28515625" customWidth="1"/>
    <col min="14081" max="14081" width="55.5703125" customWidth="1"/>
    <col min="14082" max="14103" width="12.28515625" customWidth="1"/>
    <col min="14337" max="14337" width="55.5703125" customWidth="1"/>
    <col min="14338" max="14359" width="12.28515625" customWidth="1"/>
    <col min="14593" max="14593" width="55.5703125" customWidth="1"/>
    <col min="14594" max="14615" width="12.28515625" customWidth="1"/>
    <col min="14849" max="14849" width="55.5703125" customWidth="1"/>
    <col min="14850" max="14871" width="12.28515625" customWidth="1"/>
    <col min="15105" max="15105" width="55.5703125" customWidth="1"/>
    <col min="15106" max="15127" width="12.28515625" customWidth="1"/>
    <col min="15361" max="15361" width="55.5703125" customWidth="1"/>
    <col min="15362" max="15383" width="12.28515625" customWidth="1"/>
    <col min="15617" max="15617" width="55.5703125" customWidth="1"/>
    <col min="15618" max="15639" width="12.28515625" customWidth="1"/>
    <col min="15873" max="15873" width="55.5703125" customWidth="1"/>
    <col min="15874" max="15895" width="12.28515625" customWidth="1"/>
    <col min="16129" max="16129" width="55.5703125" customWidth="1"/>
    <col min="16130" max="16151" width="12.28515625" customWidth="1"/>
  </cols>
  <sheetData>
    <row r="1" spans="1:23" ht="15" x14ac:dyDescent="0.25">
      <c r="A1" s="91" t="s">
        <v>17036</v>
      </c>
      <c r="C1" s="159"/>
      <c r="D1" s="159"/>
      <c r="E1" s="159"/>
      <c r="F1" s="159"/>
      <c r="G1" s="159"/>
      <c r="H1" s="159"/>
      <c r="I1" s="159"/>
      <c r="J1" s="159"/>
      <c r="K1" s="159"/>
      <c r="L1" s="159"/>
      <c r="M1" s="159"/>
      <c r="N1" s="159"/>
      <c r="O1" s="159"/>
      <c r="P1" s="159"/>
      <c r="Q1" s="159"/>
      <c r="R1" s="159"/>
      <c r="S1" s="159"/>
      <c r="T1" s="159"/>
      <c r="U1" s="159"/>
      <c r="V1" s="159"/>
      <c r="W1" s="159"/>
    </row>
    <row r="2" spans="1:23" x14ac:dyDescent="0.2">
      <c r="C2" s="92"/>
      <c r="D2" s="92"/>
      <c r="E2" s="92"/>
      <c r="F2" s="92"/>
      <c r="G2" s="92"/>
      <c r="H2" s="92"/>
      <c r="I2" s="92"/>
      <c r="J2" s="92"/>
      <c r="K2" s="92"/>
      <c r="L2" s="92"/>
      <c r="M2" s="92"/>
      <c r="N2" s="92"/>
      <c r="O2" s="92"/>
      <c r="P2" s="92"/>
      <c r="Q2" s="92"/>
      <c r="R2" s="92"/>
      <c r="S2" s="92"/>
      <c r="T2" s="92"/>
      <c r="U2" s="92"/>
      <c r="V2" s="92"/>
      <c r="W2" s="92"/>
    </row>
    <row r="3" spans="1:23" ht="13.5" thickBot="1" x14ac:dyDescent="0.25">
      <c r="A3" s="92" t="str">
        <f>by_src_allpol!C3</f>
        <v>Emissions Summary</v>
      </c>
    </row>
    <row r="4" spans="1:23" x14ac:dyDescent="0.2">
      <c r="A4" s="336" t="str">
        <f>by_src_allpol!C1</f>
        <v>2009 Basinwide, by source category emissions  (tons/year)</v>
      </c>
      <c r="B4" s="333" t="str">
        <f>B25</f>
        <v>NOx (tons/year)</v>
      </c>
      <c r="C4" s="334"/>
      <c r="D4" s="334"/>
      <c r="E4" s="335"/>
      <c r="F4" s="333" t="str">
        <f>F25</f>
        <v>VOC (tons/year)</v>
      </c>
      <c r="G4" s="334"/>
      <c r="H4" s="334"/>
      <c r="I4" s="335"/>
      <c r="J4" s="333" t="str">
        <f>J25</f>
        <v>CO (tons/year)</v>
      </c>
      <c r="K4" s="334"/>
      <c r="L4" s="334"/>
      <c r="M4" s="335"/>
      <c r="N4" s="333" t="str">
        <f>N25</f>
        <v>SOx (tons/year)</v>
      </c>
      <c r="O4" s="334"/>
      <c r="P4" s="334"/>
      <c r="Q4" s="335"/>
      <c r="R4" s="333" t="str">
        <f>R25</f>
        <v>PM (tons/year)</v>
      </c>
      <c r="S4" s="334"/>
      <c r="T4" s="334"/>
      <c r="U4" s="335"/>
      <c r="V4" s="265"/>
      <c r="W4" s="265"/>
    </row>
    <row r="5" spans="1:23" ht="26.25" thickBot="1" x14ac:dyDescent="0.25">
      <c r="A5" s="337"/>
      <c r="B5" s="283">
        <f>B26</f>
        <v>2009</v>
      </c>
      <c r="C5" s="281">
        <f t="shared" ref="C5:U5" si="0">C26</f>
        <v>2006</v>
      </c>
      <c r="D5" s="281" t="str">
        <f t="shared" si="0"/>
        <v>Absolute Difference</v>
      </c>
      <c r="E5" s="282" t="str">
        <f t="shared" si="0"/>
        <v>Percent Difference</v>
      </c>
      <c r="F5" s="283">
        <f t="shared" si="0"/>
        <v>2009</v>
      </c>
      <c r="G5" s="281">
        <f t="shared" si="0"/>
        <v>2006</v>
      </c>
      <c r="H5" s="281" t="str">
        <f t="shared" si="0"/>
        <v>Absolute Difference</v>
      </c>
      <c r="I5" s="282" t="str">
        <f t="shared" si="0"/>
        <v>Percent Difference</v>
      </c>
      <c r="J5" s="283">
        <f t="shared" si="0"/>
        <v>2009</v>
      </c>
      <c r="K5" s="281">
        <f t="shared" si="0"/>
        <v>2006</v>
      </c>
      <c r="L5" s="281" t="str">
        <f t="shared" si="0"/>
        <v>Absolute Difference</v>
      </c>
      <c r="M5" s="282" t="str">
        <f t="shared" si="0"/>
        <v>Percent Difference</v>
      </c>
      <c r="N5" s="283">
        <f t="shared" si="0"/>
        <v>2009</v>
      </c>
      <c r="O5" s="281">
        <f t="shared" si="0"/>
        <v>2006</v>
      </c>
      <c r="P5" s="281" t="str">
        <f t="shared" si="0"/>
        <v>Absolute Difference</v>
      </c>
      <c r="Q5" s="282" t="str">
        <f t="shared" si="0"/>
        <v>Percent Difference</v>
      </c>
      <c r="R5" s="283">
        <f t="shared" si="0"/>
        <v>2009</v>
      </c>
      <c r="S5" s="281">
        <f t="shared" si="0"/>
        <v>2006</v>
      </c>
      <c r="T5" s="281" t="str">
        <f t="shared" si="0"/>
        <v>Absolute Difference</v>
      </c>
      <c r="U5" s="282" t="str">
        <f t="shared" si="0"/>
        <v>Percent Difference</v>
      </c>
      <c r="V5" s="266"/>
      <c r="W5" s="266"/>
    </row>
    <row r="6" spans="1:23" x14ac:dyDescent="0.2">
      <c r="A6" s="279" t="str">
        <f>by_src_allpol!C5</f>
        <v>Compressor engines</v>
      </c>
      <c r="B6" s="272">
        <f t="shared" ref="B6:C17" si="1">VLOOKUP($A6,$A$27:$U$60,COLUMN(B$3),FALSE)</f>
        <v>1407.8375628476231</v>
      </c>
      <c r="C6" s="273">
        <f t="shared" si="1"/>
        <v>1290.1091452411449</v>
      </c>
      <c r="D6" s="307">
        <f>B6-C6</f>
        <v>117.72841760647816</v>
      </c>
      <c r="E6" s="274">
        <f>IF(B6=C6,0,IF(AND(B6&gt;0,C6=0),"*",(B6-C6)/C6))</f>
        <v>9.1254618293921619E-2</v>
      </c>
      <c r="F6" s="272">
        <f t="shared" ref="F6:G17" si="2">VLOOKUP($A6,$A$27:$U$60,COLUMN(F$3),FALSE)</f>
        <v>324.37935114027954</v>
      </c>
      <c r="G6" s="273">
        <f t="shared" si="2"/>
        <v>219.11094800789434</v>
      </c>
      <c r="H6" s="307">
        <f>F6-G6</f>
        <v>105.2684031323852</v>
      </c>
      <c r="I6" s="274">
        <f>IF(F6=G6,0,IF(AND(F6&gt;0,G6=0),"*",(F6-G6)/G6))</f>
        <v>0.48043424616369462</v>
      </c>
      <c r="J6" s="272">
        <f t="shared" ref="J6:K17" si="3">VLOOKUP($A6,$A$27:$U$60,COLUMN(J$3),FALSE)</f>
        <v>1223.3202080290432</v>
      </c>
      <c r="K6" s="273">
        <f t="shared" si="3"/>
        <v>2368.1673363355421</v>
      </c>
      <c r="L6" s="307">
        <f>J6-K6</f>
        <v>-1144.8471283064989</v>
      </c>
      <c r="M6" s="274">
        <f>IF(J6=K6,0,IF(AND(J6&gt;0,K6=0),"*",(J6-K6)/K6))</f>
        <v>-0.48343168607249432</v>
      </c>
      <c r="N6" s="272">
        <f t="shared" ref="N6:O17" si="4">VLOOKUP($A6,$A$27:$U$60,COLUMN(N$3),FALSE)</f>
        <v>0</v>
      </c>
      <c r="O6" s="273">
        <f t="shared" si="4"/>
        <v>1665</v>
      </c>
      <c r="P6" s="307">
        <f>N6-O6</f>
        <v>-1665</v>
      </c>
      <c r="Q6" s="274">
        <f>IF(N6=O6,0,IF(AND(N6&gt;0,O6=0),"*",(N6-O6)/O6))</f>
        <v>-1</v>
      </c>
      <c r="R6" s="272">
        <f t="shared" ref="R6:S17" si="5">VLOOKUP($A6,$A$27:$U$60,COLUMN(R$3),FALSE)</f>
        <v>6.6949384473271891</v>
      </c>
      <c r="S6" s="273">
        <f t="shared" si="5"/>
        <v>7.6106086667645156</v>
      </c>
      <c r="T6" s="307">
        <f>R6-S6</f>
        <v>-0.91567021943732652</v>
      </c>
      <c r="U6" s="274">
        <f>IF(R6=S6,0,IF(AND(R6&gt;0,S6=0),"*",(R6-S6)/S6))</f>
        <v>-0.12031497867392041</v>
      </c>
      <c r="V6" s="96"/>
      <c r="W6" s="96"/>
    </row>
    <row r="7" spans="1:23" x14ac:dyDescent="0.2">
      <c r="A7" s="279" t="str">
        <f>by_src_allpol!C6</f>
        <v>Drill rigs</v>
      </c>
      <c r="B7" s="272">
        <f t="shared" si="1"/>
        <v>53.757309492571807</v>
      </c>
      <c r="C7" s="273">
        <f t="shared" si="1"/>
        <v>218.40051412125354</v>
      </c>
      <c r="D7" s="307">
        <f t="shared" ref="D7:D19" si="6">B7-C7</f>
        <v>-164.64320462868173</v>
      </c>
      <c r="E7" s="274">
        <f t="shared" ref="E7:E19" si="7">IF(B7=C7,0,IF(AND(B7&gt;0,C7=0),"*",(B7-C7)/C7))</f>
        <v>-0.75385905244377605</v>
      </c>
      <c r="F7" s="272">
        <f t="shared" si="2"/>
        <v>5.678843121372708</v>
      </c>
      <c r="G7" s="273">
        <f t="shared" si="2"/>
        <v>24.4373833646682</v>
      </c>
      <c r="H7" s="307">
        <f t="shared" ref="H7:H19" si="8">F7-G7</f>
        <v>-18.758540243295492</v>
      </c>
      <c r="I7" s="274">
        <f t="shared" ref="I7:I19" si="9">IF(F7=G7,0,IF(AND(F7&gt;0,G7=0),"*",(F7-G7)/G7))</f>
        <v>-0.76761656366273512</v>
      </c>
      <c r="J7" s="272">
        <f t="shared" si="3"/>
        <v>119.19828703937178</v>
      </c>
      <c r="K7" s="273">
        <f t="shared" si="3"/>
        <v>176.20793165420704</v>
      </c>
      <c r="L7" s="307">
        <f t="shared" ref="L7:L19" si="10">J7-K7</f>
        <v>-57.009644614835267</v>
      </c>
      <c r="M7" s="274">
        <f t="shared" ref="M7:M19" si="11">IF(J7=K7,0,IF(AND(J7&gt;0,K7=0),"*",(J7-K7)/K7))</f>
        <v>-0.32353619998622879</v>
      </c>
      <c r="N7" s="272">
        <f t="shared" si="4"/>
        <v>0.17581217240695121</v>
      </c>
      <c r="O7" s="273">
        <f t="shared" si="4"/>
        <v>35.151607860087921</v>
      </c>
      <c r="P7" s="307">
        <f t="shared" ref="P7:P19" si="12">N7-O7</f>
        <v>-34.975795687680971</v>
      </c>
      <c r="Q7" s="274">
        <f t="shared" ref="Q7:Q19" si="13">IF(N7=O7,0,IF(AND(N7&gt;0,O7=0),"*",(N7-O7)/O7))</f>
        <v>-0.99499846001051429</v>
      </c>
      <c r="R7" s="272">
        <f t="shared" si="5"/>
        <v>3.8418578486181425</v>
      </c>
      <c r="S7" s="273">
        <f t="shared" si="5"/>
        <v>10.122782889273061</v>
      </c>
      <c r="T7" s="307">
        <f t="shared" ref="T7:T19" si="14">R7-S7</f>
        <v>-6.2809250406549193</v>
      </c>
      <c r="U7" s="274">
        <f t="shared" ref="U7:U19" si="15">IF(R7=S7,0,IF(AND(R7&gt;0,S7=0),"*",(R7-S7)/S7))</f>
        <v>-0.62047414326259109</v>
      </c>
      <c r="V7" s="96"/>
      <c r="W7" s="96"/>
    </row>
    <row r="8" spans="1:23" x14ac:dyDescent="0.2">
      <c r="A8" s="279" t="str">
        <f>by_src_allpol!C7</f>
        <v>Heaters</v>
      </c>
      <c r="B8" s="272">
        <f t="shared" si="1"/>
        <v>125.88460845825151</v>
      </c>
      <c r="C8" s="273">
        <f t="shared" si="1"/>
        <v>171.38117242945867</v>
      </c>
      <c r="D8" s="307">
        <f t="shared" si="6"/>
        <v>-45.496563971207166</v>
      </c>
      <c r="E8" s="274">
        <f t="shared" si="7"/>
        <v>-0.26547002407708337</v>
      </c>
      <c r="F8" s="272">
        <f t="shared" si="2"/>
        <v>6.2239762977595241</v>
      </c>
      <c r="G8" s="273">
        <f t="shared" si="2"/>
        <v>11.181989483620228</v>
      </c>
      <c r="H8" s="307">
        <f t="shared" si="8"/>
        <v>-4.9580131858607039</v>
      </c>
      <c r="I8" s="274">
        <f t="shared" si="9"/>
        <v>-0.44339276057479543</v>
      </c>
      <c r="J8" s="272">
        <f t="shared" si="3"/>
        <v>122.30563800214544</v>
      </c>
      <c r="K8" s="273">
        <f t="shared" si="3"/>
        <v>139.34438484074522</v>
      </c>
      <c r="L8" s="307">
        <f t="shared" si="10"/>
        <v>-17.038746838599778</v>
      </c>
      <c r="M8" s="274">
        <f t="shared" si="11"/>
        <v>-0.12227795801081706</v>
      </c>
      <c r="N8" s="272">
        <f t="shared" si="4"/>
        <v>0.69119741430103887</v>
      </c>
      <c r="O8" s="273">
        <f t="shared" si="4"/>
        <v>0.91061703457675203</v>
      </c>
      <c r="P8" s="307">
        <f t="shared" si="12"/>
        <v>-0.21941962027571316</v>
      </c>
      <c r="Q8" s="274">
        <f t="shared" si="13"/>
        <v>-0.24095707849095724</v>
      </c>
      <c r="R8" s="272">
        <f t="shared" si="5"/>
        <v>7.6351672478131603</v>
      </c>
      <c r="S8" s="273">
        <f t="shared" si="5"/>
        <v>11.714549104638857</v>
      </c>
      <c r="T8" s="307">
        <f t="shared" si="14"/>
        <v>-4.0793818568256972</v>
      </c>
      <c r="U8" s="274">
        <f t="shared" si="15"/>
        <v>-0.34823208476801709</v>
      </c>
      <c r="V8" s="96"/>
      <c r="W8" s="96"/>
    </row>
    <row r="9" spans="1:23" x14ac:dyDescent="0.2">
      <c r="A9" s="279" t="str">
        <f>by_src_allpol!C8</f>
        <v>Pneumatic devices</v>
      </c>
      <c r="B9" s="272">
        <f t="shared" si="1"/>
        <v>0</v>
      </c>
      <c r="C9" s="273">
        <f t="shared" si="1"/>
        <v>0</v>
      </c>
      <c r="D9" s="307">
        <f t="shared" si="6"/>
        <v>0</v>
      </c>
      <c r="E9" s="274">
        <f t="shared" si="7"/>
        <v>0</v>
      </c>
      <c r="F9" s="272">
        <f t="shared" si="2"/>
        <v>5507.4253229734486</v>
      </c>
      <c r="G9" s="273">
        <f t="shared" si="2"/>
        <v>6350.8288197599204</v>
      </c>
      <c r="H9" s="307">
        <f t="shared" si="8"/>
        <v>-843.40349678647181</v>
      </c>
      <c r="I9" s="274">
        <f t="shared" si="9"/>
        <v>-0.13280211460940541</v>
      </c>
      <c r="J9" s="272">
        <f t="shared" si="3"/>
        <v>0</v>
      </c>
      <c r="K9" s="273">
        <f t="shared" si="3"/>
        <v>0</v>
      </c>
      <c r="L9" s="307">
        <f t="shared" si="10"/>
        <v>0</v>
      </c>
      <c r="M9" s="274">
        <f t="shared" si="11"/>
        <v>0</v>
      </c>
      <c r="N9" s="272">
        <f t="shared" si="4"/>
        <v>0</v>
      </c>
      <c r="O9" s="273">
        <f t="shared" si="4"/>
        <v>0</v>
      </c>
      <c r="P9" s="307">
        <f t="shared" si="12"/>
        <v>0</v>
      </c>
      <c r="Q9" s="274">
        <f t="shared" si="13"/>
        <v>0</v>
      </c>
      <c r="R9" s="272">
        <f t="shared" si="5"/>
        <v>0</v>
      </c>
      <c r="S9" s="273">
        <f t="shared" si="5"/>
        <v>0</v>
      </c>
      <c r="T9" s="307">
        <f t="shared" si="14"/>
        <v>0</v>
      </c>
      <c r="U9" s="274">
        <f t="shared" si="15"/>
        <v>0</v>
      </c>
      <c r="V9" s="96"/>
      <c r="W9" s="96"/>
    </row>
    <row r="10" spans="1:23" x14ac:dyDescent="0.2">
      <c r="A10" s="279" t="str">
        <f>by_src_allpol!C9</f>
        <v>Pneumatic pumps</v>
      </c>
      <c r="B10" s="272">
        <f t="shared" si="1"/>
        <v>0</v>
      </c>
      <c r="C10" s="273">
        <f t="shared" si="1"/>
        <v>0</v>
      </c>
      <c r="D10" s="307">
        <f t="shared" si="6"/>
        <v>0</v>
      </c>
      <c r="E10" s="274">
        <f t="shared" si="7"/>
        <v>0</v>
      </c>
      <c r="F10" s="272">
        <f t="shared" si="2"/>
        <v>332.59689529056993</v>
      </c>
      <c r="G10" s="273">
        <f t="shared" si="2"/>
        <v>32.356697792061027</v>
      </c>
      <c r="H10" s="307">
        <f t="shared" si="8"/>
        <v>300.24019749850891</v>
      </c>
      <c r="I10" s="274">
        <f t="shared" si="9"/>
        <v>9.2790741325950528</v>
      </c>
      <c r="J10" s="272">
        <f t="shared" si="3"/>
        <v>0</v>
      </c>
      <c r="K10" s="273">
        <f t="shared" si="3"/>
        <v>0</v>
      </c>
      <c r="L10" s="307">
        <f t="shared" si="10"/>
        <v>0</v>
      </c>
      <c r="M10" s="274">
        <f t="shared" si="11"/>
        <v>0</v>
      </c>
      <c r="N10" s="272">
        <f t="shared" si="4"/>
        <v>0</v>
      </c>
      <c r="O10" s="273">
        <f t="shared" si="4"/>
        <v>0</v>
      </c>
      <c r="P10" s="307">
        <f t="shared" si="12"/>
        <v>0</v>
      </c>
      <c r="Q10" s="274">
        <f t="shared" si="13"/>
        <v>0</v>
      </c>
      <c r="R10" s="272">
        <f t="shared" si="5"/>
        <v>0</v>
      </c>
      <c r="S10" s="273">
        <f t="shared" si="5"/>
        <v>0</v>
      </c>
      <c r="T10" s="307">
        <f t="shared" si="14"/>
        <v>0</v>
      </c>
      <c r="U10" s="274">
        <f t="shared" si="15"/>
        <v>0</v>
      </c>
      <c r="V10" s="96"/>
      <c r="W10" s="96"/>
    </row>
    <row r="11" spans="1:23" x14ac:dyDescent="0.2">
      <c r="A11" s="279" t="str">
        <f>by_src_allpol!C10</f>
        <v>Venting - blowdowns</v>
      </c>
      <c r="B11" s="272">
        <f t="shared" si="1"/>
        <v>0</v>
      </c>
      <c r="C11" s="273">
        <f t="shared" si="1"/>
        <v>0</v>
      </c>
      <c r="D11" s="307">
        <f t="shared" si="6"/>
        <v>0</v>
      </c>
      <c r="E11" s="274">
        <f t="shared" si="7"/>
        <v>0</v>
      </c>
      <c r="F11" s="272">
        <f t="shared" si="2"/>
        <v>2336.781488020732</v>
      </c>
      <c r="G11" s="273">
        <f t="shared" si="2"/>
        <v>2017.6888078138088</v>
      </c>
      <c r="H11" s="307">
        <f t="shared" si="8"/>
        <v>319.09268020692321</v>
      </c>
      <c r="I11" s="274">
        <f t="shared" si="9"/>
        <v>0.15814761868687974</v>
      </c>
      <c r="J11" s="272">
        <f t="shared" si="3"/>
        <v>0</v>
      </c>
      <c r="K11" s="273">
        <f t="shared" si="3"/>
        <v>0</v>
      </c>
      <c r="L11" s="307">
        <f t="shared" si="10"/>
        <v>0</v>
      </c>
      <c r="M11" s="274">
        <f t="shared" si="11"/>
        <v>0</v>
      </c>
      <c r="N11" s="272">
        <f t="shared" si="4"/>
        <v>0</v>
      </c>
      <c r="O11" s="273">
        <f t="shared" si="4"/>
        <v>0</v>
      </c>
      <c r="P11" s="307">
        <f t="shared" si="12"/>
        <v>0</v>
      </c>
      <c r="Q11" s="274">
        <f t="shared" si="13"/>
        <v>0</v>
      </c>
      <c r="R11" s="272">
        <f t="shared" si="5"/>
        <v>0</v>
      </c>
      <c r="S11" s="273">
        <f t="shared" si="5"/>
        <v>0</v>
      </c>
      <c r="T11" s="307">
        <f t="shared" si="14"/>
        <v>0</v>
      </c>
      <c r="U11" s="274">
        <f t="shared" si="15"/>
        <v>0</v>
      </c>
      <c r="V11" s="96"/>
      <c r="W11" s="96"/>
    </row>
    <row r="12" spans="1:23" x14ac:dyDescent="0.2">
      <c r="A12" s="279" t="str">
        <f>by_src_allpol!C11</f>
        <v>Workover rigs</v>
      </c>
      <c r="B12" s="272">
        <f t="shared" si="1"/>
        <v>62.375752718914484</v>
      </c>
      <c r="C12" s="273">
        <f t="shared" si="1"/>
        <v>61.837579845071303</v>
      </c>
      <c r="D12" s="307">
        <f t="shared" si="6"/>
        <v>0.53817287384318035</v>
      </c>
      <c r="E12" s="274">
        <f t="shared" si="7"/>
        <v>8.7030067346025811E-3</v>
      </c>
      <c r="F12" s="272">
        <f t="shared" si="2"/>
        <v>10.395167701864951</v>
      </c>
      <c r="G12" s="273">
        <f t="shared" si="2"/>
        <v>9.2715854132271751</v>
      </c>
      <c r="H12" s="307">
        <f t="shared" si="8"/>
        <v>1.1235822886377758</v>
      </c>
      <c r="I12" s="274">
        <f t="shared" si="9"/>
        <v>0.12118556196816492</v>
      </c>
      <c r="J12" s="272">
        <f t="shared" si="3"/>
        <v>35.277277526707074</v>
      </c>
      <c r="K12" s="273">
        <f t="shared" si="3"/>
        <v>33.063489477269137</v>
      </c>
      <c r="L12" s="307">
        <f t="shared" si="10"/>
        <v>2.2137880494379374</v>
      </c>
      <c r="M12" s="274">
        <f t="shared" si="11"/>
        <v>6.6955668758432091E-2</v>
      </c>
      <c r="N12" s="272">
        <f t="shared" si="4"/>
        <v>1.6549538141180327</v>
      </c>
      <c r="O12" s="273">
        <f t="shared" si="4"/>
        <v>4.3212257509874084</v>
      </c>
      <c r="P12" s="307">
        <f t="shared" si="12"/>
        <v>-2.6662719368693759</v>
      </c>
      <c r="Q12" s="274">
        <f t="shared" si="13"/>
        <v>-0.61701750626199703</v>
      </c>
      <c r="R12" s="272">
        <f t="shared" si="5"/>
        <v>4.8846141064850714</v>
      </c>
      <c r="S12" s="273">
        <f t="shared" si="5"/>
        <v>4.9341693012615755</v>
      </c>
      <c r="T12" s="307">
        <f t="shared" si="14"/>
        <v>-4.9555194776504052E-2</v>
      </c>
      <c r="U12" s="274">
        <f t="shared" si="15"/>
        <v>-1.0043270052333573E-2</v>
      </c>
      <c r="V12" s="96"/>
      <c r="W12" s="96"/>
    </row>
    <row r="13" spans="1:23" x14ac:dyDescent="0.2">
      <c r="A13" s="279" t="str">
        <f>by_src_allpol!C12</f>
        <v>Fugitives</v>
      </c>
      <c r="B13" s="272">
        <f t="shared" si="1"/>
        <v>0</v>
      </c>
      <c r="C13" s="273">
        <f t="shared" si="1"/>
        <v>0</v>
      </c>
      <c r="D13" s="307">
        <f t="shared" si="6"/>
        <v>0</v>
      </c>
      <c r="E13" s="274">
        <f t="shared" si="7"/>
        <v>0</v>
      </c>
      <c r="F13" s="272">
        <f t="shared" si="2"/>
        <v>351.66933302082282</v>
      </c>
      <c r="G13" s="273">
        <f t="shared" si="2"/>
        <v>364.49062506499115</v>
      </c>
      <c r="H13" s="307">
        <f t="shared" si="8"/>
        <v>-12.821292044168331</v>
      </c>
      <c r="I13" s="274">
        <f t="shared" si="9"/>
        <v>-3.5175917190962615E-2</v>
      </c>
      <c r="J13" s="272">
        <f t="shared" si="3"/>
        <v>0</v>
      </c>
      <c r="K13" s="273">
        <f t="shared" si="3"/>
        <v>0</v>
      </c>
      <c r="L13" s="307">
        <f t="shared" si="10"/>
        <v>0</v>
      </c>
      <c r="M13" s="274">
        <f t="shared" si="11"/>
        <v>0</v>
      </c>
      <c r="N13" s="272">
        <f t="shared" si="4"/>
        <v>0</v>
      </c>
      <c r="O13" s="273">
        <f t="shared" si="4"/>
        <v>0</v>
      </c>
      <c r="P13" s="307">
        <f t="shared" si="12"/>
        <v>0</v>
      </c>
      <c r="Q13" s="274">
        <f t="shared" si="13"/>
        <v>0</v>
      </c>
      <c r="R13" s="272">
        <f t="shared" si="5"/>
        <v>0</v>
      </c>
      <c r="S13" s="273">
        <f t="shared" si="5"/>
        <v>0</v>
      </c>
      <c r="T13" s="307">
        <f t="shared" si="14"/>
        <v>0</v>
      </c>
      <c r="U13" s="274">
        <f t="shared" si="15"/>
        <v>0</v>
      </c>
      <c r="V13" s="96"/>
      <c r="W13" s="96"/>
    </row>
    <row r="14" spans="1:23" x14ac:dyDescent="0.2">
      <c r="A14" s="279" t="str">
        <f>by_src_allpol!C13</f>
        <v>Artificial Lift</v>
      </c>
      <c r="B14" s="272">
        <f t="shared" si="1"/>
        <v>44.030270052402223</v>
      </c>
      <c r="C14" s="273">
        <f t="shared" si="1"/>
        <v>41.212979837638031</v>
      </c>
      <c r="D14" s="307">
        <f t="shared" si="6"/>
        <v>2.8172902147641921</v>
      </c>
      <c r="E14" s="274">
        <f t="shared" si="7"/>
        <v>6.835929422873914E-2</v>
      </c>
      <c r="F14" s="272">
        <f t="shared" si="2"/>
        <v>74.098171623395203</v>
      </c>
      <c r="G14" s="273">
        <f t="shared" si="2"/>
        <v>56.056714195363774</v>
      </c>
      <c r="H14" s="307">
        <f t="shared" si="8"/>
        <v>18.041457428031428</v>
      </c>
      <c r="I14" s="274">
        <f t="shared" si="9"/>
        <v>0.32184293508811412</v>
      </c>
      <c r="J14" s="272">
        <f t="shared" si="3"/>
        <v>47.330508785771933</v>
      </c>
      <c r="K14" s="273">
        <f t="shared" si="3"/>
        <v>45.711883122842821</v>
      </c>
      <c r="L14" s="307">
        <f t="shared" si="10"/>
        <v>1.6186256629291123</v>
      </c>
      <c r="M14" s="274">
        <f t="shared" si="11"/>
        <v>3.5409297371961995E-2</v>
      </c>
      <c r="N14" s="272">
        <f t="shared" si="4"/>
        <v>0</v>
      </c>
      <c r="O14" s="273">
        <f t="shared" si="4"/>
        <v>0</v>
      </c>
      <c r="P14" s="307">
        <f t="shared" si="12"/>
        <v>0</v>
      </c>
      <c r="Q14" s="274">
        <f t="shared" si="13"/>
        <v>0</v>
      </c>
      <c r="R14" s="272">
        <f t="shared" si="5"/>
        <v>2.2428823329571386</v>
      </c>
      <c r="S14" s="273">
        <f t="shared" si="5"/>
        <v>2.3596123032380643</v>
      </c>
      <c r="T14" s="307">
        <f t="shared" si="14"/>
        <v>-0.11672997028092569</v>
      </c>
      <c r="U14" s="274">
        <f t="shared" si="15"/>
        <v>-4.9469978657400084E-2</v>
      </c>
      <c r="V14" s="96"/>
      <c r="W14" s="96"/>
    </row>
    <row r="15" spans="1:23" x14ac:dyDescent="0.2">
      <c r="A15" s="279" t="str">
        <f>by_src_allpol!C14</f>
        <v xml:space="preserve">Condensate tank </v>
      </c>
      <c r="B15" s="272">
        <f t="shared" si="1"/>
        <v>3.919</v>
      </c>
      <c r="C15" s="273">
        <f t="shared" si="1"/>
        <v>0</v>
      </c>
      <c r="D15" s="307">
        <f t="shared" si="6"/>
        <v>3.919</v>
      </c>
      <c r="E15" s="274" t="str">
        <f t="shared" si="7"/>
        <v>*</v>
      </c>
      <c r="F15" s="272">
        <f t="shared" si="2"/>
        <v>677.15484000000004</v>
      </c>
      <c r="G15" s="273">
        <f t="shared" si="2"/>
        <v>792.29755999999998</v>
      </c>
      <c r="H15" s="307">
        <f t="shared" si="8"/>
        <v>-115.14271999999994</v>
      </c>
      <c r="I15" s="274">
        <f t="shared" si="9"/>
        <v>-0.14532762160721527</v>
      </c>
      <c r="J15" s="272">
        <f t="shared" si="3"/>
        <v>1.119</v>
      </c>
      <c r="K15" s="273">
        <f t="shared" si="3"/>
        <v>0</v>
      </c>
      <c r="L15" s="307">
        <f t="shared" si="10"/>
        <v>1.119</v>
      </c>
      <c r="M15" s="274" t="str">
        <f t="shared" si="11"/>
        <v>*</v>
      </c>
      <c r="N15" s="272">
        <f t="shared" si="4"/>
        <v>0</v>
      </c>
      <c r="O15" s="273">
        <f t="shared" si="4"/>
        <v>0</v>
      </c>
      <c r="P15" s="307">
        <f t="shared" si="12"/>
        <v>0</v>
      </c>
      <c r="Q15" s="274">
        <f t="shared" si="13"/>
        <v>0</v>
      </c>
      <c r="R15" s="272">
        <f t="shared" si="5"/>
        <v>0.6</v>
      </c>
      <c r="S15" s="273">
        <f t="shared" si="5"/>
        <v>0</v>
      </c>
      <c r="T15" s="307">
        <f t="shared" si="14"/>
        <v>0.6</v>
      </c>
      <c r="U15" s="274" t="str">
        <f t="shared" si="15"/>
        <v>*</v>
      </c>
      <c r="V15" s="96"/>
      <c r="W15" s="96"/>
    </row>
    <row r="16" spans="1:23" x14ac:dyDescent="0.2">
      <c r="A16" s="308" t="str">
        <f>by_src_allpol!C15</f>
        <v>Oil Tank</v>
      </c>
      <c r="B16" s="272">
        <f t="shared" si="1"/>
        <v>0</v>
      </c>
      <c r="C16" s="273">
        <f t="shared" si="1"/>
        <v>0</v>
      </c>
      <c r="D16" s="307">
        <f t="shared" si="6"/>
        <v>0</v>
      </c>
      <c r="E16" s="274">
        <f t="shared" si="7"/>
        <v>0</v>
      </c>
      <c r="F16" s="272">
        <f t="shared" si="2"/>
        <v>457.52839999999998</v>
      </c>
      <c r="G16" s="273">
        <f t="shared" si="2"/>
        <v>448.68459999999999</v>
      </c>
      <c r="H16" s="307">
        <f t="shared" si="8"/>
        <v>8.8437999999999874</v>
      </c>
      <c r="I16" s="274">
        <f t="shared" si="9"/>
        <v>1.9710504884723003E-2</v>
      </c>
      <c r="J16" s="272">
        <f t="shared" si="3"/>
        <v>0</v>
      </c>
      <c r="K16" s="273">
        <f t="shared" si="3"/>
        <v>0</v>
      </c>
      <c r="L16" s="307">
        <f t="shared" si="10"/>
        <v>0</v>
      </c>
      <c r="M16" s="274">
        <f t="shared" si="11"/>
        <v>0</v>
      </c>
      <c r="N16" s="272">
        <f t="shared" si="4"/>
        <v>0</v>
      </c>
      <c r="O16" s="273">
        <f t="shared" si="4"/>
        <v>0</v>
      </c>
      <c r="P16" s="307">
        <f t="shared" si="12"/>
        <v>0</v>
      </c>
      <c r="Q16" s="274">
        <f t="shared" si="13"/>
        <v>0</v>
      </c>
      <c r="R16" s="272">
        <f t="shared" si="5"/>
        <v>0</v>
      </c>
      <c r="S16" s="273">
        <f t="shared" si="5"/>
        <v>0</v>
      </c>
      <c r="T16" s="307">
        <f t="shared" si="14"/>
        <v>0</v>
      </c>
      <c r="U16" s="274">
        <f t="shared" si="15"/>
        <v>0</v>
      </c>
      <c r="V16" s="96"/>
      <c r="W16" s="96"/>
    </row>
    <row r="17" spans="1:23" x14ac:dyDescent="0.2">
      <c r="A17" s="308" t="str">
        <f>by_src_allpol!C16</f>
        <v>Dehydrator</v>
      </c>
      <c r="B17" s="272">
        <f t="shared" si="1"/>
        <v>8.41969223865242</v>
      </c>
      <c r="C17" s="273">
        <f t="shared" si="1"/>
        <v>17.245897204497101</v>
      </c>
      <c r="D17" s="307">
        <f t="shared" si="6"/>
        <v>-8.8262049658446813</v>
      </c>
      <c r="E17" s="274">
        <f t="shared" si="7"/>
        <v>-0.51178578076779491</v>
      </c>
      <c r="F17" s="272">
        <f t="shared" si="2"/>
        <v>995.81678360375952</v>
      </c>
      <c r="G17" s="273">
        <f t="shared" si="2"/>
        <v>1324.0309071630177</v>
      </c>
      <c r="H17" s="307">
        <f t="shared" si="8"/>
        <v>-328.21412355925816</v>
      </c>
      <c r="I17" s="274">
        <f t="shared" si="9"/>
        <v>-0.24789007702434826</v>
      </c>
      <c r="J17" s="272">
        <f t="shared" si="3"/>
        <v>13.161745980946822</v>
      </c>
      <c r="K17" s="273">
        <f t="shared" si="3"/>
        <v>8.006233651777567</v>
      </c>
      <c r="L17" s="307">
        <f t="shared" si="10"/>
        <v>5.1555123291692553</v>
      </c>
      <c r="M17" s="274">
        <f t="shared" si="11"/>
        <v>0.64393728104907522</v>
      </c>
      <c r="N17" s="272">
        <f t="shared" si="4"/>
        <v>0</v>
      </c>
      <c r="O17" s="273">
        <f t="shared" si="4"/>
        <v>0</v>
      </c>
      <c r="P17" s="307">
        <f t="shared" si="12"/>
        <v>0</v>
      </c>
      <c r="Q17" s="274">
        <f t="shared" si="13"/>
        <v>0</v>
      </c>
      <c r="R17" s="272">
        <f t="shared" si="5"/>
        <v>0.35726749351423648</v>
      </c>
      <c r="S17" s="273">
        <f t="shared" si="5"/>
        <v>0.41404018754177979</v>
      </c>
      <c r="T17" s="307">
        <f t="shared" si="14"/>
        <v>-5.6772694027543313E-2</v>
      </c>
      <c r="U17" s="274">
        <f t="shared" si="15"/>
        <v>-0.13711880086957626</v>
      </c>
      <c r="V17" s="96"/>
      <c r="W17" s="96"/>
    </row>
    <row r="18" spans="1:23" x14ac:dyDescent="0.2">
      <c r="A18" s="313" t="str">
        <f>by_src_allpol!C17</f>
        <v>Other Categories</v>
      </c>
      <c r="B18" s="272">
        <f>B19-SUM(B6:B17)</f>
        <v>179.93977282985247</v>
      </c>
      <c r="C18" s="273">
        <f>C19-SUM(C6:C17)</f>
        <v>14.070924882016698</v>
      </c>
      <c r="D18" s="307">
        <f t="shared" si="6"/>
        <v>165.86884794783577</v>
      </c>
      <c r="E18" s="274">
        <f t="shared" si="7"/>
        <v>11.788055819971291</v>
      </c>
      <c r="F18" s="272">
        <f>F19-SUM(F6:F17)</f>
        <v>209.53462737557311</v>
      </c>
      <c r="G18" s="273">
        <f>G19-SUM(G6:G17)</f>
        <v>330.73250735759757</v>
      </c>
      <c r="H18" s="307">
        <f t="shared" si="8"/>
        <v>-121.19787998202446</v>
      </c>
      <c r="I18" s="274">
        <f t="shared" si="9"/>
        <v>-0.36645288045720226</v>
      </c>
      <c r="J18" s="272">
        <f>J19-SUM(J6:J17)</f>
        <v>2734.1794075519047</v>
      </c>
      <c r="K18" s="273">
        <f>K19-SUM(K6:K17)</f>
        <v>69.2585596324775</v>
      </c>
      <c r="L18" s="307">
        <f t="shared" si="10"/>
        <v>2664.9208479194272</v>
      </c>
      <c r="M18" s="274">
        <f t="shared" si="11"/>
        <v>38.477855474628768</v>
      </c>
      <c r="N18" s="272">
        <f>N19-SUM(N6:N17)</f>
        <v>2481.4474732114013</v>
      </c>
      <c r="O18" s="273">
        <f>O19-SUM(O6:O17)</f>
        <v>87.019999999999982</v>
      </c>
      <c r="P18" s="307">
        <f t="shared" si="12"/>
        <v>2394.4274732114013</v>
      </c>
      <c r="Q18" s="274">
        <f t="shared" si="13"/>
        <v>27.515829386478991</v>
      </c>
      <c r="R18" s="272">
        <f>R19-SUM(R6:R17)</f>
        <v>6.1224638840400374</v>
      </c>
      <c r="S18" s="273">
        <f>S19-SUM(S6:S17)</f>
        <v>3.6034374100331945E-2</v>
      </c>
      <c r="T18" s="307">
        <f t="shared" si="14"/>
        <v>6.0864295099397054</v>
      </c>
      <c r="U18" s="274">
        <f t="shared" si="15"/>
        <v>168.90620863825794</v>
      </c>
      <c r="V18" s="96"/>
      <c r="W18" s="96"/>
    </row>
    <row r="19" spans="1:23" s="4" customFormat="1" ht="13.5" thickBot="1" x14ac:dyDescent="0.25">
      <c r="A19" s="314" t="str">
        <f>by_src_allpol!C18</f>
        <v>Total</v>
      </c>
      <c r="B19" s="275">
        <f>VLOOKUP($A19,$A$27:$U$60,COLUMN(B$3),FALSE)</f>
        <v>1886.1639686382682</v>
      </c>
      <c r="C19" s="276">
        <f>VLOOKUP($A19,$A$27:$U$60,COLUMN(C$3),FALSE)</f>
        <v>1814.2582135610803</v>
      </c>
      <c r="D19" s="277">
        <f t="shared" si="6"/>
        <v>71.905755077187905</v>
      </c>
      <c r="E19" s="289">
        <f t="shared" si="7"/>
        <v>3.9633694112399323E-2</v>
      </c>
      <c r="F19" s="275">
        <f>VLOOKUP($A19,$A$27:$U$60,COLUMN(F$3),FALSE)</f>
        <v>11289.283200169575</v>
      </c>
      <c r="G19" s="276">
        <f>VLOOKUP($A19,$A$27:$U$60,COLUMN(G$3),FALSE)</f>
        <v>11981.169145416172</v>
      </c>
      <c r="H19" s="277">
        <f t="shared" si="8"/>
        <v>-691.88594524659675</v>
      </c>
      <c r="I19" s="289">
        <f t="shared" si="9"/>
        <v>-5.7747782111172569E-2</v>
      </c>
      <c r="J19" s="275">
        <f>VLOOKUP($A19,$A$27:$U$60,COLUMN(J$3),FALSE)</f>
        <v>4295.8920729158908</v>
      </c>
      <c r="K19" s="276">
        <f>VLOOKUP($A19,$A$27:$U$60,COLUMN(K$3),FALSE)</f>
        <v>2839.7598187148615</v>
      </c>
      <c r="L19" s="277">
        <f t="shared" si="10"/>
        <v>1456.1322542010294</v>
      </c>
      <c r="M19" s="289">
        <f t="shared" si="11"/>
        <v>0.51276598978712384</v>
      </c>
      <c r="N19" s="275">
        <f>VLOOKUP($A19,$A$27:$U$60,COLUMN(N$3),FALSE)</f>
        <v>2483.9694366122271</v>
      </c>
      <c r="O19" s="276">
        <f>VLOOKUP($A19,$A$27:$U$60,COLUMN(O$3),FALSE)</f>
        <v>1792.4034506456521</v>
      </c>
      <c r="P19" s="277">
        <f t="shared" si="12"/>
        <v>691.565985966575</v>
      </c>
      <c r="Q19" s="289">
        <f t="shared" si="13"/>
        <v>0.38583165286669246</v>
      </c>
      <c r="R19" s="275">
        <f>VLOOKUP($A19,$A$27:$U$60,COLUMN(R$3),FALSE)</f>
        <v>32.379191360754973</v>
      </c>
      <c r="S19" s="276">
        <f>VLOOKUP($A19,$A$27:$U$60,COLUMN(S$3),FALSE)</f>
        <v>37.191796826818191</v>
      </c>
      <c r="T19" s="277">
        <f t="shared" si="14"/>
        <v>-4.8126054660632178</v>
      </c>
      <c r="U19" s="289">
        <f t="shared" si="15"/>
        <v>-0.12939964929559286</v>
      </c>
      <c r="V19" s="114"/>
      <c r="W19" s="114"/>
    </row>
    <row r="20" spans="1:23" x14ac:dyDescent="0.2">
      <c r="A20" s="268" t="s">
        <v>17037</v>
      </c>
      <c r="C20" s="114"/>
      <c r="D20" s="114"/>
      <c r="E20" s="114"/>
      <c r="F20" s="114"/>
      <c r="G20" s="114"/>
      <c r="H20" s="114"/>
      <c r="I20" s="114"/>
      <c r="J20" s="114"/>
      <c r="K20" s="114"/>
      <c r="L20" s="114"/>
      <c r="M20" s="114"/>
      <c r="N20" s="114"/>
      <c r="O20" s="114"/>
      <c r="P20" s="114"/>
      <c r="Q20" s="114"/>
      <c r="R20" s="114"/>
      <c r="S20" s="114"/>
      <c r="T20" s="114"/>
      <c r="U20" s="114"/>
      <c r="V20" s="114"/>
      <c r="W20" s="114"/>
    </row>
    <row r="21" spans="1:23" x14ac:dyDescent="0.2">
      <c r="B21" s="256" t="b">
        <f>B19=B60</f>
        <v>1</v>
      </c>
      <c r="C21" s="256" t="b">
        <f>C19=C60</f>
        <v>1</v>
      </c>
      <c r="D21" s="271">
        <f>(D19-D60)</f>
        <v>3.1263880373444408E-13</v>
      </c>
      <c r="E21" s="256" t="b">
        <f>E19=E60</f>
        <v>1</v>
      </c>
      <c r="F21" s="256" t="b">
        <f>F19=F60</f>
        <v>1</v>
      </c>
      <c r="G21" s="256" t="b">
        <f>G19=G60</f>
        <v>1</v>
      </c>
      <c r="H21" s="271">
        <f>(H19-H60)</f>
        <v>-3.1832314562052488E-12</v>
      </c>
      <c r="I21" s="256" t="b">
        <f>I19=I60</f>
        <v>1</v>
      </c>
      <c r="J21" s="256" t="b">
        <f>J19=J60</f>
        <v>1</v>
      </c>
      <c r="K21" s="256" t="b">
        <f>K19=K60</f>
        <v>1</v>
      </c>
      <c r="L21" s="271">
        <f>(L19-L60)</f>
        <v>-2.2737367544323206E-13</v>
      </c>
      <c r="M21" s="256" t="b">
        <f>M19=M60</f>
        <v>1</v>
      </c>
      <c r="N21" s="256" t="b">
        <f>N19=N60</f>
        <v>1</v>
      </c>
      <c r="O21" s="256" t="b">
        <f>O19=O60</f>
        <v>1</v>
      </c>
      <c r="P21" s="271">
        <f>(P19-P60)</f>
        <v>2.2737367544323206E-13</v>
      </c>
      <c r="Q21" s="256" t="b">
        <f>Q19=Q60</f>
        <v>1</v>
      </c>
      <c r="R21" s="256" t="b">
        <f>R19=R60</f>
        <v>1</v>
      </c>
      <c r="S21" s="256" t="b">
        <f>S19=S60</f>
        <v>1</v>
      </c>
      <c r="T21" s="271">
        <f>(T19-T60)</f>
        <v>2.6645352591003757E-15</v>
      </c>
      <c r="U21" s="256" t="b">
        <f>U19=U60</f>
        <v>1</v>
      </c>
      <c r="V21" s="114"/>
      <c r="W21" s="114"/>
    </row>
    <row r="22" spans="1:23" x14ac:dyDescent="0.2">
      <c r="A22" s="57"/>
      <c r="C22" s="114"/>
      <c r="D22" s="114"/>
      <c r="E22" s="114"/>
      <c r="F22" s="114"/>
      <c r="G22" s="114"/>
      <c r="H22" s="114"/>
      <c r="I22" s="114"/>
      <c r="J22" s="114"/>
      <c r="K22" s="114"/>
      <c r="L22" s="114"/>
      <c r="M22" s="114"/>
      <c r="N22" s="114"/>
      <c r="O22" s="114"/>
      <c r="P22" s="114"/>
      <c r="Q22" s="114"/>
      <c r="R22" s="114"/>
      <c r="S22" s="114"/>
      <c r="T22" s="114"/>
      <c r="U22" s="114"/>
      <c r="V22" s="114"/>
      <c r="W22" s="114"/>
    </row>
    <row r="23" spans="1:23" x14ac:dyDescent="0.2">
      <c r="A23" s="92"/>
    </row>
    <row r="24" spans="1:23" ht="13.5" thickBot="1" x14ac:dyDescent="0.25">
      <c r="A24" s="269" t="str">
        <f>by_src_allpol!C21</f>
        <v>Emissions Summary - All Source Categories</v>
      </c>
      <c r="C24" s="57"/>
      <c r="D24" s="57"/>
      <c r="E24" s="57"/>
      <c r="F24" s="57"/>
      <c r="G24" s="57"/>
      <c r="H24" s="57"/>
      <c r="I24" s="57"/>
      <c r="J24" s="57"/>
      <c r="K24" s="57"/>
      <c r="L24" s="57"/>
      <c r="M24" s="57"/>
      <c r="N24" s="57"/>
      <c r="O24" s="57"/>
      <c r="P24" s="57"/>
      <c r="Q24" s="57"/>
      <c r="R24" s="57"/>
      <c r="S24" s="57"/>
      <c r="T24" s="57"/>
      <c r="U24" s="57"/>
      <c r="V24" s="57"/>
      <c r="W24" s="57"/>
    </row>
    <row r="25" spans="1:23" x14ac:dyDescent="0.2">
      <c r="A25" s="336" t="str">
        <f>by_src_allpol!C22</f>
        <v>Combined Categories</v>
      </c>
      <c r="B25" s="333" t="str">
        <f>by_src_allpol!D22</f>
        <v>NOx (tons/year)</v>
      </c>
      <c r="C25" s="334"/>
      <c r="D25" s="334"/>
      <c r="E25" s="335"/>
      <c r="F25" s="333" t="str">
        <f>by_src_allpol!E22</f>
        <v>VOC (tons/year)</v>
      </c>
      <c r="G25" s="334"/>
      <c r="H25" s="334"/>
      <c r="I25" s="335"/>
      <c r="J25" s="333" t="str">
        <f>by_src_allpol!F22</f>
        <v>CO (tons/year)</v>
      </c>
      <c r="K25" s="334"/>
      <c r="L25" s="334"/>
      <c r="M25" s="335"/>
      <c r="N25" s="333" t="str">
        <f>by_src_allpol!G22</f>
        <v>SOx (tons/year)</v>
      </c>
      <c r="O25" s="334"/>
      <c r="P25" s="334"/>
      <c r="Q25" s="335"/>
      <c r="R25" s="333" t="str">
        <f>by_src_allpol!H22</f>
        <v>PM (tons/year)</v>
      </c>
      <c r="S25" s="334"/>
      <c r="T25" s="334"/>
      <c r="U25" s="335"/>
      <c r="V25" s="265"/>
      <c r="W25" s="265"/>
    </row>
    <row r="26" spans="1:23" ht="26.25" thickBot="1" x14ac:dyDescent="0.25">
      <c r="A26" s="337"/>
      <c r="B26" s="283">
        <v>2009</v>
      </c>
      <c r="C26" s="286">
        <v>2006</v>
      </c>
      <c r="D26" s="281" t="s">
        <v>17035</v>
      </c>
      <c r="E26" s="287" t="s">
        <v>17034</v>
      </c>
      <c r="F26" s="283">
        <v>2009</v>
      </c>
      <c r="G26" s="286">
        <v>2006</v>
      </c>
      <c r="H26" s="281" t="s">
        <v>17035</v>
      </c>
      <c r="I26" s="287" t="s">
        <v>17034</v>
      </c>
      <c r="J26" s="283">
        <v>2009</v>
      </c>
      <c r="K26" s="286">
        <v>2006</v>
      </c>
      <c r="L26" s="281" t="s">
        <v>17035</v>
      </c>
      <c r="M26" s="287" t="s">
        <v>17034</v>
      </c>
      <c r="N26" s="283">
        <v>2009</v>
      </c>
      <c r="O26" s="286">
        <v>2006</v>
      </c>
      <c r="P26" s="281" t="s">
        <v>17035</v>
      </c>
      <c r="Q26" s="287" t="s">
        <v>17034</v>
      </c>
      <c r="R26" s="283">
        <v>2009</v>
      </c>
      <c r="S26" s="286">
        <v>2006</v>
      </c>
      <c r="T26" s="281" t="s">
        <v>17035</v>
      </c>
      <c r="U26" s="287" t="s">
        <v>17034</v>
      </c>
      <c r="V26" s="266"/>
      <c r="W26" s="266"/>
    </row>
    <row r="27" spans="1:23" x14ac:dyDescent="0.2">
      <c r="A27" s="279" t="str">
        <f>by_src_allpol!C23</f>
        <v>Amine Units</v>
      </c>
      <c r="B27" s="309">
        <f>IF(ISNA(VLOOKUP($A27,by_src_allpol!$C$23:$H$56,2,FALSE))=TRUE,0,VLOOKUP($A27,by_src_allpol!$C$23:$H$56,2,FALSE))</f>
        <v>0</v>
      </c>
      <c r="C27" s="307">
        <v>0.22482660661987169</v>
      </c>
      <c r="D27" s="307">
        <f>B27-C27</f>
        <v>-0.22482660661987169</v>
      </c>
      <c r="E27" s="274">
        <f>IF(B27=C27,0,IF(AND(B27&gt;0,C27=0),"*",(B27-C27)/C27))</f>
        <v>-1</v>
      </c>
      <c r="F27" s="309">
        <f>IF(ISNA(VLOOKUP($A27,by_src_allpol!$C$23:$H$56,3,FALSE))=TRUE,0,VLOOKUP($A27,by_src_allpol!$C$23:$H$56,3,FALSE))</f>
        <v>0</v>
      </c>
      <c r="G27" s="310">
        <v>9.4654124134575817</v>
      </c>
      <c r="H27" s="307">
        <f>F27-G27</f>
        <v>-9.4654124134575817</v>
      </c>
      <c r="I27" s="274">
        <f>IF(F27=G27,0,IF(AND(F27&gt;0,G27=0),"*",(F27-G27)/G27))</f>
        <v>-1</v>
      </c>
      <c r="J27" s="309">
        <f>IF(ISNA(VLOOKUP($A27,by_src_allpol!$C$23:$H$56,4,FALSE))=TRUE,0,VLOOKUP($A27,by_src_allpol!$C$23:$H$56,4,FALSE))</f>
        <v>0</v>
      </c>
      <c r="K27" s="310">
        <v>0.18885434956069219</v>
      </c>
      <c r="L27" s="307">
        <f>J27-K27</f>
        <v>-0.18885434956069219</v>
      </c>
      <c r="M27" s="274">
        <f>IF(J27=K27,0,IF(AND(J27&gt;0,K27=0),"*",(J27-K27)/K27))</f>
        <v>-1</v>
      </c>
      <c r="N27" s="309">
        <f>IF(ISNA(VLOOKUP($A27,by_src_allpol!$C$23:$H$56,5,FALSE))=TRUE,0,VLOOKUP($A27,by_src_allpol!$C$23:$H$56,5,FALSE))</f>
        <v>0</v>
      </c>
      <c r="O27" s="310">
        <v>0</v>
      </c>
      <c r="P27" s="307">
        <f>N27-O27</f>
        <v>0</v>
      </c>
      <c r="Q27" s="274">
        <f>IF(N27=O27,0,IF(AND(N27&gt;0,O27=0),"*",(N27-O27)/O27))</f>
        <v>0</v>
      </c>
      <c r="R27" s="309">
        <f>IF(ISNA(VLOOKUP($A27,by_src_allpol!$C$23:$H$56,6,FALSE))=TRUE,0,VLOOKUP($A27,by_src_allpol!$C$23:$H$56,6,FALSE))</f>
        <v>0</v>
      </c>
      <c r="S27" s="311">
        <v>1.7086822103110248E-2</v>
      </c>
      <c r="T27" s="312">
        <f>R27-S27</f>
        <v>-1.7086822103110248E-2</v>
      </c>
      <c r="U27" s="288">
        <f>IF(R27=S27,0,IF(AND(R27&gt;0,S27=0),"*",(R27-S27)/S27))</f>
        <v>-1</v>
      </c>
      <c r="V27" s="264"/>
      <c r="W27" s="264"/>
    </row>
    <row r="28" spans="1:23" x14ac:dyDescent="0.2">
      <c r="A28" s="279" t="str">
        <f>by_src_allpol!C24</f>
        <v>Artificial Lift</v>
      </c>
      <c r="B28" s="309">
        <f>IF(ISNA(VLOOKUP($A28,by_src_allpol!$C$23:$H$56,2,FALSE))=TRUE,0,VLOOKUP($A28,by_src_allpol!$C$23:$H$56,2,FALSE))</f>
        <v>44.030270052402223</v>
      </c>
      <c r="C28" s="307">
        <v>41.212979837638031</v>
      </c>
      <c r="D28" s="307">
        <f t="shared" ref="D28:D59" si="16">B28-C28</f>
        <v>2.8172902147641921</v>
      </c>
      <c r="E28" s="274">
        <f t="shared" ref="E28:E60" si="17">IF(B28=C28,0,IF(AND(B28&gt;0,C28=0),"*",(B28-C28)/C28))</f>
        <v>6.835929422873914E-2</v>
      </c>
      <c r="F28" s="309">
        <f>IF(ISNA(VLOOKUP($A28,by_src_allpol!$C$23:$H$56,3,FALSE))=TRUE,0,VLOOKUP($A28,by_src_allpol!$C$23:$H$56,3,FALSE))</f>
        <v>74.098171623395203</v>
      </c>
      <c r="G28" s="310">
        <v>56.056714195363774</v>
      </c>
      <c r="H28" s="307">
        <f t="shared" ref="H28:H56" si="18">F28-G28</f>
        <v>18.041457428031428</v>
      </c>
      <c r="I28" s="274">
        <f t="shared" ref="I28:I56" si="19">IF(F28=G28,0,IF(AND(F28&gt;0,G28=0),"*",(F28-G28)/G28))</f>
        <v>0.32184293508811412</v>
      </c>
      <c r="J28" s="309">
        <f>IF(ISNA(VLOOKUP($A28,by_src_allpol!$C$23:$H$56,4,FALSE))=TRUE,0,VLOOKUP($A28,by_src_allpol!$C$23:$H$56,4,FALSE))</f>
        <v>47.330508785771933</v>
      </c>
      <c r="K28" s="310">
        <v>45.711883122842821</v>
      </c>
      <c r="L28" s="307">
        <f t="shared" ref="L28:L56" si="20">J28-K28</f>
        <v>1.6186256629291123</v>
      </c>
      <c r="M28" s="274">
        <f t="shared" ref="M28:M56" si="21">IF(J28=K28,0,IF(AND(J28&gt;0,K28=0),"*",(J28-K28)/K28))</f>
        <v>3.5409297371961995E-2</v>
      </c>
      <c r="N28" s="309">
        <f>IF(ISNA(VLOOKUP($A28,by_src_allpol!$C$23:$H$56,5,FALSE))=TRUE,0,VLOOKUP($A28,by_src_allpol!$C$23:$H$56,5,FALSE))</f>
        <v>0</v>
      </c>
      <c r="O28" s="310">
        <v>0</v>
      </c>
      <c r="P28" s="307">
        <f t="shared" ref="P28:P56" si="22">N28-O28</f>
        <v>0</v>
      </c>
      <c r="Q28" s="274">
        <f t="shared" ref="Q28:Q56" si="23">IF(N28=O28,0,IF(AND(N28&gt;0,O28=0),"*",(N28-O28)/O28))</f>
        <v>0</v>
      </c>
      <c r="R28" s="309">
        <f>IF(ISNA(VLOOKUP($A28,by_src_allpol!$C$23:$H$56,6,FALSE))=TRUE,0,VLOOKUP($A28,by_src_allpol!$C$23:$H$56,6,FALSE))</f>
        <v>2.2428823329571386</v>
      </c>
      <c r="S28" s="310">
        <v>2.3596123032380643</v>
      </c>
      <c r="T28" s="307">
        <f t="shared" ref="T28:T56" si="24">R28-S28</f>
        <v>-0.11672997028092569</v>
      </c>
      <c r="U28" s="274">
        <f t="shared" ref="U28:U56" si="25">IF(R28=S28,0,IF(AND(R28&gt;0,S28=0),"*",(R28-S28)/S28))</f>
        <v>-4.9469978657400084E-2</v>
      </c>
      <c r="V28" s="264"/>
      <c r="W28" s="264"/>
    </row>
    <row r="29" spans="1:23" x14ac:dyDescent="0.2">
      <c r="A29" s="279" t="str">
        <f>by_src_allpol!C25</f>
        <v>Blowdown Flaring</v>
      </c>
      <c r="B29" s="309">
        <f>IF(ISNA(VLOOKUP($A29,by_src_allpol!$C$23:$H$56,2,FALSE))=TRUE,0,VLOOKUP($A29,by_src_allpol!$C$23:$H$56,2,FALSE))</f>
        <v>66.353340632984853</v>
      </c>
      <c r="C29" s="307">
        <v>4.1458319667640789E-5</v>
      </c>
      <c r="D29" s="307">
        <f t="shared" si="16"/>
        <v>66.353299174665182</v>
      </c>
      <c r="E29" s="274">
        <f t="shared" si="17"/>
        <v>1600482.1156911363</v>
      </c>
      <c r="F29" s="309">
        <f>IF(ISNA(VLOOKUP($A29,by_src_allpol!$C$23:$H$56,3,FALSE))=TRUE,0,VLOOKUP($A29,by_src_allpol!$C$23:$H$56,3,FALSE))</f>
        <v>0</v>
      </c>
      <c r="G29" s="310">
        <v>0</v>
      </c>
      <c r="H29" s="307">
        <f t="shared" si="18"/>
        <v>0</v>
      </c>
      <c r="I29" s="274">
        <f t="shared" si="19"/>
        <v>0</v>
      </c>
      <c r="J29" s="309">
        <f>IF(ISNA(VLOOKUP($A29,by_src_allpol!$C$23:$H$56,4,FALSE))=TRUE,0,VLOOKUP($A29,by_src_allpol!$C$23:$H$56,4,FALSE))</f>
        <v>361.04023579712339</v>
      </c>
      <c r="K29" s="310">
        <v>2.2558203348569257E-4</v>
      </c>
      <c r="L29" s="307">
        <f t="shared" si="20"/>
        <v>361.04001021508992</v>
      </c>
      <c r="M29" s="274">
        <f t="shared" si="21"/>
        <v>1600482.1156911359</v>
      </c>
      <c r="N29" s="309">
        <f>IF(ISNA(VLOOKUP($A29,by_src_allpol!$C$23:$H$56,5,FALSE))=TRUE,0,VLOOKUP($A29,by_src_allpol!$C$23:$H$56,5,FALSE))</f>
        <v>0</v>
      </c>
      <c r="O29" s="310">
        <v>0</v>
      </c>
      <c r="P29" s="307">
        <f t="shared" si="22"/>
        <v>0</v>
      </c>
      <c r="Q29" s="274">
        <f t="shared" si="23"/>
        <v>0</v>
      </c>
      <c r="R29" s="309">
        <f>IF(ISNA(VLOOKUP($A29,by_src_allpol!$C$23:$H$56,6,FALSE))=TRUE,0,VLOOKUP($A29,by_src_allpol!$C$23:$H$56,6,FALSE))</f>
        <v>0</v>
      </c>
      <c r="S29" s="310">
        <v>0</v>
      </c>
      <c r="T29" s="307">
        <f t="shared" si="24"/>
        <v>0</v>
      </c>
      <c r="U29" s="274">
        <f t="shared" si="25"/>
        <v>0</v>
      </c>
      <c r="V29" s="264"/>
      <c r="W29" s="264"/>
    </row>
    <row r="30" spans="1:23" x14ac:dyDescent="0.2">
      <c r="A30" s="279" t="str">
        <f>by_src_allpol!C26</f>
        <v>Compressor engines</v>
      </c>
      <c r="B30" s="309">
        <f>IF(ISNA(VLOOKUP($A30,by_src_allpol!$C$23:$H$56,2,FALSE))=TRUE,0,VLOOKUP($A30,by_src_allpol!$C$23:$H$56,2,FALSE))</f>
        <v>1407.8375628476231</v>
      </c>
      <c r="C30" s="307">
        <v>1290.1091452411449</v>
      </c>
      <c r="D30" s="307">
        <f t="shared" si="16"/>
        <v>117.72841760647816</v>
      </c>
      <c r="E30" s="274">
        <f t="shared" si="17"/>
        <v>9.1254618293921619E-2</v>
      </c>
      <c r="F30" s="309">
        <f>IF(ISNA(VLOOKUP($A30,by_src_allpol!$C$23:$H$56,3,FALSE))=TRUE,0,VLOOKUP($A30,by_src_allpol!$C$23:$H$56,3,FALSE))</f>
        <v>324.37935114027954</v>
      </c>
      <c r="G30" s="310">
        <v>219.11094800789434</v>
      </c>
      <c r="H30" s="307">
        <f t="shared" si="18"/>
        <v>105.2684031323852</v>
      </c>
      <c r="I30" s="274">
        <f t="shared" si="19"/>
        <v>0.48043424616369462</v>
      </c>
      <c r="J30" s="309">
        <f>IF(ISNA(VLOOKUP($A30,by_src_allpol!$C$23:$H$56,4,FALSE))=TRUE,0,VLOOKUP($A30,by_src_allpol!$C$23:$H$56,4,FALSE))</f>
        <v>1223.3202080290432</v>
      </c>
      <c r="K30" s="310">
        <v>2368.1673363355421</v>
      </c>
      <c r="L30" s="307">
        <f t="shared" si="20"/>
        <v>-1144.8471283064989</v>
      </c>
      <c r="M30" s="274">
        <f t="shared" si="21"/>
        <v>-0.48343168607249432</v>
      </c>
      <c r="N30" s="309">
        <f>IF(ISNA(VLOOKUP($A30,by_src_allpol!$C$23:$H$56,5,FALSE))=TRUE,0,VLOOKUP($A30,by_src_allpol!$C$23:$H$56,5,FALSE))</f>
        <v>0</v>
      </c>
      <c r="O30" s="310">
        <v>1665</v>
      </c>
      <c r="P30" s="307">
        <f t="shared" si="22"/>
        <v>-1665</v>
      </c>
      <c r="Q30" s="274">
        <f t="shared" si="23"/>
        <v>-1</v>
      </c>
      <c r="R30" s="309">
        <f>IF(ISNA(VLOOKUP($A30,by_src_allpol!$C$23:$H$56,6,FALSE))=TRUE,0,VLOOKUP($A30,by_src_allpol!$C$23:$H$56,6,FALSE))</f>
        <v>6.6949384473271891</v>
      </c>
      <c r="S30" s="310">
        <v>7.6106086667645156</v>
      </c>
      <c r="T30" s="307">
        <f t="shared" si="24"/>
        <v>-0.91567021943732652</v>
      </c>
      <c r="U30" s="274">
        <f t="shared" si="25"/>
        <v>-0.12031497867392041</v>
      </c>
      <c r="V30" s="264"/>
      <c r="W30" s="264"/>
    </row>
    <row r="31" spans="1:23" x14ac:dyDescent="0.2">
      <c r="A31" s="279" t="str">
        <f>by_src_allpol!C27</f>
        <v xml:space="preserve">Condensate tank </v>
      </c>
      <c r="B31" s="309">
        <f>IF(ISNA(VLOOKUP($A31,by_src_allpol!$C$23:$H$56,2,FALSE))=TRUE,0,VLOOKUP($A31,by_src_allpol!$C$23:$H$56,2,FALSE))</f>
        <v>3.919</v>
      </c>
      <c r="C31" s="307">
        <v>0</v>
      </c>
      <c r="D31" s="307">
        <f t="shared" si="16"/>
        <v>3.919</v>
      </c>
      <c r="E31" s="274" t="str">
        <f t="shared" si="17"/>
        <v>*</v>
      </c>
      <c r="F31" s="309">
        <f>IF(ISNA(VLOOKUP($A31,by_src_allpol!$C$23:$H$56,3,FALSE))=TRUE,0,VLOOKUP($A31,by_src_allpol!$C$23:$H$56,3,FALSE))</f>
        <v>677.15484000000004</v>
      </c>
      <c r="G31" s="310">
        <v>792.29755999999998</v>
      </c>
      <c r="H31" s="307">
        <f t="shared" si="18"/>
        <v>-115.14271999999994</v>
      </c>
      <c r="I31" s="274">
        <f t="shared" si="19"/>
        <v>-0.14532762160721527</v>
      </c>
      <c r="J31" s="309">
        <f>IF(ISNA(VLOOKUP($A31,by_src_allpol!$C$23:$H$56,4,FALSE))=TRUE,0,VLOOKUP($A31,by_src_allpol!$C$23:$H$56,4,FALSE))</f>
        <v>1.119</v>
      </c>
      <c r="K31" s="310">
        <v>0</v>
      </c>
      <c r="L31" s="307">
        <f t="shared" si="20"/>
        <v>1.119</v>
      </c>
      <c r="M31" s="274" t="str">
        <f t="shared" si="21"/>
        <v>*</v>
      </c>
      <c r="N31" s="309">
        <f>IF(ISNA(VLOOKUP($A31,by_src_allpol!$C$23:$H$56,5,FALSE))=TRUE,0,VLOOKUP($A31,by_src_allpol!$C$23:$H$56,5,FALSE))</f>
        <v>0</v>
      </c>
      <c r="O31" s="310">
        <v>0</v>
      </c>
      <c r="P31" s="307">
        <f t="shared" si="22"/>
        <v>0</v>
      </c>
      <c r="Q31" s="274">
        <f t="shared" si="23"/>
        <v>0</v>
      </c>
      <c r="R31" s="309">
        <f>IF(ISNA(VLOOKUP($A31,by_src_allpol!$C$23:$H$56,6,FALSE))=TRUE,0,VLOOKUP($A31,by_src_allpol!$C$23:$H$56,6,FALSE))</f>
        <v>0.6</v>
      </c>
      <c r="S31" s="310">
        <v>0</v>
      </c>
      <c r="T31" s="307">
        <f t="shared" si="24"/>
        <v>0.6</v>
      </c>
      <c r="U31" s="274" t="str">
        <f t="shared" si="25"/>
        <v>*</v>
      </c>
      <c r="V31" s="264"/>
      <c r="W31" s="264"/>
    </row>
    <row r="32" spans="1:23" x14ac:dyDescent="0.2">
      <c r="A32" s="279" t="str">
        <f>by_src_allpol!C28</f>
        <v>Condensate tank flaring</v>
      </c>
      <c r="B32" s="309">
        <f>IF(ISNA(VLOOKUP($A32,by_src_allpol!$C$23:$H$56,2,FALSE))=TRUE,0,VLOOKUP($A32,by_src_allpol!$C$23:$H$56,2,FALSE))</f>
        <v>0.25463801895383309</v>
      </c>
      <c r="C32" s="307">
        <v>2.9566234218935121</v>
      </c>
      <c r="D32" s="307">
        <f t="shared" si="16"/>
        <v>-2.701985402939679</v>
      </c>
      <c r="E32" s="274">
        <f t="shared" si="17"/>
        <v>-0.91387539682319263</v>
      </c>
      <c r="F32" s="309">
        <f>IF(ISNA(VLOOKUP($A32,by_src_allpol!$C$23:$H$56,3,FALSE))=TRUE,0,VLOOKUP($A32,by_src_allpol!$C$23:$H$56,3,FALSE))</f>
        <v>0</v>
      </c>
      <c r="G32" s="310">
        <v>0</v>
      </c>
      <c r="H32" s="307">
        <f t="shared" si="18"/>
        <v>0</v>
      </c>
      <c r="I32" s="274">
        <f t="shared" si="19"/>
        <v>0</v>
      </c>
      <c r="J32" s="309">
        <f>IF(ISNA(VLOOKUP($A32,by_src_allpol!$C$23:$H$56,4,FALSE))=TRUE,0,VLOOKUP($A32,by_src_allpol!$C$23:$H$56,4,FALSE))</f>
        <v>1.3855303972487973</v>
      </c>
      <c r="K32" s="310">
        <v>16.087509795597054</v>
      </c>
      <c r="L32" s="307">
        <f t="shared" si="20"/>
        <v>-14.701979398348257</v>
      </c>
      <c r="M32" s="274">
        <f t="shared" si="21"/>
        <v>-0.91387539682319274</v>
      </c>
      <c r="N32" s="309">
        <f>IF(ISNA(VLOOKUP($A32,by_src_allpol!$C$23:$H$56,5,FALSE))=TRUE,0,VLOOKUP($A32,by_src_allpol!$C$23:$H$56,5,FALSE))</f>
        <v>0</v>
      </c>
      <c r="O32" s="310">
        <v>0</v>
      </c>
      <c r="P32" s="307">
        <f t="shared" si="22"/>
        <v>0</v>
      </c>
      <c r="Q32" s="274">
        <f t="shared" si="23"/>
        <v>0</v>
      </c>
      <c r="R32" s="309">
        <f>IF(ISNA(VLOOKUP($A32,by_src_allpol!$C$23:$H$56,6,FALSE))=TRUE,0,VLOOKUP($A32,by_src_allpol!$C$23:$H$56,6,FALSE))</f>
        <v>0</v>
      </c>
      <c r="S32" s="310">
        <v>0</v>
      </c>
      <c r="T32" s="307">
        <f t="shared" si="24"/>
        <v>0</v>
      </c>
      <c r="U32" s="274">
        <f t="shared" si="25"/>
        <v>0</v>
      </c>
      <c r="V32" s="264"/>
      <c r="W32" s="264"/>
    </row>
    <row r="33" spans="1:23" x14ac:dyDescent="0.2">
      <c r="A33" s="279" t="str">
        <f>by_src_allpol!C29</f>
        <v>Dehydrator</v>
      </c>
      <c r="B33" s="309">
        <f>IF(ISNA(VLOOKUP($A33,by_src_allpol!$C$23:$H$56,2,FALSE))=TRUE,0,VLOOKUP($A33,by_src_allpol!$C$23:$H$56,2,FALSE))</f>
        <v>8.41969223865242</v>
      </c>
      <c r="C33" s="307">
        <v>17.245897204497101</v>
      </c>
      <c r="D33" s="307">
        <f t="shared" si="16"/>
        <v>-8.8262049658446813</v>
      </c>
      <c r="E33" s="274">
        <f t="shared" si="17"/>
        <v>-0.51178578076779491</v>
      </c>
      <c r="F33" s="309">
        <f>IF(ISNA(VLOOKUP($A33,by_src_allpol!$C$23:$H$56,3,FALSE))=TRUE,0,VLOOKUP($A33,by_src_allpol!$C$23:$H$56,3,FALSE))</f>
        <v>995.81678360375952</v>
      </c>
      <c r="G33" s="310">
        <v>1324.0309071630177</v>
      </c>
      <c r="H33" s="307">
        <f t="shared" si="18"/>
        <v>-328.21412355925816</v>
      </c>
      <c r="I33" s="274">
        <f t="shared" si="19"/>
        <v>-0.24789007702434826</v>
      </c>
      <c r="J33" s="309">
        <f>IF(ISNA(VLOOKUP($A33,by_src_allpol!$C$23:$H$56,4,FALSE))=TRUE,0,VLOOKUP($A33,by_src_allpol!$C$23:$H$56,4,FALSE))</f>
        <v>13.161745980946822</v>
      </c>
      <c r="K33" s="310">
        <v>8.006233651777567</v>
      </c>
      <c r="L33" s="307">
        <f t="shared" si="20"/>
        <v>5.1555123291692553</v>
      </c>
      <c r="M33" s="274">
        <f t="shared" si="21"/>
        <v>0.64393728104907522</v>
      </c>
      <c r="N33" s="309">
        <f>IF(ISNA(VLOOKUP($A33,by_src_allpol!$C$23:$H$56,5,FALSE))=TRUE,0,VLOOKUP($A33,by_src_allpol!$C$23:$H$56,5,FALSE))</f>
        <v>0</v>
      </c>
      <c r="O33" s="310">
        <v>0</v>
      </c>
      <c r="P33" s="307">
        <f t="shared" si="22"/>
        <v>0</v>
      </c>
      <c r="Q33" s="274">
        <f t="shared" si="23"/>
        <v>0</v>
      </c>
      <c r="R33" s="309">
        <f>IF(ISNA(VLOOKUP($A33,by_src_allpol!$C$23:$H$56,6,FALSE))=TRUE,0,VLOOKUP($A33,by_src_allpol!$C$23:$H$56,6,FALSE))</f>
        <v>0.35726749351423648</v>
      </c>
      <c r="S33" s="310">
        <v>0.41404018754177979</v>
      </c>
      <c r="T33" s="307">
        <f t="shared" si="24"/>
        <v>-5.6772694027543313E-2</v>
      </c>
      <c r="U33" s="274">
        <f t="shared" si="25"/>
        <v>-0.13711880086957626</v>
      </c>
      <c r="V33" s="264"/>
      <c r="W33" s="264"/>
    </row>
    <row r="34" spans="1:23" x14ac:dyDescent="0.2">
      <c r="A34" s="279" t="str">
        <f>by_src_allpol!C30</f>
        <v>Drill rigs</v>
      </c>
      <c r="B34" s="309">
        <f>IF(ISNA(VLOOKUP($A34,by_src_allpol!$C$23:$H$56,2,FALSE))=TRUE,0,VLOOKUP($A34,by_src_allpol!$C$23:$H$56,2,FALSE))</f>
        <v>53.757309492571807</v>
      </c>
      <c r="C34" s="307">
        <v>218.40051412125354</v>
      </c>
      <c r="D34" s="307">
        <f t="shared" si="16"/>
        <v>-164.64320462868173</v>
      </c>
      <c r="E34" s="274">
        <f t="shared" si="17"/>
        <v>-0.75385905244377605</v>
      </c>
      <c r="F34" s="309">
        <f>IF(ISNA(VLOOKUP($A34,by_src_allpol!$C$23:$H$56,3,FALSE))=TRUE,0,VLOOKUP($A34,by_src_allpol!$C$23:$H$56,3,FALSE))</f>
        <v>5.678843121372708</v>
      </c>
      <c r="G34" s="310">
        <v>24.4373833646682</v>
      </c>
      <c r="H34" s="307">
        <f t="shared" si="18"/>
        <v>-18.758540243295492</v>
      </c>
      <c r="I34" s="274">
        <f t="shared" si="19"/>
        <v>-0.76761656366273512</v>
      </c>
      <c r="J34" s="309">
        <f>IF(ISNA(VLOOKUP($A34,by_src_allpol!$C$23:$H$56,4,FALSE))=TRUE,0,VLOOKUP($A34,by_src_allpol!$C$23:$H$56,4,FALSE))</f>
        <v>119.19828703937178</v>
      </c>
      <c r="K34" s="310">
        <v>176.20793165420704</v>
      </c>
      <c r="L34" s="307">
        <f t="shared" si="20"/>
        <v>-57.009644614835267</v>
      </c>
      <c r="M34" s="274">
        <f t="shared" si="21"/>
        <v>-0.32353619998622879</v>
      </c>
      <c r="N34" s="309">
        <f>IF(ISNA(VLOOKUP($A34,by_src_allpol!$C$23:$H$56,5,FALSE))=TRUE,0,VLOOKUP($A34,by_src_allpol!$C$23:$H$56,5,FALSE))</f>
        <v>0.17581217240695121</v>
      </c>
      <c r="O34" s="310">
        <v>35.151607860087921</v>
      </c>
      <c r="P34" s="307">
        <f t="shared" si="22"/>
        <v>-34.975795687680971</v>
      </c>
      <c r="Q34" s="274">
        <f t="shared" si="23"/>
        <v>-0.99499846001051429</v>
      </c>
      <c r="R34" s="309">
        <f>IF(ISNA(VLOOKUP($A34,by_src_allpol!$C$23:$H$56,6,FALSE))=TRUE,0,VLOOKUP($A34,by_src_allpol!$C$23:$H$56,6,FALSE))</f>
        <v>3.8418578486181425</v>
      </c>
      <c r="S34" s="310">
        <v>10.122782889273061</v>
      </c>
      <c r="T34" s="307">
        <f t="shared" si="24"/>
        <v>-6.2809250406549193</v>
      </c>
      <c r="U34" s="274">
        <f t="shared" si="25"/>
        <v>-0.62047414326259109</v>
      </c>
      <c r="V34" s="264"/>
      <c r="W34" s="264"/>
    </row>
    <row r="35" spans="1:23" x14ac:dyDescent="0.2">
      <c r="A35" s="279" t="str">
        <f>by_src_allpol!C31</f>
        <v>Fugitives</v>
      </c>
      <c r="B35" s="309">
        <f>IF(ISNA(VLOOKUP($A35,by_src_allpol!$C$23:$H$56,2,FALSE))=TRUE,0,VLOOKUP($A35,by_src_allpol!$C$23:$H$56,2,FALSE))</f>
        <v>0</v>
      </c>
      <c r="C35" s="307">
        <v>0</v>
      </c>
      <c r="D35" s="307">
        <f t="shared" si="16"/>
        <v>0</v>
      </c>
      <c r="E35" s="274">
        <f t="shared" si="17"/>
        <v>0</v>
      </c>
      <c r="F35" s="309">
        <f>IF(ISNA(VLOOKUP($A35,by_src_allpol!$C$23:$H$56,3,FALSE))=TRUE,0,VLOOKUP($A35,by_src_allpol!$C$23:$H$56,3,FALSE))</f>
        <v>351.66933302082282</v>
      </c>
      <c r="G35" s="310">
        <v>364.49062506499115</v>
      </c>
      <c r="H35" s="307">
        <f t="shared" si="18"/>
        <v>-12.821292044168331</v>
      </c>
      <c r="I35" s="274">
        <f t="shared" si="19"/>
        <v>-3.5175917190962615E-2</v>
      </c>
      <c r="J35" s="309">
        <f>IF(ISNA(VLOOKUP($A35,by_src_allpol!$C$23:$H$56,4,FALSE))=TRUE,0,VLOOKUP($A35,by_src_allpol!$C$23:$H$56,4,FALSE))</f>
        <v>0</v>
      </c>
      <c r="K35" s="310">
        <v>0</v>
      </c>
      <c r="L35" s="307">
        <f t="shared" si="20"/>
        <v>0</v>
      </c>
      <c r="M35" s="274">
        <f t="shared" si="21"/>
        <v>0</v>
      </c>
      <c r="N35" s="309">
        <f>IF(ISNA(VLOOKUP($A35,by_src_allpol!$C$23:$H$56,5,FALSE))=TRUE,0,VLOOKUP($A35,by_src_allpol!$C$23:$H$56,5,FALSE))</f>
        <v>0</v>
      </c>
      <c r="O35" s="310">
        <v>0</v>
      </c>
      <c r="P35" s="307">
        <f t="shared" si="22"/>
        <v>0</v>
      </c>
      <c r="Q35" s="274">
        <f t="shared" si="23"/>
        <v>0</v>
      </c>
      <c r="R35" s="309">
        <f>IF(ISNA(VLOOKUP($A35,by_src_allpol!$C$23:$H$56,6,FALSE))=TRUE,0,VLOOKUP($A35,by_src_allpol!$C$23:$H$56,6,FALSE))</f>
        <v>0</v>
      </c>
      <c r="S35" s="310">
        <v>0</v>
      </c>
      <c r="T35" s="307">
        <f t="shared" si="24"/>
        <v>0</v>
      </c>
      <c r="U35" s="274">
        <f t="shared" si="25"/>
        <v>0</v>
      </c>
      <c r="V35" s="264"/>
      <c r="W35" s="264"/>
    </row>
    <row r="36" spans="1:23" x14ac:dyDescent="0.2">
      <c r="A36" s="279" t="str">
        <f>by_src_allpol!C32</f>
        <v>Gas Plant Truck Loading</v>
      </c>
      <c r="B36" s="309">
        <f>IF(ISNA(VLOOKUP($A36,by_src_allpol!$C$23:$H$56,2,FALSE))=TRUE,0,VLOOKUP($A36,by_src_allpol!$C$23:$H$56,2,FALSE))</f>
        <v>0</v>
      </c>
      <c r="C36" s="307">
        <v>0</v>
      </c>
      <c r="D36" s="307">
        <f t="shared" si="16"/>
        <v>0</v>
      </c>
      <c r="E36" s="274">
        <f t="shared" si="17"/>
        <v>0</v>
      </c>
      <c r="F36" s="309">
        <f>IF(ISNA(VLOOKUP($A36,by_src_allpol!$C$23:$H$56,3,FALSE))=TRUE,0,VLOOKUP($A36,by_src_allpol!$C$23:$H$56,3,FALSE))</f>
        <v>0</v>
      </c>
      <c r="G36" s="310">
        <v>0</v>
      </c>
      <c r="H36" s="307">
        <f t="shared" si="18"/>
        <v>0</v>
      </c>
      <c r="I36" s="274">
        <f t="shared" si="19"/>
        <v>0</v>
      </c>
      <c r="J36" s="309">
        <f>IF(ISNA(VLOOKUP($A36,by_src_allpol!$C$23:$H$56,4,FALSE))=TRUE,0,VLOOKUP($A36,by_src_allpol!$C$23:$H$56,4,FALSE))</f>
        <v>0</v>
      </c>
      <c r="K36" s="310">
        <v>0</v>
      </c>
      <c r="L36" s="307">
        <f t="shared" si="20"/>
        <v>0</v>
      </c>
      <c r="M36" s="274">
        <f t="shared" si="21"/>
        <v>0</v>
      </c>
      <c r="N36" s="309">
        <f>IF(ISNA(VLOOKUP($A36,by_src_allpol!$C$23:$H$56,5,FALSE))=TRUE,0,VLOOKUP($A36,by_src_allpol!$C$23:$H$56,5,FALSE))</f>
        <v>0</v>
      </c>
      <c r="O36" s="310">
        <v>0</v>
      </c>
      <c r="P36" s="307">
        <f t="shared" si="22"/>
        <v>0</v>
      </c>
      <c r="Q36" s="274">
        <f t="shared" si="23"/>
        <v>0</v>
      </c>
      <c r="R36" s="309">
        <f>IF(ISNA(VLOOKUP($A36,by_src_allpol!$C$23:$H$56,6,FALSE))=TRUE,0,VLOOKUP($A36,by_src_allpol!$C$23:$H$56,6,FALSE))</f>
        <v>0</v>
      </c>
      <c r="S36" s="310">
        <v>0</v>
      </c>
      <c r="T36" s="307">
        <f t="shared" si="24"/>
        <v>0</v>
      </c>
      <c r="U36" s="274">
        <f t="shared" si="25"/>
        <v>0</v>
      </c>
      <c r="V36" s="264"/>
      <c r="W36" s="264"/>
    </row>
    <row r="37" spans="1:23" x14ac:dyDescent="0.2">
      <c r="A37" s="279" t="str">
        <f>by_src_allpol!C33</f>
        <v>Gas Well Truck Loading</v>
      </c>
      <c r="B37" s="309">
        <f>IF(ISNA(VLOOKUP($A37,by_src_allpol!$C$23:$H$56,2,FALSE))=TRUE,0,VLOOKUP($A37,by_src_allpol!$C$23:$H$56,2,FALSE))</f>
        <v>0</v>
      </c>
      <c r="C37" s="307">
        <v>0</v>
      </c>
      <c r="D37" s="307">
        <f t="shared" si="16"/>
        <v>0</v>
      </c>
      <c r="E37" s="274">
        <f t="shared" si="17"/>
        <v>0</v>
      </c>
      <c r="F37" s="309">
        <f>IF(ISNA(VLOOKUP($A37,by_src_allpol!$C$23:$H$56,3,FALSE))=TRUE,0,VLOOKUP($A37,by_src_allpol!$C$23:$H$56,3,FALSE))</f>
        <v>17.321782486144091</v>
      </c>
      <c r="G37" s="310">
        <v>45.302219031475602</v>
      </c>
      <c r="H37" s="307">
        <f t="shared" si="18"/>
        <v>-27.980436545331511</v>
      </c>
      <c r="I37" s="274">
        <f t="shared" si="19"/>
        <v>-0.61763942569548169</v>
      </c>
      <c r="J37" s="309">
        <f>IF(ISNA(VLOOKUP($A37,by_src_allpol!$C$23:$H$56,4,FALSE))=TRUE,0,VLOOKUP($A37,by_src_allpol!$C$23:$H$56,4,FALSE))</f>
        <v>0</v>
      </c>
      <c r="K37" s="310">
        <v>0</v>
      </c>
      <c r="L37" s="307">
        <f t="shared" si="20"/>
        <v>0</v>
      </c>
      <c r="M37" s="274">
        <f t="shared" si="21"/>
        <v>0</v>
      </c>
      <c r="N37" s="309">
        <f>IF(ISNA(VLOOKUP($A37,by_src_allpol!$C$23:$H$56,5,FALSE))=TRUE,0,VLOOKUP($A37,by_src_allpol!$C$23:$H$56,5,FALSE))</f>
        <v>0</v>
      </c>
      <c r="O37" s="310">
        <v>0</v>
      </c>
      <c r="P37" s="307">
        <f t="shared" si="22"/>
        <v>0</v>
      </c>
      <c r="Q37" s="274">
        <f t="shared" si="23"/>
        <v>0</v>
      </c>
      <c r="R37" s="309">
        <f>IF(ISNA(VLOOKUP($A37,by_src_allpol!$C$23:$H$56,6,FALSE))=TRUE,0,VLOOKUP($A37,by_src_allpol!$C$23:$H$56,6,FALSE))</f>
        <v>0</v>
      </c>
      <c r="S37" s="310">
        <v>0</v>
      </c>
      <c r="T37" s="307">
        <f t="shared" si="24"/>
        <v>0</v>
      </c>
      <c r="U37" s="274">
        <f t="shared" si="25"/>
        <v>0</v>
      </c>
      <c r="V37" s="264"/>
      <c r="W37" s="264"/>
    </row>
    <row r="38" spans="1:23" x14ac:dyDescent="0.2">
      <c r="A38" s="279" t="str">
        <f>by_src_allpol!C34</f>
        <v>Heaters</v>
      </c>
      <c r="B38" s="309">
        <f>IF(ISNA(VLOOKUP($A38,by_src_allpol!$C$23:$H$56,2,FALSE))=TRUE,0,VLOOKUP($A38,by_src_allpol!$C$23:$H$56,2,FALSE))</f>
        <v>125.88460845825151</v>
      </c>
      <c r="C38" s="307">
        <v>171.38117242945867</v>
      </c>
      <c r="D38" s="307">
        <f t="shared" si="16"/>
        <v>-45.496563971207166</v>
      </c>
      <c r="E38" s="274">
        <f t="shared" si="17"/>
        <v>-0.26547002407708337</v>
      </c>
      <c r="F38" s="309">
        <f>IF(ISNA(VLOOKUP($A38,by_src_allpol!$C$23:$H$56,3,FALSE))=TRUE,0,VLOOKUP($A38,by_src_allpol!$C$23:$H$56,3,FALSE))</f>
        <v>6.2239762977595241</v>
      </c>
      <c r="G38" s="310">
        <v>11.181989483620228</v>
      </c>
      <c r="H38" s="307">
        <f t="shared" si="18"/>
        <v>-4.9580131858607039</v>
      </c>
      <c r="I38" s="274">
        <f t="shared" si="19"/>
        <v>-0.44339276057479543</v>
      </c>
      <c r="J38" s="309">
        <f>IF(ISNA(VLOOKUP($A38,by_src_allpol!$C$23:$H$56,4,FALSE))=TRUE,0,VLOOKUP($A38,by_src_allpol!$C$23:$H$56,4,FALSE))</f>
        <v>122.30563800214544</v>
      </c>
      <c r="K38" s="310">
        <v>139.34438484074522</v>
      </c>
      <c r="L38" s="307">
        <f t="shared" si="20"/>
        <v>-17.038746838599778</v>
      </c>
      <c r="M38" s="274">
        <f t="shared" si="21"/>
        <v>-0.12227795801081706</v>
      </c>
      <c r="N38" s="309">
        <f>IF(ISNA(VLOOKUP($A38,by_src_allpol!$C$23:$H$56,5,FALSE))=TRUE,0,VLOOKUP($A38,by_src_allpol!$C$23:$H$56,5,FALSE))</f>
        <v>0.69119741430103887</v>
      </c>
      <c r="O38" s="310">
        <v>0.91061703457675203</v>
      </c>
      <c r="P38" s="307">
        <f t="shared" si="22"/>
        <v>-0.21941962027571316</v>
      </c>
      <c r="Q38" s="274">
        <f t="shared" si="23"/>
        <v>-0.24095707849095724</v>
      </c>
      <c r="R38" s="309">
        <f>IF(ISNA(VLOOKUP($A38,by_src_allpol!$C$23:$H$56,6,FALSE))=TRUE,0,VLOOKUP($A38,by_src_allpol!$C$23:$H$56,6,FALSE))</f>
        <v>7.6351672478131603</v>
      </c>
      <c r="S38" s="310">
        <v>11.714549104638857</v>
      </c>
      <c r="T38" s="307">
        <f t="shared" si="24"/>
        <v>-4.0793818568256972</v>
      </c>
      <c r="U38" s="274">
        <f t="shared" si="25"/>
        <v>-0.34823208476801709</v>
      </c>
      <c r="V38" s="264"/>
      <c r="W38" s="264"/>
    </row>
    <row r="39" spans="1:23" x14ac:dyDescent="0.2">
      <c r="A39" s="279" t="str">
        <f>by_src_allpol!C35</f>
        <v>Initial completion Flaring</v>
      </c>
      <c r="B39" s="309">
        <f>IF(ISNA(VLOOKUP($A39,by_src_allpol!$C$23:$H$56,2,FALSE))=TRUE,0,VLOOKUP($A39,by_src_allpol!$C$23:$H$56,2,FALSE))</f>
        <v>1.4695269281450407</v>
      </c>
      <c r="C39" s="307">
        <v>1.3409904963730583</v>
      </c>
      <c r="D39" s="307">
        <f t="shared" si="16"/>
        <v>0.12853643177198237</v>
      </c>
      <c r="E39" s="274">
        <f t="shared" si="17"/>
        <v>9.5851858845854218E-2</v>
      </c>
      <c r="F39" s="309">
        <f>IF(ISNA(VLOOKUP($A39,by_src_allpol!$C$23:$H$56,3,FALSE))=TRUE,0,VLOOKUP($A39,by_src_allpol!$C$23:$H$56,3,FALSE))</f>
        <v>0</v>
      </c>
      <c r="G39" s="310">
        <v>0</v>
      </c>
      <c r="H39" s="307">
        <f t="shared" si="18"/>
        <v>0</v>
      </c>
      <c r="I39" s="274">
        <f t="shared" si="19"/>
        <v>0</v>
      </c>
      <c r="J39" s="309">
        <f>IF(ISNA(VLOOKUP($A39,by_src_allpol!$C$23:$H$56,4,FALSE))=TRUE,0,VLOOKUP($A39,by_src_allpol!$C$23:$H$56,4,FALSE))</f>
        <v>7.9959553443186016</v>
      </c>
      <c r="K39" s="310">
        <v>7.2965659361475224</v>
      </c>
      <c r="L39" s="307">
        <f t="shared" si="20"/>
        <v>0.6993894081710792</v>
      </c>
      <c r="M39" s="274">
        <f t="shared" si="21"/>
        <v>9.5851858845854052E-2</v>
      </c>
      <c r="N39" s="309">
        <f>IF(ISNA(VLOOKUP($A39,by_src_allpol!$C$23:$H$56,5,FALSE))=TRUE,0,VLOOKUP($A39,by_src_allpol!$C$23:$H$56,5,FALSE))</f>
        <v>0</v>
      </c>
      <c r="O39" s="310">
        <v>0</v>
      </c>
      <c r="P39" s="307">
        <f t="shared" si="22"/>
        <v>0</v>
      </c>
      <c r="Q39" s="274">
        <f t="shared" si="23"/>
        <v>0</v>
      </c>
      <c r="R39" s="309">
        <f>IF(ISNA(VLOOKUP($A39,by_src_allpol!$C$23:$H$56,6,FALSE))=TRUE,0,VLOOKUP($A39,by_src_allpol!$C$23:$H$56,6,FALSE))</f>
        <v>0</v>
      </c>
      <c r="S39" s="310">
        <v>0</v>
      </c>
      <c r="T39" s="307">
        <f t="shared" si="24"/>
        <v>0</v>
      </c>
      <c r="U39" s="274">
        <f t="shared" si="25"/>
        <v>0</v>
      </c>
      <c r="V39" s="264"/>
      <c r="W39" s="264"/>
    </row>
    <row r="40" spans="1:23" x14ac:dyDescent="0.2">
      <c r="A40" s="279" t="str">
        <f>by_src_allpol!C36</f>
        <v>Miscellaneous engines</v>
      </c>
      <c r="B40" s="309">
        <f>IF(ISNA(VLOOKUP($A40,by_src_allpol!$C$23:$H$56,2,FALSE))=TRUE,0,VLOOKUP($A40,by_src_allpol!$C$23:$H$56,2,FALSE))</f>
        <v>2.9267635822992702E-2</v>
      </c>
      <c r="C40" s="307">
        <v>2.7528245700229504E-3</v>
      </c>
      <c r="D40" s="307">
        <f t="shared" si="16"/>
        <v>2.6514811252969752E-2</v>
      </c>
      <c r="E40" s="274">
        <f t="shared" si="17"/>
        <v>9.6318565090214587</v>
      </c>
      <c r="F40" s="309">
        <f>IF(ISNA(VLOOKUP($A40,by_src_allpol!$C$23:$H$56,3,FALSE))=TRUE,0,VLOOKUP($A40,by_src_allpol!$C$23:$H$56,3,FALSE))</f>
        <v>1.1346618542918085E-2</v>
      </c>
      <c r="G40" s="310">
        <v>1.4302075704415268E-2</v>
      </c>
      <c r="H40" s="307">
        <f t="shared" si="18"/>
        <v>-2.9554571614971836E-3</v>
      </c>
      <c r="I40" s="274">
        <f t="shared" si="19"/>
        <v>-0.20664533055050108</v>
      </c>
      <c r="J40" s="309">
        <f>IF(ISNA(VLOOKUP($A40,by_src_allpol!$C$23:$H$56,4,FALSE))=TRUE,0,VLOOKUP($A40,by_src_allpol!$C$23:$H$56,4,FALSE))</f>
        <v>2.3685333853444155E-2</v>
      </c>
      <c r="K40" s="310">
        <v>0.10971389489769483</v>
      </c>
      <c r="L40" s="307">
        <f t="shared" si="20"/>
        <v>-8.6028561044250676E-2</v>
      </c>
      <c r="M40" s="274">
        <f t="shared" si="21"/>
        <v>-0.78411728181257201</v>
      </c>
      <c r="N40" s="309">
        <f>IF(ISNA(VLOOKUP($A40,by_src_allpol!$C$23:$H$56,5,FALSE))=TRUE,0,VLOOKUP($A40,by_src_allpol!$C$23:$H$56,5,FALSE))</f>
        <v>3.5981084343325786E-3</v>
      </c>
      <c r="O40" s="310">
        <v>0</v>
      </c>
      <c r="P40" s="307">
        <f t="shared" si="22"/>
        <v>3.5981084343325786E-3</v>
      </c>
      <c r="Q40" s="274" t="str">
        <f t="shared" si="23"/>
        <v>*</v>
      </c>
      <c r="R40" s="309">
        <f>IF(ISNA(VLOOKUP($A40,by_src_allpol!$C$23:$H$56,6,FALSE))=TRUE,0,VLOOKUP($A40,by_src_allpol!$C$23:$H$56,6,FALSE))</f>
        <v>2.4638840400327861E-3</v>
      </c>
      <c r="S40" s="310">
        <v>2.7561319283369548E-5</v>
      </c>
      <c r="T40" s="307">
        <f t="shared" si="24"/>
        <v>2.4363227207494166E-3</v>
      </c>
      <c r="U40" s="274">
        <f t="shared" si="25"/>
        <v>88.396447778880074</v>
      </c>
      <c r="V40" s="264"/>
      <c r="W40" s="264"/>
    </row>
    <row r="41" spans="1:23" x14ac:dyDescent="0.2">
      <c r="A41" s="279" t="str">
        <f>by_src_allpol!C37</f>
        <v>Natural Gas Processing Facilities, Gas Sweeting: Amine Process</v>
      </c>
      <c r="B41" s="309">
        <f>IF(ISNA(VLOOKUP($A41,by_src_allpol!$C$23:$H$56,2,FALSE))=TRUE,0,VLOOKUP($A41,by_src_allpol!$C$23:$H$56,2,FALSE))</f>
        <v>2.4899999999999998</v>
      </c>
      <c r="C41" s="307">
        <v>0</v>
      </c>
      <c r="D41" s="307">
        <f t="shared" si="16"/>
        <v>2.4899999999999998</v>
      </c>
      <c r="E41" s="274" t="str">
        <f t="shared" si="17"/>
        <v>*</v>
      </c>
      <c r="F41" s="309">
        <f>IF(ISNA(VLOOKUP($A41,by_src_allpol!$C$23:$H$56,3,FALSE))=TRUE,0,VLOOKUP($A41,by_src_allpol!$C$23:$H$56,3,FALSE))</f>
        <v>7.7319999999999993</v>
      </c>
      <c r="G41" s="310">
        <v>0</v>
      </c>
      <c r="H41" s="307">
        <f t="shared" si="18"/>
        <v>7.7319999999999993</v>
      </c>
      <c r="I41" s="274" t="str">
        <f t="shared" si="19"/>
        <v>*</v>
      </c>
      <c r="J41" s="309">
        <f>IF(ISNA(VLOOKUP($A41,by_src_allpol!$C$23:$H$56,4,FALSE))=TRUE,0,VLOOKUP($A41,by_src_allpol!$C$23:$H$56,4,FALSE))</f>
        <v>1.9379999999999999</v>
      </c>
      <c r="K41" s="310">
        <v>0</v>
      </c>
      <c r="L41" s="307">
        <f t="shared" si="20"/>
        <v>1.9379999999999999</v>
      </c>
      <c r="M41" s="274" t="str">
        <f t="shared" si="21"/>
        <v>*</v>
      </c>
      <c r="N41" s="309">
        <f>IF(ISNA(VLOOKUP($A41,by_src_allpol!$C$23:$H$56,5,FALSE))=TRUE,0,VLOOKUP($A41,by_src_allpol!$C$23:$H$56,5,FALSE))</f>
        <v>0</v>
      </c>
      <c r="O41" s="310">
        <v>0</v>
      </c>
      <c r="P41" s="307">
        <f t="shared" si="22"/>
        <v>0</v>
      </c>
      <c r="Q41" s="274">
        <f t="shared" si="23"/>
        <v>0</v>
      </c>
      <c r="R41" s="309">
        <f>IF(ISNA(VLOOKUP($A41,by_src_allpol!$C$23:$H$56,6,FALSE))=TRUE,0,VLOOKUP($A41,by_src_allpol!$C$23:$H$56,6,FALSE))</f>
        <v>0</v>
      </c>
      <c r="S41" s="310">
        <v>0</v>
      </c>
      <c r="T41" s="307">
        <f t="shared" si="24"/>
        <v>0</v>
      </c>
      <c r="U41" s="274">
        <f t="shared" si="25"/>
        <v>0</v>
      </c>
      <c r="V41" s="264"/>
      <c r="W41" s="264"/>
    </row>
    <row r="42" spans="1:23" x14ac:dyDescent="0.2">
      <c r="A42" s="279" t="str">
        <f>by_src_allpol!C38</f>
        <v>Natural Gas Production, Flares</v>
      </c>
      <c r="B42" s="309">
        <f>IF(ISNA(VLOOKUP($A42,by_src_allpol!$C$23:$H$56,2,FALSE))=TRUE,0,VLOOKUP($A42,by_src_allpol!$C$23:$H$56,2,FALSE))</f>
        <v>3.3429996139457003</v>
      </c>
      <c r="C42" s="307">
        <v>1.21</v>
      </c>
      <c r="D42" s="307">
        <f t="shared" si="16"/>
        <v>2.1329996139457004</v>
      </c>
      <c r="E42" s="274">
        <f t="shared" si="17"/>
        <v>1.7628095983022318</v>
      </c>
      <c r="F42" s="309">
        <f>IF(ISNA(VLOOKUP($A42,by_src_allpol!$C$23:$H$56,3,FALSE))=TRUE,0,VLOOKUP($A42,by_src_allpol!$C$23:$H$56,3,FALSE))</f>
        <v>6.2</v>
      </c>
      <c r="G42" s="310">
        <v>3.3</v>
      </c>
      <c r="H42" s="307">
        <f t="shared" si="18"/>
        <v>2.9000000000000004</v>
      </c>
      <c r="I42" s="274">
        <f t="shared" si="19"/>
        <v>0.8787878787878789</v>
      </c>
      <c r="J42" s="309">
        <f>IF(ISNA(VLOOKUP($A42,by_src_allpol!$C$23:$H$56,4,FALSE))=TRUE,0,VLOOKUP($A42,by_src_allpol!$C$23:$H$56,4,FALSE))</f>
        <v>34.696000679360125</v>
      </c>
      <c r="K42" s="310">
        <v>42.94</v>
      </c>
      <c r="L42" s="307">
        <f t="shared" si="20"/>
        <v>-8.2439993206398725</v>
      </c>
      <c r="M42" s="274">
        <f t="shared" si="21"/>
        <v>-0.19198880579040226</v>
      </c>
      <c r="N42" s="309">
        <f>IF(ISNA(VLOOKUP($A42,by_src_allpol!$C$23:$H$56,5,FALSE))=TRUE,0,VLOOKUP($A42,by_src_allpol!$C$23:$H$56,5,FALSE))</f>
        <v>79.193875102966842</v>
      </c>
      <c r="O42" s="310">
        <v>87.02</v>
      </c>
      <c r="P42" s="307">
        <f t="shared" si="22"/>
        <v>-7.8261248970331536</v>
      </c>
      <c r="Q42" s="274">
        <f t="shared" si="23"/>
        <v>-8.9934783923617034E-2</v>
      </c>
      <c r="R42" s="309">
        <f>IF(ISNA(VLOOKUP($A42,by_src_allpol!$C$23:$H$56,6,FALSE))=TRUE,0,VLOOKUP($A42,by_src_allpol!$C$23:$H$56,6,FALSE))</f>
        <v>0.02</v>
      </c>
      <c r="S42" s="310">
        <v>0</v>
      </c>
      <c r="T42" s="307">
        <f t="shared" si="24"/>
        <v>0.02</v>
      </c>
      <c r="U42" s="274" t="str">
        <f t="shared" si="25"/>
        <v>*</v>
      </c>
      <c r="V42" s="264"/>
      <c r="W42" s="264"/>
    </row>
    <row r="43" spans="1:23" x14ac:dyDescent="0.2">
      <c r="A43" s="279" t="str">
        <f>by_src_allpol!C39</f>
        <v>Natural Gas Production, Flares Combusting Gases &gt;1000 BTU/scf</v>
      </c>
      <c r="B43" s="309">
        <f>IF(ISNA(VLOOKUP($A43,by_src_allpol!$C$23:$H$56,2,FALSE))=TRUE,0,VLOOKUP($A43,by_src_allpol!$C$23:$H$56,2,FALSE))</f>
        <v>0.8</v>
      </c>
      <c r="C43" s="307">
        <v>7.8</v>
      </c>
      <c r="D43" s="307">
        <f t="shared" si="16"/>
        <v>-7</v>
      </c>
      <c r="E43" s="274">
        <f t="shared" si="17"/>
        <v>-0.89743589743589747</v>
      </c>
      <c r="F43" s="309">
        <f>IF(ISNA(VLOOKUP($A43,by_src_allpol!$C$23:$H$56,3,FALSE))=TRUE,0,VLOOKUP($A43,by_src_allpol!$C$23:$H$56,3,FALSE))</f>
        <v>17.2</v>
      </c>
      <c r="G43" s="310">
        <v>33.4</v>
      </c>
      <c r="H43" s="307">
        <f t="shared" si="18"/>
        <v>-16.2</v>
      </c>
      <c r="I43" s="274">
        <f t="shared" si="19"/>
        <v>-0.48502994011976047</v>
      </c>
      <c r="J43" s="309">
        <f>IF(ISNA(VLOOKUP($A43,by_src_allpol!$C$23:$H$56,4,FALSE))=TRUE,0,VLOOKUP($A43,by_src_allpol!$C$23:$H$56,4,FALSE))</f>
        <v>3.9000000000000004</v>
      </c>
      <c r="K43" s="310">
        <v>2.1</v>
      </c>
      <c r="L43" s="307">
        <f t="shared" si="20"/>
        <v>1.8000000000000003</v>
      </c>
      <c r="M43" s="274">
        <f t="shared" si="21"/>
        <v>0.85714285714285721</v>
      </c>
      <c r="N43" s="309">
        <f>IF(ISNA(VLOOKUP($A43,by_src_allpol!$C$23:$H$56,5,FALSE))=TRUE,0,VLOOKUP($A43,by_src_allpol!$C$23:$H$56,5,FALSE))</f>
        <v>0</v>
      </c>
      <c r="O43" s="310">
        <v>0</v>
      </c>
      <c r="P43" s="307">
        <f t="shared" si="22"/>
        <v>0</v>
      </c>
      <c r="Q43" s="274">
        <f t="shared" si="23"/>
        <v>0</v>
      </c>
      <c r="R43" s="309">
        <f>IF(ISNA(VLOOKUP($A43,by_src_allpol!$C$23:$H$56,6,FALSE))=TRUE,0,VLOOKUP($A43,by_src_allpol!$C$23:$H$56,6,FALSE))</f>
        <v>0</v>
      </c>
      <c r="S43" s="310">
        <v>0</v>
      </c>
      <c r="T43" s="307">
        <f t="shared" si="24"/>
        <v>0</v>
      </c>
      <c r="U43" s="274">
        <f t="shared" si="25"/>
        <v>0</v>
      </c>
      <c r="V43" s="264"/>
      <c r="W43" s="264"/>
    </row>
    <row r="44" spans="1:23" x14ac:dyDescent="0.2">
      <c r="A44" s="279" t="str">
        <f>by_src_allpol!C40</f>
        <v>Natural Gas Production, Incinerators Burning Waste Gas or Augmented Waste Gas</v>
      </c>
      <c r="B44" s="309">
        <f>IF(ISNA(VLOOKUP($A44,by_src_allpol!$C$23:$H$56,2,FALSE))=TRUE,0,VLOOKUP($A44,by_src_allpol!$C$23:$H$56,2,FALSE))</f>
        <v>102.9</v>
      </c>
      <c r="C44" s="307">
        <v>0</v>
      </c>
      <c r="D44" s="307">
        <f t="shared" si="16"/>
        <v>102.9</v>
      </c>
      <c r="E44" s="274" t="str">
        <f t="shared" si="17"/>
        <v>*</v>
      </c>
      <c r="F44" s="309">
        <f>IF(ISNA(VLOOKUP($A44,by_src_allpol!$C$23:$H$56,3,FALSE))=TRUE,0,VLOOKUP($A44,by_src_allpol!$C$23:$H$56,3,FALSE))</f>
        <v>0</v>
      </c>
      <c r="G44" s="310">
        <v>0</v>
      </c>
      <c r="H44" s="307">
        <f t="shared" si="18"/>
        <v>0</v>
      </c>
      <c r="I44" s="274">
        <f t="shared" si="19"/>
        <v>0</v>
      </c>
      <c r="J44" s="309">
        <f>IF(ISNA(VLOOKUP($A44,by_src_allpol!$C$23:$H$56,4,FALSE))=TRUE,0,VLOOKUP($A44,by_src_allpol!$C$23:$H$56,4,FALSE))</f>
        <v>2321.4</v>
      </c>
      <c r="K44" s="310">
        <v>0</v>
      </c>
      <c r="L44" s="307">
        <f t="shared" si="20"/>
        <v>2321.4</v>
      </c>
      <c r="M44" s="274" t="str">
        <f t="shared" si="21"/>
        <v>*</v>
      </c>
      <c r="N44" s="309">
        <f>IF(ISNA(VLOOKUP($A44,by_src_allpol!$C$23:$H$56,5,FALSE))=TRUE,0,VLOOKUP($A44,by_src_allpol!$C$23:$H$56,5,FALSE))</f>
        <v>2347.6999999999998</v>
      </c>
      <c r="O44" s="310">
        <v>0</v>
      </c>
      <c r="P44" s="307">
        <f t="shared" si="22"/>
        <v>2347.6999999999998</v>
      </c>
      <c r="Q44" s="274" t="str">
        <f t="shared" si="23"/>
        <v>*</v>
      </c>
      <c r="R44" s="309">
        <f>IF(ISNA(VLOOKUP($A44,by_src_allpol!$C$23:$H$56,6,FALSE))=TRUE,0,VLOOKUP($A44,by_src_allpol!$C$23:$H$56,6,FALSE))</f>
        <v>6.1</v>
      </c>
      <c r="S44" s="310">
        <v>0</v>
      </c>
      <c r="T44" s="307">
        <f t="shared" si="24"/>
        <v>6.1</v>
      </c>
      <c r="U44" s="274" t="str">
        <f t="shared" si="25"/>
        <v>*</v>
      </c>
      <c r="V44" s="264"/>
      <c r="W44" s="264"/>
    </row>
    <row r="45" spans="1:23" x14ac:dyDescent="0.2">
      <c r="A45" s="279" t="str">
        <f>by_src_allpol!C41</f>
        <v>Natural Gas Production, Other Not Classified</v>
      </c>
      <c r="B45" s="309">
        <f>IF(ISNA(VLOOKUP($A45,by_src_allpol!$C$23:$H$56,2,FALSE))=TRUE,0,VLOOKUP($A45,by_src_allpol!$C$23:$H$56,2,FALSE))</f>
        <v>2.2999999999999998</v>
      </c>
      <c r="C45" s="307">
        <v>0</v>
      </c>
      <c r="D45" s="307">
        <f t="shared" si="16"/>
        <v>2.2999999999999998</v>
      </c>
      <c r="E45" s="274" t="str">
        <f t="shared" si="17"/>
        <v>*</v>
      </c>
      <c r="F45" s="309">
        <f>IF(ISNA(VLOOKUP($A45,by_src_allpol!$C$23:$H$56,3,FALSE))=TRUE,0,VLOOKUP($A45,by_src_allpol!$C$23:$H$56,3,FALSE))</f>
        <v>19.7</v>
      </c>
      <c r="G45" s="310">
        <v>3.0979999999999999</v>
      </c>
      <c r="H45" s="307">
        <f t="shared" si="18"/>
        <v>16.602</v>
      </c>
      <c r="I45" s="274">
        <f t="shared" si="19"/>
        <v>5.3589412524209168</v>
      </c>
      <c r="J45" s="309">
        <f>IF(ISNA(VLOOKUP($A45,by_src_allpol!$C$23:$H$56,4,FALSE))=TRUE,0,VLOOKUP($A45,by_src_allpol!$C$23:$H$56,4,FALSE))</f>
        <v>1.8</v>
      </c>
      <c r="K45" s="310">
        <v>0</v>
      </c>
      <c r="L45" s="307">
        <f t="shared" si="20"/>
        <v>1.8</v>
      </c>
      <c r="M45" s="274" t="str">
        <f t="shared" si="21"/>
        <v>*</v>
      </c>
      <c r="N45" s="309">
        <f>IF(ISNA(VLOOKUP($A45,by_src_allpol!$C$23:$H$56,5,FALSE))=TRUE,0,VLOOKUP($A45,by_src_allpol!$C$23:$H$56,5,FALSE))</f>
        <v>54.550000000000004</v>
      </c>
      <c r="O45" s="310">
        <v>0</v>
      </c>
      <c r="P45" s="307">
        <f t="shared" si="22"/>
        <v>54.550000000000004</v>
      </c>
      <c r="Q45" s="274" t="str">
        <f t="shared" si="23"/>
        <v>*</v>
      </c>
      <c r="R45" s="309">
        <f>IF(ISNA(VLOOKUP($A45,by_src_allpol!$C$23:$H$56,6,FALSE))=TRUE,0,VLOOKUP($A45,by_src_allpol!$C$23:$H$56,6,FALSE))</f>
        <v>0</v>
      </c>
      <c r="S45" s="310">
        <v>0</v>
      </c>
      <c r="T45" s="307">
        <f t="shared" si="24"/>
        <v>0</v>
      </c>
      <c r="U45" s="274">
        <f t="shared" si="25"/>
        <v>0</v>
      </c>
      <c r="V45" s="264"/>
      <c r="W45" s="264"/>
    </row>
    <row r="46" spans="1:23" x14ac:dyDescent="0.2">
      <c r="A46" s="279" t="str">
        <f>by_src_allpol!C42</f>
        <v>Oil Tank</v>
      </c>
      <c r="B46" s="309">
        <f>IF(ISNA(VLOOKUP($A46,by_src_allpol!$C$23:$H$56,2,FALSE))=TRUE,0,VLOOKUP($A46,by_src_allpol!$C$23:$H$56,2,FALSE))</f>
        <v>0</v>
      </c>
      <c r="C46" s="307">
        <v>0</v>
      </c>
      <c r="D46" s="307">
        <f t="shared" si="16"/>
        <v>0</v>
      </c>
      <c r="E46" s="274">
        <f t="shared" si="17"/>
        <v>0</v>
      </c>
      <c r="F46" s="309">
        <f>IF(ISNA(VLOOKUP($A46,by_src_allpol!$C$23:$H$56,3,FALSE))=TRUE,0,VLOOKUP($A46,by_src_allpol!$C$23:$H$56,3,FALSE))</f>
        <v>457.52839999999998</v>
      </c>
      <c r="G46" s="310">
        <v>448.68459999999999</v>
      </c>
      <c r="H46" s="307">
        <f t="shared" si="18"/>
        <v>8.8437999999999874</v>
      </c>
      <c r="I46" s="274">
        <f t="shared" si="19"/>
        <v>1.9710504884723003E-2</v>
      </c>
      <c r="J46" s="309">
        <f>IF(ISNA(VLOOKUP($A46,by_src_allpol!$C$23:$H$56,4,FALSE))=TRUE,0,VLOOKUP($A46,by_src_allpol!$C$23:$H$56,4,FALSE))</f>
        <v>0</v>
      </c>
      <c r="K46" s="310">
        <v>0</v>
      </c>
      <c r="L46" s="307">
        <f t="shared" si="20"/>
        <v>0</v>
      </c>
      <c r="M46" s="274">
        <f t="shared" si="21"/>
        <v>0</v>
      </c>
      <c r="N46" s="309">
        <f>IF(ISNA(VLOOKUP($A46,by_src_allpol!$C$23:$H$56,5,FALSE))=TRUE,0,VLOOKUP($A46,by_src_allpol!$C$23:$H$56,5,FALSE))</f>
        <v>0</v>
      </c>
      <c r="O46" s="310">
        <v>0</v>
      </c>
      <c r="P46" s="307">
        <f t="shared" si="22"/>
        <v>0</v>
      </c>
      <c r="Q46" s="274">
        <f t="shared" si="23"/>
        <v>0</v>
      </c>
      <c r="R46" s="309">
        <f>IF(ISNA(VLOOKUP($A46,by_src_allpol!$C$23:$H$56,6,FALSE))=TRUE,0,VLOOKUP($A46,by_src_allpol!$C$23:$H$56,6,FALSE))</f>
        <v>0</v>
      </c>
      <c r="S46" s="310">
        <v>0</v>
      </c>
      <c r="T46" s="307">
        <f t="shared" si="24"/>
        <v>0</v>
      </c>
      <c r="U46" s="274">
        <f t="shared" si="25"/>
        <v>0</v>
      </c>
      <c r="V46" s="264"/>
      <c r="W46" s="264"/>
    </row>
    <row r="47" spans="1:23" x14ac:dyDescent="0.2">
      <c r="A47" s="279" t="str">
        <f>by_src_allpol!C43</f>
        <v>Oil Well Truck Loading</v>
      </c>
      <c r="B47" s="309">
        <f>IF(ISNA(VLOOKUP($A47,by_src_allpol!$C$23:$H$56,2,FALSE))=TRUE,0,VLOOKUP($A47,by_src_allpol!$C$23:$H$56,2,FALSE))</f>
        <v>0</v>
      </c>
      <c r="C47" s="307">
        <v>0</v>
      </c>
      <c r="D47" s="307">
        <f t="shared" si="16"/>
        <v>0</v>
      </c>
      <c r="E47" s="274">
        <f t="shared" si="17"/>
        <v>0</v>
      </c>
      <c r="F47" s="309">
        <f>IF(ISNA(VLOOKUP($A47,by_src_allpol!$C$23:$H$56,3,FALSE))=TRUE,0,VLOOKUP($A47,by_src_allpol!$C$23:$H$56,3,FALSE))</f>
        <v>136.33874107585092</v>
      </c>
      <c r="G47" s="310">
        <v>133.60729006279851</v>
      </c>
      <c r="H47" s="307">
        <f t="shared" si="18"/>
        <v>2.731451013052407</v>
      </c>
      <c r="I47" s="274">
        <f t="shared" si="19"/>
        <v>2.0443877065155366E-2</v>
      </c>
      <c r="J47" s="309">
        <f>IF(ISNA(VLOOKUP($A47,by_src_allpol!$C$23:$H$56,4,FALSE))=TRUE,0,VLOOKUP($A47,by_src_allpol!$C$23:$H$56,4,FALSE))</f>
        <v>0</v>
      </c>
      <c r="K47" s="310">
        <v>0</v>
      </c>
      <c r="L47" s="307">
        <f t="shared" si="20"/>
        <v>0</v>
      </c>
      <c r="M47" s="274">
        <f t="shared" si="21"/>
        <v>0</v>
      </c>
      <c r="N47" s="309">
        <f>IF(ISNA(VLOOKUP($A47,by_src_allpol!$C$23:$H$56,5,FALSE))=TRUE,0,VLOOKUP($A47,by_src_allpol!$C$23:$H$56,5,FALSE))</f>
        <v>0</v>
      </c>
      <c r="O47" s="310">
        <v>0</v>
      </c>
      <c r="P47" s="307">
        <f t="shared" si="22"/>
        <v>0</v>
      </c>
      <c r="Q47" s="274">
        <f t="shared" si="23"/>
        <v>0</v>
      </c>
      <c r="R47" s="309">
        <f>IF(ISNA(VLOOKUP($A47,by_src_allpol!$C$23:$H$56,6,FALSE))=TRUE,0,VLOOKUP($A47,by_src_allpol!$C$23:$H$56,6,FALSE))</f>
        <v>0</v>
      </c>
      <c r="S47" s="310">
        <v>0</v>
      </c>
      <c r="T47" s="307">
        <f t="shared" si="24"/>
        <v>0</v>
      </c>
      <c r="U47" s="274">
        <f t="shared" si="25"/>
        <v>0</v>
      </c>
      <c r="V47" s="264"/>
      <c r="W47" s="264"/>
    </row>
    <row r="48" spans="1:23" x14ac:dyDescent="0.2">
      <c r="A48" s="279" t="str">
        <f>by_src_allpol!C44</f>
        <v>Pneumatic devices</v>
      </c>
      <c r="B48" s="309">
        <f>IF(ISNA(VLOOKUP($A48,by_src_allpol!$C$23:$H$56,2,FALSE))=TRUE,0,VLOOKUP($A48,by_src_allpol!$C$23:$H$56,2,FALSE))</f>
        <v>0</v>
      </c>
      <c r="C48" s="307">
        <v>0</v>
      </c>
      <c r="D48" s="307">
        <f t="shared" si="16"/>
        <v>0</v>
      </c>
      <c r="E48" s="274">
        <f t="shared" si="17"/>
        <v>0</v>
      </c>
      <c r="F48" s="309">
        <f>IF(ISNA(VLOOKUP($A48,by_src_allpol!$C$23:$H$56,3,FALSE))=TRUE,0,VLOOKUP($A48,by_src_allpol!$C$23:$H$56,3,FALSE))</f>
        <v>5507.4253229734486</v>
      </c>
      <c r="G48" s="310">
        <v>6350.8288197599204</v>
      </c>
      <c r="H48" s="307">
        <f t="shared" si="18"/>
        <v>-843.40349678647181</v>
      </c>
      <c r="I48" s="274">
        <f t="shared" si="19"/>
        <v>-0.13280211460940541</v>
      </c>
      <c r="J48" s="309">
        <f>IF(ISNA(VLOOKUP($A48,by_src_allpol!$C$23:$H$56,4,FALSE))=TRUE,0,VLOOKUP($A48,by_src_allpol!$C$23:$H$56,4,FALSE))</f>
        <v>0</v>
      </c>
      <c r="K48" s="310">
        <v>0</v>
      </c>
      <c r="L48" s="307">
        <f t="shared" si="20"/>
        <v>0</v>
      </c>
      <c r="M48" s="274">
        <f t="shared" si="21"/>
        <v>0</v>
      </c>
      <c r="N48" s="309">
        <f>IF(ISNA(VLOOKUP($A48,by_src_allpol!$C$23:$H$56,5,FALSE))=TRUE,0,VLOOKUP($A48,by_src_allpol!$C$23:$H$56,5,FALSE))</f>
        <v>0</v>
      </c>
      <c r="O48" s="310">
        <v>0</v>
      </c>
      <c r="P48" s="307">
        <f t="shared" si="22"/>
        <v>0</v>
      </c>
      <c r="Q48" s="274">
        <f t="shared" si="23"/>
        <v>0</v>
      </c>
      <c r="R48" s="309">
        <f>IF(ISNA(VLOOKUP($A48,by_src_allpol!$C$23:$H$56,6,FALSE))=TRUE,0,VLOOKUP($A48,by_src_allpol!$C$23:$H$56,6,FALSE))</f>
        <v>0</v>
      </c>
      <c r="S48" s="310">
        <v>0</v>
      </c>
      <c r="T48" s="307">
        <f t="shared" si="24"/>
        <v>0</v>
      </c>
      <c r="U48" s="274">
        <f t="shared" si="25"/>
        <v>0</v>
      </c>
      <c r="V48" s="264"/>
      <c r="W48" s="264"/>
    </row>
    <row r="49" spans="1:23" x14ac:dyDescent="0.2">
      <c r="A49" s="279" t="str">
        <f>by_src_allpol!C45</f>
        <v>Pneumatic pumps</v>
      </c>
      <c r="B49" s="309">
        <f>IF(ISNA(VLOOKUP($A49,by_src_allpol!$C$23:$H$56,2,FALSE))=TRUE,0,VLOOKUP($A49,by_src_allpol!$C$23:$H$56,2,FALSE))</f>
        <v>0</v>
      </c>
      <c r="C49" s="307">
        <v>0</v>
      </c>
      <c r="D49" s="307">
        <f t="shared" si="16"/>
        <v>0</v>
      </c>
      <c r="E49" s="274">
        <f t="shared" si="17"/>
        <v>0</v>
      </c>
      <c r="F49" s="309">
        <f>IF(ISNA(VLOOKUP($A49,by_src_allpol!$C$23:$H$56,3,FALSE))=TRUE,0,VLOOKUP($A49,by_src_allpol!$C$23:$H$56,3,FALSE))</f>
        <v>332.59689529056993</v>
      </c>
      <c r="G49" s="310">
        <v>32.356697792061027</v>
      </c>
      <c r="H49" s="307">
        <f t="shared" si="18"/>
        <v>300.24019749850891</v>
      </c>
      <c r="I49" s="274">
        <f t="shared" si="19"/>
        <v>9.2790741325950528</v>
      </c>
      <c r="J49" s="309">
        <f>IF(ISNA(VLOOKUP($A49,by_src_allpol!$C$23:$H$56,4,FALSE))=TRUE,0,VLOOKUP($A49,by_src_allpol!$C$23:$H$56,4,FALSE))</f>
        <v>0</v>
      </c>
      <c r="K49" s="310">
        <v>0</v>
      </c>
      <c r="L49" s="307">
        <f t="shared" si="20"/>
        <v>0</v>
      </c>
      <c r="M49" s="274">
        <f t="shared" si="21"/>
        <v>0</v>
      </c>
      <c r="N49" s="309">
        <f>IF(ISNA(VLOOKUP($A49,by_src_allpol!$C$23:$H$56,5,FALSE))=TRUE,0,VLOOKUP($A49,by_src_allpol!$C$23:$H$56,5,FALSE))</f>
        <v>0</v>
      </c>
      <c r="O49" s="310">
        <v>0</v>
      </c>
      <c r="P49" s="307">
        <f t="shared" si="22"/>
        <v>0</v>
      </c>
      <c r="Q49" s="274">
        <f t="shared" si="23"/>
        <v>0</v>
      </c>
      <c r="R49" s="309">
        <f>IF(ISNA(VLOOKUP($A49,by_src_allpol!$C$23:$H$56,6,FALSE))=TRUE,0,VLOOKUP($A49,by_src_allpol!$C$23:$H$56,6,FALSE))</f>
        <v>0</v>
      </c>
      <c r="S49" s="310">
        <v>0</v>
      </c>
      <c r="T49" s="307">
        <f t="shared" si="24"/>
        <v>0</v>
      </c>
      <c r="U49" s="274">
        <f t="shared" si="25"/>
        <v>0</v>
      </c>
      <c r="V49" s="264"/>
      <c r="W49" s="264"/>
    </row>
    <row r="50" spans="1:23" x14ac:dyDescent="0.2">
      <c r="A50" s="279" t="str">
        <f>by_src_allpol!C46</f>
        <v>Venting - blowdowns</v>
      </c>
      <c r="B50" s="309">
        <f>IF(ISNA(VLOOKUP($A50,by_src_allpol!$C$23:$H$56,2,FALSE))=TRUE,0,VLOOKUP($A50,by_src_allpol!$C$23:$H$56,2,FALSE))</f>
        <v>0</v>
      </c>
      <c r="C50" s="307">
        <v>0</v>
      </c>
      <c r="D50" s="307">
        <f t="shared" si="16"/>
        <v>0</v>
      </c>
      <c r="E50" s="274">
        <f t="shared" si="17"/>
        <v>0</v>
      </c>
      <c r="F50" s="309">
        <f>IF(ISNA(VLOOKUP($A50,by_src_allpol!$C$23:$H$56,3,FALSE))=TRUE,0,VLOOKUP($A50,by_src_allpol!$C$23:$H$56,3,FALSE))</f>
        <v>2336.781488020732</v>
      </c>
      <c r="G50" s="310">
        <v>2017.6888078138088</v>
      </c>
      <c r="H50" s="307">
        <f t="shared" si="18"/>
        <v>319.09268020692321</v>
      </c>
      <c r="I50" s="274">
        <f t="shared" si="19"/>
        <v>0.15814761868687974</v>
      </c>
      <c r="J50" s="309">
        <f>IF(ISNA(VLOOKUP($A50,by_src_allpol!$C$23:$H$56,4,FALSE))=TRUE,0,VLOOKUP($A50,by_src_allpol!$C$23:$H$56,4,FALSE))</f>
        <v>0</v>
      </c>
      <c r="K50" s="310">
        <v>0</v>
      </c>
      <c r="L50" s="307">
        <f t="shared" si="20"/>
        <v>0</v>
      </c>
      <c r="M50" s="274">
        <f t="shared" si="21"/>
        <v>0</v>
      </c>
      <c r="N50" s="309">
        <f>IF(ISNA(VLOOKUP($A50,by_src_allpol!$C$23:$H$56,5,FALSE))=TRUE,0,VLOOKUP($A50,by_src_allpol!$C$23:$H$56,5,FALSE))</f>
        <v>0</v>
      </c>
      <c r="O50" s="310">
        <v>0</v>
      </c>
      <c r="P50" s="307">
        <f t="shared" si="22"/>
        <v>0</v>
      </c>
      <c r="Q50" s="274">
        <f t="shared" si="23"/>
        <v>0</v>
      </c>
      <c r="R50" s="309">
        <f>IF(ISNA(VLOOKUP($A50,by_src_allpol!$C$23:$H$56,6,FALSE))=TRUE,0,VLOOKUP($A50,by_src_allpol!$C$23:$H$56,6,FALSE))</f>
        <v>0</v>
      </c>
      <c r="S50" s="310">
        <v>0</v>
      </c>
      <c r="T50" s="307">
        <f t="shared" si="24"/>
        <v>0</v>
      </c>
      <c r="U50" s="274">
        <f t="shared" si="25"/>
        <v>0</v>
      </c>
      <c r="V50" s="264"/>
      <c r="W50" s="264"/>
    </row>
    <row r="51" spans="1:23" x14ac:dyDescent="0.2">
      <c r="A51" s="279" t="str">
        <f>by_src_allpol!C47</f>
        <v>Venting - Compressor Shutdown</v>
      </c>
      <c r="B51" s="309">
        <f>IF(ISNA(VLOOKUP($A51,by_src_allpol!$C$23:$H$56,2,FALSE))=TRUE,0,VLOOKUP($A51,by_src_allpol!$C$23:$H$56,2,FALSE))</f>
        <v>0</v>
      </c>
      <c r="C51" s="307">
        <v>0</v>
      </c>
      <c r="D51" s="307">
        <f t="shared" si="16"/>
        <v>0</v>
      </c>
      <c r="E51" s="274">
        <f t="shared" si="17"/>
        <v>0</v>
      </c>
      <c r="F51" s="309">
        <f>IF(ISNA(VLOOKUP($A51,by_src_allpol!$C$23:$H$56,3,FALSE))=TRUE,0,VLOOKUP($A51,by_src_allpol!$C$23:$H$56,3,FALSE))</f>
        <v>0.77678483030208534</v>
      </c>
      <c r="G51" s="310">
        <v>0.54355555924843912</v>
      </c>
      <c r="H51" s="307">
        <f t="shared" si="18"/>
        <v>0.23322927105364621</v>
      </c>
      <c r="I51" s="274">
        <f t="shared" si="19"/>
        <v>0.42908083099384831</v>
      </c>
      <c r="J51" s="309">
        <f>IF(ISNA(VLOOKUP($A51,by_src_allpol!$C$23:$H$56,4,FALSE))=TRUE,0,VLOOKUP($A51,by_src_allpol!$C$23:$H$56,4,FALSE))</f>
        <v>0</v>
      </c>
      <c r="K51" s="310">
        <v>0</v>
      </c>
      <c r="L51" s="307">
        <f t="shared" si="20"/>
        <v>0</v>
      </c>
      <c r="M51" s="274">
        <f t="shared" si="21"/>
        <v>0</v>
      </c>
      <c r="N51" s="309">
        <f>IF(ISNA(VLOOKUP($A51,by_src_allpol!$C$23:$H$56,5,FALSE))=TRUE,0,VLOOKUP($A51,by_src_allpol!$C$23:$H$56,5,FALSE))</f>
        <v>0</v>
      </c>
      <c r="O51" s="310">
        <v>0</v>
      </c>
      <c r="P51" s="307">
        <f t="shared" si="22"/>
        <v>0</v>
      </c>
      <c r="Q51" s="274">
        <f t="shared" si="23"/>
        <v>0</v>
      </c>
      <c r="R51" s="309">
        <f>IF(ISNA(VLOOKUP($A51,by_src_allpol!$C$23:$H$56,6,FALSE))=TRUE,0,VLOOKUP($A51,by_src_allpol!$C$23:$H$56,6,FALSE))</f>
        <v>0</v>
      </c>
      <c r="S51" s="310">
        <v>0</v>
      </c>
      <c r="T51" s="307">
        <f t="shared" si="24"/>
        <v>0</v>
      </c>
      <c r="U51" s="274">
        <f t="shared" si="25"/>
        <v>0</v>
      </c>
      <c r="V51" s="264"/>
      <c r="W51" s="264"/>
    </row>
    <row r="52" spans="1:23" x14ac:dyDescent="0.2">
      <c r="A52" s="279" t="str">
        <f>by_src_allpol!C48</f>
        <v xml:space="preserve">Venting - Compressor Startup </v>
      </c>
      <c r="B52" s="309">
        <f>IF(ISNA(VLOOKUP($A52,by_src_allpol!$C$23:$H$56,2,FALSE))=TRUE,0,VLOOKUP($A52,by_src_allpol!$C$23:$H$56,2,FALSE))</f>
        <v>0</v>
      </c>
      <c r="C52" s="307">
        <v>0</v>
      </c>
      <c r="D52" s="307">
        <f t="shared" si="16"/>
        <v>0</v>
      </c>
      <c r="E52" s="274">
        <f t="shared" si="17"/>
        <v>0</v>
      </c>
      <c r="F52" s="309">
        <f>IF(ISNA(VLOOKUP($A52,by_src_allpol!$C$23:$H$56,3,FALSE))=TRUE,0,VLOOKUP($A52,by_src_allpol!$C$23:$H$56,3,FALSE))</f>
        <v>1.1510093262384975</v>
      </c>
      <c r="G52" s="310">
        <v>1.1459983648781498</v>
      </c>
      <c r="H52" s="307">
        <f t="shared" si="18"/>
        <v>5.0109613603477321E-3</v>
      </c>
      <c r="I52" s="274">
        <f t="shared" si="19"/>
        <v>4.3725728708875877E-3</v>
      </c>
      <c r="J52" s="309">
        <f>IF(ISNA(VLOOKUP($A52,by_src_allpol!$C$23:$H$56,4,FALSE))=TRUE,0,VLOOKUP($A52,by_src_allpol!$C$23:$H$56,4,FALSE))</f>
        <v>0</v>
      </c>
      <c r="K52" s="310">
        <v>0</v>
      </c>
      <c r="L52" s="307">
        <f t="shared" si="20"/>
        <v>0</v>
      </c>
      <c r="M52" s="274">
        <f t="shared" si="21"/>
        <v>0</v>
      </c>
      <c r="N52" s="309">
        <f>IF(ISNA(VLOOKUP($A52,by_src_allpol!$C$23:$H$56,5,FALSE))=TRUE,0,VLOOKUP($A52,by_src_allpol!$C$23:$H$56,5,FALSE))</f>
        <v>0</v>
      </c>
      <c r="O52" s="310">
        <v>0</v>
      </c>
      <c r="P52" s="307">
        <f t="shared" si="22"/>
        <v>0</v>
      </c>
      <c r="Q52" s="274">
        <f t="shared" si="23"/>
        <v>0</v>
      </c>
      <c r="R52" s="309">
        <f>IF(ISNA(VLOOKUP($A52,by_src_allpol!$C$23:$H$56,6,FALSE))=TRUE,0,VLOOKUP($A52,by_src_allpol!$C$23:$H$56,6,FALSE))</f>
        <v>0</v>
      </c>
      <c r="S52" s="310">
        <v>0</v>
      </c>
      <c r="T52" s="307">
        <f t="shared" si="24"/>
        <v>0</v>
      </c>
      <c r="U52" s="274">
        <f t="shared" si="25"/>
        <v>0</v>
      </c>
      <c r="V52" s="264"/>
      <c r="W52" s="264"/>
    </row>
    <row r="53" spans="1:23" x14ac:dyDescent="0.2">
      <c r="A53" s="279" t="str">
        <f>by_src_allpol!C49</f>
        <v>Venting - initial completions</v>
      </c>
      <c r="B53" s="309">
        <f>IF(ISNA(VLOOKUP($A53,by_src_allpol!$C$23:$H$56,2,FALSE))=TRUE,0,VLOOKUP($A53,by_src_allpol!$C$23:$H$56,2,FALSE))</f>
        <v>0</v>
      </c>
      <c r="C53" s="307">
        <v>0</v>
      </c>
      <c r="D53" s="307">
        <f t="shared" si="16"/>
        <v>0</v>
      </c>
      <c r="E53" s="274">
        <f t="shared" si="17"/>
        <v>0</v>
      </c>
      <c r="F53" s="309">
        <f>IF(ISNA(VLOOKUP($A53,by_src_allpol!$C$23:$H$56,3,FALSE))=TRUE,0,VLOOKUP($A53,by_src_allpol!$C$23:$H$56,3,FALSE))</f>
        <v>3.0004269958993426</v>
      </c>
      <c r="G53" s="310">
        <v>75.2516352385028</v>
      </c>
      <c r="H53" s="307">
        <f t="shared" si="18"/>
        <v>-72.251208242603454</v>
      </c>
      <c r="I53" s="274">
        <f t="shared" si="19"/>
        <v>-0.96012808244777958</v>
      </c>
      <c r="J53" s="309">
        <f>IF(ISNA(VLOOKUP($A53,by_src_allpol!$C$23:$H$56,4,FALSE))=TRUE,0,VLOOKUP($A53,by_src_allpol!$C$23:$H$56,4,FALSE))</f>
        <v>0</v>
      </c>
      <c r="K53" s="310">
        <v>0</v>
      </c>
      <c r="L53" s="307">
        <f t="shared" si="20"/>
        <v>0</v>
      </c>
      <c r="M53" s="274">
        <f t="shared" si="21"/>
        <v>0</v>
      </c>
      <c r="N53" s="309">
        <f>IF(ISNA(VLOOKUP($A53,by_src_allpol!$C$23:$H$56,5,FALSE))=TRUE,0,VLOOKUP($A53,by_src_allpol!$C$23:$H$56,5,FALSE))</f>
        <v>0</v>
      </c>
      <c r="O53" s="310">
        <v>0</v>
      </c>
      <c r="P53" s="307">
        <f t="shared" si="22"/>
        <v>0</v>
      </c>
      <c r="Q53" s="274">
        <f t="shared" si="23"/>
        <v>0</v>
      </c>
      <c r="R53" s="309">
        <f>IF(ISNA(VLOOKUP($A53,by_src_allpol!$C$23:$H$56,6,FALSE))=TRUE,0,VLOOKUP($A53,by_src_allpol!$C$23:$H$56,6,FALSE))</f>
        <v>0</v>
      </c>
      <c r="S53" s="310">
        <v>0</v>
      </c>
      <c r="T53" s="307">
        <f t="shared" si="24"/>
        <v>0</v>
      </c>
      <c r="U53" s="274">
        <f t="shared" si="25"/>
        <v>0</v>
      </c>
      <c r="V53" s="264"/>
      <c r="W53" s="264"/>
    </row>
    <row r="54" spans="1:23" x14ac:dyDescent="0.2">
      <c r="A54" s="279" t="str">
        <f>by_src_allpol!C50</f>
        <v>Venting - recompletions</v>
      </c>
      <c r="B54" s="309">
        <f>IF(ISNA(VLOOKUP($A54,by_src_allpol!$C$23:$H$56,2,FALSE))=TRUE,0,VLOOKUP($A54,by_src_allpol!$C$23:$H$56,2,FALSE))</f>
        <v>0</v>
      </c>
      <c r="C54" s="307">
        <v>0</v>
      </c>
      <c r="D54" s="307">
        <f t="shared" si="16"/>
        <v>0</v>
      </c>
      <c r="E54" s="274">
        <f t="shared" si="17"/>
        <v>0</v>
      </c>
      <c r="F54" s="309">
        <f>IF(ISNA(VLOOKUP($A54,by_src_allpol!$C$23:$H$56,3,FALSE))=TRUE,0,VLOOKUP($A54,by_src_allpol!$C$23:$H$56,3,FALSE))</f>
        <v>0.10253604259433804</v>
      </c>
      <c r="G54" s="310">
        <v>3.8956596684152175E-2</v>
      </c>
      <c r="H54" s="307">
        <f t="shared" si="18"/>
        <v>6.3579445910185869E-2</v>
      </c>
      <c r="I54" s="274">
        <f t="shared" si="19"/>
        <v>1.6320585297958137</v>
      </c>
      <c r="J54" s="309">
        <f>IF(ISNA(VLOOKUP($A54,by_src_allpol!$C$23:$H$56,4,FALSE))=TRUE,0,VLOOKUP($A54,by_src_allpol!$C$23:$H$56,4,FALSE))</f>
        <v>0</v>
      </c>
      <c r="K54" s="310">
        <v>0</v>
      </c>
      <c r="L54" s="307">
        <f t="shared" si="20"/>
        <v>0</v>
      </c>
      <c r="M54" s="274">
        <f t="shared" si="21"/>
        <v>0</v>
      </c>
      <c r="N54" s="309">
        <f>IF(ISNA(VLOOKUP($A54,by_src_allpol!$C$23:$H$56,5,FALSE))=TRUE,0,VLOOKUP($A54,by_src_allpol!$C$23:$H$56,5,FALSE))</f>
        <v>0</v>
      </c>
      <c r="O54" s="310">
        <v>0</v>
      </c>
      <c r="P54" s="307">
        <f t="shared" si="22"/>
        <v>0</v>
      </c>
      <c r="Q54" s="274">
        <f t="shared" si="23"/>
        <v>0</v>
      </c>
      <c r="R54" s="309">
        <f>IF(ISNA(VLOOKUP($A54,by_src_allpol!$C$23:$H$56,6,FALSE))=TRUE,0,VLOOKUP($A54,by_src_allpol!$C$23:$H$56,6,FALSE))</f>
        <v>0</v>
      </c>
      <c r="S54" s="310">
        <v>0</v>
      </c>
      <c r="T54" s="307">
        <f t="shared" si="24"/>
        <v>0</v>
      </c>
      <c r="U54" s="274">
        <f t="shared" si="25"/>
        <v>0</v>
      </c>
      <c r="V54" s="264"/>
      <c r="W54" s="264"/>
    </row>
    <row r="55" spans="1:23" x14ac:dyDescent="0.2">
      <c r="A55" s="279" t="str">
        <f>by_src_allpol!C51</f>
        <v>Workover rigs</v>
      </c>
      <c r="B55" s="309">
        <f>IF(ISNA(VLOOKUP($A55,by_src_allpol!$C$23:$H$56,2,FALSE))=TRUE,0,VLOOKUP($A55,by_src_allpol!$C$23:$H$56,2,FALSE))</f>
        <v>62.375752718914484</v>
      </c>
      <c r="C55" s="307">
        <v>61.837579845071303</v>
      </c>
      <c r="D55" s="307">
        <f t="shared" si="16"/>
        <v>0.53817287384318035</v>
      </c>
      <c r="E55" s="274">
        <f t="shared" si="17"/>
        <v>8.7030067346025811E-3</v>
      </c>
      <c r="F55" s="309">
        <f>IF(ISNA(VLOOKUP($A55,by_src_allpol!$C$23:$H$56,3,FALSE))=TRUE,0,VLOOKUP($A55,by_src_allpol!$C$23:$H$56,3,FALSE))</f>
        <v>10.395167701864951</v>
      </c>
      <c r="G55" s="310">
        <v>9.2715854132271751</v>
      </c>
      <c r="H55" s="307">
        <f t="shared" si="18"/>
        <v>1.1235822886377758</v>
      </c>
      <c r="I55" s="274">
        <f t="shared" si="19"/>
        <v>0.12118556196816492</v>
      </c>
      <c r="J55" s="309">
        <f>IF(ISNA(VLOOKUP($A55,by_src_allpol!$C$23:$H$56,4,FALSE))=TRUE,0,VLOOKUP($A55,by_src_allpol!$C$23:$H$56,4,FALSE))</f>
        <v>35.277277526707074</v>
      </c>
      <c r="K55" s="310">
        <v>33.063489477269137</v>
      </c>
      <c r="L55" s="307">
        <f t="shared" si="20"/>
        <v>2.2137880494379374</v>
      </c>
      <c r="M55" s="274">
        <f t="shared" si="21"/>
        <v>6.6955668758432091E-2</v>
      </c>
      <c r="N55" s="309">
        <f>IF(ISNA(VLOOKUP($A55,by_src_allpol!$C$23:$H$56,5,FALSE))=TRUE,0,VLOOKUP($A55,by_src_allpol!$C$23:$H$56,5,FALSE))</f>
        <v>1.6549538141180327</v>
      </c>
      <c r="O55" s="310">
        <v>4.3212257509874084</v>
      </c>
      <c r="P55" s="307">
        <f t="shared" si="22"/>
        <v>-2.6662719368693759</v>
      </c>
      <c r="Q55" s="274">
        <f t="shared" si="23"/>
        <v>-0.61701750626199703</v>
      </c>
      <c r="R55" s="309">
        <f>IF(ISNA(VLOOKUP($A55,by_src_allpol!$C$23:$H$56,6,FALSE))=TRUE,0,VLOOKUP($A55,by_src_allpol!$C$23:$H$56,6,FALSE))</f>
        <v>4.8846141064850714</v>
      </c>
      <c r="S55" s="310">
        <v>4.9341693012615755</v>
      </c>
      <c r="T55" s="307">
        <f t="shared" si="24"/>
        <v>-4.9555194776504052E-2</v>
      </c>
      <c r="U55" s="274">
        <f t="shared" si="25"/>
        <v>-1.0043270052333573E-2</v>
      </c>
      <c r="V55" s="264"/>
      <c r="W55" s="264"/>
    </row>
    <row r="56" spans="1:23" x14ac:dyDescent="0.2">
      <c r="A56" s="279" t="s">
        <v>7623</v>
      </c>
      <c r="B56" s="309">
        <f>IF(ISNA(VLOOKUP($A56,by_src_allpol!$C$23:$H$56,2,FALSE))=TRUE,0,VLOOKUP($A56,by_src_allpol!$C$23:$H$56,2,FALSE))</f>
        <v>0</v>
      </c>
      <c r="C56" s="307">
        <v>0.53569007424064552</v>
      </c>
      <c r="D56" s="307">
        <f t="shared" si="16"/>
        <v>-0.53569007424064552</v>
      </c>
      <c r="E56" s="274">
        <f t="shared" si="17"/>
        <v>-1</v>
      </c>
      <c r="F56" s="309">
        <f>IF(ISNA(VLOOKUP($A56,by_src_allpol!$C$23:$H$56,3,FALSE))=TRUE,0,VLOOKUP($A56,by_src_allpol!$C$23:$H$56,3,FALSE))</f>
        <v>0</v>
      </c>
      <c r="G56" s="310">
        <v>9.6271380148481285</v>
      </c>
      <c r="H56" s="307">
        <f t="shared" si="18"/>
        <v>-9.6271380148481285</v>
      </c>
      <c r="I56" s="274">
        <f t="shared" si="19"/>
        <v>-1</v>
      </c>
      <c r="J56" s="309">
        <f>IF(ISNA(VLOOKUP($A56,by_src_allpol!$C$23:$H$56,4,FALSE))=TRUE,0,VLOOKUP($A56,by_src_allpol!$C$23:$H$56,4,FALSE))</f>
        <v>0</v>
      </c>
      <c r="K56" s="310">
        <v>0.53569007424064552</v>
      </c>
      <c r="L56" s="307">
        <f t="shared" si="20"/>
        <v>-0.53569007424064552</v>
      </c>
      <c r="M56" s="274">
        <f t="shared" si="21"/>
        <v>-1</v>
      </c>
      <c r="N56" s="309">
        <f>IF(ISNA(VLOOKUP($A56,by_src_allpol!$C$23:$H$56,5,FALSE))=TRUE,0,VLOOKUP($A56,by_src_allpol!$C$23:$H$56,5,FALSE))</f>
        <v>0</v>
      </c>
      <c r="O56" s="310">
        <v>0</v>
      </c>
      <c r="P56" s="307">
        <f t="shared" si="22"/>
        <v>0</v>
      </c>
      <c r="Q56" s="274">
        <f t="shared" si="23"/>
        <v>0</v>
      </c>
      <c r="R56" s="309">
        <f>IF(ISNA(VLOOKUP($A56,by_src_allpol!$C$23:$H$56,6,FALSE))=TRUE,0,VLOOKUP($A56,by_src_allpol!$C$23:$H$56,6,FALSE))</f>
        <v>0</v>
      </c>
      <c r="S56" s="310">
        <v>1.8919990677942984E-2</v>
      </c>
      <c r="T56" s="307">
        <f t="shared" si="24"/>
        <v>-1.8919990677942984E-2</v>
      </c>
      <c r="U56" s="274">
        <f t="shared" si="25"/>
        <v>-1</v>
      </c>
      <c r="V56" s="264"/>
      <c r="W56" s="264"/>
    </row>
    <row r="57" spans="1:23" x14ac:dyDescent="0.2">
      <c r="A57" s="279" t="s">
        <v>10</v>
      </c>
      <c r="B57" s="309">
        <f>IF(ISNA(VLOOKUP($A57,by_src_allpol!$C$23:$H$56,2,FALSE))=TRUE,0,VLOOKUP($A57,by_src_allpol!$C$23:$H$56,2,FALSE))</f>
        <v>0</v>
      </c>
      <c r="C57" s="307">
        <v>0</v>
      </c>
      <c r="D57" s="307">
        <f t="shared" si="16"/>
        <v>0</v>
      </c>
      <c r="E57" s="274">
        <f t="shared" si="17"/>
        <v>0</v>
      </c>
      <c r="F57" s="309">
        <f>IF(ISNA(VLOOKUP($A57,by_src_allpol!$C$23:$H$56,3,FALSE))=TRUE,0,VLOOKUP($A57,by_src_allpol!$C$23:$H$56,3,FALSE))</f>
        <v>0</v>
      </c>
      <c r="G57" s="310">
        <v>6.4480000000000004</v>
      </c>
      <c r="H57" s="307">
        <f>F57-G57</f>
        <v>-6.4480000000000004</v>
      </c>
      <c r="I57" s="274">
        <f>IF(F57=G57,0,IF(AND(F57&gt;0,G57=0),"*",(F57-G57)/G57))</f>
        <v>-1</v>
      </c>
      <c r="J57" s="309">
        <f>IF(ISNA(VLOOKUP($A57,by_src_allpol!$C$23:$H$56,4,FALSE))=TRUE,0,VLOOKUP($A57,by_src_allpol!$C$23:$H$56,4,FALSE))</f>
        <v>0</v>
      </c>
      <c r="K57" s="310">
        <v>0</v>
      </c>
      <c r="L57" s="307">
        <f>J57-K57</f>
        <v>0</v>
      </c>
      <c r="M57" s="274">
        <f>IF(J57=K57,0,IF(AND(J57&gt;0,K57=0),"*",(J57-K57)/K57))</f>
        <v>0</v>
      </c>
      <c r="N57" s="309">
        <f>IF(ISNA(VLOOKUP($A57,by_src_allpol!$C$23:$H$56,5,FALSE))=TRUE,0,VLOOKUP($A57,by_src_allpol!$C$23:$H$56,5,FALSE))</f>
        <v>0</v>
      </c>
      <c r="O57" s="310">
        <v>0</v>
      </c>
      <c r="P57" s="307">
        <f>N57-O57</f>
        <v>0</v>
      </c>
      <c r="Q57" s="274">
        <f>IF(N57=O57,0,IF(AND(N57&gt;0,O57=0),"*",(N57-O57)/O57))</f>
        <v>0</v>
      </c>
      <c r="R57" s="309">
        <f>IF(ISNA(VLOOKUP($A57,by_src_allpol!$C$23:$H$56,6,FALSE))=TRUE,0,VLOOKUP($A57,by_src_allpol!$C$23:$H$56,6,FALSE))</f>
        <v>0</v>
      </c>
      <c r="S57" s="310">
        <v>0</v>
      </c>
      <c r="T57" s="307">
        <f>R57-S57</f>
        <v>0</v>
      </c>
      <c r="U57" s="274">
        <f>IF(R57=S57,0,IF(AND(R57&gt;0,S57=0),"*",(R57-S57)/S57))</f>
        <v>0</v>
      </c>
      <c r="V57" s="264"/>
      <c r="W57" s="264"/>
    </row>
    <row r="58" spans="1:23" x14ac:dyDescent="0.2">
      <c r="A58" s="279" t="s">
        <v>14400</v>
      </c>
      <c r="B58" s="309">
        <f>IF(ISNA(VLOOKUP($A58,by_src_allpol!$C$23:$H$56,2,FALSE))=TRUE,0,VLOOKUP($A58,by_src_allpol!$C$23:$H$56,2,FALSE))</f>
        <v>0</v>
      </c>
      <c r="C58" s="307">
        <v>0</v>
      </c>
      <c r="D58" s="307">
        <f t="shared" si="16"/>
        <v>0</v>
      </c>
      <c r="E58" s="274">
        <f t="shared" si="17"/>
        <v>0</v>
      </c>
      <c r="F58" s="309">
        <f>IF(ISNA(VLOOKUP($A58,by_src_allpol!$C$23:$H$56,3,FALSE))=TRUE,0,VLOOKUP($A58,by_src_allpol!$C$23:$H$56,3,FALSE))</f>
        <v>0</v>
      </c>
      <c r="G58" s="310">
        <v>9.49</v>
      </c>
      <c r="H58" s="307">
        <f>F58-G58</f>
        <v>-9.49</v>
      </c>
      <c r="I58" s="274">
        <f>IF(F58=G58,0,IF(AND(F58&gt;0,G58=0),"*",(F58-G58)/G58))</f>
        <v>-1</v>
      </c>
      <c r="J58" s="309">
        <f>IF(ISNA(VLOOKUP($A58,by_src_allpol!$C$23:$H$56,4,FALSE))=TRUE,0,VLOOKUP($A58,by_src_allpol!$C$23:$H$56,4,FALSE))</f>
        <v>0</v>
      </c>
      <c r="K58" s="310">
        <v>0</v>
      </c>
      <c r="L58" s="307">
        <f>J58-K58</f>
        <v>0</v>
      </c>
      <c r="M58" s="274">
        <f>IF(J58=K58,0,IF(AND(J58&gt;0,K58=0),"*",(J58-K58)/K58))</f>
        <v>0</v>
      </c>
      <c r="N58" s="309">
        <f>IF(ISNA(VLOOKUP($A58,by_src_allpol!$C$23:$H$56,5,FALSE))=TRUE,0,VLOOKUP($A58,by_src_allpol!$C$23:$H$56,5,FALSE))</f>
        <v>0</v>
      </c>
      <c r="O58" s="310">
        <v>0</v>
      </c>
      <c r="P58" s="307">
        <f>N58-O58</f>
        <v>0</v>
      </c>
      <c r="Q58" s="274">
        <f>IF(N58=O58,0,IF(AND(N58&gt;0,O58=0),"*",(N58-O58)/O58))</f>
        <v>0</v>
      </c>
      <c r="R58" s="309">
        <f>IF(ISNA(VLOOKUP($A58,by_src_allpol!$C$23:$H$56,6,FALSE))=TRUE,0,VLOOKUP($A58,by_src_allpol!$C$23:$H$56,6,FALSE))</f>
        <v>0</v>
      </c>
      <c r="S58" s="310">
        <v>0</v>
      </c>
      <c r="T58" s="307">
        <f>R58-S58</f>
        <v>0</v>
      </c>
      <c r="U58" s="274">
        <f>IF(R58=S58,0,IF(AND(R58&gt;0,S58=0),"*",(R58-S58)/S58))</f>
        <v>0</v>
      </c>
      <c r="V58" s="264"/>
      <c r="W58" s="264"/>
    </row>
    <row r="59" spans="1:23" x14ac:dyDescent="0.2">
      <c r="A59" s="279" t="s">
        <v>1522</v>
      </c>
      <c r="B59" s="309">
        <f>IF(ISNA(VLOOKUP($A59,by_src_allpol!$C$23:$H$56,2,FALSE))=TRUE,0,VLOOKUP($A59,by_src_allpol!$C$23:$H$56,2,FALSE))</f>
        <v>0</v>
      </c>
      <c r="C59" s="307">
        <v>0</v>
      </c>
      <c r="D59" s="307">
        <f t="shared" si="16"/>
        <v>0</v>
      </c>
      <c r="E59" s="274">
        <f t="shared" si="17"/>
        <v>0</v>
      </c>
      <c r="F59" s="309">
        <f>IF(ISNA(VLOOKUP($A59,by_src_allpol!$C$23:$H$56,3,FALSE))=TRUE,0,VLOOKUP($A59,by_src_allpol!$C$23:$H$56,3,FALSE))</f>
        <v>0</v>
      </c>
      <c r="G59" s="310">
        <v>0</v>
      </c>
      <c r="H59" s="307">
        <f>F59-G59</f>
        <v>0</v>
      </c>
      <c r="I59" s="274">
        <f>IF(F59=G59,0,IF(AND(F59&gt;0,G59=0),"*",(F59-G59)/G59))</f>
        <v>0</v>
      </c>
      <c r="J59" s="309">
        <f>IF(ISNA(VLOOKUP($A59,by_src_allpol!$C$23:$H$56,4,FALSE))=TRUE,0,VLOOKUP($A59,by_src_allpol!$C$23:$H$56,4,FALSE))</f>
        <v>0</v>
      </c>
      <c r="K59" s="310">
        <v>0</v>
      </c>
      <c r="L59" s="307">
        <f>J59-K59</f>
        <v>0</v>
      </c>
      <c r="M59" s="274">
        <f>IF(J59=K59,0,IF(AND(J59&gt;0,K59=0),"*",(J59-K59)/K59))</f>
        <v>0</v>
      </c>
      <c r="N59" s="309">
        <f>IF(ISNA(VLOOKUP($A59,by_src_allpol!$C$23:$H$56,5,FALSE))=TRUE,0,VLOOKUP($A59,by_src_allpol!$C$23:$H$56,5,FALSE))</f>
        <v>0</v>
      </c>
      <c r="O59" s="310">
        <v>0</v>
      </c>
      <c r="P59" s="307">
        <f>N59-O59</f>
        <v>0</v>
      </c>
      <c r="Q59" s="274">
        <f>IF(N59=O59,0,IF(AND(N59&gt;0,O59=0),"*",(N59-O59)/O59))</f>
        <v>0</v>
      </c>
      <c r="R59" s="309">
        <f>IF(ISNA(VLOOKUP($A59,by_src_allpol!$C$23:$H$56,6,FALSE))=TRUE,0,VLOOKUP($A59,by_src_allpol!$C$23:$H$56,6,FALSE))</f>
        <v>0</v>
      </c>
      <c r="S59" s="310">
        <v>0</v>
      </c>
      <c r="T59" s="307">
        <f>R59-S59</f>
        <v>0</v>
      </c>
      <c r="U59" s="274">
        <f>IF(R59=S59,0,IF(AND(R59&gt;0,S59=0),"*",(R59-S59)/S59))</f>
        <v>0</v>
      </c>
      <c r="V59" s="264"/>
      <c r="W59" s="264"/>
    </row>
    <row r="60" spans="1:23" s="4" customFormat="1" ht="13.5" thickBot="1" x14ac:dyDescent="0.25">
      <c r="A60" s="280" t="s">
        <v>1887</v>
      </c>
      <c r="B60" s="284">
        <f>SUM(B27:B59)</f>
        <v>1886.1639686382682</v>
      </c>
      <c r="C60" s="285">
        <f>SUM(C27:C59)</f>
        <v>1814.2582135610803</v>
      </c>
      <c r="D60" s="277">
        <f>SUM(D27:D59)</f>
        <v>71.905755077187592</v>
      </c>
      <c r="E60" s="278">
        <f t="shared" si="17"/>
        <v>3.9633694112399323E-2</v>
      </c>
      <c r="F60" s="284">
        <f>SUM(F27:F59)</f>
        <v>11289.283200169575</v>
      </c>
      <c r="G60" s="285">
        <f>SUM(G27:G59)</f>
        <v>11981.169145416172</v>
      </c>
      <c r="H60" s="285">
        <f>SUM(H27:H59)</f>
        <v>-691.88594524659356</v>
      </c>
      <c r="I60" s="278">
        <f>IF(F60=G60,0,IF(AND(F60&gt;0,G60=0),"*",(F60-G60)/G60))</f>
        <v>-5.7747782111172569E-2</v>
      </c>
      <c r="J60" s="284">
        <f>SUM(J27:J59)</f>
        <v>4295.8920729158908</v>
      </c>
      <c r="K60" s="285">
        <f>SUM(K27:K59)</f>
        <v>2839.7598187148615</v>
      </c>
      <c r="L60" s="285">
        <f>SUM(L27:L59)</f>
        <v>1456.1322542010296</v>
      </c>
      <c r="M60" s="278">
        <f>IF(J60=K60,0,IF(AND(J60&gt;0,K60=0),"*",(J60-K60)/K60))</f>
        <v>0.51276598978712384</v>
      </c>
      <c r="N60" s="284">
        <f>SUM(N27:N59)</f>
        <v>2483.9694366122271</v>
      </c>
      <c r="O60" s="285">
        <f>SUM(O27:O59)</f>
        <v>1792.4034506456521</v>
      </c>
      <c r="P60" s="285">
        <f>SUM(P27:P59)</f>
        <v>691.56598596657477</v>
      </c>
      <c r="Q60" s="278">
        <f>IF(N60=O60,0,IF(AND(N60&gt;0,O60=0),"*",(N60-O60)/O60))</f>
        <v>0.38583165286669246</v>
      </c>
      <c r="R60" s="284">
        <f>SUM(R27:R59)</f>
        <v>32.379191360754973</v>
      </c>
      <c r="S60" s="285">
        <f>SUM(S27:S59)</f>
        <v>37.191796826818191</v>
      </c>
      <c r="T60" s="285">
        <f>SUM(T27:T59)</f>
        <v>-4.8126054660632205</v>
      </c>
      <c r="U60" s="278">
        <f>IF(R60=S60,0,IF(AND(R60&gt;0,S60=0),"*",(R60-S60)/S60))</f>
        <v>-0.12939964929559286</v>
      </c>
      <c r="V60" s="267"/>
      <c r="W60" s="267"/>
    </row>
    <row r="61" spans="1:23" x14ac:dyDescent="0.2">
      <c r="A61" s="268" t="s">
        <v>17037</v>
      </c>
      <c r="D61" s="96"/>
    </row>
    <row r="62" spans="1:23" s="256" customFormat="1" x14ac:dyDescent="0.2">
      <c r="A62" s="262"/>
      <c r="B62" s="270"/>
      <c r="C62" s="270"/>
      <c r="D62" s="262"/>
      <c r="E62" s="262"/>
      <c r="F62" s="270"/>
      <c r="G62" s="270"/>
      <c r="H62" s="262"/>
      <c r="I62" s="262"/>
      <c r="J62" s="270"/>
      <c r="K62" s="270"/>
      <c r="L62" s="262"/>
      <c r="M62" s="262"/>
      <c r="N62" s="270"/>
      <c r="O62" s="270"/>
      <c r="P62" s="262"/>
      <c r="Q62" s="262"/>
      <c r="R62" s="270"/>
      <c r="S62" s="270"/>
      <c r="T62" s="262"/>
      <c r="U62" s="262"/>
      <c r="V62" s="262"/>
      <c r="W62" s="262"/>
    </row>
    <row r="63" spans="1:23" x14ac:dyDescent="0.2">
      <c r="A63"/>
      <c r="C63"/>
      <c r="D63"/>
      <c r="E63"/>
      <c r="F63"/>
      <c r="G63"/>
      <c r="H63"/>
      <c r="I63"/>
      <c r="J63"/>
      <c r="K63"/>
      <c r="L63"/>
      <c r="M63"/>
      <c r="N63"/>
      <c r="O63"/>
      <c r="P63"/>
      <c r="Q63"/>
      <c r="R63"/>
      <c r="S63"/>
      <c r="T63"/>
      <c r="U63"/>
      <c r="V63"/>
      <c r="W63"/>
    </row>
    <row r="64" spans="1:23" x14ac:dyDescent="0.2">
      <c r="A64"/>
      <c r="C64"/>
      <c r="D64"/>
      <c r="E64"/>
      <c r="F64"/>
      <c r="G64"/>
      <c r="H64"/>
      <c r="I64"/>
      <c r="J64"/>
      <c r="K64"/>
      <c r="L64"/>
      <c r="M64"/>
      <c r="N64"/>
      <c r="O64"/>
      <c r="P64"/>
      <c r="Q64"/>
      <c r="R64"/>
      <c r="S64"/>
      <c r="T64"/>
      <c r="U64"/>
      <c r="V64"/>
      <c r="W64"/>
    </row>
    <row r="65" spans="1:23" x14ac:dyDescent="0.2">
      <c r="A65"/>
      <c r="C65"/>
      <c r="D65"/>
      <c r="E65"/>
      <c r="F65"/>
      <c r="G65"/>
      <c r="H65"/>
      <c r="I65"/>
      <c r="J65"/>
      <c r="K65"/>
      <c r="L65"/>
      <c r="M65"/>
      <c r="N65"/>
      <c r="O65"/>
      <c r="P65"/>
      <c r="Q65"/>
      <c r="R65"/>
      <c r="S65"/>
      <c r="T65"/>
      <c r="U65"/>
      <c r="V65"/>
      <c r="W65"/>
    </row>
    <row r="66" spans="1:23" x14ac:dyDescent="0.2">
      <c r="A66"/>
      <c r="C66"/>
      <c r="D66"/>
      <c r="E66"/>
      <c r="F66"/>
      <c r="G66"/>
      <c r="H66"/>
      <c r="I66"/>
      <c r="J66"/>
      <c r="K66"/>
      <c r="L66"/>
      <c r="M66"/>
      <c r="N66"/>
      <c r="O66"/>
      <c r="P66"/>
      <c r="Q66"/>
      <c r="R66"/>
      <c r="S66"/>
      <c r="T66"/>
      <c r="U66"/>
      <c r="V66"/>
      <c r="W66"/>
    </row>
    <row r="67" spans="1:23" x14ac:dyDescent="0.2">
      <c r="A67"/>
      <c r="C67"/>
      <c r="D67"/>
      <c r="E67"/>
      <c r="F67"/>
      <c r="G67"/>
      <c r="H67"/>
      <c r="I67"/>
      <c r="J67"/>
      <c r="K67"/>
      <c r="L67"/>
      <c r="M67"/>
      <c r="N67"/>
      <c r="O67"/>
      <c r="P67"/>
      <c r="Q67"/>
      <c r="R67"/>
      <c r="S67"/>
      <c r="T67"/>
      <c r="U67"/>
      <c r="V67"/>
      <c r="W67"/>
    </row>
    <row r="68" spans="1:23" x14ac:dyDescent="0.2">
      <c r="A68"/>
      <c r="C68"/>
      <c r="D68"/>
      <c r="E68"/>
      <c r="F68"/>
      <c r="G68"/>
      <c r="H68"/>
      <c r="I68"/>
      <c r="J68"/>
      <c r="K68"/>
      <c r="L68"/>
      <c r="M68"/>
      <c r="N68"/>
      <c r="O68"/>
      <c r="P68"/>
      <c r="Q68"/>
      <c r="R68"/>
      <c r="S68"/>
      <c r="T68"/>
      <c r="U68"/>
      <c r="V68"/>
      <c r="W68"/>
    </row>
    <row r="69" spans="1:23" x14ac:dyDescent="0.2">
      <c r="A69"/>
      <c r="C69"/>
      <c r="D69"/>
      <c r="E69"/>
      <c r="F69"/>
      <c r="G69"/>
      <c r="H69"/>
      <c r="I69"/>
      <c r="J69"/>
      <c r="K69"/>
      <c r="L69"/>
      <c r="M69"/>
      <c r="N69"/>
      <c r="O69"/>
      <c r="P69"/>
      <c r="Q69"/>
      <c r="R69"/>
      <c r="S69"/>
      <c r="T69"/>
      <c r="U69"/>
      <c r="V69"/>
      <c r="W69"/>
    </row>
    <row r="70" spans="1:23" x14ac:dyDescent="0.2">
      <c r="A70"/>
      <c r="C70"/>
      <c r="D70"/>
      <c r="E70"/>
      <c r="F70"/>
      <c r="G70"/>
      <c r="H70"/>
      <c r="I70"/>
      <c r="J70"/>
      <c r="K70"/>
      <c r="L70"/>
      <c r="M70"/>
      <c r="N70"/>
      <c r="O70"/>
      <c r="P70"/>
      <c r="Q70"/>
      <c r="R70"/>
      <c r="S70"/>
      <c r="T70"/>
      <c r="U70"/>
      <c r="V70"/>
      <c r="W70"/>
    </row>
    <row r="71" spans="1:23" x14ac:dyDescent="0.2">
      <c r="A71"/>
      <c r="C71"/>
      <c r="D71"/>
      <c r="E71"/>
      <c r="F71"/>
      <c r="G71"/>
      <c r="H71"/>
      <c r="I71"/>
      <c r="J71"/>
      <c r="K71"/>
      <c r="L71"/>
      <c r="M71"/>
      <c r="N71"/>
      <c r="O71"/>
      <c r="P71"/>
      <c r="Q71"/>
      <c r="R71"/>
      <c r="S71"/>
      <c r="T71"/>
      <c r="U71"/>
      <c r="V71"/>
      <c r="W71"/>
    </row>
    <row r="72" spans="1:23" x14ac:dyDescent="0.2">
      <c r="A72"/>
      <c r="C72"/>
      <c r="D72"/>
      <c r="E72"/>
      <c r="F72"/>
      <c r="G72"/>
      <c r="H72"/>
      <c r="I72"/>
      <c r="J72"/>
      <c r="K72"/>
      <c r="L72"/>
      <c r="M72"/>
      <c r="N72"/>
      <c r="O72"/>
      <c r="P72"/>
      <c r="Q72"/>
      <c r="R72"/>
      <c r="S72"/>
      <c r="T72"/>
      <c r="U72"/>
      <c r="V72"/>
      <c r="W72"/>
    </row>
    <row r="73" spans="1:23" x14ac:dyDescent="0.2">
      <c r="A73"/>
      <c r="C73"/>
      <c r="D73"/>
      <c r="E73"/>
      <c r="F73"/>
      <c r="G73"/>
      <c r="H73"/>
      <c r="I73"/>
      <c r="J73"/>
      <c r="K73"/>
      <c r="L73"/>
      <c r="M73"/>
      <c r="N73"/>
      <c r="O73"/>
      <c r="P73"/>
      <c r="Q73"/>
      <c r="R73"/>
      <c r="S73"/>
      <c r="T73"/>
      <c r="U73"/>
      <c r="V73"/>
      <c r="W73"/>
    </row>
    <row r="74" spans="1:23" x14ac:dyDescent="0.2">
      <c r="A74"/>
      <c r="C74"/>
      <c r="D74"/>
      <c r="E74"/>
      <c r="F74"/>
      <c r="G74"/>
      <c r="H74"/>
      <c r="I74"/>
      <c r="J74"/>
      <c r="K74"/>
      <c r="L74"/>
      <c r="M74"/>
      <c r="N74"/>
      <c r="O74"/>
      <c r="P74"/>
      <c r="Q74"/>
      <c r="R74"/>
      <c r="S74"/>
      <c r="T74"/>
      <c r="U74"/>
      <c r="V74"/>
      <c r="W74"/>
    </row>
    <row r="75" spans="1:23" x14ac:dyDescent="0.2">
      <c r="A75"/>
      <c r="C75"/>
      <c r="D75"/>
      <c r="E75"/>
      <c r="F75"/>
      <c r="G75"/>
      <c r="H75"/>
      <c r="I75"/>
      <c r="J75"/>
      <c r="K75"/>
      <c r="L75"/>
      <c r="M75"/>
      <c r="N75"/>
      <c r="O75"/>
      <c r="P75"/>
      <c r="Q75"/>
      <c r="R75"/>
      <c r="S75"/>
      <c r="T75"/>
      <c r="U75"/>
      <c r="V75"/>
      <c r="W75"/>
    </row>
  </sheetData>
  <mergeCells count="12">
    <mergeCell ref="R4:U4"/>
    <mergeCell ref="B25:E25"/>
    <mergeCell ref="A25:A26"/>
    <mergeCell ref="F25:I25"/>
    <mergeCell ref="J25:M25"/>
    <mergeCell ref="N25:Q25"/>
    <mergeCell ref="R25:U25"/>
    <mergeCell ref="A4:A5"/>
    <mergeCell ref="B4:E4"/>
    <mergeCell ref="F4:I4"/>
    <mergeCell ref="J4:M4"/>
    <mergeCell ref="N4:Q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26"/>
  <sheetViews>
    <sheetView topLeftCell="B1" zoomScale="85" workbookViewId="0">
      <selection activeCell="B1" sqref="B1"/>
    </sheetView>
  </sheetViews>
  <sheetFormatPr defaultRowHeight="12.75" x14ac:dyDescent="0.2"/>
  <cols>
    <col min="1" max="1" width="7.5703125" hidden="1" customWidth="1"/>
    <col min="2" max="2" width="15.85546875" customWidth="1"/>
    <col min="3" max="3" width="20.85546875" customWidth="1"/>
    <col min="4" max="4" width="21.140625" customWidth="1"/>
    <col min="5" max="5" width="19.85546875" customWidth="1"/>
    <col min="6" max="6" width="20.85546875" customWidth="1"/>
    <col min="7" max="7" width="20" customWidth="1"/>
    <col min="8" max="9" width="20" style="7" customWidth="1"/>
    <col min="10" max="11" width="14.7109375" customWidth="1"/>
  </cols>
  <sheetData>
    <row r="1" spans="1:17" x14ac:dyDescent="0.2">
      <c r="B1" s="19" t="s">
        <v>17030</v>
      </c>
      <c r="F1" s="92"/>
      <c r="J1" s="45"/>
    </row>
    <row r="2" spans="1:17" x14ac:dyDescent="0.2">
      <c r="G2" s="7"/>
      <c r="J2" s="38"/>
    </row>
    <row r="3" spans="1:17" x14ac:dyDescent="0.2">
      <c r="B3" s="5" t="s">
        <v>17</v>
      </c>
      <c r="J3" s="40"/>
      <c r="K3" s="227"/>
      <c r="L3" s="227"/>
      <c r="M3" s="227"/>
      <c r="N3" s="227"/>
      <c r="O3" s="227"/>
      <c r="P3" s="227"/>
    </row>
    <row r="4" spans="1:17" x14ac:dyDescent="0.2">
      <c r="A4" s="4"/>
      <c r="B4" s="4" t="str">
        <f>B11</f>
        <v>FIPS</v>
      </c>
      <c r="C4" s="4" t="str">
        <f>RIGHT(C11,LEN(C11)-7)</f>
        <v>NOx (tons/year)</v>
      </c>
      <c r="D4" s="4" t="str">
        <f>RIGHT(D11,LEN(D11)-7)</f>
        <v>VOC (tons/year)</v>
      </c>
      <c r="E4" s="4" t="str">
        <f>RIGHT(E11,LEN(E11)-7)</f>
        <v>CO (tons/year)</v>
      </c>
      <c r="F4" s="4" t="str">
        <f>RIGHT(F11,LEN(F11)-7)</f>
        <v>SOx (tons/year)</v>
      </c>
      <c r="G4" s="4" t="str">
        <f>RIGHT(G11,LEN(G11)-7)</f>
        <v>PM (tons/year)</v>
      </c>
      <c r="H4" s="57"/>
      <c r="I4" s="57"/>
      <c r="J4" s="4"/>
      <c r="K4" s="227"/>
      <c r="L4" s="227"/>
      <c r="M4" s="227"/>
      <c r="N4" s="227"/>
      <c r="O4" s="227"/>
      <c r="P4" s="227"/>
    </row>
    <row r="5" spans="1:17" s="43" customFormat="1" x14ac:dyDescent="0.2">
      <c r="B5" s="43" t="str">
        <f>PROPER(VLOOKUP(B12,fips_xref!$A$5:$B$17,2,FALSE))</f>
        <v>Fremont</v>
      </c>
      <c r="C5" s="46">
        <f t="shared" ref="C5:G7" si="0">C12</f>
        <v>1886.163968638268</v>
      </c>
      <c r="D5" s="46">
        <f t="shared" si="0"/>
        <v>11289.283200169575</v>
      </c>
      <c r="E5" s="46">
        <f t="shared" si="0"/>
        <v>4295.8920729158917</v>
      </c>
      <c r="F5" s="46">
        <f t="shared" si="0"/>
        <v>2483.9694366122271</v>
      </c>
      <c r="G5" s="46">
        <f t="shared" si="0"/>
        <v>32.379191360754973</v>
      </c>
      <c r="H5" s="78"/>
      <c r="I5" s="78"/>
      <c r="J5" s="64"/>
      <c r="K5" s="227"/>
      <c r="L5" s="228"/>
      <c r="M5" s="228"/>
      <c r="N5" s="228"/>
      <c r="O5" s="228"/>
      <c r="P5" s="228"/>
    </row>
    <row r="6" spans="1:17" s="43" customFormat="1" x14ac:dyDescent="0.2">
      <c r="B6" s="43" t="str">
        <f>PROPER(VLOOKUP(B13,fips_xref!$A$5:$B$17,2,FALSE))</f>
        <v>Fremont_Tribal</v>
      </c>
      <c r="C6" s="46">
        <f t="shared" si="0"/>
        <v>410.69525261517362</v>
      </c>
      <c r="D6" s="46">
        <f t="shared" si="0"/>
        <v>2446.7405854932658</v>
      </c>
      <c r="E6" s="46">
        <f t="shared" si="0"/>
        <v>483.57964174308893</v>
      </c>
      <c r="F6" s="46">
        <f t="shared" si="0"/>
        <v>79.82902015416947</v>
      </c>
      <c r="G6" s="46">
        <f t="shared" si="0"/>
        <v>4.9148145125036722</v>
      </c>
      <c r="H6" s="78"/>
      <c r="I6" s="78"/>
      <c r="J6" s="189"/>
      <c r="K6" s="189"/>
      <c r="L6" s="228"/>
      <c r="M6" s="228"/>
      <c r="N6" s="228"/>
      <c r="O6" s="228"/>
      <c r="P6" s="228"/>
      <c r="Q6" s="257"/>
    </row>
    <row r="7" spans="1:17" s="43" customFormat="1" x14ac:dyDescent="0.2">
      <c r="B7" s="43" t="str">
        <f>PROPER(VLOOKUP(B14,fips_xref!$A$5:$B$17,2,FALSE))</f>
        <v>Fremont_Nontribal</v>
      </c>
      <c r="C7" s="46">
        <f t="shared" si="0"/>
        <v>1475.4687160230944</v>
      </c>
      <c r="D7" s="46">
        <f t="shared" si="0"/>
        <v>8842.5426146763057</v>
      </c>
      <c r="E7" s="46">
        <f t="shared" si="0"/>
        <v>3812.3124311728025</v>
      </c>
      <c r="F7" s="46">
        <f t="shared" si="0"/>
        <v>2404.1404164580581</v>
      </c>
      <c r="G7" s="46">
        <f t="shared" si="0"/>
        <v>27.464376848251305</v>
      </c>
      <c r="H7" s="78"/>
      <c r="I7" s="78"/>
      <c r="J7" s="64"/>
      <c r="K7" s="64"/>
    </row>
    <row r="8" spans="1:17" s="7" customFormat="1" x14ac:dyDescent="0.2">
      <c r="B8" s="57" t="s">
        <v>16</v>
      </c>
      <c r="C8" s="114">
        <f>SUM(C5)</f>
        <v>1886.163968638268</v>
      </c>
      <c r="D8" s="114">
        <f>SUM(D5)</f>
        <v>11289.283200169575</v>
      </c>
      <c r="E8" s="114">
        <f>SUM(E5)</f>
        <v>4295.8920729158917</v>
      </c>
      <c r="F8" s="114">
        <f>SUM(F5)</f>
        <v>2483.9694366122271</v>
      </c>
      <c r="G8" s="114">
        <f>SUM(G5)</f>
        <v>32.379191360754973</v>
      </c>
      <c r="H8" s="114"/>
      <c r="I8" s="114"/>
      <c r="J8" s="113"/>
      <c r="K8" s="113"/>
    </row>
    <row r="9" spans="1:17" x14ac:dyDescent="0.2">
      <c r="J9" s="27"/>
      <c r="K9" s="27"/>
    </row>
    <row r="10" spans="1:17" x14ac:dyDescent="0.2">
      <c r="B10" s="21"/>
      <c r="C10" s="20" t="s">
        <v>10439</v>
      </c>
      <c r="D10" s="22"/>
      <c r="E10" s="22"/>
      <c r="F10" s="22"/>
      <c r="G10" s="24"/>
      <c r="H10" s="10"/>
      <c r="I10" s="10"/>
      <c r="J10" s="27"/>
      <c r="K10" s="27"/>
    </row>
    <row r="11" spans="1:17" x14ac:dyDescent="0.2">
      <c r="B11" s="20" t="s">
        <v>794</v>
      </c>
      <c r="C11" s="21" t="s">
        <v>10440</v>
      </c>
      <c r="D11" s="26" t="s">
        <v>10441</v>
      </c>
      <c r="E11" s="26" t="s">
        <v>12</v>
      </c>
      <c r="F11" s="26" t="s">
        <v>13</v>
      </c>
      <c r="G11" s="25" t="s">
        <v>14</v>
      </c>
      <c r="H11" s="10"/>
      <c r="I11" s="10"/>
      <c r="J11" s="27"/>
      <c r="K11" s="27"/>
    </row>
    <row r="12" spans="1:17" x14ac:dyDescent="0.2">
      <c r="B12" s="55" t="s">
        <v>13957</v>
      </c>
      <c r="C12" s="49">
        <v>1886.163968638268</v>
      </c>
      <c r="D12" s="50">
        <v>11289.283200169575</v>
      </c>
      <c r="E12" s="50">
        <v>4295.8920729158917</v>
      </c>
      <c r="F12" s="50">
        <v>2483.9694366122271</v>
      </c>
      <c r="G12" s="60">
        <v>32.379191360754973</v>
      </c>
      <c r="H12" s="229"/>
      <c r="I12" s="229"/>
      <c r="J12" s="27"/>
      <c r="K12" s="27"/>
    </row>
    <row r="13" spans="1:17" x14ac:dyDescent="0.2">
      <c r="B13" s="56" t="s">
        <v>16616</v>
      </c>
      <c r="C13" s="52">
        <v>410.69525261517362</v>
      </c>
      <c r="D13" s="53">
        <v>2446.7405854932658</v>
      </c>
      <c r="E13" s="53">
        <v>483.57964174308893</v>
      </c>
      <c r="F13" s="53">
        <v>79.82902015416947</v>
      </c>
      <c r="G13" s="61">
        <v>4.9148145125036722</v>
      </c>
      <c r="H13" s="229"/>
      <c r="I13" s="229"/>
    </row>
    <row r="14" spans="1:17" x14ac:dyDescent="0.2">
      <c r="B14" s="155" t="s">
        <v>16617</v>
      </c>
      <c r="C14" s="156">
        <v>1475.4687160230944</v>
      </c>
      <c r="D14" s="157">
        <v>8842.5426146763057</v>
      </c>
      <c r="E14" s="157">
        <v>3812.3124311728025</v>
      </c>
      <c r="F14" s="157">
        <v>2404.1404164580581</v>
      </c>
      <c r="G14" s="158">
        <v>27.464376848251305</v>
      </c>
      <c r="H14" s="229"/>
      <c r="I14" s="229"/>
    </row>
    <row r="17" spans="2:9" s="37" customFormat="1" x14ac:dyDescent="0.2">
      <c r="B17"/>
      <c r="C17"/>
      <c r="D17"/>
      <c r="E17"/>
      <c r="F17"/>
      <c r="G17"/>
      <c r="H17" s="7"/>
      <c r="I17" s="7"/>
    </row>
    <row r="18" spans="2:9" s="37" customFormat="1" x14ac:dyDescent="0.2">
      <c r="B18"/>
      <c r="C18"/>
      <c r="D18"/>
      <c r="E18"/>
      <c r="F18"/>
      <c r="G18"/>
      <c r="H18" s="7"/>
      <c r="I18" s="7"/>
    </row>
    <row r="19" spans="2:9" s="37" customFormat="1" x14ac:dyDescent="0.2">
      <c r="B19"/>
      <c r="C19"/>
      <c r="D19"/>
      <c r="E19"/>
      <c r="F19"/>
      <c r="G19"/>
      <c r="H19" s="7"/>
      <c r="I19" s="7"/>
    </row>
    <row r="20" spans="2:9" s="37" customFormat="1" x14ac:dyDescent="0.2">
      <c r="B20"/>
      <c r="C20"/>
      <c r="D20"/>
      <c r="E20"/>
      <c r="F20"/>
      <c r="G20"/>
      <c r="H20" s="7"/>
      <c r="I20" s="7"/>
    </row>
    <row r="21" spans="2:9" s="37" customFormat="1" x14ac:dyDescent="0.2">
      <c r="B21"/>
      <c r="C21"/>
      <c r="D21"/>
      <c r="E21"/>
      <c r="F21"/>
      <c r="G21"/>
      <c r="H21" s="7"/>
      <c r="I21" s="7"/>
    </row>
    <row r="22" spans="2:9" s="39" customFormat="1" x14ac:dyDescent="0.2">
      <c r="B22"/>
      <c r="C22"/>
      <c r="D22"/>
      <c r="E22"/>
      <c r="F22"/>
      <c r="G22"/>
      <c r="H22" s="7"/>
      <c r="I22" s="7"/>
    </row>
    <row r="23" spans="2:9" s="39" customFormat="1" x14ac:dyDescent="0.2">
      <c r="B23"/>
      <c r="C23"/>
      <c r="D23"/>
      <c r="E23"/>
      <c r="F23"/>
      <c r="G23"/>
      <c r="H23" s="7"/>
      <c r="I23" s="7"/>
    </row>
    <row r="24" spans="2:9" s="39" customFormat="1" x14ac:dyDescent="0.2">
      <c r="B24"/>
      <c r="C24"/>
      <c r="D24"/>
      <c r="E24"/>
      <c r="F24"/>
      <c r="G24"/>
      <c r="H24" s="7"/>
      <c r="I24" s="7"/>
    </row>
    <row r="25" spans="2:9" s="39" customFormat="1" x14ac:dyDescent="0.2">
      <c r="B25"/>
      <c r="C25"/>
      <c r="D25"/>
      <c r="E25"/>
      <c r="F25"/>
      <c r="G25"/>
      <c r="H25" s="7"/>
      <c r="I25" s="7"/>
    </row>
    <row r="26" spans="2:9" s="39" customFormat="1" x14ac:dyDescent="0.2">
      <c r="B26"/>
      <c r="C26"/>
      <c r="D26"/>
      <c r="E26"/>
      <c r="F26"/>
      <c r="G26"/>
      <c r="H26" s="7"/>
      <c r="I26" s="7"/>
    </row>
  </sheetData>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120"/>
  <sheetViews>
    <sheetView topLeftCell="C1" zoomScale="70" zoomScaleNormal="70" workbookViewId="0">
      <selection activeCell="C1" sqref="C1"/>
    </sheetView>
  </sheetViews>
  <sheetFormatPr defaultColWidth="9.140625" defaultRowHeight="12.75" x14ac:dyDescent="0.2"/>
  <cols>
    <col min="1" max="1" width="13" style="7" hidden="1" customWidth="1"/>
    <col min="2" max="2" width="10.28515625" style="7" hidden="1" customWidth="1"/>
    <col min="3" max="3" width="73.85546875" style="7" customWidth="1"/>
    <col min="4" max="8" width="22" style="7" customWidth="1"/>
    <col min="9" max="13" width="20.85546875" style="7" customWidth="1"/>
    <col min="14" max="14" width="21.140625" style="164" customWidth="1"/>
    <col min="15" max="18" width="21.140625" style="7" customWidth="1"/>
    <col min="19" max="23" width="20.85546875" style="7" customWidth="1"/>
    <col min="24" max="55" width="21.140625" style="7" customWidth="1"/>
    <col min="56" max="75" width="22" style="7" bestFit="1" customWidth="1"/>
    <col min="76" max="76" width="26.85546875" style="7" bestFit="1" customWidth="1"/>
    <col min="77" max="77" width="27.28515625" style="7" bestFit="1" customWidth="1"/>
    <col min="78" max="78" width="25.85546875" style="7" bestFit="1" customWidth="1"/>
    <col min="79" max="79" width="26.7109375" style="7" bestFit="1" customWidth="1"/>
    <col min="80" max="80" width="26.28515625" style="7" bestFit="1" customWidth="1"/>
    <col min="81" max="16384" width="9.140625" style="7"/>
  </cols>
  <sheetData>
    <row r="1" spans="3:19" ht="15" x14ac:dyDescent="0.25">
      <c r="C1" s="91" t="s">
        <v>17031</v>
      </c>
      <c r="D1" s="159"/>
      <c r="E1" s="160"/>
      <c r="J1" s="59"/>
      <c r="K1" s="59"/>
      <c r="L1" s="59"/>
      <c r="M1" s="59"/>
      <c r="O1" s="164"/>
      <c r="P1" s="164"/>
      <c r="Q1" s="164"/>
      <c r="R1" s="164"/>
      <c r="S1" s="164"/>
    </row>
    <row r="2" spans="3:19" x14ac:dyDescent="0.2">
      <c r="D2" s="92"/>
      <c r="J2" s="59"/>
      <c r="K2" s="59"/>
      <c r="L2" s="59"/>
      <c r="M2" s="59"/>
      <c r="O2" s="164"/>
      <c r="P2" s="164"/>
      <c r="Q2" s="164"/>
      <c r="R2" s="164"/>
      <c r="S2" s="164"/>
    </row>
    <row r="3" spans="3:19" x14ac:dyDescent="0.2">
      <c r="C3" s="92" t="s">
        <v>17</v>
      </c>
      <c r="J3" s="59"/>
      <c r="K3" s="59"/>
      <c r="L3" s="59"/>
      <c r="M3" s="59"/>
      <c r="O3" s="164"/>
      <c r="P3" s="164"/>
      <c r="Q3" s="164"/>
      <c r="R3" s="164"/>
      <c r="S3" s="164"/>
    </row>
    <row r="4" spans="3:19" x14ac:dyDescent="0.2">
      <c r="C4" s="57" t="str">
        <f t="shared" ref="C4:H4" si="0">C22</f>
        <v>Combined Categories</v>
      </c>
      <c r="D4" s="57" t="str">
        <f t="shared" si="0"/>
        <v>NOx (tons/year)</v>
      </c>
      <c r="E4" s="57" t="str">
        <f t="shared" si="0"/>
        <v>VOC (tons/year)</v>
      </c>
      <c r="F4" s="57" t="str">
        <f t="shared" si="0"/>
        <v>CO (tons/year)</v>
      </c>
      <c r="G4" s="57" t="str">
        <f t="shared" si="0"/>
        <v>SOx (tons/year)</v>
      </c>
      <c r="H4" s="57" t="str">
        <f t="shared" si="0"/>
        <v>PM (tons/year)</v>
      </c>
      <c r="I4" s="57"/>
      <c r="J4" s="162"/>
      <c r="K4" s="162"/>
      <c r="L4" s="162"/>
      <c r="M4" s="59"/>
      <c r="O4" s="164"/>
      <c r="P4" s="164"/>
      <c r="Q4" s="164"/>
      <c r="R4" s="164"/>
      <c r="S4" s="164"/>
    </row>
    <row r="5" spans="3:19" x14ac:dyDescent="0.2">
      <c r="C5" s="7" t="s">
        <v>820</v>
      </c>
      <c r="D5" s="96">
        <f t="shared" ref="D5:D16" si="1">VLOOKUP($C5,$C$23:$H$51,2,FALSE)</f>
        <v>1407.8375628476231</v>
      </c>
      <c r="E5" s="96">
        <f t="shared" ref="E5:E16" si="2">VLOOKUP($C5,$C$23:$H$51,3,FALSE)</f>
        <v>324.37935114027954</v>
      </c>
      <c r="F5" s="96">
        <f t="shared" ref="F5:F16" si="3">VLOOKUP($C5,$C$23:$H$51,4,FALSE)</f>
        <v>1223.3202080290432</v>
      </c>
      <c r="G5" s="96">
        <f t="shared" ref="G5:G16" si="4">VLOOKUP($C5,$C$23:$H$51,5,FALSE)</f>
        <v>0</v>
      </c>
      <c r="H5" s="96">
        <f t="shared" ref="H5:H16" si="5">VLOOKUP($C5,$C$23:$H$51,6,FALSE)</f>
        <v>6.6949384473271891</v>
      </c>
      <c r="I5" s="96"/>
      <c r="J5" s="163"/>
      <c r="K5" s="163"/>
      <c r="L5" s="163"/>
      <c r="M5" s="59"/>
      <c r="N5" s="165"/>
      <c r="O5" s="164"/>
      <c r="P5" s="164"/>
      <c r="Q5" s="164"/>
      <c r="R5" s="164"/>
      <c r="S5" s="164"/>
    </row>
    <row r="6" spans="3:19" x14ac:dyDescent="0.2">
      <c r="C6" s="7" t="s">
        <v>2584</v>
      </c>
      <c r="D6" s="96">
        <f t="shared" si="1"/>
        <v>53.757309492571807</v>
      </c>
      <c r="E6" s="96">
        <f t="shared" si="2"/>
        <v>5.678843121372708</v>
      </c>
      <c r="F6" s="96">
        <f t="shared" si="3"/>
        <v>119.19828703937178</v>
      </c>
      <c r="G6" s="96">
        <f t="shared" si="4"/>
        <v>0.17581217240695121</v>
      </c>
      <c r="H6" s="96">
        <f t="shared" si="5"/>
        <v>3.8418578486181425</v>
      </c>
      <c r="I6" s="96"/>
      <c r="J6" s="163"/>
      <c r="K6" s="163"/>
      <c r="L6" s="163"/>
      <c r="M6" s="115"/>
      <c r="N6" s="165"/>
      <c r="O6" s="164"/>
      <c r="P6" s="164"/>
      <c r="Q6" s="164"/>
      <c r="R6" s="164"/>
      <c r="S6" s="164"/>
    </row>
    <row r="7" spans="3:19" x14ac:dyDescent="0.2">
      <c r="C7" s="7" t="s">
        <v>2412</v>
      </c>
      <c r="D7" s="96">
        <f t="shared" si="1"/>
        <v>125.88460845825151</v>
      </c>
      <c r="E7" s="96">
        <f t="shared" si="2"/>
        <v>6.2239762977595241</v>
      </c>
      <c r="F7" s="96">
        <f t="shared" si="3"/>
        <v>122.30563800214544</v>
      </c>
      <c r="G7" s="96">
        <f t="shared" si="4"/>
        <v>0.69119741430103887</v>
      </c>
      <c r="H7" s="96">
        <f t="shared" si="5"/>
        <v>7.6351672478131603</v>
      </c>
      <c r="I7" s="96"/>
      <c r="J7" s="163"/>
      <c r="K7" s="163"/>
      <c r="L7" s="163"/>
      <c r="M7" s="115"/>
      <c r="N7" s="165"/>
      <c r="O7" s="164"/>
      <c r="P7" s="164"/>
      <c r="Q7" s="164"/>
      <c r="R7" s="164"/>
      <c r="S7" s="164"/>
    </row>
    <row r="8" spans="3:19" x14ac:dyDescent="0.2">
      <c r="C8" s="7" t="s">
        <v>2588</v>
      </c>
      <c r="D8" s="96">
        <f t="shared" si="1"/>
        <v>0</v>
      </c>
      <c r="E8" s="96">
        <f t="shared" si="2"/>
        <v>5507.4253229734486</v>
      </c>
      <c r="F8" s="96">
        <f t="shared" si="3"/>
        <v>0</v>
      </c>
      <c r="G8" s="96">
        <f t="shared" si="4"/>
        <v>0</v>
      </c>
      <c r="H8" s="96">
        <f t="shared" si="5"/>
        <v>0</v>
      </c>
      <c r="I8" s="96"/>
      <c r="J8" s="163"/>
      <c r="K8" s="163"/>
      <c r="L8" s="163"/>
      <c r="M8" s="115"/>
      <c r="N8" s="165"/>
      <c r="O8" s="164"/>
      <c r="P8" s="164"/>
      <c r="Q8" s="164"/>
      <c r="R8" s="164"/>
      <c r="S8" s="164"/>
    </row>
    <row r="9" spans="3:19" x14ac:dyDescent="0.2">
      <c r="C9" s="7" t="s">
        <v>2587</v>
      </c>
      <c r="D9" s="96">
        <f t="shared" si="1"/>
        <v>0</v>
      </c>
      <c r="E9" s="96">
        <f t="shared" si="2"/>
        <v>332.59689529056993</v>
      </c>
      <c r="F9" s="96">
        <f t="shared" si="3"/>
        <v>0</v>
      </c>
      <c r="G9" s="96">
        <f t="shared" si="4"/>
        <v>0</v>
      </c>
      <c r="H9" s="96">
        <f t="shared" si="5"/>
        <v>0</v>
      </c>
      <c r="I9" s="96"/>
      <c r="J9" s="163"/>
      <c r="K9" s="163"/>
      <c r="L9" s="163"/>
      <c r="M9" s="115"/>
      <c r="N9" s="165"/>
      <c r="O9" s="164"/>
      <c r="Q9" s="164"/>
      <c r="R9" s="164"/>
      <c r="S9" s="164"/>
    </row>
    <row r="10" spans="3:19" x14ac:dyDescent="0.2">
      <c r="C10" s="7" t="s">
        <v>2411</v>
      </c>
      <c r="D10" s="96">
        <f t="shared" si="1"/>
        <v>0</v>
      </c>
      <c r="E10" s="96">
        <f t="shared" si="2"/>
        <v>2336.781488020732</v>
      </c>
      <c r="F10" s="96">
        <f t="shared" si="3"/>
        <v>0</v>
      </c>
      <c r="G10" s="96">
        <f t="shared" si="4"/>
        <v>0</v>
      </c>
      <c r="H10" s="96">
        <f t="shared" si="5"/>
        <v>0</v>
      </c>
      <c r="I10" s="96"/>
      <c r="J10" s="163"/>
      <c r="K10" s="163"/>
      <c r="L10" s="163"/>
      <c r="M10" s="115"/>
      <c r="N10" s="165"/>
      <c r="O10" s="164"/>
      <c r="P10" s="164"/>
      <c r="Q10" s="164"/>
      <c r="R10" s="164"/>
      <c r="S10" s="164"/>
    </row>
    <row r="11" spans="3:19" x14ac:dyDescent="0.2">
      <c r="C11" s="7" t="s">
        <v>799</v>
      </c>
      <c r="D11" s="96">
        <f t="shared" si="1"/>
        <v>62.375752718914484</v>
      </c>
      <c r="E11" s="96">
        <f t="shared" si="2"/>
        <v>10.395167701864951</v>
      </c>
      <c r="F11" s="96">
        <f t="shared" si="3"/>
        <v>35.277277526707074</v>
      </c>
      <c r="G11" s="96">
        <f t="shared" si="4"/>
        <v>1.6549538141180327</v>
      </c>
      <c r="H11" s="96">
        <f t="shared" si="5"/>
        <v>4.8846141064850714</v>
      </c>
      <c r="I11" s="96"/>
      <c r="J11" s="163"/>
      <c r="K11" s="163"/>
      <c r="L11" s="163"/>
      <c r="M11" s="115"/>
      <c r="N11" s="165"/>
      <c r="O11" s="164"/>
      <c r="P11" s="164"/>
      <c r="Q11" s="164"/>
      <c r="R11" s="164"/>
      <c r="S11" s="164"/>
    </row>
    <row r="12" spans="3:19" x14ac:dyDescent="0.2">
      <c r="C12" s="7" t="s">
        <v>1891</v>
      </c>
      <c r="D12" s="96">
        <f t="shared" si="1"/>
        <v>0</v>
      </c>
      <c r="E12" s="96">
        <f t="shared" si="2"/>
        <v>351.66933302082282</v>
      </c>
      <c r="F12" s="96">
        <f t="shared" si="3"/>
        <v>0</v>
      </c>
      <c r="G12" s="96">
        <f t="shared" si="4"/>
        <v>0</v>
      </c>
      <c r="H12" s="96">
        <f t="shared" si="5"/>
        <v>0</v>
      </c>
      <c r="I12" s="96"/>
      <c r="J12" s="163"/>
      <c r="K12" s="163"/>
      <c r="L12" s="163"/>
      <c r="M12" s="115"/>
      <c r="N12" s="165"/>
      <c r="O12" s="164"/>
      <c r="P12" s="164"/>
      <c r="Q12" s="164"/>
      <c r="R12" s="164"/>
      <c r="S12" s="164"/>
    </row>
    <row r="13" spans="3:19" x14ac:dyDescent="0.2">
      <c r="C13" s="7" t="s">
        <v>2582</v>
      </c>
      <c r="D13" s="96">
        <f t="shared" si="1"/>
        <v>44.030270052402223</v>
      </c>
      <c r="E13" s="96">
        <f t="shared" si="2"/>
        <v>74.098171623395203</v>
      </c>
      <c r="F13" s="96">
        <f t="shared" si="3"/>
        <v>47.330508785771933</v>
      </c>
      <c r="G13" s="96">
        <f t="shared" si="4"/>
        <v>0</v>
      </c>
      <c r="H13" s="96">
        <f t="shared" si="5"/>
        <v>2.2428823329571386</v>
      </c>
      <c r="I13" s="96"/>
      <c r="J13" s="163"/>
      <c r="K13" s="163"/>
      <c r="L13" s="163"/>
      <c r="M13" s="115"/>
      <c r="N13" s="165"/>
      <c r="O13" s="164"/>
      <c r="P13" s="164"/>
      <c r="Q13" s="164"/>
      <c r="R13" s="164"/>
      <c r="S13" s="164"/>
    </row>
    <row r="14" spans="3:19" x14ac:dyDescent="0.2">
      <c r="C14" s="7" t="s">
        <v>1882</v>
      </c>
      <c r="D14" s="96">
        <f t="shared" si="1"/>
        <v>3.919</v>
      </c>
      <c r="E14" s="96">
        <f t="shared" si="2"/>
        <v>677.15484000000004</v>
      </c>
      <c r="F14" s="96">
        <f t="shared" si="3"/>
        <v>1.119</v>
      </c>
      <c r="G14" s="96">
        <f t="shared" si="4"/>
        <v>0</v>
      </c>
      <c r="H14" s="96">
        <f t="shared" si="5"/>
        <v>0.6</v>
      </c>
      <c r="I14" s="178"/>
      <c r="J14" s="163"/>
      <c r="K14" s="163"/>
      <c r="L14" s="163"/>
      <c r="M14" s="115"/>
      <c r="N14" s="165"/>
      <c r="O14" s="164"/>
      <c r="P14" s="161"/>
      <c r="Q14" s="164"/>
      <c r="R14" s="164"/>
      <c r="S14" s="164"/>
    </row>
    <row r="15" spans="3:19" x14ac:dyDescent="0.2">
      <c r="C15" s="7" t="s">
        <v>1884</v>
      </c>
      <c r="D15" s="96">
        <f t="shared" si="1"/>
        <v>0</v>
      </c>
      <c r="E15" s="96">
        <f t="shared" si="2"/>
        <v>457.52839999999998</v>
      </c>
      <c r="F15" s="96">
        <f t="shared" si="3"/>
        <v>0</v>
      </c>
      <c r="G15" s="96">
        <f t="shared" si="4"/>
        <v>0</v>
      </c>
      <c r="H15" s="96">
        <f t="shared" si="5"/>
        <v>0</v>
      </c>
      <c r="I15" s="178"/>
      <c r="J15" s="163"/>
      <c r="K15" s="163"/>
      <c r="L15" s="163"/>
      <c r="M15" s="115"/>
      <c r="N15" s="165"/>
      <c r="O15" s="164"/>
      <c r="P15" s="161"/>
      <c r="Q15" s="164"/>
      <c r="R15" s="164"/>
      <c r="S15" s="164"/>
    </row>
    <row r="16" spans="3:19" x14ac:dyDescent="0.2">
      <c r="C16" s="7" t="s">
        <v>1874</v>
      </c>
      <c r="D16" s="96">
        <f t="shared" si="1"/>
        <v>8.41969223865242</v>
      </c>
      <c r="E16" s="96">
        <f t="shared" si="2"/>
        <v>995.81678360375952</v>
      </c>
      <c r="F16" s="96">
        <f t="shared" si="3"/>
        <v>13.161745980946822</v>
      </c>
      <c r="G16" s="96">
        <f t="shared" si="4"/>
        <v>0</v>
      </c>
      <c r="H16" s="96">
        <f t="shared" si="5"/>
        <v>0.35726749351423648</v>
      </c>
      <c r="I16" s="178"/>
      <c r="J16" s="163"/>
      <c r="K16" s="163"/>
      <c r="L16" s="163"/>
      <c r="M16" s="115"/>
      <c r="N16" s="165"/>
      <c r="O16" s="164"/>
      <c r="P16" s="161"/>
      <c r="Q16" s="164"/>
      <c r="R16" s="164"/>
      <c r="S16" s="164"/>
    </row>
    <row r="17" spans="1:26" x14ac:dyDescent="0.2">
      <c r="C17" s="95" t="s">
        <v>787</v>
      </c>
      <c r="D17" s="96">
        <f>SUMIF($A$23:$A$51,"N",D$23:D$51)</f>
        <v>179.93977282985242</v>
      </c>
      <c r="E17" s="96">
        <f>SUMIF($A$23:$A$51,"N",E$23:E$51)</f>
        <v>209.53462737557223</v>
      </c>
      <c r="F17" s="96">
        <f>SUMIF($A$23:$A$51,"N",F$23:F$51)</f>
        <v>2734.1794075519047</v>
      </c>
      <c r="G17" s="96">
        <f>SUMIF($A$23:$A$51,"N",G$23:G$51)</f>
        <v>2481.4474732114013</v>
      </c>
      <c r="H17" s="96">
        <f>SUMIF($A$23:$A$51,"N",H$23:H$51)</f>
        <v>6.1224638840400321</v>
      </c>
      <c r="I17" s="96"/>
      <c r="J17" s="163"/>
      <c r="K17" s="163"/>
      <c r="L17" s="163"/>
      <c r="M17" s="115"/>
      <c r="N17" s="165"/>
      <c r="O17" s="164"/>
      <c r="P17" s="164"/>
      <c r="Q17" s="164"/>
      <c r="R17" s="164"/>
      <c r="S17" s="164"/>
    </row>
    <row r="18" spans="1:26" x14ac:dyDescent="0.2">
      <c r="A18" s="113"/>
      <c r="B18" s="113"/>
      <c r="C18" s="98" t="s">
        <v>1887</v>
      </c>
      <c r="D18" s="114">
        <f>SUM(D5:D17)</f>
        <v>1886.1639686382682</v>
      </c>
      <c r="E18" s="114">
        <f>SUM(E5:E17)</f>
        <v>11289.283200169575</v>
      </c>
      <c r="F18" s="114">
        <f>SUM(F5:F17)</f>
        <v>4295.8920729158908</v>
      </c>
      <c r="G18" s="114">
        <f>SUM(G5:G17)</f>
        <v>2483.9694366122271</v>
      </c>
      <c r="H18" s="114">
        <f>SUM(H5:H17)</f>
        <v>32.379191360754966</v>
      </c>
      <c r="I18" s="42"/>
      <c r="J18" s="163"/>
      <c r="K18" s="59"/>
      <c r="L18" s="59"/>
      <c r="M18" s="59"/>
      <c r="O18" s="166"/>
      <c r="P18" s="166"/>
      <c r="Q18" s="166"/>
      <c r="R18" s="164"/>
      <c r="S18" s="164"/>
    </row>
    <row r="19" spans="1:26" x14ac:dyDescent="0.2">
      <c r="D19" s="59"/>
      <c r="E19" s="59"/>
      <c r="F19" s="59"/>
      <c r="G19" s="59"/>
      <c r="H19" s="59"/>
      <c r="J19" s="59"/>
      <c r="K19" s="59"/>
      <c r="L19" s="59"/>
      <c r="M19" s="59"/>
      <c r="O19" s="164"/>
      <c r="P19" s="164"/>
      <c r="Q19" s="164"/>
      <c r="R19" s="164"/>
      <c r="S19" s="164"/>
    </row>
    <row r="20" spans="1:26" x14ac:dyDescent="0.2">
      <c r="E20" s="203"/>
      <c r="J20" s="59"/>
      <c r="K20" s="59"/>
      <c r="L20" s="59"/>
      <c r="M20" s="59"/>
      <c r="O20" s="164"/>
      <c r="P20" s="164"/>
      <c r="Q20" s="164"/>
      <c r="R20" s="164"/>
      <c r="S20" s="164"/>
    </row>
    <row r="21" spans="1:26" x14ac:dyDescent="0.2">
      <c r="C21" s="92" t="s">
        <v>18</v>
      </c>
      <c r="J21" s="59"/>
      <c r="K21" s="59"/>
      <c r="L21" s="59"/>
      <c r="M21" s="59"/>
      <c r="O21" s="164"/>
      <c r="P21" s="165"/>
      <c r="Q21" s="164"/>
      <c r="R21" s="164"/>
      <c r="S21" s="164"/>
    </row>
    <row r="22" spans="1:26" x14ac:dyDescent="0.2">
      <c r="A22" s="57" t="s">
        <v>15</v>
      </c>
      <c r="B22" s="57"/>
      <c r="C22" s="57" t="str">
        <f t="shared" ref="C22:C51" si="6">C61</f>
        <v>Combined Categories</v>
      </c>
      <c r="D22" s="57" t="str">
        <f>RIGHT(D60,LEN(D60)-7)</f>
        <v>NOx (tons/year)</v>
      </c>
      <c r="E22" s="57" t="str">
        <f>RIGHT(E60,LEN(E60)-7)</f>
        <v>VOC (tons/year)</v>
      </c>
      <c r="F22" s="57" t="str">
        <f>RIGHT(F60,LEN(F60)-7)</f>
        <v>CO (tons/year)</v>
      </c>
      <c r="G22" s="57" t="str">
        <f>RIGHT(G60,LEN(G60)-7)</f>
        <v>SOx (tons/year)</v>
      </c>
      <c r="H22" s="57" t="str">
        <f>RIGHT(H60,LEN(H60)-7)</f>
        <v>PM (tons/year)</v>
      </c>
      <c r="I22" s="57"/>
      <c r="J22" s="162" t="s">
        <v>793</v>
      </c>
      <c r="K22" s="162" t="s">
        <v>15</v>
      </c>
      <c r="L22" s="162"/>
      <c r="M22" s="59"/>
      <c r="O22" s="164"/>
      <c r="P22" s="164"/>
      <c r="Q22" s="164"/>
      <c r="R22" s="164"/>
      <c r="S22" s="164"/>
      <c r="T22" s="57"/>
      <c r="U22" s="262"/>
      <c r="V22" s="262" t="str">
        <f t="shared" ref="V22:Z22" si="7">D22</f>
        <v>NOx (tons/year)</v>
      </c>
      <c r="W22" s="262" t="str">
        <f t="shared" si="7"/>
        <v>VOC (tons/year)</v>
      </c>
      <c r="X22" s="262" t="str">
        <f t="shared" si="7"/>
        <v>CO (tons/year)</v>
      </c>
      <c r="Y22" s="262" t="str">
        <f t="shared" si="7"/>
        <v>SOx (tons/year)</v>
      </c>
      <c r="Z22" s="262" t="str">
        <f t="shared" si="7"/>
        <v>PM (tons/year)</v>
      </c>
    </row>
    <row r="23" spans="1:26" x14ac:dyDescent="0.2">
      <c r="A23" s="7" t="str">
        <f t="shared" ref="A23:A51" si="8">VLOOKUP(C23,$J$23:$K$57,2,FALSE)</f>
        <v>N</v>
      </c>
      <c r="C23" s="7" t="str">
        <f t="shared" si="6"/>
        <v>Amine Units</v>
      </c>
      <c r="D23" s="96">
        <f t="shared" ref="D23:H32" si="9">D62</f>
        <v>0</v>
      </c>
      <c r="E23" s="96">
        <f t="shared" si="9"/>
        <v>0</v>
      </c>
      <c r="F23" s="96">
        <f t="shared" si="9"/>
        <v>0</v>
      </c>
      <c r="G23" s="96">
        <f t="shared" si="9"/>
        <v>0</v>
      </c>
      <c r="H23" s="96">
        <f t="shared" si="9"/>
        <v>0</v>
      </c>
      <c r="J23" s="59" t="s">
        <v>820</v>
      </c>
      <c r="K23" s="59" t="s">
        <v>786</v>
      </c>
      <c r="L23" s="168"/>
      <c r="M23" s="168"/>
      <c r="O23" s="164"/>
      <c r="P23" s="164"/>
      <c r="Q23" s="164"/>
      <c r="R23" s="164"/>
      <c r="S23" s="164"/>
      <c r="U23" s="262"/>
      <c r="V23" s="263" t="b">
        <v>1</v>
      </c>
      <c r="W23" s="263" t="b">
        <v>1</v>
      </c>
      <c r="X23" s="263" t="b">
        <v>1</v>
      </c>
      <c r="Y23" s="263" t="b">
        <v>1</v>
      </c>
      <c r="Z23" s="263" t="b">
        <v>1</v>
      </c>
    </row>
    <row r="24" spans="1:26" x14ac:dyDescent="0.2">
      <c r="A24" s="7" t="str">
        <f t="shared" si="8"/>
        <v>Y</v>
      </c>
      <c r="C24" s="7" t="str">
        <f t="shared" si="6"/>
        <v>Artificial Lift</v>
      </c>
      <c r="D24" s="96">
        <f t="shared" si="9"/>
        <v>44.030270052402223</v>
      </c>
      <c r="E24" s="96">
        <f t="shared" si="9"/>
        <v>74.098171623395203</v>
      </c>
      <c r="F24" s="96">
        <f t="shared" si="9"/>
        <v>47.330508785771933</v>
      </c>
      <c r="G24" s="96">
        <f t="shared" si="9"/>
        <v>0</v>
      </c>
      <c r="H24" s="96">
        <f t="shared" si="9"/>
        <v>2.2428823329571386</v>
      </c>
      <c r="J24" s="59" t="s">
        <v>2584</v>
      </c>
      <c r="K24" s="59" t="s">
        <v>786</v>
      </c>
      <c r="L24" s="168"/>
      <c r="M24" s="168"/>
      <c r="O24" s="164"/>
      <c r="P24" s="164"/>
      <c r="Q24" s="164"/>
      <c r="R24" s="164"/>
      <c r="S24" s="164"/>
      <c r="U24" s="262"/>
      <c r="V24" s="263" t="b">
        <v>1</v>
      </c>
      <c r="W24" s="263" t="b">
        <v>1</v>
      </c>
      <c r="X24" s="263" t="b">
        <v>1</v>
      </c>
      <c r="Y24" s="263" t="b">
        <v>1</v>
      </c>
      <c r="Z24" s="263" t="b">
        <v>1</v>
      </c>
    </row>
    <row r="25" spans="1:26" x14ac:dyDescent="0.2">
      <c r="A25" s="7" t="str">
        <f t="shared" si="8"/>
        <v>N</v>
      </c>
      <c r="C25" s="7" t="str">
        <f t="shared" si="6"/>
        <v>Blowdown Flaring</v>
      </c>
      <c r="D25" s="96">
        <f t="shared" si="9"/>
        <v>66.353340632984853</v>
      </c>
      <c r="E25" s="96">
        <f t="shared" si="9"/>
        <v>0</v>
      </c>
      <c r="F25" s="96">
        <f t="shared" si="9"/>
        <v>361.04023579712339</v>
      </c>
      <c r="G25" s="96">
        <f t="shared" si="9"/>
        <v>0</v>
      </c>
      <c r="H25" s="96">
        <f t="shared" si="9"/>
        <v>0</v>
      </c>
      <c r="J25" s="59" t="s">
        <v>2412</v>
      </c>
      <c r="K25" s="59" t="s">
        <v>786</v>
      </c>
      <c r="L25" s="168"/>
      <c r="M25" s="168"/>
      <c r="O25" s="164"/>
      <c r="P25" s="164"/>
      <c r="Q25" s="164"/>
      <c r="R25" s="164"/>
      <c r="S25" s="164"/>
      <c r="U25" s="262"/>
      <c r="V25" s="263" t="b">
        <v>1</v>
      </c>
      <c r="W25" s="263" t="b">
        <v>1</v>
      </c>
      <c r="X25" s="263" t="b">
        <v>1</v>
      </c>
      <c r="Y25" s="263" t="b">
        <v>1</v>
      </c>
      <c r="Z25" s="263" t="b">
        <v>1</v>
      </c>
    </row>
    <row r="26" spans="1:26" x14ac:dyDescent="0.2">
      <c r="A26" s="7" t="str">
        <f t="shared" si="8"/>
        <v>Y</v>
      </c>
      <c r="C26" s="7" t="str">
        <f t="shared" si="6"/>
        <v>Compressor engines</v>
      </c>
      <c r="D26" s="96">
        <f t="shared" si="9"/>
        <v>1407.8375628476231</v>
      </c>
      <c r="E26" s="96">
        <f t="shared" si="9"/>
        <v>324.37935114027954</v>
      </c>
      <c r="F26" s="96">
        <f t="shared" si="9"/>
        <v>1223.3202080290432</v>
      </c>
      <c r="G26" s="96">
        <f t="shared" si="9"/>
        <v>0</v>
      </c>
      <c r="H26" s="96">
        <f t="shared" si="9"/>
        <v>6.6949384473271891</v>
      </c>
      <c r="J26" s="59" t="s">
        <v>2588</v>
      </c>
      <c r="K26" s="59" t="s">
        <v>786</v>
      </c>
      <c r="L26" s="168"/>
      <c r="M26" s="168"/>
      <c r="O26" s="164"/>
      <c r="P26" s="164"/>
      <c r="Q26" s="164"/>
      <c r="R26" s="164"/>
      <c r="S26" s="164"/>
      <c r="U26" s="262"/>
      <c r="V26" s="263" t="b">
        <v>1</v>
      </c>
      <c r="W26" s="263" t="b">
        <v>1</v>
      </c>
      <c r="X26" s="263" t="b">
        <v>1</v>
      </c>
      <c r="Y26" s="263" t="b">
        <v>1</v>
      </c>
      <c r="Z26" s="263" t="b">
        <v>1</v>
      </c>
    </row>
    <row r="27" spans="1:26" x14ac:dyDescent="0.2">
      <c r="A27" s="7" t="str">
        <f t="shared" si="8"/>
        <v>Y</v>
      </c>
      <c r="C27" s="7" t="str">
        <f t="shared" si="6"/>
        <v xml:space="preserve">Condensate tank </v>
      </c>
      <c r="D27" s="96">
        <f t="shared" si="9"/>
        <v>3.919</v>
      </c>
      <c r="E27" s="96">
        <f t="shared" si="9"/>
        <v>677.15484000000004</v>
      </c>
      <c r="F27" s="96">
        <f t="shared" si="9"/>
        <v>1.119</v>
      </c>
      <c r="G27" s="96">
        <f t="shared" si="9"/>
        <v>0</v>
      </c>
      <c r="H27" s="96">
        <f t="shared" si="9"/>
        <v>0.6</v>
      </c>
      <c r="J27" s="59" t="s">
        <v>2587</v>
      </c>
      <c r="K27" s="59" t="s">
        <v>786</v>
      </c>
      <c r="L27" s="168"/>
      <c r="M27" s="168"/>
      <c r="O27" s="164"/>
      <c r="P27" s="164"/>
      <c r="Q27" s="164"/>
      <c r="R27" s="164"/>
      <c r="S27" s="164"/>
      <c r="U27" s="262"/>
      <c r="V27" s="263" t="b">
        <v>1</v>
      </c>
      <c r="W27" s="263" t="b">
        <v>0</v>
      </c>
      <c r="X27" s="263" t="b">
        <v>1</v>
      </c>
      <c r="Y27" s="263" t="b">
        <v>1</v>
      </c>
      <c r="Z27" s="263" t="b">
        <v>1</v>
      </c>
    </row>
    <row r="28" spans="1:26" x14ac:dyDescent="0.2">
      <c r="A28" s="7" t="str">
        <f t="shared" si="8"/>
        <v>N</v>
      </c>
      <c r="C28" s="7" t="str">
        <f t="shared" si="6"/>
        <v>Condensate tank flaring</v>
      </c>
      <c r="D28" s="96">
        <f t="shared" si="9"/>
        <v>0.25463801895383309</v>
      </c>
      <c r="E28" s="96">
        <f t="shared" si="9"/>
        <v>0</v>
      </c>
      <c r="F28" s="96">
        <f t="shared" si="9"/>
        <v>1.3855303972487973</v>
      </c>
      <c r="G28" s="96">
        <f t="shared" si="9"/>
        <v>0</v>
      </c>
      <c r="H28" s="96">
        <f t="shared" si="9"/>
        <v>0</v>
      </c>
      <c r="J28" s="59" t="s">
        <v>2411</v>
      </c>
      <c r="K28" s="59" t="s">
        <v>786</v>
      </c>
      <c r="L28" s="168"/>
      <c r="M28" s="168"/>
      <c r="O28" s="164"/>
      <c r="P28" s="164"/>
      <c r="Q28" s="164"/>
      <c r="R28" s="164"/>
      <c r="S28" s="167"/>
      <c r="U28" s="262"/>
      <c r="V28" s="263" t="b">
        <v>1</v>
      </c>
      <c r="W28" s="263" t="b">
        <v>1</v>
      </c>
      <c r="X28" s="263" t="b">
        <v>1</v>
      </c>
      <c r="Y28" s="263" t="b">
        <v>1</v>
      </c>
      <c r="Z28" s="263" t="b">
        <v>1</v>
      </c>
    </row>
    <row r="29" spans="1:26" x14ac:dyDescent="0.2">
      <c r="A29" s="7" t="str">
        <f t="shared" si="8"/>
        <v>Y</v>
      </c>
      <c r="C29" s="7" t="str">
        <f t="shared" si="6"/>
        <v>Dehydrator</v>
      </c>
      <c r="D29" s="96">
        <f t="shared" si="9"/>
        <v>8.41969223865242</v>
      </c>
      <c r="E29" s="96">
        <f t="shared" si="9"/>
        <v>995.81678360375952</v>
      </c>
      <c r="F29" s="96">
        <f t="shared" si="9"/>
        <v>13.161745980946822</v>
      </c>
      <c r="G29" s="96">
        <f t="shared" si="9"/>
        <v>0</v>
      </c>
      <c r="H29" s="96">
        <f t="shared" si="9"/>
        <v>0.35726749351423648</v>
      </c>
      <c r="J29" s="59" t="s">
        <v>5586</v>
      </c>
      <c r="K29" s="59" t="s">
        <v>785</v>
      </c>
      <c r="L29" s="168"/>
      <c r="M29" s="168"/>
      <c r="O29" s="164"/>
      <c r="P29" s="165"/>
      <c r="Q29" s="164"/>
      <c r="R29" s="164"/>
      <c r="S29" s="167"/>
      <c r="U29" s="262"/>
      <c r="V29" s="263" t="b">
        <v>1</v>
      </c>
      <c r="W29" s="263" t="b">
        <v>1</v>
      </c>
      <c r="X29" s="263" t="b">
        <v>1</v>
      </c>
      <c r="Y29" s="263" t="b">
        <v>1</v>
      </c>
      <c r="Z29" s="263" t="b">
        <v>1</v>
      </c>
    </row>
    <row r="30" spans="1:26" ht="15" customHeight="1" x14ac:dyDescent="0.2">
      <c r="A30" s="7" t="str">
        <f t="shared" si="8"/>
        <v>Y</v>
      </c>
      <c r="C30" s="7" t="str">
        <f t="shared" si="6"/>
        <v>Drill rigs</v>
      </c>
      <c r="D30" s="96">
        <f t="shared" si="9"/>
        <v>53.757309492571807</v>
      </c>
      <c r="E30" s="96">
        <f t="shared" si="9"/>
        <v>5.678843121372708</v>
      </c>
      <c r="F30" s="96">
        <f t="shared" si="9"/>
        <v>119.19828703937178</v>
      </c>
      <c r="G30" s="96">
        <f t="shared" si="9"/>
        <v>0.17581217240695121</v>
      </c>
      <c r="H30" s="96">
        <f t="shared" si="9"/>
        <v>3.8418578486181425</v>
      </c>
      <c r="J30" s="59" t="s">
        <v>2409</v>
      </c>
      <c r="K30" s="59" t="s">
        <v>785</v>
      </c>
      <c r="L30" s="168"/>
      <c r="M30" s="168"/>
      <c r="O30" s="164"/>
      <c r="P30" s="165"/>
      <c r="Q30" s="164"/>
      <c r="R30" s="164"/>
      <c r="S30" s="167"/>
      <c r="U30" s="262"/>
      <c r="V30" s="263" t="b">
        <v>1</v>
      </c>
      <c r="W30" s="263" t="b">
        <v>1</v>
      </c>
      <c r="X30" s="263" t="b">
        <v>1</v>
      </c>
      <c r="Y30" s="263" t="b">
        <v>1</v>
      </c>
      <c r="Z30" s="263" t="b">
        <v>1</v>
      </c>
    </row>
    <row r="31" spans="1:26" x14ac:dyDescent="0.2">
      <c r="A31" s="7" t="str">
        <f t="shared" si="8"/>
        <v>Y</v>
      </c>
      <c r="C31" s="7" t="str">
        <f t="shared" si="6"/>
        <v>Fugitives</v>
      </c>
      <c r="D31" s="96">
        <f t="shared" si="9"/>
        <v>0</v>
      </c>
      <c r="E31" s="96">
        <f t="shared" si="9"/>
        <v>351.66933302082282</v>
      </c>
      <c r="F31" s="96">
        <f t="shared" si="9"/>
        <v>0</v>
      </c>
      <c r="G31" s="96">
        <f t="shared" si="9"/>
        <v>0</v>
      </c>
      <c r="H31" s="96">
        <f t="shared" si="9"/>
        <v>0</v>
      </c>
      <c r="J31" s="59" t="s">
        <v>799</v>
      </c>
      <c r="K31" s="59" t="s">
        <v>786</v>
      </c>
      <c r="L31" s="168"/>
      <c r="M31" s="168"/>
      <c r="O31" s="164"/>
      <c r="P31" s="164"/>
      <c r="Q31" s="164"/>
      <c r="R31" s="164"/>
      <c r="S31" s="164"/>
      <c r="U31" s="262"/>
      <c r="V31" s="263" t="b">
        <v>1</v>
      </c>
      <c r="W31" s="263" t="b">
        <v>1</v>
      </c>
      <c r="X31" s="263" t="b">
        <v>1</v>
      </c>
      <c r="Y31" s="263" t="b">
        <v>1</v>
      </c>
      <c r="Z31" s="263" t="b">
        <v>1</v>
      </c>
    </row>
    <row r="32" spans="1:26" x14ac:dyDescent="0.2">
      <c r="A32" s="7" t="str">
        <f t="shared" si="8"/>
        <v>N</v>
      </c>
      <c r="C32" s="7" t="str">
        <f t="shared" si="6"/>
        <v>Gas Plant Truck Loading</v>
      </c>
      <c r="D32" s="96">
        <f t="shared" si="9"/>
        <v>0</v>
      </c>
      <c r="E32" s="96">
        <f t="shared" si="9"/>
        <v>0</v>
      </c>
      <c r="F32" s="96">
        <f t="shared" si="9"/>
        <v>0</v>
      </c>
      <c r="G32" s="96">
        <f t="shared" si="9"/>
        <v>0</v>
      </c>
      <c r="H32" s="96">
        <f t="shared" si="9"/>
        <v>0</v>
      </c>
      <c r="J32" s="59" t="s">
        <v>897</v>
      </c>
      <c r="K32" s="59" t="s">
        <v>785</v>
      </c>
      <c r="L32" s="168"/>
      <c r="M32" s="168"/>
      <c r="O32" s="164"/>
      <c r="P32" s="164"/>
      <c r="Q32" s="164"/>
      <c r="R32" s="164"/>
      <c r="S32" s="167"/>
      <c r="U32" s="262"/>
      <c r="V32" s="263" t="b">
        <v>1</v>
      </c>
      <c r="W32" s="263" t="b">
        <v>1</v>
      </c>
      <c r="X32" s="263" t="b">
        <v>1</v>
      </c>
      <c r="Y32" s="263" t="b">
        <v>1</v>
      </c>
      <c r="Z32" s="263" t="b">
        <v>1</v>
      </c>
    </row>
    <row r="33" spans="1:26" x14ac:dyDescent="0.2">
      <c r="A33" s="7" t="str">
        <f t="shared" si="8"/>
        <v>N</v>
      </c>
      <c r="C33" s="7" t="str">
        <f t="shared" si="6"/>
        <v>Gas Well Truck Loading</v>
      </c>
      <c r="D33" s="96">
        <f t="shared" ref="D33:H42" si="10">D72</f>
        <v>0</v>
      </c>
      <c r="E33" s="96">
        <f t="shared" si="10"/>
        <v>17.321782486144091</v>
      </c>
      <c r="F33" s="96">
        <f t="shared" si="10"/>
        <v>0</v>
      </c>
      <c r="G33" s="96">
        <f t="shared" si="10"/>
        <v>0</v>
      </c>
      <c r="H33" s="96">
        <f t="shared" si="10"/>
        <v>0</v>
      </c>
      <c r="J33" s="59" t="s">
        <v>1857</v>
      </c>
      <c r="K33" s="59" t="s">
        <v>785</v>
      </c>
      <c r="L33" s="168"/>
      <c r="M33" s="168"/>
      <c r="O33" s="164"/>
      <c r="P33" s="164"/>
      <c r="Q33" s="164"/>
      <c r="R33" s="164"/>
      <c r="S33" s="167"/>
      <c r="U33" s="262"/>
      <c r="V33" s="263" t="b">
        <v>1</v>
      </c>
      <c r="W33" s="263" t="b">
        <v>1</v>
      </c>
      <c r="X33" s="263" t="b">
        <v>1</v>
      </c>
      <c r="Y33" s="263" t="b">
        <v>1</v>
      </c>
      <c r="Z33" s="263" t="b">
        <v>1</v>
      </c>
    </row>
    <row r="34" spans="1:26" x14ac:dyDescent="0.2">
      <c r="A34" s="7" t="str">
        <f t="shared" si="8"/>
        <v>Y</v>
      </c>
      <c r="C34" s="7" t="str">
        <f t="shared" si="6"/>
        <v>Heaters</v>
      </c>
      <c r="D34" s="96">
        <f t="shared" si="10"/>
        <v>125.88460845825151</v>
      </c>
      <c r="E34" s="96">
        <f t="shared" si="10"/>
        <v>6.2239762977595241</v>
      </c>
      <c r="F34" s="96">
        <f t="shared" si="10"/>
        <v>122.30563800214544</v>
      </c>
      <c r="G34" s="96">
        <f t="shared" si="10"/>
        <v>0.69119741430103887</v>
      </c>
      <c r="H34" s="96">
        <f t="shared" si="10"/>
        <v>7.6351672478131603</v>
      </c>
      <c r="J34" s="59" t="s">
        <v>1858</v>
      </c>
      <c r="K34" s="59" t="s">
        <v>785</v>
      </c>
      <c r="L34" s="168"/>
      <c r="M34" s="168"/>
      <c r="O34" s="164"/>
      <c r="P34" s="164"/>
      <c r="Q34" s="164"/>
      <c r="R34" s="164"/>
      <c r="S34" s="167"/>
      <c r="U34" s="262"/>
      <c r="V34" s="263" t="b">
        <v>1</v>
      </c>
      <c r="W34" s="263" t="b">
        <v>1</v>
      </c>
      <c r="X34" s="263" t="b">
        <v>1</v>
      </c>
      <c r="Y34" s="263" t="b">
        <v>1</v>
      </c>
      <c r="Z34" s="263" t="b">
        <v>1</v>
      </c>
    </row>
    <row r="35" spans="1:26" x14ac:dyDescent="0.2">
      <c r="A35" s="7" t="str">
        <f t="shared" si="8"/>
        <v>N</v>
      </c>
      <c r="C35" s="7" t="str">
        <f t="shared" si="6"/>
        <v>Initial completion Flaring</v>
      </c>
      <c r="D35" s="96">
        <f t="shared" si="10"/>
        <v>1.4695269281450407</v>
      </c>
      <c r="E35" s="96">
        <f t="shared" si="10"/>
        <v>0</v>
      </c>
      <c r="F35" s="96">
        <f t="shared" si="10"/>
        <v>7.9959553443186016</v>
      </c>
      <c r="G35" s="96">
        <f t="shared" si="10"/>
        <v>0</v>
      </c>
      <c r="H35" s="96">
        <f t="shared" si="10"/>
        <v>0</v>
      </c>
      <c r="J35" s="59" t="s">
        <v>1891</v>
      </c>
      <c r="K35" s="59" t="s">
        <v>786</v>
      </c>
      <c r="L35" s="168"/>
      <c r="M35" s="168"/>
      <c r="O35" s="164"/>
      <c r="P35" s="164"/>
      <c r="Q35" s="164"/>
      <c r="R35" s="164"/>
      <c r="S35" s="164"/>
      <c r="U35" s="262"/>
      <c r="V35" s="263" t="b">
        <v>1</v>
      </c>
      <c r="W35" s="263" t="b">
        <v>1</v>
      </c>
      <c r="X35" s="263" t="b">
        <v>1</v>
      </c>
      <c r="Y35" s="263" t="b">
        <v>1</v>
      </c>
      <c r="Z35" s="263" t="b">
        <v>1</v>
      </c>
    </row>
    <row r="36" spans="1:26" x14ac:dyDescent="0.2">
      <c r="A36" s="7" t="str">
        <f t="shared" si="8"/>
        <v>N</v>
      </c>
      <c r="C36" s="7" t="str">
        <f t="shared" si="6"/>
        <v>Miscellaneous engines</v>
      </c>
      <c r="D36" s="96">
        <f t="shared" si="10"/>
        <v>2.9267635822992702E-2</v>
      </c>
      <c r="E36" s="96">
        <f t="shared" si="10"/>
        <v>1.1346618542918085E-2</v>
      </c>
      <c r="F36" s="96">
        <f t="shared" si="10"/>
        <v>2.3685333853444155E-2</v>
      </c>
      <c r="G36" s="96">
        <f t="shared" si="10"/>
        <v>3.5981084343325786E-3</v>
      </c>
      <c r="H36" s="96">
        <f t="shared" si="10"/>
        <v>2.4638840400327861E-3</v>
      </c>
      <c r="J36" s="59" t="s">
        <v>3165</v>
      </c>
      <c r="K36" s="59" t="s">
        <v>785</v>
      </c>
      <c r="L36" s="168"/>
      <c r="M36" s="168"/>
      <c r="O36" s="164"/>
      <c r="P36" s="164"/>
      <c r="Q36" s="164"/>
      <c r="R36" s="164"/>
      <c r="S36" s="164"/>
      <c r="U36" s="262"/>
      <c r="V36" s="263" t="b">
        <v>1</v>
      </c>
      <c r="W36" s="263" t="b">
        <v>1</v>
      </c>
      <c r="X36" s="263" t="b">
        <v>1</v>
      </c>
      <c r="Y36" s="263" t="b">
        <v>1</v>
      </c>
      <c r="Z36" s="263" t="b">
        <v>1</v>
      </c>
    </row>
    <row r="37" spans="1:26" x14ac:dyDescent="0.2">
      <c r="A37" s="7" t="str">
        <f t="shared" si="8"/>
        <v>N</v>
      </c>
      <c r="C37" s="7" t="str">
        <f t="shared" si="6"/>
        <v>Natural Gas Processing Facilities, Gas Sweeting: Amine Process</v>
      </c>
      <c r="D37" s="96">
        <f t="shared" si="10"/>
        <v>2.4899999999999998</v>
      </c>
      <c r="E37" s="96">
        <f t="shared" si="10"/>
        <v>7.7319999999999993</v>
      </c>
      <c r="F37" s="96">
        <f t="shared" si="10"/>
        <v>1.9379999999999999</v>
      </c>
      <c r="G37" s="96">
        <f t="shared" si="10"/>
        <v>0</v>
      </c>
      <c r="H37" s="96">
        <f t="shared" si="10"/>
        <v>0</v>
      </c>
      <c r="J37" s="59" t="s">
        <v>2582</v>
      </c>
      <c r="K37" s="59" t="s">
        <v>786</v>
      </c>
      <c r="L37" s="168"/>
      <c r="M37" s="168"/>
      <c r="O37" s="164"/>
      <c r="P37" s="164"/>
      <c r="Q37" s="164"/>
      <c r="R37" s="164"/>
      <c r="S37" s="164"/>
      <c r="U37" s="262"/>
      <c r="V37" s="263" t="b">
        <v>1</v>
      </c>
      <c r="W37" s="263" t="b">
        <v>1</v>
      </c>
      <c r="X37" s="263" t="b">
        <v>1</v>
      </c>
      <c r="Y37" s="263" t="b">
        <v>1</v>
      </c>
      <c r="Z37" s="263" t="b">
        <v>1</v>
      </c>
    </row>
    <row r="38" spans="1:26" x14ac:dyDescent="0.2">
      <c r="A38" s="7" t="str">
        <f t="shared" si="8"/>
        <v>N</v>
      </c>
      <c r="C38" s="7" t="str">
        <f t="shared" si="6"/>
        <v>Natural Gas Production, Flares</v>
      </c>
      <c r="D38" s="96">
        <f t="shared" si="10"/>
        <v>3.3429996139457003</v>
      </c>
      <c r="E38" s="96">
        <f t="shared" si="10"/>
        <v>6.2</v>
      </c>
      <c r="F38" s="96">
        <f t="shared" si="10"/>
        <v>34.696000679360125</v>
      </c>
      <c r="G38" s="96">
        <f t="shared" si="10"/>
        <v>79.193875102966842</v>
      </c>
      <c r="H38" s="96">
        <f t="shared" si="10"/>
        <v>0.02</v>
      </c>
      <c r="J38" s="59" t="s">
        <v>898</v>
      </c>
      <c r="K38" s="59" t="s">
        <v>785</v>
      </c>
      <c r="L38" s="168"/>
      <c r="M38" s="168"/>
      <c r="O38" s="161"/>
      <c r="P38" s="164"/>
      <c r="Q38" s="167"/>
      <c r="R38" s="167"/>
      <c r="S38" s="167"/>
      <c r="U38" s="262"/>
      <c r="V38" s="263" t="b">
        <v>1</v>
      </c>
      <c r="W38" s="263" t="b">
        <v>1</v>
      </c>
      <c r="X38" s="263" t="b">
        <v>1</v>
      </c>
      <c r="Y38" s="263" t="b">
        <v>1</v>
      </c>
      <c r="Z38" s="263" t="b">
        <v>1</v>
      </c>
    </row>
    <row r="39" spans="1:26" x14ac:dyDescent="0.2">
      <c r="A39" s="7" t="str">
        <f t="shared" si="8"/>
        <v>N</v>
      </c>
      <c r="C39" s="7" t="str">
        <f t="shared" si="6"/>
        <v>Natural Gas Production, Flares Combusting Gases &gt;1000 BTU/scf</v>
      </c>
      <c r="D39" s="96">
        <f t="shared" si="10"/>
        <v>0.8</v>
      </c>
      <c r="E39" s="96">
        <f t="shared" si="10"/>
        <v>17.2</v>
      </c>
      <c r="F39" s="96">
        <f t="shared" si="10"/>
        <v>3.9000000000000004</v>
      </c>
      <c r="G39" s="96">
        <f t="shared" si="10"/>
        <v>0</v>
      </c>
      <c r="H39" s="96">
        <f t="shared" si="10"/>
        <v>0</v>
      </c>
      <c r="J39" s="59" t="s">
        <v>1871</v>
      </c>
      <c r="K39" s="59" t="s">
        <v>785</v>
      </c>
      <c r="L39" s="168"/>
      <c r="M39" s="168"/>
      <c r="O39" s="161"/>
      <c r="P39" s="161"/>
      <c r="Q39" s="167"/>
      <c r="R39" s="167"/>
      <c r="S39" s="167"/>
      <c r="U39" s="262"/>
      <c r="V39" s="263" t="b">
        <v>1</v>
      </c>
      <c r="W39" s="263" t="b">
        <v>1</v>
      </c>
      <c r="X39" s="263" t="b">
        <v>1</v>
      </c>
      <c r="Y39" s="263" t="b">
        <v>1</v>
      </c>
      <c r="Z39" s="263" t="b">
        <v>1</v>
      </c>
    </row>
    <row r="40" spans="1:26" x14ac:dyDescent="0.2">
      <c r="A40" s="7" t="str">
        <f t="shared" si="8"/>
        <v>N</v>
      </c>
      <c r="C40" s="7" t="str">
        <f t="shared" si="6"/>
        <v>Natural Gas Production, Incinerators Burning Waste Gas or Augmented Waste Gas</v>
      </c>
      <c r="D40" s="96">
        <f t="shared" si="10"/>
        <v>102.9</v>
      </c>
      <c r="E40" s="96">
        <f t="shared" si="10"/>
        <v>0</v>
      </c>
      <c r="F40" s="96">
        <f t="shared" si="10"/>
        <v>2321.4</v>
      </c>
      <c r="G40" s="96">
        <f t="shared" si="10"/>
        <v>2347.6999999999998</v>
      </c>
      <c r="H40" s="96">
        <f t="shared" si="10"/>
        <v>6.1</v>
      </c>
      <c r="J40" s="59" t="s">
        <v>1873</v>
      </c>
      <c r="K40" s="59" t="s">
        <v>785</v>
      </c>
      <c r="L40" s="168"/>
      <c r="M40" s="168"/>
      <c r="O40" s="161"/>
      <c r="P40" s="161"/>
      <c r="Q40" s="167"/>
      <c r="R40" s="167"/>
      <c r="S40" s="167"/>
      <c r="U40" s="262"/>
      <c r="V40" s="263" t="b">
        <v>1</v>
      </c>
      <c r="W40" s="263" t="b">
        <v>1</v>
      </c>
      <c r="X40" s="263" t="b">
        <v>1</v>
      </c>
      <c r="Y40" s="263" t="b">
        <v>1</v>
      </c>
      <c r="Z40" s="263" t="b">
        <v>1</v>
      </c>
    </row>
    <row r="41" spans="1:26" x14ac:dyDescent="0.2">
      <c r="A41" s="7" t="str">
        <f t="shared" si="8"/>
        <v>N</v>
      </c>
      <c r="C41" s="7" t="str">
        <f t="shared" si="6"/>
        <v>Natural Gas Production, Other Not Classified</v>
      </c>
      <c r="D41" s="96">
        <f t="shared" si="10"/>
        <v>2.2999999999999998</v>
      </c>
      <c r="E41" s="96">
        <f t="shared" si="10"/>
        <v>19.7</v>
      </c>
      <c r="F41" s="96">
        <f t="shared" si="10"/>
        <v>1.8</v>
      </c>
      <c r="G41" s="96">
        <f t="shared" si="10"/>
        <v>54.550000000000004</v>
      </c>
      <c r="H41" s="96">
        <f t="shared" si="10"/>
        <v>0</v>
      </c>
      <c r="J41" s="59" t="s">
        <v>1864</v>
      </c>
      <c r="K41" s="59" t="s">
        <v>785</v>
      </c>
      <c r="L41" s="168"/>
      <c r="M41" s="168"/>
      <c r="O41" s="161"/>
      <c r="P41" s="161"/>
      <c r="Q41" s="161"/>
      <c r="R41" s="167"/>
      <c r="S41" s="167"/>
      <c r="U41" s="262"/>
      <c r="V41" s="263" t="b">
        <v>1</v>
      </c>
      <c r="W41" s="263" t="b">
        <v>1</v>
      </c>
      <c r="X41" s="263" t="b">
        <v>1</v>
      </c>
      <c r="Y41" s="263" t="b">
        <v>1</v>
      </c>
      <c r="Z41" s="263" t="b">
        <v>1</v>
      </c>
    </row>
    <row r="42" spans="1:26" x14ac:dyDescent="0.2">
      <c r="A42" s="7" t="str">
        <f t="shared" si="8"/>
        <v>Y</v>
      </c>
      <c r="C42" s="7" t="str">
        <f t="shared" si="6"/>
        <v>Oil Tank</v>
      </c>
      <c r="D42" s="96">
        <f t="shared" si="10"/>
        <v>0</v>
      </c>
      <c r="E42" s="96">
        <f t="shared" si="10"/>
        <v>457.52839999999998</v>
      </c>
      <c r="F42" s="96">
        <f t="shared" si="10"/>
        <v>0</v>
      </c>
      <c r="G42" s="96">
        <f t="shared" si="10"/>
        <v>0</v>
      </c>
      <c r="H42" s="96">
        <f t="shared" si="10"/>
        <v>0</v>
      </c>
      <c r="J42" s="59" t="s">
        <v>796</v>
      </c>
      <c r="K42" s="59" t="s">
        <v>785</v>
      </c>
      <c r="L42" s="168"/>
      <c r="M42" s="168"/>
      <c r="O42" s="164"/>
      <c r="P42" s="161"/>
      <c r="Q42" s="164"/>
      <c r="R42" s="161"/>
      <c r="S42" s="161"/>
      <c r="U42" s="262"/>
      <c r="V42" s="263" t="b">
        <v>1</v>
      </c>
      <c r="W42" s="263" t="b">
        <v>1</v>
      </c>
      <c r="X42" s="263" t="b">
        <v>1</v>
      </c>
      <c r="Y42" s="263" t="b">
        <v>1</v>
      </c>
      <c r="Z42" s="263" t="b">
        <v>1</v>
      </c>
    </row>
    <row r="43" spans="1:26" x14ac:dyDescent="0.2">
      <c r="A43" s="7" t="str">
        <f t="shared" si="8"/>
        <v>N</v>
      </c>
      <c r="C43" s="7" t="str">
        <f t="shared" si="6"/>
        <v>Oil Well Truck Loading</v>
      </c>
      <c r="D43" s="96">
        <f t="shared" ref="D43:H51" si="11">D82</f>
        <v>0</v>
      </c>
      <c r="E43" s="96">
        <f t="shared" si="11"/>
        <v>136.33874107585092</v>
      </c>
      <c r="F43" s="96">
        <f t="shared" si="11"/>
        <v>0</v>
      </c>
      <c r="G43" s="96">
        <f t="shared" si="11"/>
        <v>0</v>
      </c>
      <c r="H43" s="96">
        <f t="shared" si="11"/>
        <v>0</v>
      </c>
      <c r="J43" s="59" t="s">
        <v>1882</v>
      </c>
      <c r="K43" s="59" t="s">
        <v>786</v>
      </c>
      <c r="L43" s="168"/>
      <c r="M43" s="168"/>
      <c r="O43" s="161"/>
      <c r="P43" s="161"/>
      <c r="Q43" s="161"/>
      <c r="R43" s="161"/>
      <c r="S43" s="161"/>
      <c r="U43" s="262"/>
      <c r="V43" s="263" t="b">
        <v>1</v>
      </c>
      <c r="W43" s="263" t="b">
        <v>1</v>
      </c>
      <c r="X43" s="263" t="b">
        <v>1</v>
      </c>
      <c r="Y43" s="263" t="b">
        <v>1</v>
      </c>
      <c r="Z43" s="263" t="b">
        <v>1</v>
      </c>
    </row>
    <row r="44" spans="1:26" x14ac:dyDescent="0.2">
      <c r="A44" s="7" t="str">
        <f t="shared" si="8"/>
        <v>Y</v>
      </c>
      <c r="C44" s="7" t="str">
        <f t="shared" si="6"/>
        <v>Pneumatic devices</v>
      </c>
      <c r="D44" s="96">
        <f t="shared" si="11"/>
        <v>0</v>
      </c>
      <c r="E44" s="96">
        <f t="shared" si="11"/>
        <v>5507.4253229734486</v>
      </c>
      <c r="F44" s="96">
        <f t="shared" si="11"/>
        <v>0</v>
      </c>
      <c r="G44" s="96">
        <f t="shared" si="11"/>
        <v>0</v>
      </c>
      <c r="H44" s="96">
        <f t="shared" si="11"/>
        <v>0</v>
      </c>
      <c r="J44" s="59" t="s">
        <v>1884</v>
      </c>
      <c r="K44" s="59" t="s">
        <v>786</v>
      </c>
      <c r="L44" s="168"/>
      <c r="M44" s="168"/>
      <c r="O44" s="161"/>
      <c r="P44" s="179"/>
      <c r="Q44" s="167"/>
      <c r="R44" s="167"/>
      <c r="S44" s="167"/>
      <c r="U44" s="262"/>
      <c r="V44" s="263" t="b">
        <v>1</v>
      </c>
      <c r="W44" s="263" t="b">
        <v>1</v>
      </c>
      <c r="X44" s="263" t="b">
        <v>1</v>
      </c>
      <c r="Y44" s="263" t="b">
        <v>1</v>
      </c>
      <c r="Z44" s="263" t="b">
        <v>1</v>
      </c>
    </row>
    <row r="45" spans="1:26" x14ac:dyDescent="0.2">
      <c r="A45" s="7" t="str">
        <f t="shared" si="8"/>
        <v>Y</v>
      </c>
      <c r="C45" s="7" t="str">
        <f t="shared" si="6"/>
        <v>Pneumatic pumps</v>
      </c>
      <c r="D45" s="96">
        <f t="shared" si="11"/>
        <v>0</v>
      </c>
      <c r="E45" s="96">
        <f t="shared" si="11"/>
        <v>332.59689529056993</v>
      </c>
      <c r="F45" s="96">
        <f t="shared" si="11"/>
        <v>0</v>
      </c>
      <c r="G45" s="96">
        <f t="shared" si="11"/>
        <v>0</v>
      </c>
      <c r="H45" s="96">
        <f t="shared" si="11"/>
        <v>0</v>
      </c>
      <c r="J45" s="59" t="s">
        <v>789</v>
      </c>
      <c r="K45" s="59" t="s">
        <v>785</v>
      </c>
      <c r="L45" s="168"/>
      <c r="M45" s="168"/>
      <c r="O45" s="161"/>
      <c r="P45" s="161"/>
      <c r="Q45" s="167"/>
      <c r="R45" s="167"/>
      <c r="S45" s="167"/>
      <c r="U45" s="262"/>
      <c r="V45" s="263" t="b">
        <v>1</v>
      </c>
      <c r="W45" s="263" t="b">
        <v>1</v>
      </c>
      <c r="X45" s="263" t="b">
        <v>1</v>
      </c>
      <c r="Y45" s="263" t="b">
        <v>1</v>
      </c>
      <c r="Z45" s="263" t="b">
        <v>1</v>
      </c>
    </row>
    <row r="46" spans="1:26" x14ac:dyDescent="0.2">
      <c r="A46" s="7" t="str">
        <f t="shared" si="8"/>
        <v>Y</v>
      </c>
      <c r="C46" s="7" t="str">
        <f t="shared" si="6"/>
        <v>Venting - blowdowns</v>
      </c>
      <c r="D46" s="96">
        <f t="shared" si="11"/>
        <v>0</v>
      </c>
      <c r="E46" s="96">
        <f t="shared" si="11"/>
        <v>2336.781488020732</v>
      </c>
      <c r="F46" s="96">
        <f t="shared" si="11"/>
        <v>0</v>
      </c>
      <c r="G46" s="96">
        <f t="shared" si="11"/>
        <v>0</v>
      </c>
      <c r="H46" s="96">
        <f t="shared" si="11"/>
        <v>0</v>
      </c>
      <c r="J46" s="59" t="s">
        <v>790</v>
      </c>
      <c r="K46" s="59" t="s">
        <v>785</v>
      </c>
      <c r="L46" s="168"/>
      <c r="M46" s="168"/>
      <c r="O46" s="161"/>
      <c r="P46" s="161"/>
      <c r="Q46" s="167"/>
      <c r="R46" s="167"/>
      <c r="S46" s="167"/>
      <c r="U46" s="262"/>
      <c r="V46" s="263" t="b">
        <v>1</v>
      </c>
      <c r="W46" s="263" t="b">
        <v>1</v>
      </c>
      <c r="X46" s="263" t="b">
        <v>1</v>
      </c>
      <c r="Y46" s="263" t="b">
        <v>1</v>
      </c>
      <c r="Z46" s="263" t="b">
        <v>1</v>
      </c>
    </row>
    <row r="47" spans="1:26" x14ac:dyDescent="0.2">
      <c r="A47" s="7" t="str">
        <f t="shared" si="8"/>
        <v>N</v>
      </c>
      <c r="C47" s="7" t="str">
        <f t="shared" si="6"/>
        <v>Venting - Compressor Shutdown</v>
      </c>
      <c r="D47" s="96">
        <f t="shared" si="11"/>
        <v>0</v>
      </c>
      <c r="E47" s="96">
        <f t="shared" si="11"/>
        <v>0.77678483030208534</v>
      </c>
      <c r="F47" s="96">
        <f t="shared" si="11"/>
        <v>0</v>
      </c>
      <c r="G47" s="96">
        <f t="shared" si="11"/>
        <v>0</v>
      </c>
      <c r="H47" s="96">
        <f t="shared" si="11"/>
        <v>0</v>
      </c>
      <c r="J47" s="59" t="s">
        <v>1878</v>
      </c>
      <c r="K47" s="59" t="s">
        <v>785</v>
      </c>
      <c r="L47" s="168"/>
      <c r="M47" s="168"/>
      <c r="O47" s="164"/>
      <c r="P47" s="161"/>
      <c r="Q47" s="164"/>
      <c r="R47" s="167"/>
      <c r="S47" s="167"/>
      <c r="U47" s="262"/>
      <c r="V47" s="263" t="b">
        <v>1</v>
      </c>
      <c r="W47" s="263" t="b">
        <v>1</v>
      </c>
      <c r="X47" s="263" t="b">
        <v>1</v>
      </c>
      <c r="Y47" s="263" t="b">
        <v>1</v>
      </c>
      <c r="Z47" s="263" t="b">
        <v>1</v>
      </c>
    </row>
    <row r="48" spans="1:26" x14ac:dyDescent="0.2">
      <c r="A48" s="7" t="str">
        <f t="shared" si="8"/>
        <v>N</v>
      </c>
      <c r="C48" s="7" t="str">
        <f t="shared" si="6"/>
        <v xml:space="preserve">Venting - Compressor Startup </v>
      </c>
      <c r="D48" s="96">
        <f t="shared" si="11"/>
        <v>0</v>
      </c>
      <c r="E48" s="96">
        <f t="shared" si="11"/>
        <v>1.1510093262384975</v>
      </c>
      <c r="F48" s="96">
        <f t="shared" si="11"/>
        <v>0</v>
      </c>
      <c r="G48" s="96">
        <f t="shared" si="11"/>
        <v>0</v>
      </c>
      <c r="H48" s="96">
        <f t="shared" si="11"/>
        <v>0</v>
      </c>
      <c r="J48" s="59" t="s">
        <v>901</v>
      </c>
      <c r="K48" s="59" t="s">
        <v>785</v>
      </c>
      <c r="L48" s="168"/>
      <c r="M48" s="168"/>
      <c r="O48" s="164"/>
      <c r="P48" s="161"/>
      <c r="Q48" s="164"/>
      <c r="R48" s="167"/>
      <c r="S48" s="167"/>
      <c r="U48" s="262"/>
      <c r="V48" s="263" t="b">
        <v>1</v>
      </c>
      <c r="W48" s="263" t="b">
        <v>1</v>
      </c>
      <c r="X48" s="263" t="b">
        <v>1</v>
      </c>
      <c r="Y48" s="263" t="b">
        <v>1</v>
      </c>
      <c r="Z48" s="263" t="b">
        <v>1</v>
      </c>
    </row>
    <row r="49" spans="1:55" x14ac:dyDescent="0.2">
      <c r="A49" s="7" t="str">
        <f t="shared" si="8"/>
        <v>N</v>
      </c>
      <c r="C49" s="7" t="str">
        <f t="shared" si="6"/>
        <v>Venting - initial completions</v>
      </c>
      <c r="D49" s="96">
        <f t="shared" si="11"/>
        <v>0</v>
      </c>
      <c r="E49" s="96">
        <f t="shared" si="11"/>
        <v>3.0004269958993426</v>
      </c>
      <c r="F49" s="96">
        <f t="shared" si="11"/>
        <v>0</v>
      </c>
      <c r="G49" s="96">
        <f t="shared" si="11"/>
        <v>0</v>
      </c>
      <c r="H49" s="96">
        <f t="shared" si="11"/>
        <v>0</v>
      </c>
      <c r="J49" s="59" t="s">
        <v>11</v>
      </c>
      <c r="K49" s="59" t="s">
        <v>785</v>
      </c>
      <c r="L49" s="168"/>
      <c r="M49" s="168"/>
      <c r="O49" s="164"/>
      <c r="P49" s="164"/>
      <c r="Q49" s="164"/>
      <c r="R49" s="164"/>
      <c r="S49" s="164"/>
      <c r="U49" s="262"/>
      <c r="V49" s="263" t="b">
        <v>1</v>
      </c>
      <c r="W49" s="263" t="b">
        <v>1</v>
      </c>
      <c r="X49" s="263" t="b">
        <v>1</v>
      </c>
      <c r="Y49" s="263" t="b">
        <v>1</v>
      </c>
      <c r="Z49" s="263" t="b">
        <v>1</v>
      </c>
    </row>
    <row r="50" spans="1:55" x14ac:dyDescent="0.2">
      <c r="A50" s="7" t="str">
        <f t="shared" si="8"/>
        <v>N</v>
      </c>
      <c r="C50" s="7" t="str">
        <f t="shared" si="6"/>
        <v>Venting - recompletions</v>
      </c>
      <c r="D50" s="96">
        <f t="shared" si="11"/>
        <v>0</v>
      </c>
      <c r="E50" s="96">
        <f t="shared" si="11"/>
        <v>0.10253604259433804</v>
      </c>
      <c r="F50" s="96">
        <f t="shared" si="11"/>
        <v>0</v>
      </c>
      <c r="G50" s="96">
        <f t="shared" si="11"/>
        <v>0</v>
      </c>
      <c r="H50" s="96">
        <f t="shared" si="11"/>
        <v>0</v>
      </c>
      <c r="J50" s="59" t="s">
        <v>1869</v>
      </c>
      <c r="K50" s="59" t="s">
        <v>785</v>
      </c>
      <c r="L50" s="168"/>
      <c r="M50" s="168"/>
      <c r="O50" s="164"/>
      <c r="P50" s="161"/>
      <c r="Q50" s="164"/>
      <c r="R50" s="167"/>
      <c r="S50" s="167"/>
      <c r="U50" s="262"/>
      <c r="V50" s="263" t="b">
        <v>1</v>
      </c>
      <c r="W50" s="263" t="b">
        <v>1</v>
      </c>
      <c r="X50" s="263" t="b">
        <v>1</v>
      </c>
      <c r="Y50" s="263" t="b">
        <v>1</v>
      </c>
      <c r="Z50" s="263" t="b">
        <v>1</v>
      </c>
    </row>
    <row r="51" spans="1:55" x14ac:dyDescent="0.2">
      <c r="A51" s="7" t="str">
        <f t="shared" si="8"/>
        <v>Y</v>
      </c>
      <c r="C51" s="7" t="str">
        <f t="shared" si="6"/>
        <v>Workover rigs</v>
      </c>
      <c r="D51" s="96">
        <f t="shared" si="11"/>
        <v>62.375752718914484</v>
      </c>
      <c r="E51" s="96">
        <f t="shared" si="11"/>
        <v>10.395167701864951</v>
      </c>
      <c r="F51" s="96">
        <f t="shared" si="11"/>
        <v>35.277277526707074</v>
      </c>
      <c r="G51" s="96">
        <f t="shared" si="11"/>
        <v>1.6549538141180327</v>
      </c>
      <c r="H51" s="96">
        <f t="shared" si="11"/>
        <v>4.8846141064850714</v>
      </c>
      <c r="J51" s="59" t="s">
        <v>1874</v>
      </c>
      <c r="K51" s="59" t="s">
        <v>786</v>
      </c>
      <c r="L51" s="168"/>
      <c r="M51" s="168"/>
      <c r="O51" s="164"/>
      <c r="P51" s="161"/>
      <c r="Q51" s="164"/>
      <c r="R51" s="167"/>
      <c r="S51" s="167"/>
      <c r="U51" s="262"/>
      <c r="V51" s="263" t="b">
        <v>1</v>
      </c>
      <c r="W51" s="263" t="b">
        <v>1</v>
      </c>
      <c r="X51" s="263" t="b">
        <v>1</v>
      </c>
      <c r="Y51" s="263" t="b">
        <v>1</v>
      </c>
      <c r="Z51" s="263" t="b">
        <v>1</v>
      </c>
    </row>
    <row r="52" spans="1:55" x14ac:dyDescent="0.2">
      <c r="C52" s="7" t="s">
        <v>1887</v>
      </c>
      <c r="D52" s="96">
        <f>SUM(D23:D51)</f>
        <v>1886.1639686382682</v>
      </c>
      <c r="E52" s="96">
        <f>SUM(E23:E51)</f>
        <v>11289.283200169575</v>
      </c>
      <c r="F52" s="96">
        <f>SUM(F23:F51)</f>
        <v>4295.8920729158908</v>
      </c>
      <c r="G52" s="96">
        <f>SUM(G23:G51)</f>
        <v>2483.9694366122271</v>
      </c>
      <c r="H52" s="96">
        <f>SUM(H23:H51)</f>
        <v>32.379191360754973</v>
      </c>
      <c r="J52" s="59" t="s">
        <v>7625</v>
      </c>
      <c r="K52" s="59" t="s">
        <v>785</v>
      </c>
      <c r="L52" s="168"/>
      <c r="M52" s="168"/>
      <c r="O52" s="164"/>
      <c r="P52" s="161"/>
      <c r="Q52" s="164"/>
      <c r="R52" s="167"/>
      <c r="S52" s="167"/>
      <c r="U52" s="262"/>
      <c r="V52" s="263" t="b">
        <v>1</v>
      </c>
      <c r="W52" s="263" t="b">
        <v>1</v>
      </c>
      <c r="X52" s="263" t="b">
        <v>1</v>
      </c>
      <c r="Y52" s="263" t="b">
        <v>1</v>
      </c>
      <c r="Z52" s="263" t="b">
        <v>1</v>
      </c>
    </row>
    <row r="53" spans="1:55" x14ac:dyDescent="0.2">
      <c r="J53" s="59" t="s">
        <v>3159</v>
      </c>
      <c r="K53" s="59" t="s">
        <v>785</v>
      </c>
      <c r="L53" s="168"/>
      <c r="M53" s="168"/>
      <c r="O53" s="164"/>
      <c r="P53" s="161"/>
      <c r="Q53" s="164"/>
      <c r="R53" s="167"/>
      <c r="S53" s="167"/>
      <c r="U53" s="262"/>
      <c r="V53" s="263" t="b">
        <v>1</v>
      </c>
      <c r="W53" s="263" t="b">
        <v>1</v>
      </c>
      <c r="X53" s="263" t="b">
        <v>1</v>
      </c>
      <c r="Y53" s="263" t="b">
        <v>1</v>
      </c>
      <c r="Z53" s="263" t="b">
        <v>1</v>
      </c>
    </row>
    <row r="54" spans="1:55" x14ac:dyDescent="0.2">
      <c r="J54" s="59" t="s">
        <v>7626</v>
      </c>
      <c r="K54" s="59" t="s">
        <v>785</v>
      </c>
      <c r="L54" s="168"/>
      <c r="M54" s="168"/>
      <c r="O54" s="164"/>
      <c r="P54" s="161"/>
      <c r="Q54" s="164"/>
      <c r="R54" s="167"/>
      <c r="S54" s="167"/>
      <c r="U54" s="262"/>
      <c r="V54" s="263" t="b">
        <v>1</v>
      </c>
      <c r="W54" s="263" t="b">
        <v>1</v>
      </c>
      <c r="X54" s="263" t="b">
        <v>1</v>
      </c>
      <c r="Y54" s="263" t="b">
        <v>1</v>
      </c>
      <c r="Z54" s="263" t="b">
        <v>1</v>
      </c>
    </row>
    <row r="55" spans="1:55" x14ac:dyDescent="0.2">
      <c r="I55" s="96"/>
      <c r="J55" s="59" t="s">
        <v>7628</v>
      </c>
      <c r="K55" s="59" t="s">
        <v>785</v>
      </c>
      <c r="L55" s="169"/>
      <c r="M55" s="168"/>
      <c r="O55" s="164"/>
      <c r="P55" s="161"/>
      <c r="Q55" s="164"/>
      <c r="R55" s="167"/>
      <c r="S55" s="167"/>
      <c r="U55" s="262"/>
      <c r="V55" s="263" t="b">
        <v>1</v>
      </c>
      <c r="W55" s="263" t="b">
        <v>0</v>
      </c>
      <c r="X55" s="263" t="b">
        <v>1</v>
      </c>
      <c r="Y55" s="263" t="b">
        <v>1</v>
      </c>
      <c r="Z55" s="263" t="b">
        <v>1</v>
      </c>
    </row>
    <row r="56" spans="1:55" x14ac:dyDescent="0.2">
      <c r="J56" s="59"/>
      <c r="K56" s="169"/>
      <c r="L56" s="169"/>
      <c r="M56" s="59"/>
      <c r="O56" s="33"/>
      <c r="P56" s="33"/>
      <c r="Q56" s="33"/>
      <c r="R56" s="33"/>
      <c r="S56" s="33"/>
      <c r="V56" s="96"/>
      <c r="W56" s="96"/>
      <c r="X56" s="96"/>
      <c r="Y56" s="96"/>
      <c r="Z56" s="96"/>
    </row>
    <row r="57" spans="1:55" x14ac:dyDescent="0.2">
      <c r="J57" s="59"/>
      <c r="K57" s="59"/>
      <c r="M57" s="59"/>
      <c r="O57" s="34"/>
      <c r="P57" s="34"/>
      <c r="Q57" s="34"/>
      <c r="R57" s="34"/>
      <c r="S57" s="34"/>
      <c r="V57" s="96"/>
      <c r="W57" s="96"/>
      <c r="X57" s="96"/>
      <c r="Y57" s="96"/>
      <c r="Z57" s="96"/>
    </row>
    <row r="58" spans="1:55" x14ac:dyDescent="0.2">
      <c r="V58" s="96"/>
      <c r="W58" s="96"/>
      <c r="X58" s="96"/>
      <c r="Y58" s="96"/>
      <c r="Z58" s="96"/>
    </row>
    <row r="59" spans="1:55" x14ac:dyDescent="0.2">
      <c r="C59" s="103"/>
      <c r="D59" s="103" t="s">
        <v>10439</v>
      </c>
      <c r="E59" s="106" t="s">
        <v>794</v>
      </c>
      <c r="F59" s="106"/>
      <c r="G59" s="106"/>
      <c r="H59" s="107"/>
      <c r="V59" s="96"/>
      <c r="W59" s="96"/>
      <c r="X59" s="96"/>
      <c r="Y59" s="96"/>
      <c r="Z59" s="96"/>
    </row>
    <row r="60" spans="1:55" x14ac:dyDescent="0.2">
      <c r="C60" s="116"/>
      <c r="D60" s="103" t="s">
        <v>10440</v>
      </c>
      <c r="E60" s="103" t="s">
        <v>10441</v>
      </c>
      <c r="F60" s="103" t="s">
        <v>12</v>
      </c>
      <c r="G60" s="103" t="s">
        <v>13</v>
      </c>
      <c r="H60" s="109" t="s">
        <v>14</v>
      </c>
      <c r="V60" s="96"/>
      <c r="W60" s="96"/>
      <c r="X60" s="96"/>
      <c r="Y60" s="96"/>
      <c r="Z60" s="96"/>
    </row>
    <row r="61" spans="1:55" x14ac:dyDescent="0.2">
      <c r="C61" s="103" t="s">
        <v>17236</v>
      </c>
      <c r="D61" s="103" t="s">
        <v>13957</v>
      </c>
      <c r="E61" s="103" t="s">
        <v>13957</v>
      </c>
      <c r="F61" s="103" t="s">
        <v>13957</v>
      </c>
      <c r="G61" s="103" t="s">
        <v>13957</v>
      </c>
      <c r="H61" s="109" t="s">
        <v>13957</v>
      </c>
    </row>
    <row r="62" spans="1:55" x14ac:dyDescent="0.2">
      <c r="C62" s="103" t="s">
        <v>3159</v>
      </c>
      <c r="D62" s="117">
        <v>0</v>
      </c>
      <c r="E62" s="117">
        <v>0</v>
      </c>
      <c r="F62" s="117">
        <v>0</v>
      </c>
      <c r="G62" s="117">
        <v>0</v>
      </c>
      <c r="H62" s="175">
        <v>0</v>
      </c>
      <c r="I62"/>
      <c r="J62"/>
      <c r="K62"/>
      <c r="L62"/>
      <c r="M62"/>
      <c r="N62" s="190"/>
    </row>
    <row r="63" spans="1:55" x14ac:dyDescent="0.2">
      <c r="C63" s="89" t="s">
        <v>2582</v>
      </c>
      <c r="D63" s="118">
        <v>44.030270052402223</v>
      </c>
      <c r="E63" s="118">
        <v>74.098171623395203</v>
      </c>
      <c r="F63" s="118">
        <v>47.330508785771933</v>
      </c>
      <c r="G63" s="118">
        <v>0</v>
      </c>
      <c r="H63" s="176">
        <v>2.2428823329571386</v>
      </c>
      <c r="I63"/>
      <c r="J63"/>
      <c r="K63"/>
      <c r="L63"/>
      <c r="M63"/>
      <c r="N63" s="19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
      <c r="C64" s="89" t="s">
        <v>901</v>
      </c>
      <c r="D64" s="118">
        <v>66.353340632984853</v>
      </c>
      <c r="E64" s="118">
        <v>0</v>
      </c>
      <c r="F64" s="118">
        <v>361.04023579712339</v>
      </c>
      <c r="G64" s="118">
        <v>0</v>
      </c>
      <c r="H64" s="176">
        <v>0</v>
      </c>
      <c r="I64"/>
      <c r="J64"/>
      <c r="K64"/>
      <c r="L64"/>
      <c r="M64"/>
      <c r="N64" s="191"/>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3:55" x14ac:dyDescent="0.2">
      <c r="C65" s="89" t="s">
        <v>820</v>
      </c>
      <c r="D65" s="118">
        <v>1407.8375628476231</v>
      </c>
      <c r="E65" s="118">
        <v>324.37935114027954</v>
      </c>
      <c r="F65" s="118">
        <v>1223.3202080290432</v>
      </c>
      <c r="G65" s="118">
        <v>0</v>
      </c>
      <c r="H65" s="176">
        <v>6.6949384473271891</v>
      </c>
      <c r="I65"/>
      <c r="J65"/>
      <c r="K65"/>
      <c r="L65"/>
      <c r="M65"/>
      <c r="N65" s="191"/>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3:55" x14ac:dyDescent="0.2">
      <c r="C66" s="89" t="s">
        <v>1882</v>
      </c>
      <c r="D66" s="118">
        <v>3.919</v>
      </c>
      <c r="E66" s="118">
        <v>677.15484000000004</v>
      </c>
      <c r="F66" s="118">
        <v>1.119</v>
      </c>
      <c r="G66" s="118">
        <v>0</v>
      </c>
      <c r="H66" s="176">
        <v>0.6</v>
      </c>
      <c r="I66"/>
      <c r="J66"/>
      <c r="K66"/>
      <c r="L66"/>
      <c r="M66"/>
      <c r="N66" s="191"/>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3:55" x14ac:dyDescent="0.2">
      <c r="C67" s="89" t="s">
        <v>796</v>
      </c>
      <c r="D67" s="118">
        <v>0.25463801895383309</v>
      </c>
      <c r="E67" s="118">
        <v>0</v>
      </c>
      <c r="F67" s="118">
        <v>1.3855303972487973</v>
      </c>
      <c r="G67" s="118">
        <v>0</v>
      </c>
      <c r="H67" s="176">
        <v>0</v>
      </c>
      <c r="I67"/>
      <c r="J67"/>
      <c r="K67"/>
      <c r="L67"/>
      <c r="M67"/>
      <c r="N67" s="191"/>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3:55" x14ac:dyDescent="0.2">
      <c r="C68" s="89" t="s">
        <v>1874</v>
      </c>
      <c r="D68" s="118">
        <v>8.41969223865242</v>
      </c>
      <c r="E68" s="118">
        <v>995.81678360375952</v>
      </c>
      <c r="F68" s="118">
        <v>13.161745980946822</v>
      </c>
      <c r="G68" s="118">
        <v>0</v>
      </c>
      <c r="H68" s="176">
        <v>0.35726749351423648</v>
      </c>
      <c r="I68"/>
      <c r="J68"/>
      <c r="K68"/>
      <c r="L68"/>
      <c r="M68"/>
      <c r="N68" s="191"/>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3:55" x14ac:dyDescent="0.2">
      <c r="C69" s="89" t="s">
        <v>2584</v>
      </c>
      <c r="D69" s="118">
        <v>53.757309492571807</v>
      </c>
      <c r="E69" s="118">
        <v>5.678843121372708</v>
      </c>
      <c r="F69" s="118">
        <v>119.19828703937178</v>
      </c>
      <c r="G69" s="118">
        <v>0.17581217240695121</v>
      </c>
      <c r="H69" s="176">
        <v>3.8418578486181425</v>
      </c>
      <c r="I69"/>
      <c r="J69"/>
      <c r="K69"/>
      <c r="L69"/>
      <c r="M69"/>
      <c r="N69" s="191"/>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3:55" x14ac:dyDescent="0.2">
      <c r="C70" s="89" t="s">
        <v>1891</v>
      </c>
      <c r="D70" s="118">
        <v>0</v>
      </c>
      <c r="E70" s="118">
        <v>351.66933302082282</v>
      </c>
      <c r="F70" s="118">
        <v>0</v>
      </c>
      <c r="G70" s="118">
        <v>0</v>
      </c>
      <c r="H70" s="176">
        <v>0</v>
      </c>
      <c r="I70"/>
      <c r="J70"/>
      <c r="K70"/>
      <c r="L70"/>
      <c r="M70"/>
      <c r="N70" s="191"/>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3:55" x14ac:dyDescent="0.2">
      <c r="C71" s="89" t="s">
        <v>1869</v>
      </c>
      <c r="D71" s="118">
        <v>0</v>
      </c>
      <c r="E71" s="118">
        <v>0</v>
      </c>
      <c r="F71" s="118">
        <v>0</v>
      </c>
      <c r="G71" s="118">
        <v>0</v>
      </c>
      <c r="H71" s="176">
        <v>0</v>
      </c>
      <c r="I71"/>
      <c r="J71"/>
      <c r="K71"/>
      <c r="L71"/>
      <c r="M71"/>
      <c r="N71" s="19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3:55" x14ac:dyDescent="0.2">
      <c r="C72" s="89" t="s">
        <v>789</v>
      </c>
      <c r="D72" s="118">
        <v>0</v>
      </c>
      <c r="E72" s="118">
        <v>17.321782486144091</v>
      </c>
      <c r="F72" s="118">
        <v>0</v>
      </c>
      <c r="G72" s="118">
        <v>0</v>
      </c>
      <c r="H72" s="176">
        <v>0</v>
      </c>
      <c r="I72"/>
      <c r="J72"/>
      <c r="K72"/>
      <c r="L72"/>
      <c r="M72"/>
      <c r="N72" s="191"/>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3:55" x14ac:dyDescent="0.2">
      <c r="C73" s="89" t="s">
        <v>2412</v>
      </c>
      <c r="D73" s="118">
        <v>125.88460845825151</v>
      </c>
      <c r="E73" s="118">
        <v>6.2239762977595241</v>
      </c>
      <c r="F73" s="118">
        <v>122.30563800214544</v>
      </c>
      <c r="G73" s="118">
        <v>0.69119741430103887</v>
      </c>
      <c r="H73" s="176">
        <v>7.6351672478131603</v>
      </c>
      <c r="I73"/>
      <c r="J73"/>
      <c r="K73"/>
      <c r="L73"/>
      <c r="M73"/>
      <c r="N73" s="191"/>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3:55" x14ac:dyDescent="0.2">
      <c r="C74" s="89" t="s">
        <v>1878</v>
      </c>
      <c r="D74" s="118">
        <v>1.4695269281450407</v>
      </c>
      <c r="E74" s="118">
        <v>0</v>
      </c>
      <c r="F74" s="118">
        <v>7.9959553443186016</v>
      </c>
      <c r="G74" s="118">
        <v>0</v>
      </c>
      <c r="H74" s="176">
        <v>0</v>
      </c>
      <c r="I74"/>
      <c r="J74"/>
      <c r="K74"/>
      <c r="L74"/>
      <c r="M74"/>
      <c r="N74" s="191"/>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3:55" x14ac:dyDescent="0.2">
      <c r="C75" s="89" t="s">
        <v>3165</v>
      </c>
      <c r="D75" s="118">
        <v>2.9267635822992702E-2</v>
      </c>
      <c r="E75" s="118">
        <v>1.1346618542918085E-2</v>
      </c>
      <c r="F75" s="118">
        <v>2.3685333853444155E-2</v>
      </c>
      <c r="G75" s="118">
        <v>3.5981084343325786E-3</v>
      </c>
      <c r="H75" s="176">
        <v>2.4638840400327861E-3</v>
      </c>
      <c r="I75"/>
      <c r="J75"/>
      <c r="K75"/>
      <c r="L75"/>
      <c r="M75"/>
      <c r="N75" s="191"/>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3:55" x14ac:dyDescent="0.2">
      <c r="C76" s="89" t="s">
        <v>1858</v>
      </c>
      <c r="D76" s="118">
        <v>2.4899999999999998</v>
      </c>
      <c r="E76" s="118">
        <v>7.7319999999999993</v>
      </c>
      <c r="F76" s="118">
        <v>1.9379999999999999</v>
      </c>
      <c r="G76" s="118">
        <v>0</v>
      </c>
      <c r="H76" s="176">
        <v>0</v>
      </c>
      <c r="I76"/>
      <c r="J76"/>
      <c r="K76"/>
      <c r="L76"/>
      <c r="M76"/>
      <c r="N76" s="191"/>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3:55" x14ac:dyDescent="0.2">
      <c r="C77" s="89" t="s">
        <v>897</v>
      </c>
      <c r="D77" s="118">
        <v>3.3429996139457003</v>
      </c>
      <c r="E77" s="118">
        <v>6.2</v>
      </c>
      <c r="F77" s="118">
        <v>34.696000679360125</v>
      </c>
      <c r="G77" s="118">
        <v>79.193875102966842</v>
      </c>
      <c r="H77" s="176">
        <v>0.02</v>
      </c>
      <c r="I77"/>
      <c r="J77"/>
      <c r="K77"/>
      <c r="L77"/>
      <c r="M77"/>
      <c r="N77" s="191"/>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3:55" x14ac:dyDescent="0.2">
      <c r="C78" s="89" t="s">
        <v>7626</v>
      </c>
      <c r="D78" s="118">
        <v>0.8</v>
      </c>
      <c r="E78" s="118">
        <v>17.2</v>
      </c>
      <c r="F78" s="118">
        <v>3.9000000000000004</v>
      </c>
      <c r="G78" s="118">
        <v>0</v>
      </c>
      <c r="H78" s="176">
        <v>0</v>
      </c>
      <c r="I78"/>
      <c r="J78"/>
      <c r="K78"/>
      <c r="L78"/>
      <c r="M78"/>
      <c r="N78" s="191"/>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3:55" x14ac:dyDescent="0.2">
      <c r="C79" s="89" t="s">
        <v>7625</v>
      </c>
      <c r="D79" s="118">
        <v>102.9</v>
      </c>
      <c r="E79" s="118">
        <v>0</v>
      </c>
      <c r="F79" s="118">
        <v>2321.4</v>
      </c>
      <c r="G79" s="118">
        <v>2347.6999999999998</v>
      </c>
      <c r="H79" s="176">
        <v>6.1</v>
      </c>
      <c r="I79"/>
      <c r="J79"/>
      <c r="K79"/>
      <c r="L79"/>
      <c r="M79"/>
      <c r="N79" s="191"/>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3:55" x14ac:dyDescent="0.2">
      <c r="C80" s="89" t="s">
        <v>1857</v>
      </c>
      <c r="D80" s="118">
        <v>2.2999999999999998</v>
      </c>
      <c r="E80" s="118">
        <v>19.7</v>
      </c>
      <c r="F80" s="118">
        <v>1.8</v>
      </c>
      <c r="G80" s="118">
        <v>54.550000000000004</v>
      </c>
      <c r="H80" s="176">
        <v>0</v>
      </c>
      <c r="I80"/>
      <c r="J80"/>
      <c r="K80"/>
      <c r="L80"/>
      <c r="M80"/>
      <c r="N80" s="191"/>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3:55" x14ac:dyDescent="0.2">
      <c r="C81" s="89" t="s">
        <v>1884</v>
      </c>
      <c r="D81" s="118">
        <v>0</v>
      </c>
      <c r="E81" s="118">
        <v>457.52839999999998</v>
      </c>
      <c r="F81" s="118">
        <v>0</v>
      </c>
      <c r="G81" s="118">
        <v>0</v>
      </c>
      <c r="H81" s="176">
        <v>0</v>
      </c>
      <c r="I81"/>
      <c r="J81"/>
      <c r="K81"/>
      <c r="L81"/>
      <c r="M81"/>
      <c r="N81" s="19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3:55" x14ac:dyDescent="0.2">
      <c r="C82" s="89" t="s">
        <v>790</v>
      </c>
      <c r="D82" s="118">
        <v>0</v>
      </c>
      <c r="E82" s="118">
        <v>136.33874107585092</v>
      </c>
      <c r="F82" s="118">
        <v>0</v>
      </c>
      <c r="G82" s="118">
        <v>0</v>
      </c>
      <c r="H82" s="176">
        <v>0</v>
      </c>
      <c r="I82"/>
      <c r="J82"/>
      <c r="K82"/>
      <c r="L82"/>
      <c r="M82"/>
      <c r="N82" s="191"/>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3:55" x14ac:dyDescent="0.2">
      <c r="C83" s="89" t="s">
        <v>2588</v>
      </c>
      <c r="D83" s="118">
        <v>0</v>
      </c>
      <c r="E83" s="118">
        <v>5507.4253229734486</v>
      </c>
      <c r="F83" s="118">
        <v>0</v>
      </c>
      <c r="G83" s="118">
        <v>0</v>
      </c>
      <c r="H83" s="176">
        <v>0</v>
      </c>
      <c r="I83"/>
      <c r="J83"/>
      <c r="K83"/>
      <c r="L83"/>
      <c r="M83"/>
      <c r="N83" s="191"/>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3:55" x14ac:dyDescent="0.2">
      <c r="C84" s="89" t="s">
        <v>2587</v>
      </c>
      <c r="D84" s="118">
        <v>0</v>
      </c>
      <c r="E84" s="118">
        <v>332.59689529056993</v>
      </c>
      <c r="F84" s="118">
        <v>0</v>
      </c>
      <c r="G84" s="118">
        <v>0</v>
      </c>
      <c r="H84" s="176">
        <v>0</v>
      </c>
      <c r="I84"/>
      <c r="J84"/>
      <c r="K84"/>
      <c r="L84"/>
      <c r="M84"/>
      <c r="N84" s="191"/>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3:55" x14ac:dyDescent="0.2">
      <c r="C85" s="89" t="s">
        <v>2411</v>
      </c>
      <c r="D85" s="118">
        <v>0</v>
      </c>
      <c r="E85" s="118">
        <v>2336.781488020732</v>
      </c>
      <c r="F85" s="118">
        <v>0</v>
      </c>
      <c r="G85" s="118">
        <v>0</v>
      </c>
      <c r="H85" s="176">
        <v>0</v>
      </c>
      <c r="I85"/>
      <c r="J85"/>
      <c r="K85"/>
      <c r="L85"/>
      <c r="M85"/>
      <c r="N85" s="191"/>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3:55" x14ac:dyDescent="0.2">
      <c r="C86" s="89" t="s">
        <v>1873</v>
      </c>
      <c r="D86" s="118">
        <v>0</v>
      </c>
      <c r="E86" s="118">
        <v>0.77678483030208534</v>
      </c>
      <c r="F86" s="118">
        <v>0</v>
      </c>
      <c r="G86" s="118">
        <v>0</v>
      </c>
      <c r="H86" s="176">
        <v>0</v>
      </c>
      <c r="I86"/>
      <c r="J86"/>
      <c r="K86"/>
      <c r="L86"/>
      <c r="M86"/>
      <c r="N86" s="191"/>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3:55" x14ac:dyDescent="0.2">
      <c r="C87" s="89" t="s">
        <v>1871</v>
      </c>
      <c r="D87" s="118">
        <v>0</v>
      </c>
      <c r="E87" s="118">
        <v>1.1510093262384975</v>
      </c>
      <c r="F87" s="118">
        <v>0</v>
      </c>
      <c r="G87" s="118">
        <v>0</v>
      </c>
      <c r="H87" s="176">
        <v>0</v>
      </c>
      <c r="I87"/>
      <c r="J87"/>
      <c r="K87"/>
      <c r="L87"/>
      <c r="M87"/>
      <c r="N87" s="191"/>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3:55" x14ac:dyDescent="0.2">
      <c r="C88" s="89" t="s">
        <v>5586</v>
      </c>
      <c r="D88" s="118">
        <v>0</v>
      </c>
      <c r="E88" s="118">
        <v>3.0004269958993426</v>
      </c>
      <c r="F88" s="118">
        <v>0</v>
      </c>
      <c r="G88" s="118">
        <v>0</v>
      </c>
      <c r="H88" s="176">
        <v>0</v>
      </c>
      <c r="I88"/>
      <c r="J88"/>
      <c r="K88"/>
      <c r="L88"/>
      <c r="M88"/>
      <c r="N88" s="191"/>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3:55" x14ac:dyDescent="0.2">
      <c r="C89" s="89" t="s">
        <v>2409</v>
      </c>
      <c r="D89" s="118">
        <v>0</v>
      </c>
      <c r="E89" s="118">
        <v>0.10253604259433804</v>
      </c>
      <c r="F89" s="118">
        <v>0</v>
      </c>
      <c r="G89" s="118">
        <v>0</v>
      </c>
      <c r="H89" s="176">
        <v>0</v>
      </c>
      <c r="I89"/>
      <c r="J89"/>
      <c r="K89"/>
      <c r="L89"/>
      <c r="M89"/>
      <c r="N89" s="191"/>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3:55" x14ac:dyDescent="0.2">
      <c r="C90" s="119" t="s">
        <v>799</v>
      </c>
      <c r="D90" s="120">
        <v>62.375752718914484</v>
      </c>
      <c r="E90" s="120">
        <v>10.395167701864951</v>
      </c>
      <c r="F90" s="120">
        <v>35.277277526707074</v>
      </c>
      <c r="G90" s="120">
        <v>1.6549538141180327</v>
      </c>
      <c r="H90" s="177">
        <v>4.8846141064850714</v>
      </c>
      <c r="I90"/>
      <c r="J90"/>
      <c r="K90"/>
      <c r="L90"/>
      <c r="M90"/>
      <c r="N90" s="191"/>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3:55" x14ac:dyDescent="0.2">
      <c r="C91"/>
      <c r="D91"/>
      <c r="E91"/>
      <c r="F91"/>
      <c r="G91"/>
      <c r="H91"/>
      <c r="I91"/>
      <c r="J91"/>
      <c r="K91"/>
      <c r="L91"/>
      <c r="M91"/>
      <c r="N91" s="1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3:55" x14ac:dyDescent="0.2">
      <c r="C92"/>
      <c r="D92"/>
      <c r="E92"/>
      <c r="F92"/>
      <c r="G92"/>
      <c r="H92"/>
      <c r="I92"/>
      <c r="J92"/>
      <c r="K92"/>
      <c r="L92"/>
      <c r="M92"/>
      <c r="N92" s="191"/>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3:55" x14ac:dyDescent="0.2">
      <c r="C93"/>
      <c r="D93"/>
      <c r="E93"/>
      <c r="F93"/>
      <c r="G93"/>
      <c r="H93"/>
      <c r="I93"/>
      <c r="J93"/>
      <c r="K93"/>
      <c r="L93"/>
      <c r="M93"/>
      <c r="N93" s="191"/>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3:55" x14ac:dyDescent="0.2">
      <c r="C94"/>
      <c r="D94"/>
      <c r="E94"/>
      <c r="F94"/>
      <c r="G94"/>
      <c r="H94"/>
      <c r="I94"/>
      <c r="J94"/>
      <c r="K94"/>
      <c r="L94"/>
      <c r="M94"/>
      <c r="N94" s="191"/>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3:55" x14ac:dyDescent="0.2">
      <c r="C95"/>
      <c r="D95"/>
      <c r="E95"/>
      <c r="F95"/>
      <c r="G95"/>
      <c r="H95"/>
      <c r="I95"/>
      <c r="J95"/>
      <c r="K95"/>
      <c r="L95"/>
      <c r="M95"/>
      <c r="N95" s="19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3:55" x14ac:dyDescent="0.2">
      <c r="C96"/>
      <c r="D96"/>
      <c r="E96"/>
      <c r="F96"/>
      <c r="G96"/>
      <c r="H96"/>
      <c r="I96"/>
      <c r="J96"/>
      <c r="K96"/>
      <c r="L96"/>
      <c r="M96"/>
      <c r="N96" s="191"/>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3:55" x14ac:dyDescent="0.2">
      <c r="C97"/>
      <c r="D97"/>
      <c r="E97"/>
      <c r="F97"/>
      <c r="G97"/>
      <c r="H97"/>
      <c r="I97"/>
      <c r="J97"/>
      <c r="K97"/>
      <c r="L97"/>
      <c r="M97"/>
      <c r="N97" s="191"/>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
      <c r="C98"/>
      <c r="D98"/>
      <c r="E98"/>
      <c r="F98"/>
      <c r="G98"/>
      <c r="H98"/>
      <c r="I98"/>
      <c r="J98"/>
      <c r="K98"/>
      <c r="L98"/>
      <c r="M98"/>
      <c r="N98" s="191"/>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x14ac:dyDescent="0.2">
      <c r="C99"/>
      <c r="D99"/>
      <c r="E99"/>
      <c r="F99"/>
      <c r="G99"/>
      <c r="H99"/>
      <c r="I99"/>
      <c r="J99"/>
      <c r="K99"/>
      <c r="L99"/>
      <c r="M99"/>
      <c r="N99" s="191"/>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x14ac:dyDescent="0.2">
      <c r="C100"/>
      <c r="D100"/>
      <c r="E100"/>
      <c r="F100"/>
      <c r="G100"/>
      <c r="H100"/>
      <c r="I100"/>
      <c r="J100"/>
      <c r="K100"/>
      <c r="L100"/>
      <c r="M100"/>
      <c r="N100" s="191"/>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x14ac:dyDescent="0.2">
      <c r="C101"/>
      <c r="D101"/>
      <c r="E101"/>
      <c r="F101"/>
      <c r="G101"/>
      <c r="H101"/>
      <c r="I101"/>
      <c r="J101"/>
      <c r="K101"/>
      <c r="L101"/>
      <c r="M101"/>
      <c r="N101" s="19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x14ac:dyDescent="0.2">
      <c r="C102"/>
      <c r="D102"/>
      <c r="E102"/>
      <c r="F102"/>
      <c r="G102"/>
      <c r="H102"/>
      <c r="I102"/>
      <c r="J102"/>
      <c r="K102"/>
      <c r="L102"/>
      <c r="M102"/>
      <c r="N102" s="191"/>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x14ac:dyDescent="0.2">
      <c r="C103"/>
      <c r="D103"/>
      <c r="E103"/>
      <c r="F103"/>
      <c r="G103"/>
      <c r="H103"/>
      <c r="I103"/>
      <c r="J103"/>
      <c r="K103"/>
      <c r="L103"/>
      <c r="M103"/>
      <c r="N103" s="191"/>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x14ac:dyDescent="0.2">
      <c r="C104"/>
      <c r="D104"/>
      <c r="E104"/>
      <c r="F104"/>
      <c r="G104"/>
      <c r="H104"/>
      <c r="I104"/>
      <c r="J104"/>
      <c r="K104"/>
      <c r="L104"/>
      <c r="M104"/>
      <c r="N104" s="191"/>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x14ac:dyDescent="0.2">
      <c r="C105"/>
      <c r="D105"/>
      <c r="E105"/>
      <c r="F105"/>
      <c r="G105"/>
      <c r="H105"/>
      <c r="I105"/>
      <c r="J105"/>
      <c r="K105"/>
      <c r="L105"/>
      <c r="M105"/>
      <c r="N105" s="19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x14ac:dyDescent="0.2">
      <c r="C106"/>
      <c r="D106"/>
      <c r="E106"/>
      <c r="F106"/>
      <c r="G106"/>
      <c r="H106"/>
      <c r="I106"/>
      <c r="J106"/>
      <c r="K106"/>
      <c r="L106"/>
      <c r="M106"/>
      <c r="N106" s="19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x14ac:dyDescent="0.2">
      <c r="C107"/>
      <c r="D107"/>
      <c r="E107"/>
      <c r="F107"/>
      <c r="G107"/>
      <c r="H107"/>
      <c r="I107"/>
      <c r="J107"/>
      <c r="K107"/>
      <c r="L107"/>
      <c r="M107"/>
      <c r="N107" s="19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row>
    <row r="108" spans="3:55" x14ac:dyDescent="0.2">
      <c r="C108"/>
      <c r="D108"/>
      <c r="E108"/>
      <c r="F108"/>
      <c r="G108"/>
      <c r="H108"/>
      <c r="I108"/>
      <c r="J108"/>
      <c r="K108"/>
      <c r="L108"/>
      <c r="M108"/>
      <c r="N108" s="19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3:55" x14ac:dyDescent="0.2">
      <c r="C109"/>
      <c r="D109"/>
      <c r="E109"/>
      <c r="F109"/>
      <c r="G109"/>
      <c r="H109"/>
      <c r="I109"/>
      <c r="J109"/>
      <c r="K109"/>
      <c r="L109"/>
      <c r="M109"/>
      <c r="N109" s="19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3:55" x14ac:dyDescent="0.2">
      <c r="C110"/>
      <c r="D110"/>
      <c r="E110"/>
      <c r="F110"/>
      <c r="G110"/>
      <c r="H110"/>
      <c r="I110"/>
      <c r="J110"/>
      <c r="K110"/>
      <c r="L110"/>
      <c r="M110"/>
      <c r="N110" s="19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row>
    <row r="111" spans="3:55" x14ac:dyDescent="0.2">
      <c r="C111"/>
      <c r="D111"/>
      <c r="E111"/>
      <c r="F111"/>
      <c r="G111"/>
      <c r="H111"/>
      <c r="I111"/>
      <c r="J111"/>
      <c r="K111"/>
      <c r="L111"/>
      <c r="M111"/>
      <c r="N111" s="19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3:55" x14ac:dyDescent="0.2">
      <c r="C112"/>
      <c r="D112"/>
      <c r="E112"/>
      <c r="F112"/>
      <c r="G112"/>
      <c r="H112"/>
      <c r="I112"/>
      <c r="J112"/>
      <c r="K112"/>
      <c r="L112"/>
      <c r="M112"/>
      <c r="N112" s="191"/>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3:55" x14ac:dyDescent="0.2">
      <c r="C113"/>
      <c r="D113"/>
      <c r="E113"/>
      <c r="F113"/>
      <c r="G113"/>
      <c r="H113"/>
      <c r="I113"/>
      <c r="J113"/>
      <c r="K113"/>
      <c r="L113"/>
      <c r="M113"/>
      <c r="N113" s="191"/>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3:55" x14ac:dyDescent="0.2">
      <c r="C114"/>
      <c r="D114"/>
      <c r="E114"/>
      <c r="F114"/>
      <c r="G114"/>
      <c r="H114"/>
      <c r="I114"/>
      <c r="J114"/>
      <c r="K114"/>
      <c r="L114"/>
      <c r="M114"/>
      <c r="N114" s="191"/>
      <c r="O114"/>
      <c r="P114"/>
      <c r="Q114"/>
      <c r="R114"/>
      <c r="S114"/>
      <c r="T114"/>
      <c r="U114"/>
      <c r="V114"/>
      <c r="W114"/>
    </row>
    <row r="115" spans="3:55" x14ac:dyDescent="0.2">
      <c r="C115"/>
      <c r="D115"/>
      <c r="E115"/>
      <c r="F115"/>
      <c r="G115"/>
      <c r="H115"/>
      <c r="I115"/>
      <c r="J115"/>
      <c r="K115"/>
      <c r="L115"/>
      <c r="M115"/>
      <c r="N115" s="191"/>
      <c r="O115"/>
      <c r="P115"/>
      <c r="Q115"/>
      <c r="R115"/>
      <c r="S115"/>
      <c r="T115"/>
      <c r="U115"/>
      <c r="V115"/>
      <c r="W115"/>
    </row>
    <row r="116" spans="3:55" x14ac:dyDescent="0.2">
      <c r="C116"/>
      <c r="D116"/>
      <c r="E116"/>
      <c r="F116"/>
      <c r="G116"/>
      <c r="H116"/>
      <c r="I116"/>
      <c r="J116"/>
      <c r="K116"/>
      <c r="L116"/>
      <c r="M116"/>
      <c r="N116" s="191"/>
      <c r="O116"/>
      <c r="P116"/>
      <c r="Q116"/>
      <c r="R116"/>
      <c r="S116"/>
      <c r="T116"/>
      <c r="U116"/>
      <c r="V116"/>
      <c r="W116"/>
    </row>
    <row r="117" spans="3:55" x14ac:dyDescent="0.2">
      <c r="I117"/>
      <c r="J117"/>
      <c r="K117"/>
      <c r="L117"/>
      <c r="M117"/>
      <c r="N117" s="191"/>
      <c r="O117"/>
      <c r="P117"/>
      <c r="Q117"/>
      <c r="R117"/>
      <c r="S117"/>
      <c r="T117"/>
      <c r="U117"/>
      <c r="V117"/>
      <c r="W117"/>
    </row>
    <row r="118" spans="3:55" x14ac:dyDescent="0.2">
      <c r="I118"/>
      <c r="J118"/>
      <c r="K118"/>
      <c r="L118"/>
      <c r="M118"/>
      <c r="N118" s="191"/>
      <c r="O118"/>
      <c r="P118"/>
      <c r="Q118"/>
      <c r="R118"/>
      <c r="S118"/>
      <c r="T118"/>
      <c r="U118"/>
      <c r="V118"/>
      <c r="W118"/>
    </row>
    <row r="119" spans="3:55" x14ac:dyDescent="0.2">
      <c r="I119"/>
      <c r="J119"/>
      <c r="K119"/>
      <c r="L119"/>
      <c r="M119"/>
      <c r="N119" s="191"/>
      <c r="O119"/>
      <c r="P119"/>
      <c r="Q119"/>
      <c r="R119"/>
      <c r="S119"/>
      <c r="T119"/>
      <c r="U119"/>
      <c r="V119"/>
      <c r="W119"/>
    </row>
    <row r="120" spans="3:55" x14ac:dyDescent="0.2">
      <c r="M120"/>
      <c r="N120" s="191"/>
      <c r="O120"/>
      <c r="P120"/>
      <c r="Q120"/>
      <c r="R120"/>
      <c r="S120"/>
      <c r="T120"/>
      <c r="U120"/>
      <c r="V120"/>
      <c r="W120"/>
    </row>
  </sheetData>
  <autoFilter ref="A22:A51"/>
  <phoneticPr fontId="4" type="noConversion"/>
  <conditionalFormatting sqref="O56:S57 O18:Q18 S28:S30 Q44:Q46 Q38:Q40 S32:S34 R38:S41 R44:S48 R50:S55">
    <cfRule type="cellIs" dxfId="18" priority="1" stopIfTrue="1" operator="greaterThan">
      <formula>0</formula>
    </cfRule>
    <cfRule type="cellIs" dxfId="17"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E34"/>
  <sheetViews>
    <sheetView zoomScale="85" zoomScaleNormal="85" workbookViewId="0"/>
  </sheetViews>
  <sheetFormatPr defaultRowHeight="12.75" x14ac:dyDescent="0.2"/>
  <cols>
    <col min="1" max="1" width="21.140625" customWidth="1"/>
    <col min="2" max="38" width="13.42578125" customWidth="1"/>
    <col min="39" max="52" width="29.42578125" customWidth="1"/>
    <col min="53" max="54" width="10.5703125" customWidth="1"/>
    <col min="55" max="56" width="30.140625" bestFit="1" customWidth="1"/>
    <col min="57" max="57" width="9.5703125" bestFit="1" customWidth="1"/>
  </cols>
  <sheetData>
    <row r="1" spans="1:57" x14ac:dyDescent="0.2">
      <c r="A1" s="19" t="s">
        <v>1879</v>
      </c>
      <c r="D1" s="42"/>
      <c r="E1" s="92"/>
    </row>
    <row r="2" spans="1:57" x14ac:dyDescent="0.2">
      <c r="D2" s="42"/>
      <c r="E2" s="42"/>
    </row>
    <row r="3" spans="1:57" x14ac:dyDescent="0.2">
      <c r="A3" s="5" t="s">
        <v>17</v>
      </c>
    </row>
    <row r="4" spans="1:57" s="14" customFormat="1" ht="25.5" x14ac:dyDescent="0.2">
      <c r="A4" s="30" t="str">
        <f>A15</f>
        <v>FIPS</v>
      </c>
      <c r="B4" s="30" t="s">
        <v>820</v>
      </c>
      <c r="C4" s="30" t="s">
        <v>2584</v>
      </c>
      <c r="D4" s="30" t="s">
        <v>2412</v>
      </c>
      <c r="E4" s="30" t="s">
        <v>2588</v>
      </c>
      <c r="F4" s="30" t="s">
        <v>2587</v>
      </c>
      <c r="G4" s="30" t="s">
        <v>2411</v>
      </c>
      <c r="H4" s="30" t="s">
        <v>799</v>
      </c>
      <c r="I4" s="30" t="s">
        <v>1891</v>
      </c>
      <c r="J4" s="30" t="s">
        <v>2582</v>
      </c>
      <c r="K4" s="30" t="s">
        <v>1882</v>
      </c>
      <c r="L4" s="30" t="s">
        <v>1884</v>
      </c>
      <c r="M4" s="30" t="s">
        <v>1874</v>
      </c>
      <c r="N4" s="86" t="s">
        <v>787</v>
      </c>
      <c r="O4" s="30" t="s">
        <v>16</v>
      </c>
      <c r="P4" s="86"/>
      <c r="Q4" s="86"/>
      <c r="R4" s="30"/>
      <c r="S4" s="30"/>
      <c r="T4" s="30"/>
      <c r="U4" s="30"/>
    </row>
    <row r="5" spans="1:57" s="11" customFormat="1" x14ac:dyDescent="0.2">
      <c r="A5" s="11" t="str">
        <f>PROPER(VLOOKUP(A16,fips_xref!$A$5:$B$17,2,FALSE))</f>
        <v>Fremont</v>
      </c>
      <c r="B5" s="81">
        <f t="shared" ref="B5:M7" si="0">SUMIF($B$15:$AJ$15,B$4,$B16:$AJ16)</f>
        <v>324.37935114027948</v>
      </c>
      <c r="C5" s="81">
        <f t="shared" si="0"/>
        <v>5.678843121372708</v>
      </c>
      <c r="D5" s="81">
        <f t="shared" si="0"/>
        <v>6.2239762977595241</v>
      </c>
      <c r="E5" s="81">
        <f t="shared" si="0"/>
        <v>5507.4253229734486</v>
      </c>
      <c r="F5" s="81">
        <f t="shared" si="0"/>
        <v>332.59689529056993</v>
      </c>
      <c r="G5" s="81">
        <f t="shared" si="0"/>
        <v>2336.781488020732</v>
      </c>
      <c r="H5" s="81">
        <f t="shared" si="0"/>
        <v>10.395167701864951</v>
      </c>
      <c r="I5" s="81">
        <f t="shared" si="0"/>
        <v>351.66933302082282</v>
      </c>
      <c r="J5" s="81">
        <f t="shared" si="0"/>
        <v>74.098171623395203</v>
      </c>
      <c r="K5" s="81">
        <f t="shared" si="0"/>
        <v>677.15484000000004</v>
      </c>
      <c r="L5" s="81">
        <f t="shared" si="0"/>
        <v>457.52839999999998</v>
      </c>
      <c r="M5" s="81">
        <f t="shared" si="0"/>
        <v>995.81678360375952</v>
      </c>
      <c r="N5" s="29">
        <f>SUMIF($B$12:$AJ$12,"N",$B16:$AJ16)</f>
        <v>209.53462737557223</v>
      </c>
      <c r="O5" s="81">
        <f>SUM(B5:N5)</f>
        <v>11289.283200169575</v>
      </c>
      <c r="P5" s="90" t="b">
        <f>O5=AE16</f>
        <v>1</v>
      </c>
      <c r="Q5" s="87"/>
    </row>
    <row r="6" spans="1:57" s="11" customFormat="1" x14ac:dyDescent="0.2">
      <c r="A6" s="11" t="str">
        <f>PROPER(VLOOKUP(A17,fips_xref!$A$5:$B$17,2,FALSE))</f>
        <v>Fremont_Tribal</v>
      </c>
      <c r="B6" s="81">
        <f t="shared" si="0"/>
        <v>13.940430668114612</v>
      </c>
      <c r="C6" s="81">
        <f t="shared" si="0"/>
        <v>0</v>
      </c>
      <c r="D6" s="81">
        <f t="shared" si="0"/>
        <v>1.3933104470660067</v>
      </c>
      <c r="E6" s="81">
        <f t="shared" si="0"/>
        <v>1637.5569894802263</v>
      </c>
      <c r="F6" s="81">
        <f t="shared" si="0"/>
        <v>98.893101335497036</v>
      </c>
      <c r="G6" s="81">
        <f t="shared" si="0"/>
        <v>85.654399986942138</v>
      </c>
      <c r="H6" s="81">
        <f t="shared" si="0"/>
        <v>3.0908597990426383</v>
      </c>
      <c r="I6" s="81">
        <f t="shared" si="0"/>
        <v>122.26980303496444</v>
      </c>
      <c r="J6" s="81">
        <f t="shared" si="0"/>
        <v>47.900708924435762</v>
      </c>
      <c r="K6" s="81">
        <f t="shared" si="0"/>
        <v>15.223279999999999</v>
      </c>
      <c r="L6" s="81">
        <f t="shared" si="0"/>
        <v>295.76890000000003</v>
      </c>
      <c r="M6" s="81">
        <f t="shared" si="0"/>
        <v>36.422403844717465</v>
      </c>
      <c r="N6" s="29">
        <f>SUMIF($B$12:$AJ$12,"N",$B17:$AJ17)</f>
        <v>88.626397972260094</v>
      </c>
      <c r="O6" s="81">
        <f>SUM(B6:N6)</f>
        <v>2446.7405854932663</v>
      </c>
      <c r="P6" s="90" t="b">
        <f>O6=AE17</f>
        <v>1</v>
      </c>
      <c r="Q6" s="87"/>
    </row>
    <row r="7" spans="1:57" s="11" customFormat="1" x14ac:dyDescent="0.2">
      <c r="A7" s="11" t="str">
        <f>PROPER(VLOOKUP(A18,fips_xref!$A$5:$B$17,2,FALSE))</f>
        <v>Fremont_Nontribal</v>
      </c>
      <c r="B7" s="81">
        <f t="shared" si="0"/>
        <v>310.43892047216491</v>
      </c>
      <c r="C7" s="81">
        <f t="shared" si="0"/>
        <v>5.678843121372708</v>
      </c>
      <c r="D7" s="81">
        <f t="shared" si="0"/>
        <v>4.8306658506935172</v>
      </c>
      <c r="E7" s="81">
        <f t="shared" si="0"/>
        <v>3869.8683334932225</v>
      </c>
      <c r="F7" s="81">
        <f t="shared" si="0"/>
        <v>233.70379395507288</v>
      </c>
      <c r="G7" s="81">
        <f t="shared" si="0"/>
        <v>2251.1270880337897</v>
      </c>
      <c r="H7" s="81">
        <f t="shared" si="0"/>
        <v>7.3043079028223126</v>
      </c>
      <c r="I7" s="81">
        <f t="shared" si="0"/>
        <v>229.39952998585841</v>
      </c>
      <c r="J7" s="81">
        <f t="shared" si="0"/>
        <v>26.197462698959445</v>
      </c>
      <c r="K7" s="81">
        <f t="shared" si="0"/>
        <v>661.93155999999999</v>
      </c>
      <c r="L7" s="81">
        <f t="shared" si="0"/>
        <v>161.7595</v>
      </c>
      <c r="M7" s="81">
        <f t="shared" si="0"/>
        <v>959.39437975904195</v>
      </c>
      <c r="N7" s="29">
        <f>SUMIF($B$12:$AJ$12,"N",$B18:$AJ18)</f>
        <v>120.90822940331209</v>
      </c>
      <c r="O7" s="81">
        <f>SUM(B7:N7)</f>
        <v>8842.5426146763111</v>
      </c>
      <c r="P7" s="90" t="b">
        <f>O7=AE18</f>
        <v>1</v>
      </c>
      <c r="Q7" s="87"/>
    </row>
    <row r="8" spans="1:57" s="57" customFormat="1" x14ac:dyDescent="0.2">
      <c r="A8" s="57" t="s">
        <v>16</v>
      </c>
      <c r="B8" s="88">
        <f>B5</f>
        <v>324.37935114027948</v>
      </c>
      <c r="C8" s="88">
        <f>C5</f>
        <v>5.678843121372708</v>
      </c>
      <c r="D8" s="88">
        <f t="shared" ref="D8:O8" si="1">D5</f>
        <v>6.2239762977595241</v>
      </c>
      <c r="E8" s="88">
        <f t="shared" si="1"/>
        <v>5507.4253229734486</v>
      </c>
      <c r="F8" s="88">
        <f t="shared" si="1"/>
        <v>332.59689529056993</v>
      </c>
      <c r="G8" s="88">
        <f t="shared" si="1"/>
        <v>2336.781488020732</v>
      </c>
      <c r="H8" s="88">
        <f t="shared" si="1"/>
        <v>10.395167701864951</v>
      </c>
      <c r="I8" s="88">
        <f t="shared" si="1"/>
        <v>351.66933302082282</v>
      </c>
      <c r="J8" s="88">
        <f t="shared" si="1"/>
        <v>74.098171623395203</v>
      </c>
      <c r="K8" s="88">
        <f t="shared" si="1"/>
        <v>677.15484000000004</v>
      </c>
      <c r="L8" s="88">
        <f>L5</f>
        <v>457.52839999999998</v>
      </c>
      <c r="M8" s="88">
        <f>M5</f>
        <v>995.81678360375952</v>
      </c>
      <c r="N8" s="88">
        <f t="shared" si="1"/>
        <v>209.53462737557223</v>
      </c>
      <c r="O8" s="88">
        <f t="shared" si="1"/>
        <v>11289.283200169575</v>
      </c>
      <c r="P8" s="90"/>
      <c r="Q8" s="88"/>
    </row>
    <row r="9" spans="1:57" x14ac:dyDescent="0.2">
      <c r="N9" s="90"/>
    </row>
    <row r="10" spans="1:57" x14ac:dyDescent="0.2">
      <c r="N10" s="90"/>
    </row>
    <row r="11" spans="1:57" x14ac:dyDescent="0.2">
      <c r="A11" s="5" t="s">
        <v>23</v>
      </c>
    </row>
    <row r="12" spans="1:57" x14ac:dyDescent="0.2">
      <c r="A12" t="s">
        <v>21</v>
      </c>
      <c r="B12" t="str">
        <f>VLOOKUP(B15,by_src_allpol!$J$23:$K$57,2,FALSE)</f>
        <v>N</v>
      </c>
      <c r="C12" t="str">
        <f>VLOOKUP(C15,by_src_allpol!$J$23:$K$57,2,FALSE)</f>
        <v>Y</v>
      </c>
      <c r="D12" t="str">
        <f>VLOOKUP(D15,by_src_allpol!$J$23:$K$57,2,FALSE)</f>
        <v>N</v>
      </c>
      <c r="E12" t="str">
        <f>VLOOKUP(E15,by_src_allpol!$J$23:$K$57,2,FALSE)</f>
        <v>Y</v>
      </c>
      <c r="F12" t="str">
        <f>VLOOKUP(F15,by_src_allpol!$J$23:$K$57,2,FALSE)</f>
        <v>Y</v>
      </c>
      <c r="G12" t="str">
        <f>VLOOKUP(G15,by_src_allpol!$J$23:$K$57,2,FALSE)</f>
        <v>N</v>
      </c>
      <c r="H12" t="str">
        <f>VLOOKUP(H15,by_src_allpol!$J$23:$K$57,2,FALSE)</f>
        <v>Y</v>
      </c>
      <c r="I12" t="str">
        <f>VLOOKUP(I15,by_src_allpol!$J$23:$K$57,2,FALSE)</f>
        <v>Y</v>
      </c>
      <c r="J12" t="str">
        <f>VLOOKUP(J15,by_src_allpol!$J$23:$K$57,2,FALSE)</f>
        <v>Y</v>
      </c>
      <c r="K12" t="str">
        <f>VLOOKUP(K15,by_src_allpol!$J$23:$K$57,2,FALSE)</f>
        <v>N</v>
      </c>
      <c r="L12" t="str">
        <f>VLOOKUP(L15,by_src_allpol!$J$23:$K$57,2,FALSE)</f>
        <v>N</v>
      </c>
      <c r="M12" t="str">
        <f>VLOOKUP(M15,by_src_allpol!$J$23:$K$57,2,FALSE)</f>
        <v>Y</v>
      </c>
      <c r="N12" t="str">
        <f>VLOOKUP(N15,by_src_allpol!$J$23:$K$57,2,FALSE)</f>
        <v>N</v>
      </c>
      <c r="O12" t="str">
        <f>VLOOKUP(O15,by_src_allpol!$J$23:$K$57,2,FALSE)</f>
        <v>N</v>
      </c>
      <c r="P12" t="str">
        <f>VLOOKUP(P15,by_src_allpol!$J$23:$K$57,2,FALSE)</f>
        <v>N</v>
      </c>
      <c r="Q12" t="str">
        <f>VLOOKUP(Q15,by_src_allpol!$J$23:$K$57,2,FALSE)</f>
        <v>N</v>
      </c>
      <c r="R12" t="str">
        <f>VLOOKUP(R15,by_src_allpol!$J$23:$K$57,2,FALSE)</f>
        <v>N</v>
      </c>
      <c r="S12" t="str">
        <f>VLOOKUP(S15,by_src_allpol!$J$23:$K$57,2,FALSE)</f>
        <v>N</v>
      </c>
      <c r="T12" t="str">
        <f>VLOOKUP(T15,by_src_allpol!$J$23:$K$57,2,FALSE)</f>
        <v>N</v>
      </c>
      <c r="U12" t="str">
        <f>VLOOKUP(U15,by_src_allpol!$J$23:$K$57,2,FALSE)</f>
        <v>Y</v>
      </c>
      <c r="V12" t="str">
        <f>VLOOKUP(V15,by_src_allpol!$J$23:$K$57,2,FALSE)</f>
        <v>N</v>
      </c>
      <c r="W12" t="str">
        <f>VLOOKUP(W15,by_src_allpol!$J$23:$K$57,2,FALSE)</f>
        <v>Y</v>
      </c>
      <c r="X12" t="str">
        <f>VLOOKUP(X15,by_src_allpol!$J$23:$K$57,2,FALSE)</f>
        <v>Y</v>
      </c>
      <c r="Y12" t="str">
        <f>VLOOKUP(Y15,by_src_allpol!$J$23:$K$57,2,FALSE)</f>
        <v>Y</v>
      </c>
      <c r="Z12" t="str">
        <f>VLOOKUP(Z15,by_src_allpol!$J$23:$K$57,2,FALSE)</f>
        <v>N</v>
      </c>
      <c r="AA12" t="str">
        <f>VLOOKUP(AA15,by_src_allpol!$J$23:$K$57,2,FALSE)</f>
        <v>N</v>
      </c>
      <c r="AB12" t="str">
        <f>VLOOKUP(AB15,by_src_allpol!$J$23:$K$57,2,FALSE)</f>
        <v>N</v>
      </c>
      <c r="AC12" t="str">
        <f>VLOOKUP(AC15,by_src_allpol!$J$23:$K$57,2,FALSE)</f>
        <v>N</v>
      </c>
      <c r="AD12" t="str">
        <f>VLOOKUP(AD15,by_src_allpol!$J$23:$K$57,2,FALSE)</f>
        <v>Y</v>
      </c>
    </row>
    <row r="14" spans="1:57" x14ac:dyDescent="0.2">
      <c r="A14" s="20" t="s">
        <v>10441</v>
      </c>
      <c r="B14" s="20" t="s">
        <v>17236</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4"/>
    </row>
    <row r="15" spans="1:57" s="14" customFormat="1" x14ac:dyDescent="0.2">
      <c r="A15" s="31" t="s">
        <v>794</v>
      </c>
      <c r="B15" s="21" t="s">
        <v>3159</v>
      </c>
      <c r="C15" s="26" t="s">
        <v>2582</v>
      </c>
      <c r="D15" s="26" t="s">
        <v>901</v>
      </c>
      <c r="E15" s="26" t="s">
        <v>820</v>
      </c>
      <c r="F15" s="26" t="s">
        <v>1882</v>
      </c>
      <c r="G15" s="26" t="s">
        <v>796</v>
      </c>
      <c r="H15" s="26" t="s">
        <v>1874</v>
      </c>
      <c r="I15" s="26" t="s">
        <v>2584</v>
      </c>
      <c r="J15" s="26" t="s">
        <v>1891</v>
      </c>
      <c r="K15" s="26" t="s">
        <v>1869</v>
      </c>
      <c r="L15" s="26" t="s">
        <v>789</v>
      </c>
      <c r="M15" s="26" t="s">
        <v>2412</v>
      </c>
      <c r="N15" s="26" t="s">
        <v>1878</v>
      </c>
      <c r="O15" s="26" t="s">
        <v>3165</v>
      </c>
      <c r="P15" s="26" t="s">
        <v>1858</v>
      </c>
      <c r="Q15" s="26" t="s">
        <v>897</v>
      </c>
      <c r="R15" s="26" t="s">
        <v>7626</v>
      </c>
      <c r="S15" s="26" t="s">
        <v>7625</v>
      </c>
      <c r="T15" s="26" t="s">
        <v>1857</v>
      </c>
      <c r="U15" s="26" t="s">
        <v>1884</v>
      </c>
      <c r="V15" s="26" t="s">
        <v>790</v>
      </c>
      <c r="W15" s="26" t="s">
        <v>2588</v>
      </c>
      <c r="X15" s="26" t="s">
        <v>2587</v>
      </c>
      <c r="Y15" s="26" t="s">
        <v>2411</v>
      </c>
      <c r="Z15" s="26" t="s">
        <v>1873</v>
      </c>
      <c r="AA15" s="26" t="s">
        <v>1871</v>
      </c>
      <c r="AB15" s="26" t="s">
        <v>5586</v>
      </c>
      <c r="AC15" s="26" t="s">
        <v>2409</v>
      </c>
      <c r="AD15" s="26" t="s">
        <v>799</v>
      </c>
      <c r="AE15" s="32" t="s">
        <v>10442</v>
      </c>
      <c r="AF15"/>
      <c r="AG15"/>
      <c r="AH15"/>
      <c r="AI15"/>
      <c r="AJ15"/>
      <c r="AK15"/>
      <c r="AL15"/>
      <c r="AM15"/>
      <c r="AN15"/>
      <c r="AO15"/>
      <c r="AP15"/>
      <c r="AQ15"/>
      <c r="AR15"/>
      <c r="AS15"/>
      <c r="AT15"/>
      <c r="AU15"/>
      <c r="AV15"/>
      <c r="AW15"/>
      <c r="AX15"/>
      <c r="AY15"/>
      <c r="AZ15"/>
      <c r="BA15"/>
      <c r="BB15"/>
      <c r="BC15"/>
      <c r="BD15"/>
      <c r="BE15"/>
    </row>
    <row r="16" spans="1:57" x14ac:dyDescent="0.2">
      <c r="A16" s="55" t="s">
        <v>13957</v>
      </c>
      <c r="B16" s="49">
        <v>0</v>
      </c>
      <c r="C16" s="50">
        <v>74.098171623395203</v>
      </c>
      <c r="D16" s="50">
        <v>0</v>
      </c>
      <c r="E16" s="50">
        <v>324.37935114027948</v>
      </c>
      <c r="F16" s="50">
        <v>677.15484000000004</v>
      </c>
      <c r="G16" s="50">
        <v>0</v>
      </c>
      <c r="H16" s="50">
        <v>995.81678360375952</v>
      </c>
      <c r="I16" s="50">
        <v>5.678843121372708</v>
      </c>
      <c r="J16" s="50">
        <v>351.66933302082282</v>
      </c>
      <c r="K16" s="50">
        <v>0</v>
      </c>
      <c r="L16" s="50">
        <v>17.321782486144091</v>
      </c>
      <c r="M16" s="50">
        <v>6.2239762977595241</v>
      </c>
      <c r="N16" s="50">
        <v>0</v>
      </c>
      <c r="O16" s="50">
        <v>1.1346618542918085E-2</v>
      </c>
      <c r="P16" s="50">
        <v>7.7319999999999993</v>
      </c>
      <c r="Q16" s="50">
        <v>6.2</v>
      </c>
      <c r="R16" s="50">
        <v>17.2</v>
      </c>
      <c r="S16" s="50">
        <v>0</v>
      </c>
      <c r="T16" s="50">
        <v>19.7</v>
      </c>
      <c r="U16" s="50">
        <v>457.52839999999998</v>
      </c>
      <c r="V16" s="50">
        <v>136.33874107585092</v>
      </c>
      <c r="W16" s="50">
        <v>5507.4253229734486</v>
      </c>
      <c r="X16" s="50">
        <v>332.59689529056993</v>
      </c>
      <c r="Y16" s="50">
        <v>2336.781488020732</v>
      </c>
      <c r="Z16" s="50">
        <v>0.77678483030208534</v>
      </c>
      <c r="AA16" s="50">
        <v>1.1510093262384975</v>
      </c>
      <c r="AB16" s="50">
        <v>3.0004269958993426</v>
      </c>
      <c r="AC16" s="50">
        <v>0.10253604259433804</v>
      </c>
      <c r="AD16" s="50">
        <v>10.395167701864951</v>
      </c>
      <c r="AE16" s="51">
        <v>11289.283200169575</v>
      </c>
    </row>
    <row r="17" spans="1:57" x14ac:dyDescent="0.2">
      <c r="A17" s="56" t="s">
        <v>16616</v>
      </c>
      <c r="B17" s="52">
        <v>0</v>
      </c>
      <c r="C17" s="53">
        <v>47.900708924435762</v>
      </c>
      <c r="D17" s="53">
        <v>0</v>
      </c>
      <c r="E17" s="53">
        <v>13.940430668114612</v>
      </c>
      <c r="F17" s="53">
        <v>15.223279999999999</v>
      </c>
      <c r="G17" s="53">
        <v>0</v>
      </c>
      <c r="H17" s="53">
        <v>36.422403844717465</v>
      </c>
      <c r="I17" s="53">
        <v>0</v>
      </c>
      <c r="J17" s="53">
        <v>122.26980303496444</v>
      </c>
      <c r="K17" s="53">
        <v>0</v>
      </c>
      <c r="L17" s="53">
        <v>0.41628159906468604</v>
      </c>
      <c r="M17" s="53">
        <v>1.3933104470660067</v>
      </c>
      <c r="N17" s="53">
        <v>0</v>
      </c>
      <c r="O17" s="53">
        <v>3.3737605890749958E-3</v>
      </c>
      <c r="P17" s="53"/>
      <c r="Q17" s="53">
        <v>0</v>
      </c>
      <c r="R17" s="53"/>
      <c r="S17" s="53"/>
      <c r="T17" s="53"/>
      <c r="U17" s="53">
        <v>295.76890000000003</v>
      </c>
      <c r="V17" s="53">
        <v>88.13607958629288</v>
      </c>
      <c r="W17" s="53">
        <v>1637.5569894802263</v>
      </c>
      <c r="X17" s="53">
        <v>98.893101335497036</v>
      </c>
      <c r="Y17" s="53">
        <v>85.654399986942138</v>
      </c>
      <c r="Z17" s="53">
        <v>2.8472939767611463E-2</v>
      </c>
      <c r="AA17" s="53">
        <v>4.2190086545849236E-2</v>
      </c>
      <c r="AB17" s="53">
        <v>0</v>
      </c>
      <c r="AC17" s="53">
        <v>0</v>
      </c>
      <c r="AD17" s="53">
        <v>3.0908597990426383</v>
      </c>
      <c r="AE17" s="54">
        <v>2446.7405854932672</v>
      </c>
    </row>
    <row r="18" spans="1:57" x14ac:dyDescent="0.2">
      <c r="A18" s="56" t="s">
        <v>16617</v>
      </c>
      <c r="B18" s="52">
        <v>0</v>
      </c>
      <c r="C18" s="53">
        <v>26.197462698959445</v>
      </c>
      <c r="D18" s="53">
        <v>0</v>
      </c>
      <c r="E18" s="53">
        <v>310.43892047216491</v>
      </c>
      <c r="F18" s="53">
        <v>661.93155999999999</v>
      </c>
      <c r="G18" s="53">
        <v>0</v>
      </c>
      <c r="H18" s="53">
        <v>959.39437975904195</v>
      </c>
      <c r="I18" s="53">
        <v>5.678843121372708</v>
      </c>
      <c r="J18" s="53">
        <v>229.39952998585841</v>
      </c>
      <c r="K18" s="53">
        <v>0</v>
      </c>
      <c r="L18" s="53">
        <v>16.905500887079405</v>
      </c>
      <c r="M18" s="53">
        <v>4.8306658506935172</v>
      </c>
      <c r="N18" s="53">
        <v>0</v>
      </c>
      <c r="O18" s="53">
        <v>7.9728579538430894E-3</v>
      </c>
      <c r="P18" s="53">
        <v>7.7319999999999993</v>
      </c>
      <c r="Q18" s="53">
        <v>6.2</v>
      </c>
      <c r="R18" s="53">
        <v>17.2</v>
      </c>
      <c r="S18" s="53">
        <v>0</v>
      </c>
      <c r="T18" s="53">
        <v>19.7</v>
      </c>
      <c r="U18" s="53">
        <v>161.7595</v>
      </c>
      <c r="V18" s="53">
        <v>48.202661489558039</v>
      </c>
      <c r="W18" s="53">
        <v>3869.8683334932225</v>
      </c>
      <c r="X18" s="53">
        <v>233.70379395507288</v>
      </c>
      <c r="Y18" s="53">
        <v>2251.1270880337897</v>
      </c>
      <c r="Z18" s="53">
        <v>0.74831189053447389</v>
      </c>
      <c r="AA18" s="53">
        <v>1.1088192396926482</v>
      </c>
      <c r="AB18" s="53">
        <v>3.0004269958993426</v>
      </c>
      <c r="AC18" s="53">
        <v>0.10253604259433804</v>
      </c>
      <c r="AD18" s="53">
        <v>7.3043079028223126</v>
      </c>
      <c r="AE18" s="54">
        <v>8842.5426146763111</v>
      </c>
    </row>
    <row r="19" spans="1:57" x14ac:dyDescent="0.2">
      <c r="A19" s="23" t="s">
        <v>10442</v>
      </c>
      <c r="B19" s="62">
        <v>0</v>
      </c>
      <c r="C19" s="63">
        <v>148.19634324679041</v>
      </c>
      <c r="D19" s="63">
        <v>0</v>
      </c>
      <c r="E19" s="63">
        <v>648.75870228055896</v>
      </c>
      <c r="F19" s="63">
        <v>1354.3096800000001</v>
      </c>
      <c r="G19" s="63">
        <v>0</v>
      </c>
      <c r="H19" s="63">
        <v>1991.6335672075188</v>
      </c>
      <c r="I19" s="63">
        <v>11.357686242745416</v>
      </c>
      <c r="J19" s="63">
        <v>703.33866604164564</v>
      </c>
      <c r="K19" s="63">
        <v>0</v>
      </c>
      <c r="L19" s="63">
        <v>34.643564972288182</v>
      </c>
      <c r="M19" s="63">
        <v>12.447952595519048</v>
      </c>
      <c r="N19" s="63">
        <v>0</v>
      </c>
      <c r="O19" s="63">
        <v>2.269323708583617E-2</v>
      </c>
      <c r="P19" s="63">
        <v>15.463999999999999</v>
      </c>
      <c r="Q19" s="63">
        <v>12.4</v>
      </c>
      <c r="R19" s="63">
        <v>34.4</v>
      </c>
      <c r="S19" s="63">
        <v>0</v>
      </c>
      <c r="T19" s="63">
        <v>39.4</v>
      </c>
      <c r="U19" s="63">
        <v>915.05679999999995</v>
      </c>
      <c r="V19" s="63">
        <v>272.67748215170184</v>
      </c>
      <c r="W19" s="63">
        <v>11014.850645946897</v>
      </c>
      <c r="X19" s="63">
        <v>665.19379058113987</v>
      </c>
      <c r="Y19" s="63">
        <v>4673.562976041464</v>
      </c>
      <c r="Z19" s="63">
        <v>1.5535696606041707</v>
      </c>
      <c r="AA19" s="63">
        <v>2.302018652476995</v>
      </c>
      <c r="AB19" s="63">
        <v>6.0008539917986852</v>
      </c>
      <c r="AC19" s="63">
        <v>0.20507208518867609</v>
      </c>
      <c r="AD19" s="63">
        <v>20.790335403729902</v>
      </c>
      <c r="AE19" s="66">
        <v>22578.566400339154</v>
      </c>
    </row>
    <row r="21" spans="1:57" s="37" customFormat="1" x14ac:dyDescent="0.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37" customFormat="1" x14ac:dyDescent="0.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37" customFormat="1" x14ac:dyDescent="0.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37" customFormat="1" x14ac:dyDescent="0.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37" customForma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s="39" customForma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row>
    <row r="27" spans="1:57" s="39" customForma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row>
    <row r="28" spans="1:57" s="39" customForma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41" customFormat="1" x14ac:dyDescent="0.2">
      <c r="A29"/>
      <c r="B29"/>
      <c r="C29"/>
      <c r="D29"/>
      <c r="E29"/>
      <c r="F29"/>
      <c r="G29"/>
      <c r="H29"/>
      <c r="I29"/>
      <c r="J29"/>
      <c r="K29"/>
      <c r="L29"/>
      <c r="M29"/>
      <c r="N29"/>
      <c r="O29"/>
      <c r="P29"/>
      <c r="Q29"/>
      <c r="R29"/>
      <c r="S29"/>
      <c r="T29"/>
      <c r="U29"/>
      <c r="V29"/>
      <c r="W29"/>
      <c r="X29"/>
      <c r="Y29"/>
      <c r="Z29"/>
      <c r="AA29"/>
      <c r="AB29"/>
      <c r="AC29"/>
      <c r="AD29"/>
      <c r="AE29"/>
      <c r="AF29"/>
    </row>
    <row r="30" spans="1:57" s="41" customFormat="1" x14ac:dyDescent="0.2">
      <c r="A30"/>
      <c r="B30"/>
      <c r="C30"/>
      <c r="D30"/>
      <c r="E30"/>
      <c r="F30"/>
      <c r="G30"/>
      <c r="H30"/>
      <c r="I30"/>
      <c r="J30"/>
      <c r="K30"/>
      <c r="L30"/>
      <c r="M30"/>
      <c r="N30"/>
      <c r="O30"/>
      <c r="P30"/>
      <c r="Q30"/>
      <c r="R30"/>
      <c r="S30"/>
      <c r="T30"/>
      <c r="U30"/>
      <c r="V30"/>
      <c r="W30"/>
      <c r="X30"/>
      <c r="Y30"/>
      <c r="Z30"/>
      <c r="AA30"/>
      <c r="AB30"/>
      <c r="AC30"/>
      <c r="AD30"/>
      <c r="AE30"/>
      <c r="AF30"/>
    </row>
    <row r="31" spans="1:57" s="53" customFormat="1" x14ac:dyDescent="0.2">
      <c r="A31"/>
      <c r="B31"/>
      <c r="C31"/>
      <c r="D31"/>
      <c r="E31"/>
      <c r="F31"/>
      <c r="G31"/>
      <c r="H31"/>
      <c r="I31"/>
      <c r="J31"/>
      <c r="K31"/>
      <c r="L31"/>
      <c r="M31"/>
      <c r="N31"/>
      <c r="O31"/>
      <c r="P31"/>
      <c r="Q31"/>
      <c r="R31"/>
      <c r="S31"/>
      <c r="T31"/>
      <c r="U31"/>
      <c r="V31"/>
      <c r="W31"/>
      <c r="X31"/>
      <c r="Y31"/>
      <c r="Z31"/>
      <c r="AA31"/>
      <c r="AB31"/>
      <c r="AC31"/>
      <c r="AD31"/>
      <c r="AE31"/>
      <c r="AF31"/>
    </row>
    <row r="32" spans="1:57" s="53" customFormat="1" x14ac:dyDescent="0.2">
      <c r="A32"/>
      <c r="B32"/>
      <c r="C32"/>
      <c r="D32"/>
      <c r="E32"/>
      <c r="F32"/>
      <c r="G32"/>
      <c r="H32"/>
      <c r="I32"/>
      <c r="J32"/>
      <c r="K32"/>
      <c r="L32"/>
      <c r="M32"/>
      <c r="N32"/>
      <c r="O32"/>
      <c r="P32"/>
      <c r="Q32"/>
      <c r="R32"/>
      <c r="S32"/>
      <c r="T32"/>
      <c r="U32"/>
      <c r="V32"/>
      <c r="W32"/>
      <c r="X32"/>
      <c r="Y32"/>
      <c r="Z32"/>
      <c r="AA32"/>
      <c r="AB32"/>
      <c r="AC32"/>
      <c r="AD32"/>
      <c r="AE32"/>
      <c r="AF32"/>
    </row>
    <row r="33" spans="1:32" s="53" customFormat="1" x14ac:dyDescent="0.2">
      <c r="A33"/>
      <c r="B33"/>
      <c r="C33"/>
      <c r="D33"/>
      <c r="E33"/>
      <c r="F33"/>
      <c r="G33"/>
      <c r="H33"/>
      <c r="I33"/>
      <c r="J33"/>
      <c r="K33"/>
      <c r="L33"/>
      <c r="M33"/>
      <c r="N33"/>
      <c r="O33"/>
      <c r="P33"/>
      <c r="Q33"/>
      <c r="R33"/>
      <c r="S33"/>
      <c r="T33"/>
      <c r="U33"/>
      <c r="V33"/>
      <c r="W33"/>
      <c r="X33"/>
      <c r="Y33"/>
      <c r="Z33"/>
      <c r="AA33"/>
      <c r="AB33"/>
      <c r="AC33"/>
      <c r="AD33"/>
      <c r="AE33"/>
      <c r="AF33"/>
    </row>
    <row r="34" spans="1:32" s="53" customFormat="1" x14ac:dyDescent="0.2">
      <c r="A34"/>
      <c r="B34"/>
      <c r="C34"/>
      <c r="D34"/>
      <c r="E34"/>
      <c r="F34"/>
      <c r="G34"/>
      <c r="H34"/>
      <c r="I34"/>
      <c r="J34"/>
      <c r="K34"/>
      <c r="L34"/>
      <c r="M34"/>
      <c r="N34"/>
      <c r="O34"/>
      <c r="P34"/>
      <c r="Q34"/>
      <c r="R34"/>
      <c r="S34"/>
      <c r="T34"/>
      <c r="U34"/>
      <c r="V34"/>
      <c r="W34"/>
      <c r="X34"/>
      <c r="Y34"/>
      <c r="Z34"/>
      <c r="AA34"/>
      <c r="AB34"/>
      <c r="AC34"/>
      <c r="AD34"/>
      <c r="AE34"/>
      <c r="AF34"/>
    </row>
  </sheetData>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47"/>
  <sheetViews>
    <sheetView workbookViewId="0"/>
  </sheetViews>
  <sheetFormatPr defaultRowHeight="12.75" x14ac:dyDescent="0.2"/>
  <cols>
    <col min="1" max="1" width="20.85546875" customWidth="1"/>
    <col min="2" max="26" width="22.140625" customWidth="1"/>
    <col min="27" max="30" width="72.140625" customWidth="1"/>
    <col min="31" max="32" width="10.5703125" customWidth="1"/>
    <col min="33" max="34" width="26.5703125" customWidth="1"/>
    <col min="35" max="35" width="7.5703125" customWidth="1"/>
    <col min="36" max="36" width="27.140625" customWidth="1"/>
    <col min="37" max="37" width="7.5703125" customWidth="1"/>
    <col min="38" max="52" width="29.42578125" customWidth="1"/>
    <col min="53" max="53" width="8.5703125" customWidth="1"/>
    <col min="54" max="55" width="10.5703125" customWidth="1"/>
    <col min="56" max="56" width="30.140625" customWidth="1"/>
    <col min="57" max="57" width="8.5703125" customWidth="1"/>
  </cols>
  <sheetData>
    <row r="1" spans="1:57" x14ac:dyDescent="0.2">
      <c r="A1" s="19" t="s">
        <v>22</v>
      </c>
      <c r="D1" s="42"/>
      <c r="E1" s="92"/>
      <c r="F1" s="42"/>
      <c r="G1" s="7"/>
    </row>
    <row r="2" spans="1:57" x14ac:dyDescent="0.2">
      <c r="D2" s="42"/>
      <c r="E2" s="42"/>
      <c r="F2" s="42"/>
      <c r="G2" s="7"/>
    </row>
    <row r="3" spans="1:57" x14ac:dyDescent="0.2">
      <c r="A3" s="5" t="s">
        <v>17</v>
      </c>
    </row>
    <row r="4" spans="1:57" s="14" customFormat="1" x14ac:dyDescent="0.2">
      <c r="A4" s="30" t="str">
        <f>A15</f>
        <v>FIPS</v>
      </c>
      <c r="B4" s="30" t="s">
        <v>820</v>
      </c>
      <c r="C4" s="30" t="s">
        <v>2584</v>
      </c>
      <c r="D4" s="30" t="s">
        <v>2412</v>
      </c>
      <c r="E4" s="30" t="s">
        <v>2588</v>
      </c>
      <c r="F4" s="30" t="s">
        <v>2587</v>
      </c>
      <c r="G4" s="30" t="s">
        <v>2411</v>
      </c>
      <c r="H4" s="30" t="s">
        <v>799</v>
      </c>
      <c r="I4" s="30" t="s">
        <v>1891</v>
      </c>
      <c r="J4" s="30" t="s">
        <v>2582</v>
      </c>
      <c r="K4" s="30" t="s">
        <v>1882</v>
      </c>
      <c r="L4" s="30" t="s">
        <v>1884</v>
      </c>
      <c r="M4" s="30" t="s">
        <v>1874</v>
      </c>
      <c r="N4" s="86" t="s">
        <v>787</v>
      </c>
      <c r="O4" s="30" t="s">
        <v>16</v>
      </c>
      <c r="P4" s="86"/>
      <c r="Q4" s="86"/>
      <c r="R4" s="30"/>
      <c r="S4" s="30"/>
      <c r="T4" s="30"/>
      <c r="U4" s="30"/>
    </row>
    <row r="5" spans="1:57" s="11" customFormat="1" x14ac:dyDescent="0.2">
      <c r="A5" s="11" t="str">
        <f>PROPER(VLOOKUP(A16,fips_xref!$A$5:$B$17,2,FALSE))</f>
        <v>Fremont</v>
      </c>
      <c r="B5" s="81">
        <f t="shared" ref="B5:K5" si="0">SUMIF($B$15:$AJ$15,B$4,$B16:$AJ16)</f>
        <v>1407.8375628476228</v>
      </c>
      <c r="C5" s="81">
        <f t="shared" si="0"/>
        <v>53.757309492571807</v>
      </c>
      <c r="D5" s="81">
        <f t="shared" si="0"/>
        <v>125.88460845825151</v>
      </c>
      <c r="E5" s="81">
        <f t="shared" si="0"/>
        <v>0</v>
      </c>
      <c r="F5" s="81">
        <f t="shared" si="0"/>
        <v>0</v>
      </c>
      <c r="G5" s="81">
        <f t="shared" si="0"/>
        <v>0</v>
      </c>
      <c r="H5" s="81">
        <f t="shared" si="0"/>
        <v>62.375752718914484</v>
      </c>
      <c r="I5" s="81">
        <f t="shared" si="0"/>
        <v>0</v>
      </c>
      <c r="J5" s="81">
        <f t="shared" si="0"/>
        <v>44.030270052402223</v>
      </c>
      <c r="K5" s="81">
        <f t="shared" si="0"/>
        <v>3.919</v>
      </c>
      <c r="L5" s="81">
        <f t="shared" ref="L5:M7" si="1">SUMIF($B$15:$AJ$15,L$4,$B16:$AJ16)</f>
        <v>0</v>
      </c>
      <c r="M5" s="81">
        <f t="shared" si="1"/>
        <v>8.4196922386524182</v>
      </c>
      <c r="N5" s="29">
        <f>SUMIF($B$12:$AJ$12,"N",$B16:$AJ16)</f>
        <v>179.93977282985242</v>
      </c>
      <c r="O5" s="81">
        <f>SUM(B5:N5)</f>
        <v>1886.163968638268</v>
      </c>
      <c r="P5" s="90" t="b">
        <f>O5=AE16</f>
        <v>1</v>
      </c>
      <c r="Q5" s="87"/>
    </row>
    <row r="6" spans="1:57" s="11" customFormat="1" x14ac:dyDescent="0.2">
      <c r="A6" s="11" t="str">
        <f>PROPER(VLOOKUP(A17,fips_xref!$A$5:$B$17,2,FALSE))</f>
        <v>Fremont_Tribal</v>
      </c>
      <c r="B6" s="81">
        <f t="shared" ref="B6:K6" si="2">SUMIF($B$15:$AJ$15,B$4,$B17:$AJ17)</f>
        <v>329.58765056148798</v>
      </c>
      <c r="C6" s="81">
        <f t="shared" si="2"/>
        <v>0</v>
      </c>
      <c r="D6" s="81">
        <f t="shared" si="2"/>
        <v>29.965956627460322</v>
      </c>
      <c r="E6" s="81">
        <f t="shared" si="2"/>
        <v>0</v>
      </c>
      <c r="F6" s="81">
        <f t="shared" si="2"/>
        <v>0</v>
      </c>
      <c r="G6" s="81">
        <f t="shared" si="2"/>
        <v>0</v>
      </c>
      <c r="H6" s="81">
        <f t="shared" si="2"/>
        <v>18.546570102888179</v>
      </c>
      <c r="I6" s="81">
        <f t="shared" si="2"/>
        <v>0</v>
      </c>
      <c r="J6" s="81">
        <f t="shared" si="2"/>
        <v>28.46333591554524</v>
      </c>
      <c r="K6" s="81">
        <f t="shared" si="2"/>
        <v>0</v>
      </c>
      <c r="L6" s="81">
        <f t="shared" si="1"/>
        <v>0</v>
      </c>
      <c r="M6" s="81">
        <f t="shared" si="1"/>
        <v>1.0561145636775731</v>
      </c>
      <c r="N6" s="29">
        <f>SUMIF($B$12:$AJ$12,"N",$B17:$AJ17)</f>
        <v>3.0756248441143814</v>
      </c>
      <c r="O6" s="81">
        <f>SUM(B6:N6)</f>
        <v>410.69525261517367</v>
      </c>
      <c r="P6" s="90" t="b">
        <f>O6=AE17</f>
        <v>1</v>
      </c>
      <c r="Q6" s="87"/>
    </row>
    <row r="7" spans="1:57" s="11" customFormat="1" x14ac:dyDescent="0.2">
      <c r="A7" s="11" t="str">
        <f>PROPER(VLOOKUP(A18,fips_xref!$A$5:$B$17,2,FALSE))</f>
        <v>Fremont_Nontribal</v>
      </c>
      <c r="B7" s="81">
        <f t="shared" ref="B7:K7" si="3">SUMIF($B$15:$AJ$15,B$4,$B18:$AJ18)</f>
        <v>1078.249912286135</v>
      </c>
      <c r="C7" s="81">
        <f t="shared" si="3"/>
        <v>53.757309492571807</v>
      </c>
      <c r="D7" s="81">
        <f t="shared" si="3"/>
        <v>95.918651830791205</v>
      </c>
      <c r="E7" s="81">
        <f t="shared" si="3"/>
        <v>0</v>
      </c>
      <c r="F7" s="81">
        <f t="shared" si="3"/>
        <v>0</v>
      </c>
      <c r="G7" s="81">
        <f t="shared" si="3"/>
        <v>0</v>
      </c>
      <c r="H7" s="81">
        <f t="shared" si="3"/>
        <v>43.829182616026301</v>
      </c>
      <c r="I7" s="81">
        <f t="shared" si="3"/>
        <v>0</v>
      </c>
      <c r="J7" s="81">
        <f t="shared" si="3"/>
        <v>15.566934136856986</v>
      </c>
      <c r="K7" s="81">
        <f t="shared" si="3"/>
        <v>3.919</v>
      </c>
      <c r="L7" s="81">
        <f t="shared" si="1"/>
        <v>0</v>
      </c>
      <c r="M7" s="81">
        <f t="shared" si="1"/>
        <v>7.3635776749748461</v>
      </c>
      <c r="N7" s="29">
        <f>SUMIF($B$12:$AJ$12,"N",$B18:$AJ18)</f>
        <v>176.86414798573804</v>
      </c>
      <c r="O7" s="81">
        <f>SUM(B7:N7)</f>
        <v>1475.4687160230944</v>
      </c>
      <c r="P7" s="90" t="b">
        <f>O7=AE18</f>
        <v>1</v>
      </c>
      <c r="Q7" s="87"/>
    </row>
    <row r="8" spans="1:57" s="57" customFormat="1" x14ac:dyDescent="0.2">
      <c r="A8" s="57" t="s">
        <v>16</v>
      </c>
      <c r="B8" s="88">
        <f>B5</f>
        <v>1407.8375628476228</v>
      </c>
      <c r="C8" s="88">
        <f>C5</f>
        <v>53.757309492571807</v>
      </c>
      <c r="D8" s="88">
        <f t="shared" ref="D8:O8" si="4">D5</f>
        <v>125.88460845825151</v>
      </c>
      <c r="E8" s="88">
        <f t="shared" si="4"/>
        <v>0</v>
      </c>
      <c r="F8" s="88">
        <f t="shared" si="4"/>
        <v>0</v>
      </c>
      <c r="G8" s="88">
        <f t="shared" si="4"/>
        <v>0</v>
      </c>
      <c r="H8" s="88">
        <f t="shared" si="4"/>
        <v>62.375752718914484</v>
      </c>
      <c r="I8" s="88">
        <f t="shared" si="4"/>
        <v>0</v>
      </c>
      <c r="J8" s="88">
        <f t="shared" si="4"/>
        <v>44.030270052402223</v>
      </c>
      <c r="K8" s="88">
        <f t="shared" si="4"/>
        <v>3.919</v>
      </c>
      <c r="L8" s="88">
        <f>L5</f>
        <v>0</v>
      </c>
      <c r="M8" s="88">
        <f>M5</f>
        <v>8.4196922386524182</v>
      </c>
      <c r="N8" s="88">
        <f t="shared" si="4"/>
        <v>179.93977282985242</v>
      </c>
      <c r="O8" s="88">
        <f t="shared" si="4"/>
        <v>1886.163968638268</v>
      </c>
      <c r="P8" s="90"/>
      <c r="Q8" s="88"/>
    </row>
    <row r="9" spans="1:57" x14ac:dyDescent="0.2">
      <c r="N9" s="90"/>
    </row>
    <row r="10" spans="1:57" x14ac:dyDescent="0.2">
      <c r="N10" s="90"/>
    </row>
    <row r="11" spans="1:57" x14ac:dyDescent="0.2">
      <c r="A11" s="5" t="s">
        <v>23</v>
      </c>
    </row>
    <row r="12" spans="1:57" x14ac:dyDescent="0.2">
      <c r="A12" t="s">
        <v>21</v>
      </c>
      <c r="B12" t="str">
        <f>VLOOKUP(B15,by_src_allpol!$J$23:$K$57,2,FALSE)</f>
        <v>N</v>
      </c>
      <c r="C12" t="str">
        <f>VLOOKUP(C15,by_src_allpol!$J$23:$K$57,2,FALSE)</f>
        <v>Y</v>
      </c>
      <c r="D12" t="str">
        <f>VLOOKUP(D15,by_src_allpol!$J$23:$K$57,2,FALSE)</f>
        <v>N</v>
      </c>
      <c r="E12" t="str">
        <f>VLOOKUP(E15,by_src_allpol!$J$23:$K$57,2,FALSE)</f>
        <v>Y</v>
      </c>
      <c r="F12" t="str">
        <f>VLOOKUP(F15,by_src_allpol!$J$23:$K$57,2,FALSE)</f>
        <v>Y</v>
      </c>
      <c r="G12" t="str">
        <f>VLOOKUP(G15,by_src_allpol!$J$23:$K$57,2,FALSE)</f>
        <v>N</v>
      </c>
      <c r="H12" t="str">
        <f>VLOOKUP(H15,by_src_allpol!$J$23:$K$57,2,FALSE)</f>
        <v>Y</v>
      </c>
      <c r="I12" t="str">
        <f>VLOOKUP(I15,by_src_allpol!$J$23:$K$57,2,FALSE)</f>
        <v>Y</v>
      </c>
      <c r="J12" t="str">
        <f>VLOOKUP(J15,by_src_allpol!$J$23:$K$57,2,FALSE)</f>
        <v>Y</v>
      </c>
      <c r="K12" t="str">
        <f>VLOOKUP(K15,by_src_allpol!$J$23:$K$57,2,FALSE)</f>
        <v>N</v>
      </c>
      <c r="L12" t="str">
        <f>VLOOKUP(L15,by_src_allpol!$J$23:$K$57,2,FALSE)</f>
        <v>N</v>
      </c>
      <c r="M12" t="str">
        <f>VLOOKUP(M15,by_src_allpol!$J$23:$K$57,2,FALSE)</f>
        <v>Y</v>
      </c>
      <c r="N12" t="str">
        <f>VLOOKUP(N15,by_src_allpol!$J$23:$K$57,2,FALSE)</f>
        <v>N</v>
      </c>
      <c r="O12" t="str">
        <f>VLOOKUP(O15,by_src_allpol!$J$23:$K$57,2,FALSE)</f>
        <v>N</v>
      </c>
      <c r="P12" t="str">
        <f>VLOOKUP(P15,by_src_allpol!$J$23:$K$57,2,FALSE)</f>
        <v>N</v>
      </c>
      <c r="Q12" t="str">
        <f>VLOOKUP(Q15,by_src_allpol!$J$23:$K$57,2,FALSE)</f>
        <v>N</v>
      </c>
      <c r="R12" t="str">
        <f>VLOOKUP(R15,by_src_allpol!$J$23:$K$57,2,FALSE)</f>
        <v>N</v>
      </c>
      <c r="S12" t="str">
        <f>VLOOKUP(S15,by_src_allpol!$J$23:$K$57,2,FALSE)</f>
        <v>N</v>
      </c>
      <c r="T12" t="str">
        <f>VLOOKUP(T15,by_src_allpol!$J$23:$K$57,2,FALSE)</f>
        <v>N</v>
      </c>
      <c r="U12" t="str">
        <f>VLOOKUP(U15,by_src_allpol!$J$23:$K$57,2,FALSE)</f>
        <v>Y</v>
      </c>
      <c r="V12" t="str">
        <f>VLOOKUP(V15,by_src_allpol!$J$23:$K$57,2,FALSE)</f>
        <v>N</v>
      </c>
      <c r="W12" t="str">
        <f>VLOOKUP(W15,by_src_allpol!$J$23:$K$57,2,FALSE)</f>
        <v>Y</v>
      </c>
      <c r="X12" t="str">
        <f>VLOOKUP(X15,by_src_allpol!$J$23:$K$57,2,FALSE)</f>
        <v>Y</v>
      </c>
      <c r="Y12" t="str">
        <f>VLOOKUP(Y15,by_src_allpol!$J$23:$K$57,2,FALSE)</f>
        <v>Y</v>
      </c>
      <c r="Z12" t="str">
        <f>VLOOKUP(Z15,by_src_allpol!$J$23:$K$57,2,FALSE)</f>
        <v>N</v>
      </c>
      <c r="AA12" t="str">
        <f>VLOOKUP(AA15,by_src_allpol!$J$23:$K$57,2,FALSE)</f>
        <v>N</v>
      </c>
      <c r="AB12" t="str">
        <f>VLOOKUP(AB15,by_src_allpol!$J$23:$K$57,2,FALSE)</f>
        <v>N</v>
      </c>
      <c r="AC12" t="str">
        <f>VLOOKUP(AC15,by_src_allpol!$J$23:$K$57,2,FALSE)</f>
        <v>N</v>
      </c>
      <c r="AD12" t="str">
        <f>VLOOKUP(AD15,by_src_allpol!$J$23:$K$57,2,FALSE)</f>
        <v>Y</v>
      </c>
    </row>
    <row r="14" spans="1:57" x14ac:dyDescent="0.2">
      <c r="A14" s="20" t="s">
        <v>10440</v>
      </c>
      <c r="B14" s="20" t="s">
        <v>17236</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4"/>
    </row>
    <row r="15" spans="1:57" s="14" customFormat="1" x14ac:dyDescent="0.2">
      <c r="A15" s="31" t="s">
        <v>794</v>
      </c>
      <c r="B15" s="21" t="s">
        <v>3159</v>
      </c>
      <c r="C15" s="26" t="s">
        <v>2582</v>
      </c>
      <c r="D15" s="26" t="s">
        <v>901</v>
      </c>
      <c r="E15" s="26" t="s">
        <v>820</v>
      </c>
      <c r="F15" s="26" t="s">
        <v>1882</v>
      </c>
      <c r="G15" s="26" t="s">
        <v>796</v>
      </c>
      <c r="H15" s="26" t="s">
        <v>1874</v>
      </c>
      <c r="I15" s="26" t="s">
        <v>2584</v>
      </c>
      <c r="J15" s="26" t="s">
        <v>1891</v>
      </c>
      <c r="K15" s="26" t="s">
        <v>1869</v>
      </c>
      <c r="L15" s="26" t="s">
        <v>789</v>
      </c>
      <c r="M15" s="26" t="s">
        <v>2412</v>
      </c>
      <c r="N15" s="26" t="s">
        <v>1878</v>
      </c>
      <c r="O15" s="26" t="s">
        <v>3165</v>
      </c>
      <c r="P15" s="26" t="s">
        <v>1858</v>
      </c>
      <c r="Q15" s="26" t="s">
        <v>897</v>
      </c>
      <c r="R15" s="26" t="s">
        <v>7626</v>
      </c>
      <c r="S15" s="26" t="s">
        <v>7625</v>
      </c>
      <c r="T15" s="26" t="s">
        <v>1857</v>
      </c>
      <c r="U15" s="26" t="s">
        <v>1884</v>
      </c>
      <c r="V15" s="26" t="s">
        <v>790</v>
      </c>
      <c r="W15" s="26" t="s">
        <v>2588</v>
      </c>
      <c r="X15" s="26" t="s">
        <v>2587</v>
      </c>
      <c r="Y15" s="26" t="s">
        <v>2411</v>
      </c>
      <c r="Z15" s="26" t="s">
        <v>1873</v>
      </c>
      <c r="AA15" s="26" t="s">
        <v>1871</v>
      </c>
      <c r="AB15" s="26" t="s">
        <v>5586</v>
      </c>
      <c r="AC15" s="26" t="s">
        <v>2409</v>
      </c>
      <c r="AD15" s="26" t="s">
        <v>799</v>
      </c>
      <c r="AE15" s="32" t="s">
        <v>10442</v>
      </c>
      <c r="AF15"/>
      <c r="AG15"/>
      <c r="AH15"/>
      <c r="AI15"/>
      <c r="AJ15"/>
      <c r="AK15"/>
      <c r="AL15"/>
      <c r="AM15"/>
      <c r="AN15"/>
      <c r="AO15"/>
      <c r="AP15"/>
      <c r="AQ15"/>
      <c r="AR15"/>
      <c r="AS15"/>
      <c r="AT15"/>
      <c r="AU15"/>
      <c r="AV15"/>
      <c r="AW15"/>
      <c r="AX15"/>
      <c r="AY15"/>
      <c r="AZ15"/>
      <c r="BA15"/>
      <c r="BB15"/>
      <c r="BC15"/>
      <c r="BD15"/>
      <c r="BE15"/>
    </row>
    <row r="16" spans="1:57" x14ac:dyDescent="0.2">
      <c r="A16" s="55" t="s">
        <v>13957</v>
      </c>
      <c r="B16" s="49">
        <v>0</v>
      </c>
      <c r="C16" s="50">
        <v>44.030270052402223</v>
      </c>
      <c r="D16" s="50">
        <v>66.353340632984853</v>
      </c>
      <c r="E16" s="50">
        <v>1407.8375628476228</v>
      </c>
      <c r="F16" s="50">
        <v>3.919</v>
      </c>
      <c r="G16" s="50">
        <v>0.25463801895383309</v>
      </c>
      <c r="H16" s="50">
        <v>8.4196922386524182</v>
      </c>
      <c r="I16" s="50">
        <v>53.757309492571807</v>
      </c>
      <c r="J16" s="50">
        <v>0</v>
      </c>
      <c r="K16" s="50">
        <v>0</v>
      </c>
      <c r="L16" s="50">
        <v>0</v>
      </c>
      <c r="M16" s="50">
        <v>125.88460845825151</v>
      </c>
      <c r="N16" s="50">
        <v>1.4695269281450407</v>
      </c>
      <c r="O16" s="50">
        <v>2.9267635822992702E-2</v>
      </c>
      <c r="P16" s="50">
        <v>2.4899999999999998</v>
      </c>
      <c r="Q16" s="50">
        <v>3.3429996139457008</v>
      </c>
      <c r="R16" s="50">
        <v>0.8</v>
      </c>
      <c r="S16" s="50">
        <v>102.9</v>
      </c>
      <c r="T16" s="50">
        <v>2.2999999999999998</v>
      </c>
      <c r="U16" s="50">
        <v>0</v>
      </c>
      <c r="V16" s="50">
        <v>0</v>
      </c>
      <c r="W16" s="50">
        <v>0</v>
      </c>
      <c r="X16" s="50">
        <v>0</v>
      </c>
      <c r="Y16" s="50">
        <v>0</v>
      </c>
      <c r="Z16" s="50">
        <v>0</v>
      </c>
      <c r="AA16" s="50">
        <v>0</v>
      </c>
      <c r="AB16" s="50">
        <v>0</v>
      </c>
      <c r="AC16" s="50">
        <v>0</v>
      </c>
      <c r="AD16" s="50">
        <v>62.375752718914484</v>
      </c>
      <c r="AE16" s="51">
        <v>1886.163968638268</v>
      </c>
    </row>
    <row r="17" spans="1:57" x14ac:dyDescent="0.2">
      <c r="A17" s="56" t="s">
        <v>16616</v>
      </c>
      <c r="B17" s="52">
        <v>0</v>
      </c>
      <c r="C17" s="53">
        <v>28.46333591554524</v>
      </c>
      <c r="D17" s="53">
        <v>2.4321724595060132</v>
      </c>
      <c r="E17" s="53">
        <v>329.58765056148798</v>
      </c>
      <c r="F17" s="53">
        <v>0</v>
      </c>
      <c r="G17" s="53">
        <v>6.1195273521969856E-3</v>
      </c>
      <c r="H17" s="53">
        <v>1.0561145636775731</v>
      </c>
      <c r="I17" s="53">
        <v>0</v>
      </c>
      <c r="J17" s="53">
        <v>0</v>
      </c>
      <c r="K17" s="53">
        <v>0</v>
      </c>
      <c r="L17" s="53">
        <v>0</v>
      </c>
      <c r="M17" s="53">
        <v>29.965956627460322</v>
      </c>
      <c r="N17" s="53">
        <v>0</v>
      </c>
      <c r="O17" s="53">
        <v>8.7023280020849438E-3</v>
      </c>
      <c r="P17" s="53"/>
      <c r="Q17" s="53">
        <v>0.62863052925408591</v>
      </c>
      <c r="R17" s="53"/>
      <c r="S17" s="53"/>
      <c r="T17" s="53"/>
      <c r="U17" s="53">
        <v>0</v>
      </c>
      <c r="V17" s="53">
        <v>0</v>
      </c>
      <c r="W17" s="53">
        <v>0</v>
      </c>
      <c r="X17" s="53">
        <v>0</v>
      </c>
      <c r="Y17" s="53">
        <v>0</v>
      </c>
      <c r="Z17" s="53">
        <v>0</v>
      </c>
      <c r="AA17" s="53">
        <v>0</v>
      </c>
      <c r="AB17" s="53">
        <v>0</v>
      </c>
      <c r="AC17" s="53">
        <v>0</v>
      </c>
      <c r="AD17" s="53">
        <v>18.546570102888179</v>
      </c>
      <c r="AE17" s="54">
        <v>410.69525261517367</v>
      </c>
    </row>
    <row r="18" spans="1:57" x14ac:dyDescent="0.2">
      <c r="A18" s="56" t="s">
        <v>16617</v>
      </c>
      <c r="B18" s="52">
        <v>0</v>
      </c>
      <c r="C18" s="53">
        <v>15.566934136856986</v>
      </c>
      <c r="D18" s="53">
        <v>63.92116817347884</v>
      </c>
      <c r="E18" s="53">
        <v>1078.249912286135</v>
      </c>
      <c r="F18" s="53">
        <v>3.919</v>
      </c>
      <c r="G18" s="53">
        <v>0.24851849160163611</v>
      </c>
      <c r="H18" s="53">
        <v>7.3635776749748461</v>
      </c>
      <c r="I18" s="53">
        <v>53.757309492571807</v>
      </c>
      <c r="J18" s="53">
        <v>0</v>
      </c>
      <c r="K18" s="53">
        <v>0</v>
      </c>
      <c r="L18" s="53">
        <v>0</v>
      </c>
      <c r="M18" s="53">
        <v>95.918651830791205</v>
      </c>
      <c r="N18" s="53">
        <v>1.4695269281450407</v>
      </c>
      <c r="O18" s="53">
        <v>2.056530782090776E-2</v>
      </c>
      <c r="P18" s="53">
        <v>2.4899999999999998</v>
      </c>
      <c r="Q18" s="53">
        <v>2.7143690846916146</v>
      </c>
      <c r="R18" s="53">
        <v>0.8</v>
      </c>
      <c r="S18" s="53">
        <v>102.9</v>
      </c>
      <c r="T18" s="53">
        <v>2.2999999999999998</v>
      </c>
      <c r="U18" s="53">
        <v>0</v>
      </c>
      <c r="V18" s="53">
        <v>0</v>
      </c>
      <c r="W18" s="53">
        <v>0</v>
      </c>
      <c r="X18" s="53">
        <v>0</v>
      </c>
      <c r="Y18" s="53">
        <v>0</v>
      </c>
      <c r="Z18" s="53">
        <v>0</v>
      </c>
      <c r="AA18" s="53">
        <v>0</v>
      </c>
      <c r="AB18" s="53">
        <v>0</v>
      </c>
      <c r="AC18" s="53">
        <v>0</v>
      </c>
      <c r="AD18" s="53">
        <v>43.829182616026301</v>
      </c>
      <c r="AE18" s="54">
        <v>1475.4687160230944</v>
      </c>
    </row>
    <row r="19" spans="1:57" x14ac:dyDescent="0.2">
      <c r="A19" s="23" t="s">
        <v>10442</v>
      </c>
      <c r="B19" s="62">
        <v>0</v>
      </c>
      <c r="C19" s="63">
        <v>88.060540104804446</v>
      </c>
      <c r="D19" s="63">
        <v>132.70668126596971</v>
      </c>
      <c r="E19" s="63">
        <v>2815.6751256952457</v>
      </c>
      <c r="F19" s="63">
        <v>7.8380000000000001</v>
      </c>
      <c r="G19" s="63">
        <v>0.50927603790766618</v>
      </c>
      <c r="H19" s="63">
        <v>16.839384477304836</v>
      </c>
      <c r="I19" s="63">
        <v>107.51461898514361</v>
      </c>
      <c r="J19" s="63">
        <v>0</v>
      </c>
      <c r="K19" s="63">
        <v>0</v>
      </c>
      <c r="L19" s="63">
        <v>0</v>
      </c>
      <c r="M19" s="63">
        <v>251.76921691650301</v>
      </c>
      <c r="N19" s="63">
        <v>2.9390538562900814</v>
      </c>
      <c r="O19" s="63">
        <v>5.8535271645985404E-2</v>
      </c>
      <c r="P19" s="63">
        <v>4.9799999999999995</v>
      </c>
      <c r="Q19" s="63">
        <v>6.6859992278914007</v>
      </c>
      <c r="R19" s="63">
        <v>1.6</v>
      </c>
      <c r="S19" s="63">
        <v>205.8</v>
      </c>
      <c r="T19" s="63">
        <v>4.5999999999999996</v>
      </c>
      <c r="U19" s="63">
        <v>0</v>
      </c>
      <c r="V19" s="63">
        <v>0</v>
      </c>
      <c r="W19" s="63">
        <v>0</v>
      </c>
      <c r="X19" s="63">
        <v>0</v>
      </c>
      <c r="Y19" s="63">
        <v>0</v>
      </c>
      <c r="Z19" s="63">
        <v>0</v>
      </c>
      <c r="AA19" s="63">
        <v>0</v>
      </c>
      <c r="AB19" s="63">
        <v>0</v>
      </c>
      <c r="AC19" s="63">
        <v>0</v>
      </c>
      <c r="AD19" s="63">
        <v>124.75150543782897</v>
      </c>
      <c r="AE19" s="66">
        <v>3772.3279372765364</v>
      </c>
    </row>
    <row r="21" spans="1:57" s="37" customFormat="1" x14ac:dyDescent="0.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37" customFormat="1" x14ac:dyDescent="0.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37" customFormat="1" x14ac:dyDescent="0.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37" customFormat="1" x14ac:dyDescent="0.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37" customForma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s="39" customForma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row>
    <row r="27" spans="1:57" s="39" customForma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row>
    <row r="28" spans="1:57" s="39" customForma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39" customFormat="1" x14ac:dyDescent="0.2">
      <c r="A29"/>
      <c r="B29"/>
      <c r="C29"/>
      <c r="D29"/>
      <c r="E29"/>
      <c r="F29"/>
      <c r="G29"/>
      <c r="H29"/>
      <c r="I29"/>
      <c r="J29"/>
      <c r="K29"/>
      <c r="L29"/>
      <c r="M29"/>
      <c r="N29"/>
      <c r="O29"/>
      <c r="P29"/>
      <c r="Q29"/>
      <c r="R29"/>
      <c r="S29"/>
      <c r="T29"/>
      <c r="U29" s="41"/>
      <c r="V29" s="41"/>
      <c r="W29" s="41"/>
      <c r="X29" s="41"/>
      <c r="Y29" s="41"/>
    </row>
    <row r="30" spans="1:57" s="39" customFormat="1" x14ac:dyDescent="0.2">
      <c r="A30"/>
      <c r="B30"/>
      <c r="C30"/>
      <c r="D30"/>
      <c r="E30"/>
      <c r="F30"/>
      <c r="G30"/>
      <c r="H30"/>
      <c r="I30"/>
      <c r="J30"/>
      <c r="K30"/>
      <c r="L30"/>
      <c r="M30"/>
      <c r="N30"/>
      <c r="O30"/>
      <c r="P30"/>
      <c r="Q30"/>
      <c r="R30"/>
      <c r="S30"/>
      <c r="T30"/>
      <c r="U30" s="41"/>
      <c r="V30" s="41"/>
      <c r="W30" s="41"/>
      <c r="X30" s="41"/>
      <c r="Y30" s="41"/>
    </row>
    <row r="31" spans="1:57" x14ac:dyDescent="0.2">
      <c r="U31" s="53"/>
      <c r="V31" s="53"/>
      <c r="W31" s="53"/>
      <c r="X31" s="53"/>
      <c r="Y31" s="53"/>
    </row>
    <row r="32" spans="1:57" x14ac:dyDescent="0.2">
      <c r="B32" s="53"/>
      <c r="C32" s="53"/>
      <c r="D32" s="53"/>
      <c r="E32" s="53"/>
      <c r="F32" s="53"/>
      <c r="G32" s="53"/>
      <c r="H32" s="53"/>
      <c r="I32" s="53"/>
      <c r="J32" s="53"/>
      <c r="K32" s="53"/>
      <c r="L32" s="53"/>
      <c r="M32" s="53"/>
      <c r="N32" s="53"/>
      <c r="O32" s="53"/>
      <c r="P32" s="53"/>
      <c r="Q32" s="53"/>
      <c r="R32" s="53"/>
      <c r="S32" s="53"/>
      <c r="T32" s="53"/>
      <c r="U32" s="53"/>
      <c r="V32" s="53"/>
      <c r="W32" s="53"/>
      <c r="X32" s="53"/>
      <c r="Y32" s="53"/>
    </row>
    <row r="33" spans="2:25" x14ac:dyDescent="0.2">
      <c r="B33" s="53"/>
      <c r="C33" s="53"/>
      <c r="D33" s="53"/>
      <c r="E33" s="53"/>
      <c r="F33" s="53"/>
      <c r="G33" s="53"/>
      <c r="H33" s="53"/>
      <c r="I33" s="53"/>
      <c r="J33" s="53"/>
      <c r="K33" s="53"/>
      <c r="L33" s="53"/>
      <c r="M33" s="53"/>
      <c r="N33" s="53"/>
      <c r="O33" s="53"/>
      <c r="P33" s="53"/>
      <c r="Q33" s="53"/>
      <c r="R33" s="53"/>
      <c r="S33" s="53"/>
      <c r="T33" s="53"/>
      <c r="U33" s="53"/>
      <c r="V33" s="53"/>
      <c r="W33" s="53"/>
      <c r="X33" s="53"/>
      <c r="Y33" s="53"/>
    </row>
    <row r="34" spans="2:25" x14ac:dyDescent="0.2">
      <c r="B34" s="53"/>
      <c r="C34" s="53"/>
      <c r="D34" s="53"/>
      <c r="E34" s="53"/>
      <c r="F34" s="53"/>
      <c r="G34" s="53"/>
      <c r="H34" s="53"/>
      <c r="I34" s="53"/>
      <c r="J34" s="53"/>
      <c r="K34" s="53"/>
      <c r="L34" s="53"/>
      <c r="M34" s="53"/>
      <c r="N34" s="53"/>
      <c r="O34" s="53"/>
      <c r="P34" s="53"/>
      <c r="Q34" s="53"/>
      <c r="R34" s="53"/>
      <c r="S34" s="53"/>
      <c r="T34" s="53"/>
      <c r="U34" s="53"/>
      <c r="V34" s="53"/>
      <c r="W34" s="53"/>
      <c r="X34" s="53"/>
      <c r="Y34" s="53"/>
    </row>
    <row r="35" spans="2:25" x14ac:dyDescent="0.2">
      <c r="B35" s="53"/>
      <c r="C35" s="53"/>
      <c r="D35" s="53"/>
      <c r="E35" s="53"/>
      <c r="F35" s="53"/>
      <c r="G35" s="53"/>
      <c r="H35" s="53"/>
      <c r="I35" s="53"/>
      <c r="J35" s="53"/>
      <c r="K35" s="53"/>
      <c r="L35" s="53"/>
      <c r="M35" s="53"/>
      <c r="N35" s="53"/>
      <c r="O35" s="53"/>
      <c r="P35" s="53"/>
      <c r="Q35" s="53"/>
      <c r="R35" s="53"/>
      <c r="S35" s="53"/>
      <c r="T35" s="53"/>
      <c r="U35" s="53"/>
      <c r="V35" s="53"/>
      <c r="W35" s="53"/>
      <c r="X35" s="53"/>
      <c r="Y35" s="53"/>
    </row>
    <row r="36" spans="2:25" x14ac:dyDescent="0.2">
      <c r="B36" s="53"/>
      <c r="C36" s="53"/>
      <c r="D36" s="53"/>
      <c r="E36" s="53"/>
      <c r="F36" s="53"/>
      <c r="G36" s="53"/>
      <c r="H36" s="53"/>
      <c r="I36" s="53"/>
      <c r="J36" s="53"/>
      <c r="K36" s="53"/>
      <c r="L36" s="53"/>
      <c r="M36" s="53"/>
      <c r="N36" s="53"/>
      <c r="O36" s="53"/>
      <c r="P36" s="53"/>
      <c r="Q36" s="53"/>
      <c r="R36" s="53"/>
      <c r="S36" s="53"/>
      <c r="T36" s="53"/>
      <c r="U36" s="53"/>
      <c r="V36" s="53"/>
      <c r="W36" s="53"/>
      <c r="X36" s="53"/>
      <c r="Y36" s="53"/>
    </row>
    <row r="37" spans="2:25" x14ac:dyDescent="0.2">
      <c r="B37" s="53"/>
      <c r="C37" s="53"/>
      <c r="D37" s="53"/>
      <c r="E37" s="53"/>
      <c r="F37" s="53"/>
      <c r="G37" s="53"/>
      <c r="H37" s="53"/>
      <c r="I37" s="53"/>
      <c r="J37" s="53"/>
      <c r="K37" s="53"/>
      <c r="L37" s="53"/>
      <c r="M37" s="53"/>
      <c r="N37" s="53"/>
      <c r="O37" s="53"/>
      <c r="P37" s="53"/>
      <c r="Q37" s="53"/>
      <c r="R37" s="53"/>
      <c r="S37" s="53"/>
      <c r="T37" s="53"/>
      <c r="U37" s="53"/>
      <c r="V37" s="53"/>
      <c r="W37" s="53"/>
      <c r="X37" s="53"/>
      <c r="Y37" s="53"/>
    </row>
    <row r="38" spans="2:25" x14ac:dyDescent="0.2">
      <c r="B38" s="53"/>
      <c r="C38" s="53"/>
      <c r="D38" s="53"/>
      <c r="E38" s="53"/>
      <c r="F38" s="53"/>
      <c r="G38" s="53"/>
      <c r="H38" s="53"/>
      <c r="I38" s="53"/>
      <c r="J38" s="53"/>
      <c r="K38" s="53"/>
      <c r="L38" s="53"/>
      <c r="M38" s="53"/>
      <c r="N38" s="53"/>
      <c r="O38" s="53"/>
      <c r="P38" s="53"/>
      <c r="Q38" s="53"/>
      <c r="R38" s="53"/>
      <c r="S38" s="53"/>
      <c r="T38" s="53"/>
      <c r="U38" s="53"/>
      <c r="V38" s="53"/>
      <c r="W38" s="53"/>
      <c r="X38" s="53"/>
      <c r="Y38" s="53"/>
    </row>
    <row r="39" spans="2:25" x14ac:dyDescent="0.2">
      <c r="B39" s="53"/>
      <c r="C39" s="53"/>
      <c r="D39" s="53"/>
      <c r="E39" s="53"/>
      <c r="F39" s="53"/>
      <c r="G39" s="53"/>
      <c r="H39" s="53"/>
      <c r="I39" s="53"/>
      <c r="J39" s="53"/>
      <c r="K39" s="53"/>
      <c r="L39" s="53"/>
      <c r="M39" s="53"/>
      <c r="N39" s="53"/>
      <c r="O39" s="53"/>
      <c r="P39" s="53"/>
      <c r="Q39" s="53"/>
      <c r="R39" s="53"/>
      <c r="S39" s="53"/>
      <c r="T39" s="53"/>
      <c r="U39" s="53"/>
      <c r="V39" s="53"/>
      <c r="W39" s="53"/>
      <c r="X39" s="53"/>
      <c r="Y39" s="53"/>
    </row>
    <row r="40" spans="2:25" x14ac:dyDescent="0.2">
      <c r="B40" s="53"/>
      <c r="C40" s="53"/>
      <c r="D40" s="53"/>
      <c r="E40" s="53"/>
      <c r="F40" s="53"/>
      <c r="G40" s="53"/>
      <c r="H40" s="53"/>
      <c r="I40" s="53"/>
      <c r="J40" s="53"/>
      <c r="K40" s="53"/>
      <c r="L40" s="53"/>
      <c r="M40" s="53"/>
      <c r="N40" s="53"/>
      <c r="O40" s="53"/>
      <c r="P40" s="53"/>
      <c r="Q40" s="53"/>
      <c r="R40" s="53"/>
      <c r="S40" s="53"/>
      <c r="T40" s="53"/>
      <c r="U40" s="53"/>
      <c r="V40" s="53"/>
      <c r="W40" s="53"/>
      <c r="X40" s="53"/>
      <c r="Y40" s="53"/>
    </row>
    <row r="41" spans="2:25" x14ac:dyDescent="0.2">
      <c r="B41" s="53"/>
      <c r="C41" s="53"/>
      <c r="D41" s="53"/>
      <c r="E41" s="53"/>
      <c r="F41" s="53"/>
      <c r="G41" s="53"/>
      <c r="H41" s="53"/>
      <c r="I41" s="53"/>
      <c r="J41" s="53"/>
      <c r="K41" s="53"/>
      <c r="L41" s="53"/>
      <c r="M41" s="53"/>
      <c r="N41" s="53"/>
      <c r="O41" s="53"/>
      <c r="P41" s="53"/>
      <c r="Q41" s="53"/>
      <c r="R41" s="53"/>
      <c r="S41" s="53"/>
      <c r="T41" s="53"/>
      <c r="U41" s="53"/>
      <c r="V41" s="53"/>
      <c r="W41" s="53"/>
      <c r="X41" s="53"/>
      <c r="Y41" s="53"/>
    </row>
    <row r="42" spans="2:25" x14ac:dyDescent="0.2">
      <c r="B42" s="53"/>
      <c r="C42" s="53"/>
      <c r="D42" s="53"/>
      <c r="E42" s="53"/>
      <c r="F42" s="53"/>
      <c r="G42" s="53"/>
      <c r="H42" s="53"/>
      <c r="I42" s="53"/>
      <c r="J42" s="53"/>
      <c r="K42" s="53"/>
      <c r="L42" s="53"/>
      <c r="M42" s="53"/>
      <c r="N42" s="53"/>
      <c r="O42" s="53"/>
      <c r="P42" s="53"/>
      <c r="Q42" s="53"/>
      <c r="R42" s="53"/>
      <c r="S42" s="53"/>
      <c r="T42" s="53"/>
      <c r="U42" s="53"/>
      <c r="V42" s="53"/>
      <c r="W42" s="53"/>
      <c r="X42" s="53"/>
      <c r="Y42" s="53"/>
    </row>
    <row r="43" spans="2:25" x14ac:dyDescent="0.2">
      <c r="B43" s="53"/>
      <c r="C43" s="53"/>
      <c r="D43" s="53"/>
      <c r="E43" s="53"/>
      <c r="F43" s="53"/>
      <c r="G43" s="53"/>
      <c r="H43" s="53"/>
      <c r="I43" s="53"/>
      <c r="J43" s="53"/>
      <c r="K43" s="53"/>
      <c r="L43" s="53"/>
      <c r="M43" s="53"/>
      <c r="N43" s="53"/>
      <c r="O43" s="53"/>
      <c r="P43" s="53"/>
      <c r="Q43" s="53"/>
      <c r="R43" s="53"/>
      <c r="S43" s="53"/>
      <c r="T43" s="53"/>
      <c r="U43" s="53"/>
      <c r="V43" s="53"/>
      <c r="W43" s="53"/>
      <c r="X43" s="53"/>
      <c r="Y43" s="53"/>
    </row>
    <row r="47" spans="2:25" x14ac:dyDescent="0.2">
      <c r="D47" s="28"/>
      <c r="E47" s="28"/>
    </row>
  </sheetData>
  <phoneticPr fontId="4"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122"/>
  <sheetViews>
    <sheetView workbookViewId="0">
      <pane xSplit="2" ySplit="4" topLeftCell="C5"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7" customWidth="1"/>
    <col min="2" max="2" width="72.140625" style="7" customWidth="1"/>
    <col min="3" max="8" width="12" style="7" customWidth="1"/>
    <col min="9" max="10" width="12" style="7" bestFit="1" customWidth="1"/>
    <col min="11" max="11" width="12" style="7" customWidth="1"/>
    <col min="12" max="16384" width="9.140625" style="7"/>
  </cols>
  <sheetData>
    <row r="1" spans="1:8" x14ac:dyDescent="0.2">
      <c r="A1" s="91" t="s">
        <v>1880</v>
      </c>
      <c r="C1" s="92"/>
      <c r="D1" s="77"/>
    </row>
    <row r="2" spans="1:8" x14ac:dyDescent="0.2">
      <c r="A2" s="48"/>
    </row>
    <row r="3" spans="1:8" x14ac:dyDescent="0.2">
      <c r="A3" s="92" t="s">
        <v>17</v>
      </c>
    </row>
    <row r="4" spans="1:8" x14ac:dyDescent="0.2">
      <c r="B4" s="57" t="str">
        <f>B22</f>
        <v>Combined Categories</v>
      </c>
      <c r="C4" s="93" t="str">
        <f>C22</f>
        <v>Fremont</v>
      </c>
      <c r="D4" s="93" t="str">
        <f>D22</f>
        <v>Fremont_Tribal</v>
      </c>
      <c r="E4" s="93" t="str">
        <f>E22</f>
        <v>Fremont_Nontribal</v>
      </c>
      <c r="F4" s="93" t="str">
        <f>F22</f>
        <v>Total</v>
      </c>
    </row>
    <row r="5" spans="1:8" x14ac:dyDescent="0.2">
      <c r="B5" s="7" t="s">
        <v>820</v>
      </c>
      <c r="C5" s="94">
        <f t="shared" ref="C5:E16" si="0">VLOOKUP($B5,$B$22:$F$51,COLUMN(C$4)-1,FALSE)</f>
        <v>324.37935114027948</v>
      </c>
      <c r="D5" s="94">
        <f t="shared" si="0"/>
        <v>13.940430668114612</v>
      </c>
      <c r="E5" s="94">
        <f t="shared" si="0"/>
        <v>310.43892047216491</v>
      </c>
      <c r="F5" s="94">
        <f>C5</f>
        <v>324.37935114027948</v>
      </c>
      <c r="H5" s="59"/>
    </row>
    <row r="6" spans="1:8" x14ac:dyDescent="0.2">
      <c r="B6" s="7" t="s">
        <v>2584</v>
      </c>
      <c r="C6" s="94">
        <f t="shared" si="0"/>
        <v>5.678843121372708</v>
      </c>
      <c r="D6" s="94">
        <f t="shared" si="0"/>
        <v>0</v>
      </c>
      <c r="E6" s="94">
        <f t="shared" si="0"/>
        <v>5.678843121372708</v>
      </c>
      <c r="F6" s="94">
        <f t="shared" ref="F6:F16" si="1">C6</f>
        <v>5.678843121372708</v>
      </c>
      <c r="H6" s="59"/>
    </row>
    <row r="7" spans="1:8" x14ac:dyDescent="0.2">
      <c r="B7" s="7" t="s">
        <v>2412</v>
      </c>
      <c r="C7" s="94">
        <f t="shared" si="0"/>
        <v>6.2239762977595241</v>
      </c>
      <c r="D7" s="94">
        <f t="shared" si="0"/>
        <v>1.3933104470660067</v>
      </c>
      <c r="E7" s="94">
        <f t="shared" si="0"/>
        <v>4.8306658506935172</v>
      </c>
      <c r="F7" s="94">
        <f t="shared" si="1"/>
        <v>6.2239762977595241</v>
      </c>
      <c r="H7" s="59"/>
    </row>
    <row r="8" spans="1:8" x14ac:dyDescent="0.2">
      <c r="B8" s="7" t="s">
        <v>2588</v>
      </c>
      <c r="C8" s="94">
        <f t="shared" si="0"/>
        <v>5507.4253229734486</v>
      </c>
      <c r="D8" s="94">
        <f t="shared" si="0"/>
        <v>1637.5569894802263</v>
      </c>
      <c r="E8" s="94">
        <f t="shared" si="0"/>
        <v>3869.8683334932225</v>
      </c>
      <c r="F8" s="94">
        <f t="shared" si="1"/>
        <v>5507.4253229734486</v>
      </c>
      <c r="H8" s="59"/>
    </row>
    <row r="9" spans="1:8" x14ac:dyDescent="0.2">
      <c r="B9" s="7" t="s">
        <v>2587</v>
      </c>
      <c r="C9" s="94">
        <f t="shared" si="0"/>
        <v>332.59689529056993</v>
      </c>
      <c r="D9" s="94">
        <f t="shared" si="0"/>
        <v>98.893101335497036</v>
      </c>
      <c r="E9" s="94">
        <f t="shared" si="0"/>
        <v>233.70379395507288</v>
      </c>
      <c r="F9" s="94">
        <f t="shared" si="1"/>
        <v>332.59689529056993</v>
      </c>
      <c r="H9" s="59"/>
    </row>
    <row r="10" spans="1:8" x14ac:dyDescent="0.2">
      <c r="B10" s="7" t="s">
        <v>2411</v>
      </c>
      <c r="C10" s="94">
        <f t="shared" si="0"/>
        <v>2336.781488020732</v>
      </c>
      <c r="D10" s="94">
        <f t="shared" si="0"/>
        <v>85.654399986942138</v>
      </c>
      <c r="E10" s="94">
        <f t="shared" si="0"/>
        <v>2251.1270880337897</v>
      </c>
      <c r="F10" s="94">
        <f t="shared" si="1"/>
        <v>2336.781488020732</v>
      </c>
      <c r="H10" s="59"/>
    </row>
    <row r="11" spans="1:8" x14ac:dyDescent="0.2">
      <c r="B11" s="7" t="s">
        <v>799</v>
      </c>
      <c r="C11" s="94">
        <f t="shared" si="0"/>
        <v>10.395167701864951</v>
      </c>
      <c r="D11" s="94">
        <f t="shared" si="0"/>
        <v>3.0908597990426383</v>
      </c>
      <c r="E11" s="94">
        <f t="shared" si="0"/>
        <v>7.3043079028223126</v>
      </c>
      <c r="F11" s="94">
        <f t="shared" si="1"/>
        <v>10.395167701864951</v>
      </c>
      <c r="H11" s="59"/>
    </row>
    <row r="12" spans="1:8" x14ac:dyDescent="0.2">
      <c r="B12" s="7" t="s">
        <v>1891</v>
      </c>
      <c r="C12" s="94">
        <f t="shared" si="0"/>
        <v>351.66933302082282</v>
      </c>
      <c r="D12" s="94">
        <f t="shared" si="0"/>
        <v>122.26980303496444</v>
      </c>
      <c r="E12" s="94">
        <f t="shared" si="0"/>
        <v>229.39952998585841</v>
      </c>
      <c r="F12" s="94">
        <f t="shared" si="1"/>
        <v>351.66933302082282</v>
      </c>
      <c r="H12" s="59"/>
    </row>
    <row r="13" spans="1:8" x14ac:dyDescent="0.2">
      <c r="B13" s="7" t="s">
        <v>2582</v>
      </c>
      <c r="C13" s="94">
        <f t="shared" si="0"/>
        <v>74.098171623395203</v>
      </c>
      <c r="D13" s="94">
        <f t="shared" si="0"/>
        <v>47.900708924435762</v>
      </c>
      <c r="E13" s="94">
        <f t="shared" si="0"/>
        <v>26.197462698959445</v>
      </c>
      <c r="F13" s="94">
        <f t="shared" si="1"/>
        <v>74.098171623395203</v>
      </c>
      <c r="H13" s="59"/>
    </row>
    <row r="14" spans="1:8" x14ac:dyDescent="0.2">
      <c r="B14" s="7" t="s">
        <v>1882</v>
      </c>
      <c r="C14" s="94">
        <f t="shared" si="0"/>
        <v>677.15484000000004</v>
      </c>
      <c r="D14" s="94">
        <f t="shared" si="0"/>
        <v>15.223279999999999</v>
      </c>
      <c r="E14" s="94">
        <f t="shared" si="0"/>
        <v>661.93155999999999</v>
      </c>
      <c r="F14" s="94">
        <f t="shared" si="1"/>
        <v>677.15484000000004</v>
      </c>
      <c r="H14" s="59"/>
    </row>
    <row r="15" spans="1:8" x14ac:dyDescent="0.2">
      <c r="B15" s="7" t="s">
        <v>1884</v>
      </c>
      <c r="C15" s="94">
        <f t="shared" si="0"/>
        <v>457.52839999999998</v>
      </c>
      <c r="D15" s="94">
        <f t="shared" si="0"/>
        <v>295.76890000000003</v>
      </c>
      <c r="E15" s="94">
        <f t="shared" si="0"/>
        <v>161.7595</v>
      </c>
      <c r="F15" s="94">
        <f t="shared" si="1"/>
        <v>457.52839999999998</v>
      </c>
      <c r="H15" s="59"/>
    </row>
    <row r="16" spans="1:8" x14ac:dyDescent="0.2">
      <c r="B16" s="7" t="s">
        <v>1874</v>
      </c>
      <c r="C16" s="94">
        <f t="shared" si="0"/>
        <v>995.81678360375952</v>
      </c>
      <c r="D16" s="94">
        <f t="shared" si="0"/>
        <v>36.422403844717465</v>
      </c>
      <c r="E16" s="94">
        <f t="shared" si="0"/>
        <v>959.39437975904195</v>
      </c>
      <c r="F16" s="94">
        <f t="shared" si="1"/>
        <v>995.81678360375952</v>
      </c>
      <c r="H16" s="59"/>
    </row>
    <row r="17" spans="1:8" x14ac:dyDescent="0.2">
      <c r="B17" s="95" t="s">
        <v>787</v>
      </c>
      <c r="C17" s="96">
        <f>SUMIF($A$23:$A$51,"N",C$23:C$51)</f>
        <v>209.53462737557223</v>
      </c>
      <c r="D17" s="96">
        <f>SUMIF($A$23:$A$51,"N",D$23:D$51)</f>
        <v>88.626397972260094</v>
      </c>
      <c r="E17" s="96">
        <f>SUMIF($A$23:$A$51,"N",E$23:E$51)</f>
        <v>120.90822940331209</v>
      </c>
      <c r="F17" s="94">
        <f>C17</f>
        <v>209.53462737557223</v>
      </c>
      <c r="H17" s="59"/>
    </row>
    <row r="18" spans="1:8" x14ac:dyDescent="0.2">
      <c r="A18" s="97"/>
      <c r="B18" s="98" t="s">
        <v>16</v>
      </c>
      <c r="C18" s="94">
        <f>SUM(C5:C17)</f>
        <v>11289.283200169575</v>
      </c>
      <c r="D18" s="94">
        <f>SUM(D5:D17)</f>
        <v>2446.7405854932663</v>
      </c>
      <c r="E18" s="94">
        <f>SUM(E5:E17)</f>
        <v>8842.5426146763111</v>
      </c>
      <c r="F18" s="94">
        <f>C18</f>
        <v>11289.283200169575</v>
      </c>
      <c r="H18" s="59"/>
    </row>
    <row r="19" spans="1:8" x14ac:dyDescent="0.2">
      <c r="C19" s="100"/>
      <c r="D19" s="100"/>
      <c r="E19" s="154"/>
    </row>
    <row r="20" spans="1:8" x14ac:dyDescent="0.2">
      <c r="C20" s="99"/>
      <c r="D20" s="99"/>
      <c r="E20" s="99"/>
      <c r="F20" s="99"/>
      <c r="G20" s="99"/>
    </row>
    <row r="21" spans="1:8" x14ac:dyDescent="0.2">
      <c r="A21" s="92" t="s">
        <v>18</v>
      </c>
      <c r="C21" s="100"/>
      <c r="D21" s="100"/>
      <c r="E21" s="100"/>
      <c r="F21" s="100"/>
    </row>
    <row r="22" spans="1:8" ht="13.5" customHeight="1" x14ac:dyDescent="0.2">
      <c r="A22" s="57"/>
      <c r="B22" s="57" t="str">
        <f t="shared" ref="B22:B51" si="2">B66</f>
        <v>Combined Categories</v>
      </c>
      <c r="C22" s="93" t="str">
        <f>PROPER(VLOOKUP(C66,fips_xref!$A$5:$B$17,2,FALSE))</f>
        <v>Fremont</v>
      </c>
      <c r="D22" s="93" t="str">
        <f>PROPER(VLOOKUP(D66,fips_xref!$A$5:$B$17,2,FALSE))</f>
        <v>Fremont_Tribal</v>
      </c>
      <c r="E22" s="93" t="str">
        <f>PROPER(VLOOKUP(E66,fips_xref!$A$5:$B$17,2,FALSE))</f>
        <v>Fremont_Nontribal</v>
      </c>
      <c r="F22" s="93" t="s">
        <v>1887</v>
      </c>
    </row>
    <row r="23" spans="1:8" x14ac:dyDescent="0.2">
      <c r="A23" s="7" t="str">
        <f>VLOOKUP(B23,by_src_allpol!$J$23:$K$57,2,FALSE)</f>
        <v>N</v>
      </c>
      <c r="B23" s="7" t="str">
        <f t="shared" si="2"/>
        <v>Amine Units</v>
      </c>
      <c r="C23" s="101">
        <f t="shared" ref="C23:E42" si="3">C67</f>
        <v>0</v>
      </c>
      <c r="D23" s="101">
        <f t="shared" si="3"/>
        <v>0</v>
      </c>
      <c r="E23" s="101">
        <f t="shared" si="3"/>
        <v>0</v>
      </c>
      <c r="F23" s="101">
        <f>C23</f>
        <v>0</v>
      </c>
      <c r="G23" s="233"/>
    </row>
    <row r="24" spans="1:8" x14ac:dyDescent="0.2">
      <c r="A24" s="7" t="str">
        <f>VLOOKUP(B24,by_src_allpol!$J$23:$K$57,2,FALSE)</f>
        <v>Y</v>
      </c>
      <c r="B24" s="7" t="str">
        <f t="shared" si="2"/>
        <v>Artificial Lift</v>
      </c>
      <c r="C24" s="101">
        <f t="shared" si="3"/>
        <v>74.098171623395203</v>
      </c>
      <c r="D24" s="101">
        <f t="shared" si="3"/>
        <v>47.900708924435762</v>
      </c>
      <c r="E24" s="101">
        <f t="shared" si="3"/>
        <v>26.197462698959445</v>
      </c>
      <c r="F24" s="101">
        <f t="shared" ref="F24:F51" si="4">C24</f>
        <v>74.098171623395203</v>
      </c>
      <c r="G24" s="233"/>
    </row>
    <row r="25" spans="1:8" x14ac:dyDescent="0.2">
      <c r="A25" s="7" t="str">
        <f>VLOOKUP(B25,by_src_allpol!$J$23:$K$57,2,FALSE)</f>
        <v>N</v>
      </c>
      <c r="B25" s="7" t="str">
        <f t="shared" si="2"/>
        <v>Blowdown Flaring</v>
      </c>
      <c r="C25" s="101">
        <f t="shared" si="3"/>
        <v>0</v>
      </c>
      <c r="D25" s="101">
        <f t="shared" si="3"/>
        <v>0</v>
      </c>
      <c r="E25" s="101">
        <f t="shared" si="3"/>
        <v>0</v>
      </c>
      <c r="F25" s="101">
        <f t="shared" si="4"/>
        <v>0</v>
      </c>
      <c r="G25" s="233"/>
    </row>
    <row r="26" spans="1:8" x14ac:dyDescent="0.2">
      <c r="A26" s="7" t="str">
        <f>VLOOKUP(B26,by_src_allpol!$J$23:$K$57,2,FALSE)</f>
        <v>Y</v>
      </c>
      <c r="B26" s="7" t="str">
        <f t="shared" si="2"/>
        <v>Compressor engines</v>
      </c>
      <c r="C26" s="101">
        <f t="shared" si="3"/>
        <v>324.37935114027948</v>
      </c>
      <c r="D26" s="101">
        <f t="shared" si="3"/>
        <v>13.940430668114612</v>
      </c>
      <c r="E26" s="101">
        <f t="shared" si="3"/>
        <v>310.43892047216491</v>
      </c>
      <c r="F26" s="101">
        <f t="shared" si="4"/>
        <v>324.37935114027948</v>
      </c>
      <c r="G26" s="233"/>
    </row>
    <row r="27" spans="1:8" x14ac:dyDescent="0.2">
      <c r="A27" s="7" t="str">
        <f>VLOOKUP(B27,by_src_allpol!$J$23:$K$57,2,FALSE)</f>
        <v>Y</v>
      </c>
      <c r="B27" s="7" t="str">
        <f t="shared" si="2"/>
        <v xml:space="preserve">Condensate tank </v>
      </c>
      <c r="C27" s="101">
        <f t="shared" si="3"/>
        <v>677.15484000000004</v>
      </c>
      <c r="D27" s="101">
        <f t="shared" si="3"/>
        <v>15.223279999999999</v>
      </c>
      <c r="E27" s="101">
        <f t="shared" si="3"/>
        <v>661.93155999999999</v>
      </c>
      <c r="F27" s="101">
        <f t="shared" si="4"/>
        <v>677.15484000000004</v>
      </c>
      <c r="G27" s="233"/>
    </row>
    <row r="28" spans="1:8" x14ac:dyDescent="0.2">
      <c r="A28" s="7" t="str">
        <f>VLOOKUP(B28,by_src_allpol!$J$23:$K$57,2,FALSE)</f>
        <v>N</v>
      </c>
      <c r="B28" s="7" t="str">
        <f t="shared" si="2"/>
        <v>Condensate tank flaring</v>
      </c>
      <c r="C28" s="101">
        <f t="shared" si="3"/>
        <v>0</v>
      </c>
      <c r="D28" s="101">
        <f t="shared" si="3"/>
        <v>0</v>
      </c>
      <c r="E28" s="101">
        <f t="shared" si="3"/>
        <v>0</v>
      </c>
      <c r="F28" s="101">
        <f t="shared" si="4"/>
        <v>0</v>
      </c>
      <c r="G28" s="233"/>
    </row>
    <row r="29" spans="1:8" x14ac:dyDescent="0.2">
      <c r="A29" s="7" t="str">
        <f>VLOOKUP(B29,by_src_allpol!$J$23:$K$57,2,FALSE)</f>
        <v>Y</v>
      </c>
      <c r="B29" s="7" t="str">
        <f t="shared" si="2"/>
        <v>Dehydrator</v>
      </c>
      <c r="C29" s="101">
        <f t="shared" si="3"/>
        <v>995.81678360375952</v>
      </c>
      <c r="D29" s="101">
        <f t="shared" si="3"/>
        <v>36.422403844717465</v>
      </c>
      <c r="E29" s="101">
        <f t="shared" si="3"/>
        <v>959.39437975904195</v>
      </c>
      <c r="F29" s="101">
        <f t="shared" si="4"/>
        <v>995.81678360375952</v>
      </c>
      <c r="G29" s="233"/>
    </row>
    <row r="30" spans="1:8" x14ac:dyDescent="0.2">
      <c r="A30" s="7" t="str">
        <f>VLOOKUP(B30,by_src_allpol!$J$23:$K$57,2,FALSE)</f>
        <v>Y</v>
      </c>
      <c r="B30" s="7" t="str">
        <f t="shared" si="2"/>
        <v>Drill rigs</v>
      </c>
      <c r="C30" s="101">
        <f t="shared" si="3"/>
        <v>5.678843121372708</v>
      </c>
      <c r="D30" s="101">
        <f t="shared" si="3"/>
        <v>0</v>
      </c>
      <c r="E30" s="101">
        <f t="shared" si="3"/>
        <v>5.678843121372708</v>
      </c>
      <c r="F30" s="101">
        <f t="shared" si="4"/>
        <v>5.678843121372708</v>
      </c>
      <c r="G30" s="233"/>
    </row>
    <row r="31" spans="1:8" x14ac:dyDescent="0.2">
      <c r="A31" s="7" t="str">
        <f>VLOOKUP(B31,by_src_allpol!$J$23:$K$57,2,FALSE)</f>
        <v>Y</v>
      </c>
      <c r="B31" s="7" t="str">
        <f t="shared" si="2"/>
        <v>Fugitives</v>
      </c>
      <c r="C31" s="101">
        <f t="shared" si="3"/>
        <v>351.66933302082282</v>
      </c>
      <c r="D31" s="101">
        <f t="shared" si="3"/>
        <v>122.26980303496444</v>
      </c>
      <c r="E31" s="101">
        <f t="shared" si="3"/>
        <v>229.39952998585841</v>
      </c>
      <c r="F31" s="101">
        <f t="shared" si="4"/>
        <v>351.66933302082282</v>
      </c>
      <c r="G31" s="233"/>
    </row>
    <row r="32" spans="1:8" x14ac:dyDescent="0.2">
      <c r="A32" s="7" t="str">
        <f>VLOOKUP(B32,by_src_allpol!$J$23:$K$57,2,FALSE)</f>
        <v>N</v>
      </c>
      <c r="B32" s="7" t="str">
        <f t="shared" si="2"/>
        <v>Gas Plant Truck Loading</v>
      </c>
      <c r="C32" s="101">
        <f t="shared" si="3"/>
        <v>0</v>
      </c>
      <c r="D32" s="101">
        <f t="shared" si="3"/>
        <v>0</v>
      </c>
      <c r="E32" s="101">
        <f t="shared" si="3"/>
        <v>0</v>
      </c>
      <c r="F32" s="101">
        <f t="shared" si="4"/>
        <v>0</v>
      </c>
      <c r="G32" s="233"/>
    </row>
    <row r="33" spans="1:7" x14ac:dyDescent="0.2">
      <c r="A33" s="7" t="str">
        <f>VLOOKUP(B33,by_src_allpol!$J$23:$K$57,2,FALSE)</f>
        <v>N</v>
      </c>
      <c r="B33" s="7" t="str">
        <f t="shared" si="2"/>
        <v>Gas Well Truck Loading</v>
      </c>
      <c r="C33" s="101">
        <f t="shared" si="3"/>
        <v>17.321782486144091</v>
      </c>
      <c r="D33" s="101">
        <f t="shared" si="3"/>
        <v>0.41628159906468604</v>
      </c>
      <c r="E33" s="101">
        <f t="shared" si="3"/>
        <v>16.905500887079405</v>
      </c>
      <c r="F33" s="101">
        <f t="shared" si="4"/>
        <v>17.321782486144091</v>
      </c>
      <c r="G33" s="233"/>
    </row>
    <row r="34" spans="1:7" x14ac:dyDescent="0.2">
      <c r="A34" s="7" t="str">
        <f>VLOOKUP(B34,by_src_allpol!$J$23:$K$57,2,FALSE)</f>
        <v>Y</v>
      </c>
      <c r="B34" s="7" t="str">
        <f t="shared" si="2"/>
        <v>Heaters</v>
      </c>
      <c r="C34" s="101">
        <f t="shared" si="3"/>
        <v>6.2239762977595241</v>
      </c>
      <c r="D34" s="101">
        <f t="shared" si="3"/>
        <v>1.3933104470660067</v>
      </c>
      <c r="E34" s="101">
        <f t="shared" si="3"/>
        <v>4.8306658506935172</v>
      </c>
      <c r="F34" s="101">
        <f t="shared" si="4"/>
        <v>6.2239762977595241</v>
      </c>
      <c r="G34" s="233"/>
    </row>
    <row r="35" spans="1:7" x14ac:dyDescent="0.2">
      <c r="A35" s="7" t="str">
        <f>VLOOKUP(B35,by_src_allpol!$J$23:$K$57,2,FALSE)</f>
        <v>N</v>
      </c>
      <c r="B35" s="7" t="str">
        <f t="shared" si="2"/>
        <v>Initial completion Flaring</v>
      </c>
      <c r="C35" s="101">
        <f t="shared" si="3"/>
        <v>0</v>
      </c>
      <c r="D35" s="101">
        <f t="shared" si="3"/>
        <v>0</v>
      </c>
      <c r="E35" s="101">
        <f t="shared" si="3"/>
        <v>0</v>
      </c>
      <c r="F35" s="101">
        <f t="shared" si="4"/>
        <v>0</v>
      </c>
      <c r="G35" s="233"/>
    </row>
    <row r="36" spans="1:7" x14ac:dyDescent="0.2">
      <c r="A36" s="7" t="str">
        <f>VLOOKUP(B36,by_src_allpol!$J$23:$K$57,2,FALSE)</f>
        <v>N</v>
      </c>
      <c r="B36" s="7" t="str">
        <f t="shared" si="2"/>
        <v>Miscellaneous engines</v>
      </c>
      <c r="C36" s="101">
        <f t="shared" si="3"/>
        <v>1.1346618542918085E-2</v>
      </c>
      <c r="D36" s="101">
        <f t="shared" si="3"/>
        <v>3.3737605890749958E-3</v>
      </c>
      <c r="E36" s="101">
        <f t="shared" si="3"/>
        <v>7.9728579538430894E-3</v>
      </c>
      <c r="F36" s="101">
        <f t="shared" si="4"/>
        <v>1.1346618542918085E-2</v>
      </c>
      <c r="G36" s="233"/>
    </row>
    <row r="37" spans="1:7" x14ac:dyDescent="0.2">
      <c r="A37" s="7" t="str">
        <f>VLOOKUP(B37,by_src_allpol!$J$23:$K$57,2,FALSE)</f>
        <v>N</v>
      </c>
      <c r="B37" s="7" t="str">
        <f t="shared" si="2"/>
        <v>Natural Gas Processing Facilities, Gas Sweeting: Amine Process</v>
      </c>
      <c r="C37" s="101">
        <f t="shared" si="3"/>
        <v>7.7319999999999993</v>
      </c>
      <c r="D37" s="101">
        <f t="shared" si="3"/>
        <v>0</v>
      </c>
      <c r="E37" s="101">
        <f t="shared" si="3"/>
        <v>7.7319999999999993</v>
      </c>
      <c r="F37" s="101">
        <f t="shared" si="4"/>
        <v>7.7319999999999993</v>
      </c>
      <c r="G37" s="233"/>
    </row>
    <row r="38" spans="1:7" x14ac:dyDescent="0.2">
      <c r="A38" s="7" t="str">
        <f>VLOOKUP(B38,by_src_allpol!$J$23:$K$57,2,FALSE)</f>
        <v>N</v>
      </c>
      <c r="B38" s="7" t="str">
        <f t="shared" si="2"/>
        <v>Natural Gas Production, Flares</v>
      </c>
      <c r="C38" s="101">
        <f t="shared" si="3"/>
        <v>6.2</v>
      </c>
      <c r="D38" s="101">
        <f t="shared" si="3"/>
        <v>0</v>
      </c>
      <c r="E38" s="101">
        <f t="shared" si="3"/>
        <v>6.2</v>
      </c>
      <c r="F38" s="101">
        <f t="shared" si="4"/>
        <v>6.2</v>
      </c>
      <c r="G38" s="233"/>
    </row>
    <row r="39" spans="1:7" x14ac:dyDescent="0.2">
      <c r="A39" s="7" t="str">
        <f>VLOOKUP(B39,by_src_allpol!$J$23:$K$57,2,FALSE)</f>
        <v>N</v>
      </c>
      <c r="B39" s="7" t="str">
        <f t="shared" si="2"/>
        <v>Natural Gas Production, Flares Combusting Gases &gt;1000 BTU/scf</v>
      </c>
      <c r="C39" s="101">
        <f t="shared" si="3"/>
        <v>17.2</v>
      </c>
      <c r="D39" s="101">
        <f t="shared" si="3"/>
        <v>0</v>
      </c>
      <c r="E39" s="101">
        <f t="shared" si="3"/>
        <v>17.2</v>
      </c>
      <c r="F39" s="101">
        <f t="shared" si="4"/>
        <v>17.2</v>
      </c>
      <c r="G39" s="233"/>
    </row>
    <row r="40" spans="1:7" x14ac:dyDescent="0.2">
      <c r="A40" s="7" t="str">
        <f>VLOOKUP(B40,by_src_allpol!$J$23:$K$57,2,FALSE)</f>
        <v>N</v>
      </c>
      <c r="B40" s="7" t="str">
        <f t="shared" si="2"/>
        <v>Natural Gas Production, Incinerators Burning Waste Gas or Augmented Waste Gas</v>
      </c>
      <c r="C40" s="101">
        <f t="shared" si="3"/>
        <v>0</v>
      </c>
      <c r="D40" s="101">
        <f t="shared" si="3"/>
        <v>0</v>
      </c>
      <c r="E40" s="101">
        <f t="shared" si="3"/>
        <v>0</v>
      </c>
      <c r="F40" s="101">
        <f t="shared" si="4"/>
        <v>0</v>
      </c>
      <c r="G40" s="233"/>
    </row>
    <row r="41" spans="1:7" x14ac:dyDescent="0.2">
      <c r="A41" s="7" t="str">
        <f>VLOOKUP(B41,by_src_allpol!$J$23:$K$57,2,FALSE)</f>
        <v>N</v>
      </c>
      <c r="B41" s="7" t="str">
        <f t="shared" si="2"/>
        <v>Natural Gas Production, Other Not Classified</v>
      </c>
      <c r="C41" s="101">
        <f t="shared" si="3"/>
        <v>19.7</v>
      </c>
      <c r="D41" s="101">
        <f t="shared" si="3"/>
        <v>0</v>
      </c>
      <c r="E41" s="101">
        <f t="shared" si="3"/>
        <v>19.7</v>
      </c>
      <c r="F41" s="101">
        <f t="shared" si="4"/>
        <v>19.7</v>
      </c>
      <c r="G41" s="233"/>
    </row>
    <row r="42" spans="1:7" x14ac:dyDescent="0.2">
      <c r="A42" s="7" t="str">
        <f>VLOOKUP(B42,by_src_allpol!$J$23:$K$57,2,FALSE)</f>
        <v>Y</v>
      </c>
      <c r="B42" s="7" t="str">
        <f t="shared" si="2"/>
        <v>Oil Tank</v>
      </c>
      <c r="C42" s="101">
        <f t="shared" si="3"/>
        <v>457.52839999999998</v>
      </c>
      <c r="D42" s="101">
        <f t="shared" si="3"/>
        <v>295.76890000000003</v>
      </c>
      <c r="E42" s="101">
        <f t="shared" si="3"/>
        <v>161.7595</v>
      </c>
      <c r="F42" s="101">
        <f t="shared" si="4"/>
        <v>457.52839999999998</v>
      </c>
      <c r="G42" s="233"/>
    </row>
    <row r="43" spans="1:7" x14ac:dyDescent="0.2">
      <c r="A43" s="7" t="str">
        <f>VLOOKUP(B43,by_src_allpol!$J$23:$K$57,2,FALSE)</f>
        <v>N</v>
      </c>
      <c r="B43" s="7" t="str">
        <f t="shared" si="2"/>
        <v>Oil Well Truck Loading</v>
      </c>
      <c r="C43" s="101">
        <f t="shared" ref="C43:E51" si="5">C87</f>
        <v>136.33874107585092</v>
      </c>
      <c r="D43" s="101">
        <f t="shared" si="5"/>
        <v>88.13607958629288</v>
      </c>
      <c r="E43" s="101">
        <f t="shared" si="5"/>
        <v>48.202661489558039</v>
      </c>
      <c r="F43" s="101">
        <f t="shared" si="4"/>
        <v>136.33874107585092</v>
      </c>
      <c r="G43" s="233"/>
    </row>
    <row r="44" spans="1:7" x14ac:dyDescent="0.2">
      <c r="A44" s="7" t="str">
        <f>VLOOKUP(B44,by_src_allpol!$J$23:$K$57,2,FALSE)</f>
        <v>Y</v>
      </c>
      <c r="B44" s="7" t="str">
        <f t="shared" si="2"/>
        <v>Pneumatic devices</v>
      </c>
      <c r="C44" s="101">
        <f t="shared" si="5"/>
        <v>5507.4253229734486</v>
      </c>
      <c r="D44" s="101">
        <f t="shared" si="5"/>
        <v>1637.5569894802263</v>
      </c>
      <c r="E44" s="101">
        <f t="shared" si="5"/>
        <v>3869.8683334932225</v>
      </c>
      <c r="F44" s="101">
        <f t="shared" si="4"/>
        <v>5507.4253229734486</v>
      </c>
      <c r="G44" s="233"/>
    </row>
    <row r="45" spans="1:7" x14ac:dyDescent="0.2">
      <c r="A45" s="7" t="str">
        <f>VLOOKUP(B45,by_src_allpol!$J$23:$K$57,2,FALSE)</f>
        <v>Y</v>
      </c>
      <c r="B45" s="7" t="str">
        <f t="shared" si="2"/>
        <v>Pneumatic pumps</v>
      </c>
      <c r="C45" s="101">
        <f t="shared" si="5"/>
        <v>332.59689529056993</v>
      </c>
      <c r="D45" s="101">
        <f t="shared" si="5"/>
        <v>98.893101335497036</v>
      </c>
      <c r="E45" s="101">
        <f t="shared" si="5"/>
        <v>233.70379395507288</v>
      </c>
      <c r="F45" s="101">
        <f t="shared" si="4"/>
        <v>332.59689529056993</v>
      </c>
      <c r="G45" s="233"/>
    </row>
    <row r="46" spans="1:7" x14ac:dyDescent="0.2">
      <c r="A46" s="7" t="str">
        <f>VLOOKUP(B46,by_src_allpol!$J$23:$K$57,2,FALSE)</f>
        <v>Y</v>
      </c>
      <c r="B46" s="7" t="str">
        <f t="shared" si="2"/>
        <v>Venting - blowdowns</v>
      </c>
      <c r="C46" s="101">
        <f t="shared" si="5"/>
        <v>2336.781488020732</v>
      </c>
      <c r="D46" s="101">
        <f t="shared" si="5"/>
        <v>85.654399986942138</v>
      </c>
      <c r="E46" s="101">
        <f t="shared" si="5"/>
        <v>2251.1270880337897</v>
      </c>
      <c r="F46" s="101">
        <f t="shared" si="4"/>
        <v>2336.781488020732</v>
      </c>
      <c r="G46" s="233"/>
    </row>
    <row r="47" spans="1:7" x14ac:dyDescent="0.2">
      <c r="A47" s="7" t="str">
        <f>VLOOKUP(B47,by_src_allpol!$J$23:$K$57,2,FALSE)</f>
        <v>N</v>
      </c>
      <c r="B47" s="7" t="str">
        <f t="shared" si="2"/>
        <v>Venting - Compressor Shutdown</v>
      </c>
      <c r="C47" s="101">
        <f t="shared" si="5"/>
        <v>0.77678483030208534</v>
      </c>
      <c r="D47" s="101">
        <f t="shared" si="5"/>
        <v>2.8472939767611463E-2</v>
      </c>
      <c r="E47" s="101">
        <f t="shared" si="5"/>
        <v>0.74831189053447389</v>
      </c>
      <c r="F47" s="101">
        <f t="shared" si="4"/>
        <v>0.77678483030208534</v>
      </c>
      <c r="G47" s="233"/>
    </row>
    <row r="48" spans="1:7" x14ac:dyDescent="0.2">
      <c r="A48" s="7" t="str">
        <f>VLOOKUP(B48,by_src_allpol!$J$23:$K$57,2,FALSE)</f>
        <v>N</v>
      </c>
      <c r="B48" s="7" t="str">
        <f t="shared" si="2"/>
        <v xml:space="preserve">Venting - Compressor Startup </v>
      </c>
      <c r="C48" s="101">
        <f t="shared" si="5"/>
        <v>1.1510093262384975</v>
      </c>
      <c r="D48" s="101">
        <f t="shared" si="5"/>
        <v>4.2190086545849236E-2</v>
      </c>
      <c r="E48" s="101">
        <f t="shared" si="5"/>
        <v>1.1088192396926482</v>
      </c>
      <c r="F48" s="101">
        <f t="shared" si="4"/>
        <v>1.1510093262384975</v>
      </c>
      <c r="G48" s="233"/>
    </row>
    <row r="49" spans="1:7" x14ac:dyDescent="0.2">
      <c r="A49" s="7" t="str">
        <f>VLOOKUP(B49,by_src_allpol!$J$23:$K$57,2,FALSE)</f>
        <v>N</v>
      </c>
      <c r="B49" s="7" t="str">
        <f t="shared" si="2"/>
        <v>Venting - initial completions</v>
      </c>
      <c r="C49" s="101">
        <f t="shared" si="5"/>
        <v>3.0004269958993426</v>
      </c>
      <c r="D49" s="101">
        <f t="shared" si="5"/>
        <v>0</v>
      </c>
      <c r="E49" s="101">
        <f t="shared" si="5"/>
        <v>3.0004269958993426</v>
      </c>
      <c r="F49" s="101">
        <f t="shared" si="4"/>
        <v>3.0004269958993426</v>
      </c>
      <c r="G49" s="233"/>
    </row>
    <row r="50" spans="1:7" x14ac:dyDescent="0.2">
      <c r="A50" s="7" t="str">
        <f>VLOOKUP(B50,by_src_allpol!$J$23:$K$57,2,FALSE)</f>
        <v>N</v>
      </c>
      <c r="B50" s="7" t="str">
        <f t="shared" si="2"/>
        <v>Venting - recompletions</v>
      </c>
      <c r="C50" s="101">
        <f t="shared" si="5"/>
        <v>0.10253604259433804</v>
      </c>
      <c r="D50" s="101">
        <f t="shared" si="5"/>
        <v>0</v>
      </c>
      <c r="E50" s="101">
        <f t="shared" si="5"/>
        <v>0.10253604259433804</v>
      </c>
      <c r="F50" s="101">
        <f t="shared" si="4"/>
        <v>0.10253604259433804</v>
      </c>
      <c r="G50" s="233"/>
    </row>
    <row r="51" spans="1:7" x14ac:dyDescent="0.2">
      <c r="A51" s="7" t="str">
        <f>VLOOKUP(B51,by_src_allpol!$J$23:$K$57,2,FALSE)</f>
        <v>Y</v>
      </c>
      <c r="B51" s="7" t="str">
        <f t="shared" si="2"/>
        <v>Workover rigs</v>
      </c>
      <c r="C51" s="101">
        <f t="shared" si="5"/>
        <v>10.395167701864951</v>
      </c>
      <c r="D51" s="101">
        <f t="shared" si="5"/>
        <v>3.0908597990426383</v>
      </c>
      <c r="E51" s="101">
        <f t="shared" si="5"/>
        <v>7.3043079028223126</v>
      </c>
      <c r="F51" s="101">
        <f t="shared" si="4"/>
        <v>10.395167701864951</v>
      </c>
      <c r="G51" s="233"/>
    </row>
    <row r="52" spans="1:7" x14ac:dyDescent="0.2">
      <c r="B52" s="7" t="s">
        <v>1887</v>
      </c>
      <c r="C52" s="102">
        <f>SUM(C23:C51)</f>
        <v>11289.283200169575</v>
      </c>
      <c r="D52" s="102">
        <f>SUM(D23:D51)</f>
        <v>2446.7405854932672</v>
      </c>
      <c r="E52" s="102">
        <f>SUM(E23:E51)</f>
        <v>8842.5426146763111</v>
      </c>
      <c r="F52" s="102">
        <f>SUM(F23:F51)</f>
        <v>11289.283200169575</v>
      </c>
    </row>
    <row r="53" spans="1:7" x14ac:dyDescent="0.2">
      <c r="C53" s="105"/>
      <c r="D53" s="105"/>
      <c r="E53" s="105"/>
      <c r="F53" s="105"/>
      <c r="G53" s="105"/>
    </row>
    <row r="54" spans="1:7" x14ac:dyDescent="0.2">
      <c r="C54" s="105"/>
      <c r="D54" s="105"/>
      <c r="E54" s="105"/>
      <c r="F54" s="105"/>
      <c r="G54" s="105"/>
    </row>
    <row r="55" spans="1:7" x14ac:dyDescent="0.2">
      <c r="C55" s="105"/>
      <c r="D55" s="105"/>
      <c r="E55" s="105"/>
      <c r="F55" s="105"/>
      <c r="G55" s="105"/>
    </row>
    <row r="56" spans="1:7" x14ac:dyDescent="0.2">
      <c r="C56" s="105"/>
      <c r="D56" s="105"/>
      <c r="E56" s="105"/>
      <c r="F56" s="105"/>
      <c r="G56" s="105"/>
    </row>
    <row r="65" spans="2:23" x14ac:dyDescent="0.2">
      <c r="B65" s="103" t="s">
        <v>10441</v>
      </c>
      <c r="C65" s="103" t="s">
        <v>794</v>
      </c>
      <c r="D65" s="106"/>
      <c r="E65" s="106"/>
      <c r="F65" s="107"/>
      <c r="G65"/>
      <c r="H65"/>
      <c r="I65"/>
      <c r="J65"/>
      <c r="K65"/>
    </row>
    <row r="66" spans="2:23" x14ac:dyDescent="0.2">
      <c r="B66" s="103" t="s">
        <v>17236</v>
      </c>
      <c r="C66" s="103" t="s">
        <v>13957</v>
      </c>
      <c r="D66" s="108" t="s">
        <v>16616</v>
      </c>
      <c r="E66" s="108" t="s">
        <v>16617</v>
      </c>
      <c r="F66" s="109" t="s">
        <v>10442</v>
      </c>
      <c r="G66"/>
      <c r="H66"/>
      <c r="I66"/>
      <c r="J66"/>
      <c r="K66"/>
      <c r="L66"/>
      <c r="M66"/>
      <c r="N66"/>
      <c r="O66"/>
      <c r="P66"/>
      <c r="Q66"/>
      <c r="R66"/>
      <c r="S66"/>
      <c r="U66" s="110"/>
    </row>
    <row r="67" spans="2:23" x14ac:dyDescent="0.2">
      <c r="B67" s="103" t="s">
        <v>3159</v>
      </c>
      <c r="C67" s="117">
        <v>0</v>
      </c>
      <c r="D67" s="305">
        <v>0</v>
      </c>
      <c r="E67" s="305">
        <v>0</v>
      </c>
      <c r="F67" s="315">
        <v>0</v>
      </c>
      <c r="G67"/>
      <c r="H67"/>
      <c r="I67"/>
      <c r="J67"/>
      <c r="K67"/>
      <c r="L67"/>
      <c r="M67"/>
      <c r="N67"/>
      <c r="O67"/>
      <c r="P67" s="53"/>
      <c r="Q67" s="53"/>
      <c r="R67" s="53"/>
      <c r="S67" s="53"/>
      <c r="T67" s="110"/>
      <c r="U67" s="110"/>
      <c r="V67" s="110"/>
      <c r="W67" s="110"/>
    </row>
    <row r="68" spans="2:23" x14ac:dyDescent="0.2">
      <c r="B68" s="89" t="s">
        <v>2582</v>
      </c>
      <c r="C68" s="118">
        <v>74.098171623395203</v>
      </c>
      <c r="D68" s="306">
        <v>47.900708924435762</v>
      </c>
      <c r="E68" s="306">
        <v>26.197462698959445</v>
      </c>
      <c r="F68" s="316">
        <v>148.19634324679041</v>
      </c>
      <c r="G68"/>
      <c r="H68"/>
      <c r="I68"/>
      <c r="J68"/>
      <c r="K68"/>
      <c r="L68"/>
      <c r="M68"/>
      <c r="N68"/>
      <c r="O68"/>
      <c r="P68" s="53"/>
      <c r="Q68" s="53"/>
      <c r="R68" s="53"/>
      <c r="S68" s="53"/>
      <c r="T68" s="110"/>
      <c r="U68" s="110"/>
      <c r="V68" s="110"/>
      <c r="W68" s="110"/>
    </row>
    <row r="69" spans="2:23" x14ac:dyDescent="0.2">
      <c r="B69" s="89" t="s">
        <v>901</v>
      </c>
      <c r="C69" s="118">
        <v>0</v>
      </c>
      <c r="D69" s="306">
        <v>0</v>
      </c>
      <c r="E69" s="306">
        <v>0</v>
      </c>
      <c r="F69" s="316">
        <v>0</v>
      </c>
      <c r="G69"/>
      <c r="H69"/>
      <c r="I69"/>
      <c r="J69"/>
      <c r="K69"/>
      <c r="L69"/>
      <c r="M69"/>
      <c r="N69"/>
      <c r="O69"/>
      <c r="P69" s="53"/>
      <c r="Q69" s="53"/>
      <c r="R69" s="53"/>
      <c r="S69" s="53"/>
      <c r="T69" s="110"/>
      <c r="U69" s="110"/>
      <c r="V69" s="110"/>
      <c r="W69" s="110"/>
    </row>
    <row r="70" spans="2:23" x14ac:dyDescent="0.2">
      <c r="B70" s="89" t="s">
        <v>820</v>
      </c>
      <c r="C70" s="118">
        <v>324.37935114027948</v>
      </c>
      <c r="D70" s="306">
        <v>13.940430668114612</v>
      </c>
      <c r="E70" s="306">
        <v>310.43892047216491</v>
      </c>
      <c r="F70" s="316">
        <v>648.75870228055896</v>
      </c>
      <c r="G70"/>
      <c r="H70"/>
      <c r="I70"/>
      <c r="J70"/>
      <c r="K70"/>
      <c r="L70"/>
      <c r="M70"/>
      <c r="N70"/>
      <c r="O70"/>
      <c r="P70" s="53"/>
      <c r="Q70" s="53"/>
      <c r="R70" s="53"/>
      <c r="S70" s="53"/>
      <c r="T70" s="110"/>
      <c r="U70" s="110"/>
      <c r="V70" s="110"/>
      <c r="W70" s="110"/>
    </row>
    <row r="71" spans="2:23" x14ac:dyDescent="0.2">
      <c r="B71" s="89" t="s">
        <v>1882</v>
      </c>
      <c r="C71" s="118">
        <v>677.15484000000004</v>
      </c>
      <c r="D71" s="306">
        <v>15.223279999999999</v>
      </c>
      <c r="E71" s="306">
        <v>661.93155999999999</v>
      </c>
      <c r="F71" s="316">
        <v>1354.3096800000001</v>
      </c>
      <c r="G71"/>
      <c r="H71"/>
      <c r="I71"/>
      <c r="J71"/>
      <c r="K71"/>
      <c r="L71"/>
      <c r="M71"/>
      <c r="N71"/>
      <c r="O71"/>
      <c r="P71" s="53"/>
      <c r="Q71" s="53"/>
      <c r="R71" s="53"/>
      <c r="S71" s="53"/>
      <c r="T71" s="110"/>
      <c r="U71" s="110"/>
      <c r="V71" s="110"/>
      <c r="W71" s="110"/>
    </row>
    <row r="72" spans="2:23" x14ac:dyDescent="0.2">
      <c r="B72" s="89" t="s">
        <v>796</v>
      </c>
      <c r="C72" s="118">
        <v>0</v>
      </c>
      <c r="D72" s="306">
        <v>0</v>
      </c>
      <c r="E72" s="306">
        <v>0</v>
      </c>
      <c r="F72" s="316">
        <v>0</v>
      </c>
      <c r="G72"/>
      <c r="H72"/>
      <c r="I72"/>
      <c r="J72"/>
      <c r="K72"/>
      <c r="L72"/>
      <c r="M72"/>
      <c r="N72"/>
      <c r="O72"/>
      <c r="P72" s="53"/>
      <c r="Q72" s="53"/>
      <c r="R72" s="53"/>
      <c r="S72" s="53"/>
      <c r="T72" s="110"/>
      <c r="U72" s="110"/>
      <c r="V72" s="110"/>
      <c r="W72" s="110"/>
    </row>
    <row r="73" spans="2:23" x14ac:dyDescent="0.2">
      <c r="B73" s="89" t="s">
        <v>1874</v>
      </c>
      <c r="C73" s="118">
        <v>995.81678360375952</v>
      </c>
      <c r="D73" s="306">
        <v>36.422403844717465</v>
      </c>
      <c r="E73" s="306">
        <v>959.39437975904195</v>
      </c>
      <c r="F73" s="316">
        <v>1991.6335672075188</v>
      </c>
      <c r="G73"/>
      <c r="H73"/>
      <c r="I73"/>
      <c r="J73"/>
      <c r="K73"/>
      <c r="L73"/>
      <c r="M73"/>
      <c r="N73"/>
      <c r="O73"/>
      <c r="P73" s="53"/>
      <c r="Q73" s="53"/>
      <c r="R73" s="53"/>
      <c r="S73" s="53"/>
      <c r="T73" s="110"/>
      <c r="U73" s="110"/>
      <c r="V73" s="110"/>
      <c r="W73" s="110"/>
    </row>
    <row r="74" spans="2:23" x14ac:dyDescent="0.2">
      <c r="B74" s="89" t="s">
        <v>2584</v>
      </c>
      <c r="C74" s="118">
        <v>5.678843121372708</v>
      </c>
      <c r="D74" s="306">
        <v>0</v>
      </c>
      <c r="E74" s="306">
        <v>5.678843121372708</v>
      </c>
      <c r="F74" s="316">
        <v>11.357686242745416</v>
      </c>
      <c r="G74"/>
      <c r="H74"/>
      <c r="I74"/>
      <c r="J74"/>
      <c r="K74"/>
      <c r="L74"/>
      <c r="M74"/>
      <c r="N74"/>
      <c r="O74"/>
      <c r="P74" s="53"/>
      <c r="Q74" s="53"/>
      <c r="R74" s="53"/>
      <c r="S74" s="53"/>
      <c r="T74" s="110"/>
      <c r="U74" s="110"/>
      <c r="V74" s="110"/>
      <c r="W74" s="110"/>
    </row>
    <row r="75" spans="2:23" x14ac:dyDescent="0.2">
      <c r="B75" s="89" t="s">
        <v>1891</v>
      </c>
      <c r="C75" s="118">
        <v>351.66933302082282</v>
      </c>
      <c r="D75" s="306">
        <v>122.26980303496444</v>
      </c>
      <c r="E75" s="306">
        <v>229.39952998585841</v>
      </c>
      <c r="F75" s="316">
        <v>703.33866604164564</v>
      </c>
      <c r="G75"/>
      <c r="H75"/>
      <c r="I75"/>
      <c r="J75"/>
      <c r="K75"/>
      <c r="L75"/>
      <c r="M75"/>
      <c r="N75"/>
      <c r="O75"/>
      <c r="P75" s="53"/>
      <c r="Q75" s="53"/>
      <c r="R75" s="53"/>
      <c r="S75" s="53"/>
      <c r="T75" s="110"/>
      <c r="U75" s="110"/>
      <c r="V75" s="110"/>
      <c r="W75" s="110"/>
    </row>
    <row r="76" spans="2:23" x14ac:dyDescent="0.2">
      <c r="B76" s="89" t="s">
        <v>1869</v>
      </c>
      <c r="C76" s="118">
        <v>0</v>
      </c>
      <c r="D76" s="306">
        <v>0</v>
      </c>
      <c r="E76" s="306">
        <v>0</v>
      </c>
      <c r="F76" s="316">
        <v>0</v>
      </c>
      <c r="G76"/>
      <c r="H76"/>
      <c r="I76"/>
      <c r="J76"/>
      <c r="K76"/>
      <c r="L76"/>
      <c r="M76"/>
      <c r="N76"/>
      <c r="O76"/>
      <c r="P76" s="53"/>
      <c r="Q76" s="53"/>
      <c r="R76" s="53"/>
      <c r="S76" s="53"/>
      <c r="T76" s="110"/>
      <c r="U76" s="110"/>
      <c r="V76" s="110"/>
      <c r="W76" s="110"/>
    </row>
    <row r="77" spans="2:23" x14ac:dyDescent="0.2">
      <c r="B77" s="89" t="s">
        <v>789</v>
      </c>
      <c r="C77" s="118">
        <v>17.321782486144091</v>
      </c>
      <c r="D77" s="306">
        <v>0.41628159906468604</v>
      </c>
      <c r="E77" s="306">
        <v>16.905500887079405</v>
      </c>
      <c r="F77" s="316">
        <v>34.643564972288182</v>
      </c>
      <c r="G77"/>
      <c r="H77"/>
      <c r="I77"/>
      <c r="J77"/>
      <c r="K77"/>
      <c r="L77"/>
      <c r="M77"/>
      <c r="N77"/>
      <c r="O77"/>
      <c r="P77" s="53"/>
      <c r="Q77" s="53"/>
      <c r="R77" s="53"/>
      <c r="S77" s="53"/>
      <c r="T77" s="110"/>
      <c r="U77" s="110"/>
      <c r="V77" s="110"/>
      <c r="W77" s="110"/>
    </row>
    <row r="78" spans="2:23" x14ac:dyDescent="0.2">
      <c r="B78" s="89" t="s">
        <v>2412</v>
      </c>
      <c r="C78" s="118">
        <v>6.2239762977595241</v>
      </c>
      <c r="D78" s="306">
        <v>1.3933104470660067</v>
      </c>
      <c r="E78" s="306">
        <v>4.8306658506935172</v>
      </c>
      <c r="F78" s="316">
        <v>12.447952595519048</v>
      </c>
      <c r="G78"/>
      <c r="H78"/>
      <c r="I78"/>
      <c r="J78"/>
      <c r="K78"/>
      <c r="L78"/>
      <c r="M78"/>
      <c r="N78"/>
      <c r="O78"/>
      <c r="P78" s="53"/>
      <c r="Q78" s="53"/>
      <c r="R78" s="53"/>
      <c r="S78" s="53"/>
      <c r="T78" s="110"/>
      <c r="U78" s="110"/>
      <c r="V78" s="110"/>
      <c r="W78" s="110"/>
    </row>
    <row r="79" spans="2:23" x14ac:dyDescent="0.2">
      <c r="B79" s="89" t="s">
        <v>1878</v>
      </c>
      <c r="C79" s="118">
        <v>0</v>
      </c>
      <c r="D79" s="306">
        <v>0</v>
      </c>
      <c r="E79" s="306">
        <v>0</v>
      </c>
      <c r="F79" s="316">
        <v>0</v>
      </c>
      <c r="G79"/>
      <c r="H79"/>
      <c r="I79"/>
      <c r="J79"/>
      <c r="K79"/>
      <c r="L79"/>
      <c r="M79"/>
      <c r="N79"/>
      <c r="O79"/>
      <c r="P79" s="53"/>
      <c r="Q79" s="53"/>
      <c r="R79" s="53"/>
      <c r="S79" s="53"/>
      <c r="T79" s="110"/>
      <c r="U79" s="110"/>
      <c r="V79" s="110"/>
      <c r="W79" s="110"/>
    </row>
    <row r="80" spans="2:23" x14ac:dyDescent="0.2">
      <c r="B80" s="89" t="s">
        <v>3165</v>
      </c>
      <c r="C80" s="118">
        <v>1.1346618542918085E-2</v>
      </c>
      <c r="D80" s="306">
        <v>3.3737605890749958E-3</v>
      </c>
      <c r="E80" s="306">
        <v>7.9728579538430894E-3</v>
      </c>
      <c r="F80" s="316">
        <v>2.269323708583617E-2</v>
      </c>
      <c r="G80"/>
      <c r="H80"/>
      <c r="I80"/>
      <c r="J80"/>
      <c r="K80"/>
      <c r="L80"/>
      <c r="M80"/>
      <c r="N80"/>
      <c r="O80"/>
      <c r="P80" s="53"/>
      <c r="Q80" s="53"/>
      <c r="R80" s="53"/>
      <c r="S80" s="53"/>
      <c r="T80" s="110"/>
      <c r="U80" s="110"/>
      <c r="V80" s="110"/>
      <c r="W80" s="110"/>
    </row>
    <row r="81" spans="2:23" x14ac:dyDescent="0.2">
      <c r="B81" s="89" t="s">
        <v>1858</v>
      </c>
      <c r="C81" s="118">
        <v>7.7319999999999993</v>
      </c>
      <c r="D81" s="306"/>
      <c r="E81" s="306">
        <v>7.7319999999999993</v>
      </c>
      <c r="F81" s="316">
        <v>15.463999999999999</v>
      </c>
      <c r="G81"/>
      <c r="H81"/>
      <c r="I81"/>
      <c r="J81"/>
      <c r="K81"/>
      <c r="L81"/>
      <c r="M81"/>
      <c r="N81"/>
      <c r="O81"/>
      <c r="P81" s="53"/>
      <c r="Q81" s="53"/>
      <c r="R81" s="53"/>
      <c r="S81" s="53"/>
      <c r="T81" s="110"/>
      <c r="U81" s="110"/>
      <c r="V81" s="110"/>
      <c r="W81" s="110"/>
    </row>
    <row r="82" spans="2:23" x14ac:dyDescent="0.2">
      <c r="B82" s="89" t="s">
        <v>897</v>
      </c>
      <c r="C82" s="118">
        <v>6.2</v>
      </c>
      <c r="D82" s="306">
        <v>0</v>
      </c>
      <c r="E82" s="306">
        <v>6.2</v>
      </c>
      <c r="F82" s="316">
        <v>12.4</v>
      </c>
      <c r="G82"/>
      <c r="H82"/>
      <c r="I82"/>
      <c r="J82"/>
      <c r="K82"/>
      <c r="L82"/>
      <c r="M82"/>
      <c r="N82"/>
      <c r="O82"/>
      <c r="P82" s="53"/>
      <c r="Q82" s="53"/>
      <c r="R82" s="53"/>
      <c r="S82" s="53"/>
      <c r="T82" s="110"/>
      <c r="U82" s="110"/>
      <c r="V82" s="110"/>
      <c r="W82" s="110"/>
    </row>
    <row r="83" spans="2:23" x14ac:dyDescent="0.2">
      <c r="B83" s="89" t="s">
        <v>7626</v>
      </c>
      <c r="C83" s="118">
        <v>17.2</v>
      </c>
      <c r="D83" s="306"/>
      <c r="E83" s="306">
        <v>17.2</v>
      </c>
      <c r="F83" s="316">
        <v>34.4</v>
      </c>
      <c r="G83"/>
      <c r="H83"/>
      <c r="I83"/>
      <c r="J83"/>
      <c r="K83"/>
      <c r="L83"/>
      <c r="M83"/>
      <c r="N83"/>
      <c r="O83"/>
      <c r="P83" s="53"/>
      <c r="Q83" s="53"/>
      <c r="R83" s="53"/>
      <c r="S83" s="53"/>
      <c r="T83" s="110"/>
      <c r="U83" s="110"/>
      <c r="V83" s="110"/>
      <c r="W83" s="110"/>
    </row>
    <row r="84" spans="2:23" x14ac:dyDescent="0.2">
      <c r="B84" s="89" t="s">
        <v>7625</v>
      </c>
      <c r="C84" s="118">
        <v>0</v>
      </c>
      <c r="D84" s="306"/>
      <c r="E84" s="306">
        <v>0</v>
      </c>
      <c r="F84" s="316">
        <v>0</v>
      </c>
      <c r="G84"/>
      <c r="H84"/>
      <c r="I84"/>
      <c r="J84"/>
      <c r="K84"/>
      <c r="L84"/>
      <c r="M84"/>
      <c r="N84"/>
      <c r="O84"/>
      <c r="P84" s="53"/>
      <c r="Q84" s="53"/>
      <c r="R84" s="53"/>
      <c r="S84" s="53"/>
      <c r="T84" s="110"/>
      <c r="U84" s="110"/>
      <c r="V84" s="110"/>
      <c r="W84" s="110"/>
    </row>
    <row r="85" spans="2:23" x14ac:dyDescent="0.2">
      <c r="B85" s="89" t="s">
        <v>1857</v>
      </c>
      <c r="C85" s="118">
        <v>19.7</v>
      </c>
      <c r="D85" s="306"/>
      <c r="E85" s="306">
        <v>19.7</v>
      </c>
      <c r="F85" s="316">
        <v>39.4</v>
      </c>
      <c r="G85"/>
      <c r="H85"/>
      <c r="I85"/>
      <c r="J85"/>
      <c r="K85"/>
      <c r="L85"/>
      <c r="M85"/>
      <c r="N85"/>
      <c r="O85"/>
      <c r="P85" s="53"/>
      <c r="Q85" s="53"/>
      <c r="R85" s="53"/>
      <c r="S85" s="53"/>
      <c r="T85" s="110"/>
      <c r="U85" s="110"/>
      <c r="V85" s="110"/>
      <c r="W85" s="110"/>
    </row>
    <row r="86" spans="2:23" x14ac:dyDescent="0.2">
      <c r="B86" s="89" t="s">
        <v>1884</v>
      </c>
      <c r="C86" s="118">
        <v>457.52839999999998</v>
      </c>
      <c r="D86" s="306">
        <v>295.76890000000003</v>
      </c>
      <c r="E86" s="306">
        <v>161.7595</v>
      </c>
      <c r="F86" s="316">
        <v>915.05679999999995</v>
      </c>
      <c r="G86"/>
      <c r="H86"/>
      <c r="I86"/>
      <c r="J86"/>
      <c r="K86"/>
      <c r="L86"/>
      <c r="M86"/>
      <c r="N86"/>
      <c r="O86"/>
      <c r="P86" s="53"/>
      <c r="Q86" s="53"/>
      <c r="R86" s="53"/>
      <c r="S86" s="53"/>
      <c r="T86" s="110"/>
      <c r="U86" s="110"/>
      <c r="V86" s="110"/>
      <c r="W86" s="110"/>
    </row>
    <row r="87" spans="2:23" x14ac:dyDescent="0.2">
      <c r="B87" s="89" t="s">
        <v>790</v>
      </c>
      <c r="C87" s="118">
        <v>136.33874107585092</v>
      </c>
      <c r="D87" s="306">
        <v>88.13607958629288</v>
      </c>
      <c r="E87" s="306">
        <v>48.202661489558039</v>
      </c>
      <c r="F87" s="316">
        <v>272.67748215170184</v>
      </c>
      <c r="G87"/>
      <c r="H87"/>
      <c r="I87"/>
      <c r="J87"/>
      <c r="K87"/>
      <c r="L87"/>
      <c r="M87"/>
      <c r="N87"/>
      <c r="O87"/>
      <c r="P87" s="53"/>
      <c r="Q87" s="53"/>
      <c r="R87" s="53"/>
      <c r="S87" s="53"/>
      <c r="T87" s="110"/>
      <c r="U87" s="110"/>
      <c r="V87" s="110"/>
      <c r="W87" s="110"/>
    </row>
    <row r="88" spans="2:23" x14ac:dyDescent="0.2">
      <c r="B88" s="89" t="s">
        <v>2588</v>
      </c>
      <c r="C88" s="118">
        <v>5507.4253229734486</v>
      </c>
      <c r="D88" s="306">
        <v>1637.5569894802263</v>
      </c>
      <c r="E88" s="306">
        <v>3869.8683334932225</v>
      </c>
      <c r="F88" s="316">
        <v>11014.850645946897</v>
      </c>
      <c r="G88"/>
      <c r="H88"/>
      <c r="I88"/>
      <c r="J88"/>
      <c r="K88"/>
      <c r="L88"/>
      <c r="M88"/>
      <c r="N88"/>
      <c r="O88"/>
      <c r="P88" s="53"/>
      <c r="Q88" s="53"/>
      <c r="R88" s="53"/>
      <c r="S88" s="53"/>
      <c r="T88" s="110"/>
      <c r="U88" s="110"/>
      <c r="V88" s="110"/>
      <c r="W88" s="110"/>
    </row>
    <row r="89" spans="2:23" x14ac:dyDescent="0.2">
      <c r="B89" s="89" t="s">
        <v>2587</v>
      </c>
      <c r="C89" s="118">
        <v>332.59689529056993</v>
      </c>
      <c r="D89" s="306">
        <v>98.893101335497036</v>
      </c>
      <c r="E89" s="306">
        <v>233.70379395507288</v>
      </c>
      <c r="F89" s="316">
        <v>665.19379058113987</v>
      </c>
      <c r="G89"/>
      <c r="H89"/>
      <c r="I89"/>
      <c r="J89"/>
      <c r="K89"/>
      <c r="L89"/>
      <c r="M89"/>
      <c r="N89"/>
      <c r="O89"/>
      <c r="P89" s="53"/>
      <c r="Q89" s="53"/>
      <c r="R89" s="53"/>
      <c r="S89" s="53"/>
      <c r="T89" s="110"/>
      <c r="U89" s="110"/>
      <c r="V89" s="110"/>
      <c r="W89" s="110"/>
    </row>
    <row r="90" spans="2:23" x14ac:dyDescent="0.2">
      <c r="B90" s="89" t="s">
        <v>2411</v>
      </c>
      <c r="C90" s="118">
        <v>2336.781488020732</v>
      </c>
      <c r="D90" s="306">
        <v>85.654399986942138</v>
      </c>
      <c r="E90" s="306">
        <v>2251.1270880337897</v>
      </c>
      <c r="F90" s="316">
        <v>4673.562976041464</v>
      </c>
      <c r="G90"/>
      <c r="H90"/>
      <c r="I90"/>
      <c r="J90"/>
      <c r="K90"/>
      <c r="L90"/>
      <c r="M90"/>
      <c r="N90"/>
      <c r="O90"/>
      <c r="P90" s="53"/>
      <c r="Q90" s="53"/>
      <c r="R90" s="53"/>
      <c r="S90" s="53"/>
      <c r="T90" s="110"/>
      <c r="U90" s="110"/>
      <c r="V90" s="110"/>
      <c r="W90" s="110"/>
    </row>
    <row r="91" spans="2:23" x14ac:dyDescent="0.2">
      <c r="B91" s="89" t="s">
        <v>1873</v>
      </c>
      <c r="C91" s="118">
        <v>0.77678483030208534</v>
      </c>
      <c r="D91" s="306">
        <v>2.8472939767611463E-2</v>
      </c>
      <c r="E91" s="306">
        <v>0.74831189053447389</v>
      </c>
      <c r="F91" s="316">
        <v>1.5535696606041707</v>
      </c>
      <c r="G91"/>
      <c r="H91"/>
      <c r="I91"/>
      <c r="J91"/>
      <c r="K91"/>
      <c r="L91"/>
      <c r="M91"/>
      <c r="N91"/>
      <c r="O91"/>
      <c r="P91" s="53"/>
      <c r="Q91" s="53"/>
      <c r="R91" s="53"/>
      <c r="S91" s="53"/>
      <c r="T91" s="110"/>
      <c r="U91" s="110"/>
      <c r="V91" s="110"/>
      <c r="W91" s="110"/>
    </row>
    <row r="92" spans="2:23" x14ac:dyDescent="0.2">
      <c r="B92" s="89" t="s">
        <v>1871</v>
      </c>
      <c r="C92" s="118">
        <v>1.1510093262384975</v>
      </c>
      <c r="D92" s="306">
        <v>4.2190086545849236E-2</v>
      </c>
      <c r="E92" s="306">
        <v>1.1088192396926482</v>
      </c>
      <c r="F92" s="316">
        <v>2.302018652476995</v>
      </c>
      <c r="G92"/>
      <c r="H92"/>
      <c r="I92"/>
      <c r="J92"/>
      <c r="K92"/>
      <c r="L92"/>
      <c r="M92"/>
      <c r="N92"/>
      <c r="O92"/>
      <c r="P92" s="53"/>
      <c r="Q92" s="53"/>
      <c r="R92" s="53"/>
      <c r="S92" s="53"/>
      <c r="T92" s="110"/>
      <c r="U92" s="110"/>
      <c r="V92" s="110"/>
      <c r="W92" s="110"/>
    </row>
    <row r="93" spans="2:23" x14ac:dyDescent="0.2">
      <c r="B93" s="89" t="s">
        <v>5586</v>
      </c>
      <c r="C93" s="118">
        <v>3.0004269958993426</v>
      </c>
      <c r="D93" s="306">
        <v>0</v>
      </c>
      <c r="E93" s="306">
        <v>3.0004269958993426</v>
      </c>
      <c r="F93" s="316">
        <v>6.0008539917986852</v>
      </c>
      <c r="G93"/>
      <c r="H93"/>
      <c r="I93"/>
      <c r="J93"/>
      <c r="K93"/>
      <c r="L93"/>
      <c r="M93"/>
      <c r="N93"/>
      <c r="O93"/>
      <c r="P93" s="53"/>
      <c r="Q93" s="53"/>
      <c r="R93" s="53"/>
      <c r="S93" s="53"/>
      <c r="T93" s="110"/>
      <c r="U93" s="110"/>
      <c r="V93" s="110"/>
      <c r="W93" s="110"/>
    </row>
    <row r="94" spans="2:23" x14ac:dyDescent="0.2">
      <c r="B94" s="89" t="s">
        <v>2409</v>
      </c>
      <c r="C94" s="118">
        <v>0.10253604259433804</v>
      </c>
      <c r="D94" s="306">
        <v>0</v>
      </c>
      <c r="E94" s="306">
        <v>0.10253604259433804</v>
      </c>
      <c r="F94" s="316">
        <v>0.20507208518867609</v>
      </c>
      <c r="G94"/>
      <c r="H94"/>
      <c r="I94"/>
      <c r="J94"/>
      <c r="K94"/>
      <c r="L94"/>
      <c r="M94"/>
      <c r="N94"/>
      <c r="O94"/>
      <c r="P94" s="53"/>
      <c r="Q94" s="53"/>
      <c r="R94" s="53"/>
      <c r="S94" s="53"/>
      <c r="T94" s="110"/>
      <c r="U94" s="110"/>
      <c r="V94" s="110"/>
      <c r="W94" s="110"/>
    </row>
    <row r="95" spans="2:23" x14ac:dyDescent="0.2">
      <c r="B95" s="89" t="s">
        <v>799</v>
      </c>
      <c r="C95" s="118">
        <v>10.395167701864951</v>
      </c>
      <c r="D95" s="306">
        <v>3.0908597990426383</v>
      </c>
      <c r="E95" s="306">
        <v>7.3043079028223126</v>
      </c>
      <c r="F95" s="316">
        <v>20.790335403729902</v>
      </c>
      <c r="G95"/>
      <c r="H95"/>
      <c r="I95"/>
      <c r="J95"/>
      <c r="K95"/>
      <c r="L95"/>
      <c r="M95"/>
      <c r="N95"/>
      <c r="O95"/>
      <c r="P95" s="53"/>
      <c r="Q95" s="53"/>
      <c r="R95" s="53"/>
      <c r="S95" s="53"/>
      <c r="T95" s="110"/>
      <c r="U95" s="110"/>
      <c r="V95" s="110"/>
      <c r="W95" s="110"/>
    </row>
    <row r="96" spans="2:23" x14ac:dyDescent="0.2">
      <c r="B96" s="104" t="s">
        <v>10442</v>
      </c>
      <c r="C96" s="111">
        <v>11289.283200169575</v>
      </c>
      <c r="D96" s="112">
        <v>2446.7405854932672</v>
      </c>
      <c r="E96" s="112">
        <v>8842.5426146763111</v>
      </c>
      <c r="F96" s="317">
        <v>22578.56640033915</v>
      </c>
      <c r="G96"/>
      <c r="H96"/>
      <c r="I96"/>
      <c r="J96"/>
      <c r="K96"/>
      <c r="L96"/>
      <c r="M96"/>
      <c r="N96"/>
      <c r="O96"/>
      <c r="P96" s="53"/>
      <c r="Q96" s="53"/>
      <c r="R96" s="53"/>
      <c r="S96" s="53"/>
      <c r="T96" s="110"/>
      <c r="U96" s="110"/>
      <c r="V96" s="110"/>
      <c r="W96" s="110"/>
    </row>
    <row r="97" spans="2:23" x14ac:dyDescent="0.2">
      <c r="B97"/>
      <c r="C97"/>
      <c r="D97"/>
      <c r="E97"/>
      <c r="F97"/>
      <c r="G97"/>
      <c r="H97"/>
      <c r="I97"/>
      <c r="J97"/>
      <c r="K97"/>
      <c r="L97"/>
      <c r="M97"/>
      <c r="N97"/>
      <c r="O97"/>
      <c r="P97" s="53"/>
      <c r="Q97" s="53"/>
      <c r="R97" s="53"/>
      <c r="S97" s="53"/>
      <c r="T97" s="110"/>
      <c r="U97" s="110"/>
      <c r="V97" s="110"/>
      <c r="W97" s="110"/>
    </row>
    <row r="98" spans="2:23" x14ac:dyDescent="0.2">
      <c r="B98"/>
      <c r="C98"/>
      <c r="D98"/>
      <c r="E98"/>
      <c r="F98"/>
      <c r="G98"/>
      <c r="H98"/>
      <c r="I98"/>
      <c r="J98"/>
      <c r="K98"/>
      <c r="L98"/>
      <c r="M98"/>
      <c r="N98"/>
      <c r="O98"/>
      <c r="P98" s="53"/>
      <c r="Q98" s="53"/>
      <c r="R98" s="53"/>
      <c r="S98" s="53"/>
      <c r="T98" s="110"/>
      <c r="U98" s="110"/>
      <c r="V98" s="110"/>
      <c r="W98" s="110"/>
    </row>
    <row r="99" spans="2:23" x14ac:dyDescent="0.2">
      <c r="B99"/>
      <c r="C99"/>
      <c r="D99"/>
      <c r="E99"/>
      <c r="F99"/>
      <c r="G99"/>
      <c r="H99"/>
      <c r="I99"/>
      <c r="J99"/>
      <c r="K99"/>
      <c r="L99"/>
      <c r="M99"/>
      <c r="N99"/>
      <c r="O99"/>
      <c r="P99" s="53"/>
      <c r="Q99" s="53"/>
      <c r="R99" s="53"/>
      <c r="S99" s="53"/>
      <c r="T99" s="110"/>
      <c r="U99" s="110"/>
      <c r="V99" s="110"/>
      <c r="W99" s="110"/>
    </row>
    <row r="100" spans="2:23" x14ac:dyDescent="0.2">
      <c r="B100"/>
      <c r="C100"/>
      <c r="D100"/>
      <c r="E100"/>
      <c r="F100"/>
      <c r="G100"/>
      <c r="H100"/>
      <c r="I100"/>
      <c r="J100"/>
      <c r="K100"/>
      <c r="L100"/>
      <c r="M100"/>
      <c r="N100"/>
      <c r="O100"/>
      <c r="P100" s="53"/>
      <c r="Q100" s="53"/>
      <c r="R100" s="53"/>
      <c r="S100" s="53"/>
      <c r="T100" s="110"/>
      <c r="U100" s="110"/>
      <c r="V100" s="110"/>
      <c r="W100" s="110"/>
    </row>
    <row r="101" spans="2:23" x14ac:dyDescent="0.2">
      <c r="B101"/>
      <c r="C101"/>
      <c r="D101"/>
      <c r="E101"/>
      <c r="F101"/>
      <c r="G101"/>
      <c r="H101"/>
      <c r="I101"/>
      <c r="J101"/>
      <c r="K101"/>
      <c r="L101"/>
      <c r="M101"/>
      <c r="N101"/>
      <c r="O101"/>
      <c r="P101" s="53"/>
      <c r="Q101" s="53"/>
      <c r="R101" s="53"/>
      <c r="S101" s="53"/>
      <c r="T101" s="110"/>
      <c r="U101" s="110"/>
      <c r="V101" s="110"/>
      <c r="W101" s="110"/>
    </row>
    <row r="102" spans="2:23" x14ac:dyDescent="0.2">
      <c r="B102"/>
      <c r="C102"/>
      <c r="D102"/>
      <c r="E102"/>
      <c r="F102"/>
      <c r="G102"/>
      <c r="H102"/>
      <c r="I102"/>
      <c r="J102"/>
      <c r="K102"/>
      <c r="L102"/>
      <c r="M102"/>
      <c r="N102"/>
      <c r="O102"/>
      <c r="P102" s="53"/>
      <c r="Q102" s="53"/>
      <c r="R102" s="53"/>
      <c r="S102" s="53"/>
      <c r="T102" s="110"/>
      <c r="U102" s="110"/>
      <c r="V102" s="110"/>
      <c r="W102" s="110"/>
    </row>
    <row r="103" spans="2:23" x14ac:dyDescent="0.2">
      <c r="B103"/>
      <c r="C103"/>
      <c r="D103"/>
      <c r="E103"/>
      <c r="F103"/>
      <c r="G103"/>
      <c r="H103"/>
      <c r="I103"/>
      <c r="J103"/>
      <c r="K103"/>
      <c r="L103"/>
      <c r="M103"/>
      <c r="N103"/>
      <c r="O103"/>
      <c r="P103" s="53"/>
      <c r="Q103" s="53"/>
      <c r="R103" s="53"/>
      <c r="S103" s="53"/>
      <c r="T103" s="110"/>
      <c r="U103" s="110"/>
      <c r="V103" s="110"/>
      <c r="W103" s="110"/>
    </row>
    <row r="104" spans="2:23" x14ac:dyDescent="0.2">
      <c r="B104"/>
      <c r="C104"/>
      <c r="D104"/>
      <c r="E104"/>
      <c r="F104"/>
      <c r="G104"/>
      <c r="H104"/>
      <c r="I104"/>
      <c r="J104"/>
      <c r="K104"/>
      <c r="L104"/>
      <c r="M104"/>
      <c r="N104"/>
      <c r="O104"/>
      <c r="P104" s="53"/>
      <c r="Q104" s="53"/>
      <c r="R104" s="53"/>
      <c r="S104" s="53"/>
      <c r="T104" s="110"/>
      <c r="U104" s="110"/>
      <c r="V104" s="110"/>
      <c r="W104" s="110"/>
    </row>
    <row r="105" spans="2:23" x14ac:dyDescent="0.2">
      <c r="B105"/>
      <c r="C105"/>
      <c r="D105"/>
      <c r="E105"/>
      <c r="F105"/>
      <c r="G105"/>
      <c r="H105"/>
      <c r="I105"/>
      <c r="J105"/>
      <c r="K105"/>
      <c r="L105"/>
      <c r="M105"/>
      <c r="N105"/>
      <c r="O105"/>
      <c r="P105" s="53"/>
      <c r="Q105" s="53"/>
      <c r="R105" s="53"/>
      <c r="S105" s="53"/>
      <c r="T105" s="110"/>
      <c r="U105" s="110"/>
      <c r="V105" s="110"/>
      <c r="W105" s="110"/>
    </row>
    <row r="106" spans="2:23" x14ac:dyDescent="0.2">
      <c r="B106"/>
      <c r="C106"/>
      <c r="D106"/>
      <c r="E106"/>
      <c r="F106"/>
      <c r="G106"/>
      <c r="H106"/>
      <c r="I106"/>
      <c r="J106"/>
      <c r="K106"/>
      <c r="L106"/>
      <c r="M106"/>
      <c r="N106"/>
      <c r="O106"/>
      <c r="P106" s="53"/>
      <c r="Q106" s="53"/>
      <c r="R106" s="53"/>
      <c r="S106" s="53"/>
      <c r="T106" s="110"/>
      <c r="U106" s="110"/>
      <c r="V106" s="110"/>
      <c r="W106" s="110"/>
    </row>
    <row r="107" spans="2:23" x14ac:dyDescent="0.2">
      <c r="B107"/>
      <c r="C107"/>
      <c r="D107"/>
      <c r="E107"/>
      <c r="F107"/>
      <c r="G107"/>
      <c r="H107"/>
      <c r="I107"/>
      <c r="J107"/>
      <c r="K107"/>
      <c r="L107"/>
      <c r="M107"/>
      <c r="N107"/>
      <c r="O107"/>
      <c r="P107" s="53"/>
      <c r="Q107" s="53"/>
      <c r="R107" s="53"/>
      <c r="S107" s="53"/>
      <c r="T107" s="110"/>
      <c r="U107" s="110"/>
      <c r="V107" s="110"/>
      <c r="W107" s="110"/>
    </row>
    <row r="108" spans="2:23" x14ac:dyDescent="0.2">
      <c r="B108"/>
      <c r="C108"/>
      <c r="D108"/>
      <c r="E108"/>
      <c r="F108"/>
      <c r="G108"/>
      <c r="H108"/>
      <c r="I108"/>
      <c r="J108"/>
      <c r="K108"/>
      <c r="L108"/>
      <c r="M108"/>
      <c r="N108"/>
      <c r="O108"/>
      <c r="P108" s="53"/>
      <c r="Q108" s="53"/>
      <c r="R108" s="53"/>
      <c r="S108" s="53"/>
      <c r="T108" s="110"/>
      <c r="U108" s="110"/>
      <c r="V108" s="110"/>
      <c r="W108" s="110"/>
    </row>
    <row r="109" spans="2:23" x14ac:dyDescent="0.2">
      <c r="B109"/>
      <c r="C109"/>
      <c r="D109"/>
      <c r="E109"/>
      <c r="F109"/>
      <c r="G109"/>
      <c r="H109"/>
      <c r="I109"/>
      <c r="J109"/>
      <c r="K109"/>
      <c r="L109"/>
      <c r="M109"/>
      <c r="N109"/>
      <c r="O109"/>
      <c r="P109" s="53"/>
      <c r="Q109" s="53"/>
      <c r="R109" s="53"/>
      <c r="S109" s="53"/>
      <c r="T109" s="110"/>
      <c r="U109" s="110"/>
      <c r="V109" s="110"/>
      <c r="W109" s="110"/>
    </row>
    <row r="110" spans="2:23" x14ac:dyDescent="0.2">
      <c r="B110"/>
      <c r="C110"/>
      <c r="D110"/>
      <c r="E110"/>
      <c r="F110"/>
      <c r="G110"/>
      <c r="H110"/>
      <c r="I110"/>
      <c r="J110"/>
      <c r="K110"/>
      <c r="L110"/>
      <c r="M110"/>
      <c r="N110"/>
      <c r="O110"/>
      <c r="P110" s="53"/>
      <c r="Q110" s="53"/>
      <c r="R110" s="53"/>
      <c r="S110" s="53"/>
      <c r="T110" s="110"/>
      <c r="U110" s="110"/>
      <c r="V110" s="110"/>
      <c r="W110" s="110"/>
    </row>
    <row r="111" spans="2:23" x14ac:dyDescent="0.2">
      <c r="B111"/>
      <c r="C111"/>
      <c r="D111"/>
      <c r="E111"/>
      <c r="F111"/>
      <c r="G111"/>
      <c r="H111"/>
      <c r="I111"/>
      <c r="J111"/>
      <c r="K111"/>
      <c r="L111"/>
      <c r="M111"/>
      <c r="N111"/>
      <c r="O111"/>
      <c r="P111" s="53"/>
      <c r="Q111" s="53"/>
      <c r="R111" s="53"/>
      <c r="S111" s="53"/>
      <c r="T111" s="110"/>
      <c r="U111" s="110"/>
      <c r="V111" s="110"/>
      <c r="W111" s="110"/>
    </row>
    <row r="112" spans="2:23" x14ac:dyDescent="0.2">
      <c r="B112"/>
      <c r="C112"/>
      <c r="D112"/>
      <c r="E112"/>
      <c r="F112"/>
      <c r="G112"/>
      <c r="H112"/>
      <c r="I112"/>
      <c r="J112"/>
      <c r="K112"/>
      <c r="L112"/>
      <c r="M112"/>
      <c r="N112"/>
      <c r="O112"/>
      <c r="P112" s="53"/>
      <c r="Q112" s="53"/>
      <c r="R112" s="53"/>
      <c r="S112" s="53"/>
      <c r="T112" s="110"/>
      <c r="U112" s="110"/>
      <c r="V112" s="110"/>
      <c r="W112" s="110"/>
    </row>
    <row r="113" spans="2:23" x14ac:dyDescent="0.2">
      <c r="B113"/>
      <c r="C113"/>
      <c r="D113"/>
      <c r="E113"/>
      <c r="F113"/>
      <c r="G113"/>
      <c r="H113"/>
      <c r="I113"/>
      <c r="J113"/>
      <c r="K113"/>
      <c r="L113"/>
      <c r="M113"/>
      <c r="N113"/>
      <c r="O113"/>
      <c r="P113" s="53"/>
      <c r="Q113" s="53"/>
      <c r="R113" s="53"/>
      <c r="S113" s="53"/>
      <c r="T113" s="110"/>
      <c r="U113" s="110"/>
      <c r="V113" s="110"/>
      <c r="W113" s="110"/>
    </row>
    <row r="114" spans="2:23" x14ac:dyDescent="0.2">
      <c r="B114"/>
      <c r="C114"/>
      <c r="D114"/>
      <c r="E114"/>
      <c r="F114"/>
      <c r="G114"/>
      <c r="H114"/>
      <c r="I114"/>
      <c r="J114"/>
      <c r="K114"/>
      <c r="L114"/>
      <c r="M114"/>
      <c r="N114"/>
      <c r="O114"/>
      <c r="P114" s="53"/>
      <c r="Q114" s="53"/>
      <c r="R114" s="53"/>
      <c r="S114" s="53"/>
      <c r="T114" s="110"/>
      <c r="U114" s="110"/>
      <c r="V114" s="110"/>
      <c r="W114" s="110"/>
    </row>
    <row r="115" spans="2:23" x14ac:dyDescent="0.2">
      <c r="B115"/>
      <c r="C115"/>
      <c r="D115"/>
      <c r="E115"/>
      <c r="F115"/>
      <c r="G115"/>
      <c r="H115"/>
      <c r="I115"/>
      <c r="J115"/>
      <c r="K115"/>
      <c r="L115"/>
      <c r="M115"/>
      <c r="N115"/>
      <c r="O115"/>
      <c r="P115" s="53"/>
      <c r="Q115" s="53"/>
      <c r="R115" s="53"/>
      <c r="S115" s="53"/>
      <c r="T115" s="110"/>
      <c r="U115" s="110"/>
      <c r="V115" s="110"/>
      <c r="W115" s="110"/>
    </row>
    <row r="116" spans="2:23" x14ac:dyDescent="0.2">
      <c r="B116"/>
      <c r="C116"/>
      <c r="D116"/>
      <c r="E116"/>
      <c r="F116"/>
      <c r="G116"/>
      <c r="H116"/>
      <c r="I116"/>
      <c r="J116"/>
      <c r="K116"/>
      <c r="L116"/>
      <c r="M116"/>
      <c r="N116"/>
      <c r="O116"/>
      <c r="P116" s="53"/>
      <c r="Q116" s="53"/>
      <c r="R116" s="53"/>
      <c r="S116" s="53"/>
      <c r="T116" s="110"/>
      <c r="U116" s="110"/>
      <c r="V116" s="110"/>
      <c r="W116" s="110"/>
    </row>
    <row r="117" spans="2:23" x14ac:dyDescent="0.2">
      <c r="B117"/>
      <c r="C117"/>
      <c r="D117"/>
      <c r="E117"/>
      <c r="F117"/>
      <c r="G117"/>
      <c r="H117"/>
      <c r="I117"/>
      <c r="J117"/>
      <c r="K117"/>
      <c r="L117"/>
      <c r="M117"/>
      <c r="N117"/>
      <c r="O117"/>
      <c r="P117" s="53"/>
      <c r="Q117" s="53"/>
      <c r="R117" s="53"/>
      <c r="S117" s="53"/>
      <c r="T117" s="110"/>
      <c r="U117" s="110"/>
      <c r="V117" s="110"/>
      <c r="W117" s="110"/>
    </row>
    <row r="118" spans="2:23" x14ac:dyDescent="0.2">
      <c r="B118"/>
      <c r="C118"/>
      <c r="D118"/>
      <c r="E118"/>
      <c r="F118"/>
      <c r="G118"/>
      <c r="H118"/>
      <c r="I118"/>
      <c r="J118"/>
      <c r="K118"/>
      <c r="L118"/>
      <c r="M118"/>
      <c r="N118"/>
      <c r="O118"/>
      <c r="P118" s="53"/>
      <c r="Q118" s="53"/>
      <c r="R118" s="53"/>
      <c r="S118" s="53"/>
      <c r="T118" s="110"/>
      <c r="U118" s="110"/>
      <c r="V118" s="110"/>
      <c r="W118" s="110"/>
    </row>
    <row r="119" spans="2:23" x14ac:dyDescent="0.2">
      <c r="B119"/>
      <c r="C119"/>
      <c r="D119"/>
      <c r="E119"/>
      <c r="F119"/>
      <c r="G119"/>
      <c r="H119"/>
      <c r="I119"/>
      <c r="J119"/>
      <c r="K119"/>
      <c r="L119"/>
      <c r="M119"/>
      <c r="N119"/>
      <c r="O119"/>
      <c r="P119" s="53"/>
      <c r="Q119" s="53"/>
      <c r="R119" s="53"/>
      <c r="S119" s="53"/>
      <c r="T119" s="110"/>
      <c r="U119" s="110"/>
      <c r="V119" s="110"/>
      <c r="W119" s="110"/>
    </row>
    <row r="120" spans="2:23" x14ac:dyDescent="0.2">
      <c r="B120"/>
      <c r="C120"/>
      <c r="D120"/>
      <c r="E120"/>
      <c r="F120"/>
      <c r="G120"/>
      <c r="H120"/>
      <c r="I120"/>
      <c r="J120"/>
      <c r="K120"/>
      <c r="L120"/>
      <c r="M120"/>
      <c r="N120"/>
      <c r="O120"/>
      <c r="P120" s="53"/>
      <c r="Q120" s="53"/>
      <c r="R120" s="53"/>
      <c r="S120" s="53"/>
      <c r="T120" s="110"/>
      <c r="U120" s="110"/>
      <c r="V120" s="110"/>
      <c r="W120" s="110"/>
    </row>
    <row r="121" spans="2:23" x14ac:dyDescent="0.2">
      <c r="B121"/>
      <c r="C121"/>
      <c r="D121"/>
      <c r="E121"/>
      <c r="F121"/>
      <c r="G121"/>
      <c r="H121"/>
      <c r="I121"/>
      <c r="J121"/>
      <c r="K121"/>
      <c r="L121"/>
      <c r="M121"/>
      <c r="N121"/>
      <c r="O121"/>
      <c r="P121" s="53"/>
      <c r="Q121" s="53"/>
      <c r="R121" s="53"/>
      <c r="S121" s="53"/>
      <c r="T121" s="110"/>
      <c r="U121" s="110"/>
      <c r="V121" s="110"/>
      <c r="W121" s="110"/>
    </row>
    <row r="122" spans="2:23" x14ac:dyDescent="0.2">
      <c r="B122"/>
      <c r="C122"/>
      <c r="D122"/>
      <c r="E122"/>
      <c r="F122"/>
      <c r="G122"/>
      <c r="H122"/>
      <c r="I122"/>
      <c r="J122"/>
      <c r="K122"/>
      <c r="L122"/>
      <c r="M122"/>
      <c r="N122"/>
      <c r="O122"/>
      <c r="P122" s="53"/>
      <c r="Q122" s="53"/>
      <c r="R122" s="53"/>
      <c r="S122" s="53"/>
      <c r="T122" s="110"/>
      <c r="U122" s="110"/>
      <c r="V122" s="110"/>
      <c r="W122" s="110"/>
    </row>
  </sheetData>
  <phoneticPr fontId="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P122"/>
  <sheetViews>
    <sheetView workbookViewId="0">
      <pane xSplit="2" ySplit="4" topLeftCell="C5"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7" customWidth="1"/>
    <col min="2" max="2" width="72.140625" style="7" customWidth="1"/>
    <col min="3" max="10" width="12" style="100" customWidth="1"/>
    <col min="11" max="15" width="12" style="7" customWidth="1"/>
    <col min="16" max="68" width="12" style="7" bestFit="1" customWidth="1"/>
    <col min="69" max="16384" width="9.140625" style="7"/>
  </cols>
  <sheetData>
    <row r="1" spans="1:11" x14ac:dyDescent="0.2">
      <c r="A1" s="91" t="s">
        <v>19</v>
      </c>
      <c r="C1" s="42"/>
      <c r="D1" s="92"/>
      <c r="E1" s="42"/>
      <c r="F1" s="7"/>
      <c r="G1" s="42"/>
    </row>
    <row r="2" spans="1:11" x14ac:dyDescent="0.2">
      <c r="A2" s="48"/>
      <c r="C2" s="42"/>
      <c r="D2" s="42"/>
      <c r="E2" s="42"/>
      <c r="F2" s="7"/>
      <c r="G2" s="42"/>
    </row>
    <row r="3" spans="1:11" x14ac:dyDescent="0.2">
      <c r="A3" s="92" t="s">
        <v>17</v>
      </c>
      <c r="C3" s="42"/>
      <c r="D3" s="42"/>
      <c r="E3" s="42"/>
      <c r="F3" s="42"/>
      <c r="G3" s="42"/>
      <c r="H3" s="42"/>
      <c r="I3" s="42"/>
      <c r="J3" s="42"/>
    </row>
    <row r="4" spans="1:11" x14ac:dyDescent="0.2">
      <c r="B4" s="57" t="str">
        <f>B22</f>
        <v>Combined Categories</v>
      </c>
      <c r="C4" s="93" t="str">
        <f>C22</f>
        <v>Fremont</v>
      </c>
      <c r="D4" s="93" t="str">
        <f>D22</f>
        <v>Fremont_Tribal</v>
      </c>
      <c r="E4" s="93" t="str">
        <f>E22</f>
        <v>Fremont_Nontribal</v>
      </c>
      <c r="F4" s="93" t="str">
        <f>F22</f>
        <v>Total</v>
      </c>
      <c r="G4" s="7"/>
      <c r="H4" s="7"/>
      <c r="I4" s="7"/>
      <c r="J4" s="7"/>
    </row>
    <row r="5" spans="1:11" x14ac:dyDescent="0.2">
      <c r="B5" s="7" t="s">
        <v>820</v>
      </c>
      <c r="C5" s="94">
        <f t="shared" ref="C5:C16" si="0">VLOOKUP($B5,$B$22:$E$58,COLUMN(C$4)-1,FALSE)</f>
        <v>1407.8375628476228</v>
      </c>
      <c r="D5" s="94">
        <f t="shared" ref="D5:E16" si="1">VLOOKUP($B5,$B$23:$E$58,COLUMN(D$4)-1,FALSE)</f>
        <v>329.58765056148798</v>
      </c>
      <c r="E5" s="94">
        <f t="shared" si="1"/>
        <v>1078.249912286135</v>
      </c>
      <c r="F5" s="94">
        <f>C5</f>
        <v>1407.8375628476228</v>
      </c>
      <c r="G5" s="7"/>
      <c r="H5" s="59"/>
      <c r="I5" s="59"/>
      <c r="J5" s="59"/>
      <c r="K5" s="59"/>
    </row>
    <row r="6" spans="1:11" x14ac:dyDescent="0.2">
      <c r="B6" s="7" t="s">
        <v>2584</v>
      </c>
      <c r="C6" s="94">
        <f t="shared" si="0"/>
        <v>53.757309492571807</v>
      </c>
      <c r="D6" s="94">
        <f t="shared" si="1"/>
        <v>0</v>
      </c>
      <c r="E6" s="94">
        <f t="shared" si="1"/>
        <v>53.757309492571807</v>
      </c>
      <c r="F6" s="94">
        <f t="shared" ref="F6:F16" si="2">C6</f>
        <v>53.757309492571807</v>
      </c>
      <c r="G6" s="7"/>
      <c r="H6" s="59"/>
      <c r="I6" s="59"/>
      <c r="J6" s="59"/>
      <c r="K6" s="59"/>
    </row>
    <row r="7" spans="1:11" x14ac:dyDescent="0.2">
      <c r="B7" s="7" t="s">
        <v>2412</v>
      </c>
      <c r="C7" s="94">
        <f t="shared" si="0"/>
        <v>125.88460845825151</v>
      </c>
      <c r="D7" s="94">
        <f t="shared" si="1"/>
        <v>29.965956627460322</v>
      </c>
      <c r="E7" s="94">
        <f t="shared" si="1"/>
        <v>95.918651830791205</v>
      </c>
      <c r="F7" s="94">
        <f t="shared" si="2"/>
        <v>125.88460845825151</v>
      </c>
      <c r="G7" s="7"/>
      <c r="H7" s="59"/>
      <c r="I7" s="59"/>
      <c r="J7" s="59"/>
      <c r="K7" s="59"/>
    </row>
    <row r="8" spans="1:11" x14ac:dyDescent="0.2">
      <c r="B8" s="7" t="s">
        <v>2588</v>
      </c>
      <c r="C8" s="94">
        <f t="shared" si="0"/>
        <v>0</v>
      </c>
      <c r="D8" s="94">
        <f t="shared" si="1"/>
        <v>0</v>
      </c>
      <c r="E8" s="94">
        <f t="shared" si="1"/>
        <v>0</v>
      </c>
      <c r="F8" s="94">
        <f t="shared" si="2"/>
        <v>0</v>
      </c>
      <c r="G8" s="7"/>
      <c r="H8" s="59"/>
      <c r="I8" s="59"/>
      <c r="J8" s="59"/>
      <c r="K8" s="59"/>
    </row>
    <row r="9" spans="1:11" x14ac:dyDescent="0.2">
      <c r="B9" s="7" t="s">
        <v>2587</v>
      </c>
      <c r="C9" s="94">
        <f t="shared" si="0"/>
        <v>0</v>
      </c>
      <c r="D9" s="94">
        <f t="shared" si="1"/>
        <v>0</v>
      </c>
      <c r="E9" s="94">
        <f t="shared" si="1"/>
        <v>0</v>
      </c>
      <c r="F9" s="94">
        <f t="shared" si="2"/>
        <v>0</v>
      </c>
      <c r="G9" s="7"/>
      <c r="H9" s="59"/>
      <c r="I9" s="59"/>
      <c r="J9" s="59"/>
      <c r="K9" s="59"/>
    </row>
    <row r="10" spans="1:11" x14ac:dyDescent="0.2">
      <c r="B10" s="7" t="s">
        <v>2411</v>
      </c>
      <c r="C10" s="94">
        <f t="shared" si="0"/>
        <v>0</v>
      </c>
      <c r="D10" s="94">
        <f t="shared" si="1"/>
        <v>0</v>
      </c>
      <c r="E10" s="94">
        <f t="shared" si="1"/>
        <v>0</v>
      </c>
      <c r="F10" s="94">
        <f t="shared" si="2"/>
        <v>0</v>
      </c>
      <c r="G10" s="7"/>
      <c r="H10" s="59"/>
      <c r="I10" s="59"/>
      <c r="J10" s="59"/>
      <c r="K10" s="59"/>
    </row>
    <row r="11" spans="1:11" x14ac:dyDescent="0.2">
      <c r="B11" s="7" t="s">
        <v>799</v>
      </c>
      <c r="C11" s="94">
        <f t="shared" si="0"/>
        <v>62.375752718914484</v>
      </c>
      <c r="D11" s="94">
        <f t="shared" si="1"/>
        <v>18.546570102888179</v>
      </c>
      <c r="E11" s="94">
        <f t="shared" si="1"/>
        <v>43.829182616026301</v>
      </c>
      <c r="F11" s="94">
        <f t="shared" si="2"/>
        <v>62.375752718914484</v>
      </c>
      <c r="G11" s="7"/>
      <c r="H11" s="59"/>
      <c r="I11" s="59"/>
      <c r="J11" s="59"/>
      <c r="K11" s="59"/>
    </row>
    <row r="12" spans="1:11" x14ac:dyDescent="0.2">
      <c r="B12" s="7" t="s">
        <v>1891</v>
      </c>
      <c r="C12" s="94">
        <f t="shared" si="0"/>
        <v>0</v>
      </c>
      <c r="D12" s="94">
        <f t="shared" si="1"/>
        <v>0</v>
      </c>
      <c r="E12" s="94">
        <f t="shared" si="1"/>
        <v>0</v>
      </c>
      <c r="F12" s="94">
        <f t="shared" si="2"/>
        <v>0</v>
      </c>
      <c r="G12" s="7"/>
      <c r="H12" s="59"/>
      <c r="I12" s="59"/>
      <c r="J12" s="59"/>
      <c r="K12" s="59"/>
    </row>
    <row r="13" spans="1:11" x14ac:dyDescent="0.2">
      <c r="B13" s="7" t="s">
        <v>2582</v>
      </c>
      <c r="C13" s="94">
        <f t="shared" si="0"/>
        <v>44.030270052402223</v>
      </c>
      <c r="D13" s="94">
        <f t="shared" si="1"/>
        <v>28.46333591554524</v>
      </c>
      <c r="E13" s="94">
        <f t="shared" si="1"/>
        <v>15.566934136856986</v>
      </c>
      <c r="F13" s="94">
        <f t="shared" si="2"/>
        <v>44.030270052402223</v>
      </c>
      <c r="G13" s="7"/>
      <c r="H13" s="59"/>
      <c r="I13" s="59"/>
      <c r="J13" s="59"/>
      <c r="K13" s="59"/>
    </row>
    <row r="14" spans="1:11" x14ac:dyDescent="0.2">
      <c r="B14" s="7" t="s">
        <v>1882</v>
      </c>
      <c r="C14" s="94">
        <f t="shared" si="0"/>
        <v>3.919</v>
      </c>
      <c r="D14" s="94">
        <f t="shared" si="1"/>
        <v>0</v>
      </c>
      <c r="E14" s="94">
        <f t="shared" si="1"/>
        <v>3.919</v>
      </c>
      <c r="F14" s="94">
        <f t="shared" si="2"/>
        <v>3.919</v>
      </c>
      <c r="G14" s="7"/>
      <c r="H14" s="59"/>
      <c r="I14" s="59"/>
      <c r="J14" s="59"/>
      <c r="K14" s="59"/>
    </row>
    <row r="15" spans="1:11" x14ac:dyDescent="0.2">
      <c r="B15" s="7" t="s">
        <v>1884</v>
      </c>
      <c r="C15" s="94">
        <f t="shared" si="0"/>
        <v>0</v>
      </c>
      <c r="D15" s="94">
        <f t="shared" si="1"/>
        <v>0</v>
      </c>
      <c r="E15" s="94">
        <f t="shared" si="1"/>
        <v>0</v>
      </c>
      <c r="F15" s="94">
        <f t="shared" si="2"/>
        <v>0</v>
      </c>
      <c r="G15" s="7"/>
      <c r="H15" s="59"/>
      <c r="I15" s="59"/>
      <c r="J15" s="59"/>
      <c r="K15" s="59"/>
    </row>
    <row r="16" spans="1:11" x14ac:dyDescent="0.2">
      <c r="B16" s="7" t="s">
        <v>1874</v>
      </c>
      <c r="C16" s="94">
        <f t="shared" si="0"/>
        <v>8.4196922386524182</v>
      </c>
      <c r="D16" s="94">
        <f t="shared" si="1"/>
        <v>1.0561145636775731</v>
      </c>
      <c r="E16" s="94">
        <f t="shared" si="1"/>
        <v>7.3635776749748461</v>
      </c>
      <c r="F16" s="94">
        <f t="shared" si="2"/>
        <v>8.4196922386524182</v>
      </c>
      <c r="G16" s="7"/>
      <c r="H16" s="59"/>
      <c r="I16" s="59"/>
      <c r="J16" s="59"/>
      <c r="K16" s="59"/>
    </row>
    <row r="17" spans="1:11" x14ac:dyDescent="0.2">
      <c r="B17" s="95" t="s">
        <v>787</v>
      </c>
      <c r="C17" s="96">
        <f>SUMIF($A$23:$A$51,"N",C$23:C$51)</f>
        <v>179.93977282985242</v>
      </c>
      <c r="D17" s="96">
        <f>SUMIF($A$23:$A$51,"N",D$23:D$51)</f>
        <v>3.0756248441143814</v>
      </c>
      <c r="E17" s="96">
        <f>SUMIF($A$23:$A$51,"N",E$23:E$51)</f>
        <v>176.86414798573804</v>
      </c>
      <c r="F17" s="94">
        <f>C17</f>
        <v>179.93977282985242</v>
      </c>
      <c r="G17" s="7"/>
      <c r="H17" s="59"/>
      <c r="I17" s="59"/>
      <c r="J17" s="59"/>
      <c r="K17" s="59"/>
    </row>
    <row r="18" spans="1:11" x14ac:dyDescent="0.2">
      <c r="A18" s="97"/>
      <c r="B18" s="98" t="s">
        <v>16</v>
      </c>
      <c r="C18" s="94">
        <f>SUM(C5:C17)</f>
        <v>1886.163968638268</v>
      </c>
      <c r="D18" s="94">
        <f>SUM(D5:D17)</f>
        <v>410.69525261517367</v>
      </c>
      <c r="E18" s="94">
        <f>SUM(E5:E17)</f>
        <v>1475.4687160230944</v>
      </c>
      <c r="F18" s="94">
        <f>C18</f>
        <v>1886.163968638268</v>
      </c>
      <c r="G18" s="7"/>
      <c r="H18" s="59"/>
      <c r="I18" s="59"/>
      <c r="J18" s="59"/>
      <c r="K18" s="59"/>
    </row>
    <row r="19" spans="1:11" x14ac:dyDescent="0.2">
      <c r="C19" s="226"/>
      <c r="E19" s="154"/>
      <c r="F19" s="7"/>
      <c r="G19" s="7"/>
      <c r="H19" s="7"/>
      <c r="I19" s="7"/>
      <c r="J19" s="7"/>
    </row>
    <row r="20" spans="1:11" x14ac:dyDescent="0.2">
      <c r="C20" s="99"/>
      <c r="D20" s="99"/>
      <c r="E20" s="99"/>
      <c r="F20" s="99"/>
      <c r="G20" s="99"/>
      <c r="H20" s="7"/>
      <c r="I20" s="7"/>
      <c r="J20" s="7"/>
    </row>
    <row r="21" spans="1:11" x14ac:dyDescent="0.2">
      <c r="A21" s="92" t="s">
        <v>18</v>
      </c>
      <c r="G21" s="7"/>
      <c r="H21" s="7"/>
      <c r="I21" s="7"/>
      <c r="J21" s="7"/>
    </row>
    <row r="22" spans="1:11" ht="13.5" customHeight="1" x14ac:dyDescent="0.2">
      <c r="A22" s="57"/>
      <c r="B22" s="57" t="str">
        <f t="shared" ref="B22:B51" si="3">B66</f>
        <v>Combined Categories</v>
      </c>
      <c r="C22" s="93" t="str">
        <f>PROPER(VLOOKUP(C66,fips_xref!$A$5:$B$17,2,FALSE))</f>
        <v>Fremont</v>
      </c>
      <c r="D22" s="93" t="str">
        <f>PROPER(VLOOKUP(D66,fips_xref!$A$5:$B$17,2,FALSE))</f>
        <v>Fremont_Tribal</v>
      </c>
      <c r="E22" s="93" t="str">
        <f>PROPER(VLOOKUP(E66,fips_xref!$A$5:$B$17,2,FALSE))</f>
        <v>Fremont_Nontribal</v>
      </c>
      <c r="F22" s="93" t="s">
        <v>1887</v>
      </c>
      <c r="G22" s="7"/>
      <c r="H22" s="7"/>
      <c r="I22" s="7"/>
      <c r="J22" s="7"/>
    </row>
    <row r="23" spans="1:11" x14ac:dyDescent="0.2">
      <c r="A23" s="7" t="str">
        <f>VLOOKUP(B23,by_src_allpol!$J$23:$K$57,2,FALSE)</f>
        <v>N</v>
      </c>
      <c r="B23" s="7" t="str">
        <f t="shared" si="3"/>
        <v>Amine Units</v>
      </c>
      <c r="C23" s="101">
        <f>C67</f>
        <v>0</v>
      </c>
      <c r="D23" s="101">
        <f t="shared" ref="C23:E32" si="4">D67</f>
        <v>0</v>
      </c>
      <c r="E23" s="101">
        <f t="shared" si="4"/>
        <v>0</v>
      </c>
      <c r="F23" s="101">
        <f>C23</f>
        <v>0</v>
      </c>
      <c r="G23" s="7"/>
      <c r="H23" s="7"/>
      <c r="I23" s="7"/>
      <c r="J23" s="7"/>
    </row>
    <row r="24" spans="1:11" x14ac:dyDescent="0.2">
      <c r="A24" s="7" t="str">
        <f>VLOOKUP(B24,by_src_allpol!$J$23:$K$57,2,FALSE)</f>
        <v>Y</v>
      </c>
      <c r="B24" s="7" t="str">
        <f t="shared" si="3"/>
        <v>Artificial Lift</v>
      </c>
      <c r="C24" s="101">
        <f t="shared" si="4"/>
        <v>44.030270052402223</v>
      </c>
      <c r="D24" s="101">
        <f t="shared" si="4"/>
        <v>28.46333591554524</v>
      </c>
      <c r="E24" s="101">
        <f t="shared" si="4"/>
        <v>15.566934136856986</v>
      </c>
      <c r="F24" s="101">
        <f t="shared" ref="F24:F51" si="5">C24</f>
        <v>44.030270052402223</v>
      </c>
      <c r="G24" s="7"/>
      <c r="H24" s="7"/>
      <c r="I24" s="7"/>
      <c r="J24" s="7"/>
    </row>
    <row r="25" spans="1:11" x14ac:dyDescent="0.2">
      <c r="A25" s="7" t="str">
        <f>VLOOKUP(B25,by_src_allpol!$J$23:$K$57,2,FALSE)</f>
        <v>N</v>
      </c>
      <c r="B25" s="7" t="str">
        <f t="shared" si="3"/>
        <v>Blowdown Flaring</v>
      </c>
      <c r="C25" s="101">
        <f t="shared" si="4"/>
        <v>66.353340632984853</v>
      </c>
      <c r="D25" s="101">
        <f t="shared" si="4"/>
        <v>2.4321724595060132</v>
      </c>
      <c r="E25" s="101">
        <f t="shared" si="4"/>
        <v>63.92116817347884</v>
      </c>
      <c r="F25" s="101">
        <f t="shared" si="5"/>
        <v>66.353340632984853</v>
      </c>
      <c r="G25" s="7"/>
      <c r="H25" s="7"/>
      <c r="I25" s="7"/>
      <c r="J25" s="7"/>
    </row>
    <row r="26" spans="1:11" x14ac:dyDescent="0.2">
      <c r="A26" s="7" t="str">
        <f>VLOOKUP(B26,by_src_allpol!$J$23:$K$57,2,FALSE)</f>
        <v>Y</v>
      </c>
      <c r="B26" s="7" t="str">
        <f t="shared" si="3"/>
        <v>Compressor engines</v>
      </c>
      <c r="C26" s="101">
        <f t="shared" si="4"/>
        <v>1407.8375628476228</v>
      </c>
      <c r="D26" s="101">
        <f t="shared" si="4"/>
        <v>329.58765056148798</v>
      </c>
      <c r="E26" s="101">
        <f t="shared" si="4"/>
        <v>1078.249912286135</v>
      </c>
      <c r="F26" s="101">
        <f t="shared" si="5"/>
        <v>1407.8375628476228</v>
      </c>
      <c r="G26" s="7"/>
      <c r="H26" s="7"/>
      <c r="I26" s="7"/>
      <c r="J26" s="7"/>
    </row>
    <row r="27" spans="1:11" x14ac:dyDescent="0.2">
      <c r="A27" s="7" t="str">
        <f>VLOOKUP(B27,by_src_allpol!$J$23:$K$57,2,FALSE)</f>
        <v>Y</v>
      </c>
      <c r="B27" s="7" t="str">
        <f t="shared" si="3"/>
        <v xml:space="preserve">Condensate tank </v>
      </c>
      <c r="C27" s="101">
        <f t="shared" si="4"/>
        <v>3.919</v>
      </c>
      <c r="D27" s="101">
        <f>D71</f>
        <v>0</v>
      </c>
      <c r="E27" s="101">
        <f t="shared" si="4"/>
        <v>3.919</v>
      </c>
      <c r="F27" s="101">
        <f>C27</f>
        <v>3.919</v>
      </c>
      <c r="G27" s="7"/>
      <c r="H27" s="7"/>
      <c r="I27" s="7"/>
      <c r="J27" s="7"/>
    </row>
    <row r="28" spans="1:11" x14ac:dyDescent="0.2">
      <c r="A28" s="7" t="str">
        <f>VLOOKUP(B28,by_src_allpol!$J$23:$K$57,2,FALSE)</f>
        <v>N</v>
      </c>
      <c r="B28" s="7" t="str">
        <f t="shared" si="3"/>
        <v>Condensate tank flaring</v>
      </c>
      <c r="C28" s="101">
        <f t="shared" si="4"/>
        <v>0.25463801895383309</v>
      </c>
      <c r="D28" s="101">
        <f t="shared" si="4"/>
        <v>6.1195273521969856E-3</v>
      </c>
      <c r="E28" s="101">
        <f t="shared" si="4"/>
        <v>0.24851849160163611</v>
      </c>
      <c r="F28" s="101">
        <f t="shared" si="5"/>
        <v>0.25463801895383309</v>
      </c>
      <c r="G28" s="7"/>
      <c r="H28" s="7"/>
      <c r="I28" s="7"/>
      <c r="J28" s="7"/>
    </row>
    <row r="29" spans="1:11" x14ac:dyDescent="0.2">
      <c r="A29" s="7" t="str">
        <f>VLOOKUP(B29,by_src_allpol!$J$23:$K$57,2,FALSE)</f>
        <v>Y</v>
      </c>
      <c r="B29" s="7" t="str">
        <f t="shared" si="3"/>
        <v>Dehydrator</v>
      </c>
      <c r="C29" s="101">
        <f t="shared" si="4"/>
        <v>8.4196922386524182</v>
      </c>
      <c r="D29" s="101">
        <f t="shared" si="4"/>
        <v>1.0561145636775731</v>
      </c>
      <c r="E29" s="101">
        <f t="shared" si="4"/>
        <v>7.3635776749748461</v>
      </c>
      <c r="F29" s="101">
        <f t="shared" si="5"/>
        <v>8.4196922386524182</v>
      </c>
      <c r="G29" s="7"/>
      <c r="H29" s="7"/>
      <c r="I29" s="7"/>
      <c r="J29" s="7"/>
    </row>
    <row r="30" spans="1:11" x14ac:dyDescent="0.2">
      <c r="A30" s="7" t="str">
        <f>VLOOKUP(B30,by_src_allpol!$J$23:$K$57,2,FALSE)</f>
        <v>Y</v>
      </c>
      <c r="B30" s="7" t="str">
        <f t="shared" si="3"/>
        <v>Drill rigs</v>
      </c>
      <c r="C30" s="101">
        <f t="shared" si="4"/>
        <v>53.757309492571807</v>
      </c>
      <c r="D30" s="101">
        <f t="shared" si="4"/>
        <v>0</v>
      </c>
      <c r="E30" s="101">
        <f t="shared" si="4"/>
        <v>53.757309492571807</v>
      </c>
      <c r="F30" s="101">
        <f t="shared" si="5"/>
        <v>53.757309492571807</v>
      </c>
      <c r="G30" s="7"/>
      <c r="H30" s="7"/>
      <c r="I30" s="7"/>
      <c r="J30" s="7"/>
    </row>
    <row r="31" spans="1:11" x14ac:dyDescent="0.2">
      <c r="A31" s="7" t="str">
        <f>VLOOKUP(B31,by_src_allpol!$J$23:$K$57,2,FALSE)</f>
        <v>Y</v>
      </c>
      <c r="B31" s="7" t="str">
        <f t="shared" si="3"/>
        <v>Fugitives</v>
      </c>
      <c r="C31" s="101">
        <f t="shared" si="4"/>
        <v>0</v>
      </c>
      <c r="D31" s="101">
        <f t="shared" si="4"/>
        <v>0</v>
      </c>
      <c r="E31" s="101">
        <f t="shared" si="4"/>
        <v>0</v>
      </c>
      <c r="F31" s="101">
        <f t="shared" si="5"/>
        <v>0</v>
      </c>
      <c r="G31" s="7"/>
      <c r="H31" s="7"/>
      <c r="I31" s="7"/>
      <c r="J31" s="7"/>
    </row>
    <row r="32" spans="1:11" x14ac:dyDescent="0.2">
      <c r="A32" s="7" t="str">
        <f>VLOOKUP(B32,by_src_allpol!$J$23:$K$57,2,FALSE)</f>
        <v>N</v>
      </c>
      <c r="B32" s="7" t="str">
        <f t="shared" si="3"/>
        <v>Gas Plant Truck Loading</v>
      </c>
      <c r="C32" s="101">
        <f t="shared" si="4"/>
        <v>0</v>
      </c>
      <c r="D32" s="101">
        <f t="shared" si="4"/>
        <v>0</v>
      </c>
      <c r="E32" s="101">
        <f t="shared" si="4"/>
        <v>0</v>
      </c>
      <c r="F32" s="101">
        <f t="shared" si="5"/>
        <v>0</v>
      </c>
      <c r="G32" s="7"/>
      <c r="H32" s="7"/>
      <c r="I32" s="7"/>
      <c r="J32" s="7"/>
    </row>
    <row r="33" spans="1:10" x14ac:dyDescent="0.2">
      <c r="A33" s="7" t="str">
        <f>VLOOKUP(B33,by_src_allpol!$J$23:$K$57,2,FALSE)</f>
        <v>N</v>
      </c>
      <c r="B33" s="7" t="str">
        <f t="shared" si="3"/>
        <v>Gas Well Truck Loading</v>
      </c>
      <c r="C33" s="101">
        <f t="shared" ref="C33:E42" si="6">C77</f>
        <v>0</v>
      </c>
      <c r="D33" s="101">
        <f t="shared" si="6"/>
        <v>0</v>
      </c>
      <c r="E33" s="101">
        <f t="shared" si="6"/>
        <v>0</v>
      </c>
      <c r="F33" s="101">
        <f t="shared" si="5"/>
        <v>0</v>
      </c>
      <c r="G33" s="7"/>
      <c r="H33" s="7"/>
      <c r="I33" s="7"/>
      <c r="J33" s="7"/>
    </row>
    <row r="34" spans="1:10" x14ac:dyDescent="0.2">
      <c r="A34" s="7" t="str">
        <f>VLOOKUP(B34,by_src_allpol!$J$23:$K$57,2,FALSE)</f>
        <v>Y</v>
      </c>
      <c r="B34" s="7" t="str">
        <f t="shared" si="3"/>
        <v>Heaters</v>
      </c>
      <c r="C34" s="101">
        <f t="shared" si="6"/>
        <v>125.88460845825151</v>
      </c>
      <c r="D34" s="101">
        <f t="shared" si="6"/>
        <v>29.965956627460322</v>
      </c>
      <c r="E34" s="101">
        <f t="shared" si="6"/>
        <v>95.918651830791205</v>
      </c>
      <c r="F34" s="101">
        <f t="shared" si="5"/>
        <v>125.88460845825151</v>
      </c>
      <c r="G34" s="7"/>
      <c r="H34" s="7"/>
      <c r="I34" s="7"/>
      <c r="J34" s="7"/>
    </row>
    <row r="35" spans="1:10" x14ac:dyDescent="0.2">
      <c r="A35" s="7" t="str">
        <f>VLOOKUP(B35,by_src_allpol!$J$23:$K$57,2,FALSE)</f>
        <v>N</v>
      </c>
      <c r="B35" s="7" t="str">
        <f t="shared" si="3"/>
        <v>Initial completion Flaring</v>
      </c>
      <c r="C35" s="101">
        <f t="shared" si="6"/>
        <v>1.4695269281450407</v>
      </c>
      <c r="D35" s="101">
        <f t="shared" si="6"/>
        <v>0</v>
      </c>
      <c r="E35" s="101">
        <f t="shared" si="6"/>
        <v>1.4695269281450407</v>
      </c>
      <c r="F35" s="101">
        <f t="shared" si="5"/>
        <v>1.4695269281450407</v>
      </c>
      <c r="G35" s="7"/>
      <c r="H35" s="7"/>
      <c r="I35" s="7"/>
      <c r="J35" s="7"/>
    </row>
    <row r="36" spans="1:10" x14ac:dyDescent="0.2">
      <c r="A36" s="7" t="str">
        <f>VLOOKUP(B36,by_src_allpol!$J$23:$K$57,2,FALSE)</f>
        <v>N</v>
      </c>
      <c r="B36" s="7" t="str">
        <f t="shared" si="3"/>
        <v>Miscellaneous engines</v>
      </c>
      <c r="C36" s="101">
        <f t="shared" si="6"/>
        <v>2.9267635822992702E-2</v>
      </c>
      <c r="D36" s="101">
        <f t="shared" si="6"/>
        <v>8.7023280020849438E-3</v>
      </c>
      <c r="E36" s="101">
        <f t="shared" si="6"/>
        <v>2.056530782090776E-2</v>
      </c>
      <c r="F36" s="101">
        <f t="shared" si="5"/>
        <v>2.9267635822992702E-2</v>
      </c>
      <c r="G36" s="7"/>
      <c r="H36" s="7"/>
      <c r="I36" s="7"/>
      <c r="J36" s="7"/>
    </row>
    <row r="37" spans="1:10" x14ac:dyDescent="0.2">
      <c r="A37" s="7" t="str">
        <f>VLOOKUP(B37,by_src_allpol!$J$23:$K$57,2,FALSE)</f>
        <v>N</v>
      </c>
      <c r="B37" s="7" t="str">
        <f t="shared" si="3"/>
        <v>Natural Gas Processing Facilities, Gas Sweeting: Amine Process</v>
      </c>
      <c r="C37" s="101">
        <f t="shared" si="6"/>
        <v>2.4899999999999998</v>
      </c>
      <c r="D37" s="101">
        <f t="shared" si="6"/>
        <v>0</v>
      </c>
      <c r="E37" s="101">
        <f t="shared" si="6"/>
        <v>2.4899999999999998</v>
      </c>
      <c r="F37" s="101">
        <f t="shared" si="5"/>
        <v>2.4899999999999998</v>
      </c>
      <c r="G37" s="7"/>
      <c r="H37" s="7"/>
      <c r="I37" s="7"/>
      <c r="J37" s="7"/>
    </row>
    <row r="38" spans="1:10" x14ac:dyDescent="0.2">
      <c r="A38" s="7" t="str">
        <f>VLOOKUP(B38,by_src_allpol!$J$23:$K$57,2,FALSE)</f>
        <v>N</v>
      </c>
      <c r="B38" s="7" t="str">
        <f t="shared" si="3"/>
        <v>Natural Gas Production, Flares</v>
      </c>
      <c r="C38" s="101">
        <f t="shared" si="6"/>
        <v>3.3429996139457008</v>
      </c>
      <c r="D38" s="101">
        <f t="shared" si="6"/>
        <v>0.62863052925408591</v>
      </c>
      <c r="E38" s="101">
        <f t="shared" si="6"/>
        <v>2.7143690846916146</v>
      </c>
      <c r="F38" s="101">
        <f t="shared" si="5"/>
        <v>3.3429996139457008</v>
      </c>
      <c r="G38" s="7"/>
      <c r="H38" s="7"/>
      <c r="I38" s="7"/>
      <c r="J38" s="7"/>
    </row>
    <row r="39" spans="1:10" x14ac:dyDescent="0.2">
      <c r="A39" s="7" t="str">
        <f>VLOOKUP(B39,by_src_allpol!$J$23:$K$57,2,FALSE)</f>
        <v>N</v>
      </c>
      <c r="B39" s="7" t="str">
        <f t="shared" si="3"/>
        <v>Natural Gas Production, Flares Combusting Gases &gt;1000 BTU/scf</v>
      </c>
      <c r="C39" s="101">
        <f t="shared" si="6"/>
        <v>0.8</v>
      </c>
      <c r="D39" s="101">
        <f t="shared" si="6"/>
        <v>0</v>
      </c>
      <c r="E39" s="101">
        <f t="shared" si="6"/>
        <v>0.8</v>
      </c>
      <c r="F39" s="101">
        <f t="shared" si="5"/>
        <v>0.8</v>
      </c>
      <c r="G39" s="7"/>
      <c r="H39" s="7"/>
      <c r="I39" s="7"/>
      <c r="J39" s="7"/>
    </row>
    <row r="40" spans="1:10" x14ac:dyDescent="0.2">
      <c r="A40" s="7" t="str">
        <f>VLOOKUP(B40,by_src_allpol!$J$23:$K$57,2,FALSE)</f>
        <v>N</v>
      </c>
      <c r="B40" s="7" t="str">
        <f t="shared" si="3"/>
        <v>Natural Gas Production, Incinerators Burning Waste Gas or Augmented Waste Gas</v>
      </c>
      <c r="C40" s="101">
        <f t="shared" si="6"/>
        <v>102.9</v>
      </c>
      <c r="D40" s="101">
        <f t="shared" si="6"/>
        <v>0</v>
      </c>
      <c r="E40" s="101">
        <f t="shared" si="6"/>
        <v>102.9</v>
      </c>
      <c r="F40" s="101">
        <f t="shared" si="5"/>
        <v>102.9</v>
      </c>
      <c r="G40" s="7"/>
      <c r="H40" s="7"/>
      <c r="I40" s="7"/>
      <c r="J40" s="7"/>
    </row>
    <row r="41" spans="1:10" x14ac:dyDescent="0.2">
      <c r="A41" s="7" t="str">
        <f>VLOOKUP(B41,by_src_allpol!$J$23:$K$57,2,FALSE)</f>
        <v>N</v>
      </c>
      <c r="B41" s="7" t="str">
        <f t="shared" si="3"/>
        <v>Natural Gas Production, Other Not Classified</v>
      </c>
      <c r="C41" s="101">
        <f t="shared" si="6"/>
        <v>2.2999999999999998</v>
      </c>
      <c r="D41" s="101">
        <f t="shared" si="6"/>
        <v>0</v>
      </c>
      <c r="E41" s="101">
        <f t="shared" si="6"/>
        <v>2.2999999999999998</v>
      </c>
      <c r="F41" s="101">
        <f t="shared" si="5"/>
        <v>2.2999999999999998</v>
      </c>
      <c r="G41" s="7"/>
      <c r="H41" s="7"/>
      <c r="I41" s="7"/>
      <c r="J41" s="7"/>
    </row>
    <row r="42" spans="1:10" x14ac:dyDescent="0.2">
      <c r="A42" s="7" t="str">
        <f>VLOOKUP(B42,by_src_allpol!$J$23:$K$57,2,FALSE)</f>
        <v>Y</v>
      </c>
      <c r="B42" s="7" t="str">
        <f t="shared" si="3"/>
        <v>Oil Tank</v>
      </c>
      <c r="C42" s="101">
        <f t="shared" si="6"/>
        <v>0</v>
      </c>
      <c r="D42" s="101">
        <f t="shared" si="6"/>
        <v>0</v>
      </c>
      <c r="E42" s="101">
        <f t="shared" si="6"/>
        <v>0</v>
      </c>
      <c r="F42" s="101">
        <f t="shared" si="5"/>
        <v>0</v>
      </c>
      <c r="G42" s="7"/>
      <c r="H42" s="7"/>
      <c r="I42" s="7"/>
      <c r="J42" s="7"/>
    </row>
    <row r="43" spans="1:10" x14ac:dyDescent="0.2">
      <c r="A43" s="7" t="str">
        <f>VLOOKUP(B43,by_src_allpol!$J$23:$K$57,2,FALSE)</f>
        <v>N</v>
      </c>
      <c r="B43" s="7" t="str">
        <f t="shared" si="3"/>
        <v>Oil Well Truck Loading</v>
      </c>
      <c r="C43" s="101">
        <f t="shared" ref="C43:E50" si="7">C87</f>
        <v>0</v>
      </c>
      <c r="D43" s="101">
        <f t="shared" si="7"/>
        <v>0</v>
      </c>
      <c r="E43" s="101">
        <f t="shared" si="7"/>
        <v>0</v>
      </c>
      <c r="F43" s="101">
        <f t="shared" si="5"/>
        <v>0</v>
      </c>
      <c r="G43" s="7"/>
      <c r="H43" s="7"/>
      <c r="I43" s="7"/>
      <c r="J43" s="7"/>
    </row>
    <row r="44" spans="1:10" x14ac:dyDescent="0.2">
      <c r="A44" s="7" t="str">
        <f>VLOOKUP(B44,by_src_allpol!$J$23:$K$57,2,FALSE)</f>
        <v>Y</v>
      </c>
      <c r="B44" s="7" t="str">
        <f t="shared" si="3"/>
        <v>Pneumatic devices</v>
      </c>
      <c r="C44" s="101">
        <f t="shared" si="7"/>
        <v>0</v>
      </c>
      <c r="D44" s="101">
        <f t="shared" si="7"/>
        <v>0</v>
      </c>
      <c r="E44" s="101">
        <f t="shared" si="7"/>
        <v>0</v>
      </c>
      <c r="F44" s="101">
        <f t="shared" si="5"/>
        <v>0</v>
      </c>
      <c r="G44" s="7"/>
      <c r="H44" s="7"/>
      <c r="I44" s="7"/>
      <c r="J44" s="7"/>
    </row>
    <row r="45" spans="1:10" x14ac:dyDescent="0.2">
      <c r="A45" s="7" t="str">
        <f>VLOOKUP(B45,by_src_allpol!$J$23:$K$57,2,FALSE)</f>
        <v>Y</v>
      </c>
      <c r="B45" s="7" t="str">
        <f t="shared" si="3"/>
        <v>Pneumatic pumps</v>
      </c>
      <c r="C45" s="101">
        <f t="shared" si="7"/>
        <v>0</v>
      </c>
      <c r="D45" s="101">
        <f t="shared" si="7"/>
        <v>0</v>
      </c>
      <c r="E45" s="101">
        <f t="shared" si="7"/>
        <v>0</v>
      </c>
      <c r="F45" s="101">
        <f t="shared" si="5"/>
        <v>0</v>
      </c>
      <c r="G45" s="7"/>
      <c r="H45" s="7"/>
      <c r="I45" s="7"/>
      <c r="J45" s="7"/>
    </row>
    <row r="46" spans="1:10" x14ac:dyDescent="0.2">
      <c r="A46" s="7" t="str">
        <f>VLOOKUP(B46,by_src_allpol!$J$23:$K$57,2,FALSE)</f>
        <v>Y</v>
      </c>
      <c r="B46" s="7" t="str">
        <f t="shared" si="3"/>
        <v>Venting - blowdowns</v>
      </c>
      <c r="C46" s="101">
        <f t="shared" si="7"/>
        <v>0</v>
      </c>
      <c r="D46" s="101">
        <f t="shared" si="7"/>
        <v>0</v>
      </c>
      <c r="E46" s="101">
        <f t="shared" si="7"/>
        <v>0</v>
      </c>
      <c r="F46" s="101">
        <f t="shared" si="5"/>
        <v>0</v>
      </c>
      <c r="G46" s="7"/>
      <c r="H46" s="7"/>
      <c r="I46" s="7"/>
      <c r="J46" s="7"/>
    </row>
    <row r="47" spans="1:10" x14ac:dyDescent="0.2">
      <c r="A47" s="7" t="str">
        <f>VLOOKUP(B47,by_src_allpol!$J$23:$K$57,2,FALSE)</f>
        <v>N</v>
      </c>
      <c r="B47" s="7" t="str">
        <f t="shared" si="3"/>
        <v>Venting - Compressor Shutdown</v>
      </c>
      <c r="C47" s="101">
        <f t="shared" si="7"/>
        <v>0</v>
      </c>
      <c r="D47" s="101">
        <f t="shared" si="7"/>
        <v>0</v>
      </c>
      <c r="E47" s="101">
        <f t="shared" si="7"/>
        <v>0</v>
      </c>
      <c r="F47" s="101">
        <f t="shared" si="5"/>
        <v>0</v>
      </c>
      <c r="G47" s="7"/>
      <c r="H47" s="7"/>
      <c r="I47" s="7"/>
      <c r="J47" s="7"/>
    </row>
    <row r="48" spans="1:10" x14ac:dyDescent="0.2">
      <c r="A48" s="7" t="str">
        <f>VLOOKUP(B48,by_src_allpol!$J$23:$K$57,2,FALSE)</f>
        <v>N</v>
      </c>
      <c r="B48" s="7" t="str">
        <f t="shared" si="3"/>
        <v xml:space="preserve">Venting - Compressor Startup </v>
      </c>
      <c r="C48" s="101">
        <f t="shared" si="7"/>
        <v>0</v>
      </c>
      <c r="D48" s="101">
        <f t="shared" si="7"/>
        <v>0</v>
      </c>
      <c r="E48" s="101">
        <f t="shared" si="7"/>
        <v>0</v>
      </c>
      <c r="F48" s="101">
        <f t="shared" si="5"/>
        <v>0</v>
      </c>
      <c r="G48" s="7"/>
      <c r="H48" s="7"/>
      <c r="I48" s="7"/>
      <c r="J48" s="7"/>
    </row>
    <row r="49" spans="1:10" x14ac:dyDescent="0.2">
      <c r="A49" s="7" t="str">
        <f>VLOOKUP(B49,by_src_allpol!$J$23:$K$57,2,FALSE)</f>
        <v>N</v>
      </c>
      <c r="B49" s="7" t="str">
        <f t="shared" si="3"/>
        <v>Venting - initial completions</v>
      </c>
      <c r="C49" s="101">
        <f t="shared" si="7"/>
        <v>0</v>
      </c>
      <c r="D49" s="101">
        <f t="shared" si="7"/>
        <v>0</v>
      </c>
      <c r="E49" s="101">
        <f t="shared" si="7"/>
        <v>0</v>
      </c>
      <c r="F49" s="101">
        <f t="shared" si="5"/>
        <v>0</v>
      </c>
      <c r="G49" s="7"/>
      <c r="H49" s="7"/>
      <c r="I49" s="7"/>
      <c r="J49" s="7"/>
    </row>
    <row r="50" spans="1:10" x14ac:dyDescent="0.2">
      <c r="A50" s="7" t="str">
        <f>VLOOKUP(B50,by_src_allpol!$J$23:$K$57,2,FALSE)</f>
        <v>N</v>
      </c>
      <c r="B50" s="7" t="str">
        <f t="shared" si="3"/>
        <v>Venting - recompletions</v>
      </c>
      <c r="C50" s="101">
        <f t="shared" si="7"/>
        <v>0</v>
      </c>
      <c r="D50" s="101">
        <f t="shared" si="7"/>
        <v>0</v>
      </c>
      <c r="E50" s="101">
        <f t="shared" si="7"/>
        <v>0</v>
      </c>
      <c r="F50" s="101">
        <f t="shared" si="5"/>
        <v>0</v>
      </c>
      <c r="G50" s="7"/>
      <c r="H50" s="7"/>
      <c r="I50" s="7"/>
      <c r="J50" s="7"/>
    </row>
    <row r="51" spans="1:10" x14ac:dyDescent="0.2">
      <c r="A51" s="7" t="str">
        <f>VLOOKUP(B51,by_src_allpol!$J$23:$K$57,2,FALSE)</f>
        <v>Y</v>
      </c>
      <c r="B51" s="7" t="str">
        <f t="shared" si="3"/>
        <v>Workover rigs</v>
      </c>
      <c r="C51" s="101">
        <f>C95</f>
        <v>62.375752718914484</v>
      </c>
      <c r="D51" s="101">
        <f>D95</f>
        <v>18.546570102888179</v>
      </c>
      <c r="E51" s="101">
        <f>E95</f>
        <v>43.829182616026301</v>
      </c>
      <c r="F51" s="101">
        <f t="shared" si="5"/>
        <v>62.375752718914484</v>
      </c>
      <c r="G51" s="7"/>
      <c r="H51" s="7"/>
      <c r="I51" s="7"/>
      <c r="J51" s="7"/>
    </row>
    <row r="52" spans="1:10" x14ac:dyDescent="0.2">
      <c r="B52" s="7" t="s">
        <v>1887</v>
      </c>
      <c r="C52" s="102">
        <f>SUM(C23:C51)</f>
        <v>1886.163968638268</v>
      </c>
      <c r="D52" s="102">
        <f>SUM(D23:D51)</f>
        <v>410.69525261517367</v>
      </c>
      <c r="E52" s="102">
        <f>SUM(E23:E51)</f>
        <v>1475.4687160230944</v>
      </c>
      <c r="F52" s="102">
        <f>SUM(F23:F51)</f>
        <v>1886.163968638268</v>
      </c>
      <c r="G52" s="7"/>
      <c r="H52" s="7"/>
      <c r="I52" s="7"/>
      <c r="J52" s="7"/>
    </row>
    <row r="53" spans="1:10" x14ac:dyDescent="0.2">
      <c r="C53" s="101"/>
      <c r="D53" s="101"/>
      <c r="E53" s="101"/>
      <c r="F53" s="7"/>
      <c r="G53" s="7"/>
      <c r="H53" s="7"/>
      <c r="I53" s="7"/>
      <c r="J53" s="7"/>
    </row>
    <row r="54" spans="1:10" x14ac:dyDescent="0.2">
      <c r="C54" s="101"/>
      <c r="D54" s="101"/>
      <c r="E54" s="101"/>
      <c r="F54" s="7"/>
      <c r="G54" s="7"/>
      <c r="H54" s="7"/>
      <c r="I54" s="7"/>
      <c r="J54" s="7"/>
    </row>
    <row r="55" spans="1:10" x14ac:dyDescent="0.2">
      <c r="C55" s="101"/>
      <c r="D55" s="101"/>
      <c r="E55" s="101"/>
      <c r="F55" s="7"/>
      <c r="G55" s="7"/>
      <c r="H55" s="7"/>
      <c r="I55" s="7"/>
      <c r="J55" s="7"/>
    </row>
    <row r="56" spans="1:10" x14ac:dyDescent="0.2">
      <c r="C56" s="101"/>
      <c r="D56" s="101"/>
      <c r="E56" s="101"/>
      <c r="F56" s="7"/>
      <c r="G56" s="7"/>
      <c r="H56" s="7"/>
      <c r="I56" s="7"/>
      <c r="J56" s="7"/>
    </row>
    <row r="57" spans="1:10" x14ac:dyDescent="0.2">
      <c r="C57" s="101"/>
      <c r="D57" s="101"/>
      <c r="E57" s="101"/>
      <c r="F57" s="7"/>
      <c r="G57" s="7"/>
      <c r="H57" s="7"/>
      <c r="I57" s="7"/>
      <c r="J57" s="7"/>
    </row>
    <row r="58" spans="1:10" x14ac:dyDescent="0.2">
      <c r="C58" s="101"/>
      <c r="D58" s="101"/>
      <c r="E58" s="101"/>
      <c r="F58" s="7"/>
      <c r="G58" s="7"/>
      <c r="H58" s="7"/>
      <c r="I58" s="7"/>
      <c r="J58" s="7"/>
    </row>
    <row r="59" spans="1:10" x14ac:dyDescent="0.2">
      <c r="F59" s="7"/>
      <c r="G59" s="7"/>
      <c r="H59" s="7"/>
      <c r="I59" s="7"/>
      <c r="J59" s="7"/>
    </row>
    <row r="60" spans="1:10" x14ac:dyDescent="0.2">
      <c r="F60" s="7"/>
      <c r="G60" s="7"/>
      <c r="H60" s="7"/>
      <c r="I60" s="7"/>
      <c r="J60" s="7"/>
    </row>
    <row r="61" spans="1:10" x14ac:dyDescent="0.2">
      <c r="F61" s="7"/>
      <c r="G61" s="7"/>
      <c r="H61" s="7"/>
      <c r="I61" s="7"/>
      <c r="J61" s="7"/>
    </row>
    <row r="62" spans="1:10" x14ac:dyDescent="0.2">
      <c r="F62" s="7"/>
      <c r="G62" s="7"/>
      <c r="H62" s="7"/>
      <c r="I62" s="7"/>
      <c r="J62" s="7"/>
    </row>
    <row r="65" spans="2:68" x14ac:dyDescent="0.2">
      <c r="B65" s="103" t="s">
        <v>10440</v>
      </c>
      <c r="C65" s="318" t="s">
        <v>794</v>
      </c>
      <c r="D65" s="319"/>
      <c r="E65" s="319"/>
      <c r="F65" s="320"/>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row>
    <row r="66" spans="2:68" x14ac:dyDescent="0.2">
      <c r="B66" s="103" t="s">
        <v>17236</v>
      </c>
      <c r="C66" s="318" t="s">
        <v>13957</v>
      </c>
      <c r="D66" s="321" t="s">
        <v>16616</v>
      </c>
      <c r="E66" s="321" t="s">
        <v>16617</v>
      </c>
      <c r="F66" s="322" t="s">
        <v>10442</v>
      </c>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row>
    <row r="67" spans="2:68" x14ac:dyDescent="0.2">
      <c r="B67" s="103" t="s">
        <v>3159</v>
      </c>
      <c r="C67" s="323">
        <v>0</v>
      </c>
      <c r="D67" s="324">
        <v>0</v>
      </c>
      <c r="E67" s="324">
        <v>0</v>
      </c>
      <c r="F67" s="315">
        <v>0</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row>
    <row r="68" spans="2:68" x14ac:dyDescent="0.2">
      <c r="B68" s="89" t="s">
        <v>2582</v>
      </c>
      <c r="C68" s="325">
        <v>44.030270052402223</v>
      </c>
      <c r="D68" s="326">
        <v>28.46333591554524</v>
      </c>
      <c r="E68" s="326">
        <v>15.566934136856986</v>
      </c>
      <c r="F68" s="316">
        <v>88.060540104804446</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row>
    <row r="69" spans="2:68" x14ac:dyDescent="0.2">
      <c r="B69" s="89" t="s">
        <v>901</v>
      </c>
      <c r="C69" s="325">
        <v>66.353340632984853</v>
      </c>
      <c r="D69" s="326">
        <v>2.4321724595060132</v>
      </c>
      <c r="E69" s="326">
        <v>63.92116817347884</v>
      </c>
      <c r="F69" s="316">
        <v>132.70668126596971</v>
      </c>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2:68" x14ac:dyDescent="0.2">
      <c r="B70" s="89" t="s">
        <v>820</v>
      </c>
      <c r="C70" s="325">
        <v>1407.8375628476228</v>
      </c>
      <c r="D70" s="326">
        <v>329.58765056148798</v>
      </c>
      <c r="E70" s="326">
        <v>1078.249912286135</v>
      </c>
      <c r="F70" s="316">
        <v>2815.6751256952457</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2:68" x14ac:dyDescent="0.2">
      <c r="B71" s="89" t="s">
        <v>1882</v>
      </c>
      <c r="C71" s="325">
        <v>3.919</v>
      </c>
      <c r="D71" s="326">
        <v>0</v>
      </c>
      <c r="E71" s="326">
        <v>3.919</v>
      </c>
      <c r="F71" s="316">
        <v>7.8380000000000001</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2:68" x14ac:dyDescent="0.2">
      <c r="B72" s="89" t="s">
        <v>796</v>
      </c>
      <c r="C72" s="325">
        <v>0.25463801895383309</v>
      </c>
      <c r="D72" s="326">
        <v>6.1195273521969856E-3</v>
      </c>
      <c r="E72" s="326">
        <v>0.24851849160163611</v>
      </c>
      <c r="F72" s="316">
        <v>0.50927603790766618</v>
      </c>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2:68" x14ac:dyDescent="0.2">
      <c r="B73" s="89" t="s">
        <v>1874</v>
      </c>
      <c r="C73" s="325">
        <v>8.4196922386524182</v>
      </c>
      <c r="D73" s="326">
        <v>1.0561145636775731</v>
      </c>
      <c r="E73" s="326">
        <v>7.3635776749748461</v>
      </c>
      <c r="F73" s="316">
        <v>16.839384477304836</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2:68" x14ac:dyDescent="0.2">
      <c r="B74" s="89" t="s">
        <v>2584</v>
      </c>
      <c r="C74" s="325">
        <v>53.757309492571807</v>
      </c>
      <c r="D74" s="326">
        <v>0</v>
      </c>
      <c r="E74" s="326">
        <v>53.757309492571807</v>
      </c>
      <c r="F74" s="316">
        <v>107.51461898514361</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2:68" x14ac:dyDescent="0.2">
      <c r="B75" s="89" t="s">
        <v>1891</v>
      </c>
      <c r="C75" s="325">
        <v>0</v>
      </c>
      <c r="D75" s="326">
        <v>0</v>
      </c>
      <c r="E75" s="326">
        <v>0</v>
      </c>
      <c r="F75" s="316">
        <v>0</v>
      </c>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2:68" x14ac:dyDescent="0.2">
      <c r="B76" s="89" t="s">
        <v>1869</v>
      </c>
      <c r="C76" s="325">
        <v>0</v>
      </c>
      <c r="D76" s="326">
        <v>0</v>
      </c>
      <c r="E76" s="326">
        <v>0</v>
      </c>
      <c r="F76" s="316">
        <v>0</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2:68" x14ac:dyDescent="0.2">
      <c r="B77" s="89" t="s">
        <v>789</v>
      </c>
      <c r="C77" s="325">
        <v>0</v>
      </c>
      <c r="D77" s="326">
        <v>0</v>
      </c>
      <c r="E77" s="326">
        <v>0</v>
      </c>
      <c r="F77" s="316">
        <v>0</v>
      </c>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2:68" x14ac:dyDescent="0.2">
      <c r="B78" s="89" t="s">
        <v>2412</v>
      </c>
      <c r="C78" s="325">
        <v>125.88460845825151</v>
      </c>
      <c r="D78" s="326">
        <v>29.965956627460322</v>
      </c>
      <c r="E78" s="326">
        <v>95.918651830791205</v>
      </c>
      <c r="F78" s="316">
        <v>251.76921691650301</v>
      </c>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2:68" x14ac:dyDescent="0.2">
      <c r="B79" s="89" t="s">
        <v>1878</v>
      </c>
      <c r="C79" s="325">
        <v>1.4695269281450407</v>
      </c>
      <c r="D79" s="326">
        <v>0</v>
      </c>
      <c r="E79" s="326">
        <v>1.4695269281450407</v>
      </c>
      <c r="F79" s="316">
        <v>2.9390538562900814</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2:68" x14ac:dyDescent="0.2">
      <c r="B80" s="89" t="s">
        <v>3165</v>
      </c>
      <c r="C80" s="325">
        <v>2.9267635822992702E-2</v>
      </c>
      <c r="D80" s="326">
        <v>8.7023280020849438E-3</v>
      </c>
      <c r="E80" s="326">
        <v>2.056530782090776E-2</v>
      </c>
      <c r="F80" s="316">
        <v>5.8535271645985404E-2</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2:68" x14ac:dyDescent="0.2">
      <c r="B81" s="89" t="s">
        <v>1858</v>
      </c>
      <c r="C81" s="325">
        <v>2.4899999999999998</v>
      </c>
      <c r="D81" s="326"/>
      <c r="E81" s="326">
        <v>2.4899999999999998</v>
      </c>
      <c r="F81" s="316">
        <v>4.9799999999999995</v>
      </c>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2:68" x14ac:dyDescent="0.2">
      <c r="B82" s="89" t="s">
        <v>897</v>
      </c>
      <c r="C82" s="325">
        <v>3.3429996139457008</v>
      </c>
      <c r="D82" s="326">
        <v>0.62863052925408591</v>
      </c>
      <c r="E82" s="326">
        <v>2.7143690846916146</v>
      </c>
      <c r="F82" s="316">
        <v>6.6859992278914007</v>
      </c>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2:68" x14ac:dyDescent="0.2">
      <c r="B83" s="89" t="s">
        <v>7626</v>
      </c>
      <c r="C83" s="325">
        <v>0.8</v>
      </c>
      <c r="D83" s="326"/>
      <c r="E83" s="326">
        <v>0.8</v>
      </c>
      <c r="F83" s="316">
        <v>1.6</v>
      </c>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2:68" x14ac:dyDescent="0.2">
      <c r="B84" s="89" t="s">
        <v>7625</v>
      </c>
      <c r="C84" s="325">
        <v>102.9</v>
      </c>
      <c r="D84" s="326"/>
      <c r="E84" s="326">
        <v>102.9</v>
      </c>
      <c r="F84" s="316">
        <v>205.8</v>
      </c>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2:68" x14ac:dyDescent="0.2">
      <c r="B85" s="89" t="s">
        <v>1857</v>
      </c>
      <c r="C85" s="325">
        <v>2.2999999999999998</v>
      </c>
      <c r="D85" s="326"/>
      <c r="E85" s="326">
        <v>2.2999999999999998</v>
      </c>
      <c r="F85" s="316">
        <v>4.5999999999999996</v>
      </c>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row>
    <row r="86" spans="2:68" x14ac:dyDescent="0.2">
      <c r="B86" s="89" t="s">
        <v>1884</v>
      </c>
      <c r="C86" s="325">
        <v>0</v>
      </c>
      <c r="D86" s="326">
        <v>0</v>
      </c>
      <c r="E86" s="326">
        <v>0</v>
      </c>
      <c r="F86" s="316">
        <v>0</v>
      </c>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row>
    <row r="87" spans="2:68" x14ac:dyDescent="0.2">
      <c r="B87" s="89" t="s">
        <v>790</v>
      </c>
      <c r="C87" s="325">
        <v>0</v>
      </c>
      <c r="D87" s="326">
        <v>0</v>
      </c>
      <c r="E87" s="326">
        <v>0</v>
      </c>
      <c r="F87" s="316">
        <v>0</v>
      </c>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row>
    <row r="88" spans="2:68" x14ac:dyDescent="0.2">
      <c r="B88" s="89" t="s">
        <v>2588</v>
      </c>
      <c r="C88" s="325">
        <v>0</v>
      </c>
      <c r="D88" s="326">
        <v>0</v>
      </c>
      <c r="E88" s="326">
        <v>0</v>
      </c>
      <c r="F88" s="316">
        <v>0</v>
      </c>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row>
    <row r="89" spans="2:68" x14ac:dyDescent="0.2">
      <c r="B89" s="89" t="s">
        <v>2587</v>
      </c>
      <c r="C89" s="325">
        <v>0</v>
      </c>
      <c r="D89" s="326">
        <v>0</v>
      </c>
      <c r="E89" s="326">
        <v>0</v>
      </c>
      <c r="F89" s="316">
        <v>0</v>
      </c>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row>
    <row r="90" spans="2:68" x14ac:dyDescent="0.2">
      <c r="B90" s="89" t="s">
        <v>2411</v>
      </c>
      <c r="C90" s="325">
        <v>0</v>
      </c>
      <c r="D90" s="326">
        <v>0</v>
      </c>
      <c r="E90" s="326">
        <v>0</v>
      </c>
      <c r="F90" s="316">
        <v>0</v>
      </c>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row>
    <row r="91" spans="2:68" x14ac:dyDescent="0.2">
      <c r="B91" s="89" t="s">
        <v>1873</v>
      </c>
      <c r="C91" s="325">
        <v>0</v>
      </c>
      <c r="D91" s="326">
        <v>0</v>
      </c>
      <c r="E91" s="326">
        <v>0</v>
      </c>
      <c r="F91" s="316">
        <v>0</v>
      </c>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row>
    <row r="92" spans="2:68" x14ac:dyDescent="0.2">
      <c r="B92" s="89" t="s">
        <v>1871</v>
      </c>
      <c r="C92" s="325">
        <v>0</v>
      </c>
      <c r="D92" s="326">
        <v>0</v>
      </c>
      <c r="E92" s="326">
        <v>0</v>
      </c>
      <c r="F92" s="316">
        <v>0</v>
      </c>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row>
    <row r="93" spans="2:68" x14ac:dyDescent="0.2">
      <c r="B93" s="89" t="s">
        <v>5586</v>
      </c>
      <c r="C93" s="325">
        <v>0</v>
      </c>
      <c r="D93" s="326">
        <v>0</v>
      </c>
      <c r="E93" s="326">
        <v>0</v>
      </c>
      <c r="F93" s="316">
        <v>0</v>
      </c>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row>
    <row r="94" spans="2:68" x14ac:dyDescent="0.2">
      <c r="B94" s="89" t="s">
        <v>2409</v>
      </c>
      <c r="C94" s="325">
        <v>0</v>
      </c>
      <c r="D94" s="326">
        <v>0</v>
      </c>
      <c r="E94" s="326">
        <v>0</v>
      </c>
      <c r="F94" s="316">
        <v>0</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row>
    <row r="95" spans="2:68" x14ac:dyDescent="0.2">
      <c r="B95" s="89" t="s">
        <v>799</v>
      </c>
      <c r="C95" s="325">
        <v>62.375752718914484</v>
      </c>
      <c r="D95" s="326">
        <v>18.546570102888179</v>
      </c>
      <c r="E95" s="326">
        <v>43.829182616026301</v>
      </c>
      <c r="F95" s="316">
        <v>124.75150543782897</v>
      </c>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row>
    <row r="96" spans="2:68" x14ac:dyDescent="0.2">
      <c r="B96" s="104" t="s">
        <v>10442</v>
      </c>
      <c r="C96" s="327">
        <v>1886.163968638268</v>
      </c>
      <c r="D96" s="328">
        <v>410.69525261517367</v>
      </c>
      <c r="E96" s="328">
        <v>1475.4687160230944</v>
      </c>
      <c r="F96" s="317">
        <v>3772.327937276536</v>
      </c>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row>
    <row r="97" spans="2:68" x14ac:dyDescent="0.2">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row>
    <row r="98" spans="2:68" x14ac:dyDescent="0.2">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row>
    <row r="99" spans="2:68" x14ac:dyDescent="0.2">
      <c r="B99"/>
      <c r="C99"/>
      <c r="D99"/>
      <c r="E99"/>
      <c r="F99"/>
      <c r="G99"/>
      <c r="H99"/>
      <c r="I99"/>
      <c r="J99"/>
      <c r="K99"/>
      <c r="L99"/>
      <c r="M99"/>
      <c r="N99"/>
      <c r="O99"/>
      <c r="P99"/>
      <c r="Q99"/>
      <c r="R99"/>
      <c r="S99"/>
      <c r="T99" s="53"/>
      <c r="U99" s="53"/>
      <c r="V99" s="53"/>
      <c r="W99" s="53"/>
      <c r="X99" s="110"/>
      <c r="Y99" s="110"/>
      <c r="Z99" s="110"/>
      <c r="AA99" s="110"/>
    </row>
    <row r="100" spans="2:68" x14ac:dyDescent="0.2">
      <c r="B100"/>
      <c r="C100"/>
      <c r="D100"/>
      <c r="E100"/>
      <c r="F100"/>
      <c r="G100"/>
      <c r="H100"/>
      <c r="I100"/>
      <c r="J100"/>
      <c r="K100"/>
      <c r="L100"/>
      <c r="M100"/>
      <c r="N100"/>
      <c r="O100"/>
      <c r="P100"/>
      <c r="Q100"/>
      <c r="R100"/>
      <c r="S100"/>
      <c r="T100" s="53"/>
      <c r="U100" s="53"/>
      <c r="V100" s="53"/>
      <c r="W100" s="53"/>
      <c r="X100" s="110"/>
      <c r="Y100" s="110"/>
      <c r="Z100" s="110"/>
      <c r="AA100" s="110"/>
    </row>
    <row r="101" spans="2:68" x14ac:dyDescent="0.2">
      <c r="B101"/>
      <c r="C101"/>
      <c r="D101"/>
      <c r="E101"/>
      <c r="F101"/>
      <c r="G101"/>
      <c r="H101"/>
      <c r="I101"/>
      <c r="J101"/>
      <c r="K101"/>
      <c r="L101"/>
      <c r="M101"/>
      <c r="N101"/>
      <c r="O101"/>
      <c r="P101"/>
      <c r="Q101"/>
      <c r="R101"/>
      <c r="S101"/>
      <c r="T101" s="53"/>
      <c r="U101" s="53"/>
      <c r="V101" s="53"/>
      <c r="W101" s="53"/>
      <c r="X101" s="110"/>
      <c r="Y101" s="110"/>
      <c r="Z101" s="110"/>
      <c r="AA101" s="110"/>
    </row>
    <row r="102" spans="2:68" x14ac:dyDescent="0.2">
      <c r="B102"/>
      <c r="C102"/>
      <c r="D102"/>
      <c r="E102"/>
      <c r="F102"/>
      <c r="G102"/>
      <c r="H102"/>
      <c r="I102"/>
      <c r="J102"/>
      <c r="K102"/>
      <c r="L102"/>
      <c r="M102"/>
      <c r="N102"/>
      <c r="O102"/>
      <c r="P102"/>
      <c r="Q102"/>
      <c r="R102"/>
      <c r="S102"/>
      <c r="T102" s="53"/>
      <c r="U102" s="53"/>
      <c r="V102" s="53"/>
      <c r="W102" s="53"/>
      <c r="X102" s="110"/>
      <c r="Y102" s="110"/>
      <c r="Z102" s="110"/>
      <c r="AA102" s="110"/>
    </row>
    <row r="103" spans="2:68" x14ac:dyDescent="0.2">
      <c r="B103"/>
      <c r="C103"/>
      <c r="D103"/>
      <c r="E103"/>
      <c r="F103"/>
      <c r="G103"/>
      <c r="H103"/>
      <c r="I103"/>
      <c r="J103"/>
      <c r="K103"/>
      <c r="L103"/>
      <c r="M103"/>
      <c r="N103"/>
      <c r="O103"/>
      <c r="P103"/>
      <c r="Q103"/>
      <c r="R103"/>
      <c r="S103"/>
      <c r="T103" s="53"/>
      <c r="U103" s="53"/>
      <c r="V103" s="53"/>
      <c r="W103" s="53"/>
      <c r="X103" s="110"/>
      <c r="Y103" s="110"/>
      <c r="Z103" s="110"/>
      <c r="AA103" s="110"/>
    </row>
    <row r="104" spans="2:68" x14ac:dyDescent="0.2">
      <c r="B104"/>
      <c r="C104"/>
      <c r="D104"/>
      <c r="E104"/>
      <c r="F104"/>
      <c r="G104"/>
      <c r="H104"/>
      <c r="I104"/>
      <c r="J104"/>
      <c r="K104"/>
      <c r="L104"/>
      <c r="M104"/>
      <c r="N104"/>
      <c r="O104"/>
      <c r="P104"/>
      <c r="Q104"/>
      <c r="R104"/>
      <c r="S104"/>
      <c r="T104" s="53"/>
      <c r="U104" s="53"/>
      <c r="V104" s="53"/>
      <c r="W104" s="53"/>
      <c r="X104" s="110"/>
      <c r="Y104" s="110"/>
      <c r="Z104" s="110"/>
      <c r="AA104" s="110"/>
    </row>
    <row r="105" spans="2:68" x14ac:dyDescent="0.2">
      <c r="B105"/>
      <c r="C105"/>
      <c r="D105"/>
      <c r="E105"/>
      <c r="F105"/>
      <c r="G105"/>
      <c r="H105"/>
      <c r="I105"/>
      <c r="J105"/>
      <c r="K105"/>
      <c r="L105"/>
      <c r="M105"/>
      <c r="N105"/>
      <c r="O105"/>
      <c r="P105"/>
      <c r="Q105"/>
      <c r="R105"/>
      <c r="S105"/>
      <c r="T105" s="53"/>
      <c r="U105" s="53"/>
      <c r="V105" s="53"/>
      <c r="W105" s="53"/>
      <c r="X105" s="110"/>
      <c r="Y105" s="110"/>
      <c r="Z105" s="110"/>
      <c r="AA105" s="110"/>
    </row>
    <row r="106" spans="2:68" x14ac:dyDescent="0.2">
      <c r="B106"/>
      <c r="C106"/>
      <c r="D106"/>
      <c r="E106"/>
      <c r="F106"/>
      <c r="G106"/>
      <c r="H106"/>
      <c r="I106"/>
      <c r="J106"/>
      <c r="K106"/>
      <c r="L106"/>
      <c r="M106"/>
      <c r="N106"/>
      <c r="O106"/>
      <c r="P106"/>
      <c r="Q106"/>
      <c r="R106"/>
      <c r="S106"/>
      <c r="T106" s="53"/>
      <c r="U106" s="53"/>
      <c r="V106" s="53"/>
      <c r="W106" s="53"/>
      <c r="X106" s="110"/>
      <c r="Y106" s="110"/>
      <c r="Z106" s="110"/>
      <c r="AA106" s="110"/>
    </row>
    <row r="107" spans="2:68" x14ac:dyDescent="0.2">
      <c r="B107"/>
      <c r="C107"/>
      <c r="D107"/>
      <c r="E107"/>
      <c r="F107"/>
      <c r="G107"/>
      <c r="H107"/>
      <c r="I107"/>
      <c r="J107"/>
      <c r="K107"/>
      <c r="L107"/>
      <c r="M107"/>
      <c r="N107"/>
      <c r="O107"/>
      <c r="P107"/>
      <c r="Q107"/>
      <c r="R107"/>
      <c r="S107"/>
      <c r="T107" s="53"/>
      <c r="U107" s="53"/>
      <c r="V107" s="53"/>
      <c r="W107" s="53"/>
      <c r="X107" s="110"/>
      <c r="Y107" s="110"/>
      <c r="Z107" s="110"/>
      <c r="AA107" s="110"/>
    </row>
    <row r="108" spans="2:68" x14ac:dyDescent="0.2">
      <c r="B108"/>
      <c r="C108"/>
      <c r="D108"/>
      <c r="E108"/>
      <c r="F108"/>
      <c r="G108"/>
      <c r="H108"/>
      <c r="I108"/>
      <c r="J108"/>
      <c r="K108"/>
      <c r="L108"/>
      <c r="M108"/>
      <c r="N108"/>
      <c r="O108"/>
      <c r="P108"/>
      <c r="Q108"/>
      <c r="R108"/>
      <c r="S108"/>
      <c r="T108" s="53"/>
      <c r="U108" s="53"/>
      <c r="V108" s="53"/>
      <c r="W108" s="53"/>
      <c r="X108" s="110"/>
      <c r="Y108" s="110"/>
      <c r="Z108" s="110"/>
      <c r="AA108" s="110"/>
    </row>
    <row r="109" spans="2:68" x14ac:dyDescent="0.2">
      <c r="B109"/>
      <c r="C109"/>
      <c r="D109"/>
      <c r="E109"/>
      <c r="F109"/>
      <c r="G109"/>
      <c r="H109"/>
      <c r="I109"/>
      <c r="J109"/>
      <c r="K109"/>
      <c r="L109"/>
      <c r="M109"/>
      <c r="N109"/>
      <c r="O109"/>
      <c r="P109"/>
      <c r="Q109"/>
      <c r="R109"/>
      <c r="S109"/>
      <c r="T109" s="53"/>
      <c r="U109" s="53"/>
      <c r="V109" s="53"/>
      <c r="W109" s="53"/>
      <c r="X109" s="110"/>
      <c r="Y109" s="110"/>
      <c r="Z109" s="110"/>
      <c r="AA109" s="110"/>
    </row>
    <row r="110" spans="2:68" x14ac:dyDescent="0.2">
      <c r="B110"/>
      <c r="C110"/>
      <c r="D110"/>
      <c r="E110"/>
      <c r="F110"/>
      <c r="G110"/>
      <c r="H110"/>
      <c r="I110"/>
      <c r="J110"/>
      <c r="K110"/>
      <c r="L110"/>
      <c r="M110"/>
      <c r="N110"/>
      <c r="O110"/>
      <c r="P110"/>
      <c r="Q110"/>
      <c r="R110"/>
      <c r="S110"/>
      <c r="T110" s="53"/>
      <c r="U110" s="53"/>
      <c r="V110" s="53"/>
      <c r="W110" s="53"/>
      <c r="X110" s="110"/>
      <c r="Y110" s="110"/>
      <c r="Z110" s="110"/>
      <c r="AA110" s="110"/>
    </row>
    <row r="111" spans="2:68" x14ac:dyDescent="0.2">
      <c r="B111"/>
      <c r="C111"/>
      <c r="D111"/>
      <c r="E111"/>
      <c r="F111"/>
      <c r="G111"/>
      <c r="H111"/>
      <c r="I111"/>
      <c r="J111"/>
      <c r="K111"/>
      <c r="L111"/>
      <c r="M111"/>
      <c r="N111"/>
      <c r="O111"/>
      <c r="P111"/>
      <c r="Q111"/>
      <c r="R111"/>
      <c r="S111"/>
      <c r="T111" s="53"/>
      <c r="U111" s="53"/>
      <c r="V111" s="53"/>
      <c r="W111" s="53"/>
      <c r="X111" s="110"/>
      <c r="Y111" s="110"/>
      <c r="Z111" s="110"/>
      <c r="AA111" s="110"/>
    </row>
    <row r="112" spans="2:68" x14ac:dyDescent="0.2">
      <c r="B112"/>
      <c r="C112"/>
      <c r="D112"/>
      <c r="E112"/>
      <c r="F112"/>
      <c r="G112"/>
      <c r="H112"/>
      <c r="I112"/>
      <c r="J112"/>
      <c r="K112"/>
      <c r="L112"/>
      <c r="M112"/>
      <c r="N112"/>
      <c r="O112"/>
      <c r="P112"/>
      <c r="Q112"/>
      <c r="R112"/>
      <c r="S112"/>
      <c r="T112" s="53"/>
      <c r="U112" s="53"/>
      <c r="V112" s="53"/>
      <c r="W112" s="53"/>
      <c r="X112" s="110"/>
      <c r="Y112" s="110"/>
      <c r="Z112" s="110"/>
      <c r="AA112" s="110"/>
    </row>
    <row r="113" spans="2:27" x14ac:dyDescent="0.2">
      <c r="B113"/>
      <c r="C113"/>
      <c r="D113"/>
      <c r="E113"/>
      <c r="F113"/>
      <c r="G113"/>
      <c r="H113"/>
      <c r="I113"/>
      <c r="J113"/>
      <c r="K113"/>
      <c r="L113"/>
      <c r="M113"/>
      <c r="N113"/>
      <c r="O113"/>
      <c r="P113"/>
      <c r="Q113"/>
      <c r="R113"/>
      <c r="S113"/>
      <c r="T113" s="53"/>
      <c r="U113" s="53"/>
      <c r="V113" s="53"/>
      <c r="W113" s="53"/>
      <c r="X113" s="110"/>
      <c r="Y113" s="110"/>
      <c r="Z113" s="110"/>
      <c r="AA113" s="110"/>
    </row>
    <row r="114" spans="2:27" x14ac:dyDescent="0.2">
      <c r="B114"/>
      <c r="C114"/>
      <c r="D114"/>
      <c r="E114"/>
      <c r="F114"/>
      <c r="G114"/>
      <c r="H114"/>
      <c r="I114"/>
      <c r="J114"/>
      <c r="K114"/>
      <c r="L114"/>
      <c r="M114"/>
      <c r="N114"/>
      <c r="O114"/>
      <c r="P114"/>
      <c r="Q114"/>
      <c r="R114"/>
      <c r="S114"/>
      <c r="T114" s="53"/>
      <c r="U114" s="53"/>
      <c r="V114" s="53"/>
      <c r="W114" s="53"/>
      <c r="X114" s="110"/>
      <c r="Y114" s="110"/>
      <c r="Z114" s="110"/>
      <c r="AA114" s="110"/>
    </row>
    <row r="115" spans="2:27" x14ac:dyDescent="0.2">
      <c r="B115"/>
      <c r="C115"/>
      <c r="D115"/>
      <c r="E115"/>
      <c r="F115"/>
      <c r="G115"/>
      <c r="H115"/>
      <c r="I115"/>
      <c r="J115"/>
      <c r="K115"/>
      <c r="L115"/>
      <c r="M115"/>
      <c r="N115"/>
      <c r="O115"/>
      <c r="P115"/>
      <c r="Q115"/>
      <c r="R115"/>
      <c r="S115"/>
      <c r="T115" s="53"/>
      <c r="U115" s="53"/>
      <c r="V115" s="53"/>
      <c r="W115" s="53"/>
      <c r="X115" s="110"/>
      <c r="Y115" s="110"/>
      <c r="Z115" s="110"/>
      <c r="AA115" s="110"/>
    </row>
    <row r="116" spans="2:27" x14ac:dyDescent="0.2">
      <c r="B116"/>
      <c r="C116"/>
      <c r="D116"/>
      <c r="E116"/>
      <c r="F116"/>
      <c r="G116"/>
      <c r="H116"/>
      <c r="I116"/>
      <c r="J116"/>
      <c r="K116"/>
      <c r="L116"/>
      <c r="M116"/>
      <c r="N116"/>
      <c r="O116"/>
      <c r="P116"/>
      <c r="Q116"/>
      <c r="R116"/>
      <c r="S116"/>
      <c r="T116" s="53"/>
      <c r="U116" s="53"/>
      <c r="V116" s="53"/>
      <c r="W116" s="53"/>
      <c r="X116" s="110"/>
      <c r="Y116" s="110"/>
      <c r="Z116" s="110"/>
      <c r="AA116" s="110"/>
    </row>
    <row r="117" spans="2:27" x14ac:dyDescent="0.2">
      <c r="B117"/>
      <c r="C117"/>
      <c r="D117"/>
      <c r="E117"/>
      <c r="F117"/>
      <c r="G117"/>
      <c r="H117"/>
      <c r="I117"/>
      <c r="J117"/>
      <c r="K117"/>
      <c r="L117"/>
      <c r="M117"/>
      <c r="N117"/>
      <c r="O117"/>
      <c r="P117"/>
      <c r="Q117"/>
      <c r="R117"/>
      <c r="S117"/>
      <c r="T117" s="53"/>
      <c r="U117" s="53"/>
      <c r="V117" s="53"/>
      <c r="W117" s="53"/>
      <c r="X117" s="110"/>
      <c r="Y117" s="110"/>
      <c r="Z117" s="110"/>
      <c r="AA117" s="110"/>
    </row>
    <row r="118" spans="2:27" x14ac:dyDescent="0.2">
      <c r="B118"/>
      <c r="C118"/>
      <c r="D118"/>
      <c r="E118"/>
      <c r="F118"/>
      <c r="G118"/>
      <c r="H118"/>
      <c r="I118"/>
      <c r="J118"/>
      <c r="K118"/>
      <c r="L118"/>
      <c r="M118"/>
      <c r="N118"/>
      <c r="O118"/>
      <c r="P118"/>
      <c r="Q118"/>
      <c r="R118"/>
      <c r="S118"/>
      <c r="T118" s="53"/>
      <c r="U118" s="53"/>
      <c r="V118" s="53"/>
      <c r="W118" s="53"/>
      <c r="X118" s="110"/>
      <c r="Y118" s="110"/>
      <c r="Z118" s="110"/>
      <c r="AA118" s="110"/>
    </row>
    <row r="119" spans="2:27" x14ac:dyDescent="0.2">
      <c r="B119"/>
      <c r="C119"/>
      <c r="D119"/>
      <c r="E119"/>
      <c r="F119"/>
      <c r="G119"/>
      <c r="H119"/>
      <c r="I119"/>
      <c r="J119"/>
      <c r="K119"/>
      <c r="L119"/>
      <c r="M119"/>
      <c r="N119"/>
      <c r="O119"/>
      <c r="P119"/>
      <c r="Q119"/>
      <c r="R119"/>
      <c r="S119"/>
      <c r="T119" s="53"/>
      <c r="U119" s="53"/>
      <c r="V119" s="53"/>
      <c r="W119" s="53"/>
      <c r="X119" s="110"/>
      <c r="Y119" s="110"/>
      <c r="Z119" s="110"/>
      <c r="AA119" s="110"/>
    </row>
    <row r="120" spans="2:27" x14ac:dyDescent="0.2">
      <c r="B120"/>
      <c r="C120"/>
      <c r="D120"/>
      <c r="E120"/>
      <c r="F120"/>
      <c r="G120"/>
      <c r="H120"/>
      <c r="I120"/>
      <c r="J120"/>
      <c r="K120"/>
      <c r="L120"/>
      <c r="M120"/>
      <c r="N120"/>
      <c r="O120"/>
      <c r="P120"/>
      <c r="Q120"/>
      <c r="R120"/>
      <c r="S120"/>
      <c r="T120" s="53"/>
      <c r="U120" s="53"/>
      <c r="V120" s="53"/>
      <c r="W120" s="53"/>
      <c r="X120" s="110"/>
      <c r="Y120" s="110"/>
      <c r="Z120" s="110"/>
      <c r="AA120" s="110"/>
    </row>
    <row r="121" spans="2:27" x14ac:dyDescent="0.2">
      <c r="B121"/>
      <c r="C121"/>
      <c r="D121"/>
      <c r="E121"/>
      <c r="F121"/>
      <c r="G121"/>
      <c r="H121"/>
      <c r="I121"/>
      <c r="J121"/>
      <c r="K121"/>
      <c r="L121"/>
      <c r="M121"/>
      <c r="N121"/>
      <c r="O121"/>
      <c r="P121"/>
      <c r="Q121"/>
      <c r="R121"/>
      <c r="S121"/>
      <c r="T121" s="53"/>
      <c r="U121" s="53"/>
      <c r="V121" s="53"/>
      <c r="W121" s="53"/>
      <c r="X121" s="110"/>
      <c r="Y121" s="110"/>
      <c r="Z121" s="110"/>
      <c r="AA121" s="110"/>
    </row>
    <row r="122" spans="2:27" x14ac:dyDescent="0.2">
      <c r="B122"/>
      <c r="C122"/>
      <c r="D122"/>
      <c r="E122"/>
      <c r="F122"/>
      <c r="G122"/>
      <c r="H122"/>
      <c r="I122"/>
      <c r="J122"/>
      <c r="K122"/>
      <c r="L122"/>
      <c r="M122"/>
      <c r="N122"/>
      <c r="O122"/>
      <c r="P122"/>
      <c r="Q122"/>
      <c r="R122"/>
      <c r="S122"/>
      <c r="T122" s="53"/>
      <c r="U122" s="53"/>
      <c r="V122" s="53"/>
      <c r="W122" s="53"/>
      <c r="X122" s="110"/>
      <c r="Y122" s="110"/>
      <c r="Z122" s="110"/>
      <c r="AA122" s="110"/>
    </row>
  </sheetData>
  <phoneticPr fontId="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Charts</vt:lpstr>
      </vt:variant>
      <vt:variant>
        <vt:i4>4</vt:i4>
      </vt:variant>
    </vt:vector>
  </HeadingPairs>
  <TitlesOfParts>
    <vt:vector size="20" baseType="lpstr">
      <vt:lpstr>readme</vt:lpstr>
      <vt:lpstr>Basin_Boundary</vt:lpstr>
      <vt:lpstr>compare_2009_2006</vt:lpstr>
      <vt:lpstr>by_cnty_allpol</vt:lpstr>
      <vt:lpstr>by_src_allpol</vt:lpstr>
      <vt:lpstr>VOC_cnty_tbl</vt:lpstr>
      <vt:lpstr>NOx_cnty_tbl</vt:lpstr>
      <vt:lpstr>VOC_bar_chart_data</vt:lpstr>
      <vt:lpstr>NOx_bar_chart_data</vt:lpstr>
      <vt:lpstr>all_src_inventory</vt:lpstr>
      <vt:lpstr>TitleV_Permitted_Sources</vt:lpstr>
      <vt:lpstr>WYDEQ_Permitted Sources</vt:lpstr>
      <vt:lpstr>survey_src_summary</vt:lpstr>
      <vt:lpstr>SCC_xref</vt:lpstr>
      <vt:lpstr>fips_xref</vt:lpstr>
      <vt:lpstr>SCC_FEB2004</vt:lpstr>
      <vt:lpstr>VOC-basin-pie</vt:lpstr>
      <vt:lpstr>NOx-basin-pie</vt:lpstr>
      <vt:lpstr>VOC-bar-cnty</vt:lpstr>
      <vt:lpstr>NOx-bar-cnty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Grant</dc:creator>
  <cp:lastModifiedBy>Rajashi Parikh</cp:lastModifiedBy>
  <cp:lastPrinted>2008-02-06T21:34:51Z</cp:lastPrinted>
  <dcterms:created xsi:type="dcterms:W3CDTF">1996-10-14T23:33:28Z</dcterms:created>
  <dcterms:modified xsi:type="dcterms:W3CDTF">2012-08-11T02:40:23Z</dcterms:modified>
</cp:coreProperties>
</file>